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nO'Brien\Models\EPS\US\eps-us\InputData\indst\BIISRP\"/>
    </mc:Choice>
  </mc:AlternateContent>
  <xr:revisionPtr revIDLastSave="0" documentId="13_ncr:1_{A5B1EC87-D5D8-4E3F-82DE-746A24CBD1FD}" xr6:coauthVersionLast="47" xr6:coauthVersionMax="47" xr10:uidLastSave="{00000000-0000-0000-0000-000000000000}"/>
  <bookViews>
    <workbookView xWindow="-110" yWindow="-110" windowWidth="19420" windowHeight="11500" tabRatio="848" xr2:uid="{00000000-000D-0000-FFFF-FFFF00000000}"/>
  </bookViews>
  <sheets>
    <sheet name="About" sheetId="15" r:id="rId1"/>
    <sheet name="Steel -&gt;" sheetId="11" r:id="rId2"/>
    <sheet name="Plant data" sheetId="7" r:id="rId3"/>
    <sheet name="Blast furnaces" sheetId="3" r:id="rId4"/>
    <sheet name="DRI furnaces" sheetId="4" r:id="rId5"/>
    <sheet name="Electric arc furnaces" sheetId="9" r:id="rId6"/>
    <sheet name="Basic oxygen furnaces" sheetId="10" r:id="rId7"/>
    <sheet name="calculations" sheetId="12" r:id="rId8"/>
    <sheet name="BIISRP" sheetId="13" r:id="rId9"/>
    <sheet name="BIISRP-boolean" sheetId="16" r:id="rId10"/>
  </sheets>
  <definedNames>
    <definedName name="_xlnm._FilterDatabase" localSheetId="6" hidden="1">'Basic oxygen furnaces'!$A$1:$S$1510</definedName>
    <definedName name="_xlnm._FilterDatabase" localSheetId="3" hidden="1">'Blast furnaces'!$A$1:$U$1599</definedName>
    <definedName name="_xlnm._FilterDatabase" localSheetId="4" hidden="1">'DRI furnaces'!$A$1:$V$605</definedName>
    <definedName name="_xlnm._FilterDatabase" localSheetId="5" hidden="1">'Electric arc furnaces'!$A$1:$S$1510</definedName>
    <definedName name="_xlnm._FilterDatabase" localSheetId="2" hidden="1">'Plant data'!$A$1:$Q$1210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2" l="1"/>
  <c r="G18" i="12"/>
  <c r="AF6" i="12"/>
  <c r="AE6" i="12"/>
  <c r="AD6" i="12"/>
  <c r="AC6" i="12"/>
  <c r="AB6" i="12"/>
  <c r="AA6" i="12"/>
  <c r="Z6" i="12"/>
  <c r="Y6" i="12"/>
  <c r="X6" i="12"/>
  <c r="W6" i="12"/>
  <c r="V6" i="12"/>
  <c r="U6" i="12"/>
  <c r="T6" i="12"/>
  <c r="S6" i="12"/>
  <c r="R6" i="12"/>
  <c r="Q6" i="12"/>
  <c r="P6" i="12"/>
  <c r="O6" i="12"/>
  <c r="N6" i="12"/>
  <c r="M6" i="12"/>
  <c r="L6" i="12"/>
  <c r="K6" i="12"/>
  <c r="J6" i="12"/>
  <c r="I6" i="12"/>
  <c r="H6" i="12"/>
  <c r="G6" i="12"/>
  <c r="F6" i="12"/>
  <c r="E6" i="12"/>
  <c r="D6" i="12"/>
  <c r="I5" i="12"/>
  <c r="H5" i="12"/>
  <c r="E5" i="12"/>
  <c r="D5" i="12"/>
  <c r="AF4" i="12"/>
  <c r="AE4" i="12"/>
  <c r="AD4" i="12"/>
  <c r="AC4" i="12"/>
  <c r="AB4" i="12"/>
  <c r="AA4" i="12"/>
  <c r="Z4" i="12"/>
  <c r="Y4" i="12"/>
  <c r="X4" i="12"/>
  <c r="W4" i="12"/>
  <c r="V4" i="12"/>
  <c r="T4" i="12"/>
  <c r="S4" i="12"/>
  <c r="R4" i="12"/>
  <c r="Q4" i="12"/>
  <c r="P4" i="12"/>
  <c r="O4" i="12"/>
  <c r="N4" i="12"/>
  <c r="M4" i="12"/>
  <c r="L4" i="12"/>
  <c r="K4" i="12"/>
  <c r="J4" i="12"/>
  <c r="I4" i="12"/>
  <c r="H4" i="12"/>
  <c r="G4" i="12"/>
  <c r="F4" i="12"/>
  <c r="E4" i="12"/>
  <c r="D4" i="12"/>
  <c r="C6" i="12"/>
  <c r="C4" i="12"/>
  <c r="AF3" i="12"/>
  <c r="AE3" i="12"/>
  <c r="AD3" i="12"/>
  <c r="AC3" i="12"/>
  <c r="AB3" i="12"/>
  <c r="AA3" i="12"/>
  <c r="Z3" i="12"/>
  <c r="Y3" i="12"/>
  <c r="S3" i="12"/>
  <c r="Q3" i="12"/>
  <c r="N3" i="12"/>
  <c r="M3" i="12"/>
  <c r="L3" i="12"/>
  <c r="K3" i="12"/>
  <c r="G3" i="12"/>
  <c r="F3" i="12"/>
  <c r="E3" i="12"/>
  <c r="D3" i="12"/>
  <c r="E18" i="12"/>
  <c r="F18" i="12"/>
  <c r="D18" i="12"/>
  <c r="C18" i="12"/>
  <c r="E17" i="12" a="1"/>
  <c r="E17" i="12" s="1"/>
  <c r="F17" i="12"/>
  <c r="D17" i="12" a="1"/>
  <c r="D17" i="12" s="1"/>
  <c r="C17" i="12"/>
  <c r="S3" i="10"/>
  <c r="S4" i="10"/>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102" i="10"/>
  <c r="S103" i="10"/>
  <c r="S104" i="10"/>
  <c r="S105" i="10"/>
  <c r="S106" i="10"/>
  <c r="S107" i="10"/>
  <c r="S108"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163" i="10"/>
  <c r="S164" i="10"/>
  <c r="S165" i="10"/>
  <c r="S166" i="10"/>
  <c r="S167" i="10"/>
  <c r="S168" i="10"/>
  <c r="S169" i="10"/>
  <c r="S170" i="10"/>
  <c r="S171" i="10"/>
  <c r="S172" i="10"/>
  <c r="S173" i="10"/>
  <c r="S174" i="10"/>
  <c r="S175" i="10"/>
  <c r="S176" i="10"/>
  <c r="S177" i="10"/>
  <c r="S178" i="10"/>
  <c r="S179" i="10"/>
  <c r="S180" i="10"/>
  <c r="S181" i="10"/>
  <c r="S182" i="10"/>
  <c r="S183" i="10"/>
  <c r="S184" i="10"/>
  <c r="S185" i="10"/>
  <c r="S186" i="10"/>
  <c r="S187" i="10"/>
  <c r="S188" i="10"/>
  <c r="S189" i="10"/>
  <c r="S190" i="10"/>
  <c r="S191" i="10"/>
  <c r="S192" i="10"/>
  <c r="S193" i="10"/>
  <c r="S194" i="10"/>
  <c r="S195" i="10"/>
  <c r="S196" i="10"/>
  <c r="S197" i="10"/>
  <c r="S198" i="10"/>
  <c r="S199" i="10"/>
  <c r="S200" i="10"/>
  <c r="S201" i="10"/>
  <c r="S202" i="10"/>
  <c r="S203" i="10"/>
  <c r="S204" i="10"/>
  <c r="S205" i="10"/>
  <c r="S206" i="10"/>
  <c r="S207" i="10"/>
  <c r="S208" i="10"/>
  <c r="S209" i="10"/>
  <c r="S210" i="10"/>
  <c r="S211" i="10"/>
  <c r="S212" i="10"/>
  <c r="S213" i="10"/>
  <c r="S214" i="10"/>
  <c r="S215" i="10"/>
  <c r="S216" i="10"/>
  <c r="S217" i="10"/>
  <c r="S218" i="10"/>
  <c r="S219" i="10"/>
  <c r="S220" i="10"/>
  <c r="S221" i="10"/>
  <c r="S222" i="10"/>
  <c r="S223" i="10"/>
  <c r="S224" i="10"/>
  <c r="S225" i="10"/>
  <c r="S226" i="10"/>
  <c r="S227" i="10"/>
  <c r="S228" i="10"/>
  <c r="S229" i="10"/>
  <c r="S230" i="10"/>
  <c r="S231" i="10"/>
  <c r="S232" i="10"/>
  <c r="S233" i="10"/>
  <c r="S234" i="10"/>
  <c r="S235" i="10"/>
  <c r="S236" i="10"/>
  <c r="S237" i="10"/>
  <c r="S238" i="10"/>
  <c r="S239" i="10"/>
  <c r="S240" i="10"/>
  <c r="S241" i="10"/>
  <c r="S242" i="10"/>
  <c r="S243" i="10"/>
  <c r="S244" i="10"/>
  <c r="S245" i="10"/>
  <c r="S246" i="10"/>
  <c r="S247" i="10"/>
  <c r="S248" i="10"/>
  <c r="S249" i="10"/>
  <c r="S250" i="10"/>
  <c r="S251" i="10"/>
  <c r="S252" i="10"/>
  <c r="S253" i="10"/>
  <c r="S254" i="10"/>
  <c r="S255" i="10"/>
  <c r="S256" i="10"/>
  <c r="S257" i="10"/>
  <c r="S258" i="10"/>
  <c r="S259" i="10"/>
  <c r="S260" i="10"/>
  <c r="S261" i="10"/>
  <c r="S262" i="10"/>
  <c r="S263" i="10"/>
  <c r="S264" i="10"/>
  <c r="S265" i="10"/>
  <c r="S266" i="10"/>
  <c r="S267" i="10"/>
  <c r="S268" i="10"/>
  <c r="S269" i="10"/>
  <c r="S270" i="10"/>
  <c r="S271" i="10"/>
  <c r="S272" i="10"/>
  <c r="S273" i="10"/>
  <c r="S274" i="10"/>
  <c r="S275" i="10"/>
  <c r="S276" i="10"/>
  <c r="S277" i="10"/>
  <c r="S278" i="10"/>
  <c r="S279" i="10"/>
  <c r="S280" i="10"/>
  <c r="S281" i="10"/>
  <c r="S282" i="10"/>
  <c r="S283" i="10"/>
  <c r="S284" i="10"/>
  <c r="S285" i="10"/>
  <c r="S286" i="10"/>
  <c r="S287" i="10"/>
  <c r="S288" i="10"/>
  <c r="S289" i="10"/>
  <c r="S290" i="10"/>
  <c r="S291" i="10"/>
  <c r="S292" i="10"/>
  <c r="S293" i="10"/>
  <c r="S294" i="10"/>
  <c r="S295" i="10"/>
  <c r="S296" i="10"/>
  <c r="S297" i="10"/>
  <c r="S298" i="10"/>
  <c r="S299" i="10"/>
  <c r="S300" i="10"/>
  <c r="S301" i="10"/>
  <c r="S302" i="10"/>
  <c r="S303" i="10"/>
  <c r="S304" i="10"/>
  <c r="S305" i="10"/>
  <c r="S306" i="10"/>
  <c r="S307" i="10"/>
  <c r="S308" i="10"/>
  <c r="S309" i="10"/>
  <c r="S310" i="10"/>
  <c r="S311" i="10"/>
  <c r="S312" i="10"/>
  <c r="S313" i="10"/>
  <c r="S314" i="10"/>
  <c r="S315" i="10"/>
  <c r="S316" i="10"/>
  <c r="S317" i="10"/>
  <c r="S318" i="10"/>
  <c r="S319" i="10"/>
  <c r="S320" i="10"/>
  <c r="S321" i="10"/>
  <c r="S322" i="10"/>
  <c r="S323" i="10"/>
  <c r="S324" i="10"/>
  <c r="S325" i="10"/>
  <c r="S326" i="10"/>
  <c r="S327" i="10"/>
  <c r="S328" i="10"/>
  <c r="S329" i="10"/>
  <c r="S330" i="10"/>
  <c r="S331" i="10"/>
  <c r="S332" i="10"/>
  <c r="S333" i="10"/>
  <c r="S334" i="10"/>
  <c r="S335" i="10"/>
  <c r="S336" i="10"/>
  <c r="S337" i="10"/>
  <c r="S338" i="10"/>
  <c r="S339" i="10"/>
  <c r="S340" i="10"/>
  <c r="S341" i="10"/>
  <c r="S342" i="10"/>
  <c r="S343" i="10"/>
  <c r="S344" i="10"/>
  <c r="S345" i="10"/>
  <c r="S346" i="10"/>
  <c r="S347" i="10"/>
  <c r="S348" i="10"/>
  <c r="S349" i="10"/>
  <c r="S350" i="10"/>
  <c r="S351" i="10"/>
  <c r="S352" i="10"/>
  <c r="S353" i="10"/>
  <c r="S354" i="10"/>
  <c r="S355" i="10"/>
  <c r="S356" i="10"/>
  <c r="S357" i="10"/>
  <c r="S358" i="10"/>
  <c r="S359" i="10"/>
  <c r="S360" i="10"/>
  <c r="S361" i="10"/>
  <c r="S362" i="10"/>
  <c r="S363" i="10"/>
  <c r="S364" i="10"/>
  <c r="S365" i="10"/>
  <c r="S366" i="10"/>
  <c r="S367" i="10"/>
  <c r="S368" i="10"/>
  <c r="S369" i="10"/>
  <c r="S370" i="10"/>
  <c r="S371" i="10"/>
  <c r="S372" i="10"/>
  <c r="S373" i="10"/>
  <c r="S374" i="10"/>
  <c r="S375" i="10"/>
  <c r="S376" i="10"/>
  <c r="S377" i="10"/>
  <c r="S378" i="10"/>
  <c r="S379" i="10"/>
  <c r="S380" i="10"/>
  <c r="S381" i="10"/>
  <c r="S382" i="10"/>
  <c r="S383" i="10"/>
  <c r="S384" i="10"/>
  <c r="S385" i="10"/>
  <c r="S386" i="10"/>
  <c r="S387" i="10"/>
  <c r="S388" i="10"/>
  <c r="S389" i="10"/>
  <c r="S390" i="10"/>
  <c r="S391" i="10"/>
  <c r="S392" i="10"/>
  <c r="S393" i="10"/>
  <c r="S394" i="10"/>
  <c r="S395" i="10"/>
  <c r="S396" i="10"/>
  <c r="S397" i="10"/>
  <c r="S398" i="10"/>
  <c r="S399" i="10"/>
  <c r="S400" i="10"/>
  <c r="S401" i="10"/>
  <c r="S402" i="10"/>
  <c r="S403" i="10"/>
  <c r="S404" i="10"/>
  <c r="S405" i="10"/>
  <c r="S406" i="10"/>
  <c r="S407" i="10"/>
  <c r="S408" i="10"/>
  <c r="S409" i="10"/>
  <c r="S410" i="10"/>
  <c r="S411" i="10"/>
  <c r="S412" i="10"/>
  <c r="S413" i="10"/>
  <c r="S414" i="10"/>
  <c r="S415" i="10"/>
  <c r="S416" i="10"/>
  <c r="S417" i="10"/>
  <c r="S418" i="10"/>
  <c r="S419" i="10"/>
  <c r="S420" i="10"/>
  <c r="S421" i="10"/>
  <c r="S422" i="10"/>
  <c r="S423" i="10"/>
  <c r="S424" i="10"/>
  <c r="S425" i="10"/>
  <c r="S426" i="10"/>
  <c r="S427" i="10"/>
  <c r="S428" i="10"/>
  <c r="S429" i="10"/>
  <c r="S430" i="10"/>
  <c r="S431" i="10"/>
  <c r="S432" i="10"/>
  <c r="S433" i="10"/>
  <c r="S434" i="10"/>
  <c r="S435" i="10"/>
  <c r="S436" i="10"/>
  <c r="S437" i="10"/>
  <c r="S438" i="10"/>
  <c r="S439" i="10"/>
  <c r="S440" i="10"/>
  <c r="S441" i="10"/>
  <c r="S442" i="10"/>
  <c r="S443" i="10"/>
  <c r="S444" i="10"/>
  <c r="S445" i="10"/>
  <c r="S446" i="10"/>
  <c r="S447" i="10"/>
  <c r="S448" i="10"/>
  <c r="S449" i="10"/>
  <c r="S450" i="10"/>
  <c r="S451" i="10"/>
  <c r="S452" i="10"/>
  <c r="S453" i="10"/>
  <c r="S454" i="10"/>
  <c r="S455" i="10"/>
  <c r="S456" i="10"/>
  <c r="S457" i="10"/>
  <c r="S458" i="10"/>
  <c r="S459" i="10"/>
  <c r="S460" i="10"/>
  <c r="S461" i="10"/>
  <c r="S462" i="10"/>
  <c r="S463" i="10"/>
  <c r="S464" i="10"/>
  <c r="S465" i="10"/>
  <c r="S466" i="10"/>
  <c r="S467" i="10"/>
  <c r="S468" i="10"/>
  <c r="S469" i="10"/>
  <c r="S470" i="10"/>
  <c r="S471" i="10"/>
  <c r="S472" i="10"/>
  <c r="S473" i="10"/>
  <c r="S474" i="10"/>
  <c r="S475" i="10"/>
  <c r="S476" i="10"/>
  <c r="S477" i="10"/>
  <c r="S478" i="10"/>
  <c r="S479" i="10"/>
  <c r="S480" i="10"/>
  <c r="S481" i="10"/>
  <c r="S482" i="10"/>
  <c r="S483" i="10"/>
  <c r="S484" i="10"/>
  <c r="S485" i="10"/>
  <c r="S486" i="10"/>
  <c r="S487" i="10"/>
  <c r="S488" i="10"/>
  <c r="S489" i="10"/>
  <c r="S490" i="10"/>
  <c r="S491" i="10"/>
  <c r="S492" i="10"/>
  <c r="S493" i="10"/>
  <c r="S494" i="10"/>
  <c r="S495" i="10"/>
  <c r="S496" i="10"/>
  <c r="S497" i="10"/>
  <c r="S498" i="10"/>
  <c r="S499" i="10"/>
  <c r="S500" i="10"/>
  <c r="S501" i="10"/>
  <c r="S502" i="10"/>
  <c r="S503" i="10"/>
  <c r="S504" i="10"/>
  <c r="S505" i="10"/>
  <c r="S506" i="10"/>
  <c r="S507" i="10"/>
  <c r="S508" i="10"/>
  <c r="S509" i="10"/>
  <c r="S510" i="10"/>
  <c r="S511" i="10"/>
  <c r="S512" i="10"/>
  <c r="S513" i="10"/>
  <c r="S514" i="10"/>
  <c r="S515" i="10"/>
  <c r="S516" i="10"/>
  <c r="S517" i="10"/>
  <c r="S518" i="10"/>
  <c r="S519" i="10"/>
  <c r="S520" i="10"/>
  <c r="S521" i="10"/>
  <c r="S522" i="10"/>
  <c r="S523" i="10"/>
  <c r="S524" i="10"/>
  <c r="S525" i="10"/>
  <c r="S526" i="10"/>
  <c r="S527" i="10"/>
  <c r="S528" i="10"/>
  <c r="S529" i="10"/>
  <c r="S530" i="10"/>
  <c r="S531" i="10"/>
  <c r="S532" i="10"/>
  <c r="S533" i="10"/>
  <c r="S534" i="10"/>
  <c r="S535" i="10"/>
  <c r="S536" i="10"/>
  <c r="S537" i="10"/>
  <c r="S538" i="10"/>
  <c r="S539" i="10"/>
  <c r="S540" i="10"/>
  <c r="S541" i="10"/>
  <c r="S542" i="10"/>
  <c r="S543" i="10"/>
  <c r="S544" i="10"/>
  <c r="S545" i="10"/>
  <c r="S546" i="10"/>
  <c r="S547" i="10"/>
  <c r="S548" i="10"/>
  <c r="S549" i="10"/>
  <c r="S550" i="10"/>
  <c r="S551" i="10"/>
  <c r="S552" i="10"/>
  <c r="S553" i="10"/>
  <c r="S554" i="10"/>
  <c r="S555" i="10"/>
  <c r="S556" i="10"/>
  <c r="S557" i="10"/>
  <c r="S558" i="10"/>
  <c r="S559" i="10"/>
  <c r="S560" i="10"/>
  <c r="S561" i="10"/>
  <c r="S562" i="10"/>
  <c r="S563" i="10"/>
  <c r="S564" i="10"/>
  <c r="S565" i="10"/>
  <c r="S566" i="10"/>
  <c r="S567" i="10"/>
  <c r="S568" i="10"/>
  <c r="S569" i="10"/>
  <c r="S570" i="10"/>
  <c r="S571" i="10"/>
  <c r="S572" i="10"/>
  <c r="S573" i="10"/>
  <c r="S574" i="10"/>
  <c r="S575" i="10"/>
  <c r="S576" i="10"/>
  <c r="S577" i="10"/>
  <c r="S578" i="10"/>
  <c r="S579" i="10"/>
  <c r="S580" i="10"/>
  <c r="S581" i="10"/>
  <c r="S582" i="10"/>
  <c r="S583" i="10"/>
  <c r="S584" i="10"/>
  <c r="S585" i="10"/>
  <c r="S586" i="10"/>
  <c r="S587" i="10"/>
  <c r="S588" i="10"/>
  <c r="S589" i="10"/>
  <c r="S590" i="10"/>
  <c r="S591" i="10"/>
  <c r="S592" i="10"/>
  <c r="S593" i="10"/>
  <c r="S594" i="10"/>
  <c r="S595" i="10"/>
  <c r="S596" i="10"/>
  <c r="S597" i="10"/>
  <c r="S598" i="10"/>
  <c r="S599" i="10"/>
  <c r="S600" i="10"/>
  <c r="S601" i="10"/>
  <c r="S602" i="10"/>
  <c r="S603" i="10"/>
  <c r="S604" i="10"/>
  <c r="S605" i="10"/>
  <c r="S606" i="10"/>
  <c r="S607" i="10"/>
  <c r="S608" i="10"/>
  <c r="S609" i="10"/>
  <c r="S610" i="10"/>
  <c r="S611" i="10"/>
  <c r="S612" i="10"/>
  <c r="S613" i="10"/>
  <c r="S614" i="10"/>
  <c r="S615" i="10"/>
  <c r="S616" i="10"/>
  <c r="S617" i="10"/>
  <c r="S618" i="10"/>
  <c r="S619" i="10"/>
  <c r="S620" i="10"/>
  <c r="S621" i="10"/>
  <c r="S622" i="10"/>
  <c r="S623" i="10"/>
  <c r="S624" i="10"/>
  <c r="S625" i="10"/>
  <c r="S626" i="10"/>
  <c r="S627" i="10"/>
  <c r="S628" i="10"/>
  <c r="S629" i="10"/>
  <c r="S630" i="10"/>
  <c r="S631" i="10"/>
  <c r="S632" i="10"/>
  <c r="S633" i="10"/>
  <c r="S634" i="10"/>
  <c r="S635" i="10"/>
  <c r="S636" i="10"/>
  <c r="S637" i="10"/>
  <c r="S638" i="10"/>
  <c r="S639" i="10"/>
  <c r="S640" i="10"/>
  <c r="S641" i="10"/>
  <c r="S642" i="10"/>
  <c r="S643" i="10"/>
  <c r="S644" i="10"/>
  <c r="S645" i="10"/>
  <c r="S646" i="10"/>
  <c r="S647" i="10"/>
  <c r="S648" i="10"/>
  <c r="S649" i="10"/>
  <c r="S650" i="10"/>
  <c r="S651" i="10"/>
  <c r="S652" i="10"/>
  <c r="S653" i="10"/>
  <c r="S654" i="10"/>
  <c r="S655" i="10"/>
  <c r="S656" i="10"/>
  <c r="S657" i="10"/>
  <c r="S658" i="10"/>
  <c r="S659" i="10"/>
  <c r="S660" i="10"/>
  <c r="S661" i="10"/>
  <c r="S662" i="10"/>
  <c r="S663" i="10"/>
  <c r="S664" i="10"/>
  <c r="S665" i="10"/>
  <c r="S666" i="10"/>
  <c r="S667" i="10"/>
  <c r="S668" i="10"/>
  <c r="S669" i="10"/>
  <c r="S670" i="10"/>
  <c r="S671" i="10"/>
  <c r="S672" i="10"/>
  <c r="S673" i="10"/>
  <c r="S674" i="10"/>
  <c r="S675" i="10"/>
  <c r="S676" i="10"/>
  <c r="S677" i="10"/>
  <c r="S678" i="10"/>
  <c r="S679" i="10"/>
  <c r="S680" i="10"/>
  <c r="S681" i="10"/>
  <c r="S682" i="10"/>
  <c r="S683" i="10"/>
  <c r="S684" i="10"/>
  <c r="S685" i="10"/>
  <c r="S686" i="10"/>
  <c r="S687" i="10"/>
  <c r="S688" i="10"/>
  <c r="S689" i="10"/>
  <c r="S690" i="10"/>
  <c r="S691" i="10"/>
  <c r="S692" i="10"/>
  <c r="S693" i="10"/>
  <c r="S694" i="10"/>
  <c r="S695" i="10"/>
  <c r="S696" i="10"/>
  <c r="S697" i="10"/>
  <c r="S698" i="10"/>
  <c r="S699" i="10"/>
  <c r="S700" i="10"/>
  <c r="S701" i="10"/>
  <c r="S702" i="10"/>
  <c r="S703" i="10"/>
  <c r="S704" i="10"/>
  <c r="S705" i="10"/>
  <c r="S706" i="10"/>
  <c r="S707" i="10"/>
  <c r="S708" i="10"/>
  <c r="S709" i="10"/>
  <c r="S710" i="10"/>
  <c r="S711" i="10"/>
  <c r="S712" i="10"/>
  <c r="S713" i="10"/>
  <c r="S714" i="10"/>
  <c r="S715" i="10"/>
  <c r="S716" i="10"/>
  <c r="S717" i="10"/>
  <c r="S718" i="10"/>
  <c r="S719" i="10"/>
  <c r="S720" i="10"/>
  <c r="S721" i="10"/>
  <c r="S722" i="10"/>
  <c r="S723" i="10"/>
  <c r="S724" i="10"/>
  <c r="S725" i="10"/>
  <c r="S726" i="10"/>
  <c r="S727" i="10"/>
  <c r="S728" i="10"/>
  <c r="S729" i="10"/>
  <c r="S730" i="10"/>
  <c r="S731" i="10"/>
  <c r="S732" i="10"/>
  <c r="S733" i="10"/>
  <c r="S734" i="10"/>
  <c r="S735" i="10"/>
  <c r="S736" i="10"/>
  <c r="S737" i="10"/>
  <c r="S738" i="10"/>
  <c r="S739" i="10"/>
  <c r="S740" i="10"/>
  <c r="S741" i="10"/>
  <c r="S742" i="10"/>
  <c r="S743" i="10"/>
  <c r="S744" i="10"/>
  <c r="S745" i="10"/>
  <c r="S746" i="10"/>
  <c r="S747" i="10"/>
  <c r="S748" i="10"/>
  <c r="S749" i="10"/>
  <c r="S750" i="10"/>
  <c r="S751" i="10"/>
  <c r="S752" i="10"/>
  <c r="S753" i="10"/>
  <c r="S754" i="10"/>
  <c r="S755" i="10"/>
  <c r="S756" i="10"/>
  <c r="S757" i="10"/>
  <c r="S758" i="10"/>
  <c r="S759" i="10"/>
  <c r="S760" i="10"/>
  <c r="S761" i="10"/>
  <c r="S762" i="10"/>
  <c r="S763" i="10"/>
  <c r="S764" i="10"/>
  <c r="S765" i="10"/>
  <c r="S766" i="10"/>
  <c r="S767" i="10"/>
  <c r="S768" i="10"/>
  <c r="S769" i="10"/>
  <c r="S770" i="10"/>
  <c r="S771" i="10"/>
  <c r="S772" i="10"/>
  <c r="S773" i="10"/>
  <c r="S774" i="10"/>
  <c r="S775" i="10"/>
  <c r="S776" i="10"/>
  <c r="S777" i="10"/>
  <c r="S778" i="10"/>
  <c r="S779" i="10"/>
  <c r="S780" i="10"/>
  <c r="S781" i="10"/>
  <c r="S782" i="10"/>
  <c r="S783" i="10"/>
  <c r="S784" i="10"/>
  <c r="S785" i="10"/>
  <c r="S786" i="10"/>
  <c r="S787" i="10"/>
  <c r="S788" i="10"/>
  <c r="S789" i="10"/>
  <c r="S790" i="10"/>
  <c r="S791" i="10"/>
  <c r="S792" i="10"/>
  <c r="S793" i="10"/>
  <c r="S794" i="10"/>
  <c r="S795" i="10"/>
  <c r="S796" i="10"/>
  <c r="S797" i="10"/>
  <c r="S798" i="10"/>
  <c r="S799" i="10"/>
  <c r="S800" i="10"/>
  <c r="S801" i="10"/>
  <c r="S802" i="10"/>
  <c r="S803" i="10"/>
  <c r="S804" i="10"/>
  <c r="S805" i="10"/>
  <c r="S806" i="10"/>
  <c r="S807" i="10"/>
  <c r="S808" i="10"/>
  <c r="S809" i="10"/>
  <c r="S810" i="10"/>
  <c r="S811" i="10"/>
  <c r="S812" i="10"/>
  <c r="S813" i="10"/>
  <c r="S814" i="10"/>
  <c r="S815" i="10"/>
  <c r="S816" i="10"/>
  <c r="S817" i="10"/>
  <c r="S818" i="10"/>
  <c r="S819" i="10"/>
  <c r="S820" i="10"/>
  <c r="S821" i="10"/>
  <c r="S822" i="10"/>
  <c r="S823" i="10"/>
  <c r="S824" i="10"/>
  <c r="S825" i="10"/>
  <c r="S826" i="10"/>
  <c r="S827" i="10"/>
  <c r="S828" i="10"/>
  <c r="S829" i="10"/>
  <c r="S830" i="10"/>
  <c r="S831" i="10"/>
  <c r="S832" i="10"/>
  <c r="S833" i="10"/>
  <c r="S834" i="10"/>
  <c r="S835" i="10"/>
  <c r="S836" i="10"/>
  <c r="S837" i="10"/>
  <c r="S838" i="10"/>
  <c r="S839" i="10"/>
  <c r="S840" i="10"/>
  <c r="S841" i="10"/>
  <c r="S842" i="10"/>
  <c r="S843" i="10"/>
  <c r="S844" i="10"/>
  <c r="S845" i="10"/>
  <c r="S846" i="10"/>
  <c r="S847" i="10"/>
  <c r="S848" i="10"/>
  <c r="S849" i="10"/>
  <c r="S850" i="10"/>
  <c r="S851" i="10"/>
  <c r="S852" i="10"/>
  <c r="S853" i="10"/>
  <c r="S854" i="10"/>
  <c r="S855" i="10"/>
  <c r="S856" i="10"/>
  <c r="S857" i="10"/>
  <c r="S858" i="10"/>
  <c r="S859" i="10"/>
  <c r="S860" i="10"/>
  <c r="S861" i="10"/>
  <c r="S862" i="10"/>
  <c r="S863" i="10"/>
  <c r="S864" i="10"/>
  <c r="S865" i="10"/>
  <c r="S866" i="10"/>
  <c r="S867" i="10"/>
  <c r="S868" i="10"/>
  <c r="S869" i="10"/>
  <c r="S870" i="10"/>
  <c r="S871" i="10"/>
  <c r="S872" i="10"/>
  <c r="S873" i="10"/>
  <c r="S874" i="10"/>
  <c r="S875" i="10"/>
  <c r="S876" i="10"/>
  <c r="S877" i="10"/>
  <c r="S878" i="10"/>
  <c r="S879" i="10"/>
  <c r="S880" i="10"/>
  <c r="S881" i="10"/>
  <c r="S882" i="10"/>
  <c r="S883" i="10"/>
  <c r="S884" i="10"/>
  <c r="S885" i="10"/>
  <c r="S886" i="10"/>
  <c r="S887" i="10"/>
  <c r="S888" i="10"/>
  <c r="S889" i="10"/>
  <c r="S890" i="10"/>
  <c r="S891" i="10"/>
  <c r="S892" i="10"/>
  <c r="S893" i="10"/>
  <c r="S894" i="10"/>
  <c r="S895" i="10"/>
  <c r="S896" i="10"/>
  <c r="S897" i="10"/>
  <c r="S898" i="10"/>
  <c r="S899" i="10"/>
  <c r="S900" i="10"/>
  <c r="S901" i="10"/>
  <c r="S902" i="10"/>
  <c r="S903" i="10"/>
  <c r="S904" i="10"/>
  <c r="S905" i="10"/>
  <c r="S906" i="10"/>
  <c r="S907" i="10"/>
  <c r="S908" i="10"/>
  <c r="S909" i="10"/>
  <c r="S910" i="10"/>
  <c r="S911" i="10"/>
  <c r="S912" i="10"/>
  <c r="S913" i="10"/>
  <c r="S914" i="10"/>
  <c r="S915" i="10"/>
  <c r="S916" i="10"/>
  <c r="S917" i="10"/>
  <c r="S918" i="10"/>
  <c r="S919" i="10"/>
  <c r="S920" i="10"/>
  <c r="S921" i="10"/>
  <c r="S922" i="10"/>
  <c r="S923" i="10"/>
  <c r="S924" i="10"/>
  <c r="S925" i="10"/>
  <c r="S926" i="10"/>
  <c r="S927" i="10"/>
  <c r="S928" i="10"/>
  <c r="S929" i="10"/>
  <c r="S930" i="10"/>
  <c r="S931" i="10"/>
  <c r="S932" i="10"/>
  <c r="S933" i="10"/>
  <c r="S934" i="10"/>
  <c r="S935" i="10"/>
  <c r="S936" i="10"/>
  <c r="S937" i="10"/>
  <c r="S938" i="10"/>
  <c r="S939" i="10"/>
  <c r="S940" i="10"/>
  <c r="S941" i="10"/>
  <c r="S942" i="10"/>
  <c r="S943" i="10"/>
  <c r="S944" i="10"/>
  <c r="S945" i="10"/>
  <c r="S946" i="10"/>
  <c r="S947" i="10"/>
  <c r="S948" i="10"/>
  <c r="S949" i="10"/>
  <c r="S950" i="10"/>
  <c r="S951" i="10"/>
  <c r="S952" i="10"/>
  <c r="S953" i="10"/>
  <c r="S954" i="10"/>
  <c r="S955" i="10"/>
  <c r="S956" i="10"/>
  <c r="S957" i="10"/>
  <c r="S958" i="10"/>
  <c r="S959" i="10"/>
  <c r="S960" i="10"/>
  <c r="S961" i="10"/>
  <c r="S962" i="10"/>
  <c r="S963" i="10"/>
  <c r="S964" i="10"/>
  <c r="S965" i="10"/>
  <c r="S966" i="10"/>
  <c r="S967" i="10"/>
  <c r="S968" i="10"/>
  <c r="S969" i="10"/>
  <c r="S970" i="10"/>
  <c r="S971" i="10"/>
  <c r="S972" i="10"/>
  <c r="S973" i="10"/>
  <c r="S974" i="10"/>
  <c r="S975" i="10"/>
  <c r="S976" i="10"/>
  <c r="S977" i="10"/>
  <c r="S978" i="10"/>
  <c r="S979" i="10"/>
  <c r="S980" i="10"/>
  <c r="S981" i="10"/>
  <c r="S982" i="10"/>
  <c r="S983" i="10"/>
  <c r="S984" i="10"/>
  <c r="S985" i="10"/>
  <c r="S986" i="10"/>
  <c r="S987" i="10"/>
  <c r="S988" i="10"/>
  <c r="S989" i="10"/>
  <c r="S990" i="10"/>
  <c r="S991" i="10"/>
  <c r="S992" i="10"/>
  <c r="S993" i="10"/>
  <c r="S994" i="10"/>
  <c r="S995" i="10"/>
  <c r="S996" i="10"/>
  <c r="S997" i="10"/>
  <c r="S998" i="10"/>
  <c r="S999" i="10"/>
  <c r="S1000" i="10"/>
  <c r="S1001" i="10"/>
  <c r="S1002" i="10"/>
  <c r="S1003" i="10"/>
  <c r="S1004" i="10"/>
  <c r="S1005" i="10"/>
  <c r="S1006" i="10"/>
  <c r="S1007" i="10"/>
  <c r="S1008" i="10"/>
  <c r="S1009" i="10"/>
  <c r="S1010" i="10"/>
  <c r="S1011" i="10"/>
  <c r="S1012" i="10"/>
  <c r="S1013" i="10"/>
  <c r="S1014" i="10"/>
  <c r="S1015" i="10"/>
  <c r="S1016" i="10"/>
  <c r="S1017" i="10"/>
  <c r="S1018" i="10"/>
  <c r="S1019" i="10"/>
  <c r="S1020" i="10"/>
  <c r="S1021" i="10"/>
  <c r="S1022" i="10"/>
  <c r="S1023" i="10"/>
  <c r="S1024" i="10"/>
  <c r="S1025" i="10"/>
  <c r="S1026" i="10"/>
  <c r="S1027" i="10"/>
  <c r="S1028" i="10"/>
  <c r="S1029" i="10"/>
  <c r="S1030" i="10"/>
  <c r="S1031" i="10"/>
  <c r="S1032" i="10"/>
  <c r="S1033" i="10"/>
  <c r="S1034" i="10"/>
  <c r="S1035" i="10"/>
  <c r="S1036" i="10"/>
  <c r="S1037" i="10"/>
  <c r="S1038" i="10"/>
  <c r="S1039" i="10"/>
  <c r="S1040" i="10"/>
  <c r="S1041" i="10"/>
  <c r="S1042" i="10"/>
  <c r="S1043" i="10"/>
  <c r="S1044" i="10"/>
  <c r="S1045" i="10"/>
  <c r="S1046" i="10"/>
  <c r="S1047" i="10"/>
  <c r="S1048" i="10"/>
  <c r="S1049" i="10"/>
  <c r="S1050" i="10"/>
  <c r="S1051" i="10"/>
  <c r="S1052" i="10"/>
  <c r="S1053" i="10"/>
  <c r="S1054" i="10"/>
  <c r="S1055" i="10"/>
  <c r="S1056" i="10"/>
  <c r="S1057" i="10"/>
  <c r="S1058" i="10"/>
  <c r="S1059" i="10"/>
  <c r="S1060" i="10"/>
  <c r="S1061" i="10"/>
  <c r="S1062" i="10"/>
  <c r="S1063" i="10"/>
  <c r="S1064" i="10"/>
  <c r="S1065" i="10"/>
  <c r="S1066" i="10"/>
  <c r="S1067" i="10"/>
  <c r="S1068" i="10"/>
  <c r="S1069" i="10"/>
  <c r="S1070" i="10"/>
  <c r="S1071" i="10"/>
  <c r="S1072" i="10"/>
  <c r="S1073" i="10"/>
  <c r="S1074" i="10"/>
  <c r="S1075" i="10"/>
  <c r="S1076" i="10"/>
  <c r="S1077" i="10"/>
  <c r="S1078" i="10"/>
  <c r="S1079" i="10"/>
  <c r="S1080" i="10"/>
  <c r="S1081" i="10"/>
  <c r="S1082" i="10"/>
  <c r="S1083" i="10"/>
  <c r="S1084" i="10"/>
  <c r="S1085" i="10"/>
  <c r="S1086" i="10"/>
  <c r="S1087" i="10"/>
  <c r="S1088" i="10"/>
  <c r="S1089" i="10"/>
  <c r="S1090" i="10"/>
  <c r="S1091" i="10"/>
  <c r="S1092" i="10"/>
  <c r="S1093" i="10"/>
  <c r="S1094" i="10"/>
  <c r="S1095" i="10"/>
  <c r="S1096" i="10"/>
  <c r="S1097" i="10"/>
  <c r="S1098" i="10"/>
  <c r="S1099" i="10"/>
  <c r="S1100" i="10"/>
  <c r="S1101" i="10"/>
  <c r="S1102" i="10"/>
  <c r="S1103" i="10"/>
  <c r="S1104" i="10"/>
  <c r="S1105" i="10"/>
  <c r="S1106" i="10"/>
  <c r="S1107" i="10"/>
  <c r="S1108" i="10"/>
  <c r="S1109" i="10"/>
  <c r="S1110" i="10"/>
  <c r="S1111" i="10"/>
  <c r="S1112" i="10"/>
  <c r="S1113" i="10"/>
  <c r="S1114" i="10"/>
  <c r="S1115" i="10"/>
  <c r="S1116" i="10"/>
  <c r="S1117" i="10"/>
  <c r="S1118" i="10"/>
  <c r="S1119" i="10"/>
  <c r="S1120" i="10"/>
  <c r="S1121" i="10"/>
  <c r="S1122" i="10"/>
  <c r="S1123" i="10"/>
  <c r="S1124" i="10"/>
  <c r="S1125" i="10"/>
  <c r="S1126" i="10"/>
  <c r="S1127" i="10"/>
  <c r="S1128" i="10"/>
  <c r="S1129" i="10"/>
  <c r="S1130" i="10"/>
  <c r="S1131" i="10"/>
  <c r="S1132" i="10"/>
  <c r="S1133" i="10"/>
  <c r="S1134" i="10"/>
  <c r="S1135" i="10"/>
  <c r="S1136" i="10"/>
  <c r="S1137" i="10"/>
  <c r="S1138" i="10"/>
  <c r="S1139" i="10"/>
  <c r="S1140" i="10"/>
  <c r="S1141" i="10"/>
  <c r="S1142" i="10"/>
  <c r="S1143" i="10"/>
  <c r="S1144" i="10"/>
  <c r="S1145" i="10"/>
  <c r="S1146" i="10"/>
  <c r="S1147" i="10"/>
  <c r="S1148" i="10"/>
  <c r="S1149" i="10"/>
  <c r="S1150" i="10"/>
  <c r="S1151" i="10"/>
  <c r="S1152" i="10"/>
  <c r="S1153" i="10"/>
  <c r="S1154" i="10"/>
  <c r="S1155" i="10"/>
  <c r="S1156" i="10"/>
  <c r="S1157" i="10"/>
  <c r="S1158" i="10"/>
  <c r="S1159" i="10"/>
  <c r="S1160" i="10"/>
  <c r="S1161" i="10"/>
  <c r="S1162" i="10"/>
  <c r="S1163" i="10"/>
  <c r="S1164" i="10"/>
  <c r="S1165" i="10"/>
  <c r="S1166" i="10"/>
  <c r="S1167" i="10"/>
  <c r="S1168" i="10"/>
  <c r="S1169" i="10"/>
  <c r="S1170" i="10"/>
  <c r="S1171" i="10"/>
  <c r="S1172" i="10"/>
  <c r="S1173" i="10"/>
  <c r="S1174" i="10"/>
  <c r="S1175" i="10"/>
  <c r="S1176" i="10"/>
  <c r="S1177" i="10"/>
  <c r="S1178" i="10"/>
  <c r="S1179" i="10"/>
  <c r="S1180" i="10"/>
  <c r="S1181" i="10"/>
  <c r="S1182" i="10"/>
  <c r="S1183" i="10"/>
  <c r="S1184" i="10"/>
  <c r="S1185" i="10"/>
  <c r="S1186" i="10"/>
  <c r="S1187" i="10"/>
  <c r="S1188" i="10"/>
  <c r="S1189" i="10"/>
  <c r="S1190" i="10"/>
  <c r="S1191" i="10"/>
  <c r="S1192" i="10"/>
  <c r="S1193" i="10"/>
  <c r="S1194" i="10"/>
  <c r="S1195" i="10"/>
  <c r="S1196" i="10"/>
  <c r="S1197" i="10"/>
  <c r="S1198" i="10"/>
  <c r="S1199" i="10"/>
  <c r="S1200" i="10"/>
  <c r="S1201" i="10"/>
  <c r="S1202" i="10"/>
  <c r="S1203" i="10"/>
  <c r="S1204" i="10"/>
  <c r="S1205" i="10"/>
  <c r="S1206" i="10"/>
  <c r="S1207" i="10"/>
  <c r="S1208" i="10"/>
  <c r="S1209" i="10"/>
  <c r="S1210" i="10"/>
  <c r="S1211" i="10"/>
  <c r="S1212" i="10"/>
  <c r="S1213" i="10"/>
  <c r="S1214" i="10"/>
  <c r="S1215" i="10"/>
  <c r="S1216" i="10"/>
  <c r="S1217" i="10"/>
  <c r="S1218" i="10"/>
  <c r="S1219" i="10"/>
  <c r="S1220" i="10"/>
  <c r="S1221" i="10"/>
  <c r="S1222" i="10"/>
  <c r="S1223" i="10"/>
  <c r="S1224" i="10"/>
  <c r="S1225" i="10"/>
  <c r="S1226" i="10"/>
  <c r="S1227" i="10"/>
  <c r="S1228" i="10"/>
  <c r="S1229" i="10"/>
  <c r="S1230" i="10"/>
  <c r="S1231" i="10"/>
  <c r="S1232" i="10"/>
  <c r="S1233" i="10"/>
  <c r="S1234" i="10"/>
  <c r="S1235" i="10"/>
  <c r="S1236" i="10"/>
  <c r="S1237" i="10"/>
  <c r="S1238" i="10"/>
  <c r="S1239" i="10"/>
  <c r="S1240" i="10"/>
  <c r="S1241" i="10"/>
  <c r="S1242" i="10"/>
  <c r="S1243" i="10"/>
  <c r="S1244" i="10"/>
  <c r="S1245" i="10"/>
  <c r="S1246" i="10"/>
  <c r="S1247" i="10"/>
  <c r="S1248" i="10"/>
  <c r="S1249" i="10"/>
  <c r="S1250" i="10"/>
  <c r="S1251" i="10"/>
  <c r="S1252" i="10"/>
  <c r="S1253" i="10"/>
  <c r="S1254" i="10"/>
  <c r="S1255" i="10"/>
  <c r="S1256" i="10"/>
  <c r="S1257" i="10"/>
  <c r="S1258" i="10"/>
  <c r="S1259" i="10"/>
  <c r="S1260" i="10"/>
  <c r="S1261" i="10"/>
  <c r="S1262" i="10"/>
  <c r="S1263" i="10"/>
  <c r="S1264" i="10"/>
  <c r="S1265" i="10"/>
  <c r="S1266" i="10"/>
  <c r="S1267" i="10"/>
  <c r="S1268" i="10"/>
  <c r="S1269" i="10"/>
  <c r="S1270" i="10"/>
  <c r="S1271" i="10"/>
  <c r="S1272" i="10"/>
  <c r="S1273" i="10"/>
  <c r="S1274" i="10"/>
  <c r="S1275" i="10"/>
  <c r="S1276" i="10"/>
  <c r="S1277" i="10"/>
  <c r="S1278" i="10"/>
  <c r="S1279" i="10"/>
  <c r="S1280" i="10"/>
  <c r="S1281" i="10"/>
  <c r="S1282" i="10"/>
  <c r="S1283" i="10"/>
  <c r="S1284" i="10"/>
  <c r="S1285" i="10"/>
  <c r="S1286" i="10"/>
  <c r="S1287" i="10"/>
  <c r="S1288" i="10"/>
  <c r="S1289" i="10"/>
  <c r="S1290" i="10"/>
  <c r="S1291" i="10"/>
  <c r="S1292" i="10"/>
  <c r="S1293" i="10"/>
  <c r="S1294" i="10"/>
  <c r="S1295" i="10"/>
  <c r="S1296" i="10"/>
  <c r="S1297" i="10"/>
  <c r="S1298" i="10"/>
  <c r="S1299" i="10"/>
  <c r="S1300" i="10"/>
  <c r="S1301" i="10"/>
  <c r="S1302" i="10"/>
  <c r="S1303" i="10"/>
  <c r="S1304" i="10"/>
  <c r="S1305" i="10"/>
  <c r="S1306" i="10"/>
  <c r="S1307" i="10"/>
  <c r="S1308" i="10"/>
  <c r="S1309" i="10"/>
  <c r="S1310" i="10"/>
  <c r="S1311" i="10"/>
  <c r="S1312" i="10"/>
  <c r="S1313" i="10"/>
  <c r="S1314" i="10"/>
  <c r="S1315" i="10"/>
  <c r="S1316" i="10"/>
  <c r="S1317" i="10"/>
  <c r="S1318" i="10"/>
  <c r="S1319" i="10"/>
  <c r="S1320" i="10"/>
  <c r="S1321" i="10"/>
  <c r="S1322" i="10"/>
  <c r="S1323" i="10"/>
  <c r="S1324" i="10"/>
  <c r="S1325" i="10"/>
  <c r="S1326" i="10"/>
  <c r="S1327" i="10"/>
  <c r="S1328" i="10"/>
  <c r="S1329" i="10"/>
  <c r="S1330" i="10"/>
  <c r="S1331" i="10"/>
  <c r="S1332" i="10"/>
  <c r="S1333" i="10"/>
  <c r="S1334" i="10"/>
  <c r="S1335" i="10"/>
  <c r="S1336" i="10"/>
  <c r="S1337" i="10"/>
  <c r="S1338" i="10"/>
  <c r="S1339" i="10"/>
  <c r="S1340" i="10"/>
  <c r="S1341" i="10"/>
  <c r="S1342" i="10"/>
  <c r="S1343" i="10"/>
  <c r="S1344" i="10"/>
  <c r="S1345" i="10"/>
  <c r="S1346" i="10"/>
  <c r="S1347" i="10"/>
  <c r="S1348" i="10"/>
  <c r="S1349" i="10"/>
  <c r="S1350" i="10"/>
  <c r="S1351" i="10"/>
  <c r="S1352" i="10"/>
  <c r="S1353" i="10"/>
  <c r="S1354" i="10"/>
  <c r="S1355" i="10"/>
  <c r="S1356" i="10"/>
  <c r="S1357" i="10"/>
  <c r="S1358" i="10"/>
  <c r="S1359" i="10"/>
  <c r="S1360" i="10"/>
  <c r="S1361" i="10"/>
  <c r="S1362" i="10"/>
  <c r="S1363" i="10"/>
  <c r="S1364" i="10"/>
  <c r="S1365" i="10"/>
  <c r="S1366" i="10"/>
  <c r="S1367" i="10"/>
  <c r="S1368" i="10"/>
  <c r="S1369" i="10"/>
  <c r="S1370" i="10"/>
  <c r="S1371" i="10"/>
  <c r="S1372" i="10"/>
  <c r="S1373" i="10"/>
  <c r="S1374" i="10"/>
  <c r="S1375" i="10"/>
  <c r="S1376" i="10"/>
  <c r="S1377" i="10"/>
  <c r="S1378" i="10"/>
  <c r="S1379" i="10"/>
  <c r="S1380" i="10"/>
  <c r="S1381" i="10"/>
  <c r="S1382" i="10"/>
  <c r="S1383" i="10"/>
  <c r="S1384" i="10"/>
  <c r="S1385" i="10"/>
  <c r="S1386" i="10"/>
  <c r="S1387" i="10"/>
  <c r="S1388" i="10"/>
  <c r="S1389" i="10"/>
  <c r="S1390" i="10"/>
  <c r="S1391" i="10"/>
  <c r="S1392" i="10"/>
  <c r="S1393" i="10"/>
  <c r="S1394" i="10"/>
  <c r="S1395" i="10"/>
  <c r="S1396" i="10"/>
  <c r="S1397" i="10"/>
  <c r="S1398" i="10"/>
  <c r="S1399" i="10"/>
  <c r="S1400" i="10"/>
  <c r="S1401" i="10"/>
  <c r="S1402" i="10"/>
  <c r="S1403" i="10"/>
  <c r="S1404" i="10"/>
  <c r="S1405" i="10"/>
  <c r="S1406" i="10"/>
  <c r="S1407" i="10"/>
  <c r="S1408" i="10"/>
  <c r="S1409" i="10"/>
  <c r="S1410" i="10"/>
  <c r="S1411" i="10"/>
  <c r="S1412" i="10"/>
  <c r="S1413" i="10"/>
  <c r="S1414" i="10"/>
  <c r="S1415" i="10"/>
  <c r="S1416" i="10"/>
  <c r="S1417" i="10"/>
  <c r="S1418" i="10"/>
  <c r="S1419" i="10"/>
  <c r="S1420" i="10"/>
  <c r="S1421" i="10"/>
  <c r="S1422" i="10"/>
  <c r="S1423" i="10"/>
  <c r="S1424" i="10"/>
  <c r="S1425" i="10"/>
  <c r="S1426" i="10"/>
  <c r="S1427" i="10"/>
  <c r="S1428" i="10"/>
  <c r="S1429" i="10"/>
  <c r="S1430" i="10"/>
  <c r="S1431" i="10"/>
  <c r="S1432" i="10"/>
  <c r="S1433" i="10"/>
  <c r="S1434" i="10"/>
  <c r="S1435" i="10"/>
  <c r="S1436" i="10"/>
  <c r="S1437" i="10"/>
  <c r="S1438" i="10"/>
  <c r="S1439" i="10"/>
  <c r="S1440" i="10"/>
  <c r="S1441" i="10"/>
  <c r="S1442" i="10"/>
  <c r="S1443" i="10"/>
  <c r="S1444" i="10"/>
  <c r="S1445" i="10"/>
  <c r="S1446" i="10"/>
  <c r="S1447" i="10"/>
  <c r="S1448" i="10"/>
  <c r="S1449" i="10"/>
  <c r="S1450" i="10"/>
  <c r="S1451" i="10"/>
  <c r="S1452" i="10"/>
  <c r="S1453" i="10"/>
  <c r="S1454" i="10"/>
  <c r="S1455" i="10"/>
  <c r="S1456" i="10"/>
  <c r="S1457" i="10"/>
  <c r="S1458" i="10"/>
  <c r="S1459" i="10"/>
  <c r="S1460" i="10"/>
  <c r="S1461" i="10"/>
  <c r="S1462" i="10"/>
  <c r="S1463" i="10"/>
  <c r="S1464" i="10"/>
  <c r="S1465" i="10"/>
  <c r="S1466" i="10"/>
  <c r="S1467" i="10"/>
  <c r="S1468" i="10"/>
  <c r="S1469" i="10"/>
  <c r="S1470" i="10"/>
  <c r="S1471" i="10"/>
  <c r="S1472" i="10"/>
  <c r="S1473" i="10"/>
  <c r="S1474" i="10"/>
  <c r="S1475" i="10"/>
  <c r="S1476" i="10"/>
  <c r="S1477" i="10"/>
  <c r="S1478" i="10"/>
  <c r="S1479" i="10"/>
  <c r="S1480" i="10"/>
  <c r="S1481" i="10"/>
  <c r="S1482" i="10"/>
  <c r="S1483" i="10"/>
  <c r="S1484" i="10"/>
  <c r="S1485" i="10"/>
  <c r="S1486" i="10"/>
  <c r="S1487" i="10"/>
  <c r="S1488" i="10"/>
  <c r="S1489" i="10"/>
  <c r="S1490" i="10"/>
  <c r="S1491" i="10"/>
  <c r="S1492" i="10"/>
  <c r="S1493" i="10"/>
  <c r="S1494" i="10"/>
  <c r="S1495" i="10"/>
  <c r="S1496" i="10"/>
  <c r="S1497" i="10"/>
  <c r="S1498" i="10"/>
  <c r="S1499" i="10"/>
  <c r="S1500" i="10"/>
  <c r="S1501" i="10"/>
  <c r="S1502" i="10"/>
  <c r="S1503" i="10"/>
  <c r="S1504" i="10"/>
  <c r="S1505" i="10"/>
  <c r="S1506" i="10"/>
  <c r="S1507" i="10"/>
  <c r="S1508" i="10"/>
  <c r="S1509" i="10"/>
  <c r="S1510" i="10"/>
  <c r="S2" i="10"/>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S494" i="9"/>
  <c r="S495" i="9"/>
  <c r="S496" i="9"/>
  <c r="S497" i="9"/>
  <c r="S498" i="9"/>
  <c r="S499" i="9"/>
  <c r="S500" i="9"/>
  <c r="S501" i="9"/>
  <c r="S502" i="9"/>
  <c r="S503" i="9"/>
  <c r="S504" i="9"/>
  <c r="S505" i="9"/>
  <c r="S506" i="9"/>
  <c r="S507" i="9"/>
  <c r="S508" i="9"/>
  <c r="S509" i="9"/>
  <c r="S510" i="9"/>
  <c r="S511" i="9"/>
  <c r="S512" i="9"/>
  <c r="S513" i="9"/>
  <c r="S514" i="9"/>
  <c r="S515" i="9"/>
  <c r="S516" i="9"/>
  <c r="S517" i="9"/>
  <c r="S518" i="9"/>
  <c r="S519" i="9"/>
  <c r="S520" i="9"/>
  <c r="S521" i="9"/>
  <c r="S522" i="9"/>
  <c r="S523" i="9"/>
  <c r="S524" i="9"/>
  <c r="S525" i="9"/>
  <c r="S526" i="9"/>
  <c r="S527" i="9"/>
  <c r="S528" i="9"/>
  <c r="S529" i="9"/>
  <c r="S530" i="9"/>
  <c r="S531" i="9"/>
  <c r="S532" i="9"/>
  <c r="S533" i="9"/>
  <c r="S534" i="9"/>
  <c r="S535" i="9"/>
  <c r="S536" i="9"/>
  <c r="S537" i="9"/>
  <c r="S538" i="9"/>
  <c r="S539" i="9"/>
  <c r="S540" i="9"/>
  <c r="S541" i="9"/>
  <c r="S542" i="9"/>
  <c r="S543" i="9"/>
  <c r="S544" i="9"/>
  <c r="S545" i="9"/>
  <c r="S546" i="9"/>
  <c r="S547" i="9"/>
  <c r="S548" i="9"/>
  <c r="S549" i="9"/>
  <c r="S550" i="9"/>
  <c r="S551" i="9"/>
  <c r="S552" i="9"/>
  <c r="S553" i="9"/>
  <c r="S554" i="9"/>
  <c r="S555" i="9"/>
  <c r="S556" i="9"/>
  <c r="S557" i="9"/>
  <c r="S558" i="9"/>
  <c r="S559" i="9"/>
  <c r="S560" i="9"/>
  <c r="S561" i="9"/>
  <c r="S562" i="9"/>
  <c r="S563" i="9"/>
  <c r="S564" i="9"/>
  <c r="S565" i="9"/>
  <c r="S566" i="9"/>
  <c r="S567" i="9"/>
  <c r="S568" i="9"/>
  <c r="S569" i="9"/>
  <c r="S570" i="9"/>
  <c r="S571" i="9"/>
  <c r="S572" i="9"/>
  <c r="S573" i="9"/>
  <c r="S574" i="9"/>
  <c r="S575" i="9"/>
  <c r="S576" i="9"/>
  <c r="S577" i="9"/>
  <c r="S578" i="9"/>
  <c r="S579" i="9"/>
  <c r="S580" i="9"/>
  <c r="S581" i="9"/>
  <c r="S582" i="9"/>
  <c r="S583" i="9"/>
  <c r="S584" i="9"/>
  <c r="S585" i="9"/>
  <c r="S586" i="9"/>
  <c r="S587" i="9"/>
  <c r="S588" i="9"/>
  <c r="S589" i="9"/>
  <c r="S590" i="9"/>
  <c r="S591" i="9"/>
  <c r="S592" i="9"/>
  <c r="S593" i="9"/>
  <c r="S594" i="9"/>
  <c r="S595" i="9"/>
  <c r="S596" i="9"/>
  <c r="S597" i="9"/>
  <c r="S598" i="9"/>
  <c r="S599" i="9"/>
  <c r="S600" i="9"/>
  <c r="S601" i="9"/>
  <c r="S602" i="9"/>
  <c r="S603" i="9"/>
  <c r="S604" i="9"/>
  <c r="S605" i="9"/>
  <c r="S606" i="9"/>
  <c r="S607" i="9"/>
  <c r="S608" i="9"/>
  <c r="S609" i="9"/>
  <c r="S610" i="9"/>
  <c r="S611" i="9"/>
  <c r="S612" i="9"/>
  <c r="S613" i="9"/>
  <c r="S614" i="9"/>
  <c r="S615" i="9"/>
  <c r="S616" i="9"/>
  <c r="S617" i="9"/>
  <c r="S618" i="9"/>
  <c r="S619" i="9"/>
  <c r="S620" i="9"/>
  <c r="S621" i="9"/>
  <c r="S622" i="9"/>
  <c r="S623" i="9"/>
  <c r="S624" i="9"/>
  <c r="S625" i="9"/>
  <c r="S626" i="9"/>
  <c r="S627" i="9"/>
  <c r="S628" i="9"/>
  <c r="S629" i="9"/>
  <c r="S630" i="9"/>
  <c r="S631" i="9"/>
  <c r="S632" i="9"/>
  <c r="S633" i="9"/>
  <c r="S634" i="9"/>
  <c r="S635" i="9"/>
  <c r="S636" i="9"/>
  <c r="S637" i="9"/>
  <c r="S638" i="9"/>
  <c r="S639" i="9"/>
  <c r="S640" i="9"/>
  <c r="S641" i="9"/>
  <c r="S642" i="9"/>
  <c r="S643" i="9"/>
  <c r="S644" i="9"/>
  <c r="S645" i="9"/>
  <c r="S646" i="9"/>
  <c r="S647" i="9"/>
  <c r="S648" i="9"/>
  <c r="S649" i="9"/>
  <c r="S650" i="9"/>
  <c r="S651" i="9"/>
  <c r="S652" i="9"/>
  <c r="S653" i="9"/>
  <c r="S654" i="9"/>
  <c r="S655" i="9"/>
  <c r="S656" i="9"/>
  <c r="S657" i="9"/>
  <c r="S658" i="9"/>
  <c r="S659" i="9"/>
  <c r="S660" i="9"/>
  <c r="S661" i="9"/>
  <c r="S662" i="9"/>
  <c r="S663" i="9"/>
  <c r="S664" i="9"/>
  <c r="S665" i="9"/>
  <c r="S666" i="9"/>
  <c r="S667" i="9"/>
  <c r="S668" i="9"/>
  <c r="S669" i="9"/>
  <c r="S670" i="9"/>
  <c r="S671" i="9"/>
  <c r="S672" i="9"/>
  <c r="S673" i="9"/>
  <c r="S674" i="9"/>
  <c r="S675" i="9"/>
  <c r="S676" i="9"/>
  <c r="S677" i="9"/>
  <c r="S678" i="9"/>
  <c r="S679" i="9"/>
  <c r="S680" i="9"/>
  <c r="S681" i="9"/>
  <c r="S682" i="9"/>
  <c r="S683" i="9"/>
  <c r="S684" i="9"/>
  <c r="S685" i="9"/>
  <c r="S686" i="9"/>
  <c r="S687" i="9"/>
  <c r="S688" i="9"/>
  <c r="S689" i="9"/>
  <c r="S690" i="9"/>
  <c r="S691" i="9"/>
  <c r="S692" i="9"/>
  <c r="S693" i="9"/>
  <c r="S694" i="9"/>
  <c r="S695" i="9"/>
  <c r="S696" i="9"/>
  <c r="S697" i="9"/>
  <c r="S698" i="9"/>
  <c r="S699" i="9"/>
  <c r="S700" i="9"/>
  <c r="S701" i="9"/>
  <c r="S702" i="9"/>
  <c r="S703" i="9"/>
  <c r="S704" i="9"/>
  <c r="S705" i="9"/>
  <c r="S706" i="9"/>
  <c r="S707" i="9"/>
  <c r="S708" i="9"/>
  <c r="S709" i="9"/>
  <c r="S710" i="9"/>
  <c r="S711" i="9"/>
  <c r="S712" i="9"/>
  <c r="S713" i="9"/>
  <c r="S714" i="9"/>
  <c r="S715" i="9"/>
  <c r="S716" i="9"/>
  <c r="S717" i="9"/>
  <c r="S718" i="9"/>
  <c r="S719" i="9"/>
  <c r="S720" i="9"/>
  <c r="S721" i="9"/>
  <c r="S722" i="9"/>
  <c r="S723" i="9"/>
  <c r="S724" i="9"/>
  <c r="S725" i="9"/>
  <c r="S726" i="9"/>
  <c r="S727" i="9"/>
  <c r="S728" i="9"/>
  <c r="S729" i="9"/>
  <c r="S730" i="9"/>
  <c r="S731" i="9"/>
  <c r="S732" i="9"/>
  <c r="S733" i="9"/>
  <c r="S734" i="9"/>
  <c r="S735" i="9"/>
  <c r="S736" i="9"/>
  <c r="S737" i="9"/>
  <c r="S738" i="9"/>
  <c r="S739" i="9"/>
  <c r="S740" i="9"/>
  <c r="S741" i="9"/>
  <c r="S742" i="9"/>
  <c r="S743" i="9"/>
  <c r="S744" i="9"/>
  <c r="S745" i="9"/>
  <c r="S746" i="9"/>
  <c r="S747" i="9"/>
  <c r="S748" i="9"/>
  <c r="S749" i="9"/>
  <c r="S750" i="9"/>
  <c r="S751" i="9"/>
  <c r="S752" i="9"/>
  <c r="S753" i="9"/>
  <c r="S754" i="9"/>
  <c r="S755" i="9"/>
  <c r="S756" i="9"/>
  <c r="S757" i="9"/>
  <c r="S758" i="9"/>
  <c r="S759" i="9"/>
  <c r="S760" i="9"/>
  <c r="S761" i="9"/>
  <c r="S762" i="9"/>
  <c r="S763" i="9"/>
  <c r="S764" i="9"/>
  <c r="S765" i="9"/>
  <c r="S766" i="9"/>
  <c r="S767" i="9"/>
  <c r="S768" i="9"/>
  <c r="S769" i="9"/>
  <c r="S770" i="9"/>
  <c r="S771" i="9"/>
  <c r="S772" i="9"/>
  <c r="S773" i="9"/>
  <c r="S774" i="9"/>
  <c r="S775" i="9"/>
  <c r="S776" i="9"/>
  <c r="S777" i="9"/>
  <c r="S778" i="9"/>
  <c r="S779" i="9"/>
  <c r="S780" i="9"/>
  <c r="S781" i="9"/>
  <c r="S782" i="9"/>
  <c r="S783" i="9"/>
  <c r="S784" i="9"/>
  <c r="S785" i="9"/>
  <c r="S786" i="9"/>
  <c r="S787" i="9"/>
  <c r="S788" i="9"/>
  <c r="S789" i="9"/>
  <c r="S790" i="9"/>
  <c r="S791" i="9"/>
  <c r="S792" i="9"/>
  <c r="S793" i="9"/>
  <c r="S794" i="9"/>
  <c r="S795" i="9"/>
  <c r="S796" i="9"/>
  <c r="S797" i="9"/>
  <c r="S798" i="9"/>
  <c r="S799" i="9"/>
  <c r="S800" i="9"/>
  <c r="S801" i="9"/>
  <c r="S802" i="9"/>
  <c r="S803" i="9"/>
  <c r="S804" i="9"/>
  <c r="S805" i="9"/>
  <c r="S806" i="9"/>
  <c r="S807" i="9"/>
  <c r="S808" i="9"/>
  <c r="S809" i="9"/>
  <c r="S810" i="9"/>
  <c r="S811" i="9"/>
  <c r="S812" i="9"/>
  <c r="S813" i="9"/>
  <c r="S814" i="9"/>
  <c r="S815" i="9"/>
  <c r="S816" i="9"/>
  <c r="S817" i="9"/>
  <c r="S818" i="9"/>
  <c r="S819" i="9"/>
  <c r="S820" i="9"/>
  <c r="S821" i="9"/>
  <c r="S822" i="9"/>
  <c r="S823" i="9"/>
  <c r="S824" i="9"/>
  <c r="S825" i="9"/>
  <c r="S826" i="9"/>
  <c r="S827" i="9"/>
  <c r="S828" i="9"/>
  <c r="S829" i="9"/>
  <c r="S830" i="9"/>
  <c r="S831" i="9"/>
  <c r="S832" i="9"/>
  <c r="S833" i="9"/>
  <c r="S834" i="9"/>
  <c r="S835" i="9"/>
  <c r="S836" i="9"/>
  <c r="S837" i="9"/>
  <c r="S838" i="9"/>
  <c r="S839" i="9"/>
  <c r="S840" i="9"/>
  <c r="S841" i="9"/>
  <c r="S842" i="9"/>
  <c r="S843" i="9"/>
  <c r="S844" i="9"/>
  <c r="S845" i="9"/>
  <c r="S846" i="9"/>
  <c r="S847" i="9"/>
  <c r="S848" i="9"/>
  <c r="S849" i="9"/>
  <c r="S850" i="9"/>
  <c r="S851" i="9"/>
  <c r="S852" i="9"/>
  <c r="S853" i="9"/>
  <c r="S854" i="9"/>
  <c r="S855" i="9"/>
  <c r="S856" i="9"/>
  <c r="S857" i="9"/>
  <c r="S858" i="9"/>
  <c r="S859" i="9"/>
  <c r="S860" i="9"/>
  <c r="S861" i="9"/>
  <c r="S862" i="9"/>
  <c r="S863" i="9"/>
  <c r="S864" i="9"/>
  <c r="S865" i="9"/>
  <c r="S866" i="9"/>
  <c r="S867" i="9"/>
  <c r="S868" i="9"/>
  <c r="S869" i="9"/>
  <c r="S870" i="9"/>
  <c r="S871" i="9"/>
  <c r="S872" i="9"/>
  <c r="S873" i="9"/>
  <c r="S874" i="9"/>
  <c r="S875" i="9"/>
  <c r="S876" i="9"/>
  <c r="S877" i="9"/>
  <c r="S878" i="9"/>
  <c r="S879" i="9"/>
  <c r="S880" i="9"/>
  <c r="S881" i="9"/>
  <c r="S882" i="9"/>
  <c r="S883" i="9"/>
  <c r="S884" i="9"/>
  <c r="S885" i="9"/>
  <c r="S886" i="9"/>
  <c r="S887" i="9"/>
  <c r="S888" i="9"/>
  <c r="S889" i="9"/>
  <c r="S890" i="9"/>
  <c r="S891" i="9"/>
  <c r="S892" i="9"/>
  <c r="S893" i="9"/>
  <c r="S894" i="9"/>
  <c r="S895" i="9"/>
  <c r="S896" i="9"/>
  <c r="S897" i="9"/>
  <c r="S898" i="9"/>
  <c r="S899" i="9"/>
  <c r="S900" i="9"/>
  <c r="S901" i="9"/>
  <c r="S902" i="9"/>
  <c r="S903" i="9"/>
  <c r="S904" i="9"/>
  <c r="S905" i="9"/>
  <c r="S906" i="9"/>
  <c r="S907" i="9"/>
  <c r="S908" i="9"/>
  <c r="S909" i="9"/>
  <c r="S910" i="9"/>
  <c r="S911" i="9"/>
  <c r="S912" i="9"/>
  <c r="S913" i="9"/>
  <c r="S914" i="9"/>
  <c r="S915" i="9"/>
  <c r="S916" i="9"/>
  <c r="S917" i="9"/>
  <c r="S918" i="9"/>
  <c r="S919" i="9"/>
  <c r="S920" i="9"/>
  <c r="S921" i="9"/>
  <c r="S922" i="9"/>
  <c r="S923" i="9"/>
  <c r="S924" i="9"/>
  <c r="S925" i="9"/>
  <c r="S926" i="9"/>
  <c r="S927" i="9"/>
  <c r="S928" i="9"/>
  <c r="S929" i="9"/>
  <c r="S930" i="9"/>
  <c r="S931" i="9"/>
  <c r="S932" i="9"/>
  <c r="S933" i="9"/>
  <c r="S934" i="9"/>
  <c r="S935" i="9"/>
  <c r="S936" i="9"/>
  <c r="S937" i="9"/>
  <c r="S938" i="9"/>
  <c r="S939" i="9"/>
  <c r="S940" i="9"/>
  <c r="S941" i="9"/>
  <c r="S942" i="9"/>
  <c r="S943" i="9"/>
  <c r="S944" i="9"/>
  <c r="S945" i="9"/>
  <c r="S946" i="9"/>
  <c r="S947" i="9"/>
  <c r="S948" i="9"/>
  <c r="S949" i="9"/>
  <c r="S950" i="9"/>
  <c r="S951" i="9"/>
  <c r="S952" i="9"/>
  <c r="S953" i="9"/>
  <c r="S954" i="9"/>
  <c r="S955" i="9"/>
  <c r="S956" i="9"/>
  <c r="S957" i="9"/>
  <c r="S958" i="9"/>
  <c r="S959" i="9"/>
  <c r="S960" i="9"/>
  <c r="S961" i="9"/>
  <c r="S962" i="9"/>
  <c r="S963" i="9"/>
  <c r="S964" i="9"/>
  <c r="S965" i="9"/>
  <c r="S966" i="9"/>
  <c r="S967" i="9"/>
  <c r="S968" i="9"/>
  <c r="S969" i="9"/>
  <c r="S970" i="9"/>
  <c r="S971" i="9"/>
  <c r="S972" i="9"/>
  <c r="S973" i="9"/>
  <c r="S974" i="9"/>
  <c r="S975" i="9"/>
  <c r="S976" i="9"/>
  <c r="S977" i="9"/>
  <c r="S978" i="9"/>
  <c r="S979" i="9"/>
  <c r="S980" i="9"/>
  <c r="S981" i="9"/>
  <c r="S982" i="9"/>
  <c r="S983" i="9"/>
  <c r="S984" i="9"/>
  <c r="S985" i="9"/>
  <c r="S986" i="9"/>
  <c r="S987" i="9"/>
  <c r="S988" i="9"/>
  <c r="S989" i="9"/>
  <c r="S990" i="9"/>
  <c r="S991" i="9"/>
  <c r="S992" i="9"/>
  <c r="S993" i="9"/>
  <c r="S994" i="9"/>
  <c r="S995" i="9"/>
  <c r="S996" i="9"/>
  <c r="S997" i="9"/>
  <c r="S998" i="9"/>
  <c r="S999" i="9"/>
  <c r="S1000" i="9"/>
  <c r="S1001" i="9"/>
  <c r="S1002" i="9"/>
  <c r="S1003" i="9"/>
  <c r="S1004" i="9"/>
  <c r="S1005" i="9"/>
  <c r="S1006" i="9"/>
  <c r="S1007" i="9"/>
  <c r="S1008" i="9"/>
  <c r="S1009" i="9"/>
  <c r="S1010" i="9"/>
  <c r="S1011" i="9"/>
  <c r="S1012" i="9"/>
  <c r="S1013" i="9"/>
  <c r="S1014" i="9"/>
  <c r="S1015" i="9"/>
  <c r="S1016" i="9"/>
  <c r="S1017" i="9"/>
  <c r="S1018" i="9"/>
  <c r="S1019" i="9"/>
  <c r="S1020" i="9"/>
  <c r="S1021" i="9"/>
  <c r="S1022" i="9"/>
  <c r="S1023" i="9"/>
  <c r="S1024" i="9"/>
  <c r="S1025" i="9"/>
  <c r="S1026" i="9"/>
  <c r="S1027" i="9"/>
  <c r="S1028" i="9"/>
  <c r="S1029" i="9"/>
  <c r="S1030" i="9"/>
  <c r="S1031" i="9"/>
  <c r="S1032" i="9"/>
  <c r="S1033" i="9"/>
  <c r="S1034" i="9"/>
  <c r="S1035" i="9"/>
  <c r="S1036" i="9"/>
  <c r="S1037" i="9"/>
  <c r="S1038" i="9"/>
  <c r="S1039" i="9"/>
  <c r="S1040" i="9"/>
  <c r="S1041" i="9"/>
  <c r="S1042" i="9"/>
  <c r="S1043" i="9"/>
  <c r="S1044" i="9"/>
  <c r="S1045" i="9"/>
  <c r="S1046" i="9"/>
  <c r="S1047" i="9"/>
  <c r="S1048" i="9"/>
  <c r="S1049" i="9"/>
  <c r="S1050" i="9"/>
  <c r="S1051" i="9"/>
  <c r="S1052" i="9"/>
  <c r="S1053" i="9"/>
  <c r="S1054" i="9"/>
  <c r="S1055" i="9"/>
  <c r="S1056" i="9"/>
  <c r="S1057" i="9"/>
  <c r="S1058" i="9"/>
  <c r="S1059" i="9"/>
  <c r="S1060" i="9"/>
  <c r="S1061" i="9"/>
  <c r="S1062" i="9"/>
  <c r="S1063" i="9"/>
  <c r="S1064" i="9"/>
  <c r="S1065" i="9"/>
  <c r="S1066" i="9"/>
  <c r="S1067" i="9"/>
  <c r="S1068" i="9"/>
  <c r="S1069" i="9"/>
  <c r="S1070" i="9"/>
  <c r="S1071" i="9"/>
  <c r="S1072" i="9"/>
  <c r="S1073" i="9"/>
  <c r="S1074" i="9"/>
  <c r="S1075" i="9"/>
  <c r="S1076" i="9"/>
  <c r="S1077" i="9"/>
  <c r="S1078" i="9"/>
  <c r="S1079" i="9"/>
  <c r="S1080" i="9"/>
  <c r="S1081" i="9"/>
  <c r="S1082" i="9"/>
  <c r="S1083" i="9"/>
  <c r="S1084" i="9"/>
  <c r="S1085" i="9"/>
  <c r="S1086" i="9"/>
  <c r="S1087" i="9"/>
  <c r="S1088" i="9"/>
  <c r="S1089" i="9"/>
  <c r="S1090" i="9"/>
  <c r="S1091" i="9"/>
  <c r="S1092" i="9"/>
  <c r="S1093" i="9"/>
  <c r="S1094" i="9"/>
  <c r="S1095" i="9"/>
  <c r="S1096" i="9"/>
  <c r="S1097" i="9"/>
  <c r="S1098" i="9"/>
  <c r="S1099" i="9"/>
  <c r="S1100" i="9"/>
  <c r="S1101" i="9"/>
  <c r="S1102" i="9"/>
  <c r="S1103" i="9"/>
  <c r="S1104" i="9"/>
  <c r="S1105" i="9"/>
  <c r="S1106" i="9"/>
  <c r="S1107" i="9"/>
  <c r="S1108" i="9"/>
  <c r="S1109" i="9"/>
  <c r="S1110" i="9"/>
  <c r="S1111" i="9"/>
  <c r="S1112" i="9"/>
  <c r="S1113" i="9"/>
  <c r="S1114" i="9"/>
  <c r="S1115" i="9"/>
  <c r="S1116" i="9"/>
  <c r="S1117" i="9"/>
  <c r="S1118" i="9"/>
  <c r="S1119" i="9"/>
  <c r="S1120" i="9"/>
  <c r="S1121" i="9"/>
  <c r="S1122" i="9"/>
  <c r="S1123" i="9"/>
  <c r="S1124" i="9"/>
  <c r="S1125" i="9"/>
  <c r="S1126" i="9"/>
  <c r="S1127" i="9"/>
  <c r="S1128" i="9"/>
  <c r="S1129" i="9"/>
  <c r="S1130" i="9"/>
  <c r="S1131" i="9"/>
  <c r="S1132" i="9"/>
  <c r="S1133" i="9"/>
  <c r="S1134" i="9"/>
  <c r="S1135" i="9"/>
  <c r="S1136" i="9"/>
  <c r="S1137" i="9"/>
  <c r="S1138" i="9"/>
  <c r="S1139" i="9"/>
  <c r="S1140" i="9"/>
  <c r="S1141" i="9"/>
  <c r="S1142" i="9"/>
  <c r="S1143" i="9"/>
  <c r="S1144" i="9"/>
  <c r="S1145" i="9"/>
  <c r="S1146" i="9"/>
  <c r="S1147" i="9"/>
  <c r="S1148" i="9"/>
  <c r="S1149" i="9"/>
  <c r="S1150" i="9"/>
  <c r="S1151" i="9"/>
  <c r="S1152" i="9"/>
  <c r="S1153" i="9"/>
  <c r="S1154" i="9"/>
  <c r="S1155" i="9"/>
  <c r="S1156" i="9"/>
  <c r="S1157" i="9"/>
  <c r="S1158" i="9"/>
  <c r="S1159" i="9"/>
  <c r="S1160" i="9"/>
  <c r="S1161" i="9"/>
  <c r="S1162" i="9"/>
  <c r="S1163" i="9"/>
  <c r="S1164" i="9"/>
  <c r="S1165" i="9"/>
  <c r="S1166" i="9"/>
  <c r="S1167" i="9"/>
  <c r="S1168" i="9"/>
  <c r="S1169" i="9"/>
  <c r="S1170" i="9"/>
  <c r="S1171" i="9"/>
  <c r="S1172" i="9"/>
  <c r="S1173" i="9"/>
  <c r="S1174" i="9"/>
  <c r="S1175" i="9"/>
  <c r="S1176" i="9"/>
  <c r="S1177" i="9"/>
  <c r="S1178" i="9"/>
  <c r="S1179" i="9"/>
  <c r="S1180" i="9"/>
  <c r="S1181" i="9"/>
  <c r="S1182" i="9"/>
  <c r="S1183" i="9"/>
  <c r="S1184" i="9"/>
  <c r="S1185" i="9"/>
  <c r="S1186" i="9"/>
  <c r="S1187" i="9"/>
  <c r="S1188" i="9"/>
  <c r="S1189" i="9"/>
  <c r="S1190" i="9"/>
  <c r="S1191" i="9"/>
  <c r="S1192" i="9"/>
  <c r="S1193" i="9"/>
  <c r="S1194" i="9"/>
  <c r="S1195" i="9"/>
  <c r="S1196" i="9"/>
  <c r="S1197" i="9"/>
  <c r="S1198" i="9"/>
  <c r="S1199" i="9"/>
  <c r="S1200" i="9"/>
  <c r="S1201" i="9"/>
  <c r="S1202" i="9"/>
  <c r="S1203" i="9"/>
  <c r="S1204" i="9"/>
  <c r="S1205" i="9"/>
  <c r="S1206" i="9"/>
  <c r="S1207" i="9"/>
  <c r="S1208" i="9"/>
  <c r="S1209" i="9"/>
  <c r="S1210" i="9"/>
  <c r="S1211" i="9"/>
  <c r="S1212" i="9"/>
  <c r="S1213" i="9"/>
  <c r="S1214" i="9"/>
  <c r="S1215" i="9"/>
  <c r="S1216" i="9"/>
  <c r="S1217" i="9"/>
  <c r="S1218" i="9"/>
  <c r="S1219" i="9"/>
  <c r="S1220" i="9"/>
  <c r="S1221" i="9"/>
  <c r="S1222" i="9"/>
  <c r="S1223" i="9"/>
  <c r="S1224" i="9"/>
  <c r="S1225" i="9"/>
  <c r="S1226" i="9"/>
  <c r="S1227" i="9"/>
  <c r="S1228" i="9"/>
  <c r="S1229" i="9"/>
  <c r="S1230" i="9"/>
  <c r="S1231" i="9"/>
  <c r="S1232" i="9"/>
  <c r="S1233" i="9"/>
  <c r="S1234" i="9"/>
  <c r="S1235" i="9"/>
  <c r="S1236" i="9"/>
  <c r="S1237" i="9"/>
  <c r="S1238" i="9"/>
  <c r="S1239" i="9"/>
  <c r="S1240" i="9"/>
  <c r="S1241" i="9"/>
  <c r="S1242" i="9"/>
  <c r="S1243" i="9"/>
  <c r="S1244" i="9"/>
  <c r="S1245" i="9"/>
  <c r="S1246" i="9"/>
  <c r="S1247" i="9"/>
  <c r="S1248" i="9"/>
  <c r="S1249" i="9"/>
  <c r="S1250" i="9"/>
  <c r="S1251" i="9"/>
  <c r="S1252" i="9"/>
  <c r="S1253" i="9"/>
  <c r="S1254" i="9"/>
  <c r="S1255" i="9"/>
  <c r="S1256" i="9"/>
  <c r="S1257" i="9"/>
  <c r="S1258" i="9"/>
  <c r="S1259" i="9"/>
  <c r="S1260" i="9"/>
  <c r="S1261" i="9"/>
  <c r="S1262" i="9"/>
  <c r="S1263" i="9"/>
  <c r="S1264" i="9"/>
  <c r="S1265" i="9"/>
  <c r="S1266" i="9"/>
  <c r="S1267" i="9"/>
  <c r="S1268" i="9"/>
  <c r="S1269" i="9"/>
  <c r="S1270" i="9"/>
  <c r="S1271" i="9"/>
  <c r="S1272" i="9"/>
  <c r="S1273" i="9"/>
  <c r="S1274" i="9"/>
  <c r="S1275" i="9"/>
  <c r="S1276" i="9"/>
  <c r="S1277" i="9"/>
  <c r="S1278" i="9"/>
  <c r="S1279" i="9"/>
  <c r="S1280" i="9"/>
  <c r="S1281" i="9"/>
  <c r="S1282" i="9"/>
  <c r="S1283" i="9"/>
  <c r="S1284" i="9"/>
  <c r="S1285" i="9"/>
  <c r="S1286" i="9"/>
  <c r="S1287" i="9"/>
  <c r="S1288" i="9"/>
  <c r="S1289" i="9"/>
  <c r="S1290" i="9"/>
  <c r="S1291" i="9"/>
  <c r="S1292" i="9"/>
  <c r="S1293" i="9"/>
  <c r="S1294" i="9"/>
  <c r="S1295" i="9"/>
  <c r="S1296" i="9"/>
  <c r="S1297" i="9"/>
  <c r="S1298" i="9"/>
  <c r="S1299" i="9"/>
  <c r="S1300" i="9"/>
  <c r="S1301" i="9"/>
  <c r="S1302" i="9"/>
  <c r="S1303" i="9"/>
  <c r="S1304" i="9"/>
  <c r="S1305" i="9"/>
  <c r="S1306" i="9"/>
  <c r="S1307" i="9"/>
  <c r="S1308" i="9"/>
  <c r="S1309" i="9"/>
  <c r="S1310" i="9"/>
  <c r="S1311" i="9"/>
  <c r="S1312" i="9"/>
  <c r="S1313" i="9"/>
  <c r="S1314" i="9"/>
  <c r="S1315" i="9"/>
  <c r="S1316" i="9"/>
  <c r="S1317" i="9"/>
  <c r="S1318" i="9"/>
  <c r="S1319" i="9"/>
  <c r="S1320" i="9"/>
  <c r="S1321" i="9"/>
  <c r="S1322" i="9"/>
  <c r="S1323" i="9"/>
  <c r="S1324" i="9"/>
  <c r="S1325" i="9"/>
  <c r="S1326" i="9"/>
  <c r="S1327" i="9"/>
  <c r="S1328" i="9"/>
  <c r="S1329" i="9"/>
  <c r="S1330" i="9"/>
  <c r="S1331" i="9"/>
  <c r="S1332" i="9"/>
  <c r="S1333" i="9"/>
  <c r="S1334" i="9"/>
  <c r="S1335" i="9"/>
  <c r="S1336" i="9"/>
  <c r="S1337" i="9"/>
  <c r="S1338" i="9"/>
  <c r="S1339" i="9"/>
  <c r="S1340" i="9"/>
  <c r="S1341" i="9"/>
  <c r="S1342" i="9"/>
  <c r="S1343" i="9"/>
  <c r="S1344" i="9"/>
  <c r="S1345" i="9"/>
  <c r="S1346" i="9"/>
  <c r="S1347" i="9"/>
  <c r="S1348" i="9"/>
  <c r="S1349" i="9"/>
  <c r="S1350" i="9"/>
  <c r="S1351" i="9"/>
  <c r="S1352" i="9"/>
  <c r="S1353" i="9"/>
  <c r="S1354" i="9"/>
  <c r="S1355" i="9"/>
  <c r="S1356" i="9"/>
  <c r="S1357" i="9"/>
  <c r="S1358" i="9"/>
  <c r="S1359" i="9"/>
  <c r="S1360" i="9"/>
  <c r="S1361" i="9"/>
  <c r="S1362" i="9"/>
  <c r="S1363" i="9"/>
  <c r="S1364" i="9"/>
  <c r="S1365" i="9"/>
  <c r="S1366" i="9"/>
  <c r="S1367" i="9"/>
  <c r="S1368" i="9"/>
  <c r="S1369" i="9"/>
  <c r="S1370" i="9"/>
  <c r="S1371" i="9"/>
  <c r="S1372" i="9"/>
  <c r="S1373" i="9"/>
  <c r="S1374" i="9"/>
  <c r="S1375" i="9"/>
  <c r="S1376" i="9"/>
  <c r="S1377" i="9"/>
  <c r="S1378" i="9"/>
  <c r="S1379" i="9"/>
  <c r="S1380" i="9"/>
  <c r="S1381" i="9"/>
  <c r="S1382" i="9"/>
  <c r="S1383" i="9"/>
  <c r="S1384" i="9"/>
  <c r="S1385" i="9"/>
  <c r="S1386" i="9"/>
  <c r="S1387" i="9"/>
  <c r="S1388" i="9"/>
  <c r="S1389" i="9"/>
  <c r="S1390" i="9"/>
  <c r="S1391" i="9"/>
  <c r="S1392" i="9"/>
  <c r="S1393" i="9"/>
  <c r="S1394" i="9"/>
  <c r="S1395" i="9"/>
  <c r="S1396" i="9"/>
  <c r="S1397" i="9"/>
  <c r="S1398" i="9"/>
  <c r="S1399" i="9"/>
  <c r="S1400" i="9"/>
  <c r="S1401" i="9"/>
  <c r="S1402" i="9"/>
  <c r="S1403" i="9"/>
  <c r="S1404" i="9"/>
  <c r="S1405" i="9"/>
  <c r="S1406" i="9"/>
  <c r="S1407" i="9"/>
  <c r="S1408" i="9"/>
  <c r="S1409" i="9"/>
  <c r="S1410" i="9"/>
  <c r="S1411" i="9"/>
  <c r="S1412" i="9"/>
  <c r="S1413" i="9"/>
  <c r="S1414" i="9"/>
  <c r="S1415" i="9"/>
  <c r="S1416" i="9"/>
  <c r="S1417" i="9"/>
  <c r="S1418" i="9"/>
  <c r="S1419" i="9"/>
  <c r="S1420" i="9"/>
  <c r="S1421" i="9"/>
  <c r="S1422" i="9"/>
  <c r="S1423" i="9"/>
  <c r="S1424" i="9"/>
  <c r="S1425" i="9"/>
  <c r="S1426" i="9"/>
  <c r="S1427" i="9"/>
  <c r="S1428" i="9"/>
  <c r="S1429" i="9"/>
  <c r="S1430" i="9"/>
  <c r="S1431" i="9"/>
  <c r="S1432" i="9"/>
  <c r="S1433" i="9"/>
  <c r="S1434" i="9"/>
  <c r="S1435" i="9"/>
  <c r="S1436" i="9"/>
  <c r="S1437" i="9"/>
  <c r="S1438" i="9"/>
  <c r="S1439" i="9"/>
  <c r="S1440" i="9"/>
  <c r="S1441" i="9"/>
  <c r="S1442" i="9"/>
  <c r="S1443" i="9"/>
  <c r="S1444" i="9"/>
  <c r="S1445" i="9"/>
  <c r="S1446" i="9"/>
  <c r="S1447" i="9"/>
  <c r="S1448" i="9"/>
  <c r="S1449" i="9"/>
  <c r="S1450" i="9"/>
  <c r="S1451" i="9"/>
  <c r="S1452" i="9"/>
  <c r="S1453" i="9"/>
  <c r="S1454" i="9"/>
  <c r="S1455" i="9"/>
  <c r="S1456" i="9"/>
  <c r="S1457" i="9"/>
  <c r="S1458" i="9"/>
  <c r="S1459" i="9"/>
  <c r="S1460" i="9"/>
  <c r="S1461" i="9"/>
  <c r="S1462" i="9"/>
  <c r="S1463" i="9"/>
  <c r="S1464" i="9"/>
  <c r="S1465" i="9"/>
  <c r="S1466" i="9"/>
  <c r="S1467" i="9"/>
  <c r="S1468" i="9"/>
  <c r="S1469" i="9"/>
  <c r="S1470" i="9"/>
  <c r="S1471" i="9"/>
  <c r="S1472" i="9"/>
  <c r="S1473" i="9"/>
  <c r="S1474" i="9"/>
  <c r="S1475" i="9"/>
  <c r="S1476" i="9"/>
  <c r="S1477" i="9"/>
  <c r="S1478" i="9"/>
  <c r="S1479" i="9"/>
  <c r="S1480" i="9"/>
  <c r="S1481" i="9"/>
  <c r="S1482" i="9"/>
  <c r="S1483" i="9"/>
  <c r="S1484" i="9"/>
  <c r="S1485" i="9"/>
  <c r="S1486" i="9"/>
  <c r="S1487" i="9"/>
  <c r="S1488" i="9"/>
  <c r="S1489" i="9"/>
  <c r="S1490" i="9"/>
  <c r="S1491" i="9"/>
  <c r="S1492" i="9"/>
  <c r="S1493" i="9"/>
  <c r="S1494" i="9"/>
  <c r="S1495" i="9"/>
  <c r="S1496" i="9"/>
  <c r="S1497" i="9"/>
  <c r="S1498" i="9"/>
  <c r="S1499" i="9"/>
  <c r="S1500" i="9"/>
  <c r="S1501" i="9"/>
  <c r="S1502" i="9"/>
  <c r="S1503" i="9"/>
  <c r="S1504" i="9"/>
  <c r="S1505" i="9"/>
  <c r="S1506" i="9"/>
  <c r="S1507" i="9"/>
  <c r="S1508" i="9"/>
  <c r="S1509" i="9"/>
  <c r="S1510" i="9"/>
  <c r="S2" i="9"/>
  <c r="D1510" i="9"/>
  <c r="C1510" i="9"/>
  <c r="B1510" i="9"/>
  <c r="D1509" i="9"/>
  <c r="C1509" i="9"/>
  <c r="B1509" i="9"/>
  <c r="D1508" i="9"/>
  <c r="C1508" i="9"/>
  <c r="B1508" i="9"/>
  <c r="D1507" i="9"/>
  <c r="C1507" i="9"/>
  <c r="B1507" i="9"/>
  <c r="D1506" i="9"/>
  <c r="C1506" i="9"/>
  <c r="B1506" i="9"/>
  <c r="D1505" i="9"/>
  <c r="C1505" i="9"/>
  <c r="B1505" i="9"/>
  <c r="D1504" i="9"/>
  <c r="C1504" i="9"/>
  <c r="B1504" i="9"/>
  <c r="D1503" i="9"/>
  <c r="C1503" i="9"/>
  <c r="B1503" i="9"/>
  <c r="D1502" i="9"/>
  <c r="C1502" i="9"/>
  <c r="B1502" i="9"/>
  <c r="D1501" i="9"/>
  <c r="C1501" i="9"/>
  <c r="B1501" i="9"/>
  <c r="D1500" i="9"/>
  <c r="C1500" i="9"/>
  <c r="B1500" i="9"/>
  <c r="D1499" i="9"/>
  <c r="C1499" i="9"/>
  <c r="B1499" i="9"/>
  <c r="D1498" i="9"/>
  <c r="C1498" i="9"/>
  <c r="B1498" i="9"/>
  <c r="D1497" i="9"/>
  <c r="C1497" i="9"/>
  <c r="B1497" i="9"/>
  <c r="D1496" i="9"/>
  <c r="C1496" i="9"/>
  <c r="B1496" i="9"/>
  <c r="D1495" i="9"/>
  <c r="C1495" i="9"/>
  <c r="B1495" i="9"/>
  <c r="D1494" i="9"/>
  <c r="C1494" i="9"/>
  <c r="B1494" i="9"/>
  <c r="D1493" i="9"/>
  <c r="C1493" i="9"/>
  <c r="B1493" i="9"/>
  <c r="D1492" i="9"/>
  <c r="C1492" i="9"/>
  <c r="B1492" i="9"/>
  <c r="D1491" i="9"/>
  <c r="C1491" i="9"/>
  <c r="B1491" i="9"/>
  <c r="D1490" i="9"/>
  <c r="C1490" i="9"/>
  <c r="B1490" i="9"/>
  <c r="D1489" i="9"/>
  <c r="C1489" i="9"/>
  <c r="B1489" i="9"/>
  <c r="D1488" i="9"/>
  <c r="C1488" i="9"/>
  <c r="B1488" i="9"/>
  <c r="D1487" i="9"/>
  <c r="C1487" i="9"/>
  <c r="B1487" i="9"/>
  <c r="D1486" i="9"/>
  <c r="C1486" i="9"/>
  <c r="B1486" i="9"/>
  <c r="D1485" i="9"/>
  <c r="C1485" i="9"/>
  <c r="B1485" i="9"/>
  <c r="D1484" i="9"/>
  <c r="C1484" i="9"/>
  <c r="B1484" i="9"/>
  <c r="D1483" i="9"/>
  <c r="C1483" i="9"/>
  <c r="B1483" i="9"/>
  <c r="D1482" i="9"/>
  <c r="C1482" i="9"/>
  <c r="B1482" i="9"/>
  <c r="D1481" i="9"/>
  <c r="C1481" i="9"/>
  <c r="B1481" i="9"/>
  <c r="D1480" i="9"/>
  <c r="C1480" i="9"/>
  <c r="B1480" i="9"/>
  <c r="D1479" i="9"/>
  <c r="C1479" i="9"/>
  <c r="B1479" i="9"/>
  <c r="D1478" i="9"/>
  <c r="C1478" i="9"/>
  <c r="B1478" i="9"/>
  <c r="D1477" i="9"/>
  <c r="C1477" i="9"/>
  <c r="B1477" i="9"/>
  <c r="D1476" i="9"/>
  <c r="C1476" i="9"/>
  <c r="B1476" i="9"/>
  <c r="D1475" i="9"/>
  <c r="C1475" i="9"/>
  <c r="B1475" i="9"/>
  <c r="D1474" i="9"/>
  <c r="C1474" i="9"/>
  <c r="B1474" i="9"/>
  <c r="D1473" i="9"/>
  <c r="C1473" i="9"/>
  <c r="B1473" i="9"/>
  <c r="D1472" i="9"/>
  <c r="C1472" i="9"/>
  <c r="B1472" i="9"/>
  <c r="D1471" i="9"/>
  <c r="C1471" i="9"/>
  <c r="B1471" i="9"/>
  <c r="D1470" i="9"/>
  <c r="C1470" i="9"/>
  <c r="B1470" i="9"/>
  <c r="D1469" i="9"/>
  <c r="C1469" i="9"/>
  <c r="B1469" i="9"/>
  <c r="D1468" i="9"/>
  <c r="C1468" i="9"/>
  <c r="B1468" i="9"/>
  <c r="D1467" i="9"/>
  <c r="C1467" i="9"/>
  <c r="B1467" i="9"/>
  <c r="D1466" i="9"/>
  <c r="C1466" i="9"/>
  <c r="B1466" i="9"/>
  <c r="D1465" i="9"/>
  <c r="C1465" i="9"/>
  <c r="B1465" i="9"/>
  <c r="D1464" i="9"/>
  <c r="C1464" i="9"/>
  <c r="B1464" i="9"/>
  <c r="D1463" i="9"/>
  <c r="C1463" i="9"/>
  <c r="B1463" i="9"/>
  <c r="D1462" i="9"/>
  <c r="C1462" i="9"/>
  <c r="B1462" i="9"/>
  <c r="D1461" i="9"/>
  <c r="C1461" i="9"/>
  <c r="B1461" i="9"/>
  <c r="D1460" i="9"/>
  <c r="C1460" i="9"/>
  <c r="B1460" i="9"/>
  <c r="D1459" i="9"/>
  <c r="C1459" i="9"/>
  <c r="B1459" i="9"/>
  <c r="D1458" i="9"/>
  <c r="C1458" i="9"/>
  <c r="B1458" i="9"/>
  <c r="D1457" i="9"/>
  <c r="C1457" i="9"/>
  <c r="B1457" i="9"/>
  <c r="D1456" i="9"/>
  <c r="C1456" i="9"/>
  <c r="B1456" i="9"/>
  <c r="D1455" i="9"/>
  <c r="C1455" i="9"/>
  <c r="B1455" i="9"/>
  <c r="D1454" i="9"/>
  <c r="C1454" i="9"/>
  <c r="B1454" i="9"/>
  <c r="D1453" i="9"/>
  <c r="C1453" i="9"/>
  <c r="B1453" i="9"/>
  <c r="D1452" i="9"/>
  <c r="C1452" i="9"/>
  <c r="B1452" i="9"/>
  <c r="D1451" i="9"/>
  <c r="C1451" i="9"/>
  <c r="B1451" i="9"/>
  <c r="D1450" i="9"/>
  <c r="C1450" i="9"/>
  <c r="B1450" i="9"/>
  <c r="D1449" i="9"/>
  <c r="C1449" i="9"/>
  <c r="B1449" i="9"/>
  <c r="D1448" i="9"/>
  <c r="C1448" i="9"/>
  <c r="B1448" i="9"/>
  <c r="D1447" i="9"/>
  <c r="C1447" i="9"/>
  <c r="B1447" i="9"/>
  <c r="D1446" i="9"/>
  <c r="C1446" i="9"/>
  <c r="B1446" i="9"/>
  <c r="D1445" i="9"/>
  <c r="C1445" i="9"/>
  <c r="B1445" i="9"/>
  <c r="D1444" i="9"/>
  <c r="C1444" i="9"/>
  <c r="B1444" i="9"/>
  <c r="D1443" i="9"/>
  <c r="C1443" i="9"/>
  <c r="B1443" i="9"/>
  <c r="D1442" i="9"/>
  <c r="C1442" i="9"/>
  <c r="B1442" i="9"/>
  <c r="D1441" i="9"/>
  <c r="C1441" i="9"/>
  <c r="B1441" i="9"/>
  <c r="D1440" i="9"/>
  <c r="C1440" i="9"/>
  <c r="B1440" i="9"/>
  <c r="D1439" i="9"/>
  <c r="C1439" i="9"/>
  <c r="B1439" i="9"/>
  <c r="D1438" i="9"/>
  <c r="C1438" i="9"/>
  <c r="B1438" i="9"/>
  <c r="D1437" i="9"/>
  <c r="C1437" i="9"/>
  <c r="B1437" i="9"/>
  <c r="D1436" i="9"/>
  <c r="C1436" i="9"/>
  <c r="B1436" i="9"/>
  <c r="D1435" i="9"/>
  <c r="C1435" i="9"/>
  <c r="B1435" i="9"/>
  <c r="D1434" i="9"/>
  <c r="C1434" i="9"/>
  <c r="B1434" i="9"/>
  <c r="D1433" i="9"/>
  <c r="C1433" i="9"/>
  <c r="B1433" i="9"/>
  <c r="D1432" i="9"/>
  <c r="C1432" i="9"/>
  <c r="B1432" i="9"/>
  <c r="D1431" i="9"/>
  <c r="C1431" i="9"/>
  <c r="B1431" i="9"/>
  <c r="D1430" i="9"/>
  <c r="C1430" i="9"/>
  <c r="B1430" i="9"/>
  <c r="D1429" i="9"/>
  <c r="C1429" i="9"/>
  <c r="B1429" i="9"/>
  <c r="D1428" i="9"/>
  <c r="C1428" i="9"/>
  <c r="B1428" i="9"/>
  <c r="D1427" i="9"/>
  <c r="C1427" i="9"/>
  <c r="B1427" i="9"/>
  <c r="D1426" i="9"/>
  <c r="C1426" i="9"/>
  <c r="B1426" i="9"/>
  <c r="D1425" i="9"/>
  <c r="C1425" i="9"/>
  <c r="B1425" i="9"/>
  <c r="D1424" i="9"/>
  <c r="C1424" i="9"/>
  <c r="B1424" i="9"/>
  <c r="D1423" i="9"/>
  <c r="C1423" i="9"/>
  <c r="B1423" i="9"/>
  <c r="D1422" i="9"/>
  <c r="C1422" i="9"/>
  <c r="B1422" i="9"/>
  <c r="D1421" i="9"/>
  <c r="C1421" i="9"/>
  <c r="B1421" i="9"/>
  <c r="D1420" i="9"/>
  <c r="C1420" i="9"/>
  <c r="B1420" i="9"/>
  <c r="D1419" i="9"/>
  <c r="C1419" i="9"/>
  <c r="B1419" i="9"/>
  <c r="D1418" i="9"/>
  <c r="C1418" i="9"/>
  <c r="B1418" i="9"/>
  <c r="D1417" i="9"/>
  <c r="C1417" i="9"/>
  <c r="B1417" i="9"/>
  <c r="D1416" i="9"/>
  <c r="C1416" i="9"/>
  <c r="B1416" i="9"/>
  <c r="D1415" i="9"/>
  <c r="C1415" i="9"/>
  <c r="B1415" i="9"/>
  <c r="D1414" i="9"/>
  <c r="C1414" i="9"/>
  <c r="B1414" i="9"/>
  <c r="D1413" i="9"/>
  <c r="C1413" i="9"/>
  <c r="B1413" i="9"/>
  <c r="D1412" i="9"/>
  <c r="C1412" i="9"/>
  <c r="B1412" i="9"/>
  <c r="D1411" i="9"/>
  <c r="C1411" i="9"/>
  <c r="B1411" i="9"/>
  <c r="D1410" i="9"/>
  <c r="C1410" i="9"/>
  <c r="B1410" i="9"/>
  <c r="D1409" i="9"/>
  <c r="C1409" i="9"/>
  <c r="B1409" i="9"/>
  <c r="D1408" i="9"/>
  <c r="C1408" i="9"/>
  <c r="B1408" i="9"/>
  <c r="D1407" i="9"/>
  <c r="C1407" i="9"/>
  <c r="B1407" i="9"/>
  <c r="D1406" i="9"/>
  <c r="C1406" i="9"/>
  <c r="B1406" i="9"/>
  <c r="D1405" i="9"/>
  <c r="C1405" i="9"/>
  <c r="B1405" i="9"/>
  <c r="D1404" i="9"/>
  <c r="C1404" i="9"/>
  <c r="B1404" i="9"/>
  <c r="D1403" i="9"/>
  <c r="C1403" i="9"/>
  <c r="B1403" i="9"/>
  <c r="D1402" i="9"/>
  <c r="C1402" i="9"/>
  <c r="B1402" i="9"/>
  <c r="D1401" i="9"/>
  <c r="C1401" i="9"/>
  <c r="B1401" i="9"/>
  <c r="D1400" i="9"/>
  <c r="C1400" i="9"/>
  <c r="B1400" i="9"/>
  <c r="D1399" i="9"/>
  <c r="C1399" i="9"/>
  <c r="B1399" i="9"/>
  <c r="D1398" i="9"/>
  <c r="C1398" i="9"/>
  <c r="B1398" i="9"/>
  <c r="D1397" i="9"/>
  <c r="C1397" i="9"/>
  <c r="B1397" i="9"/>
  <c r="D1396" i="9"/>
  <c r="C1396" i="9"/>
  <c r="B1396" i="9"/>
  <c r="D1395" i="9"/>
  <c r="C1395" i="9"/>
  <c r="B1395" i="9"/>
  <c r="D1394" i="9"/>
  <c r="C1394" i="9"/>
  <c r="B1394" i="9"/>
  <c r="D1393" i="9"/>
  <c r="C1393" i="9"/>
  <c r="B1393" i="9"/>
  <c r="D1392" i="9"/>
  <c r="C1392" i="9"/>
  <c r="B1392" i="9"/>
  <c r="D1391" i="9"/>
  <c r="C1391" i="9"/>
  <c r="B1391" i="9"/>
  <c r="D1390" i="9"/>
  <c r="C1390" i="9"/>
  <c r="B1390" i="9"/>
  <c r="D1389" i="9"/>
  <c r="C1389" i="9"/>
  <c r="B1389" i="9"/>
  <c r="D1388" i="9"/>
  <c r="C1388" i="9"/>
  <c r="B1388" i="9"/>
  <c r="D1387" i="9"/>
  <c r="C1387" i="9"/>
  <c r="B1387" i="9"/>
  <c r="D1386" i="9"/>
  <c r="C1386" i="9"/>
  <c r="B1386" i="9"/>
  <c r="D1385" i="9"/>
  <c r="C1385" i="9"/>
  <c r="B1385" i="9"/>
  <c r="D1384" i="9"/>
  <c r="C1384" i="9"/>
  <c r="B1384" i="9"/>
  <c r="D1383" i="9"/>
  <c r="C1383" i="9"/>
  <c r="B1383" i="9"/>
  <c r="D1382" i="9"/>
  <c r="C1382" i="9"/>
  <c r="B1382" i="9"/>
  <c r="D1381" i="9"/>
  <c r="C1381" i="9"/>
  <c r="B1381" i="9"/>
  <c r="D1380" i="9"/>
  <c r="C1380" i="9"/>
  <c r="B1380" i="9"/>
  <c r="D1379" i="9"/>
  <c r="C1379" i="9"/>
  <c r="B1379" i="9"/>
  <c r="D1378" i="9"/>
  <c r="C1378" i="9"/>
  <c r="B1378" i="9"/>
  <c r="D1377" i="9"/>
  <c r="C1377" i="9"/>
  <c r="B1377" i="9"/>
  <c r="D1376" i="9"/>
  <c r="C1376" i="9"/>
  <c r="B1376" i="9"/>
  <c r="D1375" i="9"/>
  <c r="C1375" i="9"/>
  <c r="B1375" i="9"/>
  <c r="D1374" i="9"/>
  <c r="C1374" i="9"/>
  <c r="B1374" i="9"/>
  <c r="D1373" i="9"/>
  <c r="C1373" i="9"/>
  <c r="B1373" i="9"/>
  <c r="D1372" i="9"/>
  <c r="C1372" i="9"/>
  <c r="B1372" i="9"/>
  <c r="D1371" i="9"/>
  <c r="C1371" i="9"/>
  <c r="B1371" i="9"/>
  <c r="D1370" i="9"/>
  <c r="C1370" i="9"/>
  <c r="B1370" i="9"/>
  <c r="D1369" i="9"/>
  <c r="C1369" i="9"/>
  <c r="B1369" i="9"/>
  <c r="D1368" i="9"/>
  <c r="C1368" i="9"/>
  <c r="B1368" i="9"/>
  <c r="D1367" i="9"/>
  <c r="C1367" i="9"/>
  <c r="B1367" i="9"/>
  <c r="D1366" i="9"/>
  <c r="C1366" i="9"/>
  <c r="B1366" i="9"/>
  <c r="D1365" i="9"/>
  <c r="C1365" i="9"/>
  <c r="B1365" i="9"/>
  <c r="D1364" i="9"/>
  <c r="C1364" i="9"/>
  <c r="B1364" i="9"/>
  <c r="D1363" i="9"/>
  <c r="C1363" i="9"/>
  <c r="B1363" i="9"/>
  <c r="D1362" i="9"/>
  <c r="C1362" i="9"/>
  <c r="B1362" i="9"/>
  <c r="D1361" i="9"/>
  <c r="C1361" i="9"/>
  <c r="B1361" i="9"/>
  <c r="D1360" i="9"/>
  <c r="C1360" i="9"/>
  <c r="B1360" i="9"/>
  <c r="D1359" i="9"/>
  <c r="C1359" i="9"/>
  <c r="B1359" i="9"/>
  <c r="D1358" i="9"/>
  <c r="C1358" i="9"/>
  <c r="B1358" i="9"/>
  <c r="D1357" i="9"/>
  <c r="C1357" i="9"/>
  <c r="B1357" i="9"/>
  <c r="D1356" i="9"/>
  <c r="C1356" i="9"/>
  <c r="B1356" i="9"/>
  <c r="D1355" i="9"/>
  <c r="C1355" i="9"/>
  <c r="B1355" i="9"/>
  <c r="D1354" i="9"/>
  <c r="C1354" i="9"/>
  <c r="B1354" i="9"/>
  <c r="D1353" i="9"/>
  <c r="C1353" i="9"/>
  <c r="B1353" i="9"/>
  <c r="D1352" i="9"/>
  <c r="C1352" i="9"/>
  <c r="B1352" i="9"/>
  <c r="D1351" i="9"/>
  <c r="C1351" i="9"/>
  <c r="B1351" i="9"/>
  <c r="D1350" i="9"/>
  <c r="C1350" i="9"/>
  <c r="B1350" i="9"/>
  <c r="D1349" i="9"/>
  <c r="C1349" i="9"/>
  <c r="B1349" i="9"/>
  <c r="D1348" i="9"/>
  <c r="C1348" i="9"/>
  <c r="B1348" i="9"/>
  <c r="D1347" i="9"/>
  <c r="C1347" i="9"/>
  <c r="B1347" i="9"/>
  <c r="D1346" i="9"/>
  <c r="C1346" i="9"/>
  <c r="B1346" i="9"/>
  <c r="D1345" i="9"/>
  <c r="C1345" i="9"/>
  <c r="B1345" i="9"/>
  <c r="D1344" i="9"/>
  <c r="C1344" i="9"/>
  <c r="B1344" i="9"/>
  <c r="D1343" i="9"/>
  <c r="C1343" i="9"/>
  <c r="B1343" i="9"/>
  <c r="D1342" i="9"/>
  <c r="C1342" i="9"/>
  <c r="B1342" i="9"/>
  <c r="D1341" i="9"/>
  <c r="C1341" i="9"/>
  <c r="B1341" i="9"/>
  <c r="D1340" i="9"/>
  <c r="C1340" i="9"/>
  <c r="B1340" i="9"/>
  <c r="D1339" i="9"/>
  <c r="C1339" i="9"/>
  <c r="B1339" i="9"/>
  <c r="D1338" i="9"/>
  <c r="C1338" i="9"/>
  <c r="B1338" i="9"/>
  <c r="D1337" i="9"/>
  <c r="C1337" i="9"/>
  <c r="B1337" i="9"/>
  <c r="D1336" i="9"/>
  <c r="C1336" i="9"/>
  <c r="B1336" i="9"/>
  <c r="D1335" i="9"/>
  <c r="C1335" i="9"/>
  <c r="B1335" i="9"/>
  <c r="D1334" i="9"/>
  <c r="C1334" i="9"/>
  <c r="B1334" i="9"/>
  <c r="D1333" i="9"/>
  <c r="C1333" i="9"/>
  <c r="B1333" i="9"/>
  <c r="D1332" i="9"/>
  <c r="C1332" i="9"/>
  <c r="B1332" i="9"/>
  <c r="D1331" i="9"/>
  <c r="C1331" i="9"/>
  <c r="B1331" i="9"/>
  <c r="D1330" i="9"/>
  <c r="C1330" i="9"/>
  <c r="B1330" i="9"/>
  <c r="D1329" i="9"/>
  <c r="C1329" i="9"/>
  <c r="B1329" i="9"/>
  <c r="D1328" i="9"/>
  <c r="C1328" i="9"/>
  <c r="B1328" i="9"/>
  <c r="D1327" i="9"/>
  <c r="C1327" i="9"/>
  <c r="B1327" i="9"/>
  <c r="D1326" i="9"/>
  <c r="C1326" i="9"/>
  <c r="B1326" i="9"/>
  <c r="D1325" i="9"/>
  <c r="C1325" i="9"/>
  <c r="B1325" i="9"/>
  <c r="D1324" i="9"/>
  <c r="C1324" i="9"/>
  <c r="B1324" i="9"/>
  <c r="D1323" i="9"/>
  <c r="C1323" i="9"/>
  <c r="B1323" i="9"/>
  <c r="D1322" i="9"/>
  <c r="C1322" i="9"/>
  <c r="B1322" i="9"/>
  <c r="D1321" i="9"/>
  <c r="C1321" i="9"/>
  <c r="B1321" i="9"/>
  <c r="D1320" i="9"/>
  <c r="C1320" i="9"/>
  <c r="B1320" i="9"/>
  <c r="D1319" i="9"/>
  <c r="C1319" i="9"/>
  <c r="B1319" i="9"/>
  <c r="D1318" i="9"/>
  <c r="C1318" i="9"/>
  <c r="B1318" i="9"/>
  <c r="D1317" i="9"/>
  <c r="C1317" i="9"/>
  <c r="B1317" i="9"/>
  <c r="D1316" i="9"/>
  <c r="C1316" i="9"/>
  <c r="B1316" i="9"/>
  <c r="D1315" i="9"/>
  <c r="C1315" i="9"/>
  <c r="B1315" i="9"/>
  <c r="D1314" i="9"/>
  <c r="C1314" i="9"/>
  <c r="B1314" i="9"/>
  <c r="D1313" i="9"/>
  <c r="C1313" i="9"/>
  <c r="B1313" i="9"/>
  <c r="D1312" i="9"/>
  <c r="C1312" i="9"/>
  <c r="B1312" i="9"/>
  <c r="D1311" i="9"/>
  <c r="C1311" i="9"/>
  <c r="B1311" i="9"/>
  <c r="D1310" i="9"/>
  <c r="C1310" i="9"/>
  <c r="B1310" i="9"/>
  <c r="D1309" i="9"/>
  <c r="C1309" i="9"/>
  <c r="B1309" i="9"/>
  <c r="D1308" i="9"/>
  <c r="C1308" i="9"/>
  <c r="B1308" i="9"/>
  <c r="D1307" i="9"/>
  <c r="C1307" i="9"/>
  <c r="B1307" i="9"/>
  <c r="D1306" i="9"/>
  <c r="C1306" i="9"/>
  <c r="B1306" i="9"/>
  <c r="D1305" i="9"/>
  <c r="C1305" i="9"/>
  <c r="B1305" i="9"/>
  <c r="D1304" i="9"/>
  <c r="C1304" i="9"/>
  <c r="B1304" i="9"/>
  <c r="D1303" i="9"/>
  <c r="C1303" i="9"/>
  <c r="B1303" i="9"/>
  <c r="D1302" i="9"/>
  <c r="C1302" i="9"/>
  <c r="B1302" i="9"/>
  <c r="D1301" i="9"/>
  <c r="C1301" i="9"/>
  <c r="B1301" i="9"/>
  <c r="D1300" i="9"/>
  <c r="C1300" i="9"/>
  <c r="B1300" i="9"/>
  <c r="D1299" i="9"/>
  <c r="C1299" i="9"/>
  <c r="B1299" i="9"/>
  <c r="D1298" i="9"/>
  <c r="C1298" i="9"/>
  <c r="B1298" i="9"/>
  <c r="D1297" i="9"/>
  <c r="C1297" i="9"/>
  <c r="B1297" i="9"/>
  <c r="D1296" i="9"/>
  <c r="C1296" i="9"/>
  <c r="B1296" i="9"/>
  <c r="D1295" i="9"/>
  <c r="C1295" i="9"/>
  <c r="B1295" i="9"/>
  <c r="D1294" i="9"/>
  <c r="C1294" i="9"/>
  <c r="B1294" i="9"/>
  <c r="D1293" i="9"/>
  <c r="C1293" i="9"/>
  <c r="B1293" i="9"/>
  <c r="D1292" i="9"/>
  <c r="C1292" i="9"/>
  <c r="B1292" i="9"/>
  <c r="D1291" i="9"/>
  <c r="C1291" i="9"/>
  <c r="B1291" i="9"/>
  <c r="D1290" i="9"/>
  <c r="C1290" i="9"/>
  <c r="B1290" i="9"/>
  <c r="D1289" i="9"/>
  <c r="C1289" i="9"/>
  <c r="B1289" i="9"/>
  <c r="D1288" i="9"/>
  <c r="C1288" i="9"/>
  <c r="B1288" i="9"/>
  <c r="D1287" i="9"/>
  <c r="C1287" i="9"/>
  <c r="B1287" i="9"/>
  <c r="D1286" i="9"/>
  <c r="C1286" i="9"/>
  <c r="B1286" i="9"/>
  <c r="D1285" i="9"/>
  <c r="C1285" i="9"/>
  <c r="B1285" i="9"/>
  <c r="D1284" i="9"/>
  <c r="C1284" i="9"/>
  <c r="B1284" i="9"/>
  <c r="D1283" i="9"/>
  <c r="C1283" i="9"/>
  <c r="B1283" i="9"/>
  <c r="D1282" i="9"/>
  <c r="C1282" i="9"/>
  <c r="B1282" i="9"/>
  <c r="D1281" i="9"/>
  <c r="C1281" i="9"/>
  <c r="B1281" i="9"/>
  <c r="D1280" i="9"/>
  <c r="C1280" i="9"/>
  <c r="B1280" i="9"/>
  <c r="D1279" i="9"/>
  <c r="C1279" i="9"/>
  <c r="B1279" i="9"/>
  <c r="D1278" i="9"/>
  <c r="C1278" i="9"/>
  <c r="B1278" i="9"/>
  <c r="D1277" i="9"/>
  <c r="C1277" i="9"/>
  <c r="B1277" i="9"/>
  <c r="D1276" i="9"/>
  <c r="C1276" i="9"/>
  <c r="B1276" i="9"/>
  <c r="D1275" i="9"/>
  <c r="C1275" i="9"/>
  <c r="B1275" i="9"/>
  <c r="D1274" i="9"/>
  <c r="C1274" i="9"/>
  <c r="B1274" i="9"/>
  <c r="D1273" i="9"/>
  <c r="C1273" i="9"/>
  <c r="B1273" i="9"/>
  <c r="D1272" i="9"/>
  <c r="C1272" i="9"/>
  <c r="B1272" i="9"/>
  <c r="D1271" i="9"/>
  <c r="C1271" i="9"/>
  <c r="B1271" i="9"/>
  <c r="D1270" i="9"/>
  <c r="C1270" i="9"/>
  <c r="B1270" i="9"/>
  <c r="D1269" i="9"/>
  <c r="C1269" i="9"/>
  <c r="B1269" i="9"/>
  <c r="D1268" i="9"/>
  <c r="C1268" i="9"/>
  <c r="B1268" i="9"/>
  <c r="D1267" i="9"/>
  <c r="C1267" i="9"/>
  <c r="B1267" i="9"/>
  <c r="D1266" i="9"/>
  <c r="C1266" i="9"/>
  <c r="B1266" i="9"/>
  <c r="D1265" i="9"/>
  <c r="C1265" i="9"/>
  <c r="B1265" i="9"/>
  <c r="D1264" i="9"/>
  <c r="C1264" i="9"/>
  <c r="B1264" i="9"/>
  <c r="D1263" i="9"/>
  <c r="C1263" i="9"/>
  <c r="B1263" i="9"/>
  <c r="D1262" i="9"/>
  <c r="C1262" i="9"/>
  <c r="B1262" i="9"/>
  <c r="D1261" i="9"/>
  <c r="C1261" i="9"/>
  <c r="B1261" i="9"/>
  <c r="D1260" i="9"/>
  <c r="C1260" i="9"/>
  <c r="B1260" i="9"/>
  <c r="D1259" i="9"/>
  <c r="C1259" i="9"/>
  <c r="B1259" i="9"/>
  <c r="D1258" i="9"/>
  <c r="C1258" i="9"/>
  <c r="B1258" i="9"/>
  <c r="D1257" i="9"/>
  <c r="C1257" i="9"/>
  <c r="B1257" i="9"/>
  <c r="D1256" i="9"/>
  <c r="C1256" i="9"/>
  <c r="B1256" i="9"/>
  <c r="D1255" i="9"/>
  <c r="C1255" i="9"/>
  <c r="B1255" i="9"/>
  <c r="D1254" i="9"/>
  <c r="C1254" i="9"/>
  <c r="B1254" i="9"/>
  <c r="D1253" i="9"/>
  <c r="C1253" i="9"/>
  <c r="B1253" i="9"/>
  <c r="D1252" i="9"/>
  <c r="C1252" i="9"/>
  <c r="B1252" i="9"/>
  <c r="D1251" i="9"/>
  <c r="C1251" i="9"/>
  <c r="B1251" i="9"/>
  <c r="D1250" i="9"/>
  <c r="C1250" i="9"/>
  <c r="B1250" i="9"/>
  <c r="D1249" i="9"/>
  <c r="C1249" i="9"/>
  <c r="B1249" i="9"/>
  <c r="D1248" i="9"/>
  <c r="C1248" i="9"/>
  <c r="B1248" i="9"/>
  <c r="D1247" i="9"/>
  <c r="C1247" i="9"/>
  <c r="B1247" i="9"/>
  <c r="D1246" i="9"/>
  <c r="C1246" i="9"/>
  <c r="B1246" i="9"/>
  <c r="D1245" i="9"/>
  <c r="C1245" i="9"/>
  <c r="B1245" i="9"/>
  <c r="D1244" i="9"/>
  <c r="C1244" i="9"/>
  <c r="B1244" i="9"/>
  <c r="D1243" i="9"/>
  <c r="C1243" i="9"/>
  <c r="B1243" i="9"/>
  <c r="D1242" i="9"/>
  <c r="C1242" i="9"/>
  <c r="B1242" i="9"/>
  <c r="D1241" i="9"/>
  <c r="C1241" i="9"/>
  <c r="B1241" i="9"/>
  <c r="D1240" i="9"/>
  <c r="C1240" i="9"/>
  <c r="B1240" i="9"/>
  <c r="D1239" i="9"/>
  <c r="C1239" i="9"/>
  <c r="B1239" i="9"/>
  <c r="D1238" i="9"/>
  <c r="C1238" i="9"/>
  <c r="B1238" i="9"/>
  <c r="D1237" i="9"/>
  <c r="C1237" i="9"/>
  <c r="B1237" i="9"/>
  <c r="D1236" i="9"/>
  <c r="C1236" i="9"/>
  <c r="B1236" i="9"/>
  <c r="D1235" i="9"/>
  <c r="C1235" i="9"/>
  <c r="B1235" i="9"/>
  <c r="D1234" i="9"/>
  <c r="C1234" i="9"/>
  <c r="B1234" i="9"/>
  <c r="D1233" i="9"/>
  <c r="C1233" i="9"/>
  <c r="B1233" i="9"/>
  <c r="D1232" i="9"/>
  <c r="C1232" i="9"/>
  <c r="B1232" i="9"/>
  <c r="D1231" i="9"/>
  <c r="C1231" i="9"/>
  <c r="B1231" i="9"/>
  <c r="D1230" i="9"/>
  <c r="C1230" i="9"/>
  <c r="B1230" i="9"/>
  <c r="D1229" i="9"/>
  <c r="C1229" i="9"/>
  <c r="B1229" i="9"/>
  <c r="D1228" i="9"/>
  <c r="C1228" i="9"/>
  <c r="B1228" i="9"/>
  <c r="D1227" i="9"/>
  <c r="C1227" i="9"/>
  <c r="B1227" i="9"/>
  <c r="D1226" i="9"/>
  <c r="C1226" i="9"/>
  <c r="B1226" i="9"/>
  <c r="D1225" i="9"/>
  <c r="C1225" i="9"/>
  <c r="B1225" i="9"/>
  <c r="D1224" i="9"/>
  <c r="C1224" i="9"/>
  <c r="B1224" i="9"/>
  <c r="D1223" i="9"/>
  <c r="C1223" i="9"/>
  <c r="B1223" i="9"/>
  <c r="D1222" i="9"/>
  <c r="C1222" i="9"/>
  <c r="B1222" i="9"/>
  <c r="D1221" i="9"/>
  <c r="C1221" i="9"/>
  <c r="B1221" i="9"/>
  <c r="D1220" i="9"/>
  <c r="C1220" i="9"/>
  <c r="B1220" i="9"/>
  <c r="D1219" i="9"/>
  <c r="C1219" i="9"/>
  <c r="B1219" i="9"/>
  <c r="D1218" i="9"/>
  <c r="C1218" i="9"/>
  <c r="B1218" i="9"/>
  <c r="D1217" i="9"/>
  <c r="C1217" i="9"/>
  <c r="B1217" i="9"/>
  <c r="D1216" i="9"/>
  <c r="C1216" i="9"/>
  <c r="B1216" i="9"/>
  <c r="D1215" i="9"/>
  <c r="C1215" i="9"/>
  <c r="B1215" i="9"/>
  <c r="D1214" i="9"/>
  <c r="C1214" i="9"/>
  <c r="B1214" i="9"/>
  <c r="D1213" i="9"/>
  <c r="C1213" i="9"/>
  <c r="B1213" i="9"/>
  <c r="D1212" i="9"/>
  <c r="C1212" i="9"/>
  <c r="B1212" i="9"/>
  <c r="D1211" i="9"/>
  <c r="C1211" i="9"/>
  <c r="B1211" i="9"/>
  <c r="D1210" i="9"/>
  <c r="C1210" i="9"/>
  <c r="B1210" i="9"/>
  <c r="D1209" i="9"/>
  <c r="C1209" i="9"/>
  <c r="B1209" i="9"/>
  <c r="D1208" i="9"/>
  <c r="C1208" i="9"/>
  <c r="B1208" i="9"/>
  <c r="D1207" i="9"/>
  <c r="C1207" i="9"/>
  <c r="B1207" i="9"/>
  <c r="D1206" i="9"/>
  <c r="C1206" i="9"/>
  <c r="B1206" i="9"/>
  <c r="D1205" i="9"/>
  <c r="C1205" i="9"/>
  <c r="B1205" i="9"/>
  <c r="D1204" i="9"/>
  <c r="C1204" i="9"/>
  <c r="B1204" i="9"/>
  <c r="D1203" i="9"/>
  <c r="C1203" i="9"/>
  <c r="B1203" i="9"/>
  <c r="D1202" i="9"/>
  <c r="C1202" i="9"/>
  <c r="B1202" i="9"/>
  <c r="D1201" i="9"/>
  <c r="C1201" i="9"/>
  <c r="B1201" i="9"/>
  <c r="D1200" i="9"/>
  <c r="C1200" i="9"/>
  <c r="B1200" i="9"/>
  <c r="D1199" i="9"/>
  <c r="C1199" i="9"/>
  <c r="B1199" i="9"/>
  <c r="D1198" i="9"/>
  <c r="C1198" i="9"/>
  <c r="B1198" i="9"/>
  <c r="D1197" i="9"/>
  <c r="C1197" i="9"/>
  <c r="B1197" i="9"/>
  <c r="D1196" i="9"/>
  <c r="C1196" i="9"/>
  <c r="B1196" i="9"/>
  <c r="D1195" i="9"/>
  <c r="C1195" i="9"/>
  <c r="B1195" i="9"/>
  <c r="D1194" i="9"/>
  <c r="C1194" i="9"/>
  <c r="B1194" i="9"/>
  <c r="D1193" i="9"/>
  <c r="C1193" i="9"/>
  <c r="B1193" i="9"/>
  <c r="D1192" i="9"/>
  <c r="C1192" i="9"/>
  <c r="B1192" i="9"/>
  <c r="D1191" i="9"/>
  <c r="C1191" i="9"/>
  <c r="B1191" i="9"/>
  <c r="D1190" i="9"/>
  <c r="C1190" i="9"/>
  <c r="B1190" i="9"/>
  <c r="D1189" i="9"/>
  <c r="C1189" i="9"/>
  <c r="B1189" i="9"/>
  <c r="D1188" i="9"/>
  <c r="C1188" i="9"/>
  <c r="B1188" i="9"/>
  <c r="D1187" i="9"/>
  <c r="C1187" i="9"/>
  <c r="B1187" i="9"/>
  <c r="D1186" i="9"/>
  <c r="C1186" i="9"/>
  <c r="B1186" i="9"/>
  <c r="D1185" i="9"/>
  <c r="C1185" i="9"/>
  <c r="B1185" i="9"/>
  <c r="D1184" i="9"/>
  <c r="C1184" i="9"/>
  <c r="B1184" i="9"/>
  <c r="D1183" i="9"/>
  <c r="C1183" i="9"/>
  <c r="B1183" i="9"/>
  <c r="D1182" i="9"/>
  <c r="C1182" i="9"/>
  <c r="B1182" i="9"/>
  <c r="D1181" i="9"/>
  <c r="C1181" i="9"/>
  <c r="B1181" i="9"/>
  <c r="D1180" i="9"/>
  <c r="C1180" i="9"/>
  <c r="B1180" i="9"/>
  <c r="D1179" i="9"/>
  <c r="C1179" i="9"/>
  <c r="B1179" i="9"/>
  <c r="D1178" i="9"/>
  <c r="C1178" i="9"/>
  <c r="B1178" i="9"/>
  <c r="D1177" i="9"/>
  <c r="C1177" i="9"/>
  <c r="B1177" i="9"/>
  <c r="D1176" i="9"/>
  <c r="C1176" i="9"/>
  <c r="B1176" i="9"/>
  <c r="D1175" i="9"/>
  <c r="C1175" i="9"/>
  <c r="B1175" i="9"/>
  <c r="D1174" i="9"/>
  <c r="C1174" i="9"/>
  <c r="B1174" i="9"/>
  <c r="D1173" i="9"/>
  <c r="C1173" i="9"/>
  <c r="B1173" i="9"/>
  <c r="D1172" i="9"/>
  <c r="C1172" i="9"/>
  <c r="B1172" i="9"/>
  <c r="D1171" i="9"/>
  <c r="C1171" i="9"/>
  <c r="B1171" i="9"/>
  <c r="D1170" i="9"/>
  <c r="C1170" i="9"/>
  <c r="B1170" i="9"/>
  <c r="D1169" i="9"/>
  <c r="C1169" i="9"/>
  <c r="B1169" i="9"/>
  <c r="D1168" i="9"/>
  <c r="C1168" i="9"/>
  <c r="B1168" i="9"/>
  <c r="D1167" i="9"/>
  <c r="C1167" i="9"/>
  <c r="B1167" i="9"/>
  <c r="D1166" i="9"/>
  <c r="C1166" i="9"/>
  <c r="B1166" i="9"/>
  <c r="D1165" i="9"/>
  <c r="C1165" i="9"/>
  <c r="B1165" i="9"/>
  <c r="D1164" i="9"/>
  <c r="C1164" i="9"/>
  <c r="B1164" i="9"/>
  <c r="D1163" i="9"/>
  <c r="C1163" i="9"/>
  <c r="B1163" i="9"/>
  <c r="D1162" i="9"/>
  <c r="C1162" i="9"/>
  <c r="B1162" i="9"/>
  <c r="D1161" i="9"/>
  <c r="C1161" i="9"/>
  <c r="B1161" i="9"/>
  <c r="D1160" i="9"/>
  <c r="C1160" i="9"/>
  <c r="B1160" i="9"/>
  <c r="D1159" i="9"/>
  <c r="C1159" i="9"/>
  <c r="B1159" i="9"/>
  <c r="D1158" i="9"/>
  <c r="C1158" i="9"/>
  <c r="B1158" i="9"/>
  <c r="D1157" i="9"/>
  <c r="C1157" i="9"/>
  <c r="B1157" i="9"/>
  <c r="D1156" i="9"/>
  <c r="C1156" i="9"/>
  <c r="B1156" i="9"/>
  <c r="D1155" i="9"/>
  <c r="C1155" i="9"/>
  <c r="B1155" i="9"/>
  <c r="D1154" i="9"/>
  <c r="C1154" i="9"/>
  <c r="B1154" i="9"/>
  <c r="D1153" i="9"/>
  <c r="C1153" i="9"/>
  <c r="B1153" i="9"/>
  <c r="D1152" i="9"/>
  <c r="C1152" i="9"/>
  <c r="B1152" i="9"/>
  <c r="D1151" i="9"/>
  <c r="C1151" i="9"/>
  <c r="B1151" i="9"/>
  <c r="D1150" i="9"/>
  <c r="C1150" i="9"/>
  <c r="B1150" i="9"/>
  <c r="D1149" i="9"/>
  <c r="C1149" i="9"/>
  <c r="B1149" i="9"/>
  <c r="D1148" i="9"/>
  <c r="C1148" i="9"/>
  <c r="B1148" i="9"/>
  <c r="D1147" i="9"/>
  <c r="C1147" i="9"/>
  <c r="B1147" i="9"/>
  <c r="D1146" i="9"/>
  <c r="C1146" i="9"/>
  <c r="B1146" i="9"/>
  <c r="D1145" i="9"/>
  <c r="C1145" i="9"/>
  <c r="B1145" i="9"/>
  <c r="D1144" i="9"/>
  <c r="C1144" i="9"/>
  <c r="B1144" i="9"/>
  <c r="D1143" i="9"/>
  <c r="C1143" i="9"/>
  <c r="B1143" i="9"/>
  <c r="D1142" i="9"/>
  <c r="C1142" i="9"/>
  <c r="B1142" i="9"/>
  <c r="D1141" i="9"/>
  <c r="C1141" i="9"/>
  <c r="B1141" i="9"/>
  <c r="D1140" i="9"/>
  <c r="C1140" i="9"/>
  <c r="B1140" i="9"/>
  <c r="D1139" i="9"/>
  <c r="C1139" i="9"/>
  <c r="B1139" i="9"/>
  <c r="D1138" i="9"/>
  <c r="C1138" i="9"/>
  <c r="B1138" i="9"/>
  <c r="D1137" i="9"/>
  <c r="C1137" i="9"/>
  <c r="B1137" i="9"/>
  <c r="D1136" i="9"/>
  <c r="C1136" i="9"/>
  <c r="B1136" i="9"/>
  <c r="D1135" i="9"/>
  <c r="C1135" i="9"/>
  <c r="B1135" i="9"/>
  <c r="D1134" i="9"/>
  <c r="C1134" i="9"/>
  <c r="B1134" i="9"/>
  <c r="D1133" i="9"/>
  <c r="C1133" i="9"/>
  <c r="B1133" i="9"/>
  <c r="D1132" i="9"/>
  <c r="C1132" i="9"/>
  <c r="B1132" i="9"/>
  <c r="D1131" i="9"/>
  <c r="C1131" i="9"/>
  <c r="B1131" i="9"/>
  <c r="D1130" i="9"/>
  <c r="C1130" i="9"/>
  <c r="B1130" i="9"/>
  <c r="D1129" i="9"/>
  <c r="C1129" i="9"/>
  <c r="B1129" i="9"/>
  <c r="D1128" i="9"/>
  <c r="C1128" i="9"/>
  <c r="B1128" i="9"/>
  <c r="D1127" i="9"/>
  <c r="C1127" i="9"/>
  <c r="B1127" i="9"/>
  <c r="D1126" i="9"/>
  <c r="C1126" i="9"/>
  <c r="B1126" i="9"/>
  <c r="D1125" i="9"/>
  <c r="C1125" i="9"/>
  <c r="B1125" i="9"/>
  <c r="D1124" i="9"/>
  <c r="C1124" i="9"/>
  <c r="B1124" i="9"/>
  <c r="D1123" i="9"/>
  <c r="C1123" i="9"/>
  <c r="B1123" i="9"/>
  <c r="D1122" i="9"/>
  <c r="C1122" i="9"/>
  <c r="B1122" i="9"/>
  <c r="D1121" i="9"/>
  <c r="C1121" i="9"/>
  <c r="B1121" i="9"/>
  <c r="D1120" i="9"/>
  <c r="C1120" i="9"/>
  <c r="B1120" i="9"/>
  <c r="D1119" i="9"/>
  <c r="C1119" i="9"/>
  <c r="B1119" i="9"/>
  <c r="D1118" i="9"/>
  <c r="C1118" i="9"/>
  <c r="B1118" i="9"/>
  <c r="D1117" i="9"/>
  <c r="C1117" i="9"/>
  <c r="B1117" i="9"/>
  <c r="D1116" i="9"/>
  <c r="C1116" i="9"/>
  <c r="B1116" i="9"/>
  <c r="D1115" i="9"/>
  <c r="C1115" i="9"/>
  <c r="B1115" i="9"/>
  <c r="D1114" i="9"/>
  <c r="C1114" i="9"/>
  <c r="B1114" i="9"/>
  <c r="D1113" i="9"/>
  <c r="C1113" i="9"/>
  <c r="B1113" i="9"/>
  <c r="D1112" i="9"/>
  <c r="C1112" i="9"/>
  <c r="B1112" i="9"/>
  <c r="D1111" i="9"/>
  <c r="C1111" i="9"/>
  <c r="B1111" i="9"/>
  <c r="D1110" i="9"/>
  <c r="C1110" i="9"/>
  <c r="B1110" i="9"/>
  <c r="D1109" i="9"/>
  <c r="C1109" i="9"/>
  <c r="B1109" i="9"/>
  <c r="D1108" i="9"/>
  <c r="C1108" i="9"/>
  <c r="B1108" i="9"/>
  <c r="D1107" i="9"/>
  <c r="C1107" i="9"/>
  <c r="B1107" i="9"/>
  <c r="D1106" i="9"/>
  <c r="C1106" i="9"/>
  <c r="B1106" i="9"/>
  <c r="D1105" i="9"/>
  <c r="C1105" i="9"/>
  <c r="B1105" i="9"/>
  <c r="D1104" i="9"/>
  <c r="C1104" i="9"/>
  <c r="B1104" i="9"/>
  <c r="D1103" i="9"/>
  <c r="C1103" i="9"/>
  <c r="B1103" i="9"/>
  <c r="D1102" i="9"/>
  <c r="C1102" i="9"/>
  <c r="B1102" i="9"/>
  <c r="D1101" i="9"/>
  <c r="C1101" i="9"/>
  <c r="B1101" i="9"/>
  <c r="D1100" i="9"/>
  <c r="C1100" i="9"/>
  <c r="B1100" i="9"/>
  <c r="D1099" i="9"/>
  <c r="C1099" i="9"/>
  <c r="B1099" i="9"/>
  <c r="D1098" i="9"/>
  <c r="C1098" i="9"/>
  <c r="B1098" i="9"/>
  <c r="D1097" i="9"/>
  <c r="C1097" i="9"/>
  <c r="B1097" i="9"/>
  <c r="D1096" i="9"/>
  <c r="C1096" i="9"/>
  <c r="B1096" i="9"/>
  <c r="D1095" i="9"/>
  <c r="C1095" i="9"/>
  <c r="B1095" i="9"/>
  <c r="D1094" i="9"/>
  <c r="C1094" i="9"/>
  <c r="B1094" i="9"/>
  <c r="D1093" i="9"/>
  <c r="C1093" i="9"/>
  <c r="B1093" i="9"/>
  <c r="D1092" i="9"/>
  <c r="C1092" i="9"/>
  <c r="B1092" i="9"/>
  <c r="D1091" i="9"/>
  <c r="C1091" i="9"/>
  <c r="B1091" i="9"/>
  <c r="D1090" i="9"/>
  <c r="C1090" i="9"/>
  <c r="B1090" i="9"/>
  <c r="D1089" i="9"/>
  <c r="C1089" i="9"/>
  <c r="B1089" i="9"/>
  <c r="D1088" i="9"/>
  <c r="C1088" i="9"/>
  <c r="B1088" i="9"/>
  <c r="D1087" i="9"/>
  <c r="C1087" i="9"/>
  <c r="B1087" i="9"/>
  <c r="D1086" i="9"/>
  <c r="C1086" i="9"/>
  <c r="B1086" i="9"/>
  <c r="D1085" i="9"/>
  <c r="C1085" i="9"/>
  <c r="B1085" i="9"/>
  <c r="D1084" i="9"/>
  <c r="C1084" i="9"/>
  <c r="B1084" i="9"/>
  <c r="D1083" i="9"/>
  <c r="C1083" i="9"/>
  <c r="B1083" i="9"/>
  <c r="D1082" i="9"/>
  <c r="C1082" i="9"/>
  <c r="B1082" i="9"/>
  <c r="D1081" i="9"/>
  <c r="C1081" i="9"/>
  <c r="B1081" i="9"/>
  <c r="D1080" i="9"/>
  <c r="C1080" i="9"/>
  <c r="B1080" i="9"/>
  <c r="D1079" i="9"/>
  <c r="C1079" i="9"/>
  <c r="B1079" i="9"/>
  <c r="D1078" i="9"/>
  <c r="C1078" i="9"/>
  <c r="B1078" i="9"/>
  <c r="D1077" i="9"/>
  <c r="C1077" i="9"/>
  <c r="B1077" i="9"/>
  <c r="D1076" i="9"/>
  <c r="C1076" i="9"/>
  <c r="B1076" i="9"/>
  <c r="D1075" i="9"/>
  <c r="C1075" i="9"/>
  <c r="B1075" i="9"/>
  <c r="D1074" i="9"/>
  <c r="C1074" i="9"/>
  <c r="B1074" i="9"/>
  <c r="D1073" i="9"/>
  <c r="C1073" i="9"/>
  <c r="B1073" i="9"/>
  <c r="D1072" i="9"/>
  <c r="C1072" i="9"/>
  <c r="B1072" i="9"/>
  <c r="D1071" i="9"/>
  <c r="C1071" i="9"/>
  <c r="B1071" i="9"/>
  <c r="D1070" i="9"/>
  <c r="C1070" i="9"/>
  <c r="B1070" i="9"/>
  <c r="D1069" i="9"/>
  <c r="C1069" i="9"/>
  <c r="B1069" i="9"/>
  <c r="D1068" i="9"/>
  <c r="C1068" i="9"/>
  <c r="B1068" i="9"/>
  <c r="D1067" i="9"/>
  <c r="C1067" i="9"/>
  <c r="B1067" i="9"/>
  <c r="D1066" i="9"/>
  <c r="C1066" i="9"/>
  <c r="B1066" i="9"/>
  <c r="D1065" i="9"/>
  <c r="C1065" i="9"/>
  <c r="B1065" i="9"/>
  <c r="D1064" i="9"/>
  <c r="C1064" i="9"/>
  <c r="B1064" i="9"/>
  <c r="D1063" i="9"/>
  <c r="C1063" i="9"/>
  <c r="B1063" i="9"/>
  <c r="D1062" i="9"/>
  <c r="C1062" i="9"/>
  <c r="B1062" i="9"/>
  <c r="D1061" i="9"/>
  <c r="C1061" i="9"/>
  <c r="B1061" i="9"/>
  <c r="D1060" i="9"/>
  <c r="C1060" i="9"/>
  <c r="B1060" i="9"/>
  <c r="D1059" i="9"/>
  <c r="C1059" i="9"/>
  <c r="B1059" i="9"/>
  <c r="D1058" i="9"/>
  <c r="C1058" i="9"/>
  <c r="B1058" i="9"/>
  <c r="D1057" i="9"/>
  <c r="C1057" i="9"/>
  <c r="B1057" i="9"/>
  <c r="D1056" i="9"/>
  <c r="C1056" i="9"/>
  <c r="B1056" i="9"/>
  <c r="D1055" i="9"/>
  <c r="C1055" i="9"/>
  <c r="B1055" i="9"/>
  <c r="D1054" i="9"/>
  <c r="C1054" i="9"/>
  <c r="B1054" i="9"/>
  <c r="D1053" i="9"/>
  <c r="C1053" i="9"/>
  <c r="B1053" i="9"/>
  <c r="D1052" i="9"/>
  <c r="C1052" i="9"/>
  <c r="B1052" i="9"/>
  <c r="D1051" i="9"/>
  <c r="C1051" i="9"/>
  <c r="B1051" i="9"/>
  <c r="D1050" i="9"/>
  <c r="C1050" i="9"/>
  <c r="B1050" i="9"/>
  <c r="D1049" i="9"/>
  <c r="C1049" i="9"/>
  <c r="B1049" i="9"/>
  <c r="D1048" i="9"/>
  <c r="C1048" i="9"/>
  <c r="B1048" i="9"/>
  <c r="D1047" i="9"/>
  <c r="C1047" i="9"/>
  <c r="B1047" i="9"/>
  <c r="D1046" i="9"/>
  <c r="C1046" i="9"/>
  <c r="B1046" i="9"/>
  <c r="D1045" i="9"/>
  <c r="C1045" i="9"/>
  <c r="B1045" i="9"/>
  <c r="D1044" i="9"/>
  <c r="C1044" i="9"/>
  <c r="B1044" i="9"/>
  <c r="D1043" i="9"/>
  <c r="C1043" i="9"/>
  <c r="B1043" i="9"/>
  <c r="D1042" i="9"/>
  <c r="C1042" i="9"/>
  <c r="B1042" i="9"/>
  <c r="D1041" i="9"/>
  <c r="C1041" i="9"/>
  <c r="B1041" i="9"/>
  <c r="D1040" i="9"/>
  <c r="C1040" i="9"/>
  <c r="B1040" i="9"/>
  <c r="D1039" i="9"/>
  <c r="C1039" i="9"/>
  <c r="B1039" i="9"/>
  <c r="D1038" i="9"/>
  <c r="C1038" i="9"/>
  <c r="B1038" i="9"/>
  <c r="D1037" i="9"/>
  <c r="C1037" i="9"/>
  <c r="B1037" i="9"/>
  <c r="D1036" i="9"/>
  <c r="C1036" i="9"/>
  <c r="B1036" i="9"/>
  <c r="D1035" i="9"/>
  <c r="C1035" i="9"/>
  <c r="B1035" i="9"/>
  <c r="D1034" i="9"/>
  <c r="C1034" i="9"/>
  <c r="B1034" i="9"/>
  <c r="D1033" i="9"/>
  <c r="C1033" i="9"/>
  <c r="B1033" i="9"/>
  <c r="D1032" i="9"/>
  <c r="C1032" i="9"/>
  <c r="B1032" i="9"/>
  <c r="D1031" i="9"/>
  <c r="C1031" i="9"/>
  <c r="B1031" i="9"/>
  <c r="D1030" i="9"/>
  <c r="C1030" i="9"/>
  <c r="B1030" i="9"/>
  <c r="D1029" i="9"/>
  <c r="C1029" i="9"/>
  <c r="B1029" i="9"/>
  <c r="D1028" i="9"/>
  <c r="C1028" i="9"/>
  <c r="B1028" i="9"/>
  <c r="D1027" i="9"/>
  <c r="C1027" i="9"/>
  <c r="B1027" i="9"/>
  <c r="D1026" i="9"/>
  <c r="C1026" i="9"/>
  <c r="B1026" i="9"/>
  <c r="D1025" i="9"/>
  <c r="C1025" i="9"/>
  <c r="B1025" i="9"/>
  <c r="D1024" i="9"/>
  <c r="C1024" i="9"/>
  <c r="B1024" i="9"/>
  <c r="D1023" i="9"/>
  <c r="C1023" i="9"/>
  <c r="B1023" i="9"/>
  <c r="D1022" i="9"/>
  <c r="C1022" i="9"/>
  <c r="B1022" i="9"/>
  <c r="D1021" i="9"/>
  <c r="C1021" i="9"/>
  <c r="B1021" i="9"/>
  <c r="D1020" i="9"/>
  <c r="C1020" i="9"/>
  <c r="B1020" i="9"/>
  <c r="D1019" i="9"/>
  <c r="C1019" i="9"/>
  <c r="B1019" i="9"/>
  <c r="D1018" i="9"/>
  <c r="C1018" i="9"/>
  <c r="B1018" i="9"/>
  <c r="D1017" i="9"/>
  <c r="C1017" i="9"/>
  <c r="B1017" i="9"/>
  <c r="D1016" i="9"/>
  <c r="C1016" i="9"/>
  <c r="B1016" i="9"/>
  <c r="D1015" i="9"/>
  <c r="C1015" i="9"/>
  <c r="B1015" i="9"/>
  <c r="D1014" i="9"/>
  <c r="C1014" i="9"/>
  <c r="B1014" i="9"/>
  <c r="D1013" i="9"/>
  <c r="C1013" i="9"/>
  <c r="B1013" i="9"/>
  <c r="D1012" i="9"/>
  <c r="C1012" i="9"/>
  <c r="B1012" i="9"/>
  <c r="D1011" i="9"/>
  <c r="C1011" i="9"/>
  <c r="B1011" i="9"/>
  <c r="D1010" i="9"/>
  <c r="C1010" i="9"/>
  <c r="B1010" i="9"/>
  <c r="D1009" i="9"/>
  <c r="C1009" i="9"/>
  <c r="B1009" i="9"/>
  <c r="D1008" i="9"/>
  <c r="C1008" i="9"/>
  <c r="B1008" i="9"/>
  <c r="D1007" i="9"/>
  <c r="C1007" i="9"/>
  <c r="B1007" i="9"/>
  <c r="D1006" i="9"/>
  <c r="C1006" i="9"/>
  <c r="B1006" i="9"/>
  <c r="D1005" i="9"/>
  <c r="C1005" i="9"/>
  <c r="B1005" i="9"/>
  <c r="D1004" i="9"/>
  <c r="C1004" i="9"/>
  <c r="B1004" i="9"/>
  <c r="D1003" i="9"/>
  <c r="C1003" i="9"/>
  <c r="B1003" i="9"/>
  <c r="D1002" i="9"/>
  <c r="C1002" i="9"/>
  <c r="B1002" i="9"/>
  <c r="D1001" i="9"/>
  <c r="C1001" i="9"/>
  <c r="B1001" i="9"/>
  <c r="D1000" i="9"/>
  <c r="C1000" i="9"/>
  <c r="B1000" i="9"/>
  <c r="D999" i="9"/>
  <c r="C999" i="9"/>
  <c r="B999" i="9"/>
  <c r="D998" i="9"/>
  <c r="C998" i="9"/>
  <c r="B998" i="9"/>
  <c r="D997" i="9"/>
  <c r="C997" i="9"/>
  <c r="B997" i="9"/>
  <c r="D996" i="9"/>
  <c r="C996" i="9"/>
  <c r="B996" i="9"/>
  <c r="D995" i="9"/>
  <c r="C995" i="9"/>
  <c r="B995" i="9"/>
  <c r="D994" i="9"/>
  <c r="C994" i="9"/>
  <c r="B994" i="9"/>
  <c r="D993" i="9"/>
  <c r="C993" i="9"/>
  <c r="B993" i="9"/>
  <c r="D992" i="9"/>
  <c r="C992" i="9"/>
  <c r="B992" i="9"/>
  <c r="D991" i="9"/>
  <c r="C991" i="9"/>
  <c r="B991" i="9"/>
  <c r="D990" i="9"/>
  <c r="C990" i="9"/>
  <c r="B990" i="9"/>
  <c r="D989" i="9"/>
  <c r="C989" i="9"/>
  <c r="B989" i="9"/>
  <c r="D988" i="9"/>
  <c r="C988" i="9"/>
  <c r="B988" i="9"/>
  <c r="D987" i="9"/>
  <c r="C987" i="9"/>
  <c r="B987" i="9"/>
  <c r="D986" i="9"/>
  <c r="C986" i="9"/>
  <c r="B986" i="9"/>
  <c r="D985" i="9"/>
  <c r="C985" i="9"/>
  <c r="B985" i="9"/>
  <c r="D984" i="9"/>
  <c r="C984" i="9"/>
  <c r="B984" i="9"/>
  <c r="D983" i="9"/>
  <c r="C983" i="9"/>
  <c r="B983" i="9"/>
  <c r="D982" i="9"/>
  <c r="C982" i="9"/>
  <c r="B982" i="9"/>
  <c r="D981" i="9"/>
  <c r="C981" i="9"/>
  <c r="B981" i="9"/>
  <c r="D980" i="9"/>
  <c r="C980" i="9"/>
  <c r="B980" i="9"/>
  <c r="D979" i="9"/>
  <c r="C979" i="9"/>
  <c r="B979" i="9"/>
  <c r="D978" i="9"/>
  <c r="C978" i="9"/>
  <c r="B978" i="9"/>
  <c r="D977" i="9"/>
  <c r="C977" i="9"/>
  <c r="B977" i="9"/>
  <c r="D976" i="9"/>
  <c r="C976" i="9"/>
  <c r="B976" i="9"/>
  <c r="D975" i="9"/>
  <c r="C975" i="9"/>
  <c r="B975" i="9"/>
  <c r="D974" i="9"/>
  <c r="C974" i="9"/>
  <c r="B974" i="9"/>
  <c r="D973" i="9"/>
  <c r="C973" i="9"/>
  <c r="B973" i="9"/>
  <c r="D972" i="9"/>
  <c r="C972" i="9"/>
  <c r="B972" i="9"/>
  <c r="D971" i="9"/>
  <c r="C971" i="9"/>
  <c r="B971" i="9"/>
  <c r="D970" i="9"/>
  <c r="C970" i="9"/>
  <c r="B970" i="9"/>
  <c r="D969" i="9"/>
  <c r="C969" i="9"/>
  <c r="B969" i="9"/>
  <c r="D968" i="9"/>
  <c r="C968" i="9"/>
  <c r="B968" i="9"/>
  <c r="D967" i="9"/>
  <c r="C967" i="9"/>
  <c r="B967" i="9"/>
  <c r="D966" i="9"/>
  <c r="C966" i="9"/>
  <c r="B966" i="9"/>
  <c r="D965" i="9"/>
  <c r="C965" i="9"/>
  <c r="B965" i="9"/>
  <c r="D964" i="9"/>
  <c r="C964" i="9"/>
  <c r="B964" i="9"/>
  <c r="D963" i="9"/>
  <c r="C963" i="9"/>
  <c r="B963" i="9"/>
  <c r="D962" i="9"/>
  <c r="C962" i="9"/>
  <c r="B962" i="9"/>
  <c r="D961" i="9"/>
  <c r="C961" i="9"/>
  <c r="B961" i="9"/>
  <c r="D960" i="9"/>
  <c r="C960" i="9"/>
  <c r="B960" i="9"/>
  <c r="D959" i="9"/>
  <c r="C959" i="9"/>
  <c r="B959" i="9"/>
  <c r="D958" i="9"/>
  <c r="C958" i="9"/>
  <c r="B958" i="9"/>
  <c r="D957" i="9"/>
  <c r="C957" i="9"/>
  <c r="B957" i="9"/>
  <c r="D956" i="9"/>
  <c r="C956" i="9"/>
  <c r="B956" i="9"/>
  <c r="D955" i="9"/>
  <c r="C955" i="9"/>
  <c r="B955" i="9"/>
  <c r="D954" i="9"/>
  <c r="C954" i="9"/>
  <c r="B954" i="9"/>
  <c r="D953" i="9"/>
  <c r="C953" i="9"/>
  <c r="B953" i="9"/>
  <c r="D952" i="9"/>
  <c r="C952" i="9"/>
  <c r="B952" i="9"/>
  <c r="D951" i="9"/>
  <c r="C951" i="9"/>
  <c r="B951" i="9"/>
  <c r="D950" i="9"/>
  <c r="C950" i="9"/>
  <c r="B950" i="9"/>
  <c r="D949" i="9"/>
  <c r="C949" i="9"/>
  <c r="B949" i="9"/>
  <c r="D948" i="9"/>
  <c r="C948" i="9"/>
  <c r="B948" i="9"/>
  <c r="D947" i="9"/>
  <c r="C947" i="9"/>
  <c r="B947" i="9"/>
  <c r="D946" i="9"/>
  <c r="C946" i="9"/>
  <c r="B946" i="9"/>
  <c r="D945" i="9"/>
  <c r="C945" i="9"/>
  <c r="B945" i="9"/>
  <c r="D944" i="9"/>
  <c r="C944" i="9"/>
  <c r="B944" i="9"/>
  <c r="D943" i="9"/>
  <c r="C943" i="9"/>
  <c r="B943" i="9"/>
  <c r="D942" i="9"/>
  <c r="C942" i="9"/>
  <c r="B942" i="9"/>
  <c r="D941" i="9"/>
  <c r="C941" i="9"/>
  <c r="B941" i="9"/>
  <c r="D940" i="9"/>
  <c r="C940" i="9"/>
  <c r="B940" i="9"/>
  <c r="D939" i="9"/>
  <c r="C939" i="9"/>
  <c r="B939" i="9"/>
  <c r="D938" i="9"/>
  <c r="C938" i="9"/>
  <c r="B938" i="9"/>
  <c r="D937" i="9"/>
  <c r="C937" i="9"/>
  <c r="B937" i="9"/>
  <c r="D936" i="9"/>
  <c r="C936" i="9"/>
  <c r="B936" i="9"/>
  <c r="D935" i="9"/>
  <c r="C935" i="9"/>
  <c r="B935" i="9"/>
  <c r="D934" i="9"/>
  <c r="C934" i="9"/>
  <c r="B934" i="9"/>
  <c r="D933" i="9"/>
  <c r="C933" i="9"/>
  <c r="B933" i="9"/>
  <c r="D932" i="9"/>
  <c r="C932" i="9"/>
  <c r="B932" i="9"/>
  <c r="D931" i="9"/>
  <c r="C931" i="9"/>
  <c r="B931" i="9"/>
  <c r="D930" i="9"/>
  <c r="C930" i="9"/>
  <c r="B930" i="9"/>
  <c r="D929" i="9"/>
  <c r="C929" i="9"/>
  <c r="B929" i="9"/>
  <c r="D928" i="9"/>
  <c r="C928" i="9"/>
  <c r="B928" i="9"/>
  <c r="D927" i="9"/>
  <c r="C927" i="9"/>
  <c r="B927" i="9"/>
  <c r="D926" i="9"/>
  <c r="C926" i="9"/>
  <c r="B926" i="9"/>
  <c r="D925" i="9"/>
  <c r="C925" i="9"/>
  <c r="B925" i="9"/>
  <c r="D924" i="9"/>
  <c r="C924" i="9"/>
  <c r="B924" i="9"/>
  <c r="D923" i="9"/>
  <c r="C923" i="9"/>
  <c r="B923" i="9"/>
  <c r="D922" i="9"/>
  <c r="C922" i="9"/>
  <c r="B922" i="9"/>
  <c r="D921" i="9"/>
  <c r="C921" i="9"/>
  <c r="B921" i="9"/>
  <c r="D920" i="9"/>
  <c r="C920" i="9"/>
  <c r="B920" i="9"/>
  <c r="D919" i="9"/>
  <c r="C919" i="9"/>
  <c r="B919" i="9"/>
  <c r="D918" i="9"/>
  <c r="C918" i="9"/>
  <c r="B918" i="9"/>
  <c r="D917" i="9"/>
  <c r="C917" i="9"/>
  <c r="B917" i="9"/>
  <c r="D916" i="9"/>
  <c r="C916" i="9"/>
  <c r="B916" i="9"/>
  <c r="D915" i="9"/>
  <c r="C915" i="9"/>
  <c r="B915" i="9"/>
  <c r="D914" i="9"/>
  <c r="C914" i="9"/>
  <c r="B914" i="9"/>
  <c r="D913" i="9"/>
  <c r="C913" i="9"/>
  <c r="B913" i="9"/>
  <c r="D912" i="9"/>
  <c r="C912" i="9"/>
  <c r="B912" i="9"/>
  <c r="D911" i="9"/>
  <c r="C911" i="9"/>
  <c r="B911" i="9"/>
  <c r="D910" i="9"/>
  <c r="C910" i="9"/>
  <c r="B910" i="9"/>
  <c r="D909" i="9"/>
  <c r="C909" i="9"/>
  <c r="B909" i="9"/>
  <c r="D908" i="9"/>
  <c r="C908" i="9"/>
  <c r="B908" i="9"/>
  <c r="D907" i="9"/>
  <c r="C907" i="9"/>
  <c r="B907" i="9"/>
  <c r="D906" i="9"/>
  <c r="C906" i="9"/>
  <c r="B906" i="9"/>
  <c r="D905" i="9"/>
  <c r="C905" i="9"/>
  <c r="B905" i="9"/>
  <c r="D904" i="9"/>
  <c r="C904" i="9"/>
  <c r="B904" i="9"/>
  <c r="D903" i="9"/>
  <c r="C903" i="9"/>
  <c r="B903" i="9"/>
  <c r="D902" i="9"/>
  <c r="C902" i="9"/>
  <c r="B902" i="9"/>
  <c r="D901" i="9"/>
  <c r="C901" i="9"/>
  <c r="B901" i="9"/>
  <c r="D900" i="9"/>
  <c r="C900" i="9"/>
  <c r="B900" i="9"/>
  <c r="D899" i="9"/>
  <c r="C899" i="9"/>
  <c r="B899" i="9"/>
  <c r="D898" i="9"/>
  <c r="C898" i="9"/>
  <c r="B898" i="9"/>
  <c r="D897" i="9"/>
  <c r="C897" i="9"/>
  <c r="B897" i="9"/>
  <c r="D896" i="9"/>
  <c r="C896" i="9"/>
  <c r="B896" i="9"/>
  <c r="D895" i="9"/>
  <c r="C895" i="9"/>
  <c r="B895" i="9"/>
  <c r="D894" i="9"/>
  <c r="C894" i="9"/>
  <c r="B894" i="9"/>
  <c r="D893" i="9"/>
  <c r="C893" i="9"/>
  <c r="B893" i="9"/>
  <c r="D892" i="9"/>
  <c r="C892" i="9"/>
  <c r="B892" i="9"/>
  <c r="D891" i="9"/>
  <c r="C891" i="9"/>
  <c r="B891" i="9"/>
  <c r="D890" i="9"/>
  <c r="C890" i="9"/>
  <c r="B890" i="9"/>
  <c r="D889" i="9"/>
  <c r="C889" i="9"/>
  <c r="B889" i="9"/>
  <c r="D888" i="9"/>
  <c r="C888" i="9"/>
  <c r="B888" i="9"/>
  <c r="D887" i="9"/>
  <c r="C887" i="9"/>
  <c r="B887" i="9"/>
  <c r="D886" i="9"/>
  <c r="C886" i="9"/>
  <c r="B886" i="9"/>
  <c r="D885" i="9"/>
  <c r="C885" i="9"/>
  <c r="B885" i="9"/>
  <c r="D884" i="9"/>
  <c r="C884" i="9"/>
  <c r="B884" i="9"/>
  <c r="D883" i="9"/>
  <c r="C883" i="9"/>
  <c r="B883" i="9"/>
  <c r="D882" i="9"/>
  <c r="C882" i="9"/>
  <c r="B882" i="9"/>
  <c r="D881" i="9"/>
  <c r="C881" i="9"/>
  <c r="B881" i="9"/>
  <c r="D880" i="9"/>
  <c r="C880" i="9"/>
  <c r="B880" i="9"/>
  <c r="D879" i="9"/>
  <c r="C879" i="9"/>
  <c r="B879" i="9"/>
  <c r="D878" i="9"/>
  <c r="C878" i="9"/>
  <c r="B878" i="9"/>
  <c r="D877" i="9"/>
  <c r="C877" i="9"/>
  <c r="B877" i="9"/>
  <c r="D876" i="9"/>
  <c r="C876" i="9"/>
  <c r="B876" i="9"/>
  <c r="D875" i="9"/>
  <c r="C875" i="9"/>
  <c r="B875" i="9"/>
  <c r="D874" i="9"/>
  <c r="C874" i="9"/>
  <c r="B874" i="9"/>
  <c r="D873" i="9"/>
  <c r="C873" i="9"/>
  <c r="B873" i="9"/>
  <c r="D872" i="9"/>
  <c r="C872" i="9"/>
  <c r="B872" i="9"/>
  <c r="D871" i="9"/>
  <c r="C871" i="9"/>
  <c r="B871" i="9"/>
  <c r="D870" i="9"/>
  <c r="C870" i="9"/>
  <c r="B870" i="9"/>
  <c r="D869" i="9"/>
  <c r="C869" i="9"/>
  <c r="B869" i="9"/>
  <c r="D868" i="9"/>
  <c r="C868" i="9"/>
  <c r="B868" i="9"/>
  <c r="D867" i="9"/>
  <c r="C867" i="9"/>
  <c r="B867" i="9"/>
  <c r="D866" i="9"/>
  <c r="C866" i="9"/>
  <c r="B866" i="9"/>
  <c r="D865" i="9"/>
  <c r="C865" i="9"/>
  <c r="B865" i="9"/>
  <c r="D864" i="9"/>
  <c r="C864" i="9"/>
  <c r="B864" i="9"/>
  <c r="D863" i="9"/>
  <c r="C863" i="9"/>
  <c r="B863" i="9"/>
  <c r="D862" i="9"/>
  <c r="C862" i="9"/>
  <c r="B862" i="9"/>
  <c r="D861" i="9"/>
  <c r="C861" i="9"/>
  <c r="B861" i="9"/>
  <c r="D860" i="9"/>
  <c r="C860" i="9"/>
  <c r="B860" i="9"/>
  <c r="D859" i="9"/>
  <c r="C859" i="9"/>
  <c r="B859" i="9"/>
  <c r="D858" i="9"/>
  <c r="C858" i="9"/>
  <c r="B858" i="9"/>
  <c r="D857" i="9"/>
  <c r="C857" i="9"/>
  <c r="B857" i="9"/>
  <c r="D856" i="9"/>
  <c r="C856" i="9"/>
  <c r="B856" i="9"/>
  <c r="D855" i="9"/>
  <c r="C855" i="9"/>
  <c r="B855" i="9"/>
  <c r="D854" i="9"/>
  <c r="C854" i="9"/>
  <c r="B854" i="9"/>
  <c r="D853" i="9"/>
  <c r="C853" i="9"/>
  <c r="B853" i="9"/>
  <c r="D852" i="9"/>
  <c r="C852" i="9"/>
  <c r="B852" i="9"/>
  <c r="D851" i="9"/>
  <c r="C851" i="9"/>
  <c r="B851" i="9"/>
  <c r="D850" i="9"/>
  <c r="C850" i="9"/>
  <c r="B850" i="9"/>
  <c r="D849" i="9"/>
  <c r="C849" i="9"/>
  <c r="B849" i="9"/>
  <c r="D848" i="9"/>
  <c r="C848" i="9"/>
  <c r="B848" i="9"/>
  <c r="D847" i="9"/>
  <c r="C847" i="9"/>
  <c r="B847" i="9"/>
  <c r="D846" i="9"/>
  <c r="C846" i="9"/>
  <c r="B846" i="9"/>
  <c r="D845" i="9"/>
  <c r="C845" i="9"/>
  <c r="B845" i="9"/>
  <c r="D844" i="9"/>
  <c r="C844" i="9"/>
  <c r="B844" i="9"/>
  <c r="D843" i="9"/>
  <c r="C843" i="9"/>
  <c r="B843" i="9"/>
  <c r="D842" i="9"/>
  <c r="C842" i="9"/>
  <c r="B842" i="9"/>
  <c r="D841" i="9"/>
  <c r="C841" i="9"/>
  <c r="B841" i="9"/>
  <c r="D840" i="9"/>
  <c r="C840" i="9"/>
  <c r="B840" i="9"/>
  <c r="D839" i="9"/>
  <c r="C839" i="9"/>
  <c r="B839" i="9"/>
  <c r="D838" i="9"/>
  <c r="C838" i="9"/>
  <c r="B838" i="9"/>
  <c r="D837" i="9"/>
  <c r="C837" i="9"/>
  <c r="B837" i="9"/>
  <c r="D836" i="9"/>
  <c r="C836" i="9"/>
  <c r="B836" i="9"/>
  <c r="D835" i="9"/>
  <c r="C835" i="9"/>
  <c r="B835" i="9"/>
  <c r="D834" i="9"/>
  <c r="C834" i="9"/>
  <c r="B834" i="9"/>
  <c r="D833" i="9"/>
  <c r="C833" i="9"/>
  <c r="B833" i="9"/>
  <c r="D832" i="9"/>
  <c r="C832" i="9"/>
  <c r="B832" i="9"/>
  <c r="D831" i="9"/>
  <c r="C831" i="9"/>
  <c r="B831" i="9"/>
  <c r="D830" i="9"/>
  <c r="C830" i="9"/>
  <c r="B830" i="9"/>
  <c r="D829" i="9"/>
  <c r="C829" i="9"/>
  <c r="B829" i="9"/>
  <c r="D828" i="9"/>
  <c r="C828" i="9"/>
  <c r="B828" i="9"/>
  <c r="D827" i="9"/>
  <c r="C827" i="9"/>
  <c r="B827" i="9"/>
  <c r="D826" i="9"/>
  <c r="C826" i="9"/>
  <c r="B826" i="9"/>
  <c r="D825" i="9"/>
  <c r="C825" i="9"/>
  <c r="B825" i="9"/>
  <c r="D824" i="9"/>
  <c r="C824" i="9"/>
  <c r="B824" i="9"/>
  <c r="D823" i="9"/>
  <c r="C823" i="9"/>
  <c r="B823" i="9"/>
  <c r="D822" i="9"/>
  <c r="C822" i="9"/>
  <c r="B822" i="9"/>
  <c r="D821" i="9"/>
  <c r="C821" i="9"/>
  <c r="B821" i="9"/>
  <c r="D820" i="9"/>
  <c r="C820" i="9"/>
  <c r="B820" i="9"/>
  <c r="D819" i="9"/>
  <c r="C819" i="9"/>
  <c r="B819" i="9"/>
  <c r="D818" i="9"/>
  <c r="C818" i="9"/>
  <c r="B818" i="9"/>
  <c r="D817" i="9"/>
  <c r="C817" i="9"/>
  <c r="B817" i="9"/>
  <c r="D816" i="9"/>
  <c r="C816" i="9"/>
  <c r="B816" i="9"/>
  <c r="D815" i="9"/>
  <c r="C815" i="9"/>
  <c r="B815" i="9"/>
  <c r="D814" i="9"/>
  <c r="C814" i="9"/>
  <c r="B814" i="9"/>
  <c r="D813" i="9"/>
  <c r="C813" i="9"/>
  <c r="B813" i="9"/>
  <c r="D812" i="9"/>
  <c r="C812" i="9"/>
  <c r="B812" i="9"/>
  <c r="D811" i="9"/>
  <c r="C811" i="9"/>
  <c r="B811" i="9"/>
  <c r="D810" i="9"/>
  <c r="C810" i="9"/>
  <c r="B810" i="9"/>
  <c r="D809" i="9"/>
  <c r="C809" i="9"/>
  <c r="B809" i="9"/>
  <c r="D808" i="9"/>
  <c r="C808" i="9"/>
  <c r="B808" i="9"/>
  <c r="D807" i="9"/>
  <c r="C807" i="9"/>
  <c r="B807" i="9"/>
  <c r="D806" i="9"/>
  <c r="C806" i="9"/>
  <c r="B806" i="9"/>
  <c r="D805" i="9"/>
  <c r="C805" i="9"/>
  <c r="B805" i="9"/>
  <c r="D804" i="9"/>
  <c r="C804" i="9"/>
  <c r="B804" i="9"/>
  <c r="D803" i="9"/>
  <c r="C803" i="9"/>
  <c r="B803" i="9"/>
  <c r="D802" i="9"/>
  <c r="C802" i="9"/>
  <c r="B802" i="9"/>
  <c r="D801" i="9"/>
  <c r="C801" i="9"/>
  <c r="B801" i="9"/>
  <c r="D800" i="9"/>
  <c r="C800" i="9"/>
  <c r="B800" i="9"/>
  <c r="D799" i="9"/>
  <c r="C799" i="9"/>
  <c r="B799" i="9"/>
  <c r="D798" i="9"/>
  <c r="C798" i="9"/>
  <c r="B798" i="9"/>
  <c r="D797" i="9"/>
  <c r="C797" i="9"/>
  <c r="B797" i="9"/>
  <c r="D796" i="9"/>
  <c r="C796" i="9"/>
  <c r="B796" i="9"/>
  <c r="D795" i="9"/>
  <c r="C795" i="9"/>
  <c r="B795" i="9"/>
  <c r="D794" i="9"/>
  <c r="C794" i="9"/>
  <c r="B794" i="9"/>
  <c r="D793" i="9"/>
  <c r="C793" i="9"/>
  <c r="B793" i="9"/>
  <c r="D792" i="9"/>
  <c r="C792" i="9"/>
  <c r="B792" i="9"/>
  <c r="D791" i="9"/>
  <c r="C791" i="9"/>
  <c r="B791" i="9"/>
  <c r="D790" i="9"/>
  <c r="C790" i="9"/>
  <c r="B790" i="9"/>
  <c r="D789" i="9"/>
  <c r="C789" i="9"/>
  <c r="B789" i="9"/>
  <c r="D788" i="9"/>
  <c r="C788" i="9"/>
  <c r="B788" i="9"/>
  <c r="D787" i="9"/>
  <c r="C787" i="9"/>
  <c r="B787" i="9"/>
  <c r="D786" i="9"/>
  <c r="C786" i="9"/>
  <c r="B786" i="9"/>
  <c r="D785" i="9"/>
  <c r="C785" i="9"/>
  <c r="B785" i="9"/>
  <c r="D784" i="9"/>
  <c r="C784" i="9"/>
  <c r="B784" i="9"/>
  <c r="D783" i="9"/>
  <c r="C783" i="9"/>
  <c r="B783" i="9"/>
  <c r="D782" i="9"/>
  <c r="C782" i="9"/>
  <c r="B782" i="9"/>
  <c r="D781" i="9"/>
  <c r="C781" i="9"/>
  <c r="B781" i="9"/>
  <c r="D780" i="9"/>
  <c r="C780" i="9"/>
  <c r="B780" i="9"/>
  <c r="D779" i="9"/>
  <c r="C779" i="9"/>
  <c r="B779" i="9"/>
  <c r="D778" i="9"/>
  <c r="C778" i="9"/>
  <c r="B778" i="9"/>
  <c r="D777" i="9"/>
  <c r="C777" i="9"/>
  <c r="B777" i="9"/>
  <c r="D776" i="9"/>
  <c r="C776" i="9"/>
  <c r="B776" i="9"/>
  <c r="D775" i="9"/>
  <c r="C775" i="9"/>
  <c r="B775" i="9"/>
  <c r="D774" i="9"/>
  <c r="C774" i="9"/>
  <c r="B774" i="9"/>
  <c r="D773" i="9"/>
  <c r="C773" i="9"/>
  <c r="B773" i="9"/>
  <c r="D772" i="9"/>
  <c r="C772" i="9"/>
  <c r="B772" i="9"/>
  <c r="D771" i="9"/>
  <c r="C771" i="9"/>
  <c r="B771" i="9"/>
  <c r="D770" i="9"/>
  <c r="C770" i="9"/>
  <c r="B770" i="9"/>
  <c r="D769" i="9"/>
  <c r="C769" i="9"/>
  <c r="B769" i="9"/>
  <c r="D768" i="9"/>
  <c r="C768" i="9"/>
  <c r="B768" i="9"/>
  <c r="D767" i="9"/>
  <c r="C767" i="9"/>
  <c r="B767" i="9"/>
  <c r="D766" i="9"/>
  <c r="C766" i="9"/>
  <c r="B766" i="9"/>
  <c r="D765" i="9"/>
  <c r="C765" i="9"/>
  <c r="B765" i="9"/>
  <c r="D764" i="9"/>
  <c r="C764" i="9"/>
  <c r="B764" i="9"/>
  <c r="D763" i="9"/>
  <c r="C763" i="9"/>
  <c r="B763" i="9"/>
  <c r="D762" i="9"/>
  <c r="C762" i="9"/>
  <c r="B762" i="9"/>
  <c r="D761" i="9"/>
  <c r="C761" i="9"/>
  <c r="B761" i="9"/>
  <c r="D760" i="9"/>
  <c r="C760" i="9"/>
  <c r="B760" i="9"/>
  <c r="D759" i="9"/>
  <c r="C759" i="9"/>
  <c r="B759" i="9"/>
  <c r="D758" i="9"/>
  <c r="C758" i="9"/>
  <c r="B758" i="9"/>
  <c r="D757" i="9"/>
  <c r="C757" i="9"/>
  <c r="B757" i="9"/>
  <c r="D756" i="9"/>
  <c r="C756" i="9"/>
  <c r="B756" i="9"/>
  <c r="D755" i="9"/>
  <c r="C755" i="9"/>
  <c r="B755" i="9"/>
  <c r="D754" i="9"/>
  <c r="C754" i="9"/>
  <c r="B754" i="9"/>
  <c r="D753" i="9"/>
  <c r="C753" i="9"/>
  <c r="B753" i="9"/>
  <c r="D752" i="9"/>
  <c r="C752" i="9"/>
  <c r="B752" i="9"/>
  <c r="D751" i="9"/>
  <c r="C751" i="9"/>
  <c r="B751" i="9"/>
  <c r="D750" i="9"/>
  <c r="C750" i="9"/>
  <c r="B750" i="9"/>
  <c r="D749" i="9"/>
  <c r="C749" i="9"/>
  <c r="B749" i="9"/>
  <c r="D748" i="9"/>
  <c r="C748" i="9"/>
  <c r="B748" i="9"/>
  <c r="D747" i="9"/>
  <c r="C747" i="9"/>
  <c r="B747" i="9"/>
  <c r="D746" i="9"/>
  <c r="C746" i="9"/>
  <c r="B746" i="9"/>
  <c r="D745" i="9"/>
  <c r="C745" i="9"/>
  <c r="B745" i="9"/>
  <c r="D744" i="9"/>
  <c r="C744" i="9"/>
  <c r="B744" i="9"/>
  <c r="D743" i="9"/>
  <c r="C743" i="9"/>
  <c r="B743" i="9"/>
  <c r="D742" i="9"/>
  <c r="C742" i="9"/>
  <c r="B742" i="9"/>
  <c r="D741" i="9"/>
  <c r="C741" i="9"/>
  <c r="B741" i="9"/>
  <c r="D740" i="9"/>
  <c r="C740" i="9"/>
  <c r="B740" i="9"/>
  <c r="D739" i="9"/>
  <c r="C739" i="9"/>
  <c r="B739" i="9"/>
  <c r="D738" i="9"/>
  <c r="C738" i="9"/>
  <c r="B738" i="9"/>
  <c r="D737" i="9"/>
  <c r="C737" i="9"/>
  <c r="B737" i="9"/>
  <c r="D736" i="9"/>
  <c r="C736" i="9"/>
  <c r="B736" i="9"/>
  <c r="D735" i="9"/>
  <c r="C735" i="9"/>
  <c r="B735" i="9"/>
  <c r="D734" i="9"/>
  <c r="C734" i="9"/>
  <c r="B734" i="9"/>
  <c r="D733" i="9"/>
  <c r="C733" i="9"/>
  <c r="B733" i="9"/>
  <c r="D732" i="9"/>
  <c r="C732" i="9"/>
  <c r="B732" i="9"/>
  <c r="D731" i="9"/>
  <c r="C731" i="9"/>
  <c r="B731" i="9"/>
  <c r="D730" i="9"/>
  <c r="C730" i="9"/>
  <c r="B730" i="9"/>
  <c r="D729" i="9"/>
  <c r="C729" i="9"/>
  <c r="B729" i="9"/>
  <c r="D728" i="9"/>
  <c r="C728" i="9"/>
  <c r="B728" i="9"/>
  <c r="D727" i="9"/>
  <c r="C727" i="9"/>
  <c r="B727" i="9"/>
  <c r="D726" i="9"/>
  <c r="C726" i="9"/>
  <c r="B726" i="9"/>
  <c r="D725" i="9"/>
  <c r="C725" i="9"/>
  <c r="B725" i="9"/>
  <c r="D724" i="9"/>
  <c r="C724" i="9"/>
  <c r="B724" i="9"/>
  <c r="D723" i="9"/>
  <c r="C723" i="9"/>
  <c r="B723" i="9"/>
  <c r="D722" i="9"/>
  <c r="C722" i="9"/>
  <c r="B722" i="9"/>
  <c r="D721" i="9"/>
  <c r="C721" i="9"/>
  <c r="B721" i="9"/>
  <c r="D720" i="9"/>
  <c r="C720" i="9"/>
  <c r="B720" i="9"/>
  <c r="D719" i="9"/>
  <c r="C719" i="9"/>
  <c r="B719" i="9"/>
  <c r="D718" i="9"/>
  <c r="C718" i="9"/>
  <c r="B718" i="9"/>
  <c r="D717" i="9"/>
  <c r="C717" i="9"/>
  <c r="B717" i="9"/>
  <c r="D716" i="9"/>
  <c r="C716" i="9"/>
  <c r="B716" i="9"/>
  <c r="D715" i="9"/>
  <c r="C715" i="9"/>
  <c r="B715" i="9"/>
  <c r="D714" i="9"/>
  <c r="C714" i="9"/>
  <c r="B714" i="9"/>
  <c r="D713" i="9"/>
  <c r="C713" i="9"/>
  <c r="B713" i="9"/>
  <c r="D712" i="9"/>
  <c r="C712" i="9"/>
  <c r="B712" i="9"/>
  <c r="D711" i="9"/>
  <c r="C711" i="9"/>
  <c r="B711" i="9"/>
  <c r="D710" i="9"/>
  <c r="C710" i="9"/>
  <c r="B710" i="9"/>
  <c r="D709" i="9"/>
  <c r="C709" i="9"/>
  <c r="B709" i="9"/>
  <c r="D708" i="9"/>
  <c r="C708" i="9"/>
  <c r="B708" i="9"/>
  <c r="D707" i="9"/>
  <c r="C707" i="9"/>
  <c r="B707" i="9"/>
  <c r="D706" i="9"/>
  <c r="C706" i="9"/>
  <c r="B706" i="9"/>
  <c r="D705" i="9"/>
  <c r="C705" i="9"/>
  <c r="B705" i="9"/>
  <c r="D704" i="9"/>
  <c r="C704" i="9"/>
  <c r="B704" i="9"/>
  <c r="D703" i="9"/>
  <c r="C703" i="9"/>
  <c r="B703" i="9"/>
  <c r="D702" i="9"/>
  <c r="C702" i="9"/>
  <c r="B702" i="9"/>
  <c r="D701" i="9"/>
  <c r="C701" i="9"/>
  <c r="B701" i="9"/>
  <c r="D700" i="9"/>
  <c r="C700" i="9"/>
  <c r="B700" i="9"/>
  <c r="D699" i="9"/>
  <c r="C699" i="9"/>
  <c r="B699" i="9"/>
  <c r="D698" i="9"/>
  <c r="C698" i="9"/>
  <c r="B698" i="9"/>
  <c r="D697" i="9"/>
  <c r="C697" i="9"/>
  <c r="B697" i="9"/>
  <c r="D696" i="9"/>
  <c r="C696" i="9"/>
  <c r="B696" i="9"/>
  <c r="D695" i="9"/>
  <c r="C695" i="9"/>
  <c r="B695" i="9"/>
  <c r="D694" i="9"/>
  <c r="C694" i="9"/>
  <c r="B694" i="9"/>
  <c r="D693" i="9"/>
  <c r="C693" i="9"/>
  <c r="B693" i="9"/>
  <c r="D692" i="9"/>
  <c r="C692" i="9"/>
  <c r="B692" i="9"/>
  <c r="D691" i="9"/>
  <c r="C691" i="9"/>
  <c r="B691" i="9"/>
  <c r="D690" i="9"/>
  <c r="C690" i="9"/>
  <c r="B690" i="9"/>
  <c r="D689" i="9"/>
  <c r="C689" i="9"/>
  <c r="B689" i="9"/>
  <c r="D688" i="9"/>
  <c r="C688" i="9"/>
  <c r="B688" i="9"/>
  <c r="D687" i="9"/>
  <c r="C687" i="9"/>
  <c r="B687" i="9"/>
  <c r="D686" i="9"/>
  <c r="C686" i="9"/>
  <c r="B686" i="9"/>
  <c r="D685" i="9"/>
  <c r="C685" i="9"/>
  <c r="B685" i="9"/>
  <c r="D684" i="9"/>
  <c r="C684" i="9"/>
  <c r="B684" i="9"/>
  <c r="D683" i="9"/>
  <c r="C683" i="9"/>
  <c r="B683" i="9"/>
  <c r="D682" i="9"/>
  <c r="C682" i="9"/>
  <c r="B682" i="9"/>
  <c r="D681" i="9"/>
  <c r="C681" i="9"/>
  <c r="B681" i="9"/>
  <c r="D680" i="9"/>
  <c r="C680" i="9"/>
  <c r="B680" i="9"/>
  <c r="D679" i="9"/>
  <c r="C679" i="9"/>
  <c r="B679" i="9"/>
  <c r="D678" i="9"/>
  <c r="C678" i="9"/>
  <c r="B678" i="9"/>
  <c r="D677" i="9"/>
  <c r="C677" i="9"/>
  <c r="B677" i="9"/>
  <c r="D676" i="9"/>
  <c r="C676" i="9"/>
  <c r="B676" i="9"/>
  <c r="D675" i="9"/>
  <c r="C675" i="9"/>
  <c r="B675" i="9"/>
  <c r="D674" i="9"/>
  <c r="C674" i="9"/>
  <c r="B674" i="9"/>
  <c r="D673" i="9"/>
  <c r="C673" i="9"/>
  <c r="B673" i="9"/>
  <c r="D672" i="9"/>
  <c r="C672" i="9"/>
  <c r="B672" i="9"/>
  <c r="D671" i="9"/>
  <c r="C671" i="9"/>
  <c r="B671" i="9"/>
  <c r="D670" i="9"/>
  <c r="C670" i="9"/>
  <c r="B670" i="9"/>
  <c r="D669" i="9"/>
  <c r="C669" i="9"/>
  <c r="B669" i="9"/>
  <c r="D668" i="9"/>
  <c r="C668" i="9"/>
  <c r="B668" i="9"/>
  <c r="D667" i="9"/>
  <c r="C667" i="9"/>
  <c r="B667" i="9"/>
  <c r="D666" i="9"/>
  <c r="C666" i="9"/>
  <c r="B666" i="9"/>
  <c r="D665" i="9"/>
  <c r="C665" i="9"/>
  <c r="B665" i="9"/>
  <c r="D664" i="9"/>
  <c r="C664" i="9"/>
  <c r="B664" i="9"/>
  <c r="D663" i="9"/>
  <c r="C663" i="9"/>
  <c r="B663" i="9"/>
  <c r="D662" i="9"/>
  <c r="C662" i="9"/>
  <c r="B662" i="9"/>
  <c r="D661" i="9"/>
  <c r="C661" i="9"/>
  <c r="B661" i="9"/>
  <c r="D660" i="9"/>
  <c r="C660" i="9"/>
  <c r="B660" i="9"/>
  <c r="D659" i="9"/>
  <c r="C659" i="9"/>
  <c r="B659" i="9"/>
  <c r="D658" i="9"/>
  <c r="C658" i="9"/>
  <c r="B658" i="9"/>
  <c r="D657" i="9"/>
  <c r="C657" i="9"/>
  <c r="B657" i="9"/>
  <c r="D656" i="9"/>
  <c r="C656" i="9"/>
  <c r="B656" i="9"/>
  <c r="D655" i="9"/>
  <c r="C655" i="9"/>
  <c r="B655" i="9"/>
  <c r="D654" i="9"/>
  <c r="C654" i="9"/>
  <c r="B654" i="9"/>
  <c r="D653" i="9"/>
  <c r="C653" i="9"/>
  <c r="B653" i="9"/>
  <c r="D652" i="9"/>
  <c r="C652" i="9"/>
  <c r="B652" i="9"/>
  <c r="D651" i="9"/>
  <c r="C651" i="9"/>
  <c r="B651" i="9"/>
  <c r="D650" i="9"/>
  <c r="C650" i="9"/>
  <c r="B650" i="9"/>
  <c r="D649" i="9"/>
  <c r="C649" i="9"/>
  <c r="B649" i="9"/>
  <c r="D648" i="9"/>
  <c r="C648" i="9"/>
  <c r="B648" i="9"/>
  <c r="D647" i="9"/>
  <c r="C647" i="9"/>
  <c r="B647" i="9"/>
  <c r="D646" i="9"/>
  <c r="C646" i="9"/>
  <c r="B646" i="9"/>
  <c r="D645" i="9"/>
  <c r="C645" i="9"/>
  <c r="B645" i="9"/>
  <c r="D644" i="9"/>
  <c r="C644" i="9"/>
  <c r="B644" i="9"/>
  <c r="D643" i="9"/>
  <c r="C643" i="9"/>
  <c r="B643" i="9"/>
  <c r="D642" i="9"/>
  <c r="C642" i="9"/>
  <c r="B642" i="9"/>
  <c r="D641" i="9"/>
  <c r="C641" i="9"/>
  <c r="B641" i="9"/>
  <c r="D640" i="9"/>
  <c r="C640" i="9"/>
  <c r="B640" i="9"/>
  <c r="D639" i="9"/>
  <c r="C639" i="9"/>
  <c r="B639" i="9"/>
  <c r="D638" i="9"/>
  <c r="C638" i="9"/>
  <c r="B638" i="9"/>
  <c r="D637" i="9"/>
  <c r="C637" i="9"/>
  <c r="B637" i="9"/>
  <c r="D636" i="9"/>
  <c r="C636" i="9"/>
  <c r="B636" i="9"/>
  <c r="D635" i="9"/>
  <c r="C635" i="9"/>
  <c r="B635" i="9"/>
  <c r="D634" i="9"/>
  <c r="C634" i="9"/>
  <c r="B634" i="9"/>
  <c r="D633" i="9"/>
  <c r="C633" i="9"/>
  <c r="B633" i="9"/>
  <c r="D632" i="9"/>
  <c r="C632" i="9"/>
  <c r="B632" i="9"/>
  <c r="D631" i="9"/>
  <c r="C631" i="9"/>
  <c r="B631" i="9"/>
  <c r="D630" i="9"/>
  <c r="C630" i="9"/>
  <c r="B630" i="9"/>
  <c r="D629" i="9"/>
  <c r="C629" i="9"/>
  <c r="B629" i="9"/>
  <c r="D628" i="9"/>
  <c r="C628" i="9"/>
  <c r="B628" i="9"/>
  <c r="D627" i="9"/>
  <c r="C627" i="9"/>
  <c r="B627" i="9"/>
  <c r="D626" i="9"/>
  <c r="C626" i="9"/>
  <c r="B626" i="9"/>
  <c r="D625" i="9"/>
  <c r="C625" i="9"/>
  <c r="B625" i="9"/>
  <c r="D624" i="9"/>
  <c r="C624" i="9"/>
  <c r="B624" i="9"/>
  <c r="D623" i="9"/>
  <c r="C623" i="9"/>
  <c r="B623" i="9"/>
  <c r="D622" i="9"/>
  <c r="C622" i="9"/>
  <c r="B622" i="9"/>
  <c r="D621" i="9"/>
  <c r="C621" i="9"/>
  <c r="B621" i="9"/>
  <c r="D620" i="9"/>
  <c r="C620" i="9"/>
  <c r="B620" i="9"/>
  <c r="D619" i="9"/>
  <c r="C619" i="9"/>
  <c r="B619" i="9"/>
  <c r="D618" i="9"/>
  <c r="C618" i="9"/>
  <c r="B618" i="9"/>
  <c r="D617" i="9"/>
  <c r="C617" i="9"/>
  <c r="B617" i="9"/>
  <c r="D616" i="9"/>
  <c r="C616" i="9"/>
  <c r="B616" i="9"/>
  <c r="D615" i="9"/>
  <c r="C615" i="9"/>
  <c r="B615" i="9"/>
  <c r="D614" i="9"/>
  <c r="C614" i="9"/>
  <c r="B614" i="9"/>
  <c r="D613" i="9"/>
  <c r="C613" i="9"/>
  <c r="B613" i="9"/>
  <c r="D612" i="9"/>
  <c r="C612" i="9"/>
  <c r="B612" i="9"/>
  <c r="D611" i="9"/>
  <c r="C611" i="9"/>
  <c r="B611" i="9"/>
  <c r="D610" i="9"/>
  <c r="C610" i="9"/>
  <c r="B610" i="9"/>
  <c r="D609" i="9"/>
  <c r="C609" i="9"/>
  <c r="B609" i="9"/>
  <c r="D608" i="9"/>
  <c r="C608" i="9"/>
  <c r="B608" i="9"/>
  <c r="D607" i="9"/>
  <c r="C607" i="9"/>
  <c r="B607" i="9"/>
  <c r="D606" i="9"/>
  <c r="C606" i="9"/>
  <c r="B606" i="9"/>
  <c r="D605" i="9"/>
  <c r="C605" i="9"/>
  <c r="B605" i="9"/>
  <c r="D604" i="9"/>
  <c r="C604" i="9"/>
  <c r="B604" i="9"/>
  <c r="D603" i="9"/>
  <c r="C603" i="9"/>
  <c r="B603" i="9"/>
  <c r="D602" i="9"/>
  <c r="C602" i="9"/>
  <c r="B602" i="9"/>
  <c r="D601" i="9"/>
  <c r="C601" i="9"/>
  <c r="B601" i="9"/>
  <c r="D600" i="9"/>
  <c r="C600" i="9"/>
  <c r="B600" i="9"/>
  <c r="D599" i="9"/>
  <c r="C599" i="9"/>
  <c r="B599" i="9"/>
  <c r="D598" i="9"/>
  <c r="C598" i="9"/>
  <c r="B598" i="9"/>
  <c r="D597" i="9"/>
  <c r="C597" i="9"/>
  <c r="B597" i="9"/>
  <c r="D596" i="9"/>
  <c r="C596" i="9"/>
  <c r="B596" i="9"/>
  <c r="D595" i="9"/>
  <c r="C595" i="9"/>
  <c r="B595" i="9"/>
  <c r="D594" i="9"/>
  <c r="C594" i="9"/>
  <c r="B594" i="9"/>
  <c r="D593" i="9"/>
  <c r="C593" i="9"/>
  <c r="B593" i="9"/>
  <c r="D592" i="9"/>
  <c r="C592" i="9"/>
  <c r="B592" i="9"/>
  <c r="D591" i="9"/>
  <c r="C591" i="9"/>
  <c r="B591" i="9"/>
  <c r="D590" i="9"/>
  <c r="C590" i="9"/>
  <c r="B590" i="9"/>
  <c r="D589" i="9"/>
  <c r="C589" i="9"/>
  <c r="B589" i="9"/>
  <c r="D588" i="9"/>
  <c r="C588" i="9"/>
  <c r="B588" i="9"/>
  <c r="D587" i="9"/>
  <c r="C587" i="9"/>
  <c r="B587" i="9"/>
  <c r="D586" i="9"/>
  <c r="C586" i="9"/>
  <c r="B586" i="9"/>
  <c r="D585" i="9"/>
  <c r="C585" i="9"/>
  <c r="B585" i="9"/>
  <c r="D584" i="9"/>
  <c r="C584" i="9"/>
  <c r="B584" i="9"/>
  <c r="D583" i="9"/>
  <c r="C583" i="9"/>
  <c r="B583" i="9"/>
  <c r="D582" i="9"/>
  <c r="C582" i="9"/>
  <c r="B582" i="9"/>
  <c r="D581" i="9"/>
  <c r="C581" i="9"/>
  <c r="B581" i="9"/>
  <c r="D580" i="9"/>
  <c r="C580" i="9"/>
  <c r="B580" i="9"/>
  <c r="D579" i="9"/>
  <c r="C579" i="9"/>
  <c r="B579" i="9"/>
  <c r="D578" i="9"/>
  <c r="C578" i="9"/>
  <c r="B578" i="9"/>
  <c r="D577" i="9"/>
  <c r="C577" i="9"/>
  <c r="B577" i="9"/>
  <c r="D576" i="9"/>
  <c r="C576" i="9"/>
  <c r="B576" i="9"/>
  <c r="D575" i="9"/>
  <c r="C575" i="9"/>
  <c r="B575" i="9"/>
  <c r="D574" i="9"/>
  <c r="C574" i="9"/>
  <c r="B574" i="9"/>
  <c r="D573" i="9"/>
  <c r="C573" i="9"/>
  <c r="B573" i="9"/>
  <c r="D572" i="9"/>
  <c r="C572" i="9"/>
  <c r="B572" i="9"/>
  <c r="D571" i="9"/>
  <c r="C571" i="9"/>
  <c r="B571" i="9"/>
  <c r="D570" i="9"/>
  <c r="C570" i="9"/>
  <c r="B570" i="9"/>
  <c r="D569" i="9"/>
  <c r="C569" i="9"/>
  <c r="B569" i="9"/>
  <c r="D568" i="9"/>
  <c r="C568" i="9"/>
  <c r="B568" i="9"/>
  <c r="D567" i="9"/>
  <c r="C567" i="9"/>
  <c r="B567" i="9"/>
  <c r="D566" i="9"/>
  <c r="C566" i="9"/>
  <c r="B566" i="9"/>
  <c r="D565" i="9"/>
  <c r="C565" i="9"/>
  <c r="B565" i="9"/>
  <c r="D564" i="9"/>
  <c r="C564" i="9"/>
  <c r="B564" i="9"/>
  <c r="D563" i="9"/>
  <c r="C563" i="9"/>
  <c r="B563" i="9"/>
  <c r="D562" i="9"/>
  <c r="C562" i="9"/>
  <c r="B562" i="9"/>
  <c r="D561" i="9"/>
  <c r="C561" i="9"/>
  <c r="B561" i="9"/>
  <c r="D560" i="9"/>
  <c r="C560" i="9"/>
  <c r="B560" i="9"/>
  <c r="D559" i="9"/>
  <c r="C559" i="9"/>
  <c r="B559" i="9"/>
  <c r="D558" i="9"/>
  <c r="C558" i="9"/>
  <c r="B558" i="9"/>
  <c r="D557" i="9"/>
  <c r="C557" i="9"/>
  <c r="B557" i="9"/>
  <c r="D556" i="9"/>
  <c r="C556" i="9"/>
  <c r="B556" i="9"/>
  <c r="D555" i="9"/>
  <c r="C555" i="9"/>
  <c r="B555" i="9"/>
  <c r="D554" i="9"/>
  <c r="C554" i="9"/>
  <c r="B554" i="9"/>
  <c r="D553" i="9"/>
  <c r="C553" i="9"/>
  <c r="B553" i="9"/>
  <c r="D552" i="9"/>
  <c r="C552" i="9"/>
  <c r="B552" i="9"/>
  <c r="D551" i="9"/>
  <c r="C551" i="9"/>
  <c r="B551" i="9"/>
  <c r="D550" i="9"/>
  <c r="C550" i="9"/>
  <c r="B550" i="9"/>
  <c r="D549" i="9"/>
  <c r="C549" i="9"/>
  <c r="B549" i="9"/>
  <c r="D548" i="9"/>
  <c r="C548" i="9"/>
  <c r="B548" i="9"/>
  <c r="D547" i="9"/>
  <c r="C547" i="9"/>
  <c r="B547" i="9"/>
  <c r="D546" i="9"/>
  <c r="C546" i="9"/>
  <c r="B546" i="9"/>
  <c r="D545" i="9"/>
  <c r="C545" i="9"/>
  <c r="B545" i="9"/>
  <c r="D544" i="9"/>
  <c r="C544" i="9"/>
  <c r="B544" i="9"/>
  <c r="D543" i="9"/>
  <c r="C543" i="9"/>
  <c r="B543" i="9"/>
  <c r="D542" i="9"/>
  <c r="C542" i="9"/>
  <c r="B542" i="9"/>
  <c r="D541" i="9"/>
  <c r="C541" i="9"/>
  <c r="B541" i="9"/>
  <c r="D540" i="9"/>
  <c r="C540" i="9"/>
  <c r="B540" i="9"/>
  <c r="D539" i="9"/>
  <c r="C539" i="9"/>
  <c r="B539" i="9"/>
  <c r="D538" i="9"/>
  <c r="C538" i="9"/>
  <c r="B538" i="9"/>
  <c r="D537" i="9"/>
  <c r="C537" i="9"/>
  <c r="B537" i="9"/>
  <c r="D536" i="9"/>
  <c r="C536" i="9"/>
  <c r="B536" i="9"/>
  <c r="D535" i="9"/>
  <c r="C535" i="9"/>
  <c r="B535" i="9"/>
  <c r="D534" i="9"/>
  <c r="C534" i="9"/>
  <c r="B534" i="9"/>
  <c r="D533" i="9"/>
  <c r="C533" i="9"/>
  <c r="B533" i="9"/>
  <c r="D532" i="9"/>
  <c r="C532" i="9"/>
  <c r="B532" i="9"/>
  <c r="D531" i="9"/>
  <c r="C531" i="9"/>
  <c r="B531" i="9"/>
  <c r="D530" i="9"/>
  <c r="C530" i="9"/>
  <c r="B530" i="9"/>
  <c r="D529" i="9"/>
  <c r="C529" i="9"/>
  <c r="B529" i="9"/>
  <c r="D528" i="9"/>
  <c r="C528" i="9"/>
  <c r="B528" i="9"/>
  <c r="D527" i="9"/>
  <c r="C527" i="9"/>
  <c r="B527" i="9"/>
  <c r="D526" i="9"/>
  <c r="C526" i="9"/>
  <c r="B526" i="9"/>
  <c r="D525" i="9"/>
  <c r="C525" i="9"/>
  <c r="B525" i="9"/>
  <c r="D524" i="9"/>
  <c r="C524" i="9"/>
  <c r="B524" i="9"/>
  <c r="D523" i="9"/>
  <c r="C523" i="9"/>
  <c r="B523" i="9"/>
  <c r="D522" i="9"/>
  <c r="C522" i="9"/>
  <c r="B522" i="9"/>
  <c r="D521" i="9"/>
  <c r="C521" i="9"/>
  <c r="B521" i="9"/>
  <c r="D520" i="9"/>
  <c r="C520" i="9"/>
  <c r="B520" i="9"/>
  <c r="D519" i="9"/>
  <c r="C519" i="9"/>
  <c r="B519" i="9"/>
  <c r="D518" i="9"/>
  <c r="C518" i="9"/>
  <c r="B518" i="9"/>
  <c r="D517" i="9"/>
  <c r="C517" i="9"/>
  <c r="B517" i="9"/>
  <c r="D516" i="9"/>
  <c r="C516" i="9"/>
  <c r="B516" i="9"/>
  <c r="D515" i="9"/>
  <c r="C515" i="9"/>
  <c r="B515" i="9"/>
  <c r="D514" i="9"/>
  <c r="C514" i="9"/>
  <c r="B514" i="9"/>
  <c r="D513" i="9"/>
  <c r="C513" i="9"/>
  <c r="B513" i="9"/>
  <c r="D512" i="9"/>
  <c r="C512" i="9"/>
  <c r="B512" i="9"/>
  <c r="D511" i="9"/>
  <c r="C511" i="9"/>
  <c r="B511" i="9"/>
  <c r="D510" i="9"/>
  <c r="C510" i="9"/>
  <c r="B510" i="9"/>
  <c r="D509" i="9"/>
  <c r="C509" i="9"/>
  <c r="B509" i="9"/>
  <c r="D508" i="9"/>
  <c r="C508" i="9"/>
  <c r="B508" i="9"/>
  <c r="D507" i="9"/>
  <c r="C507" i="9"/>
  <c r="B507" i="9"/>
  <c r="D506" i="9"/>
  <c r="C506" i="9"/>
  <c r="B506" i="9"/>
  <c r="D505" i="9"/>
  <c r="C505" i="9"/>
  <c r="B505" i="9"/>
  <c r="D504" i="9"/>
  <c r="C504" i="9"/>
  <c r="B504" i="9"/>
  <c r="D503" i="9"/>
  <c r="C503" i="9"/>
  <c r="B503" i="9"/>
  <c r="D502" i="9"/>
  <c r="C502" i="9"/>
  <c r="B502" i="9"/>
  <c r="D501" i="9"/>
  <c r="C501" i="9"/>
  <c r="B501" i="9"/>
  <c r="D500" i="9"/>
  <c r="C500" i="9"/>
  <c r="B500" i="9"/>
  <c r="D499" i="9"/>
  <c r="C499" i="9"/>
  <c r="B499" i="9"/>
  <c r="D498" i="9"/>
  <c r="C498" i="9"/>
  <c r="B498" i="9"/>
  <c r="D497" i="9"/>
  <c r="C497" i="9"/>
  <c r="B497" i="9"/>
  <c r="D496" i="9"/>
  <c r="C496" i="9"/>
  <c r="B496" i="9"/>
  <c r="D495" i="9"/>
  <c r="C495" i="9"/>
  <c r="B495" i="9"/>
  <c r="D494" i="9"/>
  <c r="C494" i="9"/>
  <c r="B494" i="9"/>
  <c r="D493" i="9"/>
  <c r="C493" i="9"/>
  <c r="B493" i="9"/>
  <c r="D492" i="9"/>
  <c r="C492" i="9"/>
  <c r="B492" i="9"/>
  <c r="D491" i="9"/>
  <c r="C491" i="9"/>
  <c r="B491" i="9"/>
  <c r="D490" i="9"/>
  <c r="C490" i="9"/>
  <c r="B490" i="9"/>
  <c r="D489" i="9"/>
  <c r="C489" i="9"/>
  <c r="B489" i="9"/>
  <c r="D488" i="9"/>
  <c r="C488" i="9"/>
  <c r="B488" i="9"/>
  <c r="D487" i="9"/>
  <c r="C487" i="9"/>
  <c r="B487" i="9"/>
  <c r="D486" i="9"/>
  <c r="C486" i="9"/>
  <c r="B486" i="9"/>
  <c r="D485" i="9"/>
  <c r="C485" i="9"/>
  <c r="B485" i="9"/>
  <c r="D484" i="9"/>
  <c r="C484" i="9"/>
  <c r="B484" i="9"/>
  <c r="D483" i="9"/>
  <c r="C483" i="9"/>
  <c r="B483" i="9"/>
  <c r="D482" i="9"/>
  <c r="C482" i="9"/>
  <c r="B482" i="9"/>
  <c r="D481" i="9"/>
  <c r="C481" i="9"/>
  <c r="B481" i="9"/>
  <c r="D480" i="9"/>
  <c r="C480" i="9"/>
  <c r="B480" i="9"/>
  <c r="D479" i="9"/>
  <c r="C479" i="9"/>
  <c r="B479" i="9"/>
  <c r="D478" i="9"/>
  <c r="C478" i="9"/>
  <c r="B478" i="9"/>
  <c r="D477" i="9"/>
  <c r="C477" i="9"/>
  <c r="B477" i="9"/>
  <c r="D476" i="9"/>
  <c r="C476" i="9"/>
  <c r="B476" i="9"/>
  <c r="D475" i="9"/>
  <c r="C475" i="9"/>
  <c r="B475" i="9"/>
  <c r="D474" i="9"/>
  <c r="C474" i="9"/>
  <c r="B474" i="9"/>
  <c r="D473" i="9"/>
  <c r="C473" i="9"/>
  <c r="B473" i="9"/>
  <c r="D472" i="9"/>
  <c r="C472" i="9"/>
  <c r="B472" i="9"/>
  <c r="D471" i="9"/>
  <c r="C471" i="9"/>
  <c r="B471" i="9"/>
  <c r="D470" i="9"/>
  <c r="C470" i="9"/>
  <c r="B470" i="9"/>
  <c r="D469" i="9"/>
  <c r="C469" i="9"/>
  <c r="B469" i="9"/>
  <c r="D468" i="9"/>
  <c r="C468" i="9"/>
  <c r="B468" i="9"/>
  <c r="D467" i="9"/>
  <c r="C467" i="9"/>
  <c r="B467" i="9"/>
  <c r="D466" i="9"/>
  <c r="C466" i="9"/>
  <c r="B466" i="9"/>
  <c r="D465" i="9"/>
  <c r="C465" i="9"/>
  <c r="B465" i="9"/>
  <c r="D464" i="9"/>
  <c r="C464" i="9"/>
  <c r="B464" i="9"/>
  <c r="D463" i="9"/>
  <c r="C463" i="9"/>
  <c r="B463" i="9"/>
  <c r="D462" i="9"/>
  <c r="C462" i="9"/>
  <c r="B462" i="9"/>
  <c r="D461" i="9"/>
  <c r="C461" i="9"/>
  <c r="B461" i="9"/>
  <c r="D460" i="9"/>
  <c r="C460" i="9"/>
  <c r="B460" i="9"/>
  <c r="D459" i="9"/>
  <c r="C459" i="9"/>
  <c r="B459" i="9"/>
  <c r="D458" i="9"/>
  <c r="C458" i="9"/>
  <c r="B458" i="9"/>
  <c r="D457" i="9"/>
  <c r="C457" i="9"/>
  <c r="B457" i="9"/>
  <c r="D456" i="9"/>
  <c r="C456" i="9"/>
  <c r="B456" i="9"/>
  <c r="D455" i="9"/>
  <c r="C455" i="9"/>
  <c r="B455" i="9"/>
  <c r="D454" i="9"/>
  <c r="C454" i="9"/>
  <c r="B454" i="9"/>
  <c r="D453" i="9"/>
  <c r="C453" i="9"/>
  <c r="B453" i="9"/>
  <c r="D452" i="9"/>
  <c r="C452" i="9"/>
  <c r="B452" i="9"/>
  <c r="D451" i="9"/>
  <c r="C451" i="9"/>
  <c r="B451" i="9"/>
  <c r="D450" i="9"/>
  <c r="C450" i="9"/>
  <c r="B450" i="9"/>
  <c r="D449" i="9"/>
  <c r="C449" i="9"/>
  <c r="B449" i="9"/>
  <c r="D448" i="9"/>
  <c r="C448" i="9"/>
  <c r="B448" i="9"/>
  <c r="D447" i="9"/>
  <c r="C447" i="9"/>
  <c r="B447" i="9"/>
  <c r="D446" i="9"/>
  <c r="C446" i="9"/>
  <c r="B446" i="9"/>
  <c r="D445" i="9"/>
  <c r="C445" i="9"/>
  <c r="B445" i="9"/>
  <c r="D444" i="9"/>
  <c r="C444" i="9"/>
  <c r="B444" i="9"/>
  <c r="D443" i="9"/>
  <c r="C443" i="9"/>
  <c r="B443" i="9"/>
  <c r="D442" i="9"/>
  <c r="C442" i="9"/>
  <c r="B442" i="9"/>
  <c r="D441" i="9"/>
  <c r="C441" i="9"/>
  <c r="B441" i="9"/>
  <c r="D440" i="9"/>
  <c r="C440" i="9"/>
  <c r="B440" i="9"/>
  <c r="D439" i="9"/>
  <c r="C439" i="9"/>
  <c r="B439" i="9"/>
  <c r="D438" i="9"/>
  <c r="C438" i="9"/>
  <c r="B438" i="9"/>
  <c r="D437" i="9"/>
  <c r="C437" i="9"/>
  <c r="B437" i="9"/>
  <c r="D436" i="9"/>
  <c r="C436" i="9"/>
  <c r="B436" i="9"/>
  <c r="D435" i="9"/>
  <c r="C435" i="9"/>
  <c r="B435" i="9"/>
  <c r="D434" i="9"/>
  <c r="C434" i="9"/>
  <c r="B434" i="9"/>
  <c r="D433" i="9"/>
  <c r="C433" i="9"/>
  <c r="B433" i="9"/>
  <c r="D432" i="9"/>
  <c r="C432" i="9"/>
  <c r="B432" i="9"/>
  <c r="D431" i="9"/>
  <c r="C431" i="9"/>
  <c r="B431" i="9"/>
  <c r="D430" i="9"/>
  <c r="C430" i="9"/>
  <c r="B430" i="9"/>
  <c r="D429" i="9"/>
  <c r="C429" i="9"/>
  <c r="B429" i="9"/>
  <c r="D428" i="9"/>
  <c r="C428" i="9"/>
  <c r="B428" i="9"/>
  <c r="D427" i="9"/>
  <c r="C427" i="9"/>
  <c r="B427" i="9"/>
  <c r="D426" i="9"/>
  <c r="C426" i="9"/>
  <c r="B426" i="9"/>
  <c r="D425" i="9"/>
  <c r="C425" i="9"/>
  <c r="B425" i="9"/>
  <c r="D424" i="9"/>
  <c r="C424" i="9"/>
  <c r="B424" i="9"/>
  <c r="D423" i="9"/>
  <c r="C423" i="9"/>
  <c r="B423" i="9"/>
  <c r="D422" i="9"/>
  <c r="C422" i="9"/>
  <c r="B422" i="9"/>
  <c r="D421" i="9"/>
  <c r="C421" i="9"/>
  <c r="B421" i="9"/>
  <c r="D420" i="9"/>
  <c r="C420" i="9"/>
  <c r="B420" i="9"/>
  <c r="D419" i="9"/>
  <c r="C419" i="9"/>
  <c r="B419" i="9"/>
  <c r="D418" i="9"/>
  <c r="C418" i="9"/>
  <c r="B418" i="9"/>
  <c r="D417" i="9"/>
  <c r="C417" i="9"/>
  <c r="B417" i="9"/>
  <c r="D416" i="9"/>
  <c r="C416" i="9"/>
  <c r="B416" i="9"/>
  <c r="D415" i="9"/>
  <c r="C415" i="9"/>
  <c r="B415" i="9"/>
  <c r="D414" i="9"/>
  <c r="C414" i="9"/>
  <c r="B414" i="9"/>
  <c r="D413" i="9"/>
  <c r="C413" i="9"/>
  <c r="B413" i="9"/>
  <c r="D412" i="9"/>
  <c r="C412" i="9"/>
  <c r="B412" i="9"/>
  <c r="D411" i="9"/>
  <c r="C411" i="9"/>
  <c r="B411" i="9"/>
  <c r="D410" i="9"/>
  <c r="C410" i="9"/>
  <c r="B410" i="9"/>
  <c r="D409" i="9"/>
  <c r="C409" i="9"/>
  <c r="B409" i="9"/>
  <c r="D408" i="9"/>
  <c r="C408" i="9"/>
  <c r="B408" i="9"/>
  <c r="D407" i="9"/>
  <c r="C407" i="9"/>
  <c r="B407" i="9"/>
  <c r="D406" i="9"/>
  <c r="C406" i="9"/>
  <c r="B406" i="9"/>
  <c r="D405" i="9"/>
  <c r="C405" i="9"/>
  <c r="B405" i="9"/>
  <c r="D404" i="9"/>
  <c r="C404" i="9"/>
  <c r="B404" i="9"/>
  <c r="D403" i="9"/>
  <c r="C403" i="9"/>
  <c r="B403" i="9"/>
  <c r="D402" i="9"/>
  <c r="C402" i="9"/>
  <c r="B402" i="9"/>
  <c r="D401" i="9"/>
  <c r="C401" i="9"/>
  <c r="B401" i="9"/>
  <c r="D400" i="9"/>
  <c r="C400" i="9"/>
  <c r="B400" i="9"/>
  <c r="D399" i="9"/>
  <c r="C399" i="9"/>
  <c r="B399" i="9"/>
  <c r="D398" i="9"/>
  <c r="C398" i="9"/>
  <c r="B398" i="9"/>
  <c r="D397" i="9"/>
  <c r="C397" i="9"/>
  <c r="B397" i="9"/>
  <c r="D396" i="9"/>
  <c r="C396" i="9"/>
  <c r="B396" i="9"/>
  <c r="D395" i="9"/>
  <c r="C395" i="9"/>
  <c r="B395" i="9"/>
  <c r="D394" i="9"/>
  <c r="C394" i="9"/>
  <c r="B394" i="9"/>
  <c r="D393" i="9"/>
  <c r="C393" i="9"/>
  <c r="B393" i="9"/>
  <c r="D392" i="9"/>
  <c r="C392" i="9"/>
  <c r="B392" i="9"/>
  <c r="D391" i="9"/>
  <c r="C391" i="9"/>
  <c r="B391" i="9"/>
  <c r="D390" i="9"/>
  <c r="C390" i="9"/>
  <c r="B390" i="9"/>
  <c r="D389" i="9"/>
  <c r="C389" i="9"/>
  <c r="B389" i="9"/>
  <c r="D388" i="9"/>
  <c r="C388" i="9"/>
  <c r="B388" i="9"/>
  <c r="D387" i="9"/>
  <c r="C387" i="9"/>
  <c r="B387" i="9"/>
  <c r="D386" i="9"/>
  <c r="C386" i="9"/>
  <c r="B386" i="9"/>
  <c r="D385" i="9"/>
  <c r="C385" i="9"/>
  <c r="B385" i="9"/>
  <c r="D384" i="9"/>
  <c r="C384" i="9"/>
  <c r="B384" i="9"/>
  <c r="D383" i="9"/>
  <c r="C383" i="9"/>
  <c r="B383" i="9"/>
  <c r="D382" i="9"/>
  <c r="C382" i="9"/>
  <c r="B382" i="9"/>
  <c r="D381" i="9"/>
  <c r="C381" i="9"/>
  <c r="B381" i="9"/>
  <c r="D380" i="9"/>
  <c r="C380" i="9"/>
  <c r="B380" i="9"/>
  <c r="D379" i="9"/>
  <c r="C379" i="9"/>
  <c r="B379" i="9"/>
  <c r="D378" i="9"/>
  <c r="C378" i="9"/>
  <c r="B378" i="9"/>
  <c r="D377" i="9"/>
  <c r="C377" i="9"/>
  <c r="B377" i="9"/>
  <c r="D376" i="9"/>
  <c r="C376" i="9"/>
  <c r="B376" i="9"/>
  <c r="D375" i="9"/>
  <c r="C375" i="9"/>
  <c r="B375" i="9"/>
  <c r="D374" i="9"/>
  <c r="C374" i="9"/>
  <c r="B374" i="9"/>
  <c r="D373" i="9"/>
  <c r="C373" i="9"/>
  <c r="B373" i="9"/>
  <c r="D372" i="9"/>
  <c r="C372" i="9"/>
  <c r="B372" i="9"/>
  <c r="D371" i="9"/>
  <c r="C371" i="9"/>
  <c r="B371" i="9"/>
  <c r="D370" i="9"/>
  <c r="C370" i="9"/>
  <c r="B370" i="9"/>
  <c r="D369" i="9"/>
  <c r="C369" i="9"/>
  <c r="B369" i="9"/>
  <c r="D368" i="9"/>
  <c r="C368" i="9"/>
  <c r="B368" i="9"/>
  <c r="D367" i="9"/>
  <c r="C367" i="9"/>
  <c r="B367" i="9"/>
  <c r="D366" i="9"/>
  <c r="C366" i="9"/>
  <c r="B366" i="9"/>
  <c r="D365" i="9"/>
  <c r="C365" i="9"/>
  <c r="B365" i="9"/>
  <c r="D364" i="9"/>
  <c r="C364" i="9"/>
  <c r="B364" i="9"/>
  <c r="D363" i="9"/>
  <c r="C363" i="9"/>
  <c r="B363" i="9"/>
  <c r="D362" i="9"/>
  <c r="C362" i="9"/>
  <c r="B362" i="9"/>
  <c r="D361" i="9"/>
  <c r="C361" i="9"/>
  <c r="B361" i="9"/>
  <c r="D360" i="9"/>
  <c r="C360" i="9"/>
  <c r="B360" i="9"/>
  <c r="D359" i="9"/>
  <c r="C359" i="9"/>
  <c r="B359" i="9"/>
  <c r="D358" i="9"/>
  <c r="C358" i="9"/>
  <c r="B358" i="9"/>
  <c r="D357" i="9"/>
  <c r="C357" i="9"/>
  <c r="B357" i="9"/>
  <c r="D356" i="9"/>
  <c r="C356" i="9"/>
  <c r="B356" i="9"/>
  <c r="D355" i="9"/>
  <c r="C355" i="9"/>
  <c r="B355" i="9"/>
  <c r="D354" i="9"/>
  <c r="C354" i="9"/>
  <c r="B354" i="9"/>
  <c r="D353" i="9"/>
  <c r="C353" i="9"/>
  <c r="B353" i="9"/>
  <c r="D352" i="9"/>
  <c r="C352" i="9"/>
  <c r="B352" i="9"/>
  <c r="D351" i="9"/>
  <c r="C351" i="9"/>
  <c r="B351" i="9"/>
  <c r="D350" i="9"/>
  <c r="C350" i="9"/>
  <c r="B350" i="9"/>
  <c r="D349" i="9"/>
  <c r="C349" i="9"/>
  <c r="B349" i="9"/>
  <c r="D348" i="9"/>
  <c r="C348" i="9"/>
  <c r="B348" i="9"/>
  <c r="D347" i="9"/>
  <c r="C347" i="9"/>
  <c r="B347" i="9"/>
  <c r="D346" i="9"/>
  <c r="C346" i="9"/>
  <c r="B346" i="9"/>
  <c r="D345" i="9"/>
  <c r="C345" i="9"/>
  <c r="B345" i="9"/>
  <c r="D344" i="9"/>
  <c r="C344" i="9"/>
  <c r="B344" i="9"/>
  <c r="D343" i="9"/>
  <c r="C343" i="9"/>
  <c r="B343" i="9"/>
  <c r="D342" i="9"/>
  <c r="C342" i="9"/>
  <c r="B342" i="9"/>
  <c r="D341" i="9"/>
  <c r="C341" i="9"/>
  <c r="B341" i="9"/>
  <c r="D340" i="9"/>
  <c r="C340" i="9"/>
  <c r="B340" i="9"/>
  <c r="D339" i="9"/>
  <c r="C339" i="9"/>
  <c r="B339" i="9"/>
  <c r="D338" i="9"/>
  <c r="C338" i="9"/>
  <c r="B338" i="9"/>
  <c r="D337" i="9"/>
  <c r="C337" i="9"/>
  <c r="B337" i="9"/>
  <c r="D336" i="9"/>
  <c r="C336" i="9"/>
  <c r="B336" i="9"/>
  <c r="D335" i="9"/>
  <c r="C335" i="9"/>
  <c r="B335" i="9"/>
  <c r="D334" i="9"/>
  <c r="C334" i="9"/>
  <c r="B334" i="9"/>
  <c r="D333" i="9"/>
  <c r="C333" i="9"/>
  <c r="B333" i="9"/>
  <c r="D332" i="9"/>
  <c r="C332" i="9"/>
  <c r="B332" i="9"/>
  <c r="D331" i="9"/>
  <c r="C331" i="9"/>
  <c r="B331" i="9"/>
  <c r="D330" i="9"/>
  <c r="C330" i="9"/>
  <c r="B330" i="9"/>
  <c r="D329" i="9"/>
  <c r="C329" i="9"/>
  <c r="B329" i="9"/>
  <c r="D328" i="9"/>
  <c r="C328" i="9"/>
  <c r="B328" i="9"/>
  <c r="D327" i="9"/>
  <c r="C327" i="9"/>
  <c r="B327" i="9"/>
  <c r="D326" i="9"/>
  <c r="C326" i="9"/>
  <c r="B326" i="9"/>
  <c r="D325" i="9"/>
  <c r="C325" i="9"/>
  <c r="B325" i="9"/>
  <c r="D324" i="9"/>
  <c r="C324" i="9"/>
  <c r="B324" i="9"/>
  <c r="D323" i="9"/>
  <c r="C323" i="9"/>
  <c r="B323" i="9"/>
  <c r="D322" i="9"/>
  <c r="C322" i="9"/>
  <c r="B322" i="9"/>
  <c r="D321" i="9"/>
  <c r="C321" i="9"/>
  <c r="B321" i="9"/>
  <c r="D320" i="9"/>
  <c r="C320" i="9"/>
  <c r="B320" i="9"/>
  <c r="D319" i="9"/>
  <c r="C319" i="9"/>
  <c r="B319" i="9"/>
  <c r="D318" i="9"/>
  <c r="C318" i="9"/>
  <c r="B318" i="9"/>
  <c r="D317" i="9"/>
  <c r="C317" i="9"/>
  <c r="B317" i="9"/>
  <c r="D316" i="9"/>
  <c r="C316" i="9"/>
  <c r="B316" i="9"/>
  <c r="D315" i="9"/>
  <c r="C315" i="9"/>
  <c r="B315" i="9"/>
  <c r="D314" i="9"/>
  <c r="C314" i="9"/>
  <c r="B314" i="9"/>
  <c r="D313" i="9"/>
  <c r="C313" i="9"/>
  <c r="B313" i="9"/>
  <c r="D312" i="9"/>
  <c r="C312" i="9"/>
  <c r="B312" i="9"/>
  <c r="D311" i="9"/>
  <c r="C311" i="9"/>
  <c r="B311" i="9"/>
  <c r="D310" i="9"/>
  <c r="C310" i="9"/>
  <c r="B310" i="9"/>
  <c r="D309" i="9"/>
  <c r="C309" i="9"/>
  <c r="B309" i="9"/>
  <c r="D308" i="9"/>
  <c r="C308" i="9"/>
  <c r="B308" i="9"/>
  <c r="D307" i="9"/>
  <c r="C307" i="9"/>
  <c r="B307" i="9"/>
  <c r="D306" i="9"/>
  <c r="C306" i="9"/>
  <c r="B306" i="9"/>
  <c r="D305" i="9"/>
  <c r="C305" i="9"/>
  <c r="B305" i="9"/>
  <c r="D304" i="9"/>
  <c r="C304" i="9"/>
  <c r="B304" i="9"/>
  <c r="D303" i="9"/>
  <c r="C303" i="9"/>
  <c r="B303" i="9"/>
  <c r="D302" i="9"/>
  <c r="C302" i="9"/>
  <c r="B302" i="9"/>
  <c r="D301" i="9"/>
  <c r="C301" i="9"/>
  <c r="B301" i="9"/>
  <c r="D300" i="9"/>
  <c r="C300" i="9"/>
  <c r="B300" i="9"/>
  <c r="D299" i="9"/>
  <c r="C299" i="9"/>
  <c r="B299" i="9"/>
  <c r="D298" i="9"/>
  <c r="C298" i="9"/>
  <c r="B298" i="9"/>
  <c r="D297" i="9"/>
  <c r="C297" i="9"/>
  <c r="B297" i="9"/>
  <c r="D296" i="9"/>
  <c r="C296" i="9"/>
  <c r="B296" i="9"/>
  <c r="D295" i="9"/>
  <c r="C295" i="9"/>
  <c r="B295" i="9"/>
  <c r="D294" i="9"/>
  <c r="C294" i="9"/>
  <c r="B294" i="9"/>
  <c r="D293" i="9"/>
  <c r="C293" i="9"/>
  <c r="B293" i="9"/>
  <c r="D292" i="9"/>
  <c r="C292" i="9"/>
  <c r="B292" i="9"/>
  <c r="D291" i="9"/>
  <c r="C291" i="9"/>
  <c r="B291" i="9"/>
  <c r="D290" i="9"/>
  <c r="C290" i="9"/>
  <c r="B290" i="9"/>
  <c r="D289" i="9"/>
  <c r="C289" i="9"/>
  <c r="B289" i="9"/>
  <c r="D288" i="9"/>
  <c r="C288" i="9"/>
  <c r="B288" i="9"/>
  <c r="D287" i="9"/>
  <c r="C287" i="9"/>
  <c r="B287" i="9"/>
  <c r="D286" i="9"/>
  <c r="C286" i="9"/>
  <c r="B286" i="9"/>
  <c r="D285" i="9"/>
  <c r="C285" i="9"/>
  <c r="B285" i="9"/>
  <c r="D284" i="9"/>
  <c r="C284" i="9"/>
  <c r="B284" i="9"/>
  <c r="D283" i="9"/>
  <c r="C283" i="9"/>
  <c r="B283" i="9"/>
  <c r="D282" i="9"/>
  <c r="C282" i="9"/>
  <c r="B282" i="9"/>
  <c r="D281" i="9"/>
  <c r="C281" i="9"/>
  <c r="B281" i="9"/>
  <c r="D280" i="9"/>
  <c r="C280" i="9"/>
  <c r="B280" i="9"/>
  <c r="D279" i="9"/>
  <c r="C279" i="9"/>
  <c r="B279" i="9"/>
  <c r="D278" i="9"/>
  <c r="C278" i="9"/>
  <c r="B278" i="9"/>
  <c r="D277" i="9"/>
  <c r="C277" i="9"/>
  <c r="B277" i="9"/>
  <c r="D276" i="9"/>
  <c r="C276" i="9"/>
  <c r="B276" i="9"/>
  <c r="D275" i="9"/>
  <c r="C275" i="9"/>
  <c r="B275" i="9"/>
  <c r="D274" i="9"/>
  <c r="C274" i="9"/>
  <c r="B274" i="9"/>
  <c r="D273" i="9"/>
  <c r="C273" i="9"/>
  <c r="B273" i="9"/>
  <c r="D272" i="9"/>
  <c r="C272" i="9"/>
  <c r="B272" i="9"/>
  <c r="D271" i="9"/>
  <c r="C271" i="9"/>
  <c r="B271" i="9"/>
  <c r="D270" i="9"/>
  <c r="C270" i="9"/>
  <c r="B270" i="9"/>
  <c r="D269" i="9"/>
  <c r="C269" i="9"/>
  <c r="B269" i="9"/>
  <c r="D268" i="9"/>
  <c r="C268" i="9"/>
  <c r="B268" i="9"/>
  <c r="D267" i="9"/>
  <c r="C267" i="9"/>
  <c r="B267" i="9"/>
  <c r="D266" i="9"/>
  <c r="C266" i="9"/>
  <c r="B266" i="9"/>
  <c r="D265" i="9"/>
  <c r="C265" i="9"/>
  <c r="B265" i="9"/>
  <c r="D264" i="9"/>
  <c r="C264" i="9"/>
  <c r="B264" i="9"/>
  <c r="D263" i="9"/>
  <c r="C263" i="9"/>
  <c r="B263" i="9"/>
  <c r="D262" i="9"/>
  <c r="C262" i="9"/>
  <c r="B262" i="9"/>
  <c r="D261" i="9"/>
  <c r="C261" i="9"/>
  <c r="B261" i="9"/>
  <c r="D260" i="9"/>
  <c r="C260" i="9"/>
  <c r="B260" i="9"/>
  <c r="D259" i="9"/>
  <c r="C259" i="9"/>
  <c r="B259" i="9"/>
  <c r="D258" i="9"/>
  <c r="C258" i="9"/>
  <c r="B258" i="9"/>
  <c r="D257" i="9"/>
  <c r="C257" i="9"/>
  <c r="B257" i="9"/>
  <c r="D256" i="9"/>
  <c r="C256" i="9"/>
  <c r="B256" i="9"/>
  <c r="D255" i="9"/>
  <c r="C255" i="9"/>
  <c r="B255" i="9"/>
  <c r="D254" i="9"/>
  <c r="C254" i="9"/>
  <c r="B254" i="9"/>
  <c r="D253" i="9"/>
  <c r="C253" i="9"/>
  <c r="B253" i="9"/>
  <c r="D252" i="9"/>
  <c r="C252" i="9"/>
  <c r="B252" i="9"/>
  <c r="D251" i="9"/>
  <c r="C251" i="9"/>
  <c r="B251" i="9"/>
  <c r="D250" i="9"/>
  <c r="C250" i="9"/>
  <c r="B250" i="9"/>
  <c r="D249" i="9"/>
  <c r="C249" i="9"/>
  <c r="B249" i="9"/>
  <c r="D248" i="9"/>
  <c r="C248" i="9"/>
  <c r="B248" i="9"/>
  <c r="D247" i="9"/>
  <c r="C247" i="9"/>
  <c r="B247" i="9"/>
  <c r="D246" i="9"/>
  <c r="C246" i="9"/>
  <c r="B246" i="9"/>
  <c r="D245" i="9"/>
  <c r="C245" i="9"/>
  <c r="B245" i="9"/>
  <c r="D244" i="9"/>
  <c r="C244" i="9"/>
  <c r="B244" i="9"/>
  <c r="D243" i="9"/>
  <c r="C243" i="9"/>
  <c r="B243" i="9"/>
  <c r="D242" i="9"/>
  <c r="C242" i="9"/>
  <c r="B242" i="9"/>
  <c r="D241" i="9"/>
  <c r="C241" i="9"/>
  <c r="B241" i="9"/>
  <c r="D240" i="9"/>
  <c r="C240" i="9"/>
  <c r="B240" i="9"/>
  <c r="D239" i="9"/>
  <c r="C239" i="9"/>
  <c r="B239" i="9"/>
  <c r="D238" i="9"/>
  <c r="C238" i="9"/>
  <c r="B238" i="9"/>
  <c r="D237" i="9"/>
  <c r="C237" i="9"/>
  <c r="B237" i="9"/>
  <c r="D236" i="9"/>
  <c r="C236" i="9"/>
  <c r="B236" i="9"/>
  <c r="D235" i="9"/>
  <c r="C235" i="9"/>
  <c r="B235" i="9"/>
  <c r="D234" i="9"/>
  <c r="C234" i="9"/>
  <c r="B234" i="9"/>
  <c r="D233" i="9"/>
  <c r="C233" i="9"/>
  <c r="B233" i="9"/>
  <c r="D232" i="9"/>
  <c r="C232" i="9"/>
  <c r="B232" i="9"/>
  <c r="D231" i="9"/>
  <c r="C231" i="9"/>
  <c r="B231" i="9"/>
  <c r="D230" i="9"/>
  <c r="C230" i="9"/>
  <c r="B230" i="9"/>
  <c r="D229" i="9"/>
  <c r="C229" i="9"/>
  <c r="B229" i="9"/>
  <c r="D228" i="9"/>
  <c r="C228" i="9"/>
  <c r="B228" i="9"/>
  <c r="D227" i="9"/>
  <c r="C227" i="9"/>
  <c r="B227" i="9"/>
  <c r="D226" i="9"/>
  <c r="C226" i="9"/>
  <c r="B226" i="9"/>
  <c r="D225" i="9"/>
  <c r="C225" i="9"/>
  <c r="B225" i="9"/>
  <c r="D224" i="9"/>
  <c r="C224" i="9"/>
  <c r="B224" i="9"/>
  <c r="D223" i="9"/>
  <c r="C223" i="9"/>
  <c r="B223" i="9"/>
  <c r="D222" i="9"/>
  <c r="C222" i="9"/>
  <c r="B222" i="9"/>
  <c r="D221" i="9"/>
  <c r="C221" i="9"/>
  <c r="B221" i="9"/>
  <c r="D220" i="9"/>
  <c r="C220" i="9"/>
  <c r="B220" i="9"/>
  <c r="D219" i="9"/>
  <c r="C219" i="9"/>
  <c r="B219" i="9"/>
  <c r="D218" i="9"/>
  <c r="C218" i="9"/>
  <c r="B218" i="9"/>
  <c r="D217" i="9"/>
  <c r="C217" i="9"/>
  <c r="B217" i="9"/>
  <c r="D216" i="9"/>
  <c r="C216" i="9"/>
  <c r="B216" i="9"/>
  <c r="D215" i="9"/>
  <c r="C215" i="9"/>
  <c r="B215" i="9"/>
  <c r="D214" i="9"/>
  <c r="C214" i="9"/>
  <c r="B214" i="9"/>
  <c r="D213" i="9"/>
  <c r="C213" i="9"/>
  <c r="B213" i="9"/>
  <c r="D212" i="9"/>
  <c r="C212" i="9"/>
  <c r="B212" i="9"/>
  <c r="D211" i="9"/>
  <c r="C211" i="9"/>
  <c r="B211" i="9"/>
  <c r="D210" i="9"/>
  <c r="C210" i="9"/>
  <c r="B210" i="9"/>
  <c r="D209" i="9"/>
  <c r="C209" i="9"/>
  <c r="B209" i="9"/>
  <c r="D208" i="9"/>
  <c r="C208" i="9"/>
  <c r="B208" i="9"/>
  <c r="D207" i="9"/>
  <c r="C207" i="9"/>
  <c r="B207" i="9"/>
  <c r="D206" i="9"/>
  <c r="C206" i="9"/>
  <c r="B206" i="9"/>
  <c r="D205" i="9"/>
  <c r="C205" i="9"/>
  <c r="B205" i="9"/>
  <c r="D204" i="9"/>
  <c r="C204" i="9"/>
  <c r="B204" i="9"/>
  <c r="D203" i="9"/>
  <c r="C203" i="9"/>
  <c r="B203" i="9"/>
  <c r="D202" i="9"/>
  <c r="C202" i="9"/>
  <c r="B202" i="9"/>
  <c r="D201" i="9"/>
  <c r="C201" i="9"/>
  <c r="B201" i="9"/>
  <c r="D200" i="9"/>
  <c r="C200" i="9"/>
  <c r="B200" i="9"/>
  <c r="D199" i="9"/>
  <c r="C199" i="9"/>
  <c r="B199" i="9"/>
  <c r="D198" i="9"/>
  <c r="C198" i="9"/>
  <c r="B198" i="9"/>
  <c r="D197" i="9"/>
  <c r="C197" i="9"/>
  <c r="B197" i="9"/>
  <c r="D196" i="9"/>
  <c r="C196" i="9"/>
  <c r="B196" i="9"/>
  <c r="D195" i="9"/>
  <c r="C195" i="9"/>
  <c r="B195" i="9"/>
  <c r="D194" i="9"/>
  <c r="C194" i="9"/>
  <c r="B194" i="9"/>
  <c r="D193" i="9"/>
  <c r="C193" i="9"/>
  <c r="B193" i="9"/>
  <c r="D192" i="9"/>
  <c r="C192" i="9"/>
  <c r="B192" i="9"/>
  <c r="D191" i="9"/>
  <c r="C191" i="9"/>
  <c r="B191" i="9"/>
  <c r="D190" i="9"/>
  <c r="C190" i="9"/>
  <c r="B190" i="9"/>
  <c r="D189" i="9"/>
  <c r="C189" i="9"/>
  <c r="B189" i="9"/>
  <c r="D188" i="9"/>
  <c r="C188" i="9"/>
  <c r="B188" i="9"/>
  <c r="D187" i="9"/>
  <c r="C187" i="9"/>
  <c r="B187" i="9"/>
  <c r="D186" i="9"/>
  <c r="C186" i="9"/>
  <c r="B186" i="9"/>
  <c r="D185" i="9"/>
  <c r="C185" i="9"/>
  <c r="B185" i="9"/>
  <c r="D184" i="9"/>
  <c r="C184" i="9"/>
  <c r="B184" i="9"/>
  <c r="D183" i="9"/>
  <c r="C183" i="9"/>
  <c r="B183" i="9"/>
  <c r="D182" i="9"/>
  <c r="C182" i="9"/>
  <c r="B182" i="9"/>
  <c r="D181" i="9"/>
  <c r="C181" i="9"/>
  <c r="B181" i="9"/>
  <c r="D180" i="9"/>
  <c r="C180" i="9"/>
  <c r="B180" i="9"/>
  <c r="D179" i="9"/>
  <c r="C179" i="9"/>
  <c r="B179" i="9"/>
  <c r="D178" i="9"/>
  <c r="C178" i="9"/>
  <c r="B178" i="9"/>
  <c r="D177" i="9"/>
  <c r="C177" i="9"/>
  <c r="B177" i="9"/>
  <c r="D176" i="9"/>
  <c r="C176" i="9"/>
  <c r="B176" i="9"/>
  <c r="D175" i="9"/>
  <c r="C175" i="9"/>
  <c r="B175" i="9"/>
  <c r="D174" i="9"/>
  <c r="C174" i="9"/>
  <c r="B174" i="9"/>
  <c r="D173" i="9"/>
  <c r="C173" i="9"/>
  <c r="B173" i="9"/>
  <c r="D172" i="9"/>
  <c r="C172" i="9"/>
  <c r="B172" i="9"/>
  <c r="D171" i="9"/>
  <c r="C171" i="9"/>
  <c r="B171" i="9"/>
  <c r="D170" i="9"/>
  <c r="C170" i="9"/>
  <c r="B170" i="9"/>
  <c r="D169" i="9"/>
  <c r="C169" i="9"/>
  <c r="B169" i="9"/>
  <c r="D168" i="9"/>
  <c r="C168" i="9"/>
  <c r="B168" i="9"/>
  <c r="D167" i="9"/>
  <c r="C167" i="9"/>
  <c r="B167" i="9"/>
  <c r="D166" i="9"/>
  <c r="C166" i="9"/>
  <c r="B166" i="9"/>
  <c r="D165" i="9"/>
  <c r="C165" i="9"/>
  <c r="B165" i="9"/>
  <c r="D164" i="9"/>
  <c r="C164" i="9"/>
  <c r="B164" i="9"/>
  <c r="D163" i="9"/>
  <c r="C163" i="9"/>
  <c r="B163" i="9"/>
  <c r="D162" i="9"/>
  <c r="C162" i="9"/>
  <c r="B162" i="9"/>
  <c r="D161" i="9"/>
  <c r="C161" i="9"/>
  <c r="B161" i="9"/>
  <c r="D160" i="9"/>
  <c r="C160" i="9"/>
  <c r="B160" i="9"/>
  <c r="D159" i="9"/>
  <c r="C159" i="9"/>
  <c r="B159" i="9"/>
  <c r="D158" i="9"/>
  <c r="C158" i="9"/>
  <c r="B158" i="9"/>
  <c r="D157" i="9"/>
  <c r="C157" i="9"/>
  <c r="B157" i="9"/>
  <c r="D156" i="9"/>
  <c r="C156" i="9"/>
  <c r="B156" i="9"/>
  <c r="D155" i="9"/>
  <c r="C155" i="9"/>
  <c r="B155" i="9"/>
  <c r="D154" i="9"/>
  <c r="C154" i="9"/>
  <c r="B154" i="9"/>
  <c r="D153" i="9"/>
  <c r="C153" i="9"/>
  <c r="B153" i="9"/>
  <c r="D152" i="9"/>
  <c r="C152" i="9"/>
  <c r="B152" i="9"/>
  <c r="D151" i="9"/>
  <c r="C151" i="9"/>
  <c r="B151" i="9"/>
  <c r="D150" i="9"/>
  <c r="C150" i="9"/>
  <c r="B150" i="9"/>
  <c r="D149" i="9"/>
  <c r="C149" i="9"/>
  <c r="B149" i="9"/>
  <c r="D148" i="9"/>
  <c r="C148" i="9"/>
  <c r="B148" i="9"/>
  <c r="D147" i="9"/>
  <c r="C147" i="9"/>
  <c r="B147" i="9"/>
  <c r="D146" i="9"/>
  <c r="C146" i="9"/>
  <c r="B146" i="9"/>
  <c r="D145" i="9"/>
  <c r="C145" i="9"/>
  <c r="B145" i="9"/>
  <c r="D144" i="9"/>
  <c r="C144" i="9"/>
  <c r="B144" i="9"/>
  <c r="D143" i="9"/>
  <c r="C143" i="9"/>
  <c r="B143" i="9"/>
  <c r="D142" i="9"/>
  <c r="C142" i="9"/>
  <c r="B142" i="9"/>
  <c r="D141" i="9"/>
  <c r="C141" i="9"/>
  <c r="B141" i="9"/>
  <c r="D140" i="9"/>
  <c r="C140" i="9"/>
  <c r="B140" i="9"/>
  <c r="D139" i="9"/>
  <c r="C139" i="9"/>
  <c r="B139" i="9"/>
  <c r="D138" i="9"/>
  <c r="C138" i="9"/>
  <c r="B138" i="9"/>
  <c r="D137" i="9"/>
  <c r="C137" i="9"/>
  <c r="B137" i="9"/>
  <c r="D136" i="9"/>
  <c r="C136" i="9"/>
  <c r="B136" i="9"/>
  <c r="D135" i="9"/>
  <c r="C135" i="9"/>
  <c r="B135" i="9"/>
  <c r="D134" i="9"/>
  <c r="C134" i="9"/>
  <c r="B134" i="9"/>
  <c r="D133" i="9"/>
  <c r="C133" i="9"/>
  <c r="B133" i="9"/>
  <c r="D132" i="9"/>
  <c r="C132" i="9"/>
  <c r="B132" i="9"/>
  <c r="D131" i="9"/>
  <c r="C131" i="9"/>
  <c r="B131" i="9"/>
  <c r="D130" i="9"/>
  <c r="C130" i="9"/>
  <c r="B130" i="9"/>
  <c r="D129" i="9"/>
  <c r="C129" i="9"/>
  <c r="B129" i="9"/>
  <c r="D128" i="9"/>
  <c r="C128" i="9"/>
  <c r="B128" i="9"/>
  <c r="D127" i="9"/>
  <c r="C127" i="9"/>
  <c r="B127" i="9"/>
  <c r="D126" i="9"/>
  <c r="C126" i="9"/>
  <c r="B126" i="9"/>
  <c r="D125" i="9"/>
  <c r="C125" i="9"/>
  <c r="B125" i="9"/>
  <c r="D124" i="9"/>
  <c r="C124" i="9"/>
  <c r="B124" i="9"/>
  <c r="D123" i="9"/>
  <c r="C123" i="9"/>
  <c r="B123" i="9"/>
  <c r="D122" i="9"/>
  <c r="C122" i="9"/>
  <c r="B122" i="9"/>
  <c r="D121" i="9"/>
  <c r="C121" i="9"/>
  <c r="B121" i="9"/>
  <c r="D120" i="9"/>
  <c r="C120" i="9"/>
  <c r="B120" i="9"/>
  <c r="D119" i="9"/>
  <c r="C119" i="9"/>
  <c r="B119" i="9"/>
  <c r="D118" i="9"/>
  <c r="C118" i="9"/>
  <c r="B118" i="9"/>
  <c r="D117" i="9"/>
  <c r="C117" i="9"/>
  <c r="B117" i="9"/>
  <c r="D116" i="9"/>
  <c r="C116" i="9"/>
  <c r="B116" i="9"/>
  <c r="D115" i="9"/>
  <c r="C115" i="9"/>
  <c r="B115" i="9"/>
  <c r="D114" i="9"/>
  <c r="C114" i="9"/>
  <c r="B114" i="9"/>
  <c r="D113" i="9"/>
  <c r="C113" i="9"/>
  <c r="B113" i="9"/>
  <c r="D112" i="9"/>
  <c r="C112" i="9"/>
  <c r="B112" i="9"/>
  <c r="D111" i="9"/>
  <c r="C111" i="9"/>
  <c r="B111" i="9"/>
  <c r="D110" i="9"/>
  <c r="C110" i="9"/>
  <c r="B110" i="9"/>
  <c r="D109" i="9"/>
  <c r="C109" i="9"/>
  <c r="B109" i="9"/>
  <c r="D108" i="9"/>
  <c r="C108" i="9"/>
  <c r="B108" i="9"/>
  <c r="D107" i="9"/>
  <c r="C107" i="9"/>
  <c r="B107" i="9"/>
  <c r="D106" i="9"/>
  <c r="C106" i="9"/>
  <c r="B106" i="9"/>
  <c r="D105" i="9"/>
  <c r="C105" i="9"/>
  <c r="B105" i="9"/>
  <c r="D104" i="9"/>
  <c r="C104" i="9"/>
  <c r="B104" i="9"/>
  <c r="D103" i="9"/>
  <c r="C103" i="9"/>
  <c r="B103" i="9"/>
  <c r="D102" i="9"/>
  <c r="C102" i="9"/>
  <c r="B102" i="9"/>
  <c r="D101" i="9"/>
  <c r="C101" i="9"/>
  <c r="B101" i="9"/>
  <c r="D100" i="9"/>
  <c r="C100" i="9"/>
  <c r="B100" i="9"/>
  <c r="D99" i="9"/>
  <c r="C99" i="9"/>
  <c r="B99" i="9"/>
  <c r="D98" i="9"/>
  <c r="C98" i="9"/>
  <c r="B98" i="9"/>
  <c r="D97" i="9"/>
  <c r="C97" i="9"/>
  <c r="B97" i="9"/>
  <c r="D96" i="9"/>
  <c r="C96" i="9"/>
  <c r="B96" i="9"/>
  <c r="D95" i="9"/>
  <c r="C95" i="9"/>
  <c r="B95" i="9"/>
  <c r="D94" i="9"/>
  <c r="C94" i="9"/>
  <c r="B94" i="9"/>
  <c r="D93" i="9"/>
  <c r="C93" i="9"/>
  <c r="B93" i="9"/>
  <c r="D92" i="9"/>
  <c r="C92" i="9"/>
  <c r="B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D64" i="9"/>
  <c r="C64" i="9"/>
  <c r="B64" i="9"/>
  <c r="D63" i="9"/>
  <c r="C63" i="9"/>
  <c r="B63" i="9"/>
  <c r="D62" i="9"/>
  <c r="C62" i="9"/>
  <c r="B62" i="9"/>
  <c r="D61" i="9"/>
  <c r="C61" i="9"/>
  <c r="B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D50" i="9"/>
  <c r="C50" i="9"/>
  <c r="B50" i="9"/>
  <c r="D49" i="9"/>
  <c r="C49" i="9"/>
  <c r="B49" i="9"/>
  <c r="D48" i="9"/>
  <c r="C48" i="9"/>
  <c r="B48" i="9"/>
  <c r="D47" i="9"/>
  <c r="C47" i="9"/>
  <c r="B47" i="9"/>
  <c r="D46" i="9"/>
  <c r="C46" i="9"/>
  <c r="B46" i="9"/>
  <c r="D45" i="9"/>
  <c r="C45" i="9"/>
  <c r="B45" i="9"/>
  <c r="D44" i="9"/>
  <c r="C44" i="9"/>
  <c r="B44" i="9"/>
  <c r="D43" i="9"/>
  <c r="C43" i="9"/>
  <c r="B43" i="9"/>
  <c r="D42" i="9"/>
  <c r="C42" i="9"/>
  <c r="B42" i="9"/>
  <c r="D41" i="9"/>
  <c r="C41" i="9"/>
  <c r="B41" i="9"/>
  <c r="D40" i="9"/>
  <c r="C40" i="9"/>
  <c r="B40" i="9"/>
  <c r="D39" i="9"/>
  <c r="C39" i="9"/>
  <c r="B39" i="9"/>
  <c r="D38" i="9"/>
  <c r="C38" i="9"/>
  <c r="B38" i="9"/>
  <c r="D37" i="9"/>
  <c r="C37" i="9"/>
  <c r="B37" i="9"/>
  <c r="D36" i="9"/>
  <c r="C36" i="9"/>
  <c r="B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D17" i="9"/>
  <c r="C17" i="9"/>
  <c r="B17" i="9"/>
  <c r="D16" i="9"/>
  <c r="C16" i="9"/>
  <c r="B16" i="9"/>
  <c r="D15" i="9"/>
  <c r="C15" i="9"/>
  <c r="B15" i="9"/>
  <c r="D14" i="9"/>
  <c r="C14" i="9"/>
  <c r="B14" i="9"/>
  <c r="D13" i="9"/>
  <c r="C13" i="9"/>
  <c r="B13" i="9"/>
  <c r="D12" i="9"/>
  <c r="C12" i="9"/>
  <c r="B12" i="9"/>
  <c r="D11" i="9"/>
  <c r="C11" i="9"/>
  <c r="B11" i="9"/>
  <c r="D10" i="9"/>
  <c r="C10" i="9"/>
  <c r="B10" i="9"/>
  <c r="D9" i="9"/>
  <c r="C9" i="9"/>
  <c r="B9" i="9"/>
  <c r="D8" i="9"/>
  <c r="C8" i="9"/>
  <c r="B8" i="9"/>
  <c r="D7" i="9"/>
  <c r="C7" i="9"/>
  <c r="B7" i="9"/>
  <c r="D6" i="9"/>
  <c r="C6" i="9"/>
  <c r="B6" i="9"/>
  <c r="D5" i="9"/>
  <c r="C5" i="9"/>
  <c r="B5" i="9"/>
  <c r="D4" i="9"/>
  <c r="C4" i="9"/>
  <c r="B4" i="9"/>
  <c r="D3" i="9"/>
  <c r="C3" i="9"/>
  <c r="B3" i="9"/>
  <c r="D2" i="9"/>
  <c r="C2" i="9"/>
  <c r="B2" i="9"/>
  <c r="B3" i="10"/>
  <c r="C3" i="10"/>
  <c r="D3" i="10"/>
  <c r="B4" i="10"/>
  <c r="C4" i="10"/>
  <c r="D4" i="10"/>
  <c r="B5" i="10"/>
  <c r="C5" i="10"/>
  <c r="D5" i="10"/>
  <c r="B6" i="10"/>
  <c r="C6" i="10"/>
  <c r="D6" i="10"/>
  <c r="B7" i="10"/>
  <c r="C7" i="10"/>
  <c r="D7" i="10"/>
  <c r="B8" i="10"/>
  <c r="C8" i="10"/>
  <c r="D8" i="10"/>
  <c r="B9" i="10"/>
  <c r="C9" i="10"/>
  <c r="D9" i="10"/>
  <c r="B10" i="10"/>
  <c r="C10" i="10"/>
  <c r="D10" i="10"/>
  <c r="B11" i="10"/>
  <c r="C11" i="10"/>
  <c r="D11" i="10"/>
  <c r="B12" i="10"/>
  <c r="C12" i="10"/>
  <c r="D12" i="10"/>
  <c r="B13" i="10"/>
  <c r="C13" i="10"/>
  <c r="D13" i="10"/>
  <c r="B14" i="10"/>
  <c r="C14" i="10"/>
  <c r="D14" i="10"/>
  <c r="B15" i="10"/>
  <c r="C15" i="10"/>
  <c r="D15" i="10"/>
  <c r="B16" i="10"/>
  <c r="C16" i="10"/>
  <c r="D16" i="10"/>
  <c r="B17" i="10"/>
  <c r="C17" i="10"/>
  <c r="D17" i="10"/>
  <c r="B18" i="10"/>
  <c r="C18" i="10"/>
  <c r="D18" i="10"/>
  <c r="B19" i="10"/>
  <c r="C19" i="10"/>
  <c r="D19" i="10"/>
  <c r="B20" i="10"/>
  <c r="C20" i="10"/>
  <c r="D20" i="10"/>
  <c r="B21" i="10"/>
  <c r="C21" i="10"/>
  <c r="D21" i="10"/>
  <c r="B22" i="10"/>
  <c r="C22" i="10"/>
  <c r="D22" i="10"/>
  <c r="B23" i="10"/>
  <c r="C23" i="10"/>
  <c r="D23" i="10"/>
  <c r="B24" i="10"/>
  <c r="C24" i="10"/>
  <c r="D24" i="10"/>
  <c r="B25" i="10"/>
  <c r="C25" i="10"/>
  <c r="D25" i="10"/>
  <c r="B26" i="10"/>
  <c r="C26" i="10"/>
  <c r="D26" i="10"/>
  <c r="B27" i="10"/>
  <c r="C27" i="10"/>
  <c r="D27" i="10"/>
  <c r="B28" i="10"/>
  <c r="C28" i="10"/>
  <c r="D28" i="10"/>
  <c r="B29" i="10"/>
  <c r="C29" i="10"/>
  <c r="D29" i="10"/>
  <c r="B30" i="10"/>
  <c r="C30" i="10"/>
  <c r="D30" i="10"/>
  <c r="B31" i="10"/>
  <c r="C31" i="10"/>
  <c r="D31" i="10"/>
  <c r="B32" i="10"/>
  <c r="C32" i="10"/>
  <c r="D32" i="10"/>
  <c r="B33" i="10"/>
  <c r="C33" i="10"/>
  <c r="D33" i="10"/>
  <c r="B34" i="10"/>
  <c r="C34" i="10"/>
  <c r="D34" i="10"/>
  <c r="B35" i="10"/>
  <c r="C35" i="10"/>
  <c r="D35" i="10"/>
  <c r="B36" i="10"/>
  <c r="C36" i="10"/>
  <c r="D36" i="10"/>
  <c r="B37" i="10"/>
  <c r="C37" i="10"/>
  <c r="D37" i="10"/>
  <c r="B38" i="10"/>
  <c r="C38" i="10"/>
  <c r="D38" i="10"/>
  <c r="B39" i="10"/>
  <c r="C39" i="10"/>
  <c r="D39" i="10"/>
  <c r="B40" i="10"/>
  <c r="C40" i="10"/>
  <c r="D40" i="10"/>
  <c r="B41" i="10"/>
  <c r="C41" i="10"/>
  <c r="D41" i="10"/>
  <c r="B42" i="10"/>
  <c r="C42" i="10"/>
  <c r="D42" i="10"/>
  <c r="B43" i="10"/>
  <c r="C43" i="10"/>
  <c r="D43" i="10"/>
  <c r="B44" i="10"/>
  <c r="C44" i="10"/>
  <c r="D44" i="10"/>
  <c r="B45" i="10"/>
  <c r="C45" i="10"/>
  <c r="D45" i="10"/>
  <c r="B46" i="10"/>
  <c r="C46" i="10"/>
  <c r="D46" i="10"/>
  <c r="B47" i="10"/>
  <c r="C47" i="10"/>
  <c r="D47" i="10"/>
  <c r="B48" i="10"/>
  <c r="C48" i="10"/>
  <c r="D48" i="10"/>
  <c r="B49" i="10"/>
  <c r="C49" i="10"/>
  <c r="D49" i="10"/>
  <c r="B50" i="10"/>
  <c r="C50" i="10"/>
  <c r="D50" i="10"/>
  <c r="B51" i="10"/>
  <c r="C51" i="10"/>
  <c r="D51" i="10"/>
  <c r="B52" i="10"/>
  <c r="C52" i="10"/>
  <c r="D52" i="10"/>
  <c r="B53" i="10"/>
  <c r="C53" i="10"/>
  <c r="D53" i="10"/>
  <c r="B54" i="10"/>
  <c r="C54" i="10"/>
  <c r="D54" i="10"/>
  <c r="B55" i="10"/>
  <c r="C55" i="10"/>
  <c r="D55" i="10"/>
  <c r="B56" i="10"/>
  <c r="C56" i="10"/>
  <c r="D56" i="10"/>
  <c r="B57" i="10"/>
  <c r="C57" i="10"/>
  <c r="D57" i="10"/>
  <c r="B58" i="10"/>
  <c r="C58" i="10"/>
  <c r="D58" i="10"/>
  <c r="B59" i="10"/>
  <c r="C59" i="10"/>
  <c r="D59" i="10"/>
  <c r="B60" i="10"/>
  <c r="C60" i="10"/>
  <c r="D60" i="10"/>
  <c r="B61" i="10"/>
  <c r="C61" i="10"/>
  <c r="D61" i="10"/>
  <c r="B62" i="10"/>
  <c r="C62" i="10"/>
  <c r="D62" i="10"/>
  <c r="B63" i="10"/>
  <c r="C63" i="10"/>
  <c r="D63" i="10"/>
  <c r="B64" i="10"/>
  <c r="C64" i="10"/>
  <c r="D64" i="10"/>
  <c r="B65" i="10"/>
  <c r="C65" i="10"/>
  <c r="D65" i="10"/>
  <c r="B66" i="10"/>
  <c r="C66" i="10"/>
  <c r="D66" i="10"/>
  <c r="B67" i="10"/>
  <c r="C67" i="10"/>
  <c r="D67" i="10"/>
  <c r="B68" i="10"/>
  <c r="C68" i="10"/>
  <c r="D68" i="10"/>
  <c r="B69" i="10"/>
  <c r="C69" i="10"/>
  <c r="D69" i="10"/>
  <c r="B70" i="10"/>
  <c r="C70" i="10"/>
  <c r="D70" i="10"/>
  <c r="B71" i="10"/>
  <c r="C71" i="10"/>
  <c r="D71" i="10"/>
  <c r="B72" i="10"/>
  <c r="C72" i="10"/>
  <c r="D72" i="10"/>
  <c r="B73" i="10"/>
  <c r="C73" i="10"/>
  <c r="D73" i="10"/>
  <c r="B74" i="10"/>
  <c r="C74" i="10"/>
  <c r="D74" i="10"/>
  <c r="B75" i="10"/>
  <c r="C75" i="10"/>
  <c r="D75" i="10"/>
  <c r="B76" i="10"/>
  <c r="C76" i="10"/>
  <c r="D76" i="10"/>
  <c r="B77" i="10"/>
  <c r="C77" i="10"/>
  <c r="D77" i="10"/>
  <c r="B78" i="10"/>
  <c r="C78" i="10"/>
  <c r="D78" i="10"/>
  <c r="B79" i="10"/>
  <c r="C79" i="10"/>
  <c r="D79" i="10"/>
  <c r="B80" i="10"/>
  <c r="C80" i="10"/>
  <c r="D80" i="10"/>
  <c r="B81" i="10"/>
  <c r="C81" i="10"/>
  <c r="D81" i="10"/>
  <c r="B82" i="10"/>
  <c r="C82" i="10"/>
  <c r="D82" i="10"/>
  <c r="B83" i="10"/>
  <c r="C83" i="10"/>
  <c r="D83" i="10"/>
  <c r="B84" i="10"/>
  <c r="C84" i="10"/>
  <c r="D84" i="10"/>
  <c r="B85" i="10"/>
  <c r="C85" i="10"/>
  <c r="D85" i="10"/>
  <c r="B86" i="10"/>
  <c r="C86" i="10"/>
  <c r="D86" i="10"/>
  <c r="B87" i="10"/>
  <c r="C87" i="10"/>
  <c r="D87" i="10"/>
  <c r="B88" i="10"/>
  <c r="C88" i="10"/>
  <c r="D88" i="10"/>
  <c r="B89" i="10"/>
  <c r="C89" i="10"/>
  <c r="D89" i="10"/>
  <c r="B90" i="10"/>
  <c r="C90" i="10"/>
  <c r="D90" i="10"/>
  <c r="B91" i="10"/>
  <c r="C91" i="10"/>
  <c r="D91" i="10"/>
  <c r="B92" i="10"/>
  <c r="C92" i="10"/>
  <c r="D92" i="10"/>
  <c r="B93" i="10"/>
  <c r="C93" i="10"/>
  <c r="D93" i="10"/>
  <c r="B94" i="10"/>
  <c r="C94" i="10"/>
  <c r="D94" i="10"/>
  <c r="B95" i="10"/>
  <c r="C95" i="10"/>
  <c r="D95" i="10"/>
  <c r="B96" i="10"/>
  <c r="C96" i="10"/>
  <c r="D96" i="10"/>
  <c r="B97" i="10"/>
  <c r="C97" i="10"/>
  <c r="D97" i="10"/>
  <c r="B98" i="10"/>
  <c r="C98" i="10"/>
  <c r="D98" i="10"/>
  <c r="B99" i="10"/>
  <c r="C99" i="10"/>
  <c r="D99" i="10"/>
  <c r="B100" i="10"/>
  <c r="C100" i="10"/>
  <c r="D100" i="10"/>
  <c r="B101" i="10"/>
  <c r="C101" i="10"/>
  <c r="D101" i="10"/>
  <c r="B102" i="10"/>
  <c r="C102" i="10"/>
  <c r="D102" i="10"/>
  <c r="B103" i="10"/>
  <c r="C103" i="10"/>
  <c r="D103" i="10"/>
  <c r="B104" i="10"/>
  <c r="C104" i="10"/>
  <c r="D104" i="10"/>
  <c r="B105" i="10"/>
  <c r="C105" i="10"/>
  <c r="D105" i="10"/>
  <c r="B106" i="10"/>
  <c r="C106" i="10"/>
  <c r="D106" i="10"/>
  <c r="B107" i="10"/>
  <c r="C107" i="10"/>
  <c r="D107" i="10"/>
  <c r="B108" i="10"/>
  <c r="C108" i="10"/>
  <c r="D108" i="10"/>
  <c r="B109" i="10"/>
  <c r="C109" i="10"/>
  <c r="D109" i="10"/>
  <c r="B110" i="10"/>
  <c r="C110" i="10"/>
  <c r="D110" i="10"/>
  <c r="B111" i="10"/>
  <c r="C111" i="10"/>
  <c r="D111" i="10"/>
  <c r="B112" i="10"/>
  <c r="C112" i="10"/>
  <c r="D112" i="10"/>
  <c r="B113" i="10"/>
  <c r="C113" i="10"/>
  <c r="D113" i="10"/>
  <c r="B114" i="10"/>
  <c r="C114" i="10"/>
  <c r="D114" i="10"/>
  <c r="B115" i="10"/>
  <c r="C115" i="10"/>
  <c r="D115" i="10"/>
  <c r="B116" i="10"/>
  <c r="C116" i="10"/>
  <c r="D116" i="10"/>
  <c r="B117" i="10"/>
  <c r="C117" i="10"/>
  <c r="D117" i="10"/>
  <c r="B118" i="10"/>
  <c r="C118" i="10"/>
  <c r="D118" i="10"/>
  <c r="B119" i="10"/>
  <c r="C119" i="10"/>
  <c r="D119" i="10"/>
  <c r="B120" i="10"/>
  <c r="C120" i="10"/>
  <c r="D120" i="10"/>
  <c r="B121" i="10"/>
  <c r="C121" i="10"/>
  <c r="D121" i="10"/>
  <c r="B122" i="10"/>
  <c r="C122" i="10"/>
  <c r="D122" i="10"/>
  <c r="B123" i="10"/>
  <c r="C123" i="10"/>
  <c r="D123" i="10"/>
  <c r="B124" i="10"/>
  <c r="C124" i="10"/>
  <c r="D124" i="10"/>
  <c r="B125" i="10"/>
  <c r="C125" i="10"/>
  <c r="D125" i="10"/>
  <c r="B126" i="10"/>
  <c r="C126" i="10"/>
  <c r="D126" i="10"/>
  <c r="B127" i="10"/>
  <c r="C127" i="10"/>
  <c r="D127" i="10"/>
  <c r="B128" i="10"/>
  <c r="C128" i="10"/>
  <c r="D128" i="10"/>
  <c r="B129" i="10"/>
  <c r="C129" i="10"/>
  <c r="D129" i="10"/>
  <c r="B130" i="10"/>
  <c r="C130" i="10"/>
  <c r="D130" i="10"/>
  <c r="B131" i="10"/>
  <c r="C131" i="10"/>
  <c r="D131" i="10"/>
  <c r="B132" i="10"/>
  <c r="C132" i="10"/>
  <c r="D132" i="10"/>
  <c r="B133" i="10"/>
  <c r="C133" i="10"/>
  <c r="D133" i="10"/>
  <c r="B134" i="10"/>
  <c r="C134" i="10"/>
  <c r="D134" i="10"/>
  <c r="B135" i="10"/>
  <c r="C135" i="10"/>
  <c r="D135" i="10"/>
  <c r="B136" i="10"/>
  <c r="C136" i="10"/>
  <c r="D136" i="10"/>
  <c r="B137" i="10"/>
  <c r="C137" i="10"/>
  <c r="D137" i="10"/>
  <c r="B138" i="10"/>
  <c r="C138" i="10"/>
  <c r="D138" i="10"/>
  <c r="B139" i="10"/>
  <c r="C139" i="10"/>
  <c r="D139" i="10"/>
  <c r="B140" i="10"/>
  <c r="C140" i="10"/>
  <c r="D140" i="10"/>
  <c r="B141" i="10"/>
  <c r="C141" i="10"/>
  <c r="D141" i="10"/>
  <c r="B142" i="10"/>
  <c r="C142" i="10"/>
  <c r="D142" i="10"/>
  <c r="B143" i="10"/>
  <c r="C143" i="10"/>
  <c r="D143" i="10"/>
  <c r="B144" i="10"/>
  <c r="C144" i="10"/>
  <c r="D144" i="10"/>
  <c r="B145" i="10"/>
  <c r="C145" i="10"/>
  <c r="D145" i="10"/>
  <c r="B146" i="10"/>
  <c r="C146" i="10"/>
  <c r="D146" i="10"/>
  <c r="B147" i="10"/>
  <c r="C147" i="10"/>
  <c r="D147" i="10"/>
  <c r="B148" i="10"/>
  <c r="C148" i="10"/>
  <c r="D148" i="10"/>
  <c r="B149" i="10"/>
  <c r="C149" i="10"/>
  <c r="D149" i="10"/>
  <c r="B150" i="10"/>
  <c r="C150" i="10"/>
  <c r="D150" i="10"/>
  <c r="B151" i="10"/>
  <c r="C151" i="10"/>
  <c r="D151" i="10"/>
  <c r="B152" i="10"/>
  <c r="C152" i="10"/>
  <c r="D152" i="10"/>
  <c r="B153" i="10"/>
  <c r="C153" i="10"/>
  <c r="D153" i="10"/>
  <c r="B154" i="10"/>
  <c r="C154" i="10"/>
  <c r="D154" i="10"/>
  <c r="B155" i="10"/>
  <c r="C155" i="10"/>
  <c r="D155" i="10"/>
  <c r="B156" i="10"/>
  <c r="C156" i="10"/>
  <c r="D156" i="10"/>
  <c r="B157" i="10"/>
  <c r="C157" i="10"/>
  <c r="D157" i="10"/>
  <c r="B158" i="10"/>
  <c r="C158" i="10"/>
  <c r="D158" i="10"/>
  <c r="B159" i="10"/>
  <c r="C159" i="10"/>
  <c r="D159" i="10"/>
  <c r="B160" i="10"/>
  <c r="C160" i="10"/>
  <c r="D160" i="10"/>
  <c r="B161" i="10"/>
  <c r="C161" i="10"/>
  <c r="D161" i="10"/>
  <c r="B162" i="10"/>
  <c r="C162" i="10"/>
  <c r="D162" i="10"/>
  <c r="B163" i="10"/>
  <c r="C163" i="10"/>
  <c r="D163" i="10"/>
  <c r="B164" i="10"/>
  <c r="C164" i="10"/>
  <c r="D164" i="10"/>
  <c r="B165" i="10"/>
  <c r="C165" i="10"/>
  <c r="D165" i="10"/>
  <c r="B166" i="10"/>
  <c r="C166" i="10"/>
  <c r="D166" i="10"/>
  <c r="B167" i="10"/>
  <c r="C167" i="10"/>
  <c r="D167" i="10"/>
  <c r="B168" i="10"/>
  <c r="C168" i="10"/>
  <c r="D168" i="10"/>
  <c r="B169" i="10"/>
  <c r="C169" i="10"/>
  <c r="D169" i="10"/>
  <c r="B170" i="10"/>
  <c r="C170" i="10"/>
  <c r="D170" i="10"/>
  <c r="B171" i="10"/>
  <c r="C171" i="10"/>
  <c r="D171" i="10"/>
  <c r="B172" i="10"/>
  <c r="C172" i="10"/>
  <c r="D172" i="10"/>
  <c r="B173" i="10"/>
  <c r="C173" i="10"/>
  <c r="D173" i="10"/>
  <c r="B174" i="10"/>
  <c r="C174" i="10"/>
  <c r="D174" i="10"/>
  <c r="B175" i="10"/>
  <c r="C175" i="10"/>
  <c r="D175" i="10"/>
  <c r="B176" i="10"/>
  <c r="C176" i="10"/>
  <c r="D176" i="10"/>
  <c r="B177" i="10"/>
  <c r="C177" i="10"/>
  <c r="D177" i="10"/>
  <c r="B178" i="10"/>
  <c r="C178" i="10"/>
  <c r="D178" i="10"/>
  <c r="B179" i="10"/>
  <c r="C179" i="10"/>
  <c r="D179" i="10"/>
  <c r="B180" i="10"/>
  <c r="C180" i="10"/>
  <c r="D180" i="10"/>
  <c r="B181" i="10"/>
  <c r="C181" i="10"/>
  <c r="D181" i="10"/>
  <c r="B182" i="10"/>
  <c r="C182" i="10"/>
  <c r="D182" i="10"/>
  <c r="B183" i="10"/>
  <c r="C183" i="10"/>
  <c r="D183" i="10"/>
  <c r="B184" i="10"/>
  <c r="C184" i="10"/>
  <c r="D184" i="10"/>
  <c r="B185" i="10"/>
  <c r="C185" i="10"/>
  <c r="D185" i="10"/>
  <c r="B186" i="10"/>
  <c r="C186" i="10"/>
  <c r="D186" i="10"/>
  <c r="B187" i="10"/>
  <c r="C187" i="10"/>
  <c r="D187" i="10"/>
  <c r="B188" i="10"/>
  <c r="C188" i="10"/>
  <c r="D188" i="10"/>
  <c r="B189" i="10"/>
  <c r="C189" i="10"/>
  <c r="D189" i="10"/>
  <c r="B190" i="10"/>
  <c r="C190" i="10"/>
  <c r="D190" i="10"/>
  <c r="B191" i="10"/>
  <c r="C191" i="10"/>
  <c r="D191" i="10"/>
  <c r="B192" i="10"/>
  <c r="C192" i="10"/>
  <c r="D192" i="10"/>
  <c r="B193" i="10"/>
  <c r="C193" i="10"/>
  <c r="D193" i="10"/>
  <c r="B194" i="10"/>
  <c r="C194" i="10"/>
  <c r="D194" i="10"/>
  <c r="B195" i="10"/>
  <c r="C195" i="10"/>
  <c r="D195" i="10"/>
  <c r="B196" i="10"/>
  <c r="C196" i="10"/>
  <c r="D196" i="10"/>
  <c r="B197" i="10"/>
  <c r="C197" i="10"/>
  <c r="D197" i="10"/>
  <c r="B198" i="10"/>
  <c r="C198" i="10"/>
  <c r="D198" i="10"/>
  <c r="B199" i="10"/>
  <c r="C199" i="10"/>
  <c r="D199" i="10"/>
  <c r="B200" i="10"/>
  <c r="C200" i="10"/>
  <c r="D200" i="10"/>
  <c r="B201" i="10"/>
  <c r="C201" i="10"/>
  <c r="D201" i="10"/>
  <c r="B202" i="10"/>
  <c r="C202" i="10"/>
  <c r="D202" i="10"/>
  <c r="B203" i="10"/>
  <c r="C203" i="10"/>
  <c r="D203" i="10"/>
  <c r="B204" i="10"/>
  <c r="C204" i="10"/>
  <c r="D204" i="10"/>
  <c r="B205" i="10"/>
  <c r="C205" i="10"/>
  <c r="D205" i="10"/>
  <c r="B206" i="10"/>
  <c r="C206" i="10"/>
  <c r="D206" i="10"/>
  <c r="B207" i="10"/>
  <c r="C207" i="10"/>
  <c r="D207" i="10"/>
  <c r="B208" i="10"/>
  <c r="C208" i="10"/>
  <c r="D208" i="10"/>
  <c r="B209" i="10"/>
  <c r="C209" i="10"/>
  <c r="D209" i="10"/>
  <c r="B210" i="10"/>
  <c r="C210" i="10"/>
  <c r="D210" i="10"/>
  <c r="B211" i="10"/>
  <c r="C211" i="10"/>
  <c r="D211" i="10"/>
  <c r="B212" i="10"/>
  <c r="C212" i="10"/>
  <c r="D212" i="10"/>
  <c r="B213" i="10"/>
  <c r="C213" i="10"/>
  <c r="D213" i="10"/>
  <c r="B214" i="10"/>
  <c r="C214" i="10"/>
  <c r="D214" i="10"/>
  <c r="B215" i="10"/>
  <c r="C215" i="10"/>
  <c r="D215" i="10"/>
  <c r="B216" i="10"/>
  <c r="C216" i="10"/>
  <c r="D216" i="10"/>
  <c r="B217" i="10"/>
  <c r="C217" i="10"/>
  <c r="D217" i="10"/>
  <c r="B218" i="10"/>
  <c r="C218" i="10"/>
  <c r="D218" i="10"/>
  <c r="B219" i="10"/>
  <c r="C219" i="10"/>
  <c r="D219" i="10"/>
  <c r="B220" i="10"/>
  <c r="C220" i="10"/>
  <c r="D220" i="10"/>
  <c r="B221" i="10"/>
  <c r="C221" i="10"/>
  <c r="D221" i="10"/>
  <c r="B222" i="10"/>
  <c r="C222" i="10"/>
  <c r="D222" i="10"/>
  <c r="B223" i="10"/>
  <c r="C223" i="10"/>
  <c r="D223" i="10"/>
  <c r="B224" i="10"/>
  <c r="C224" i="10"/>
  <c r="D224" i="10"/>
  <c r="B225" i="10"/>
  <c r="C225" i="10"/>
  <c r="D225" i="10"/>
  <c r="B226" i="10"/>
  <c r="C226" i="10"/>
  <c r="D226" i="10"/>
  <c r="B227" i="10"/>
  <c r="C227" i="10"/>
  <c r="D227" i="10"/>
  <c r="B228" i="10"/>
  <c r="C228" i="10"/>
  <c r="D228" i="10"/>
  <c r="B229" i="10"/>
  <c r="C229" i="10"/>
  <c r="D229" i="10"/>
  <c r="B230" i="10"/>
  <c r="C230" i="10"/>
  <c r="D230" i="10"/>
  <c r="B231" i="10"/>
  <c r="C231" i="10"/>
  <c r="D231" i="10"/>
  <c r="B232" i="10"/>
  <c r="C232" i="10"/>
  <c r="D232" i="10"/>
  <c r="B233" i="10"/>
  <c r="C233" i="10"/>
  <c r="D233" i="10"/>
  <c r="B234" i="10"/>
  <c r="C234" i="10"/>
  <c r="D234" i="10"/>
  <c r="B235" i="10"/>
  <c r="C235" i="10"/>
  <c r="D235" i="10"/>
  <c r="B236" i="10"/>
  <c r="C236" i="10"/>
  <c r="D236" i="10"/>
  <c r="B237" i="10"/>
  <c r="C237" i="10"/>
  <c r="D237" i="10"/>
  <c r="B238" i="10"/>
  <c r="C238" i="10"/>
  <c r="D238" i="10"/>
  <c r="B239" i="10"/>
  <c r="C239" i="10"/>
  <c r="D239" i="10"/>
  <c r="B240" i="10"/>
  <c r="C240" i="10"/>
  <c r="D240" i="10"/>
  <c r="B241" i="10"/>
  <c r="C241" i="10"/>
  <c r="D241" i="10"/>
  <c r="B242" i="10"/>
  <c r="C242" i="10"/>
  <c r="D242" i="10"/>
  <c r="B243" i="10"/>
  <c r="C243" i="10"/>
  <c r="D243" i="10"/>
  <c r="B244" i="10"/>
  <c r="C244" i="10"/>
  <c r="D244" i="10"/>
  <c r="B245" i="10"/>
  <c r="C245" i="10"/>
  <c r="D245" i="10"/>
  <c r="B246" i="10"/>
  <c r="C246" i="10"/>
  <c r="D246" i="10"/>
  <c r="B247" i="10"/>
  <c r="C247" i="10"/>
  <c r="D247" i="10"/>
  <c r="B248" i="10"/>
  <c r="C248" i="10"/>
  <c r="D248" i="10"/>
  <c r="B249" i="10"/>
  <c r="C249" i="10"/>
  <c r="D249" i="10"/>
  <c r="B250" i="10"/>
  <c r="C250" i="10"/>
  <c r="D250" i="10"/>
  <c r="B251" i="10"/>
  <c r="C251" i="10"/>
  <c r="D251" i="10"/>
  <c r="B252" i="10"/>
  <c r="C252" i="10"/>
  <c r="D252" i="10"/>
  <c r="B253" i="10"/>
  <c r="C253" i="10"/>
  <c r="D253" i="10"/>
  <c r="B254" i="10"/>
  <c r="C254" i="10"/>
  <c r="D254" i="10"/>
  <c r="B255" i="10"/>
  <c r="C255" i="10"/>
  <c r="D255" i="10"/>
  <c r="B256" i="10"/>
  <c r="C256" i="10"/>
  <c r="D256" i="10"/>
  <c r="B257" i="10"/>
  <c r="C257" i="10"/>
  <c r="D257" i="10"/>
  <c r="B258" i="10"/>
  <c r="C258" i="10"/>
  <c r="D258" i="10"/>
  <c r="B259" i="10"/>
  <c r="C259" i="10"/>
  <c r="D259" i="10"/>
  <c r="B260" i="10"/>
  <c r="C260" i="10"/>
  <c r="D260" i="10"/>
  <c r="B261" i="10"/>
  <c r="C261" i="10"/>
  <c r="D261" i="10"/>
  <c r="B262" i="10"/>
  <c r="C262" i="10"/>
  <c r="D262" i="10"/>
  <c r="B263" i="10"/>
  <c r="C263" i="10"/>
  <c r="D263" i="10"/>
  <c r="B264" i="10"/>
  <c r="C264" i="10"/>
  <c r="D264" i="10"/>
  <c r="B265" i="10"/>
  <c r="C265" i="10"/>
  <c r="D265" i="10"/>
  <c r="B266" i="10"/>
  <c r="C266" i="10"/>
  <c r="D266" i="10"/>
  <c r="B267" i="10"/>
  <c r="C267" i="10"/>
  <c r="D267" i="10"/>
  <c r="B268" i="10"/>
  <c r="C268" i="10"/>
  <c r="D268" i="10"/>
  <c r="B269" i="10"/>
  <c r="C269" i="10"/>
  <c r="D269" i="10"/>
  <c r="B270" i="10"/>
  <c r="C270" i="10"/>
  <c r="D270" i="10"/>
  <c r="B271" i="10"/>
  <c r="C271" i="10"/>
  <c r="D271" i="10"/>
  <c r="B272" i="10"/>
  <c r="C272" i="10"/>
  <c r="D272" i="10"/>
  <c r="B273" i="10"/>
  <c r="C273" i="10"/>
  <c r="D273" i="10"/>
  <c r="B274" i="10"/>
  <c r="C274" i="10"/>
  <c r="D274" i="10"/>
  <c r="B275" i="10"/>
  <c r="C275" i="10"/>
  <c r="D275" i="10"/>
  <c r="B276" i="10"/>
  <c r="C276" i="10"/>
  <c r="D276" i="10"/>
  <c r="B277" i="10"/>
  <c r="C277" i="10"/>
  <c r="D277" i="10"/>
  <c r="B278" i="10"/>
  <c r="C278" i="10"/>
  <c r="D278" i="10"/>
  <c r="B279" i="10"/>
  <c r="C279" i="10"/>
  <c r="D279" i="10"/>
  <c r="B280" i="10"/>
  <c r="C280" i="10"/>
  <c r="D280" i="10"/>
  <c r="B281" i="10"/>
  <c r="C281" i="10"/>
  <c r="D281" i="10"/>
  <c r="B282" i="10"/>
  <c r="C282" i="10"/>
  <c r="D282" i="10"/>
  <c r="B283" i="10"/>
  <c r="C283" i="10"/>
  <c r="D283" i="10"/>
  <c r="B284" i="10"/>
  <c r="C284" i="10"/>
  <c r="D284" i="10"/>
  <c r="B285" i="10"/>
  <c r="C285" i="10"/>
  <c r="D285" i="10"/>
  <c r="B286" i="10"/>
  <c r="C286" i="10"/>
  <c r="D286" i="10"/>
  <c r="B287" i="10"/>
  <c r="C287" i="10"/>
  <c r="D287" i="10"/>
  <c r="B288" i="10"/>
  <c r="C288" i="10"/>
  <c r="D288" i="10"/>
  <c r="B289" i="10"/>
  <c r="C289" i="10"/>
  <c r="D289" i="10"/>
  <c r="B290" i="10"/>
  <c r="C290" i="10"/>
  <c r="D290" i="10"/>
  <c r="B291" i="10"/>
  <c r="C291" i="10"/>
  <c r="D291" i="10"/>
  <c r="B292" i="10"/>
  <c r="C292" i="10"/>
  <c r="D292" i="10"/>
  <c r="B293" i="10"/>
  <c r="C293" i="10"/>
  <c r="D293" i="10"/>
  <c r="B294" i="10"/>
  <c r="C294" i="10"/>
  <c r="D294" i="10"/>
  <c r="B295" i="10"/>
  <c r="C295" i="10"/>
  <c r="D295" i="10"/>
  <c r="B296" i="10"/>
  <c r="C296" i="10"/>
  <c r="D296" i="10"/>
  <c r="B297" i="10"/>
  <c r="C297" i="10"/>
  <c r="D297" i="10"/>
  <c r="B298" i="10"/>
  <c r="C298" i="10"/>
  <c r="D298" i="10"/>
  <c r="B299" i="10"/>
  <c r="C299" i="10"/>
  <c r="D299" i="10"/>
  <c r="B300" i="10"/>
  <c r="C300" i="10"/>
  <c r="D300" i="10"/>
  <c r="B301" i="10"/>
  <c r="C301" i="10"/>
  <c r="D301" i="10"/>
  <c r="B302" i="10"/>
  <c r="C302" i="10"/>
  <c r="D302" i="10"/>
  <c r="B303" i="10"/>
  <c r="C303" i="10"/>
  <c r="D303" i="10"/>
  <c r="B304" i="10"/>
  <c r="C304" i="10"/>
  <c r="D304" i="10"/>
  <c r="B305" i="10"/>
  <c r="C305" i="10"/>
  <c r="D305" i="10"/>
  <c r="B306" i="10"/>
  <c r="C306" i="10"/>
  <c r="D306" i="10"/>
  <c r="B307" i="10"/>
  <c r="C307" i="10"/>
  <c r="D307" i="10"/>
  <c r="B308" i="10"/>
  <c r="C308" i="10"/>
  <c r="D308" i="10"/>
  <c r="B309" i="10"/>
  <c r="C309" i="10"/>
  <c r="D309" i="10"/>
  <c r="B310" i="10"/>
  <c r="C310" i="10"/>
  <c r="D310" i="10"/>
  <c r="B311" i="10"/>
  <c r="C311" i="10"/>
  <c r="D311" i="10"/>
  <c r="B312" i="10"/>
  <c r="C312" i="10"/>
  <c r="D312" i="10"/>
  <c r="B313" i="10"/>
  <c r="C313" i="10"/>
  <c r="D313" i="10"/>
  <c r="B314" i="10"/>
  <c r="C314" i="10"/>
  <c r="D314" i="10"/>
  <c r="B315" i="10"/>
  <c r="C315" i="10"/>
  <c r="D315" i="10"/>
  <c r="B316" i="10"/>
  <c r="C316" i="10"/>
  <c r="D316" i="10"/>
  <c r="B317" i="10"/>
  <c r="C317" i="10"/>
  <c r="D317" i="10"/>
  <c r="B318" i="10"/>
  <c r="C318" i="10"/>
  <c r="D318" i="10"/>
  <c r="B319" i="10"/>
  <c r="C319" i="10"/>
  <c r="D319" i="10"/>
  <c r="B320" i="10"/>
  <c r="C320" i="10"/>
  <c r="D320" i="10"/>
  <c r="B321" i="10"/>
  <c r="C321" i="10"/>
  <c r="D321" i="10"/>
  <c r="B322" i="10"/>
  <c r="C322" i="10"/>
  <c r="D322" i="10"/>
  <c r="B323" i="10"/>
  <c r="C323" i="10"/>
  <c r="D323" i="10"/>
  <c r="B324" i="10"/>
  <c r="C324" i="10"/>
  <c r="D324" i="10"/>
  <c r="B325" i="10"/>
  <c r="C325" i="10"/>
  <c r="D325" i="10"/>
  <c r="B326" i="10"/>
  <c r="C326" i="10"/>
  <c r="D326" i="10"/>
  <c r="B327" i="10"/>
  <c r="C327" i="10"/>
  <c r="D327" i="10"/>
  <c r="B328" i="10"/>
  <c r="C328" i="10"/>
  <c r="D328" i="10"/>
  <c r="B329" i="10"/>
  <c r="C329" i="10"/>
  <c r="D329" i="10"/>
  <c r="B330" i="10"/>
  <c r="C330" i="10"/>
  <c r="D330" i="10"/>
  <c r="B331" i="10"/>
  <c r="C331" i="10"/>
  <c r="D331" i="10"/>
  <c r="B332" i="10"/>
  <c r="C332" i="10"/>
  <c r="D332" i="10"/>
  <c r="B333" i="10"/>
  <c r="C333" i="10"/>
  <c r="D333" i="10"/>
  <c r="B334" i="10"/>
  <c r="C334" i="10"/>
  <c r="D334" i="10"/>
  <c r="B335" i="10"/>
  <c r="C335" i="10"/>
  <c r="D335" i="10"/>
  <c r="B336" i="10"/>
  <c r="C336" i="10"/>
  <c r="D336" i="10"/>
  <c r="B337" i="10"/>
  <c r="C337" i="10"/>
  <c r="D337" i="10"/>
  <c r="B338" i="10"/>
  <c r="C338" i="10"/>
  <c r="D338" i="10"/>
  <c r="B339" i="10"/>
  <c r="C339" i="10"/>
  <c r="D339" i="10"/>
  <c r="B340" i="10"/>
  <c r="C340" i="10"/>
  <c r="D340" i="10"/>
  <c r="B341" i="10"/>
  <c r="C341" i="10"/>
  <c r="D341" i="10"/>
  <c r="B342" i="10"/>
  <c r="C342" i="10"/>
  <c r="D342" i="10"/>
  <c r="B343" i="10"/>
  <c r="C343" i="10"/>
  <c r="D343" i="10"/>
  <c r="B344" i="10"/>
  <c r="C344" i="10"/>
  <c r="D344" i="10"/>
  <c r="B345" i="10"/>
  <c r="C345" i="10"/>
  <c r="D345" i="10"/>
  <c r="B346" i="10"/>
  <c r="C346" i="10"/>
  <c r="D346" i="10"/>
  <c r="B347" i="10"/>
  <c r="C347" i="10"/>
  <c r="D347" i="10"/>
  <c r="B348" i="10"/>
  <c r="C348" i="10"/>
  <c r="D348" i="10"/>
  <c r="B349" i="10"/>
  <c r="C349" i="10"/>
  <c r="D349" i="10"/>
  <c r="B350" i="10"/>
  <c r="C350" i="10"/>
  <c r="D350" i="10"/>
  <c r="B351" i="10"/>
  <c r="C351" i="10"/>
  <c r="D351" i="10"/>
  <c r="B352" i="10"/>
  <c r="C352" i="10"/>
  <c r="D352" i="10"/>
  <c r="B353" i="10"/>
  <c r="C353" i="10"/>
  <c r="D353" i="10"/>
  <c r="B354" i="10"/>
  <c r="C354" i="10"/>
  <c r="D354" i="10"/>
  <c r="B355" i="10"/>
  <c r="C355" i="10"/>
  <c r="D355" i="10"/>
  <c r="B356" i="10"/>
  <c r="C356" i="10"/>
  <c r="D356" i="10"/>
  <c r="B357" i="10"/>
  <c r="C357" i="10"/>
  <c r="D357" i="10"/>
  <c r="B358" i="10"/>
  <c r="C358" i="10"/>
  <c r="D358" i="10"/>
  <c r="B359" i="10"/>
  <c r="C359" i="10"/>
  <c r="D359" i="10"/>
  <c r="B360" i="10"/>
  <c r="C360" i="10"/>
  <c r="D360" i="10"/>
  <c r="B361" i="10"/>
  <c r="C361" i="10"/>
  <c r="D361" i="10"/>
  <c r="B362" i="10"/>
  <c r="C362" i="10"/>
  <c r="D362" i="10"/>
  <c r="B363" i="10"/>
  <c r="C363" i="10"/>
  <c r="D363" i="10"/>
  <c r="B364" i="10"/>
  <c r="C364" i="10"/>
  <c r="D364" i="10"/>
  <c r="B365" i="10"/>
  <c r="C365" i="10"/>
  <c r="D365" i="10"/>
  <c r="B366" i="10"/>
  <c r="C366" i="10"/>
  <c r="D366" i="10"/>
  <c r="B367" i="10"/>
  <c r="C367" i="10"/>
  <c r="D367" i="10"/>
  <c r="B368" i="10"/>
  <c r="C368" i="10"/>
  <c r="D368" i="10"/>
  <c r="B369" i="10"/>
  <c r="C369" i="10"/>
  <c r="D369" i="10"/>
  <c r="B370" i="10"/>
  <c r="C370" i="10"/>
  <c r="D370" i="10"/>
  <c r="B371" i="10"/>
  <c r="C371" i="10"/>
  <c r="D371" i="10"/>
  <c r="B372" i="10"/>
  <c r="C372" i="10"/>
  <c r="D372" i="10"/>
  <c r="B373" i="10"/>
  <c r="C373" i="10"/>
  <c r="D373" i="10"/>
  <c r="B374" i="10"/>
  <c r="C374" i="10"/>
  <c r="D374" i="10"/>
  <c r="B375" i="10"/>
  <c r="C375" i="10"/>
  <c r="D375" i="10"/>
  <c r="B376" i="10"/>
  <c r="C376" i="10"/>
  <c r="D376" i="10"/>
  <c r="B377" i="10"/>
  <c r="C377" i="10"/>
  <c r="D377" i="10"/>
  <c r="B378" i="10"/>
  <c r="C378" i="10"/>
  <c r="D378" i="10"/>
  <c r="B379" i="10"/>
  <c r="C379" i="10"/>
  <c r="D379" i="10"/>
  <c r="B380" i="10"/>
  <c r="C380" i="10"/>
  <c r="D380" i="10"/>
  <c r="B381" i="10"/>
  <c r="C381" i="10"/>
  <c r="D381" i="10"/>
  <c r="B382" i="10"/>
  <c r="C382" i="10"/>
  <c r="D382" i="10"/>
  <c r="B383" i="10"/>
  <c r="C383" i="10"/>
  <c r="D383" i="10"/>
  <c r="B384" i="10"/>
  <c r="C384" i="10"/>
  <c r="D384" i="10"/>
  <c r="B385" i="10"/>
  <c r="C385" i="10"/>
  <c r="D385" i="10"/>
  <c r="B386" i="10"/>
  <c r="C386" i="10"/>
  <c r="D386" i="10"/>
  <c r="B387" i="10"/>
  <c r="C387" i="10"/>
  <c r="D387" i="10"/>
  <c r="B388" i="10"/>
  <c r="C388" i="10"/>
  <c r="D388" i="10"/>
  <c r="B389" i="10"/>
  <c r="C389" i="10"/>
  <c r="D389" i="10"/>
  <c r="B390" i="10"/>
  <c r="C390" i="10"/>
  <c r="D390" i="10"/>
  <c r="B391" i="10"/>
  <c r="C391" i="10"/>
  <c r="D391" i="10"/>
  <c r="B392" i="10"/>
  <c r="C392" i="10"/>
  <c r="D392" i="10"/>
  <c r="B393" i="10"/>
  <c r="C393" i="10"/>
  <c r="D393" i="10"/>
  <c r="B394" i="10"/>
  <c r="C394" i="10"/>
  <c r="D394" i="10"/>
  <c r="B395" i="10"/>
  <c r="C395" i="10"/>
  <c r="D395" i="10"/>
  <c r="B396" i="10"/>
  <c r="C396" i="10"/>
  <c r="D396" i="10"/>
  <c r="B397" i="10"/>
  <c r="C397" i="10"/>
  <c r="D397" i="10"/>
  <c r="B398" i="10"/>
  <c r="C398" i="10"/>
  <c r="D398" i="10"/>
  <c r="B399" i="10"/>
  <c r="C399" i="10"/>
  <c r="D399" i="10"/>
  <c r="B400" i="10"/>
  <c r="C400" i="10"/>
  <c r="D400" i="10"/>
  <c r="B401" i="10"/>
  <c r="C401" i="10"/>
  <c r="D401" i="10"/>
  <c r="B402" i="10"/>
  <c r="C402" i="10"/>
  <c r="D402" i="10"/>
  <c r="B403" i="10"/>
  <c r="C403" i="10"/>
  <c r="D403" i="10"/>
  <c r="B404" i="10"/>
  <c r="C404" i="10"/>
  <c r="D404" i="10"/>
  <c r="B405" i="10"/>
  <c r="C405" i="10"/>
  <c r="D405" i="10"/>
  <c r="B406" i="10"/>
  <c r="C406" i="10"/>
  <c r="D406" i="10"/>
  <c r="B407" i="10"/>
  <c r="C407" i="10"/>
  <c r="D407" i="10"/>
  <c r="B408" i="10"/>
  <c r="C408" i="10"/>
  <c r="D408" i="10"/>
  <c r="B409" i="10"/>
  <c r="C409" i="10"/>
  <c r="D409" i="10"/>
  <c r="B410" i="10"/>
  <c r="C410" i="10"/>
  <c r="D410" i="10"/>
  <c r="B411" i="10"/>
  <c r="C411" i="10"/>
  <c r="D411" i="10"/>
  <c r="B412" i="10"/>
  <c r="C412" i="10"/>
  <c r="D412" i="10"/>
  <c r="B413" i="10"/>
  <c r="C413" i="10"/>
  <c r="D413" i="10"/>
  <c r="B414" i="10"/>
  <c r="C414" i="10"/>
  <c r="D414" i="10"/>
  <c r="B415" i="10"/>
  <c r="C415" i="10"/>
  <c r="D415" i="10"/>
  <c r="B416" i="10"/>
  <c r="C416" i="10"/>
  <c r="D416" i="10"/>
  <c r="B417" i="10"/>
  <c r="C417" i="10"/>
  <c r="D417" i="10"/>
  <c r="B418" i="10"/>
  <c r="C418" i="10"/>
  <c r="D418" i="10"/>
  <c r="B419" i="10"/>
  <c r="C419" i="10"/>
  <c r="D419" i="10"/>
  <c r="B420" i="10"/>
  <c r="C420" i="10"/>
  <c r="D420" i="10"/>
  <c r="B421" i="10"/>
  <c r="C421" i="10"/>
  <c r="D421" i="10"/>
  <c r="B422" i="10"/>
  <c r="C422" i="10"/>
  <c r="D422" i="10"/>
  <c r="B423" i="10"/>
  <c r="C423" i="10"/>
  <c r="D423" i="10"/>
  <c r="B424" i="10"/>
  <c r="C424" i="10"/>
  <c r="D424" i="10"/>
  <c r="B425" i="10"/>
  <c r="C425" i="10"/>
  <c r="D425" i="10"/>
  <c r="B426" i="10"/>
  <c r="C426" i="10"/>
  <c r="D426" i="10"/>
  <c r="B427" i="10"/>
  <c r="C427" i="10"/>
  <c r="D427" i="10"/>
  <c r="B428" i="10"/>
  <c r="C428" i="10"/>
  <c r="D428" i="10"/>
  <c r="B429" i="10"/>
  <c r="C429" i="10"/>
  <c r="D429" i="10"/>
  <c r="B430" i="10"/>
  <c r="C430" i="10"/>
  <c r="D430" i="10"/>
  <c r="B431" i="10"/>
  <c r="C431" i="10"/>
  <c r="D431" i="10"/>
  <c r="B432" i="10"/>
  <c r="C432" i="10"/>
  <c r="D432" i="10"/>
  <c r="B433" i="10"/>
  <c r="C433" i="10"/>
  <c r="D433" i="10"/>
  <c r="B434" i="10"/>
  <c r="C434" i="10"/>
  <c r="D434" i="10"/>
  <c r="B435" i="10"/>
  <c r="C435" i="10"/>
  <c r="D435" i="10"/>
  <c r="B436" i="10"/>
  <c r="C436" i="10"/>
  <c r="D436" i="10"/>
  <c r="B437" i="10"/>
  <c r="C437" i="10"/>
  <c r="D437" i="10"/>
  <c r="B438" i="10"/>
  <c r="C438" i="10"/>
  <c r="D438" i="10"/>
  <c r="B439" i="10"/>
  <c r="C439" i="10"/>
  <c r="D439" i="10"/>
  <c r="B440" i="10"/>
  <c r="C440" i="10"/>
  <c r="D440" i="10"/>
  <c r="B441" i="10"/>
  <c r="C441" i="10"/>
  <c r="D441" i="10"/>
  <c r="B442" i="10"/>
  <c r="C442" i="10"/>
  <c r="D442" i="10"/>
  <c r="B443" i="10"/>
  <c r="C443" i="10"/>
  <c r="D443" i="10"/>
  <c r="B444" i="10"/>
  <c r="C444" i="10"/>
  <c r="D444" i="10"/>
  <c r="B445" i="10"/>
  <c r="C445" i="10"/>
  <c r="D445" i="10"/>
  <c r="B446" i="10"/>
  <c r="C446" i="10"/>
  <c r="D446" i="10"/>
  <c r="B447" i="10"/>
  <c r="C447" i="10"/>
  <c r="D447" i="10"/>
  <c r="B448" i="10"/>
  <c r="C448" i="10"/>
  <c r="D448" i="10"/>
  <c r="B449" i="10"/>
  <c r="C449" i="10"/>
  <c r="D449" i="10"/>
  <c r="B450" i="10"/>
  <c r="C450" i="10"/>
  <c r="D450" i="10"/>
  <c r="B451" i="10"/>
  <c r="C451" i="10"/>
  <c r="D451" i="10"/>
  <c r="B452" i="10"/>
  <c r="C452" i="10"/>
  <c r="D452" i="10"/>
  <c r="B453" i="10"/>
  <c r="C453" i="10"/>
  <c r="D453" i="10"/>
  <c r="B454" i="10"/>
  <c r="C454" i="10"/>
  <c r="D454" i="10"/>
  <c r="B455" i="10"/>
  <c r="C455" i="10"/>
  <c r="D455" i="10"/>
  <c r="B456" i="10"/>
  <c r="C456" i="10"/>
  <c r="D456" i="10"/>
  <c r="B457" i="10"/>
  <c r="C457" i="10"/>
  <c r="D457" i="10"/>
  <c r="B458" i="10"/>
  <c r="C458" i="10"/>
  <c r="D458" i="10"/>
  <c r="B459" i="10"/>
  <c r="C459" i="10"/>
  <c r="D459" i="10"/>
  <c r="B460" i="10"/>
  <c r="C460" i="10"/>
  <c r="D460" i="10"/>
  <c r="B461" i="10"/>
  <c r="C461" i="10"/>
  <c r="D461" i="10"/>
  <c r="B462" i="10"/>
  <c r="C462" i="10"/>
  <c r="D462" i="10"/>
  <c r="B463" i="10"/>
  <c r="C463" i="10"/>
  <c r="D463" i="10"/>
  <c r="B464" i="10"/>
  <c r="C464" i="10"/>
  <c r="D464" i="10"/>
  <c r="B465" i="10"/>
  <c r="C465" i="10"/>
  <c r="D465" i="10"/>
  <c r="B466" i="10"/>
  <c r="C466" i="10"/>
  <c r="D466" i="10"/>
  <c r="B467" i="10"/>
  <c r="C467" i="10"/>
  <c r="D467" i="10"/>
  <c r="B468" i="10"/>
  <c r="C468" i="10"/>
  <c r="D468" i="10"/>
  <c r="B469" i="10"/>
  <c r="C469" i="10"/>
  <c r="D469" i="10"/>
  <c r="B470" i="10"/>
  <c r="C470" i="10"/>
  <c r="D470" i="10"/>
  <c r="B471" i="10"/>
  <c r="C471" i="10"/>
  <c r="D471" i="10"/>
  <c r="B472" i="10"/>
  <c r="C472" i="10"/>
  <c r="D472" i="10"/>
  <c r="B473" i="10"/>
  <c r="C473" i="10"/>
  <c r="D473" i="10"/>
  <c r="B474" i="10"/>
  <c r="C474" i="10"/>
  <c r="D474" i="10"/>
  <c r="B475" i="10"/>
  <c r="C475" i="10"/>
  <c r="D475" i="10"/>
  <c r="B476" i="10"/>
  <c r="C476" i="10"/>
  <c r="D476" i="10"/>
  <c r="B477" i="10"/>
  <c r="C477" i="10"/>
  <c r="D477" i="10"/>
  <c r="B478" i="10"/>
  <c r="C478" i="10"/>
  <c r="D478" i="10"/>
  <c r="B479" i="10"/>
  <c r="C479" i="10"/>
  <c r="D479" i="10"/>
  <c r="B480" i="10"/>
  <c r="C480" i="10"/>
  <c r="D480" i="10"/>
  <c r="B481" i="10"/>
  <c r="C481" i="10"/>
  <c r="D481" i="10"/>
  <c r="B482" i="10"/>
  <c r="C482" i="10"/>
  <c r="D482" i="10"/>
  <c r="B483" i="10"/>
  <c r="C483" i="10"/>
  <c r="D483" i="10"/>
  <c r="B484" i="10"/>
  <c r="C484" i="10"/>
  <c r="D484" i="10"/>
  <c r="B485" i="10"/>
  <c r="C485" i="10"/>
  <c r="D485" i="10"/>
  <c r="B486" i="10"/>
  <c r="C486" i="10"/>
  <c r="D486" i="10"/>
  <c r="B487" i="10"/>
  <c r="C487" i="10"/>
  <c r="D487" i="10"/>
  <c r="B488" i="10"/>
  <c r="C488" i="10"/>
  <c r="D488" i="10"/>
  <c r="B489" i="10"/>
  <c r="C489" i="10"/>
  <c r="D489" i="10"/>
  <c r="B490" i="10"/>
  <c r="C490" i="10"/>
  <c r="D490" i="10"/>
  <c r="B491" i="10"/>
  <c r="C491" i="10"/>
  <c r="D491" i="10"/>
  <c r="B492" i="10"/>
  <c r="C492" i="10"/>
  <c r="D492" i="10"/>
  <c r="B493" i="10"/>
  <c r="C493" i="10"/>
  <c r="D493" i="10"/>
  <c r="B494" i="10"/>
  <c r="C494" i="10"/>
  <c r="D494" i="10"/>
  <c r="B495" i="10"/>
  <c r="C495" i="10"/>
  <c r="D495" i="10"/>
  <c r="B496" i="10"/>
  <c r="C496" i="10"/>
  <c r="D496" i="10"/>
  <c r="B497" i="10"/>
  <c r="C497" i="10"/>
  <c r="D497" i="10"/>
  <c r="B498" i="10"/>
  <c r="C498" i="10"/>
  <c r="D498" i="10"/>
  <c r="B499" i="10"/>
  <c r="C499" i="10"/>
  <c r="D499" i="10"/>
  <c r="B500" i="10"/>
  <c r="C500" i="10"/>
  <c r="D500" i="10"/>
  <c r="B501" i="10"/>
  <c r="C501" i="10"/>
  <c r="D501" i="10"/>
  <c r="B502" i="10"/>
  <c r="C502" i="10"/>
  <c r="D502" i="10"/>
  <c r="B503" i="10"/>
  <c r="C503" i="10"/>
  <c r="D503" i="10"/>
  <c r="B504" i="10"/>
  <c r="C504" i="10"/>
  <c r="D504" i="10"/>
  <c r="B505" i="10"/>
  <c r="C505" i="10"/>
  <c r="D505" i="10"/>
  <c r="B506" i="10"/>
  <c r="C506" i="10"/>
  <c r="D506" i="10"/>
  <c r="B507" i="10"/>
  <c r="C507" i="10"/>
  <c r="D507" i="10"/>
  <c r="B508" i="10"/>
  <c r="C508" i="10"/>
  <c r="D508" i="10"/>
  <c r="B509" i="10"/>
  <c r="C509" i="10"/>
  <c r="D509" i="10"/>
  <c r="B510" i="10"/>
  <c r="C510" i="10"/>
  <c r="D510" i="10"/>
  <c r="B511" i="10"/>
  <c r="C511" i="10"/>
  <c r="D511" i="10"/>
  <c r="B512" i="10"/>
  <c r="C512" i="10"/>
  <c r="D512" i="10"/>
  <c r="B513" i="10"/>
  <c r="C513" i="10"/>
  <c r="D513" i="10"/>
  <c r="B514" i="10"/>
  <c r="C514" i="10"/>
  <c r="D514" i="10"/>
  <c r="B515" i="10"/>
  <c r="C515" i="10"/>
  <c r="D515" i="10"/>
  <c r="B516" i="10"/>
  <c r="C516" i="10"/>
  <c r="D516" i="10"/>
  <c r="B517" i="10"/>
  <c r="C517" i="10"/>
  <c r="D517" i="10"/>
  <c r="B518" i="10"/>
  <c r="C518" i="10"/>
  <c r="D518" i="10"/>
  <c r="B519" i="10"/>
  <c r="C519" i="10"/>
  <c r="D519" i="10"/>
  <c r="B520" i="10"/>
  <c r="C520" i="10"/>
  <c r="D520" i="10"/>
  <c r="B521" i="10"/>
  <c r="C521" i="10"/>
  <c r="D521" i="10"/>
  <c r="B522" i="10"/>
  <c r="C522" i="10"/>
  <c r="D522" i="10"/>
  <c r="B523" i="10"/>
  <c r="C523" i="10"/>
  <c r="D523" i="10"/>
  <c r="B524" i="10"/>
  <c r="C524" i="10"/>
  <c r="D524" i="10"/>
  <c r="B525" i="10"/>
  <c r="C525" i="10"/>
  <c r="D525" i="10"/>
  <c r="B526" i="10"/>
  <c r="C526" i="10"/>
  <c r="D526" i="10"/>
  <c r="B527" i="10"/>
  <c r="C527" i="10"/>
  <c r="D527" i="10"/>
  <c r="B528" i="10"/>
  <c r="C528" i="10"/>
  <c r="D528" i="10"/>
  <c r="B529" i="10"/>
  <c r="C529" i="10"/>
  <c r="D529" i="10"/>
  <c r="B530" i="10"/>
  <c r="C530" i="10"/>
  <c r="D530" i="10"/>
  <c r="B531" i="10"/>
  <c r="C531" i="10"/>
  <c r="D531" i="10"/>
  <c r="B532" i="10"/>
  <c r="C532" i="10"/>
  <c r="D532" i="10"/>
  <c r="B533" i="10"/>
  <c r="C533" i="10"/>
  <c r="D533" i="10"/>
  <c r="B534" i="10"/>
  <c r="C534" i="10"/>
  <c r="D534" i="10"/>
  <c r="B535" i="10"/>
  <c r="C535" i="10"/>
  <c r="D535" i="10"/>
  <c r="B536" i="10"/>
  <c r="C536" i="10"/>
  <c r="D536" i="10"/>
  <c r="B537" i="10"/>
  <c r="C537" i="10"/>
  <c r="D537" i="10"/>
  <c r="B538" i="10"/>
  <c r="C538" i="10"/>
  <c r="D538" i="10"/>
  <c r="B539" i="10"/>
  <c r="C539" i="10"/>
  <c r="D539" i="10"/>
  <c r="B540" i="10"/>
  <c r="C540" i="10"/>
  <c r="D540" i="10"/>
  <c r="B541" i="10"/>
  <c r="C541" i="10"/>
  <c r="D541" i="10"/>
  <c r="B542" i="10"/>
  <c r="C542" i="10"/>
  <c r="D542" i="10"/>
  <c r="B543" i="10"/>
  <c r="C543" i="10"/>
  <c r="D543" i="10"/>
  <c r="B544" i="10"/>
  <c r="C544" i="10"/>
  <c r="D544" i="10"/>
  <c r="B545" i="10"/>
  <c r="C545" i="10"/>
  <c r="D545" i="10"/>
  <c r="B546" i="10"/>
  <c r="C546" i="10"/>
  <c r="D546" i="10"/>
  <c r="B547" i="10"/>
  <c r="C547" i="10"/>
  <c r="D547" i="10"/>
  <c r="B548" i="10"/>
  <c r="C548" i="10"/>
  <c r="D548" i="10"/>
  <c r="B549" i="10"/>
  <c r="C549" i="10"/>
  <c r="D549" i="10"/>
  <c r="B550" i="10"/>
  <c r="C550" i="10"/>
  <c r="D550" i="10"/>
  <c r="B551" i="10"/>
  <c r="C551" i="10"/>
  <c r="D551" i="10"/>
  <c r="B552" i="10"/>
  <c r="C552" i="10"/>
  <c r="D552" i="10"/>
  <c r="B553" i="10"/>
  <c r="C553" i="10"/>
  <c r="D553" i="10"/>
  <c r="B554" i="10"/>
  <c r="C554" i="10"/>
  <c r="D554" i="10"/>
  <c r="B555" i="10"/>
  <c r="C555" i="10"/>
  <c r="D555" i="10"/>
  <c r="B556" i="10"/>
  <c r="C556" i="10"/>
  <c r="D556" i="10"/>
  <c r="B557" i="10"/>
  <c r="C557" i="10"/>
  <c r="D557" i="10"/>
  <c r="B558" i="10"/>
  <c r="C558" i="10"/>
  <c r="D558" i="10"/>
  <c r="B559" i="10"/>
  <c r="C559" i="10"/>
  <c r="D559" i="10"/>
  <c r="B560" i="10"/>
  <c r="C560" i="10"/>
  <c r="D560" i="10"/>
  <c r="B561" i="10"/>
  <c r="C561" i="10"/>
  <c r="D561" i="10"/>
  <c r="B562" i="10"/>
  <c r="C562" i="10"/>
  <c r="D562" i="10"/>
  <c r="B563" i="10"/>
  <c r="C563" i="10"/>
  <c r="D563" i="10"/>
  <c r="B564" i="10"/>
  <c r="C564" i="10"/>
  <c r="D564" i="10"/>
  <c r="B565" i="10"/>
  <c r="C565" i="10"/>
  <c r="D565" i="10"/>
  <c r="B566" i="10"/>
  <c r="C566" i="10"/>
  <c r="D566" i="10"/>
  <c r="B567" i="10"/>
  <c r="C567" i="10"/>
  <c r="D567" i="10"/>
  <c r="B568" i="10"/>
  <c r="C568" i="10"/>
  <c r="D568" i="10"/>
  <c r="B569" i="10"/>
  <c r="C569" i="10"/>
  <c r="D569" i="10"/>
  <c r="B570" i="10"/>
  <c r="C570" i="10"/>
  <c r="D570" i="10"/>
  <c r="B571" i="10"/>
  <c r="C571" i="10"/>
  <c r="D571" i="10"/>
  <c r="B572" i="10"/>
  <c r="C572" i="10"/>
  <c r="D572" i="10"/>
  <c r="B573" i="10"/>
  <c r="C573" i="10"/>
  <c r="D573" i="10"/>
  <c r="B574" i="10"/>
  <c r="C574" i="10"/>
  <c r="D574" i="10"/>
  <c r="B575" i="10"/>
  <c r="C575" i="10"/>
  <c r="D575" i="10"/>
  <c r="B576" i="10"/>
  <c r="C576" i="10"/>
  <c r="D576" i="10"/>
  <c r="B577" i="10"/>
  <c r="C577" i="10"/>
  <c r="D577" i="10"/>
  <c r="B578" i="10"/>
  <c r="C578" i="10"/>
  <c r="D578" i="10"/>
  <c r="B579" i="10"/>
  <c r="C579" i="10"/>
  <c r="D579" i="10"/>
  <c r="B580" i="10"/>
  <c r="C580" i="10"/>
  <c r="D580" i="10"/>
  <c r="B581" i="10"/>
  <c r="C581" i="10"/>
  <c r="D581" i="10"/>
  <c r="B582" i="10"/>
  <c r="C582" i="10"/>
  <c r="D582" i="10"/>
  <c r="B583" i="10"/>
  <c r="C583" i="10"/>
  <c r="D583" i="10"/>
  <c r="B584" i="10"/>
  <c r="C584" i="10"/>
  <c r="D584" i="10"/>
  <c r="B585" i="10"/>
  <c r="C585" i="10"/>
  <c r="D585" i="10"/>
  <c r="B586" i="10"/>
  <c r="C586" i="10"/>
  <c r="D586" i="10"/>
  <c r="B587" i="10"/>
  <c r="C587" i="10"/>
  <c r="D587" i="10"/>
  <c r="B588" i="10"/>
  <c r="C588" i="10"/>
  <c r="D588" i="10"/>
  <c r="B589" i="10"/>
  <c r="C589" i="10"/>
  <c r="D589" i="10"/>
  <c r="B590" i="10"/>
  <c r="C590" i="10"/>
  <c r="D590" i="10"/>
  <c r="B591" i="10"/>
  <c r="C591" i="10"/>
  <c r="D591" i="10"/>
  <c r="B592" i="10"/>
  <c r="C592" i="10"/>
  <c r="D592" i="10"/>
  <c r="B593" i="10"/>
  <c r="C593" i="10"/>
  <c r="D593" i="10"/>
  <c r="B594" i="10"/>
  <c r="C594" i="10"/>
  <c r="D594" i="10"/>
  <c r="B595" i="10"/>
  <c r="C595" i="10"/>
  <c r="D595" i="10"/>
  <c r="B596" i="10"/>
  <c r="C596" i="10"/>
  <c r="D596" i="10"/>
  <c r="B597" i="10"/>
  <c r="C597" i="10"/>
  <c r="D597" i="10"/>
  <c r="B598" i="10"/>
  <c r="C598" i="10"/>
  <c r="D598" i="10"/>
  <c r="B599" i="10"/>
  <c r="C599" i="10"/>
  <c r="D599" i="10"/>
  <c r="B600" i="10"/>
  <c r="C600" i="10"/>
  <c r="D600" i="10"/>
  <c r="B601" i="10"/>
  <c r="C601" i="10"/>
  <c r="D601" i="10"/>
  <c r="B602" i="10"/>
  <c r="C602" i="10"/>
  <c r="D602" i="10"/>
  <c r="B603" i="10"/>
  <c r="C603" i="10"/>
  <c r="D603" i="10"/>
  <c r="B604" i="10"/>
  <c r="C604" i="10"/>
  <c r="D604" i="10"/>
  <c r="B605" i="10"/>
  <c r="C605" i="10"/>
  <c r="D605" i="10"/>
  <c r="B606" i="10"/>
  <c r="C606" i="10"/>
  <c r="D606" i="10"/>
  <c r="B607" i="10"/>
  <c r="C607" i="10"/>
  <c r="D607" i="10"/>
  <c r="B608" i="10"/>
  <c r="C608" i="10"/>
  <c r="D608" i="10"/>
  <c r="B609" i="10"/>
  <c r="C609" i="10"/>
  <c r="D609" i="10"/>
  <c r="B610" i="10"/>
  <c r="C610" i="10"/>
  <c r="D610" i="10"/>
  <c r="B611" i="10"/>
  <c r="C611" i="10"/>
  <c r="D611" i="10"/>
  <c r="B612" i="10"/>
  <c r="C612" i="10"/>
  <c r="D612" i="10"/>
  <c r="B613" i="10"/>
  <c r="C613" i="10"/>
  <c r="D613" i="10"/>
  <c r="B614" i="10"/>
  <c r="C614" i="10"/>
  <c r="D614" i="10"/>
  <c r="B615" i="10"/>
  <c r="C615" i="10"/>
  <c r="D615" i="10"/>
  <c r="B616" i="10"/>
  <c r="C616" i="10"/>
  <c r="D616" i="10"/>
  <c r="B617" i="10"/>
  <c r="C617" i="10"/>
  <c r="D617" i="10"/>
  <c r="B618" i="10"/>
  <c r="C618" i="10"/>
  <c r="D618" i="10"/>
  <c r="B619" i="10"/>
  <c r="C619" i="10"/>
  <c r="D619" i="10"/>
  <c r="B620" i="10"/>
  <c r="C620" i="10"/>
  <c r="D620" i="10"/>
  <c r="B621" i="10"/>
  <c r="C621" i="10"/>
  <c r="D621" i="10"/>
  <c r="B622" i="10"/>
  <c r="C622" i="10"/>
  <c r="D622" i="10"/>
  <c r="B623" i="10"/>
  <c r="C623" i="10"/>
  <c r="D623" i="10"/>
  <c r="B624" i="10"/>
  <c r="C624" i="10"/>
  <c r="D624" i="10"/>
  <c r="B625" i="10"/>
  <c r="C625" i="10"/>
  <c r="D625" i="10"/>
  <c r="B626" i="10"/>
  <c r="C626" i="10"/>
  <c r="D626" i="10"/>
  <c r="B627" i="10"/>
  <c r="C627" i="10"/>
  <c r="D627" i="10"/>
  <c r="B628" i="10"/>
  <c r="C628" i="10"/>
  <c r="D628" i="10"/>
  <c r="B629" i="10"/>
  <c r="C629" i="10"/>
  <c r="D629" i="10"/>
  <c r="B630" i="10"/>
  <c r="C630" i="10"/>
  <c r="D630" i="10"/>
  <c r="B631" i="10"/>
  <c r="C631" i="10"/>
  <c r="D631" i="10"/>
  <c r="B632" i="10"/>
  <c r="C632" i="10"/>
  <c r="D632" i="10"/>
  <c r="B633" i="10"/>
  <c r="C633" i="10"/>
  <c r="D633" i="10"/>
  <c r="B634" i="10"/>
  <c r="C634" i="10"/>
  <c r="D634" i="10"/>
  <c r="B635" i="10"/>
  <c r="C635" i="10"/>
  <c r="D635" i="10"/>
  <c r="B636" i="10"/>
  <c r="C636" i="10"/>
  <c r="D636" i="10"/>
  <c r="B637" i="10"/>
  <c r="C637" i="10"/>
  <c r="D637" i="10"/>
  <c r="B638" i="10"/>
  <c r="C638" i="10"/>
  <c r="D638" i="10"/>
  <c r="B639" i="10"/>
  <c r="C639" i="10"/>
  <c r="D639" i="10"/>
  <c r="B640" i="10"/>
  <c r="C640" i="10"/>
  <c r="D640" i="10"/>
  <c r="B641" i="10"/>
  <c r="C641" i="10"/>
  <c r="D641" i="10"/>
  <c r="B642" i="10"/>
  <c r="C642" i="10"/>
  <c r="D642" i="10"/>
  <c r="B643" i="10"/>
  <c r="C643" i="10"/>
  <c r="D643" i="10"/>
  <c r="B644" i="10"/>
  <c r="C644" i="10"/>
  <c r="D644" i="10"/>
  <c r="B645" i="10"/>
  <c r="C645" i="10"/>
  <c r="D645" i="10"/>
  <c r="B646" i="10"/>
  <c r="C646" i="10"/>
  <c r="D646" i="10"/>
  <c r="B647" i="10"/>
  <c r="C647" i="10"/>
  <c r="D647" i="10"/>
  <c r="B648" i="10"/>
  <c r="C648" i="10"/>
  <c r="D648" i="10"/>
  <c r="B649" i="10"/>
  <c r="C649" i="10"/>
  <c r="D649" i="10"/>
  <c r="B650" i="10"/>
  <c r="C650" i="10"/>
  <c r="D650" i="10"/>
  <c r="B651" i="10"/>
  <c r="C651" i="10"/>
  <c r="D651" i="10"/>
  <c r="B652" i="10"/>
  <c r="C652" i="10"/>
  <c r="D652" i="10"/>
  <c r="B653" i="10"/>
  <c r="C653" i="10"/>
  <c r="D653" i="10"/>
  <c r="B654" i="10"/>
  <c r="C654" i="10"/>
  <c r="D654" i="10"/>
  <c r="B655" i="10"/>
  <c r="C655" i="10"/>
  <c r="D655" i="10"/>
  <c r="B656" i="10"/>
  <c r="C656" i="10"/>
  <c r="D656" i="10"/>
  <c r="B657" i="10"/>
  <c r="C657" i="10"/>
  <c r="D657" i="10"/>
  <c r="B658" i="10"/>
  <c r="C658" i="10"/>
  <c r="D658" i="10"/>
  <c r="B659" i="10"/>
  <c r="C659" i="10"/>
  <c r="D659" i="10"/>
  <c r="B660" i="10"/>
  <c r="C660" i="10"/>
  <c r="D660" i="10"/>
  <c r="B661" i="10"/>
  <c r="C661" i="10"/>
  <c r="D661" i="10"/>
  <c r="B662" i="10"/>
  <c r="C662" i="10"/>
  <c r="D662" i="10"/>
  <c r="B663" i="10"/>
  <c r="C663" i="10"/>
  <c r="D663" i="10"/>
  <c r="B664" i="10"/>
  <c r="C664" i="10"/>
  <c r="D664" i="10"/>
  <c r="B665" i="10"/>
  <c r="C665" i="10"/>
  <c r="D665" i="10"/>
  <c r="B666" i="10"/>
  <c r="C666" i="10"/>
  <c r="D666" i="10"/>
  <c r="B667" i="10"/>
  <c r="C667" i="10"/>
  <c r="D667" i="10"/>
  <c r="B668" i="10"/>
  <c r="C668" i="10"/>
  <c r="D668" i="10"/>
  <c r="B669" i="10"/>
  <c r="C669" i="10"/>
  <c r="D669" i="10"/>
  <c r="B670" i="10"/>
  <c r="C670" i="10"/>
  <c r="D670" i="10"/>
  <c r="B671" i="10"/>
  <c r="C671" i="10"/>
  <c r="D671" i="10"/>
  <c r="B672" i="10"/>
  <c r="C672" i="10"/>
  <c r="D672" i="10"/>
  <c r="B673" i="10"/>
  <c r="C673" i="10"/>
  <c r="D673" i="10"/>
  <c r="B674" i="10"/>
  <c r="C674" i="10"/>
  <c r="D674" i="10"/>
  <c r="B675" i="10"/>
  <c r="C675" i="10"/>
  <c r="D675" i="10"/>
  <c r="B676" i="10"/>
  <c r="C676" i="10"/>
  <c r="D676" i="10"/>
  <c r="B677" i="10"/>
  <c r="C677" i="10"/>
  <c r="D677" i="10"/>
  <c r="B678" i="10"/>
  <c r="C678" i="10"/>
  <c r="D678" i="10"/>
  <c r="B679" i="10"/>
  <c r="C679" i="10"/>
  <c r="D679" i="10"/>
  <c r="B680" i="10"/>
  <c r="C680" i="10"/>
  <c r="D680" i="10"/>
  <c r="B681" i="10"/>
  <c r="C681" i="10"/>
  <c r="D681" i="10"/>
  <c r="B682" i="10"/>
  <c r="C682" i="10"/>
  <c r="D682" i="10"/>
  <c r="B683" i="10"/>
  <c r="C683" i="10"/>
  <c r="D683" i="10"/>
  <c r="B684" i="10"/>
  <c r="C684" i="10"/>
  <c r="D684" i="10"/>
  <c r="B685" i="10"/>
  <c r="C685" i="10"/>
  <c r="D685" i="10"/>
  <c r="B686" i="10"/>
  <c r="C686" i="10"/>
  <c r="D686" i="10"/>
  <c r="B687" i="10"/>
  <c r="C687" i="10"/>
  <c r="D687" i="10"/>
  <c r="B688" i="10"/>
  <c r="C688" i="10"/>
  <c r="D688" i="10"/>
  <c r="B689" i="10"/>
  <c r="C689" i="10"/>
  <c r="D689" i="10"/>
  <c r="B690" i="10"/>
  <c r="C690" i="10"/>
  <c r="D690" i="10"/>
  <c r="B691" i="10"/>
  <c r="C691" i="10"/>
  <c r="D691" i="10"/>
  <c r="B692" i="10"/>
  <c r="C692" i="10"/>
  <c r="D692" i="10"/>
  <c r="B693" i="10"/>
  <c r="C693" i="10"/>
  <c r="D693" i="10"/>
  <c r="B694" i="10"/>
  <c r="C694" i="10"/>
  <c r="D694" i="10"/>
  <c r="B695" i="10"/>
  <c r="C695" i="10"/>
  <c r="D695" i="10"/>
  <c r="B696" i="10"/>
  <c r="C696" i="10"/>
  <c r="D696" i="10"/>
  <c r="B697" i="10"/>
  <c r="C697" i="10"/>
  <c r="D697" i="10"/>
  <c r="B698" i="10"/>
  <c r="C698" i="10"/>
  <c r="D698" i="10"/>
  <c r="B699" i="10"/>
  <c r="C699" i="10"/>
  <c r="D699" i="10"/>
  <c r="B700" i="10"/>
  <c r="C700" i="10"/>
  <c r="D700" i="10"/>
  <c r="B701" i="10"/>
  <c r="C701" i="10"/>
  <c r="D701" i="10"/>
  <c r="B702" i="10"/>
  <c r="C702" i="10"/>
  <c r="D702" i="10"/>
  <c r="B703" i="10"/>
  <c r="C703" i="10"/>
  <c r="D703" i="10"/>
  <c r="B704" i="10"/>
  <c r="C704" i="10"/>
  <c r="D704" i="10"/>
  <c r="B705" i="10"/>
  <c r="C705" i="10"/>
  <c r="D705" i="10"/>
  <c r="B706" i="10"/>
  <c r="C706" i="10"/>
  <c r="D706" i="10"/>
  <c r="B707" i="10"/>
  <c r="C707" i="10"/>
  <c r="D707" i="10"/>
  <c r="B708" i="10"/>
  <c r="C708" i="10"/>
  <c r="D708" i="10"/>
  <c r="B709" i="10"/>
  <c r="C709" i="10"/>
  <c r="D709" i="10"/>
  <c r="B710" i="10"/>
  <c r="C710" i="10"/>
  <c r="D710" i="10"/>
  <c r="B711" i="10"/>
  <c r="C711" i="10"/>
  <c r="D711" i="10"/>
  <c r="B712" i="10"/>
  <c r="C712" i="10"/>
  <c r="D712" i="10"/>
  <c r="B713" i="10"/>
  <c r="C713" i="10"/>
  <c r="D713" i="10"/>
  <c r="B714" i="10"/>
  <c r="C714" i="10"/>
  <c r="D714" i="10"/>
  <c r="B715" i="10"/>
  <c r="C715" i="10"/>
  <c r="D715" i="10"/>
  <c r="B716" i="10"/>
  <c r="C716" i="10"/>
  <c r="D716" i="10"/>
  <c r="B717" i="10"/>
  <c r="C717" i="10"/>
  <c r="D717" i="10"/>
  <c r="B718" i="10"/>
  <c r="C718" i="10"/>
  <c r="D718" i="10"/>
  <c r="B719" i="10"/>
  <c r="C719" i="10"/>
  <c r="D719" i="10"/>
  <c r="B720" i="10"/>
  <c r="C720" i="10"/>
  <c r="D720" i="10"/>
  <c r="B721" i="10"/>
  <c r="C721" i="10"/>
  <c r="D721" i="10"/>
  <c r="B722" i="10"/>
  <c r="C722" i="10"/>
  <c r="D722" i="10"/>
  <c r="B723" i="10"/>
  <c r="C723" i="10"/>
  <c r="D723" i="10"/>
  <c r="B724" i="10"/>
  <c r="C724" i="10"/>
  <c r="D724" i="10"/>
  <c r="B725" i="10"/>
  <c r="C725" i="10"/>
  <c r="D725" i="10"/>
  <c r="B726" i="10"/>
  <c r="C726" i="10"/>
  <c r="D726" i="10"/>
  <c r="B727" i="10"/>
  <c r="C727" i="10"/>
  <c r="D727" i="10"/>
  <c r="B728" i="10"/>
  <c r="C728" i="10"/>
  <c r="D728" i="10"/>
  <c r="B729" i="10"/>
  <c r="C729" i="10"/>
  <c r="D729" i="10"/>
  <c r="B730" i="10"/>
  <c r="C730" i="10"/>
  <c r="D730" i="10"/>
  <c r="B731" i="10"/>
  <c r="C731" i="10"/>
  <c r="D731" i="10"/>
  <c r="B732" i="10"/>
  <c r="C732" i="10"/>
  <c r="D732" i="10"/>
  <c r="B733" i="10"/>
  <c r="C733" i="10"/>
  <c r="D733" i="10"/>
  <c r="B734" i="10"/>
  <c r="C734" i="10"/>
  <c r="D734" i="10"/>
  <c r="B735" i="10"/>
  <c r="C735" i="10"/>
  <c r="D735" i="10"/>
  <c r="B736" i="10"/>
  <c r="C736" i="10"/>
  <c r="D736" i="10"/>
  <c r="B737" i="10"/>
  <c r="C737" i="10"/>
  <c r="D737" i="10"/>
  <c r="B738" i="10"/>
  <c r="C738" i="10"/>
  <c r="D738" i="10"/>
  <c r="B739" i="10"/>
  <c r="C739" i="10"/>
  <c r="D739" i="10"/>
  <c r="B740" i="10"/>
  <c r="C740" i="10"/>
  <c r="D740" i="10"/>
  <c r="B741" i="10"/>
  <c r="C741" i="10"/>
  <c r="D741" i="10"/>
  <c r="B742" i="10"/>
  <c r="C742" i="10"/>
  <c r="D742" i="10"/>
  <c r="B743" i="10"/>
  <c r="C743" i="10"/>
  <c r="D743" i="10"/>
  <c r="B744" i="10"/>
  <c r="C744" i="10"/>
  <c r="D744" i="10"/>
  <c r="B745" i="10"/>
  <c r="C745" i="10"/>
  <c r="D745" i="10"/>
  <c r="B746" i="10"/>
  <c r="C746" i="10"/>
  <c r="D746" i="10"/>
  <c r="B747" i="10"/>
  <c r="C747" i="10"/>
  <c r="D747" i="10"/>
  <c r="B748" i="10"/>
  <c r="C748" i="10"/>
  <c r="D748" i="10"/>
  <c r="B749" i="10"/>
  <c r="C749" i="10"/>
  <c r="D749" i="10"/>
  <c r="B750" i="10"/>
  <c r="C750" i="10"/>
  <c r="D750" i="10"/>
  <c r="B751" i="10"/>
  <c r="C751" i="10"/>
  <c r="D751" i="10"/>
  <c r="B752" i="10"/>
  <c r="C752" i="10"/>
  <c r="D752" i="10"/>
  <c r="B753" i="10"/>
  <c r="C753" i="10"/>
  <c r="D753" i="10"/>
  <c r="B754" i="10"/>
  <c r="C754" i="10"/>
  <c r="D754" i="10"/>
  <c r="B755" i="10"/>
  <c r="C755" i="10"/>
  <c r="D755" i="10"/>
  <c r="B756" i="10"/>
  <c r="C756" i="10"/>
  <c r="D756" i="10"/>
  <c r="B757" i="10"/>
  <c r="C757" i="10"/>
  <c r="D757" i="10"/>
  <c r="B758" i="10"/>
  <c r="C758" i="10"/>
  <c r="D758" i="10"/>
  <c r="B759" i="10"/>
  <c r="C759" i="10"/>
  <c r="D759" i="10"/>
  <c r="B760" i="10"/>
  <c r="C760" i="10"/>
  <c r="D760" i="10"/>
  <c r="B761" i="10"/>
  <c r="C761" i="10"/>
  <c r="D761" i="10"/>
  <c r="B762" i="10"/>
  <c r="C762" i="10"/>
  <c r="D762" i="10"/>
  <c r="B763" i="10"/>
  <c r="C763" i="10"/>
  <c r="D763" i="10"/>
  <c r="B764" i="10"/>
  <c r="C764" i="10"/>
  <c r="D764" i="10"/>
  <c r="B765" i="10"/>
  <c r="C765" i="10"/>
  <c r="D765" i="10"/>
  <c r="B766" i="10"/>
  <c r="C766" i="10"/>
  <c r="D766" i="10"/>
  <c r="B767" i="10"/>
  <c r="C767" i="10"/>
  <c r="D767" i="10"/>
  <c r="B768" i="10"/>
  <c r="C768" i="10"/>
  <c r="D768" i="10"/>
  <c r="B769" i="10"/>
  <c r="C769" i="10"/>
  <c r="D769" i="10"/>
  <c r="B770" i="10"/>
  <c r="C770" i="10"/>
  <c r="D770" i="10"/>
  <c r="B771" i="10"/>
  <c r="C771" i="10"/>
  <c r="D771" i="10"/>
  <c r="B772" i="10"/>
  <c r="C772" i="10"/>
  <c r="D772" i="10"/>
  <c r="B773" i="10"/>
  <c r="C773" i="10"/>
  <c r="D773" i="10"/>
  <c r="B774" i="10"/>
  <c r="C774" i="10"/>
  <c r="D774" i="10"/>
  <c r="B775" i="10"/>
  <c r="C775" i="10"/>
  <c r="D775" i="10"/>
  <c r="B776" i="10"/>
  <c r="C776" i="10"/>
  <c r="D776" i="10"/>
  <c r="B777" i="10"/>
  <c r="C777" i="10"/>
  <c r="D777" i="10"/>
  <c r="B778" i="10"/>
  <c r="C778" i="10"/>
  <c r="D778" i="10"/>
  <c r="B779" i="10"/>
  <c r="C779" i="10"/>
  <c r="D779" i="10"/>
  <c r="B780" i="10"/>
  <c r="C780" i="10"/>
  <c r="D780" i="10"/>
  <c r="B781" i="10"/>
  <c r="C781" i="10"/>
  <c r="D781" i="10"/>
  <c r="B782" i="10"/>
  <c r="C782" i="10"/>
  <c r="D782" i="10"/>
  <c r="B783" i="10"/>
  <c r="C783" i="10"/>
  <c r="D783" i="10"/>
  <c r="B784" i="10"/>
  <c r="C784" i="10"/>
  <c r="D784" i="10"/>
  <c r="B785" i="10"/>
  <c r="C785" i="10"/>
  <c r="D785" i="10"/>
  <c r="B786" i="10"/>
  <c r="C786" i="10"/>
  <c r="D786" i="10"/>
  <c r="B787" i="10"/>
  <c r="C787" i="10"/>
  <c r="D787" i="10"/>
  <c r="B788" i="10"/>
  <c r="C788" i="10"/>
  <c r="D788" i="10"/>
  <c r="B789" i="10"/>
  <c r="C789" i="10"/>
  <c r="D789" i="10"/>
  <c r="B790" i="10"/>
  <c r="C790" i="10"/>
  <c r="D790" i="10"/>
  <c r="B791" i="10"/>
  <c r="C791" i="10"/>
  <c r="D791" i="10"/>
  <c r="B792" i="10"/>
  <c r="C792" i="10"/>
  <c r="D792" i="10"/>
  <c r="B793" i="10"/>
  <c r="C793" i="10"/>
  <c r="D793" i="10"/>
  <c r="B794" i="10"/>
  <c r="C794" i="10"/>
  <c r="D794" i="10"/>
  <c r="B795" i="10"/>
  <c r="C795" i="10"/>
  <c r="D795" i="10"/>
  <c r="B796" i="10"/>
  <c r="C796" i="10"/>
  <c r="D796" i="10"/>
  <c r="B797" i="10"/>
  <c r="C797" i="10"/>
  <c r="D797" i="10"/>
  <c r="B798" i="10"/>
  <c r="C798" i="10"/>
  <c r="D798" i="10"/>
  <c r="B799" i="10"/>
  <c r="C799" i="10"/>
  <c r="D799" i="10"/>
  <c r="B800" i="10"/>
  <c r="C800" i="10"/>
  <c r="D800" i="10"/>
  <c r="B801" i="10"/>
  <c r="C801" i="10"/>
  <c r="D801" i="10"/>
  <c r="B802" i="10"/>
  <c r="C802" i="10"/>
  <c r="D802" i="10"/>
  <c r="B803" i="10"/>
  <c r="C803" i="10"/>
  <c r="D803" i="10"/>
  <c r="B804" i="10"/>
  <c r="C804" i="10"/>
  <c r="D804" i="10"/>
  <c r="B805" i="10"/>
  <c r="C805" i="10"/>
  <c r="D805" i="10"/>
  <c r="B806" i="10"/>
  <c r="C806" i="10"/>
  <c r="D806" i="10"/>
  <c r="B807" i="10"/>
  <c r="C807" i="10"/>
  <c r="D807" i="10"/>
  <c r="B808" i="10"/>
  <c r="C808" i="10"/>
  <c r="D808" i="10"/>
  <c r="B809" i="10"/>
  <c r="C809" i="10"/>
  <c r="D809" i="10"/>
  <c r="B810" i="10"/>
  <c r="C810" i="10"/>
  <c r="D810" i="10"/>
  <c r="B811" i="10"/>
  <c r="C811" i="10"/>
  <c r="D811" i="10"/>
  <c r="B812" i="10"/>
  <c r="C812" i="10"/>
  <c r="D812" i="10"/>
  <c r="B813" i="10"/>
  <c r="C813" i="10"/>
  <c r="D813" i="10"/>
  <c r="B814" i="10"/>
  <c r="C814" i="10"/>
  <c r="D814" i="10"/>
  <c r="B815" i="10"/>
  <c r="C815" i="10"/>
  <c r="D815" i="10"/>
  <c r="B816" i="10"/>
  <c r="C816" i="10"/>
  <c r="D816" i="10"/>
  <c r="B817" i="10"/>
  <c r="C817" i="10"/>
  <c r="D817" i="10"/>
  <c r="B818" i="10"/>
  <c r="C818" i="10"/>
  <c r="D818" i="10"/>
  <c r="B819" i="10"/>
  <c r="C819" i="10"/>
  <c r="D819" i="10"/>
  <c r="B820" i="10"/>
  <c r="C820" i="10"/>
  <c r="D820" i="10"/>
  <c r="B821" i="10"/>
  <c r="C821" i="10"/>
  <c r="D821" i="10"/>
  <c r="B822" i="10"/>
  <c r="C822" i="10"/>
  <c r="D822" i="10"/>
  <c r="B823" i="10"/>
  <c r="C823" i="10"/>
  <c r="D823" i="10"/>
  <c r="B824" i="10"/>
  <c r="C824" i="10"/>
  <c r="D824" i="10"/>
  <c r="B825" i="10"/>
  <c r="C825" i="10"/>
  <c r="D825" i="10"/>
  <c r="B826" i="10"/>
  <c r="C826" i="10"/>
  <c r="D826" i="10"/>
  <c r="B827" i="10"/>
  <c r="C827" i="10"/>
  <c r="D827" i="10"/>
  <c r="B828" i="10"/>
  <c r="C828" i="10"/>
  <c r="D828" i="10"/>
  <c r="B829" i="10"/>
  <c r="C829" i="10"/>
  <c r="D829" i="10"/>
  <c r="B830" i="10"/>
  <c r="C830" i="10"/>
  <c r="D830" i="10"/>
  <c r="B831" i="10"/>
  <c r="C831" i="10"/>
  <c r="D831" i="10"/>
  <c r="B832" i="10"/>
  <c r="C832" i="10"/>
  <c r="D832" i="10"/>
  <c r="B833" i="10"/>
  <c r="C833" i="10"/>
  <c r="D833" i="10"/>
  <c r="B834" i="10"/>
  <c r="C834" i="10"/>
  <c r="D834" i="10"/>
  <c r="B835" i="10"/>
  <c r="C835" i="10"/>
  <c r="D835" i="10"/>
  <c r="B836" i="10"/>
  <c r="C836" i="10"/>
  <c r="D836" i="10"/>
  <c r="B837" i="10"/>
  <c r="C837" i="10"/>
  <c r="D837" i="10"/>
  <c r="B838" i="10"/>
  <c r="C838" i="10"/>
  <c r="D838" i="10"/>
  <c r="B839" i="10"/>
  <c r="C839" i="10"/>
  <c r="D839" i="10"/>
  <c r="B840" i="10"/>
  <c r="C840" i="10"/>
  <c r="D840" i="10"/>
  <c r="B841" i="10"/>
  <c r="C841" i="10"/>
  <c r="D841" i="10"/>
  <c r="B842" i="10"/>
  <c r="C842" i="10"/>
  <c r="D842" i="10"/>
  <c r="B843" i="10"/>
  <c r="C843" i="10"/>
  <c r="D843" i="10"/>
  <c r="B844" i="10"/>
  <c r="C844" i="10"/>
  <c r="D844" i="10"/>
  <c r="B845" i="10"/>
  <c r="C845" i="10"/>
  <c r="D845" i="10"/>
  <c r="B846" i="10"/>
  <c r="C846" i="10"/>
  <c r="D846" i="10"/>
  <c r="B847" i="10"/>
  <c r="C847" i="10"/>
  <c r="D847" i="10"/>
  <c r="B848" i="10"/>
  <c r="C848" i="10"/>
  <c r="D848" i="10"/>
  <c r="B849" i="10"/>
  <c r="C849" i="10"/>
  <c r="D849" i="10"/>
  <c r="B850" i="10"/>
  <c r="C850" i="10"/>
  <c r="D850" i="10"/>
  <c r="B851" i="10"/>
  <c r="C851" i="10"/>
  <c r="D851" i="10"/>
  <c r="B852" i="10"/>
  <c r="C852" i="10"/>
  <c r="D852" i="10"/>
  <c r="B853" i="10"/>
  <c r="C853" i="10"/>
  <c r="D853" i="10"/>
  <c r="B854" i="10"/>
  <c r="C854" i="10"/>
  <c r="D854" i="10"/>
  <c r="B855" i="10"/>
  <c r="C855" i="10"/>
  <c r="D855" i="10"/>
  <c r="B856" i="10"/>
  <c r="C856" i="10"/>
  <c r="D856" i="10"/>
  <c r="B857" i="10"/>
  <c r="C857" i="10"/>
  <c r="D857" i="10"/>
  <c r="B858" i="10"/>
  <c r="C858" i="10"/>
  <c r="D858" i="10"/>
  <c r="B859" i="10"/>
  <c r="C859" i="10"/>
  <c r="D859" i="10"/>
  <c r="B860" i="10"/>
  <c r="C860" i="10"/>
  <c r="D860" i="10"/>
  <c r="B861" i="10"/>
  <c r="C861" i="10"/>
  <c r="D861" i="10"/>
  <c r="B862" i="10"/>
  <c r="C862" i="10"/>
  <c r="D862" i="10"/>
  <c r="B863" i="10"/>
  <c r="C863" i="10"/>
  <c r="D863" i="10"/>
  <c r="B864" i="10"/>
  <c r="C864" i="10"/>
  <c r="D864" i="10"/>
  <c r="B865" i="10"/>
  <c r="C865" i="10"/>
  <c r="D865" i="10"/>
  <c r="B866" i="10"/>
  <c r="C866" i="10"/>
  <c r="D866" i="10"/>
  <c r="B867" i="10"/>
  <c r="C867" i="10"/>
  <c r="D867" i="10"/>
  <c r="B868" i="10"/>
  <c r="C868" i="10"/>
  <c r="D868" i="10"/>
  <c r="B869" i="10"/>
  <c r="C869" i="10"/>
  <c r="D869" i="10"/>
  <c r="B870" i="10"/>
  <c r="C870" i="10"/>
  <c r="D870" i="10"/>
  <c r="B871" i="10"/>
  <c r="C871" i="10"/>
  <c r="D871" i="10"/>
  <c r="B872" i="10"/>
  <c r="C872" i="10"/>
  <c r="D872" i="10"/>
  <c r="B873" i="10"/>
  <c r="C873" i="10"/>
  <c r="D873" i="10"/>
  <c r="B874" i="10"/>
  <c r="C874" i="10"/>
  <c r="D874" i="10"/>
  <c r="B875" i="10"/>
  <c r="C875" i="10"/>
  <c r="D875" i="10"/>
  <c r="B876" i="10"/>
  <c r="C876" i="10"/>
  <c r="D876" i="10"/>
  <c r="B877" i="10"/>
  <c r="C877" i="10"/>
  <c r="D877" i="10"/>
  <c r="B878" i="10"/>
  <c r="C878" i="10"/>
  <c r="D878" i="10"/>
  <c r="B879" i="10"/>
  <c r="C879" i="10"/>
  <c r="D879" i="10"/>
  <c r="B880" i="10"/>
  <c r="C880" i="10"/>
  <c r="D880" i="10"/>
  <c r="B881" i="10"/>
  <c r="C881" i="10"/>
  <c r="D881" i="10"/>
  <c r="B882" i="10"/>
  <c r="C882" i="10"/>
  <c r="D882" i="10"/>
  <c r="B883" i="10"/>
  <c r="C883" i="10"/>
  <c r="D883" i="10"/>
  <c r="B884" i="10"/>
  <c r="C884" i="10"/>
  <c r="D884" i="10"/>
  <c r="B885" i="10"/>
  <c r="C885" i="10"/>
  <c r="D885" i="10"/>
  <c r="B886" i="10"/>
  <c r="C886" i="10"/>
  <c r="D886" i="10"/>
  <c r="B887" i="10"/>
  <c r="C887" i="10"/>
  <c r="D887" i="10"/>
  <c r="B888" i="10"/>
  <c r="C888" i="10"/>
  <c r="D888" i="10"/>
  <c r="B889" i="10"/>
  <c r="C889" i="10"/>
  <c r="D889" i="10"/>
  <c r="B890" i="10"/>
  <c r="C890" i="10"/>
  <c r="D890" i="10"/>
  <c r="B891" i="10"/>
  <c r="C891" i="10"/>
  <c r="D891" i="10"/>
  <c r="B892" i="10"/>
  <c r="C892" i="10"/>
  <c r="D892" i="10"/>
  <c r="B893" i="10"/>
  <c r="C893" i="10"/>
  <c r="D893" i="10"/>
  <c r="B894" i="10"/>
  <c r="C894" i="10"/>
  <c r="D894" i="10"/>
  <c r="B895" i="10"/>
  <c r="C895" i="10"/>
  <c r="D895" i="10"/>
  <c r="B896" i="10"/>
  <c r="C896" i="10"/>
  <c r="D896" i="10"/>
  <c r="B897" i="10"/>
  <c r="C897" i="10"/>
  <c r="D897" i="10"/>
  <c r="B898" i="10"/>
  <c r="C898" i="10"/>
  <c r="D898" i="10"/>
  <c r="B899" i="10"/>
  <c r="C899" i="10"/>
  <c r="D899" i="10"/>
  <c r="B900" i="10"/>
  <c r="C900" i="10"/>
  <c r="D900" i="10"/>
  <c r="B901" i="10"/>
  <c r="C901" i="10"/>
  <c r="D901" i="10"/>
  <c r="B902" i="10"/>
  <c r="C902" i="10"/>
  <c r="D902" i="10"/>
  <c r="B903" i="10"/>
  <c r="C903" i="10"/>
  <c r="D903" i="10"/>
  <c r="B904" i="10"/>
  <c r="C904" i="10"/>
  <c r="D904" i="10"/>
  <c r="B905" i="10"/>
  <c r="C905" i="10"/>
  <c r="D905" i="10"/>
  <c r="B906" i="10"/>
  <c r="C906" i="10"/>
  <c r="D906" i="10"/>
  <c r="B907" i="10"/>
  <c r="C907" i="10"/>
  <c r="D907" i="10"/>
  <c r="B908" i="10"/>
  <c r="C908" i="10"/>
  <c r="D908" i="10"/>
  <c r="B909" i="10"/>
  <c r="C909" i="10"/>
  <c r="D909" i="10"/>
  <c r="B910" i="10"/>
  <c r="C910" i="10"/>
  <c r="D910" i="10"/>
  <c r="B911" i="10"/>
  <c r="C911" i="10"/>
  <c r="D911" i="10"/>
  <c r="B912" i="10"/>
  <c r="C912" i="10"/>
  <c r="D912" i="10"/>
  <c r="B913" i="10"/>
  <c r="C913" i="10"/>
  <c r="D913" i="10"/>
  <c r="B914" i="10"/>
  <c r="C914" i="10"/>
  <c r="D914" i="10"/>
  <c r="B915" i="10"/>
  <c r="C915" i="10"/>
  <c r="D915" i="10"/>
  <c r="B916" i="10"/>
  <c r="C916" i="10"/>
  <c r="D916" i="10"/>
  <c r="B917" i="10"/>
  <c r="C917" i="10"/>
  <c r="D917" i="10"/>
  <c r="B918" i="10"/>
  <c r="C918" i="10"/>
  <c r="D918" i="10"/>
  <c r="B919" i="10"/>
  <c r="C919" i="10"/>
  <c r="D919" i="10"/>
  <c r="B920" i="10"/>
  <c r="C920" i="10"/>
  <c r="D920" i="10"/>
  <c r="B921" i="10"/>
  <c r="C921" i="10"/>
  <c r="D921" i="10"/>
  <c r="B922" i="10"/>
  <c r="C922" i="10"/>
  <c r="D922" i="10"/>
  <c r="B923" i="10"/>
  <c r="C923" i="10"/>
  <c r="D923" i="10"/>
  <c r="B924" i="10"/>
  <c r="C924" i="10"/>
  <c r="D924" i="10"/>
  <c r="B925" i="10"/>
  <c r="C925" i="10"/>
  <c r="D925" i="10"/>
  <c r="B926" i="10"/>
  <c r="C926" i="10"/>
  <c r="D926" i="10"/>
  <c r="B927" i="10"/>
  <c r="C927" i="10"/>
  <c r="D927" i="10"/>
  <c r="B928" i="10"/>
  <c r="C928" i="10"/>
  <c r="D928" i="10"/>
  <c r="B929" i="10"/>
  <c r="C929" i="10"/>
  <c r="D929" i="10"/>
  <c r="B930" i="10"/>
  <c r="C930" i="10"/>
  <c r="D930" i="10"/>
  <c r="B931" i="10"/>
  <c r="C931" i="10"/>
  <c r="D931" i="10"/>
  <c r="B932" i="10"/>
  <c r="C932" i="10"/>
  <c r="D932" i="10"/>
  <c r="B933" i="10"/>
  <c r="C933" i="10"/>
  <c r="D933" i="10"/>
  <c r="B934" i="10"/>
  <c r="C934" i="10"/>
  <c r="D934" i="10"/>
  <c r="B935" i="10"/>
  <c r="C935" i="10"/>
  <c r="D935" i="10"/>
  <c r="B936" i="10"/>
  <c r="C936" i="10"/>
  <c r="D936" i="10"/>
  <c r="B937" i="10"/>
  <c r="C937" i="10"/>
  <c r="D937" i="10"/>
  <c r="B938" i="10"/>
  <c r="C938" i="10"/>
  <c r="D938" i="10"/>
  <c r="B939" i="10"/>
  <c r="C939" i="10"/>
  <c r="D939" i="10"/>
  <c r="B940" i="10"/>
  <c r="C940" i="10"/>
  <c r="D940" i="10"/>
  <c r="B941" i="10"/>
  <c r="C941" i="10"/>
  <c r="D941" i="10"/>
  <c r="B942" i="10"/>
  <c r="C942" i="10"/>
  <c r="D942" i="10"/>
  <c r="B943" i="10"/>
  <c r="C943" i="10"/>
  <c r="D943" i="10"/>
  <c r="B944" i="10"/>
  <c r="C944" i="10"/>
  <c r="D944" i="10"/>
  <c r="B945" i="10"/>
  <c r="C945" i="10"/>
  <c r="D945" i="10"/>
  <c r="B946" i="10"/>
  <c r="C946" i="10"/>
  <c r="D946" i="10"/>
  <c r="B947" i="10"/>
  <c r="C947" i="10"/>
  <c r="D947" i="10"/>
  <c r="B948" i="10"/>
  <c r="C948" i="10"/>
  <c r="D948" i="10"/>
  <c r="B949" i="10"/>
  <c r="C949" i="10"/>
  <c r="D949" i="10"/>
  <c r="B950" i="10"/>
  <c r="C950" i="10"/>
  <c r="D950" i="10"/>
  <c r="B951" i="10"/>
  <c r="C951" i="10"/>
  <c r="D951" i="10"/>
  <c r="B952" i="10"/>
  <c r="C952" i="10"/>
  <c r="D952" i="10"/>
  <c r="B953" i="10"/>
  <c r="C953" i="10"/>
  <c r="D953" i="10"/>
  <c r="B954" i="10"/>
  <c r="C954" i="10"/>
  <c r="D954" i="10"/>
  <c r="B955" i="10"/>
  <c r="C955" i="10"/>
  <c r="D955" i="10"/>
  <c r="B956" i="10"/>
  <c r="C956" i="10"/>
  <c r="D956" i="10"/>
  <c r="B957" i="10"/>
  <c r="C957" i="10"/>
  <c r="D957" i="10"/>
  <c r="B958" i="10"/>
  <c r="C958" i="10"/>
  <c r="D958" i="10"/>
  <c r="B959" i="10"/>
  <c r="C959" i="10"/>
  <c r="D959" i="10"/>
  <c r="B960" i="10"/>
  <c r="C960" i="10"/>
  <c r="D960" i="10"/>
  <c r="B961" i="10"/>
  <c r="C961" i="10"/>
  <c r="D961" i="10"/>
  <c r="B962" i="10"/>
  <c r="C962" i="10"/>
  <c r="D962" i="10"/>
  <c r="B963" i="10"/>
  <c r="C963" i="10"/>
  <c r="D963" i="10"/>
  <c r="B964" i="10"/>
  <c r="C964" i="10"/>
  <c r="D964" i="10"/>
  <c r="B965" i="10"/>
  <c r="C965" i="10"/>
  <c r="D965" i="10"/>
  <c r="B966" i="10"/>
  <c r="C966" i="10"/>
  <c r="D966" i="10"/>
  <c r="B967" i="10"/>
  <c r="C967" i="10"/>
  <c r="D967" i="10"/>
  <c r="B968" i="10"/>
  <c r="C968" i="10"/>
  <c r="D968" i="10"/>
  <c r="B969" i="10"/>
  <c r="C969" i="10"/>
  <c r="D969" i="10"/>
  <c r="B970" i="10"/>
  <c r="C970" i="10"/>
  <c r="D970" i="10"/>
  <c r="B971" i="10"/>
  <c r="C971" i="10"/>
  <c r="D971" i="10"/>
  <c r="B972" i="10"/>
  <c r="C972" i="10"/>
  <c r="D972" i="10"/>
  <c r="B973" i="10"/>
  <c r="C973" i="10"/>
  <c r="D973" i="10"/>
  <c r="B974" i="10"/>
  <c r="C974" i="10"/>
  <c r="D974" i="10"/>
  <c r="B975" i="10"/>
  <c r="C975" i="10"/>
  <c r="D975" i="10"/>
  <c r="B976" i="10"/>
  <c r="C976" i="10"/>
  <c r="D976" i="10"/>
  <c r="B977" i="10"/>
  <c r="C977" i="10"/>
  <c r="D977" i="10"/>
  <c r="B978" i="10"/>
  <c r="C978" i="10"/>
  <c r="D978" i="10"/>
  <c r="B979" i="10"/>
  <c r="C979" i="10"/>
  <c r="D979" i="10"/>
  <c r="B980" i="10"/>
  <c r="C980" i="10"/>
  <c r="D980" i="10"/>
  <c r="B981" i="10"/>
  <c r="C981" i="10"/>
  <c r="D981" i="10"/>
  <c r="B982" i="10"/>
  <c r="C982" i="10"/>
  <c r="D982" i="10"/>
  <c r="B983" i="10"/>
  <c r="C983" i="10"/>
  <c r="D983" i="10"/>
  <c r="B984" i="10"/>
  <c r="C984" i="10"/>
  <c r="D984" i="10"/>
  <c r="B985" i="10"/>
  <c r="C985" i="10"/>
  <c r="D985" i="10"/>
  <c r="B986" i="10"/>
  <c r="C986" i="10"/>
  <c r="D986" i="10"/>
  <c r="B987" i="10"/>
  <c r="C987" i="10"/>
  <c r="D987" i="10"/>
  <c r="B988" i="10"/>
  <c r="C988" i="10"/>
  <c r="D988" i="10"/>
  <c r="B989" i="10"/>
  <c r="C989" i="10"/>
  <c r="D989" i="10"/>
  <c r="B990" i="10"/>
  <c r="C990" i="10"/>
  <c r="D990" i="10"/>
  <c r="B991" i="10"/>
  <c r="C991" i="10"/>
  <c r="D991" i="10"/>
  <c r="B992" i="10"/>
  <c r="C992" i="10"/>
  <c r="D992" i="10"/>
  <c r="B993" i="10"/>
  <c r="C993" i="10"/>
  <c r="D993" i="10"/>
  <c r="B994" i="10"/>
  <c r="C994" i="10"/>
  <c r="D994" i="10"/>
  <c r="B995" i="10"/>
  <c r="C995" i="10"/>
  <c r="D995" i="10"/>
  <c r="B996" i="10"/>
  <c r="C996" i="10"/>
  <c r="D996" i="10"/>
  <c r="B997" i="10"/>
  <c r="C997" i="10"/>
  <c r="D997" i="10"/>
  <c r="B998" i="10"/>
  <c r="C998" i="10"/>
  <c r="D998" i="10"/>
  <c r="B999" i="10"/>
  <c r="C999" i="10"/>
  <c r="D999" i="10"/>
  <c r="B1000" i="10"/>
  <c r="C1000" i="10"/>
  <c r="D1000" i="10"/>
  <c r="B1001" i="10"/>
  <c r="C1001" i="10"/>
  <c r="D1001" i="10"/>
  <c r="B1002" i="10"/>
  <c r="C1002" i="10"/>
  <c r="D1002" i="10"/>
  <c r="B1003" i="10"/>
  <c r="C1003" i="10"/>
  <c r="D1003" i="10"/>
  <c r="B1004" i="10"/>
  <c r="C1004" i="10"/>
  <c r="D1004" i="10"/>
  <c r="B1005" i="10"/>
  <c r="C1005" i="10"/>
  <c r="D1005" i="10"/>
  <c r="B1006" i="10"/>
  <c r="C1006" i="10"/>
  <c r="D1006" i="10"/>
  <c r="B1007" i="10"/>
  <c r="C1007" i="10"/>
  <c r="D1007" i="10"/>
  <c r="B1008" i="10"/>
  <c r="C1008" i="10"/>
  <c r="D1008" i="10"/>
  <c r="B1009" i="10"/>
  <c r="C1009" i="10"/>
  <c r="D1009" i="10"/>
  <c r="B1010" i="10"/>
  <c r="C1010" i="10"/>
  <c r="D1010" i="10"/>
  <c r="B1011" i="10"/>
  <c r="C1011" i="10"/>
  <c r="D1011" i="10"/>
  <c r="B1012" i="10"/>
  <c r="C1012" i="10"/>
  <c r="D1012" i="10"/>
  <c r="B1013" i="10"/>
  <c r="C1013" i="10"/>
  <c r="D1013" i="10"/>
  <c r="B1014" i="10"/>
  <c r="C1014" i="10"/>
  <c r="D1014" i="10"/>
  <c r="B1015" i="10"/>
  <c r="C1015" i="10"/>
  <c r="D1015" i="10"/>
  <c r="B1016" i="10"/>
  <c r="C1016" i="10"/>
  <c r="D1016" i="10"/>
  <c r="B1017" i="10"/>
  <c r="C1017" i="10"/>
  <c r="D1017" i="10"/>
  <c r="B1018" i="10"/>
  <c r="C1018" i="10"/>
  <c r="D1018" i="10"/>
  <c r="B1019" i="10"/>
  <c r="C1019" i="10"/>
  <c r="D1019" i="10"/>
  <c r="B1020" i="10"/>
  <c r="C1020" i="10"/>
  <c r="D1020" i="10"/>
  <c r="B1021" i="10"/>
  <c r="C1021" i="10"/>
  <c r="D1021" i="10"/>
  <c r="B1022" i="10"/>
  <c r="C1022" i="10"/>
  <c r="D1022" i="10"/>
  <c r="B1023" i="10"/>
  <c r="C1023" i="10"/>
  <c r="D1023" i="10"/>
  <c r="B1024" i="10"/>
  <c r="C1024" i="10"/>
  <c r="D1024" i="10"/>
  <c r="B1025" i="10"/>
  <c r="C1025" i="10"/>
  <c r="D1025" i="10"/>
  <c r="B1026" i="10"/>
  <c r="C1026" i="10"/>
  <c r="D1026" i="10"/>
  <c r="B1027" i="10"/>
  <c r="C1027" i="10"/>
  <c r="D1027" i="10"/>
  <c r="B1028" i="10"/>
  <c r="C1028" i="10"/>
  <c r="D1028" i="10"/>
  <c r="B1029" i="10"/>
  <c r="C1029" i="10"/>
  <c r="D1029" i="10"/>
  <c r="B1030" i="10"/>
  <c r="C1030" i="10"/>
  <c r="D1030" i="10"/>
  <c r="B1031" i="10"/>
  <c r="C1031" i="10"/>
  <c r="D1031" i="10"/>
  <c r="B1032" i="10"/>
  <c r="C1032" i="10"/>
  <c r="D1032" i="10"/>
  <c r="B1033" i="10"/>
  <c r="C1033" i="10"/>
  <c r="D1033" i="10"/>
  <c r="B1034" i="10"/>
  <c r="C1034" i="10"/>
  <c r="D1034" i="10"/>
  <c r="B1035" i="10"/>
  <c r="C1035" i="10"/>
  <c r="D1035" i="10"/>
  <c r="B1036" i="10"/>
  <c r="C1036" i="10"/>
  <c r="D1036" i="10"/>
  <c r="B1037" i="10"/>
  <c r="C1037" i="10"/>
  <c r="D1037" i="10"/>
  <c r="B1038" i="10"/>
  <c r="C1038" i="10"/>
  <c r="D1038" i="10"/>
  <c r="B1039" i="10"/>
  <c r="C1039" i="10"/>
  <c r="D1039" i="10"/>
  <c r="B1040" i="10"/>
  <c r="C1040" i="10"/>
  <c r="D1040" i="10"/>
  <c r="B1041" i="10"/>
  <c r="C1041" i="10"/>
  <c r="D1041" i="10"/>
  <c r="B1042" i="10"/>
  <c r="C1042" i="10"/>
  <c r="D1042" i="10"/>
  <c r="B1043" i="10"/>
  <c r="C1043" i="10"/>
  <c r="D1043" i="10"/>
  <c r="B1044" i="10"/>
  <c r="C1044" i="10"/>
  <c r="D1044" i="10"/>
  <c r="B1045" i="10"/>
  <c r="C1045" i="10"/>
  <c r="D1045" i="10"/>
  <c r="B1046" i="10"/>
  <c r="C1046" i="10"/>
  <c r="D1046" i="10"/>
  <c r="B1047" i="10"/>
  <c r="C1047" i="10"/>
  <c r="D1047" i="10"/>
  <c r="B1048" i="10"/>
  <c r="C1048" i="10"/>
  <c r="D1048" i="10"/>
  <c r="B1049" i="10"/>
  <c r="C1049" i="10"/>
  <c r="D1049" i="10"/>
  <c r="B1050" i="10"/>
  <c r="C1050" i="10"/>
  <c r="D1050" i="10"/>
  <c r="B1051" i="10"/>
  <c r="C1051" i="10"/>
  <c r="D1051" i="10"/>
  <c r="B1052" i="10"/>
  <c r="C1052" i="10"/>
  <c r="D1052" i="10"/>
  <c r="B1053" i="10"/>
  <c r="C1053" i="10"/>
  <c r="D1053" i="10"/>
  <c r="B1054" i="10"/>
  <c r="C1054" i="10"/>
  <c r="D1054" i="10"/>
  <c r="B1055" i="10"/>
  <c r="C1055" i="10"/>
  <c r="D1055" i="10"/>
  <c r="B1056" i="10"/>
  <c r="C1056" i="10"/>
  <c r="D1056" i="10"/>
  <c r="B1057" i="10"/>
  <c r="C1057" i="10"/>
  <c r="D1057" i="10"/>
  <c r="B1058" i="10"/>
  <c r="C1058" i="10"/>
  <c r="D1058" i="10"/>
  <c r="B1059" i="10"/>
  <c r="C1059" i="10"/>
  <c r="D1059" i="10"/>
  <c r="B1060" i="10"/>
  <c r="C1060" i="10"/>
  <c r="D1060" i="10"/>
  <c r="B1061" i="10"/>
  <c r="C1061" i="10"/>
  <c r="D1061" i="10"/>
  <c r="B1062" i="10"/>
  <c r="C1062" i="10"/>
  <c r="D1062" i="10"/>
  <c r="B1063" i="10"/>
  <c r="C1063" i="10"/>
  <c r="D1063" i="10"/>
  <c r="B1064" i="10"/>
  <c r="C1064" i="10"/>
  <c r="D1064" i="10"/>
  <c r="B1065" i="10"/>
  <c r="C1065" i="10"/>
  <c r="D1065" i="10"/>
  <c r="B1066" i="10"/>
  <c r="C1066" i="10"/>
  <c r="D1066" i="10"/>
  <c r="B1067" i="10"/>
  <c r="C1067" i="10"/>
  <c r="D1067" i="10"/>
  <c r="B1068" i="10"/>
  <c r="C1068" i="10"/>
  <c r="D1068" i="10"/>
  <c r="B1069" i="10"/>
  <c r="C1069" i="10"/>
  <c r="D1069" i="10"/>
  <c r="B1070" i="10"/>
  <c r="C1070" i="10"/>
  <c r="D1070" i="10"/>
  <c r="B1071" i="10"/>
  <c r="C1071" i="10"/>
  <c r="D1071" i="10"/>
  <c r="B1072" i="10"/>
  <c r="C1072" i="10"/>
  <c r="D1072" i="10"/>
  <c r="B1073" i="10"/>
  <c r="C1073" i="10"/>
  <c r="D1073" i="10"/>
  <c r="B1074" i="10"/>
  <c r="C1074" i="10"/>
  <c r="D1074" i="10"/>
  <c r="B1075" i="10"/>
  <c r="C1075" i="10"/>
  <c r="D1075" i="10"/>
  <c r="B1076" i="10"/>
  <c r="C1076" i="10"/>
  <c r="D1076" i="10"/>
  <c r="B1077" i="10"/>
  <c r="C1077" i="10"/>
  <c r="D1077" i="10"/>
  <c r="B1078" i="10"/>
  <c r="C1078" i="10"/>
  <c r="D1078" i="10"/>
  <c r="B1079" i="10"/>
  <c r="C1079" i="10"/>
  <c r="D1079" i="10"/>
  <c r="B1080" i="10"/>
  <c r="C1080" i="10"/>
  <c r="D1080" i="10"/>
  <c r="B1081" i="10"/>
  <c r="C1081" i="10"/>
  <c r="D1081" i="10"/>
  <c r="B1082" i="10"/>
  <c r="C1082" i="10"/>
  <c r="D1082" i="10"/>
  <c r="B1083" i="10"/>
  <c r="C1083" i="10"/>
  <c r="D1083" i="10"/>
  <c r="B1084" i="10"/>
  <c r="C1084" i="10"/>
  <c r="D1084" i="10"/>
  <c r="B1085" i="10"/>
  <c r="C1085" i="10"/>
  <c r="D1085" i="10"/>
  <c r="B1086" i="10"/>
  <c r="C1086" i="10"/>
  <c r="D1086" i="10"/>
  <c r="B1087" i="10"/>
  <c r="C1087" i="10"/>
  <c r="D1087" i="10"/>
  <c r="B1088" i="10"/>
  <c r="C1088" i="10"/>
  <c r="D1088" i="10"/>
  <c r="B1089" i="10"/>
  <c r="C1089" i="10"/>
  <c r="D1089" i="10"/>
  <c r="B1090" i="10"/>
  <c r="C1090" i="10"/>
  <c r="D1090" i="10"/>
  <c r="B1091" i="10"/>
  <c r="C1091" i="10"/>
  <c r="D1091" i="10"/>
  <c r="B1092" i="10"/>
  <c r="C1092" i="10"/>
  <c r="D1092" i="10"/>
  <c r="B1093" i="10"/>
  <c r="C1093" i="10"/>
  <c r="D1093" i="10"/>
  <c r="B1094" i="10"/>
  <c r="C1094" i="10"/>
  <c r="D1094" i="10"/>
  <c r="B1095" i="10"/>
  <c r="C1095" i="10"/>
  <c r="D1095" i="10"/>
  <c r="B1096" i="10"/>
  <c r="C1096" i="10"/>
  <c r="D1096" i="10"/>
  <c r="B1097" i="10"/>
  <c r="C1097" i="10"/>
  <c r="D1097" i="10"/>
  <c r="B1098" i="10"/>
  <c r="C1098" i="10"/>
  <c r="D1098" i="10"/>
  <c r="B1099" i="10"/>
  <c r="C1099" i="10"/>
  <c r="D1099" i="10"/>
  <c r="B1100" i="10"/>
  <c r="C1100" i="10"/>
  <c r="D1100" i="10"/>
  <c r="B1101" i="10"/>
  <c r="C1101" i="10"/>
  <c r="D1101" i="10"/>
  <c r="B1102" i="10"/>
  <c r="C1102" i="10"/>
  <c r="D1102" i="10"/>
  <c r="B1103" i="10"/>
  <c r="C1103" i="10"/>
  <c r="D1103" i="10"/>
  <c r="B1104" i="10"/>
  <c r="C1104" i="10"/>
  <c r="D1104" i="10"/>
  <c r="B1105" i="10"/>
  <c r="C1105" i="10"/>
  <c r="D1105" i="10"/>
  <c r="B1106" i="10"/>
  <c r="C1106" i="10"/>
  <c r="D1106" i="10"/>
  <c r="B1107" i="10"/>
  <c r="C1107" i="10"/>
  <c r="D1107" i="10"/>
  <c r="B1108" i="10"/>
  <c r="C1108" i="10"/>
  <c r="D1108" i="10"/>
  <c r="B1109" i="10"/>
  <c r="C1109" i="10"/>
  <c r="D1109" i="10"/>
  <c r="B1110" i="10"/>
  <c r="C1110" i="10"/>
  <c r="D1110" i="10"/>
  <c r="B1111" i="10"/>
  <c r="C1111" i="10"/>
  <c r="D1111" i="10"/>
  <c r="B1112" i="10"/>
  <c r="C1112" i="10"/>
  <c r="D1112" i="10"/>
  <c r="B1113" i="10"/>
  <c r="C1113" i="10"/>
  <c r="D1113" i="10"/>
  <c r="B1114" i="10"/>
  <c r="C1114" i="10"/>
  <c r="D1114" i="10"/>
  <c r="B1115" i="10"/>
  <c r="C1115" i="10"/>
  <c r="D1115" i="10"/>
  <c r="B1116" i="10"/>
  <c r="C1116" i="10"/>
  <c r="D1116" i="10"/>
  <c r="B1117" i="10"/>
  <c r="C1117" i="10"/>
  <c r="D1117" i="10"/>
  <c r="B1118" i="10"/>
  <c r="C1118" i="10"/>
  <c r="D1118" i="10"/>
  <c r="B1119" i="10"/>
  <c r="C1119" i="10"/>
  <c r="D1119" i="10"/>
  <c r="B1120" i="10"/>
  <c r="C1120" i="10"/>
  <c r="D1120" i="10"/>
  <c r="B1121" i="10"/>
  <c r="C1121" i="10"/>
  <c r="D1121" i="10"/>
  <c r="B1122" i="10"/>
  <c r="C1122" i="10"/>
  <c r="D1122" i="10"/>
  <c r="B1123" i="10"/>
  <c r="C1123" i="10"/>
  <c r="D1123" i="10"/>
  <c r="B1124" i="10"/>
  <c r="C1124" i="10"/>
  <c r="D1124" i="10"/>
  <c r="B1125" i="10"/>
  <c r="C1125" i="10"/>
  <c r="D1125" i="10"/>
  <c r="B1126" i="10"/>
  <c r="C1126" i="10"/>
  <c r="D1126" i="10"/>
  <c r="B1127" i="10"/>
  <c r="C1127" i="10"/>
  <c r="D1127" i="10"/>
  <c r="B1128" i="10"/>
  <c r="C1128" i="10"/>
  <c r="D1128" i="10"/>
  <c r="B1129" i="10"/>
  <c r="C1129" i="10"/>
  <c r="D1129" i="10"/>
  <c r="B1130" i="10"/>
  <c r="C1130" i="10"/>
  <c r="D1130" i="10"/>
  <c r="B1131" i="10"/>
  <c r="C1131" i="10"/>
  <c r="D1131" i="10"/>
  <c r="B1132" i="10"/>
  <c r="C1132" i="10"/>
  <c r="D1132" i="10"/>
  <c r="B1133" i="10"/>
  <c r="C1133" i="10"/>
  <c r="D1133" i="10"/>
  <c r="B1134" i="10"/>
  <c r="C1134" i="10"/>
  <c r="D1134" i="10"/>
  <c r="B1135" i="10"/>
  <c r="C1135" i="10"/>
  <c r="D1135" i="10"/>
  <c r="B1136" i="10"/>
  <c r="C1136" i="10"/>
  <c r="D1136" i="10"/>
  <c r="B1137" i="10"/>
  <c r="C1137" i="10"/>
  <c r="D1137" i="10"/>
  <c r="B1138" i="10"/>
  <c r="C1138" i="10"/>
  <c r="D1138" i="10"/>
  <c r="B1139" i="10"/>
  <c r="C1139" i="10"/>
  <c r="D1139" i="10"/>
  <c r="B1140" i="10"/>
  <c r="C1140" i="10"/>
  <c r="D1140" i="10"/>
  <c r="B1141" i="10"/>
  <c r="C1141" i="10"/>
  <c r="D1141" i="10"/>
  <c r="B1142" i="10"/>
  <c r="C1142" i="10"/>
  <c r="D1142" i="10"/>
  <c r="B1143" i="10"/>
  <c r="C1143" i="10"/>
  <c r="D1143" i="10"/>
  <c r="B1144" i="10"/>
  <c r="C1144" i="10"/>
  <c r="D1144" i="10"/>
  <c r="B1145" i="10"/>
  <c r="C1145" i="10"/>
  <c r="D1145" i="10"/>
  <c r="B1146" i="10"/>
  <c r="C1146" i="10"/>
  <c r="D1146" i="10"/>
  <c r="B1147" i="10"/>
  <c r="C1147" i="10"/>
  <c r="D1147" i="10"/>
  <c r="B1148" i="10"/>
  <c r="C1148" i="10"/>
  <c r="D1148" i="10"/>
  <c r="B1149" i="10"/>
  <c r="C1149" i="10"/>
  <c r="D1149" i="10"/>
  <c r="B1150" i="10"/>
  <c r="C1150" i="10"/>
  <c r="D1150" i="10"/>
  <c r="B1151" i="10"/>
  <c r="C1151" i="10"/>
  <c r="D1151" i="10"/>
  <c r="B1152" i="10"/>
  <c r="C1152" i="10"/>
  <c r="D1152" i="10"/>
  <c r="B1153" i="10"/>
  <c r="C1153" i="10"/>
  <c r="D1153" i="10"/>
  <c r="B1154" i="10"/>
  <c r="C1154" i="10"/>
  <c r="D1154" i="10"/>
  <c r="B1155" i="10"/>
  <c r="C1155" i="10"/>
  <c r="D1155" i="10"/>
  <c r="B1156" i="10"/>
  <c r="C1156" i="10"/>
  <c r="D1156" i="10"/>
  <c r="B1157" i="10"/>
  <c r="C1157" i="10"/>
  <c r="D1157" i="10"/>
  <c r="B1158" i="10"/>
  <c r="C1158" i="10"/>
  <c r="D1158" i="10"/>
  <c r="B1159" i="10"/>
  <c r="C1159" i="10"/>
  <c r="D1159" i="10"/>
  <c r="B1160" i="10"/>
  <c r="C1160" i="10"/>
  <c r="D1160" i="10"/>
  <c r="B1161" i="10"/>
  <c r="C1161" i="10"/>
  <c r="D1161" i="10"/>
  <c r="B1162" i="10"/>
  <c r="C1162" i="10"/>
  <c r="D1162" i="10"/>
  <c r="B1163" i="10"/>
  <c r="C1163" i="10"/>
  <c r="D1163" i="10"/>
  <c r="B1164" i="10"/>
  <c r="C1164" i="10"/>
  <c r="D1164" i="10"/>
  <c r="B1165" i="10"/>
  <c r="C1165" i="10"/>
  <c r="D1165" i="10"/>
  <c r="B1166" i="10"/>
  <c r="C1166" i="10"/>
  <c r="D1166" i="10"/>
  <c r="B1167" i="10"/>
  <c r="C1167" i="10"/>
  <c r="D1167" i="10"/>
  <c r="B1168" i="10"/>
  <c r="C1168" i="10"/>
  <c r="D1168" i="10"/>
  <c r="B1169" i="10"/>
  <c r="C1169" i="10"/>
  <c r="D1169" i="10"/>
  <c r="B1170" i="10"/>
  <c r="C1170" i="10"/>
  <c r="D1170" i="10"/>
  <c r="B1171" i="10"/>
  <c r="C1171" i="10"/>
  <c r="D1171" i="10"/>
  <c r="B1172" i="10"/>
  <c r="C1172" i="10"/>
  <c r="D1172" i="10"/>
  <c r="B1173" i="10"/>
  <c r="C1173" i="10"/>
  <c r="D1173" i="10"/>
  <c r="B1174" i="10"/>
  <c r="C1174" i="10"/>
  <c r="D1174" i="10"/>
  <c r="B1175" i="10"/>
  <c r="C1175" i="10"/>
  <c r="D1175" i="10"/>
  <c r="B1176" i="10"/>
  <c r="C1176" i="10"/>
  <c r="D1176" i="10"/>
  <c r="B1177" i="10"/>
  <c r="C1177" i="10"/>
  <c r="D1177" i="10"/>
  <c r="B1178" i="10"/>
  <c r="C1178" i="10"/>
  <c r="D1178" i="10"/>
  <c r="B1179" i="10"/>
  <c r="C1179" i="10"/>
  <c r="D1179" i="10"/>
  <c r="B1180" i="10"/>
  <c r="C1180" i="10"/>
  <c r="D1180" i="10"/>
  <c r="B1181" i="10"/>
  <c r="C1181" i="10"/>
  <c r="D1181" i="10"/>
  <c r="B1182" i="10"/>
  <c r="C1182" i="10"/>
  <c r="D1182" i="10"/>
  <c r="B1183" i="10"/>
  <c r="C1183" i="10"/>
  <c r="D1183" i="10"/>
  <c r="B1184" i="10"/>
  <c r="C1184" i="10"/>
  <c r="D1184" i="10"/>
  <c r="B1185" i="10"/>
  <c r="C1185" i="10"/>
  <c r="D1185" i="10"/>
  <c r="B1186" i="10"/>
  <c r="C1186" i="10"/>
  <c r="D1186" i="10"/>
  <c r="B1187" i="10"/>
  <c r="C1187" i="10"/>
  <c r="D1187" i="10"/>
  <c r="B1188" i="10"/>
  <c r="C1188" i="10"/>
  <c r="D1188" i="10"/>
  <c r="B1189" i="10"/>
  <c r="C1189" i="10"/>
  <c r="D1189" i="10"/>
  <c r="B1190" i="10"/>
  <c r="C1190" i="10"/>
  <c r="D1190" i="10"/>
  <c r="B1191" i="10"/>
  <c r="C1191" i="10"/>
  <c r="D1191" i="10"/>
  <c r="B1192" i="10"/>
  <c r="C1192" i="10"/>
  <c r="D1192" i="10"/>
  <c r="B1193" i="10"/>
  <c r="C1193" i="10"/>
  <c r="D1193" i="10"/>
  <c r="B1194" i="10"/>
  <c r="C1194" i="10"/>
  <c r="D1194" i="10"/>
  <c r="B1195" i="10"/>
  <c r="C1195" i="10"/>
  <c r="D1195" i="10"/>
  <c r="B1196" i="10"/>
  <c r="C1196" i="10"/>
  <c r="D1196" i="10"/>
  <c r="B1197" i="10"/>
  <c r="C1197" i="10"/>
  <c r="D1197" i="10"/>
  <c r="B1198" i="10"/>
  <c r="C1198" i="10"/>
  <c r="D1198" i="10"/>
  <c r="B1199" i="10"/>
  <c r="C1199" i="10"/>
  <c r="D1199" i="10"/>
  <c r="B1200" i="10"/>
  <c r="C1200" i="10"/>
  <c r="D1200" i="10"/>
  <c r="B1201" i="10"/>
  <c r="C1201" i="10"/>
  <c r="D1201" i="10"/>
  <c r="B1202" i="10"/>
  <c r="C1202" i="10"/>
  <c r="D1202" i="10"/>
  <c r="B1203" i="10"/>
  <c r="C1203" i="10"/>
  <c r="D1203" i="10"/>
  <c r="B1204" i="10"/>
  <c r="C1204" i="10"/>
  <c r="D1204" i="10"/>
  <c r="B1205" i="10"/>
  <c r="C1205" i="10"/>
  <c r="D1205" i="10"/>
  <c r="B1206" i="10"/>
  <c r="C1206" i="10"/>
  <c r="D1206" i="10"/>
  <c r="B1207" i="10"/>
  <c r="C1207" i="10"/>
  <c r="D1207" i="10"/>
  <c r="B1208" i="10"/>
  <c r="C1208" i="10"/>
  <c r="D1208" i="10"/>
  <c r="B1209" i="10"/>
  <c r="C1209" i="10"/>
  <c r="D1209" i="10"/>
  <c r="B1210" i="10"/>
  <c r="C1210" i="10"/>
  <c r="D1210" i="10"/>
  <c r="B1211" i="10"/>
  <c r="C1211" i="10"/>
  <c r="D1211" i="10"/>
  <c r="B1212" i="10"/>
  <c r="C1212" i="10"/>
  <c r="D1212" i="10"/>
  <c r="B1213" i="10"/>
  <c r="C1213" i="10"/>
  <c r="D1213" i="10"/>
  <c r="B1214" i="10"/>
  <c r="C1214" i="10"/>
  <c r="D1214" i="10"/>
  <c r="B1215" i="10"/>
  <c r="C1215" i="10"/>
  <c r="D1215" i="10"/>
  <c r="B1216" i="10"/>
  <c r="C1216" i="10"/>
  <c r="D1216" i="10"/>
  <c r="B1217" i="10"/>
  <c r="C1217" i="10"/>
  <c r="D1217" i="10"/>
  <c r="B1218" i="10"/>
  <c r="C1218" i="10"/>
  <c r="D1218" i="10"/>
  <c r="B1219" i="10"/>
  <c r="C1219" i="10"/>
  <c r="D1219" i="10"/>
  <c r="B1220" i="10"/>
  <c r="C1220" i="10"/>
  <c r="D1220" i="10"/>
  <c r="B1221" i="10"/>
  <c r="C1221" i="10"/>
  <c r="D1221" i="10"/>
  <c r="B1222" i="10"/>
  <c r="C1222" i="10"/>
  <c r="D1222" i="10"/>
  <c r="B1223" i="10"/>
  <c r="C1223" i="10"/>
  <c r="D1223" i="10"/>
  <c r="B1224" i="10"/>
  <c r="C1224" i="10"/>
  <c r="D1224" i="10"/>
  <c r="B1225" i="10"/>
  <c r="C1225" i="10"/>
  <c r="D1225" i="10"/>
  <c r="B1226" i="10"/>
  <c r="C1226" i="10"/>
  <c r="D1226" i="10"/>
  <c r="B1227" i="10"/>
  <c r="C1227" i="10"/>
  <c r="D1227" i="10"/>
  <c r="B1228" i="10"/>
  <c r="C1228" i="10"/>
  <c r="D1228" i="10"/>
  <c r="B1229" i="10"/>
  <c r="C1229" i="10"/>
  <c r="D1229" i="10"/>
  <c r="B1230" i="10"/>
  <c r="C1230" i="10"/>
  <c r="D1230" i="10"/>
  <c r="B1231" i="10"/>
  <c r="C1231" i="10"/>
  <c r="D1231" i="10"/>
  <c r="B1232" i="10"/>
  <c r="C1232" i="10"/>
  <c r="D1232" i="10"/>
  <c r="B1233" i="10"/>
  <c r="C1233" i="10"/>
  <c r="D1233" i="10"/>
  <c r="B1234" i="10"/>
  <c r="C1234" i="10"/>
  <c r="D1234" i="10"/>
  <c r="B1235" i="10"/>
  <c r="C1235" i="10"/>
  <c r="D1235" i="10"/>
  <c r="B1236" i="10"/>
  <c r="C1236" i="10"/>
  <c r="D1236" i="10"/>
  <c r="B1237" i="10"/>
  <c r="C1237" i="10"/>
  <c r="D1237" i="10"/>
  <c r="B1238" i="10"/>
  <c r="C1238" i="10"/>
  <c r="D1238" i="10"/>
  <c r="B1239" i="10"/>
  <c r="C1239" i="10"/>
  <c r="D1239" i="10"/>
  <c r="B1240" i="10"/>
  <c r="C1240" i="10"/>
  <c r="D1240" i="10"/>
  <c r="B1241" i="10"/>
  <c r="C1241" i="10"/>
  <c r="D1241" i="10"/>
  <c r="B1242" i="10"/>
  <c r="C1242" i="10"/>
  <c r="D1242" i="10"/>
  <c r="B1243" i="10"/>
  <c r="C1243" i="10"/>
  <c r="D1243" i="10"/>
  <c r="B1244" i="10"/>
  <c r="C1244" i="10"/>
  <c r="D1244" i="10"/>
  <c r="B1245" i="10"/>
  <c r="C1245" i="10"/>
  <c r="D1245" i="10"/>
  <c r="B1246" i="10"/>
  <c r="C1246" i="10"/>
  <c r="D1246" i="10"/>
  <c r="B1247" i="10"/>
  <c r="C1247" i="10"/>
  <c r="D1247" i="10"/>
  <c r="B1248" i="10"/>
  <c r="C1248" i="10"/>
  <c r="D1248" i="10"/>
  <c r="B1249" i="10"/>
  <c r="C1249" i="10"/>
  <c r="D1249" i="10"/>
  <c r="B1250" i="10"/>
  <c r="C1250" i="10"/>
  <c r="D1250" i="10"/>
  <c r="B1251" i="10"/>
  <c r="C1251" i="10"/>
  <c r="D1251" i="10"/>
  <c r="B1252" i="10"/>
  <c r="C1252" i="10"/>
  <c r="D1252" i="10"/>
  <c r="B1253" i="10"/>
  <c r="C1253" i="10"/>
  <c r="D1253" i="10"/>
  <c r="B1254" i="10"/>
  <c r="C1254" i="10"/>
  <c r="D1254" i="10"/>
  <c r="B1255" i="10"/>
  <c r="C1255" i="10"/>
  <c r="D1255" i="10"/>
  <c r="B1256" i="10"/>
  <c r="C1256" i="10"/>
  <c r="D1256" i="10"/>
  <c r="B1257" i="10"/>
  <c r="C1257" i="10"/>
  <c r="D1257" i="10"/>
  <c r="B1258" i="10"/>
  <c r="C1258" i="10"/>
  <c r="D1258" i="10"/>
  <c r="B1259" i="10"/>
  <c r="C1259" i="10"/>
  <c r="D1259" i="10"/>
  <c r="B1260" i="10"/>
  <c r="C1260" i="10"/>
  <c r="D1260" i="10"/>
  <c r="B1261" i="10"/>
  <c r="C1261" i="10"/>
  <c r="D1261" i="10"/>
  <c r="B1262" i="10"/>
  <c r="C1262" i="10"/>
  <c r="D1262" i="10"/>
  <c r="B1263" i="10"/>
  <c r="C1263" i="10"/>
  <c r="D1263" i="10"/>
  <c r="B1264" i="10"/>
  <c r="C1264" i="10"/>
  <c r="D1264" i="10"/>
  <c r="B1265" i="10"/>
  <c r="C1265" i="10"/>
  <c r="D1265" i="10"/>
  <c r="B1266" i="10"/>
  <c r="C1266" i="10"/>
  <c r="D1266" i="10"/>
  <c r="B1267" i="10"/>
  <c r="C1267" i="10"/>
  <c r="D1267" i="10"/>
  <c r="B1268" i="10"/>
  <c r="C1268" i="10"/>
  <c r="D1268" i="10"/>
  <c r="B1269" i="10"/>
  <c r="C1269" i="10"/>
  <c r="D1269" i="10"/>
  <c r="B1270" i="10"/>
  <c r="C1270" i="10"/>
  <c r="D1270" i="10"/>
  <c r="B1271" i="10"/>
  <c r="C1271" i="10"/>
  <c r="D1271" i="10"/>
  <c r="B1272" i="10"/>
  <c r="C1272" i="10"/>
  <c r="D1272" i="10"/>
  <c r="B1273" i="10"/>
  <c r="C1273" i="10"/>
  <c r="D1273" i="10"/>
  <c r="B1274" i="10"/>
  <c r="C1274" i="10"/>
  <c r="D1274" i="10"/>
  <c r="B1275" i="10"/>
  <c r="C1275" i="10"/>
  <c r="D1275" i="10"/>
  <c r="B1276" i="10"/>
  <c r="C1276" i="10"/>
  <c r="D1276" i="10"/>
  <c r="B1277" i="10"/>
  <c r="C1277" i="10"/>
  <c r="D1277" i="10"/>
  <c r="B1278" i="10"/>
  <c r="C1278" i="10"/>
  <c r="D1278" i="10"/>
  <c r="B1279" i="10"/>
  <c r="C1279" i="10"/>
  <c r="D1279" i="10"/>
  <c r="B1280" i="10"/>
  <c r="C1280" i="10"/>
  <c r="D1280" i="10"/>
  <c r="B1281" i="10"/>
  <c r="C1281" i="10"/>
  <c r="D1281" i="10"/>
  <c r="B1282" i="10"/>
  <c r="C1282" i="10"/>
  <c r="D1282" i="10"/>
  <c r="B1283" i="10"/>
  <c r="C1283" i="10"/>
  <c r="D1283" i="10"/>
  <c r="B1284" i="10"/>
  <c r="C1284" i="10"/>
  <c r="D1284" i="10"/>
  <c r="B1285" i="10"/>
  <c r="C1285" i="10"/>
  <c r="D1285" i="10"/>
  <c r="B1286" i="10"/>
  <c r="C1286" i="10"/>
  <c r="D1286" i="10"/>
  <c r="B1287" i="10"/>
  <c r="C1287" i="10"/>
  <c r="D1287" i="10"/>
  <c r="B1288" i="10"/>
  <c r="C1288" i="10"/>
  <c r="D1288" i="10"/>
  <c r="B1289" i="10"/>
  <c r="C1289" i="10"/>
  <c r="D1289" i="10"/>
  <c r="B1290" i="10"/>
  <c r="C1290" i="10"/>
  <c r="D1290" i="10"/>
  <c r="B1291" i="10"/>
  <c r="C1291" i="10"/>
  <c r="D1291" i="10"/>
  <c r="B1292" i="10"/>
  <c r="C1292" i="10"/>
  <c r="D1292" i="10"/>
  <c r="B1293" i="10"/>
  <c r="C1293" i="10"/>
  <c r="D1293" i="10"/>
  <c r="B1294" i="10"/>
  <c r="C1294" i="10"/>
  <c r="D1294" i="10"/>
  <c r="B1295" i="10"/>
  <c r="C1295" i="10"/>
  <c r="D1295" i="10"/>
  <c r="B1296" i="10"/>
  <c r="C1296" i="10"/>
  <c r="D1296" i="10"/>
  <c r="B1297" i="10"/>
  <c r="C1297" i="10"/>
  <c r="D1297" i="10"/>
  <c r="B1298" i="10"/>
  <c r="C1298" i="10"/>
  <c r="D1298" i="10"/>
  <c r="B1299" i="10"/>
  <c r="C1299" i="10"/>
  <c r="D1299" i="10"/>
  <c r="B1300" i="10"/>
  <c r="C1300" i="10"/>
  <c r="D1300" i="10"/>
  <c r="B1301" i="10"/>
  <c r="C1301" i="10"/>
  <c r="D1301" i="10"/>
  <c r="B1302" i="10"/>
  <c r="C1302" i="10"/>
  <c r="D1302" i="10"/>
  <c r="B1303" i="10"/>
  <c r="C1303" i="10"/>
  <c r="D1303" i="10"/>
  <c r="B1304" i="10"/>
  <c r="C1304" i="10"/>
  <c r="D1304" i="10"/>
  <c r="B1305" i="10"/>
  <c r="C1305" i="10"/>
  <c r="D1305" i="10"/>
  <c r="B1306" i="10"/>
  <c r="C1306" i="10"/>
  <c r="D1306" i="10"/>
  <c r="B1307" i="10"/>
  <c r="C1307" i="10"/>
  <c r="D1307" i="10"/>
  <c r="B1308" i="10"/>
  <c r="C1308" i="10"/>
  <c r="D1308" i="10"/>
  <c r="B1309" i="10"/>
  <c r="C1309" i="10"/>
  <c r="D1309" i="10"/>
  <c r="B1310" i="10"/>
  <c r="C1310" i="10"/>
  <c r="D1310" i="10"/>
  <c r="B1311" i="10"/>
  <c r="C1311" i="10"/>
  <c r="D1311" i="10"/>
  <c r="B1312" i="10"/>
  <c r="C1312" i="10"/>
  <c r="D1312" i="10"/>
  <c r="B1313" i="10"/>
  <c r="C1313" i="10"/>
  <c r="D1313" i="10"/>
  <c r="B1314" i="10"/>
  <c r="C1314" i="10"/>
  <c r="D1314" i="10"/>
  <c r="B1315" i="10"/>
  <c r="C1315" i="10"/>
  <c r="D1315" i="10"/>
  <c r="B1316" i="10"/>
  <c r="C1316" i="10"/>
  <c r="D1316" i="10"/>
  <c r="B1317" i="10"/>
  <c r="C1317" i="10"/>
  <c r="D1317" i="10"/>
  <c r="B1318" i="10"/>
  <c r="C1318" i="10"/>
  <c r="D1318" i="10"/>
  <c r="B1319" i="10"/>
  <c r="C1319" i="10"/>
  <c r="D1319" i="10"/>
  <c r="B1320" i="10"/>
  <c r="C1320" i="10"/>
  <c r="D1320" i="10"/>
  <c r="B1321" i="10"/>
  <c r="C1321" i="10"/>
  <c r="D1321" i="10"/>
  <c r="B1322" i="10"/>
  <c r="C1322" i="10"/>
  <c r="D1322" i="10"/>
  <c r="B1323" i="10"/>
  <c r="C1323" i="10"/>
  <c r="D1323" i="10"/>
  <c r="B1324" i="10"/>
  <c r="C1324" i="10"/>
  <c r="D1324" i="10"/>
  <c r="B1325" i="10"/>
  <c r="C1325" i="10"/>
  <c r="D1325" i="10"/>
  <c r="B1326" i="10"/>
  <c r="C1326" i="10"/>
  <c r="D1326" i="10"/>
  <c r="B1327" i="10"/>
  <c r="C1327" i="10"/>
  <c r="D1327" i="10"/>
  <c r="B1328" i="10"/>
  <c r="C1328" i="10"/>
  <c r="D1328" i="10"/>
  <c r="B1329" i="10"/>
  <c r="C1329" i="10"/>
  <c r="D1329" i="10"/>
  <c r="B1330" i="10"/>
  <c r="C1330" i="10"/>
  <c r="D1330" i="10"/>
  <c r="B1331" i="10"/>
  <c r="C1331" i="10"/>
  <c r="D1331" i="10"/>
  <c r="B1332" i="10"/>
  <c r="C1332" i="10"/>
  <c r="D1332" i="10"/>
  <c r="B1333" i="10"/>
  <c r="C1333" i="10"/>
  <c r="D1333" i="10"/>
  <c r="B1334" i="10"/>
  <c r="C1334" i="10"/>
  <c r="D1334" i="10"/>
  <c r="B1335" i="10"/>
  <c r="C1335" i="10"/>
  <c r="D1335" i="10"/>
  <c r="B1336" i="10"/>
  <c r="C1336" i="10"/>
  <c r="D1336" i="10"/>
  <c r="B1337" i="10"/>
  <c r="C1337" i="10"/>
  <c r="D1337" i="10"/>
  <c r="B1338" i="10"/>
  <c r="C1338" i="10"/>
  <c r="D1338" i="10"/>
  <c r="B1339" i="10"/>
  <c r="C1339" i="10"/>
  <c r="D1339" i="10"/>
  <c r="B1340" i="10"/>
  <c r="C1340" i="10"/>
  <c r="D1340" i="10"/>
  <c r="B1341" i="10"/>
  <c r="C1341" i="10"/>
  <c r="D1341" i="10"/>
  <c r="B1342" i="10"/>
  <c r="C1342" i="10"/>
  <c r="D1342" i="10"/>
  <c r="B1343" i="10"/>
  <c r="C1343" i="10"/>
  <c r="D1343" i="10"/>
  <c r="B1344" i="10"/>
  <c r="C1344" i="10"/>
  <c r="D1344" i="10"/>
  <c r="B1345" i="10"/>
  <c r="C1345" i="10"/>
  <c r="D1345" i="10"/>
  <c r="B1346" i="10"/>
  <c r="C1346" i="10"/>
  <c r="D1346" i="10"/>
  <c r="B1347" i="10"/>
  <c r="C1347" i="10"/>
  <c r="D1347" i="10"/>
  <c r="B1348" i="10"/>
  <c r="C1348" i="10"/>
  <c r="D1348" i="10"/>
  <c r="B1349" i="10"/>
  <c r="C1349" i="10"/>
  <c r="D1349" i="10"/>
  <c r="B1350" i="10"/>
  <c r="C1350" i="10"/>
  <c r="D1350" i="10"/>
  <c r="B1351" i="10"/>
  <c r="C1351" i="10"/>
  <c r="D1351" i="10"/>
  <c r="B1352" i="10"/>
  <c r="C1352" i="10"/>
  <c r="D1352" i="10"/>
  <c r="B1353" i="10"/>
  <c r="C1353" i="10"/>
  <c r="D1353" i="10"/>
  <c r="B1354" i="10"/>
  <c r="C1354" i="10"/>
  <c r="D1354" i="10"/>
  <c r="B1355" i="10"/>
  <c r="C1355" i="10"/>
  <c r="D1355" i="10"/>
  <c r="B1356" i="10"/>
  <c r="C1356" i="10"/>
  <c r="D1356" i="10"/>
  <c r="B1357" i="10"/>
  <c r="C1357" i="10"/>
  <c r="D1357" i="10"/>
  <c r="B1358" i="10"/>
  <c r="C1358" i="10"/>
  <c r="D1358" i="10"/>
  <c r="B1359" i="10"/>
  <c r="C1359" i="10"/>
  <c r="D1359" i="10"/>
  <c r="B1360" i="10"/>
  <c r="C1360" i="10"/>
  <c r="D1360" i="10"/>
  <c r="B1361" i="10"/>
  <c r="C1361" i="10"/>
  <c r="D1361" i="10"/>
  <c r="B1362" i="10"/>
  <c r="C1362" i="10"/>
  <c r="D1362" i="10"/>
  <c r="B1363" i="10"/>
  <c r="C1363" i="10"/>
  <c r="D1363" i="10"/>
  <c r="B1364" i="10"/>
  <c r="C1364" i="10"/>
  <c r="D1364" i="10"/>
  <c r="B1365" i="10"/>
  <c r="C1365" i="10"/>
  <c r="D1365" i="10"/>
  <c r="B1366" i="10"/>
  <c r="C1366" i="10"/>
  <c r="D1366" i="10"/>
  <c r="B1367" i="10"/>
  <c r="C1367" i="10"/>
  <c r="D1367" i="10"/>
  <c r="B1368" i="10"/>
  <c r="C1368" i="10"/>
  <c r="D1368" i="10"/>
  <c r="B1369" i="10"/>
  <c r="C1369" i="10"/>
  <c r="D1369" i="10"/>
  <c r="B1370" i="10"/>
  <c r="C1370" i="10"/>
  <c r="D1370" i="10"/>
  <c r="B1371" i="10"/>
  <c r="C1371" i="10"/>
  <c r="D1371" i="10"/>
  <c r="B1372" i="10"/>
  <c r="C1372" i="10"/>
  <c r="D1372" i="10"/>
  <c r="B1373" i="10"/>
  <c r="C1373" i="10"/>
  <c r="D1373" i="10"/>
  <c r="B1374" i="10"/>
  <c r="C1374" i="10"/>
  <c r="D1374" i="10"/>
  <c r="B1375" i="10"/>
  <c r="C1375" i="10"/>
  <c r="D1375" i="10"/>
  <c r="B1376" i="10"/>
  <c r="C1376" i="10"/>
  <c r="D1376" i="10"/>
  <c r="B1377" i="10"/>
  <c r="C1377" i="10"/>
  <c r="D1377" i="10"/>
  <c r="B1378" i="10"/>
  <c r="C1378" i="10"/>
  <c r="D1378" i="10"/>
  <c r="B1379" i="10"/>
  <c r="C1379" i="10"/>
  <c r="D1379" i="10"/>
  <c r="B1380" i="10"/>
  <c r="C1380" i="10"/>
  <c r="D1380" i="10"/>
  <c r="B1381" i="10"/>
  <c r="C1381" i="10"/>
  <c r="D1381" i="10"/>
  <c r="B1382" i="10"/>
  <c r="C1382" i="10"/>
  <c r="D1382" i="10"/>
  <c r="B1383" i="10"/>
  <c r="C1383" i="10"/>
  <c r="D1383" i="10"/>
  <c r="B1384" i="10"/>
  <c r="C1384" i="10"/>
  <c r="D1384" i="10"/>
  <c r="B1385" i="10"/>
  <c r="C1385" i="10"/>
  <c r="D1385" i="10"/>
  <c r="B1386" i="10"/>
  <c r="C1386" i="10"/>
  <c r="D1386" i="10"/>
  <c r="B1387" i="10"/>
  <c r="C1387" i="10"/>
  <c r="D1387" i="10"/>
  <c r="B1388" i="10"/>
  <c r="C1388" i="10"/>
  <c r="D1388" i="10"/>
  <c r="B1389" i="10"/>
  <c r="C1389" i="10"/>
  <c r="D1389" i="10"/>
  <c r="B1390" i="10"/>
  <c r="C1390" i="10"/>
  <c r="D1390" i="10"/>
  <c r="B1391" i="10"/>
  <c r="C1391" i="10"/>
  <c r="D1391" i="10"/>
  <c r="B1392" i="10"/>
  <c r="C1392" i="10"/>
  <c r="D1392" i="10"/>
  <c r="B1393" i="10"/>
  <c r="C1393" i="10"/>
  <c r="D1393" i="10"/>
  <c r="B1394" i="10"/>
  <c r="C1394" i="10"/>
  <c r="D1394" i="10"/>
  <c r="B1395" i="10"/>
  <c r="C1395" i="10"/>
  <c r="D1395" i="10"/>
  <c r="B1396" i="10"/>
  <c r="C1396" i="10"/>
  <c r="D1396" i="10"/>
  <c r="B1397" i="10"/>
  <c r="C1397" i="10"/>
  <c r="D1397" i="10"/>
  <c r="B1398" i="10"/>
  <c r="C1398" i="10"/>
  <c r="D1398" i="10"/>
  <c r="B1399" i="10"/>
  <c r="C1399" i="10"/>
  <c r="D1399" i="10"/>
  <c r="B1400" i="10"/>
  <c r="C1400" i="10"/>
  <c r="D1400" i="10"/>
  <c r="B1401" i="10"/>
  <c r="C1401" i="10"/>
  <c r="D1401" i="10"/>
  <c r="B1402" i="10"/>
  <c r="C1402" i="10"/>
  <c r="D1402" i="10"/>
  <c r="B1403" i="10"/>
  <c r="C1403" i="10"/>
  <c r="D1403" i="10"/>
  <c r="B1404" i="10"/>
  <c r="C1404" i="10"/>
  <c r="D1404" i="10"/>
  <c r="B1405" i="10"/>
  <c r="C1405" i="10"/>
  <c r="D1405" i="10"/>
  <c r="B1406" i="10"/>
  <c r="C1406" i="10"/>
  <c r="D1406" i="10"/>
  <c r="B1407" i="10"/>
  <c r="C1407" i="10"/>
  <c r="D1407" i="10"/>
  <c r="B1408" i="10"/>
  <c r="C1408" i="10"/>
  <c r="D1408" i="10"/>
  <c r="B1409" i="10"/>
  <c r="C1409" i="10"/>
  <c r="D1409" i="10"/>
  <c r="B1410" i="10"/>
  <c r="C1410" i="10"/>
  <c r="D1410" i="10"/>
  <c r="B1411" i="10"/>
  <c r="C1411" i="10"/>
  <c r="D1411" i="10"/>
  <c r="B1412" i="10"/>
  <c r="C1412" i="10"/>
  <c r="D1412" i="10"/>
  <c r="B1413" i="10"/>
  <c r="C1413" i="10"/>
  <c r="D1413" i="10"/>
  <c r="B1414" i="10"/>
  <c r="C1414" i="10"/>
  <c r="D1414" i="10"/>
  <c r="B1415" i="10"/>
  <c r="C1415" i="10"/>
  <c r="D1415" i="10"/>
  <c r="B1416" i="10"/>
  <c r="C1416" i="10"/>
  <c r="D1416" i="10"/>
  <c r="B1417" i="10"/>
  <c r="C1417" i="10"/>
  <c r="D1417" i="10"/>
  <c r="B1418" i="10"/>
  <c r="C1418" i="10"/>
  <c r="D1418" i="10"/>
  <c r="B1419" i="10"/>
  <c r="C1419" i="10"/>
  <c r="D1419" i="10"/>
  <c r="B1420" i="10"/>
  <c r="C1420" i="10"/>
  <c r="D1420" i="10"/>
  <c r="B1421" i="10"/>
  <c r="C1421" i="10"/>
  <c r="D1421" i="10"/>
  <c r="B1422" i="10"/>
  <c r="C1422" i="10"/>
  <c r="D1422" i="10"/>
  <c r="B1423" i="10"/>
  <c r="C1423" i="10"/>
  <c r="D1423" i="10"/>
  <c r="B1424" i="10"/>
  <c r="C1424" i="10"/>
  <c r="D1424" i="10"/>
  <c r="B1425" i="10"/>
  <c r="C1425" i="10"/>
  <c r="D1425" i="10"/>
  <c r="B1426" i="10"/>
  <c r="C1426" i="10"/>
  <c r="D1426" i="10"/>
  <c r="B1427" i="10"/>
  <c r="C1427" i="10"/>
  <c r="D1427" i="10"/>
  <c r="B1428" i="10"/>
  <c r="C1428" i="10"/>
  <c r="D1428" i="10"/>
  <c r="B1429" i="10"/>
  <c r="C1429" i="10"/>
  <c r="D1429" i="10"/>
  <c r="B1430" i="10"/>
  <c r="C1430" i="10"/>
  <c r="D1430" i="10"/>
  <c r="B1431" i="10"/>
  <c r="C1431" i="10"/>
  <c r="D1431" i="10"/>
  <c r="B1432" i="10"/>
  <c r="C1432" i="10"/>
  <c r="D1432" i="10"/>
  <c r="B1433" i="10"/>
  <c r="C1433" i="10"/>
  <c r="D1433" i="10"/>
  <c r="B1434" i="10"/>
  <c r="C1434" i="10"/>
  <c r="D1434" i="10"/>
  <c r="B1435" i="10"/>
  <c r="C1435" i="10"/>
  <c r="D1435" i="10"/>
  <c r="B1436" i="10"/>
  <c r="C1436" i="10"/>
  <c r="D1436" i="10"/>
  <c r="B1437" i="10"/>
  <c r="C1437" i="10"/>
  <c r="D1437" i="10"/>
  <c r="B1438" i="10"/>
  <c r="C1438" i="10"/>
  <c r="D1438" i="10"/>
  <c r="B1439" i="10"/>
  <c r="C1439" i="10"/>
  <c r="D1439" i="10"/>
  <c r="B1440" i="10"/>
  <c r="C1440" i="10"/>
  <c r="D1440" i="10"/>
  <c r="B1441" i="10"/>
  <c r="C1441" i="10"/>
  <c r="D1441" i="10"/>
  <c r="B1442" i="10"/>
  <c r="C1442" i="10"/>
  <c r="D1442" i="10"/>
  <c r="B1443" i="10"/>
  <c r="C1443" i="10"/>
  <c r="D1443" i="10"/>
  <c r="B1444" i="10"/>
  <c r="C1444" i="10"/>
  <c r="D1444" i="10"/>
  <c r="B1445" i="10"/>
  <c r="C1445" i="10"/>
  <c r="D1445" i="10"/>
  <c r="B1446" i="10"/>
  <c r="C1446" i="10"/>
  <c r="D1446" i="10"/>
  <c r="B1447" i="10"/>
  <c r="C1447" i="10"/>
  <c r="D1447" i="10"/>
  <c r="B1448" i="10"/>
  <c r="C1448" i="10"/>
  <c r="D1448" i="10"/>
  <c r="B1449" i="10"/>
  <c r="C1449" i="10"/>
  <c r="D1449" i="10"/>
  <c r="B1450" i="10"/>
  <c r="C1450" i="10"/>
  <c r="D1450" i="10"/>
  <c r="B1451" i="10"/>
  <c r="C1451" i="10"/>
  <c r="D1451" i="10"/>
  <c r="B1452" i="10"/>
  <c r="C1452" i="10"/>
  <c r="D1452" i="10"/>
  <c r="B1453" i="10"/>
  <c r="C1453" i="10"/>
  <c r="D1453" i="10"/>
  <c r="B1454" i="10"/>
  <c r="C1454" i="10"/>
  <c r="D1454" i="10"/>
  <c r="B1455" i="10"/>
  <c r="C1455" i="10"/>
  <c r="D1455" i="10"/>
  <c r="B1456" i="10"/>
  <c r="C1456" i="10"/>
  <c r="D1456" i="10"/>
  <c r="B1457" i="10"/>
  <c r="C1457" i="10"/>
  <c r="D1457" i="10"/>
  <c r="B1458" i="10"/>
  <c r="C1458" i="10"/>
  <c r="D1458" i="10"/>
  <c r="B1459" i="10"/>
  <c r="C1459" i="10"/>
  <c r="D1459" i="10"/>
  <c r="B1460" i="10"/>
  <c r="C1460" i="10"/>
  <c r="D1460" i="10"/>
  <c r="B1461" i="10"/>
  <c r="C1461" i="10"/>
  <c r="D1461" i="10"/>
  <c r="B1462" i="10"/>
  <c r="C1462" i="10"/>
  <c r="D1462" i="10"/>
  <c r="B1463" i="10"/>
  <c r="C1463" i="10"/>
  <c r="D1463" i="10"/>
  <c r="B1464" i="10"/>
  <c r="C1464" i="10"/>
  <c r="D1464" i="10"/>
  <c r="B1465" i="10"/>
  <c r="C1465" i="10"/>
  <c r="D1465" i="10"/>
  <c r="B1466" i="10"/>
  <c r="C1466" i="10"/>
  <c r="D1466" i="10"/>
  <c r="B1467" i="10"/>
  <c r="C1467" i="10"/>
  <c r="D1467" i="10"/>
  <c r="B1468" i="10"/>
  <c r="C1468" i="10"/>
  <c r="D1468" i="10"/>
  <c r="B1469" i="10"/>
  <c r="C1469" i="10"/>
  <c r="D1469" i="10"/>
  <c r="B1470" i="10"/>
  <c r="C1470" i="10"/>
  <c r="D1470" i="10"/>
  <c r="B1471" i="10"/>
  <c r="C1471" i="10"/>
  <c r="D1471" i="10"/>
  <c r="B1472" i="10"/>
  <c r="C1472" i="10"/>
  <c r="D1472" i="10"/>
  <c r="B1473" i="10"/>
  <c r="C1473" i="10"/>
  <c r="D1473" i="10"/>
  <c r="B1474" i="10"/>
  <c r="C1474" i="10"/>
  <c r="D1474" i="10"/>
  <c r="B1475" i="10"/>
  <c r="C1475" i="10"/>
  <c r="D1475" i="10"/>
  <c r="B1476" i="10"/>
  <c r="C1476" i="10"/>
  <c r="D1476" i="10"/>
  <c r="B1477" i="10"/>
  <c r="C1477" i="10"/>
  <c r="D1477" i="10"/>
  <c r="B1478" i="10"/>
  <c r="C1478" i="10"/>
  <c r="D1478" i="10"/>
  <c r="B1479" i="10"/>
  <c r="C1479" i="10"/>
  <c r="D1479" i="10"/>
  <c r="B1480" i="10"/>
  <c r="C1480" i="10"/>
  <c r="D1480" i="10"/>
  <c r="B1481" i="10"/>
  <c r="C1481" i="10"/>
  <c r="D1481" i="10"/>
  <c r="B1482" i="10"/>
  <c r="C1482" i="10"/>
  <c r="D1482" i="10"/>
  <c r="B1483" i="10"/>
  <c r="C1483" i="10"/>
  <c r="D1483" i="10"/>
  <c r="B1484" i="10"/>
  <c r="C1484" i="10"/>
  <c r="D1484" i="10"/>
  <c r="B1485" i="10"/>
  <c r="C1485" i="10"/>
  <c r="D1485" i="10"/>
  <c r="B1486" i="10"/>
  <c r="C1486" i="10"/>
  <c r="D1486" i="10"/>
  <c r="B1487" i="10"/>
  <c r="C1487" i="10"/>
  <c r="D1487" i="10"/>
  <c r="B1488" i="10"/>
  <c r="C1488" i="10"/>
  <c r="D1488" i="10"/>
  <c r="B1489" i="10"/>
  <c r="C1489" i="10"/>
  <c r="D1489" i="10"/>
  <c r="B1490" i="10"/>
  <c r="C1490" i="10"/>
  <c r="D1490" i="10"/>
  <c r="B1491" i="10"/>
  <c r="C1491" i="10"/>
  <c r="D1491" i="10"/>
  <c r="B1492" i="10"/>
  <c r="C1492" i="10"/>
  <c r="D1492" i="10"/>
  <c r="B1493" i="10"/>
  <c r="C1493" i="10"/>
  <c r="D1493" i="10"/>
  <c r="B1494" i="10"/>
  <c r="C1494" i="10"/>
  <c r="D1494" i="10"/>
  <c r="B1495" i="10"/>
  <c r="C1495" i="10"/>
  <c r="D1495" i="10"/>
  <c r="B1496" i="10"/>
  <c r="C1496" i="10"/>
  <c r="D1496" i="10"/>
  <c r="B1497" i="10"/>
  <c r="C1497" i="10"/>
  <c r="D1497" i="10"/>
  <c r="B1498" i="10"/>
  <c r="C1498" i="10"/>
  <c r="D1498" i="10"/>
  <c r="B1499" i="10"/>
  <c r="C1499" i="10"/>
  <c r="D1499" i="10"/>
  <c r="B1500" i="10"/>
  <c r="C1500" i="10"/>
  <c r="D1500" i="10"/>
  <c r="B1501" i="10"/>
  <c r="C1501" i="10"/>
  <c r="D1501" i="10"/>
  <c r="B1502" i="10"/>
  <c r="C1502" i="10"/>
  <c r="D1502" i="10"/>
  <c r="B1503" i="10"/>
  <c r="C1503" i="10"/>
  <c r="D1503" i="10"/>
  <c r="B1504" i="10"/>
  <c r="C1504" i="10"/>
  <c r="D1504" i="10"/>
  <c r="B1505" i="10"/>
  <c r="C1505" i="10"/>
  <c r="D1505" i="10"/>
  <c r="B1506" i="10"/>
  <c r="C1506" i="10"/>
  <c r="D1506" i="10"/>
  <c r="B1507" i="10"/>
  <c r="C1507" i="10"/>
  <c r="D1507" i="10"/>
  <c r="B1508" i="10"/>
  <c r="C1508" i="10"/>
  <c r="D1508" i="10"/>
  <c r="B1509" i="10"/>
  <c r="C1509" i="10"/>
  <c r="D1509" i="10"/>
  <c r="B1510" i="10"/>
  <c r="C1510" i="10"/>
  <c r="D1510" i="10"/>
  <c r="C2" i="10"/>
  <c r="B2" i="10"/>
  <c r="D2" i="10"/>
  <c r="D601" i="4"/>
  <c r="C601" i="4"/>
  <c r="B601" i="4"/>
  <c r="D600" i="4"/>
  <c r="C600" i="4"/>
  <c r="B600" i="4"/>
  <c r="D599" i="4"/>
  <c r="C599" i="4"/>
  <c r="B599" i="4"/>
  <c r="D596" i="4"/>
  <c r="C596" i="4"/>
  <c r="B596" i="4"/>
  <c r="D595" i="4"/>
  <c r="C595" i="4"/>
  <c r="B595" i="4"/>
  <c r="D594" i="4"/>
  <c r="C594" i="4"/>
  <c r="B594" i="4"/>
  <c r="D593" i="4"/>
  <c r="C593" i="4"/>
  <c r="B593" i="4"/>
  <c r="D591" i="4"/>
  <c r="C591" i="4"/>
  <c r="B591" i="4"/>
  <c r="D583" i="4"/>
  <c r="C583" i="4"/>
  <c r="B583" i="4"/>
  <c r="D582" i="4"/>
  <c r="C582" i="4"/>
  <c r="B582" i="4"/>
  <c r="D581" i="4"/>
  <c r="C581" i="4"/>
  <c r="B581" i="4"/>
  <c r="D580" i="4"/>
  <c r="C580" i="4"/>
  <c r="B580" i="4"/>
  <c r="D579" i="4"/>
  <c r="C579" i="4"/>
  <c r="B579" i="4"/>
  <c r="D578" i="4"/>
  <c r="C578" i="4"/>
  <c r="B578" i="4"/>
  <c r="D577" i="4"/>
  <c r="C577" i="4"/>
  <c r="B577" i="4"/>
  <c r="D576" i="4"/>
  <c r="C576" i="4"/>
  <c r="B576" i="4"/>
  <c r="D575" i="4"/>
  <c r="C575" i="4"/>
  <c r="B575" i="4"/>
  <c r="D574" i="4"/>
  <c r="C574" i="4"/>
  <c r="B574" i="4"/>
  <c r="D572" i="4"/>
  <c r="C572" i="4"/>
  <c r="B572" i="4"/>
  <c r="D571" i="4"/>
  <c r="C571" i="4"/>
  <c r="B571" i="4"/>
  <c r="D570" i="4"/>
  <c r="C570" i="4"/>
  <c r="B570" i="4"/>
  <c r="D569" i="4"/>
  <c r="C569" i="4"/>
  <c r="B569" i="4"/>
  <c r="D568" i="4"/>
  <c r="C568" i="4"/>
  <c r="B568" i="4"/>
  <c r="D567" i="4"/>
  <c r="C567" i="4"/>
  <c r="B567" i="4"/>
  <c r="D566" i="4"/>
  <c r="C566" i="4"/>
  <c r="B566" i="4"/>
  <c r="D565" i="4"/>
  <c r="C565" i="4"/>
  <c r="B565" i="4"/>
  <c r="D564" i="4"/>
  <c r="C564" i="4"/>
  <c r="B564" i="4"/>
  <c r="D563" i="4"/>
  <c r="C563" i="4"/>
  <c r="B563" i="4"/>
  <c r="D562" i="4"/>
  <c r="C562" i="4"/>
  <c r="B562" i="4"/>
  <c r="D561" i="4"/>
  <c r="C561" i="4"/>
  <c r="B561" i="4"/>
  <c r="D560" i="4"/>
  <c r="C560" i="4"/>
  <c r="B560" i="4"/>
  <c r="D559" i="4"/>
  <c r="C559" i="4"/>
  <c r="B559" i="4"/>
  <c r="D549" i="4"/>
  <c r="C549" i="4"/>
  <c r="B549" i="4"/>
  <c r="D545" i="4"/>
  <c r="C545" i="4"/>
  <c r="B545" i="4"/>
  <c r="D544" i="4"/>
  <c r="C544" i="4"/>
  <c r="B544" i="4"/>
  <c r="D543" i="4"/>
  <c r="C543" i="4"/>
  <c r="B543" i="4"/>
  <c r="D542" i="4"/>
  <c r="C542" i="4"/>
  <c r="B542" i="4"/>
  <c r="D541" i="4"/>
  <c r="C541" i="4"/>
  <c r="B541" i="4"/>
  <c r="D540" i="4"/>
  <c r="C540" i="4"/>
  <c r="B540" i="4"/>
  <c r="D539" i="4"/>
  <c r="C539" i="4"/>
  <c r="B539" i="4"/>
  <c r="D538" i="4"/>
  <c r="C538" i="4"/>
  <c r="B538" i="4"/>
  <c r="D537" i="4"/>
  <c r="C537" i="4"/>
  <c r="B537" i="4"/>
  <c r="D536" i="4"/>
  <c r="C536" i="4"/>
  <c r="B536" i="4"/>
  <c r="D535" i="4"/>
  <c r="C535" i="4"/>
  <c r="B535" i="4"/>
  <c r="D534" i="4"/>
  <c r="C534" i="4"/>
  <c r="B534" i="4"/>
  <c r="D533" i="4"/>
  <c r="C533" i="4"/>
  <c r="B533" i="4"/>
  <c r="D532" i="4"/>
  <c r="C532" i="4"/>
  <c r="B532" i="4"/>
  <c r="D531" i="4"/>
  <c r="C531" i="4"/>
  <c r="B531" i="4"/>
  <c r="D530" i="4"/>
  <c r="C530" i="4"/>
  <c r="B530" i="4"/>
  <c r="D529" i="4"/>
  <c r="C529" i="4"/>
  <c r="B529" i="4"/>
  <c r="D528" i="4"/>
  <c r="C528" i="4"/>
  <c r="B528" i="4"/>
  <c r="D525" i="4"/>
  <c r="C525" i="4"/>
  <c r="B525" i="4"/>
  <c r="D524" i="4"/>
  <c r="C524" i="4"/>
  <c r="B524" i="4"/>
  <c r="D521" i="4"/>
  <c r="C521" i="4"/>
  <c r="B521" i="4"/>
  <c r="D519" i="4"/>
  <c r="C519" i="4"/>
  <c r="B519" i="4"/>
  <c r="D518" i="4"/>
  <c r="C518" i="4"/>
  <c r="B518" i="4"/>
  <c r="D511" i="4"/>
  <c r="C511" i="4"/>
  <c r="B511" i="4"/>
  <c r="D510" i="4"/>
  <c r="C510" i="4"/>
  <c r="B510" i="4"/>
  <c r="D509" i="4"/>
  <c r="C509" i="4"/>
  <c r="B509" i="4"/>
  <c r="D508" i="4"/>
  <c r="C508" i="4"/>
  <c r="B508" i="4"/>
  <c r="D506" i="4"/>
  <c r="C506" i="4"/>
  <c r="B506" i="4"/>
  <c r="D505" i="4"/>
  <c r="C505" i="4"/>
  <c r="B505" i="4"/>
  <c r="D504" i="4"/>
  <c r="C504" i="4"/>
  <c r="B504" i="4"/>
  <c r="D503" i="4"/>
  <c r="C503" i="4"/>
  <c r="B503" i="4"/>
  <c r="D502" i="4"/>
  <c r="C502" i="4"/>
  <c r="B502" i="4"/>
  <c r="D501" i="4"/>
  <c r="C501" i="4"/>
  <c r="B501" i="4"/>
  <c r="D500" i="4"/>
  <c r="C500" i="4"/>
  <c r="B500" i="4"/>
  <c r="D493" i="4"/>
  <c r="C493" i="4"/>
  <c r="B493" i="4"/>
  <c r="D492" i="4"/>
  <c r="C492" i="4"/>
  <c r="B492" i="4"/>
  <c r="D491" i="4"/>
  <c r="C491" i="4"/>
  <c r="B491" i="4"/>
  <c r="D485" i="4"/>
  <c r="C485" i="4"/>
  <c r="B485" i="4"/>
  <c r="D484" i="4"/>
  <c r="C484" i="4"/>
  <c r="B484" i="4"/>
  <c r="D483" i="4"/>
  <c r="C483" i="4"/>
  <c r="B483" i="4"/>
  <c r="D482" i="4"/>
  <c r="C482" i="4"/>
  <c r="B482" i="4"/>
  <c r="D481" i="4"/>
  <c r="C481" i="4"/>
  <c r="B481" i="4"/>
  <c r="D480" i="4"/>
  <c r="C480" i="4"/>
  <c r="B480" i="4"/>
  <c r="D479" i="4"/>
  <c r="C479" i="4"/>
  <c r="B479" i="4"/>
  <c r="D478" i="4"/>
  <c r="C478" i="4"/>
  <c r="B478" i="4"/>
  <c r="D477" i="4"/>
  <c r="C477" i="4"/>
  <c r="B477" i="4"/>
  <c r="D476" i="4"/>
  <c r="C476" i="4"/>
  <c r="B476" i="4"/>
  <c r="D475" i="4"/>
  <c r="C475" i="4"/>
  <c r="B475" i="4"/>
  <c r="D474" i="4"/>
  <c r="C474" i="4"/>
  <c r="B474" i="4"/>
  <c r="D473" i="4"/>
  <c r="C473" i="4"/>
  <c r="B473" i="4"/>
  <c r="D472" i="4"/>
  <c r="C472" i="4"/>
  <c r="B472" i="4"/>
  <c r="D471" i="4"/>
  <c r="C471" i="4"/>
  <c r="B471" i="4"/>
  <c r="D469" i="4"/>
  <c r="C469" i="4"/>
  <c r="B469" i="4"/>
  <c r="D468" i="4"/>
  <c r="C468" i="4"/>
  <c r="B468" i="4"/>
  <c r="D467" i="4"/>
  <c r="C467" i="4"/>
  <c r="B467" i="4"/>
  <c r="D466" i="4"/>
  <c r="C466" i="4"/>
  <c r="B466" i="4"/>
  <c r="D465" i="4"/>
  <c r="C465" i="4"/>
  <c r="B465" i="4"/>
  <c r="D464" i="4"/>
  <c r="C464" i="4"/>
  <c r="B464" i="4"/>
  <c r="D463" i="4"/>
  <c r="C463" i="4"/>
  <c r="B463" i="4"/>
  <c r="D460" i="4"/>
  <c r="C460" i="4"/>
  <c r="B460" i="4"/>
  <c r="D458" i="4"/>
  <c r="C458" i="4"/>
  <c r="B458" i="4"/>
  <c r="D457" i="4"/>
  <c r="C457" i="4"/>
  <c r="B457" i="4"/>
  <c r="D456" i="4"/>
  <c r="C456" i="4"/>
  <c r="B456" i="4"/>
  <c r="D455" i="4"/>
  <c r="C455" i="4"/>
  <c r="B455" i="4"/>
  <c r="D454" i="4"/>
  <c r="C454" i="4"/>
  <c r="B454" i="4"/>
  <c r="D453" i="4"/>
  <c r="C453" i="4"/>
  <c r="B453" i="4"/>
  <c r="D452" i="4"/>
  <c r="C452" i="4"/>
  <c r="B452" i="4"/>
  <c r="D451" i="4"/>
  <c r="C451" i="4"/>
  <c r="B451" i="4"/>
  <c r="D450" i="4"/>
  <c r="C450" i="4"/>
  <c r="B450" i="4"/>
  <c r="D449" i="4"/>
  <c r="C449" i="4"/>
  <c r="B449" i="4"/>
  <c r="D448" i="4"/>
  <c r="C448" i="4"/>
  <c r="B448" i="4"/>
  <c r="D447" i="4"/>
  <c r="C447" i="4"/>
  <c r="B447" i="4"/>
  <c r="D446" i="4"/>
  <c r="C446" i="4"/>
  <c r="B446" i="4"/>
  <c r="D445" i="4"/>
  <c r="C445" i="4"/>
  <c r="B445" i="4"/>
  <c r="D444" i="4"/>
  <c r="C444" i="4"/>
  <c r="B444" i="4"/>
  <c r="D443" i="4"/>
  <c r="C443" i="4"/>
  <c r="B443" i="4"/>
  <c r="D442" i="4"/>
  <c r="C442" i="4"/>
  <c r="B442" i="4"/>
  <c r="D441" i="4"/>
  <c r="C441" i="4"/>
  <c r="B441" i="4"/>
  <c r="D440" i="4"/>
  <c r="C440" i="4"/>
  <c r="B440" i="4"/>
  <c r="D439" i="4"/>
  <c r="C439" i="4"/>
  <c r="B439" i="4"/>
  <c r="D438" i="4"/>
  <c r="C438" i="4"/>
  <c r="B438" i="4"/>
  <c r="D437" i="4"/>
  <c r="C437" i="4"/>
  <c r="B437" i="4"/>
  <c r="D436" i="4"/>
  <c r="C436" i="4"/>
  <c r="B436" i="4"/>
  <c r="D435" i="4"/>
  <c r="C435" i="4"/>
  <c r="B435" i="4"/>
  <c r="D433" i="4"/>
  <c r="C433" i="4"/>
  <c r="B433" i="4"/>
  <c r="D432" i="4"/>
  <c r="C432" i="4"/>
  <c r="B432" i="4"/>
  <c r="D431" i="4"/>
  <c r="C431" i="4"/>
  <c r="B431" i="4"/>
  <c r="D426" i="4"/>
  <c r="C426" i="4"/>
  <c r="B426" i="4"/>
  <c r="D425" i="4"/>
  <c r="C425" i="4"/>
  <c r="B425" i="4"/>
  <c r="D424" i="4"/>
  <c r="C424" i="4"/>
  <c r="B424" i="4"/>
  <c r="D423" i="4"/>
  <c r="C423" i="4"/>
  <c r="B423" i="4"/>
  <c r="D416" i="4"/>
  <c r="C416" i="4"/>
  <c r="B416" i="4"/>
  <c r="D415" i="4"/>
  <c r="C415" i="4"/>
  <c r="B415" i="4"/>
  <c r="D410" i="4"/>
  <c r="C410" i="4"/>
  <c r="B410" i="4"/>
  <c r="D409" i="4"/>
  <c r="C409" i="4"/>
  <c r="B409" i="4"/>
  <c r="D405" i="4"/>
  <c r="C405" i="4"/>
  <c r="B405" i="4"/>
  <c r="D404" i="4"/>
  <c r="C404" i="4"/>
  <c r="B404" i="4"/>
  <c r="D403" i="4"/>
  <c r="C403" i="4"/>
  <c r="B403" i="4"/>
  <c r="D402" i="4"/>
  <c r="C402" i="4"/>
  <c r="B402" i="4"/>
  <c r="D401" i="4"/>
  <c r="C401" i="4"/>
  <c r="B401" i="4"/>
  <c r="D400" i="4"/>
  <c r="C400" i="4"/>
  <c r="B400" i="4"/>
  <c r="D392" i="4"/>
  <c r="C392" i="4"/>
  <c r="B392" i="4"/>
  <c r="D391" i="4"/>
  <c r="C391" i="4"/>
  <c r="B391" i="4"/>
  <c r="D390" i="4"/>
  <c r="C390" i="4"/>
  <c r="B390" i="4"/>
  <c r="D389" i="4"/>
  <c r="C389" i="4"/>
  <c r="B389" i="4"/>
  <c r="D382" i="4"/>
  <c r="C382" i="4"/>
  <c r="B382" i="4"/>
  <c r="D378" i="4"/>
  <c r="C378" i="4"/>
  <c r="B378" i="4"/>
  <c r="D377" i="4"/>
  <c r="C377" i="4"/>
  <c r="B377" i="4"/>
  <c r="D375" i="4"/>
  <c r="C375" i="4"/>
  <c r="B375" i="4"/>
  <c r="D374" i="4"/>
  <c r="C374" i="4"/>
  <c r="B374" i="4"/>
  <c r="D373" i="4"/>
  <c r="C373" i="4"/>
  <c r="B373" i="4"/>
  <c r="D372" i="4"/>
  <c r="C372" i="4"/>
  <c r="B372" i="4"/>
  <c r="D371" i="4"/>
  <c r="C371" i="4"/>
  <c r="B371" i="4"/>
  <c r="D370" i="4"/>
  <c r="C370" i="4"/>
  <c r="B370" i="4"/>
  <c r="D367" i="4"/>
  <c r="C367" i="4"/>
  <c r="B367" i="4"/>
  <c r="D366" i="4"/>
  <c r="C366" i="4"/>
  <c r="B366" i="4"/>
  <c r="D365" i="4"/>
  <c r="C365" i="4"/>
  <c r="B365" i="4"/>
  <c r="D364" i="4"/>
  <c r="C364" i="4"/>
  <c r="B364" i="4"/>
  <c r="D363" i="4"/>
  <c r="C363" i="4"/>
  <c r="B363" i="4"/>
  <c r="D362" i="4"/>
  <c r="C362" i="4"/>
  <c r="B362" i="4"/>
  <c r="D361" i="4"/>
  <c r="C361" i="4"/>
  <c r="B361" i="4"/>
  <c r="D360" i="4"/>
  <c r="C360" i="4"/>
  <c r="B360" i="4"/>
  <c r="D359" i="4"/>
  <c r="C359" i="4"/>
  <c r="B359" i="4"/>
  <c r="D358" i="4"/>
  <c r="C358" i="4"/>
  <c r="B358" i="4"/>
  <c r="D352" i="4"/>
  <c r="C352" i="4"/>
  <c r="B352" i="4"/>
  <c r="D351" i="4"/>
  <c r="C351" i="4"/>
  <c r="B351" i="4"/>
  <c r="D349" i="4"/>
  <c r="C349" i="4"/>
  <c r="B349" i="4"/>
  <c r="D348" i="4"/>
  <c r="C348" i="4"/>
  <c r="B348" i="4"/>
  <c r="D347" i="4"/>
  <c r="C347" i="4"/>
  <c r="B347" i="4"/>
  <c r="D345" i="4"/>
  <c r="C345" i="4"/>
  <c r="B345" i="4"/>
  <c r="D341" i="4"/>
  <c r="C341" i="4"/>
  <c r="B341" i="4"/>
  <c r="D337" i="4"/>
  <c r="C337" i="4"/>
  <c r="B337" i="4"/>
  <c r="D336" i="4"/>
  <c r="C336" i="4"/>
  <c r="B336" i="4"/>
  <c r="D333" i="4"/>
  <c r="C333" i="4"/>
  <c r="B333" i="4"/>
  <c r="D332" i="4"/>
  <c r="C332" i="4"/>
  <c r="B332" i="4"/>
  <c r="D331" i="4"/>
  <c r="C331" i="4"/>
  <c r="B331" i="4"/>
  <c r="D330" i="4"/>
  <c r="C330" i="4"/>
  <c r="B330" i="4"/>
  <c r="D329" i="4"/>
  <c r="C329" i="4"/>
  <c r="B329" i="4"/>
  <c r="D328" i="4"/>
  <c r="C328" i="4"/>
  <c r="B328" i="4"/>
  <c r="D327" i="4"/>
  <c r="C327" i="4"/>
  <c r="B327" i="4"/>
  <c r="D326" i="4"/>
  <c r="C326" i="4"/>
  <c r="B326" i="4"/>
  <c r="D324" i="4"/>
  <c r="C324" i="4"/>
  <c r="B324" i="4"/>
  <c r="D322" i="4"/>
  <c r="C322" i="4"/>
  <c r="B322" i="4"/>
  <c r="D321" i="4"/>
  <c r="C321" i="4"/>
  <c r="B321" i="4"/>
  <c r="D320" i="4"/>
  <c r="C320" i="4"/>
  <c r="B320" i="4"/>
  <c r="D319" i="4"/>
  <c r="C319" i="4"/>
  <c r="B319" i="4"/>
  <c r="D318" i="4"/>
  <c r="C318" i="4"/>
  <c r="B318" i="4"/>
  <c r="D317" i="4"/>
  <c r="C317" i="4"/>
  <c r="B317" i="4"/>
  <c r="D316" i="4"/>
  <c r="C316" i="4"/>
  <c r="B316" i="4"/>
  <c r="D313" i="4"/>
  <c r="C313" i="4"/>
  <c r="B313" i="4"/>
  <c r="D307" i="4"/>
  <c r="C307" i="4"/>
  <c r="B307" i="4"/>
  <c r="D306" i="4"/>
  <c r="C306" i="4"/>
  <c r="B306" i="4"/>
  <c r="D305" i="4"/>
  <c r="C305" i="4"/>
  <c r="B305" i="4"/>
  <c r="D302" i="4"/>
  <c r="C302" i="4"/>
  <c r="B302" i="4"/>
  <c r="D301" i="4"/>
  <c r="C301" i="4"/>
  <c r="B301" i="4"/>
  <c r="D298" i="4"/>
  <c r="C298" i="4"/>
  <c r="B298" i="4"/>
  <c r="D295" i="4"/>
  <c r="C295" i="4"/>
  <c r="B295" i="4"/>
  <c r="D294" i="4"/>
  <c r="C294" i="4"/>
  <c r="B294" i="4"/>
  <c r="D293" i="4"/>
  <c r="C293" i="4"/>
  <c r="B293" i="4"/>
  <c r="D292" i="4"/>
  <c r="C292" i="4"/>
  <c r="B292" i="4"/>
  <c r="D291" i="4"/>
  <c r="C291" i="4"/>
  <c r="B291" i="4"/>
  <c r="D290" i="4"/>
  <c r="C290" i="4"/>
  <c r="B290" i="4"/>
  <c r="D286" i="4"/>
  <c r="C286" i="4"/>
  <c r="B286" i="4"/>
  <c r="D285" i="4"/>
  <c r="C285" i="4"/>
  <c r="B285" i="4"/>
  <c r="D284" i="4"/>
  <c r="C284" i="4"/>
  <c r="B284" i="4"/>
  <c r="D283" i="4"/>
  <c r="C283" i="4"/>
  <c r="B283" i="4"/>
  <c r="D282" i="4"/>
  <c r="C282" i="4"/>
  <c r="B282" i="4"/>
  <c r="D281" i="4"/>
  <c r="C281" i="4"/>
  <c r="B281" i="4"/>
  <c r="D280" i="4"/>
  <c r="C280" i="4"/>
  <c r="B280" i="4"/>
  <c r="D279" i="4"/>
  <c r="C279" i="4"/>
  <c r="B279" i="4"/>
  <c r="D277" i="4"/>
  <c r="C277" i="4"/>
  <c r="B277" i="4"/>
  <c r="D276" i="4"/>
  <c r="C276" i="4"/>
  <c r="B276" i="4"/>
  <c r="D275" i="4"/>
  <c r="C275" i="4"/>
  <c r="B275" i="4"/>
  <c r="D271" i="4"/>
  <c r="C271" i="4"/>
  <c r="B271" i="4"/>
  <c r="D270" i="4"/>
  <c r="C270" i="4"/>
  <c r="B270" i="4"/>
  <c r="D269" i="4"/>
  <c r="C269" i="4"/>
  <c r="B269" i="4"/>
  <c r="D268" i="4"/>
  <c r="C268" i="4"/>
  <c r="B268" i="4"/>
  <c r="D267" i="4"/>
  <c r="C267" i="4"/>
  <c r="B267" i="4"/>
  <c r="D266" i="4"/>
  <c r="C266" i="4"/>
  <c r="B266" i="4"/>
  <c r="D265" i="4"/>
  <c r="C265" i="4"/>
  <c r="B265" i="4"/>
  <c r="D264" i="4"/>
  <c r="C264" i="4"/>
  <c r="B264" i="4"/>
  <c r="D263" i="4"/>
  <c r="C263" i="4"/>
  <c r="B263" i="4"/>
  <c r="D260" i="4"/>
  <c r="C260" i="4"/>
  <c r="B260" i="4"/>
  <c r="D258" i="4"/>
  <c r="C258" i="4"/>
  <c r="B258" i="4"/>
  <c r="D257" i="4"/>
  <c r="C257" i="4"/>
  <c r="B257" i="4"/>
  <c r="D255" i="4"/>
  <c r="C255" i="4"/>
  <c r="B255" i="4"/>
  <c r="D254" i="4"/>
  <c r="C254" i="4"/>
  <c r="B254" i="4"/>
  <c r="D253" i="4"/>
  <c r="C253" i="4"/>
  <c r="B253" i="4"/>
  <c r="D252" i="4"/>
  <c r="C252" i="4"/>
  <c r="B252" i="4"/>
  <c r="D251" i="4"/>
  <c r="C251" i="4"/>
  <c r="B251" i="4"/>
  <c r="D250" i="4"/>
  <c r="C250" i="4"/>
  <c r="B250" i="4"/>
  <c r="D249" i="4"/>
  <c r="C249" i="4"/>
  <c r="B249" i="4"/>
  <c r="D247" i="4"/>
  <c r="C247" i="4"/>
  <c r="B247" i="4"/>
  <c r="D246" i="4"/>
  <c r="C246" i="4"/>
  <c r="B246" i="4"/>
  <c r="D244" i="4"/>
  <c r="C244" i="4"/>
  <c r="B244" i="4"/>
  <c r="D242" i="4"/>
  <c r="C242" i="4"/>
  <c r="B242" i="4"/>
  <c r="D241" i="4"/>
  <c r="C241" i="4"/>
  <c r="B241" i="4"/>
  <c r="D240" i="4"/>
  <c r="C240" i="4"/>
  <c r="B240" i="4"/>
  <c r="D239" i="4"/>
  <c r="C239" i="4"/>
  <c r="B239" i="4"/>
  <c r="D238" i="4"/>
  <c r="C238" i="4"/>
  <c r="B238" i="4"/>
  <c r="D237" i="4"/>
  <c r="C237" i="4"/>
  <c r="B237" i="4"/>
  <c r="D235" i="4"/>
  <c r="C235" i="4"/>
  <c r="B235" i="4"/>
  <c r="D234" i="4"/>
  <c r="C234" i="4"/>
  <c r="B234" i="4"/>
  <c r="D231" i="4"/>
  <c r="C231" i="4"/>
  <c r="B231" i="4"/>
  <c r="D230" i="4"/>
  <c r="C230" i="4"/>
  <c r="B230" i="4"/>
  <c r="D225" i="4"/>
  <c r="C225" i="4"/>
  <c r="B225" i="4"/>
  <c r="D224" i="4"/>
  <c r="C224" i="4"/>
  <c r="B224" i="4"/>
  <c r="D223" i="4"/>
  <c r="C223" i="4"/>
  <c r="B223" i="4"/>
  <c r="D222" i="4"/>
  <c r="C222" i="4"/>
  <c r="B222" i="4"/>
  <c r="D221" i="4"/>
  <c r="C221" i="4"/>
  <c r="B221" i="4"/>
  <c r="D219" i="4"/>
  <c r="C219" i="4"/>
  <c r="B219" i="4"/>
  <c r="D218" i="4"/>
  <c r="C218" i="4"/>
  <c r="B218" i="4"/>
  <c r="D217" i="4"/>
  <c r="C217" i="4"/>
  <c r="B217" i="4"/>
  <c r="D216" i="4"/>
  <c r="C216" i="4"/>
  <c r="B216" i="4"/>
  <c r="D215" i="4"/>
  <c r="C215" i="4"/>
  <c r="B215" i="4"/>
  <c r="D214" i="4"/>
  <c r="C214" i="4"/>
  <c r="B214" i="4"/>
  <c r="D213" i="4"/>
  <c r="C213" i="4"/>
  <c r="B213" i="4"/>
  <c r="D212" i="4"/>
  <c r="C212" i="4"/>
  <c r="B212" i="4"/>
  <c r="D211" i="4"/>
  <c r="C211" i="4"/>
  <c r="B211" i="4"/>
  <c r="D210" i="4"/>
  <c r="C210" i="4"/>
  <c r="B210" i="4"/>
  <c r="D209" i="4"/>
  <c r="C209" i="4"/>
  <c r="B209" i="4"/>
  <c r="D208" i="4"/>
  <c r="C208" i="4"/>
  <c r="B208" i="4"/>
  <c r="D207" i="4"/>
  <c r="C207" i="4"/>
  <c r="B207" i="4"/>
  <c r="D206" i="4"/>
  <c r="C206" i="4"/>
  <c r="B206" i="4"/>
  <c r="D205" i="4"/>
  <c r="C205" i="4"/>
  <c r="B205" i="4"/>
  <c r="D204" i="4"/>
  <c r="C204" i="4"/>
  <c r="B204" i="4"/>
  <c r="D203" i="4"/>
  <c r="C203" i="4"/>
  <c r="B203" i="4"/>
  <c r="D202" i="4"/>
  <c r="C202" i="4"/>
  <c r="B202" i="4"/>
  <c r="D201" i="4"/>
  <c r="C201" i="4"/>
  <c r="B201" i="4"/>
  <c r="D193" i="4"/>
  <c r="C193" i="4"/>
  <c r="B193" i="4"/>
  <c r="D192" i="4"/>
  <c r="C192" i="4"/>
  <c r="B192" i="4"/>
  <c r="D188" i="4"/>
  <c r="C188" i="4"/>
  <c r="B188" i="4"/>
  <c r="D186" i="4"/>
  <c r="C186" i="4"/>
  <c r="B186" i="4"/>
  <c r="D181" i="4"/>
  <c r="C181" i="4"/>
  <c r="B181" i="4"/>
  <c r="D180" i="4"/>
  <c r="C180" i="4"/>
  <c r="B180" i="4"/>
  <c r="D176" i="4"/>
  <c r="C176" i="4"/>
  <c r="B176" i="4"/>
  <c r="D174" i="4"/>
  <c r="C174" i="4"/>
  <c r="B174" i="4"/>
  <c r="D173" i="4"/>
  <c r="C173" i="4"/>
  <c r="B173" i="4"/>
  <c r="D170" i="4"/>
  <c r="C170" i="4"/>
  <c r="B170" i="4"/>
  <c r="D165" i="4"/>
  <c r="C165" i="4"/>
  <c r="B165" i="4"/>
  <c r="D164" i="4"/>
  <c r="C164" i="4"/>
  <c r="B164" i="4"/>
  <c r="D163" i="4"/>
  <c r="C163" i="4"/>
  <c r="B163" i="4"/>
  <c r="D162" i="4"/>
  <c r="C162" i="4"/>
  <c r="B162" i="4"/>
  <c r="D161" i="4"/>
  <c r="C161" i="4"/>
  <c r="B161" i="4"/>
  <c r="D160" i="4"/>
  <c r="C160" i="4"/>
  <c r="B160" i="4"/>
  <c r="D159" i="4"/>
  <c r="C159" i="4"/>
  <c r="B159" i="4"/>
  <c r="D158" i="4"/>
  <c r="C158" i="4"/>
  <c r="B158" i="4"/>
  <c r="D155" i="4"/>
  <c r="C155" i="4"/>
  <c r="B155" i="4"/>
  <c r="D154" i="4"/>
  <c r="C154" i="4"/>
  <c r="B154" i="4"/>
  <c r="D150" i="4"/>
  <c r="C150" i="4"/>
  <c r="B150" i="4"/>
  <c r="D149" i="4"/>
  <c r="C149" i="4"/>
  <c r="B149" i="4"/>
  <c r="D148" i="4"/>
  <c r="C148" i="4"/>
  <c r="B148" i="4"/>
  <c r="D147" i="4"/>
  <c r="C147" i="4"/>
  <c r="B147" i="4"/>
  <c r="D144" i="4"/>
  <c r="C144" i="4"/>
  <c r="B144" i="4"/>
  <c r="D143" i="4"/>
  <c r="C143" i="4"/>
  <c r="B143" i="4"/>
  <c r="D142" i="4"/>
  <c r="C142" i="4"/>
  <c r="B142" i="4"/>
  <c r="D141" i="4"/>
  <c r="C141" i="4"/>
  <c r="B141" i="4"/>
  <c r="D140" i="4"/>
  <c r="C140" i="4"/>
  <c r="B140" i="4"/>
  <c r="D139" i="4"/>
  <c r="C139" i="4"/>
  <c r="B139" i="4"/>
  <c r="D138" i="4"/>
  <c r="C138" i="4"/>
  <c r="B138" i="4"/>
  <c r="D137" i="4"/>
  <c r="C137" i="4"/>
  <c r="B137" i="4"/>
  <c r="D136" i="4"/>
  <c r="C136" i="4"/>
  <c r="B136" i="4"/>
  <c r="D135" i="4"/>
  <c r="C135" i="4"/>
  <c r="B135" i="4"/>
  <c r="D134" i="4"/>
  <c r="C134" i="4"/>
  <c r="B134" i="4"/>
  <c r="D133" i="4"/>
  <c r="C133" i="4"/>
  <c r="B133" i="4"/>
  <c r="D132" i="4"/>
  <c r="C132" i="4"/>
  <c r="B132" i="4"/>
  <c r="D131" i="4"/>
  <c r="C131" i="4"/>
  <c r="B131" i="4"/>
  <c r="D129" i="4"/>
  <c r="C129" i="4"/>
  <c r="B129" i="4"/>
  <c r="D126" i="4"/>
  <c r="C126" i="4"/>
  <c r="B126" i="4"/>
  <c r="D125" i="4"/>
  <c r="C125" i="4"/>
  <c r="B125" i="4"/>
  <c r="D124" i="4"/>
  <c r="C124" i="4"/>
  <c r="B124" i="4"/>
  <c r="D123" i="4"/>
  <c r="C123" i="4"/>
  <c r="B123" i="4"/>
  <c r="D122" i="4"/>
  <c r="C122" i="4"/>
  <c r="B122" i="4"/>
  <c r="D121" i="4"/>
  <c r="C121" i="4"/>
  <c r="B121" i="4"/>
  <c r="D119" i="4"/>
  <c r="C119" i="4"/>
  <c r="B119" i="4"/>
  <c r="D118" i="4"/>
  <c r="C118" i="4"/>
  <c r="B118" i="4"/>
  <c r="D117" i="4"/>
  <c r="C117" i="4"/>
  <c r="B117" i="4"/>
  <c r="D116" i="4"/>
  <c r="C116" i="4"/>
  <c r="B116" i="4"/>
  <c r="D115" i="4"/>
  <c r="C115" i="4"/>
  <c r="B115" i="4"/>
  <c r="D114" i="4"/>
  <c r="C114" i="4"/>
  <c r="B114" i="4"/>
  <c r="D113" i="4"/>
  <c r="C113" i="4"/>
  <c r="B113" i="4"/>
  <c r="D112" i="4"/>
  <c r="C112" i="4"/>
  <c r="B112" i="4"/>
  <c r="D111" i="4"/>
  <c r="C111" i="4"/>
  <c r="B111" i="4"/>
  <c r="D110" i="4"/>
  <c r="C110" i="4"/>
  <c r="B110" i="4"/>
  <c r="D109" i="4"/>
  <c r="C109" i="4"/>
  <c r="B109" i="4"/>
  <c r="D108" i="4"/>
  <c r="C108" i="4"/>
  <c r="B108" i="4"/>
  <c r="D107" i="4"/>
  <c r="C107" i="4"/>
  <c r="B107" i="4"/>
  <c r="D106" i="4"/>
  <c r="C106" i="4"/>
  <c r="B106" i="4"/>
  <c r="D105" i="4"/>
  <c r="C105" i="4"/>
  <c r="B105" i="4"/>
  <c r="D104" i="4"/>
  <c r="C104" i="4"/>
  <c r="B104" i="4"/>
  <c r="D103" i="4"/>
  <c r="C103" i="4"/>
  <c r="B103" i="4"/>
  <c r="D102" i="4"/>
  <c r="C102" i="4"/>
  <c r="B102" i="4"/>
  <c r="D100" i="4"/>
  <c r="C100" i="4"/>
  <c r="B100" i="4"/>
  <c r="D98" i="4"/>
  <c r="C98" i="4"/>
  <c r="B98" i="4"/>
  <c r="D97" i="4"/>
  <c r="C97" i="4"/>
  <c r="B97" i="4"/>
  <c r="D96" i="4"/>
  <c r="C96" i="4"/>
  <c r="B96" i="4"/>
  <c r="D95" i="4"/>
  <c r="C95" i="4"/>
  <c r="B95" i="4"/>
  <c r="D94" i="4"/>
  <c r="C94" i="4"/>
  <c r="B94" i="4"/>
  <c r="D93" i="4"/>
  <c r="C93" i="4"/>
  <c r="B93" i="4"/>
  <c r="D92" i="4"/>
  <c r="C92" i="4"/>
  <c r="B92" i="4"/>
  <c r="D90" i="4"/>
  <c r="C90" i="4"/>
  <c r="B90" i="4"/>
  <c r="D89" i="4"/>
  <c r="C89" i="4"/>
  <c r="B89" i="4"/>
  <c r="D88" i="4"/>
  <c r="C88" i="4"/>
  <c r="B88" i="4"/>
  <c r="D87" i="4"/>
  <c r="C87" i="4"/>
  <c r="B87" i="4"/>
  <c r="D86" i="4"/>
  <c r="C86" i="4"/>
  <c r="B86" i="4"/>
  <c r="D85" i="4"/>
  <c r="C85" i="4"/>
  <c r="B85" i="4"/>
  <c r="D84" i="4"/>
  <c r="C84" i="4"/>
  <c r="B84" i="4"/>
  <c r="D83" i="4"/>
  <c r="C83" i="4"/>
  <c r="B83" i="4"/>
  <c r="D82" i="4"/>
  <c r="C82" i="4"/>
  <c r="B82" i="4"/>
  <c r="D81" i="4"/>
  <c r="C81" i="4"/>
  <c r="B81" i="4"/>
  <c r="D80" i="4"/>
  <c r="C80" i="4"/>
  <c r="B80" i="4"/>
  <c r="D79" i="4"/>
  <c r="C79" i="4"/>
  <c r="B79" i="4"/>
  <c r="D78" i="4"/>
  <c r="C78" i="4"/>
  <c r="B78" i="4"/>
  <c r="D77" i="4"/>
  <c r="C77" i="4"/>
  <c r="B77" i="4"/>
  <c r="D76" i="4"/>
  <c r="C76" i="4"/>
  <c r="B76" i="4"/>
  <c r="D75" i="4"/>
  <c r="C75" i="4"/>
  <c r="B75" i="4"/>
  <c r="D74" i="4"/>
  <c r="C74" i="4"/>
  <c r="B74" i="4"/>
  <c r="D73" i="4"/>
  <c r="C73" i="4"/>
  <c r="B73" i="4"/>
  <c r="D72" i="4"/>
  <c r="C72" i="4"/>
  <c r="B72" i="4"/>
  <c r="D71" i="4"/>
  <c r="C71" i="4"/>
  <c r="B71" i="4"/>
  <c r="D70" i="4"/>
  <c r="C70" i="4"/>
  <c r="B70" i="4"/>
  <c r="D69" i="4"/>
  <c r="C69" i="4"/>
  <c r="B69" i="4"/>
  <c r="D68" i="4"/>
  <c r="C68" i="4"/>
  <c r="B68" i="4"/>
  <c r="D67" i="4"/>
  <c r="C67" i="4"/>
  <c r="B67" i="4"/>
  <c r="D66" i="4"/>
  <c r="C66" i="4"/>
  <c r="B66" i="4"/>
  <c r="D64" i="4"/>
  <c r="C64" i="4"/>
  <c r="B64" i="4"/>
  <c r="D63" i="4"/>
  <c r="C63" i="4"/>
  <c r="B63" i="4"/>
  <c r="D62" i="4"/>
  <c r="C62" i="4"/>
  <c r="B62" i="4"/>
  <c r="D61" i="4"/>
  <c r="C61" i="4"/>
  <c r="B61" i="4"/>
  <c r="D60" i="4"/>
  <c r="C60" i="4"/>
  <c r="B60" i="4"/>
  <c r="D59" i="4"/>
  <c r="C59" i="4"/>
  <c r="B59" i="4"/>
  <c r="D58" i="4"/>
  <c r="C58" i="4"/>
  <c r="B58" i="4"/>
  <c r="D57" i="4"/>
  <c r="C57" i="4"/>
  <c r="B57" i="4"/>
  <c r="D56" i="4"/>
  <c r="C56" i="4"/>
  <c r="B56" i="4"/>
  <c r="D55" i="4"/>
  <c r="C55" i="4"/>
  <c r="B55" i="4"/>
  <c r="D54" i="4"/>
  <c r="C54" i="4"/>
  <c r="B54" i="4"/>
  <c r="D53" i="4"/>
  <c r="C53" i="4"/>
  <c r="B53" i="4"/>
  <c r="D52" i="4"/>
  <c r="C52" i="4"/>
  <c r="B52" i="4"/>
  <c r="D51" i="4"/>
  <c r="C51" i="4"/>
  <c r="B51" i="4"/>
  <c r="D50" i="4"/>
  <c r="C50" i="4"/>
  <c r="B50" i="4"/>
  <c r="D41" i="4"/>
  <c r="C41" i="4"/>
  <c r="B41" i="4"/>
  <c r="D40" i="4"/>
  <c r="C40" i="4"/>
  <c r="B40" i="4"/>
  <c r="D39" i="4"/>
  <c r="C39" i="4"/>
  <c r="B39" i="4"/>
  <c r="D38" i="4"/>
  <c r="C38" i="4"/>
  <c r="B38" i="4"/>
  <c r="D37" i="4"/>
  <c r="C37" i="4"/>
  <c r="B37" i="4"/>
  <c r="D36" i="4"/>
  <c r="C36" i="4"/>
  <c r="B36" i="4"/>
  <c r="D35" i="4"/>
  <c r="C35" i="4"/>
  <c r="B35" i="4"/>
  <c r="D34" i="4"/>
  <c r="C34" i="4"/>
  <c r="B34" i="4"/>
  <c r="D31" i="4"/>
  <c r="C31" i="4"/>
  <c r="B31" i="4"/>
  <c r="D30" i="4"/>
  <c r="C30" i="4"/>
  <c r="B30" i="4"/>
  <c r="D25" i="4"/>
  <c r="C25" i="4"/>
  <c r="B25" i="4"/>
  <c r="D20" i="4"/>
  <c r="C20" i="4"/>
  <c r="B20" i="4"/>
  <c r="D19" i="4"/>
  <c r="C19" i="4"/>
  <c r="B19" i="4"/>
  <c r="D18" i="4"/>
  <c r="C18" i="4"/>
  <c r="B18" i="4"/>
  <c r="D17" i="4"/>
  <c r="C17" i="4"/>
  <c r="B17" i="4"/>
  <c r="D15" i="4"/>
  <c r="C15" i="4"/>
  <c r="B15" i="4"/>
  <c r="D13" i="4"/>
  <c r="C13" i="4"/>
  <c r="B13" i="4"/>
  <c r="D12" i="4"/>
  <c r="C12" i="4"/>
  <c r="B12" i="4"/>
  <c r="D11" i="4"/>
  <c r="C11" i="4"/>
  <c r="B11" i="4"/>
  <c r="D7" i="4"/>
  <c r="C7" i="4"/>
  <c r="B7" i="4"/>
  <c r="D6" i="4"/>
  <c r="C6" i="4"/>
  <c r="B6" i="4"/>
  <c r="D5" i="4"/>
  <c r="C5" i="4"/>
  <c r="B5" i="4"/>
  <c r="D4" i="4"/>
  <c r="C4" i="4"/>
  <c r="B4" i="4"/>
  <c r="D3" i="4"/>
  <c r="C3" i="4"/>
  <c r="B3" i="4"/>
  <c r="D2" i="4"/>
  <c r="C2" i="4"/>
  <c r="B2" i="4"/>
  <c r="D1599" i="3"/>
  <c r="C1599" i="3"/>
  <c r="B1599" i="3"/>
  <c r="D1598" i="3"/>
  <c r="C1598" i="3"/>
  <c r="B1598" i="3"/>
  <c r="D1597" i="3"/>
  <c r="C1597" i="3"/>
  <c r="B1597" i="3"/>
  <c r="D1596" i="3"/>
  <c r="C1596" i="3"/>
  <c r="B1596" i="3"/>
  <c r="D1595" i="3"/>
  <c r="C1595" i="3"/>
  <c r="B1595" i="3"/>
  <c r="D1594" i="3"/>
  <c r="C1594" i="3"/>
  <c r="B1594" i="3"/>
  <c r="D1593" i="3"/>
  <c r="C1593" i="3"/>
  <c r="B1593" i="3"/>
  <c r="D1592" i="3"/>
  <c r="C1592" i="3"/>
  <c r="B1592" i="3"/>
  <c r="D1591" i="3"/>
  <c r="C1591" i="3"/>
  <c r="B1591" i="3"/>
  <c r="D1590" i="3"/>
  <c r="C1590" i="3"/>
  <c r="B1590" i="3"/>
  <c r="D1589" i="3"/>
  <c r="C1589" i="3"/>
  <c r="B1589" i="3"/>
  <c r="D1588" i="3"/>
  <c r="C1588" i="3"/>
  <c r="B1588" i="3"/>
  <c r="D1587" i="3"/>
  <c r="C1587" i="3"/>
  <c r="B1587" i="3"/>
  <c r="D1586" i="3"/>
  <c r="C1586" i="3"/>
  <c r="B1586" i="3"/>
  <c r="D1585" i="3"/>
  <c r="C1585" i="3"/>
  <c r="B1585" i="3"/>
  <c r="D1584" i="3"/>
  <c r="C1584" i="3"/>
  <c r="B1584" i="3"/>
  <c r="D1583" i="3"/>
  <c r="C1583" i="3"/>
  <c r="B1583" i="3"/>
  <c r="D1582" i="3"/>
  <c r="C1582" i="3"/>
  <c r="B1582" i="3"/>
  <c r="D1581" i="3"/>
  <c r="C1581" i="3"/>
  <c r="B1581" i="3"/>
  <c r="D1580" i="3"/>
  <c r="C1580" i="3"/>
  <c r="B1580" i="3"/>
  <c r="D1579" i="3"/>
  <c r="C1579" i="3"/>
  <c r="B1579" i="3"/>
  <c r="D1578" i="3"/>
  <c r="C1578" i="3"/>
  <c r="B1578" i="3"/>
  <c r="D1577" i="3"/>
  <c r="C1577" i="3"/>
  <c r="B1577" i="3"/>
  <c r="D1576" i="3"/>
  <c r="C1576" i="3"/>
  <c r="B1576" i="3"/>
  <c r="D1575" i="3"/>
  <c r="C1575" i="3"/>
  <c r="B1575" i="3"/>
  <c r="D1574" i="3"/>
  <c r="C1574" i="3"/>
  <c r="B1574" i="3"/>
  <c r="D1573" i="3"/>
  <c r="C1573" i="3"/>
  <c r="B1573" i="3"/>
  <c r="D1572" i="3"/>
  <c r="C1572" i="3"/>
  <c r="B1572" i="3"/>
  <c r="D1571" i="3"/>
  <c r="C1571" i="3"/>
  <c r="B1571" i="3"/>
  <c r="D1570" i="3"/>
  <c r="C1570" i="3"/>
  <c r="B1570" i="3"/>
  <c r="D1569" i="3"/>
  <c r="C1569" i="3"/>
  <c r="B1569" i="3"/>
  <c r="D1568" i="3"/>
  <c r="C1568" i="3"/>
  <c r="B1568" i="3"/>
  <c r="D1567" i="3"/>
  <c r="C1567" i="3"/>
  <c r="B1567" i="3"/>
  <c r="D1566" i="3"/>
  <c r="C1566" i="3"/>
  <c r="B1566" i="3"/>
  <c r="D1565" i="3"/>
  <c r="C1565" i="3"/>
  <c r="B1565" i="3"/>
  <c r="D1564" i="3"/>
  <c r="C1564" i="3"/>
  <c r="B1564" i="3"/>
  <c r="D1563" i="3"/>
  <c r="C1563" i="3"/>
  <c r="B1563" i="3"/>
  <c r="D1562" i="3"/>
  <c r="C1562" i="3"/>
  <c r="B1562" i="3"/>
  <c r="D1561" i="3"/>
  <c r="C1561" i="3"/>
  <c r="B1561" i="3"/>
  <c r="D1560" i="3"/>
  <c r="C1560" i="3"/>
  <c r="B1560" i="3"/>
  <c r="D1559" i="3"/>
  <c r="C1559" i="3"/>
  <c r="B1559" i="3"/>
  <c r="D1558" i="3"/>
  <c r="C1558" i="3"/>
  <c r="B1558" i="3"/>
  <c r="D1557" i="3"/>
  <c r="C1557" i="3"/>
  <c r="B1557" i="3"/>
  <c r="D1556" i="3"/>
  <c r="C1556" i="3"/>
  <c r="B1556" i="3"/>
  <c r="D1555" i="3"/>
  <c r="C1555" i="3"/>
  <c r="B1555" i="3"/>
  <c r="D1554" i="3"/>
  <c r="C1554" i="3"/>
  <c r="B1554" i="3"/>
  <c r="D1553" i="3"/>
  <c r="C1553" i="3"/>
  <c r="B1553" i="3"/>
  <c r="D1552" i="3"/>
  <c r="C1552" i="3"/>
  <c r="B1552" i="3"/>
  <c r="D1551" i="3"/>
  <c r="C1551" i="3"/>
  <c r="B1551" i="3"/>
  <c r="D1550" i="3"/>
  <c r="C1550" i="3"/>
  <c r="B1550" i="3"/>
  <c r="D1549" i="3"/>
  <c r="C1549" i="3"/>
  <c r="B1549" i="3"/>
  <c r="D1548" i="3"/>
  <c r="C1548" i="3"/>
  <c r="B1548" i="3"/>
  <c r="D1547" i="3"/>
  <c r="C1547" i="3"/>
  <c r="B1547" i="3"/>
  <c r="D1546" i="3"/>
  <c r="C1546" i="3"/>
  <c r="B1546" i="3"/>
  <c r="D1545" i="3"/>
  <c r="C1545" i="3"/>
  <c r="B1545" i="3"/>
  <c r="D1544" i="3"/>
  <c r="C1544" i="3"/>
  <c r="B1544" i="3"/>
  <c r="D1543" i="3"/>
  <c r="C1543" i="3"/>
  <c r="B1543" i="3"/>
  <c r="D1542" i="3"/>
  <c r="C1542" i="3"/>
  <c r="B1542" i="3"/>
  <c r="D1541" i="3"/>
  <c r="C1541" i="3"/>
  <c r="B1541" i="3"/>
  <c r="D1540" i="3"/>
  <c r="C1540" i="3"/>
  <c r="B1540" i="3"/>
  <c r="D1539" i="3"/>
  <c r="C1539" i="3"/>
  <c r="B1539" i="3"/>
  <c r="D1538" i="3"/>
  <c r="C1538" i="3"/>
  <c r="B1538" i="3"/>
  <c r="D1537" i="3"/>
  <c r="C1537" i="3"/>
  <c r="B1537" i="3"/>
  <c r="D1536" i="3"/>
  <c r="C1536" i="3"/>
  <c r="B1536" i="3"/>
  <c r="D1535" i="3"/>
  <c r="C1535" i="3"/>
  <c r="B1535" i="3"/>
  <c r="D1534" i="3"/>
  <c r="C1534" i="3"/>
  <c r="B1534" i="3"/>
  <c r="D1533" i="3"/>
  <c r="C1533" i="3"/>
  <c r="B1533" i="3"/>
  <c r="D1532" i="3"/>
  <c r="C1532" i="3"/>
  <c r="B1532" i="3"/>
  <c r="D1531" i="3"/>
  <c r="C1531" i="3"/>
  <c r="B1531" i="3"/>
  <c r="D1530" i="3"/>
  <c r="C1530" i="3"/>
  <c r="B1530" i="3"/>
  <c r="D1529" i="3"/>
  <c r="C1529" i="3"/>
  <c r="B1529" i="3"/>
  <c r="D1528" i="3"/>
  <c r="C1528" i="3"/>
  <c r="B1528" i="3"/>
  <c r="D1527" i="3"/>
  <c r="C1527" i="3"/>
  <c r="B1527" i="3"/>
  <c r="D1526" i="3"/>
  <c r="C1526" i="3"/>
  <c r="B1526" i="3"/>
  <c r="D1525" i="3"/>
  <c r="C1525" i="3"/>
  <c r="B1525" i="3"/>
  <c r="D1524" i="3"/>
  <c r="C1524" i="3"/>
  <c r="B1524" i="3"/>
  <c r="D1523" i="3"/>
  <c r="C1523" i="3"/>
  <c r="B1523" i="3"/>
  <c r="D1522" i="3"/>
  <c r="C1522" i="3"/>
  <c r="B1522" i="3"/>
  <c r="D1521" i="3"/>
  <c r="C1521" i="3"/>
  <c r="B1521" i="3"/>
  <c r="D1520" i="3"/>
  <c r="C1520" i="3"/>
  <c r="B1520" i="3"/>
  <c r="D1519" i="3"/>
  <c r="C1519" i="3"/>
  <c r="B1519" i="3"/>
  <c r="D1518" i="3"/>
  <c r="C1518" i="3"/>
  <c r="B1518" i="3"/>
  <c r="D1517" i="3"/>
  <c r="C1517" i="3"/>
  <c r="B1517" i="3"/>
  <c r="D1516" i="3"/>
  <c r="C1516" i="3"/>
  <c r="B1516" i="3"/>
  <c r="D1515" i="3"/>
  <c r="C1515" i="3"/>
  <c r="B1515" i="3"/>
  <c r="D1514" i="3"/>
  <c r="C1514" i="3"/>
  <c r="B1514" i="3"/>
  <c r="D1513" i="3"/>
  <c r="C1513" i="3"/>
  <c r="B1513" i="3"/>
  <c r="D1512" i="3"/>
  <c r="C1512" i="3"/>
  <c r="B1512" i="3"/>
  <c r="D1511" i="3"/>
  <c r="C1511" i="3"/>
  <c r="B1511" i="3"/>
  <c r="D1510" i="3"/>
  <c r="C1510" i="3"/>
  <c r="B1510" i="3"/>
  <c r="D1509" i="3"/>
  <c r="C1509" i="3"/>
  <c r="B1509" i="3"/>
  <c r="D1508" i="3"/>
  <c r="C1508" i="3"/>
  <c r="B1508" i="3"/>
  <c r="D1507" i="3"/>
  <c r="C1507" i="3"/>
  <c r="B1507" i="3"/>
  <c r="D1506" i="3"/>
  <c r="C1506" i="3"/>
  <c r="B1506" i="3"/>
  <c r="D1505" i="3"/>
  <c r="C1505" i="3"/>
  <c r="B1505" i="3"/>
  <c r="D1504" i="3"/>
  <c r="C1504" i="3"/>
  <c r="B1504" i="3"/>
  <c r="D1503" i="3"/>
  <c r="C1503" i="3"/>
  <c r="B1503" i="3"/>
  <c r="D1502" i="3"/>
  <c r="C1502" i="3"/>
  <c r="B1502" i="3"/>
  <c r="D1501" i="3"/>
  <c r="C1501" i="3"/>
  <c r="B1501" i="3"/>
  <c r="D1500" i="3"/>
  <c r="C1500" i="3"/>
  <c r="B1500" i="3"/>
  <c r="D1499" i="3"/>
  <c r="C1499" i="3"/>
  <c r="B1499" i="3"/>
  <c r="D1498" i="3"/>
  <c r="C1498" i="3"/>
  <c r="B1498" i="3"/>
  <c r="D1497" i="3"/>
  <c r="C1497" i="3"/>
  <c r="B1497" i="3"/>
  <c r="D1496" i="3"/>
  <c r="C1496" i="3"/>
  <c r="B1496" i="3"/>
  <c r="D1495" i="3"/>
  <c r="C1495" i="3"/>
  <c r="B1495" i="3"/>
  <c r="D1494" i="3"/>
  <c r="C1494" i="3"/>
  <c r="B1494" i="3"/>
  <c r="D1493" i="3"/>
  <c r="C1493" i="3"/>
  <c r="B1493" i="3"/>
  <c r="D1492" i="3"/>
  <c r="C1492" i="3"/>
  <c r="B1492" i="3"/>
  <c r="D1491" i="3"/>
  <c r="C1491" i="3"/>
  <c r="B1491" i="3"/>
  <c r="D1490" i="3"/>
  <c r="C1490" i="3"/>
  <c r="B1490" i="3"/>
  <c r="D1489" i="3"/>
  <c r="C1489" i="3"/>
  <c r="B1489" i="3"/>
  <c r="D1488" i="3"/>
  <c r="C1488" i="3"/>
  <c r="B1488" i="3"/>
  <c r="D1487" i="3"/>
  <c r="C1487" i="3"/>
  <c r="B1487" i="3"/>
  <c r="D1486" i="3"/>
  <c r="C1486" i="3"/>
  <c r="B1486" i="3"/>
  <c r="D1485" i="3"/>
  <c r="C1485" i="3"/>
  <c r="B1485" i="3"/>
  <c r="D1484" i="3"/>
  <c r="C1484" i="3"/>
  <c r="B1484" i="3"/>
  <c r="D1483" i="3"/>
  <c r="C1483" i="3"/>
  <c r="B1483" i="3"/>
  <c r="D1482" i="3"/>
  <c r="C1482" i="3"/>
  <c r="B1482" i="3"/>
  <c r="D1481" i="3"/>
  <c r="C1481" i="3"/>
  <c r="B1481" i="3"/>
  <c r="D1480" i="3"/>
  <c r="C1480" i="3"/>
  <c r="B1480" i="3"/>
  <c r="D1479" i="3"/>
  <c r="C1479" i="3"/>
  <c r="B1479" i="3"/>
  <c r="D1478" i="3"/>
  <c r="C1478" i="3"/>
  <c r="B1478" i="3"/>
  <c r="D1477" i="3"/>
  <c r="C1477" i="3"/>
  <c r="B1477" i="3"/>
  <c r="D1476" i="3"/>
  <c r="C1476" i="3"/>
  <c r="B1476" i="3"/>
  <c r="D1475" i="3"/>
  <c r="C1475" i="3"/>
  <c r="B1475" i="3"/>
  <c r="D1474" i="3"/>
  <c r="C1474" i="3"/>
  <c r="B1474" i="3"/>
  <c r="D1473" i="3"/>
  <c r="C1473" i="3"/>
  <c r="B1473" i="3"/>
  <c r="D1472" i="3"/>
  <c r="C1472" i="3"/>
  <c r="B1472" i="3"/>
  <c r="D1471" i="3"/>
  <c r="C1471" i="3"/>
  <c r="B1471" i="3"/>
  <c r="D1470" i="3"/>
  <c r="C1470" i="3"/>
  <c r="B1470" i="3"/>
  <c r="D1469" i="3"/>
  <c r="C1469" i="3"/>
  <c r="B1469" i="3"/>
  <c r="D1468" i="3"/>
  <c r="C1468" i="3"/>
  <c r="B1468" i="3"/>
  <c r="D1467" i="3"/>
  <c r="C1467" i="3"/>
  <c r="B1467" i="3"/>
  <c r="D1466" i="3"/>
  <c r="C1466" i="3"/>
  <c r="B1466" i="3"/>
  <c r="D1465" i="3"/>
  <c r="C1465" i="3"/>
  <c r="B1465" i="3"/>
  <c r="D1464" i="3"/>
  <c r="C1464" i="3"/>
  <c r="B1464" i="3"/>
  <c r="D1463" i="3"/>
  <c r="C1463" i="3"/>
  <c r="B1463" i="3"/>
  <c r="D1462" i="3"/>
  <c r="C1462" i="3"/>
  <c r="B1462" i="3"/>
  <c r="D1461" i="3"/>
  <c r="C1461" i="3"/>
  <c r="B1461" i="3"/>
  <c r="D1460" i="3"/>
  <c r="C1460" i="3"/>
  <c r="B1460" i="3"/>
  <c r="D1459" i="3"/>
  <c r="C1459" i="3"/>
  <c r="B1459" i="3"/>
  <c r="D1458" i="3"/>
  <c r="C1458" i="3"/>
  <c r="B1458" i="3"/>
  <c r="D1457" i="3"/>
  <c r="C1457" i="3"/>
  <c r="B1457" i="3"/>
  <c r="D1456" i="3"/>
  <c r="C1456" i="3"/>
  <c r="B1456" i="3"/>
  <c r="D1455" i="3"/>
  <c r="C1455" i="3"/>
  <c r="B1455" i="3"/>
  <c r="D1454" i="3"/>
  <c r="C1454" i="3"/>
  <c r="B1454" i="3"/>
  <c r="D1453" i="3"/>
  <c r="C1453" i="3"/>
  <c r="B1453" i="3"/>
  <c r="D1452" i="3"/>
  <c r="C1452" i="3"/>
  <c r="B1452" i="3"/>
  <c r="D1451" i="3"/>
  <c r="C1451" i="3"/>
  <c r="B1451" i="3"/>
  <c r="D1450" i="3"/>
  <c r="C1450" i="3"/>
  <c r="B1450" i="3"/>
  <c r="D1449" i="3"/>
  <c r="C1449" i="3"/>
  <c r="B1449" i="3"/>
  <c r="D1448" i="3"/>
  <c r="C1448" i="3"/>
  <c r="B1448" i="3"/>
  <c r="D1447" i="3"/>
  <c r="C1447" i="3"/>
  <c r="B1447" i="3"/>
  <c r="D1446" i="3"/>
  <c r="C1446" i="3"/>
  <c r="B1446" i="3"/>
  <c r="D1445" i="3"/>
  <c r="C1445" i="3"/>
  <c r="B1445" i="3"/>
  <c r="D1444" i="3"/>
  <c r="C1444" i="3"/>
  <c r="B1444" i="3"/>
  <c r="D1443" i="3"/>
  <c r="C1443" i="3"/>
  <c r="B1443" i="3"/>
  <c r="D1442" i="3"/>
  <c r="C1442" i="3"/>
  <c r="B1442" i="3"/>
  <c r="D1441" i="3"/>
  <c r="C1441" i="3"/>
  <c r="B1441" i="3"/>
  <c r="D1440" i="3"/>
  <c r="C1440" i="3"/>
  <c r="B1440" i="3"/>
  <c r="D1439" i="3"/>
  <c r="C1439" i="3"/>
  <c r="B1439" i="3"/>
  <c r="D1438" i="3"/>
  <c r="C1438" i="3"/>
  <c r="B1438" i="3"/>
  <c r="D1437" i="3"/>
  <c r="C1437" i="3"/>
  <c r="B1437" i="3"/>
  <c r="D1436" i="3"/>
  <c r="C1436" i="3"/>
  <c r="B1436" i="3"/>
  <c r="D1435" i="3"/>
  <c r="C1435" i="3"/>
  <c r="B1435" i="3"/>
  <c r="D1434" i="3"/>
  <c r="C1434" i="3"/>
  <c r="B1434" i="3"/>
  <c r="D1433" i="3"/>
  <c r="C1433" i="3"/>
  <c r="B1433" i="3"/>
  <c r="D1432" i="3"/>
  <c r="C1432" i="3"/>
  <c r="B1432" i="3"/>
  <c r="D1431" i="3"/>
  <c r="C1431" i="3"/>
  <c r="B1431" i="3"/>
  <c r="D1430" i="3"/>
  <c r="C1430" i="3"/>
  <c r="B1430" i="3"/>
  <c r="D1429" i="3"/>
  <c r="C1429" i="3"/>
  <c r="B1429" i="3"/>
  <c r="D1428" i="3"/>
  <c r="C1428" i="3"/>
  <c r="B1428" i="3"/>
  <c r="D1427" i="3"/>
  <c r="C1427" i="3"/>
  <c r="B1427" i="3"/>
  <c r="D1426" i="3"/>
  <c r="C1426" i="3"/>
  <c r="B1426" i="3"/>
  <c r="D1425" i="3"/>
  <c r="C1425" i="3"/>
  <c r="B1425" i="3"/>
  <c r="D1424" i="3"/>
  <c r="C1424" i="3"/>
  <c r="B1424" i="3"/>
  <c r="D1423" i="3"/>
  <c r="C1423" i="3"/>
  <c r="B1423" i="3"/>
  <c r="D1422" i="3"/>
  <c r="C1422" i="3"/>
  <c r="B1422" i="3"/>
  <c r="D1421" i="3"/>
  <c r="C1421" i="3"/>
  <c r="B1421" i="3"/>
  <c r="D1420" i="3"/>
  <c r="C1420" i="3"/>
  <c r="B1420" i="3"/>
  <c r="D1419" i="3"/>
  <c r="C1419" i="3"/>
  <c r="B1419" i="3"/>
  <c r="D1418" i="3"/>
  <c r="C1418" i="3"/>
  <c r="B1418" i="3"/>
  <c r="D1417" i="3"/>
  <c r="C1417" i="3"/>
  <c r="B1417" i="3"/>
  <c r="D1416" i="3"/>
  <c r="C1416" i="3"/>
  <c r="B1416" i="3"/>
  <c r="D1415" i="3"/>
  <c r="C1415" i="3"/>
  <c r="B1415" i="3"/>
  <c r="D1414" i="3"/>
  <c r="C1414" i="3"/>
  <c r="B1414" i="3"/>
  <c r="D1413" i="3"/>
  <c r="C1413" i="3"/>
  <c r="B1413" i="3"/>
  <c r="D1412" i="3"/>
  <c r="C1412" i="3"/>
  <c r="B1412" i="3"/>
  <c r="D1411" i="3"/>
  <c r="C1411" i="3"/>
  <c r="B1411" i="3"/>
  <c r="D1410" i="3"/>
  <c r="C1410" i="3"/>
  <c r="B1410" i="3"/>
  <c r="D1409" i="3"/>
  <c r="C1409" i="3"/>
  <c r="B1409" i="3"/>
  <c r="D1408" i="3"/>
  <c r="C1408" i="3"/>
  <c r="B1408" i="3"/>
  <c r="D1407" i="3"/>
  <c r="C1407" i="3"/>
  <c r="B1407" i="3"/>
  <c r="D1406" i="3"/>
  <c r="C1406" i="3"/>
  <c r="B1406" i="3"/>
  <c r="D1405" i="3"/>
  <c r="C1405" i="3"/>
  <c r="B1405" i="3"/>
  <c r="D1404" i="3"/>
  <c r="C1404" i="3"/>
  <c r="B1404" i="3"/>
  <c r="D1403" i="3"/>
  <c r="C1403" i="3"/>
  <c r="B1403" i="3"/>
  <c r="D1402" i="3"/>
  <c r="C1402" i="3"/>
  <c r="B1402" i="3"/>
  <c r="D1401" i="3"/>
  <c r="C1401" i="3"/>
  <c r="B1401" i="3"/>
  <c r="D1400" i="3"/>
  <c r="C1400" i="3"/>
  <c r="B1400" i="3"/>
  <c r="D1399" i="3"/>
  <c r="C1399" i="3"/>
  <c r="B1399" i="3"/>
  <c r="D1398" i="3"/>
  <c r="C1398" i="3"/>
  <c r="B1398" i="3"/>
  <c r="D1397" i="3"/>
  <c r="C1397" i="3"/>
  <c r="B1397" i="3"/>
  <c r="D1396" i="3"/>
  <c r="C1396" i="3"/>
  <c r="B1396" i="3"/>
  <c r="D1395" i="3"/>
  <c r="C1395" i="3"/>
  <c r="B1395" i="3"/>
  <c r="D1394" i="3"/>
  <c r="C1394" i="3"/>
  <c r="B1394" i="3"/>
  <c r="D1393" i="3"/>
  <c r="C1393" i="3"/>
  <c r="B1393" i="3"/>
  <c r="D1392" i="3"/>
  <c r="C1392" i="3"/>
  <c r="B1392" i="3"/>
  <c r="D1391" i="3"/>
  <c r="C1391" i="3"/>
  <c r="B1391" i="3"/>
  <c r="D1390" i="3"/>
  <c r="C1390" i="3"/>
  <c r="B1390" i="3"/>
  <c r="D1389" i="3"/>
  <c r="C1389" i="3"/>
  <c r="B1389" i="3"/>
  <c r="D1388" i="3"/>
  <c r="C1388" i="3"/>
  <c r="B1388" i="3"/>
  <c r="D1387" i="3"/>
  <c r="C1387" i="3"/>
  <c r="B1387" i="3"/>
  <c r="D1386" i="3"/>
  <c r="C1386" i="3"/>
  <c r="B1386" i="3"/>
  <c r="D1385" i="3"/>
  <c r="C1385" i="3"/>
  <c r="B1385" i="3"/>
  <c r="D1384" i="3"/>
  <c r="C1384" i="3"/>
  <c r="B1384" i="3"/>
  <c r="D1383" i="3"/>
  <c r="C1383" i="3"/>
  <c r="B1383" i="3"/>
  <c r="D1382" i="3"/>
  <c r="C1382" i="3"/>
  <c r="B1382" i="3"/>
  <c r="D1381" i="3"/>
  <c r="C1381" i="3"/>
  <c r="B1381" i="3"/>
  <c r="D1380" i="3"/>
  <c r="C1380" i="3"/>
  <c r="B1380" i="3"/>
  <c r="D1379" i="3"/>
  <c r="C1379" i="3"/>
  <c r="B1379" i="3"/>
  <c r="D1378" i="3"/>
  <c r="C1378" i="3"/>
  <c r="B1378" i="3"/>
  <c r="D1377" i="3"/>
  <c r="C1377" i="3"/>
  <c r="B1377" i="3"/>
  <c r="D1376" i="3"/>
  <c r="C1376" i="3"/>
  <c r="B1376" i="3"/>
  <c r="D1375" i="3"/>
  <c r="C1375" i="3"/>
  <c r="B1375" i="3"/>
  <c r="D1374" i="3"/>
  <c r="C1374" i="3"/>
  <c r="B1374" i="3"/>
  <c r="D1373" i="3"/>
  <c r="C1373" i="3"/>
  <c r="B1373" i="3"/>
  <c r="D1372" i="3"/>
  <c r="C1372" i="3"/>
  <c r="B1372" i="3"/>
  <c r="D1371" i="3"/>
  <c r="C1371" i="3"/>
  <c r="B1371" i="3"/>
  <c r="D1370" i="3"/>
  <c r="C1370" i="3"/>
  <c r="B1370" i="3"/>
  <c r="D1369" i="3"/>
  <c r="C1369" i="3"/>
  <c r="B1369" i="3"/>
  <c r="D1368" i="3"/>
  <c r="C1368" i="3"/>
  <c r="B1368" i="3"/>
  <c r="D1367" i="3"/>
  <c r="C1367" i="3"/>
  <c r="B1367" i="3"/>
  <c r="D1366" i="3"/>
  <c r="C1366" i="3"/>
  <c r="B1366" i="3"/>
  <c r="D1365" i="3"/>
  <c r="C1365" i="3"/>
  <c r="B1365" i="3"/>
  <c r="D1364" i="3"/>
  <c r="C1364" i="3"/>
  <c r="B1364" i="3"/>
  <c r="D1363" i="3"/>
  <c r="C1363" i="3"/>
  <c r="B1363" i="3"/>
  <c r="D1362" i="3"/>
  <c r="C1362" i="3"/>
  <c r="B1362" i="3"/>
  <c r="D1361" i="3"/>
  <c r="C1361" i="3"/>
  <c r="B1361" i="3"/>
  <c r="D1360" i="3"/>
  <c r="C1360" i="3"/>
  <c r="B1360" i="3"/>
  <c r="D1359" i="3"/>
  <c r="C1359" i="3"/>
  <c r="B1359" i="3"/>
  <c r="D1358" i="3"/>
  <c r="C1358" i="3"/>
  <c r="B1358" i="3"/>
  <c r="D1357" i="3"/>
  <c r="C1357" i="3"/>
  <c r="B1357" i="3"/>
  <c r="D1356" i="3"/>
  <c r="C1356" i="3"/>
  <c r="B1356" i="3"/>
  <c r="D1355" i="3"/>
  <c r="C1355" i="3"/>
  <c r="B1355" i="3"/>
  <c r="D1354" i="3"/>
  <c r="C1354" i="3"/>
  <c r="B1354" i="3"/>
  <c r="D1353" i="3"/>
  <c r="C1353" i="3"/>
  <c r="B1353" i="3"/>
  <c r="D1352" i="3"/>
  <c r="C1352" i="3"/>
  <c r="B1352" i="3"/>
  <c r="D1351" i="3"/>
  <c r="C1351" i="3"/>
  <c r="B1351" i="3"/>
  <c r="D1350" i="3"/>
  <c r="C1350" i="3"/>
  <c r="B1350" i="3"/>
  <c r="D1349" i="3"/>
  <c r="C1349" i="3"/>
  <c r="B1349" i="3"/>
  <c r="D1348" i="3"/>
  <c r="C1348" i="3"/>
  <c r="B1348" i="3"/>
  <c r="D1347" i="3"/>
  <c r="C1347" i="3"/>
  <c r="B1347" i="3"/>
  <c r="D1346" i="3"/>
  <c r="C1346" i="3"/>
  <c r="B1346" i="3"/>
  <c r="D1345" i="3"/>
  <c r="C1345" i="3"/>
  <c r="B1345" i="3"/>
  <c r="D1344" i="3"/>
  <c r="C1344" i="3"/>
  <c r="B1344" i="3"/>
  <c r="D1343" i="3"/>
  <c r="C1343" i="3"/>
  <c r="B1343" i="3"/>
  <c r="D1342" i="3"/>
  <c r="C1342" i="3"/>
  <c r="B1342" i="3"/>
  <c r="D1341" i="3"/>
  <c r="C1341" i="3"/>
  <c r="B1341" i="3"/>
  <c r="D1340" i="3"/>
  <c r="C1340" i="3"/>
  <c r="B1340" i="3"/>
  <c r="D1339" i="3"/>
  <c r="C1339" i="3"/>
  <c r="B1339" i="3"/>
  <c r="D1338" i="3"/>
  <c r="C1338" i="3"/>
  <c r="B1338" i="3"/>
  <c r="D1337" i="3"/>
  <c r="C1337" i="3"/>
  <c r="B1337" i="3"/>
  <c r="D1336" i="3"/>
  <c r="C1336" i="3"/>
  <c r="B1336" i="3"/>
  <c r="D1335" i="3"/>
  <c r="C1335" i="3"/>
  <c r="B1335" i="3"/>
  <c r="D1334" i="3"/>
  <c r="C1334" i="3"/>
  <c r="B1334" i="3"/>
  <c r="D1333" i="3"/>
  <c r="C1333" i="3"/>
  <c r="B1333" i="3"/>
  <c r="D1332" i="3"/>
  <c r="C1332" i="3"/>
  <c r="B1332" i="3"/>
  <c r="D1331" i="3"/>
  <c r="C1331" i="3"/>
  <c r="B1331" i="3"/>
  <c r="D1330" i="3"/>
  <c r="C1330" i="3"/>
  <c r="B1330" i="3"/>
  <c r="D1329" i="3"/>
  <c r="C1329" i="3"/>
  <c r="B1329" i="3"/>
  <c r="D1328" i="3"/>
  <c r="C1328" i="3"/>
  <c r="B1328" i="3"/>
  <c r="D1327" i="3"/>
  <c r="C1327" i="3"/>
  <c r="B1327" i="3"/>
  <c r="D1326" i="3"/>
  <c r="C1326" i="3"/>
  <c r="B1326" i="3"/>
  <c r="D1325" i="3"/>
  <c r="C1325" i="3"/>
  <c r="B1325" i="3"/>
  <c r="D1324" i="3"/>
  <c r="C1324" i="3"/>
  <c r="B1324" i="3"/>
  <c r="D1323" i="3"/>
  <c r="C1323" i="3"/>
  <c r="B1323" i="3"/>
  <c r="D1322" i="3"/>
  <c r="C1322" i="3"/>
  <c r="B1322" i="3"/>
  <c r="D1321" i="3"/>
  <c r="C1321" i="3"/>
  <c r="B1321" i="3"/>
  <c r="D1320" i="3"/>
  <c r="C1320" i="3"/>
  <c r="B1320" i="3"/>
  <c r="D1319" i="3"/>
  <c r="C1319" i="3"/>
  <c r="B1319" i="3"/>
  <c r="D1318" i="3"/>
  <c r="C1318" i="3"/>
  <c r="B1318" i="3"/>
  <c r="D1317" i="3"/>
  <c r="C1317" i="3"/>
  <c r="B1317" i="3"/>
  <c r="D1316" i="3"/>
  <c r="C1316" i="3"/>
  <c r="B1316" i="3"/>
  <c r="D1315" i="3"/>
  <c r="C1315" i="3"/>
  <c r="B1315" i="3"/>
  <c r="D1314" i="3"/>
  <c r="C1314" i="3"/>
  <c r="B1314" i="3"/>
  <c r="D1313" i="3"/>
  <c r="C1313" i="3"/>
  <c r="B1313" i="3"/>
  <c r="D1312" i="3"/>
  <c r="C1312" i="3"/>
  <c r="B1312" i="3"/>
  <c r="D1311" i="3"/>
  <c r="C1311" i="3"/>
  <c r="B1311" i="3"/>
  <c r="D1310" i="3"/>
  <c r="C1310" i="3"/>
  <c r="B1310" i="3"/>
  <c r="D1309" i="3"/>
  <c r="C1309" i="3"/>
  <c r="B1309" i="3"/>
  <c r="D1308" i="3"/>
  <c r="C1308" i="3"/>
  <c r="B1308" i="3"/>
  <c r="D1307" i="3"/>
  <c r="C1307" i="3"/>
  <c r="B1307" i="3"/>
  <c r="D1306" i="3"/>
  <c r="C1306" i="3"/>
  <c r="B1306" i="3"/>
  <c r="D1305" i="3"/>
  <c r="C1305" i="3"/>
  <c r="B1305" i="3"/>
  <c r="D1304" i="3"/>
  <c r="C1304" i="3"/>
  <c r="B1304" i="3"/>
  <c r="D1303" i="3"/>
  <c r="C1303" i="3"/>
  <c r="B1303" i="3"/>
  <c r="D1302" i="3"/>
  <c r="C1302" i="3"/>
  <c r="B1302" i="3"/>
  <c r="D1301" i="3"/>
  <c r="C1301" i="3"/>
  <c r="B1301" i="3"/>
  <c r="D1300" i="3"/>
  <c r="C1300" i="3"/>
  <c r="B1300" i="3"/>
  <c r="D1299" i="3"/>
  <c r="C1299" i="3"/>
  <c r="B1299" i="3"/>
  <c r="D1298" i="3"/>
  <c r="C1298" i="3"/>
  <c r="B1298" i="3"/>
  <c r="D1297" i="3"/>
  <c r="C1297" i="3"/>
  <c r="B1297" i="3"/>
  <c r="D1296" i="3"/>
  <c r="C1296" i="3"/>
  <c r="B1296" i="3"/>
  <c r="D1295" i="3"/>
  <c r="C1295" i="3"/>
  <c r="B1295" i="3"/>
  <c r="D1294" i="3"/>
  <c r="C1294" i="3"/>
  <c r="B1294" i="3"/>
  <c r="D1293" i="3"/>
  <c r="C1293" i="3"/>
  <c r="B1293" i="3"/>
  <c r="D1292" i="3"/>
  <c r="C1292" i="3"/>
  <c r="B1292" i="3"/>
  <c r="D1291" i="3"/>
  <c r="C1291" i="3"/>
  <c r="B1291" i="3"/>
  <c r="D1290" i="3"/>
  <c r="C1290" i="3"/>
  <c r="B1290" i="3"/>
  <c r="D1289" i="3"/>
  <c r="C1289" i="3"/>
  <c r="B1289" i="3"/>
  <c r="D1288" i="3"/>
  <c r="C1288" i="3"/>
  <c r="B1288" i="3"/>
  <c r="D1287" i="3"/>
  <c r="C1287" i="3"/>
  <c r="B1287" i="3"/>
  <c r="D1286" i="3"/>
  <c r="C1286" i="3"/>
  <c r="B1286" i="3"/>
  <c r="D1285" i="3"/>
  <c r="C1285" i="3"/>
  <c r="B1285" i="3"/>
  <c r="D1284" i="3"/>
  <c r="C1284" i="3"/>
  <c r="B1284" i="3"/>
  <c r="D1283" i="3"/>
  <c r="C1283" i="3"/>
  <c r="B1283" i="3"/>
  <c r="D1282" i="3"/>
  <c r="C1282" i="3"/>
  <c r="B1282" i="3"/>
  <c r="D1281" i="3"/>
  <c r="C1281" i="3"/>
  <c r="B1281" i="3"/>
  <c r="D1280" i="3"/>
  <c r="C1280" i="3"/>
  <c r="B1280" i="3"/>
  <c r="D1279" i="3"/>
  <c r="C1279" i="3"/>
  <c r="B1279" i="3"/>
  <c r="D1278" i="3"/>
  <c r="C1278" i="3"/>
  <c r="B1278" i="3"/>
  <c r="D1277" i="3"/>
  <c r="C1277" i="3"/>
  <c r="B1277" i="3"/>
  <c r="D1276" i="3"/>
  <c r="C1276" i="3"/>
  <c r="B1276" i="3"/>
  <c r="D1275" i="3"/>
  <c r="C1275" i="3"/>
  <c r="B1275" i="3"/>
  <c r="D1274" i="3"/>
  <c r="C1274" i="3"/>
  <c r="B1274" i="3"/>
  <c r="D1273" i="3"/>
  <c r="C1273" i="3"/>
  <c r="B1273" i="3"/>
  <c r="D1272" i="3"/>
  <c r="C1272" i="3"/>
  <c r="B1272" i="3"/>
  <c r="D1271" i="3"/>
  <c r="C1271" i="3"/>
  <c r="B1271" i="3"/>
  <c r="D1270" i="3"/>
  <c r="C1270" i="3"/>
  <c r="B1270" i="3"/>
  <c r="D1269" i="3"/>
  <c r="C1269" i="3"/>
  <c r="B1269" i="3"/>
  <c r="D1268" i="3"/>
  <c r="C1268" i="3"/>
  <c r="B1268" i="3"/>
  <c r="D1267" i="3"/>
  <c r="C1267" i="3"/>
  <c r="B1267" i="3"/>
  <c r="D1266" i="3"/>
  <c r="C1266" i="3"/>
  <c r="B1266" i="3"/>
  <c r="D1265" i="3"/>
  <c r="C1265" i="3"/>
  <c r="B1265" i="3"/>
  <c r="D1264" i="3"/>
  <c r="C1264" i="3"/>
  <c r="B1264" i="3"/>
  <c r="D1263" i="3"/>
  <c r="C1263" i="3"/>
  <c r="B1263" i="3"/>
  <c r="D1262" i="3"/>
  <c r="C1262" i="3"/>
  <c r="B1262" i="3"/>
  <c r="D1261" i="3"/>
  <c r="C1261" i="3"/>
  <c r="B1261" i="3"/>
  <c r="D1260" i="3"/>
  <c r="C1260" i="3"/>
  <c r="B1260" i="3"/>
  <c r="D1259" i="3"/>
  <c r="C1259" i="3"/>
  <c r="B1259" i="3"/>
  <c r="D1258" i="3"/>
  <c r="C1258" i="3"/>
  <c r="B1258" i="3"/>
  <c r="D1257" i="3"/>
  <c r="C1257" i="3"/>
  <c r="B1257" i="3"/>
  <c r="D1256" i="3"/>
  <c r="C1256" i="3"/>
  <c r="B1256" i="3"/>
  <c r="D1255" i="3"/>
  <c r="C1255" i="3"/>
  <c r="B1255" i="3"/>
  <c r="D1254" i="3"/>
  <c r="C1254" i="3"/>
  <c r="B1254" i="3"/>
  <c r="D1253" i="3"/>
  <c r="C1253" i="3"/>
  <c r="B1253" i="3"/>
  <c r="D1252" i="3"/>
  <c r="C1252" i="3"/>
  <c r="B1252" i="3"/>
  <c r="D1251" i="3"/>
  <c r="C1251" i="3"/>
  <c r="B1251" i="3"/>
  <c r="D1250" i="3"/>
  <c r="C1250" i="3"/>
  <c r="B1250" i="3"/>
  <c r="D1249" i="3"/>
  <c r="C1249" i="3"/>
  <c r="B1249" i="3"/>
  <c r="D1248" i="3"/>
  <c r="C1248" i="3"/>
  <c r="B1248" i="3"/>
  <c r="D1247" i="3"/>
  <c r="C1247" i="3"/>
  <c r="B1247" i="3"/>
  <c r="D1246" i="3"/>
  <c r="C1246" i="3"/>
  <c r="B1246" i="3"/>
  <c r="D1245" i="3"/>
  <c r="C1245" i="3"/>
  <c r="B1245" i="3"/>
  <c r="D1244" i="3"/>
  <c r="C1244" i="3"/>
  <c r="B1244" i="3"/>
  <c r="D1243" i="3"/>
  <c r="C1243" i="3"/>
  <c r="B1243" i="3"/>
  <c r="D1242" i="3"/>
  <c r="C1242" i="3"/>
  <c r="B1242" i="3"/>
  <c r="D1241" i="3"/>
  <c r="C1241" i="3"/>
  <c r="B1241" i="3"/>
  <c r="D1240" i="3"/>
  <c r="C1240" i="3"/>
  <c r="B1240" i="3"/>
  <c r="D1239" i="3"/>
  <c r="C1239" i="3"/>
  <c r="B1239" i="3"/>
  <c r="D1238" i="3"/>
  <c r="C1238" i="3"/>
  <c r="B1238" i="3"/>
  <c r="D1237" i="3"/>
  <c r="C1237" i="3"/>
  <c r="B1237" i="3"/>
  <c r="D1236" i="3"/>
  <c r="C1236" i="3"/>
  <c r="B1236" i="3"/>
  <c r="D1235" i="3"/>
  <c r="C1235" i="3"/>
  <c r="B1235" i="3"/>
  <c r="D1234" i="3"/>
  <c r="C1234" i="3"/>
  <c r="B1234" i="3"/>
  <c r="D1233" i="3"/>
  <c r="C1233" i="3"/>
  <c r="B1233" i="3"/>
  <c r="D1232" i="3"/>
  <c r="C1232" i="3"/>
  <c r="B1232" i="3"/>
  <c r="D1231" i="3"/>
  <c r="C1231" i="3"/>
  <c r="B1231" i="3"/>
  <c r="D1230" i="3"/>
  <c r="C1230" i="3"/>
  <c r="B1230" i="3"/>
  <c r="D1229" i="3"/>
  <c r="C1229" i="3"/>
  <c r="B1229" i="3"/>
  <c r="D1228" i="3"/>
  <c r="C1228" i="3"/>
  <c r="B1228" i="3"/>
  <c r="D1227" i="3"/>
  <c r="C1227" i="3"/>
  <c r="B1227" i="3"/>
  <c r="D1226" i="3"/>
  <c r="C1226" i="3"/>
  <c r="B1226" i="3"/>
  <c r="D1225" i="3"/>
  <c r="C1225" i="3"/>
  <c r="B1225" i="3"/>
  <c r="D1224" i="3"/>
  <c r="C1224" i="3"/>
  <c r="B1224" i="3"/>
  <c r="D1223" i="3"/>
  <c r="C1223" i="3"/>
  <c r="B1223" i="3"/>
  <c r="D1222" i="3"/>
  <c r="C1222" i="3"/>
  <c r="B1222" i="3"/>
  <c r="D1221" i="3"/>
  <c r="C1221" i="3"/>
  <c r="B1221" i="3"/>
  <c r="D1220" i="3"/>
  <c r="C1220" i="3"/>
  <c r="B1220" i="3"/>
  <c r="D1219" i="3"/>
  <c r="C1219" i="3"/>
  <c r="B1219" i="3"/>
  <c r="D1218" i="3"/>
  <c r="C1218" i="3"/>
  <c r="B1218" i="3"/>
  <c r="D1217" i="3"/>
  <c r="C1217" i="3"/>
  <c r="B1217" i="3"/>
  <c r="D1216" i="3"/>
  <c r="C1216" i="3"/>
  <c r="B1216" i="3"/>
  <c r="D1215" i="3"/>
  <c r="C1215" i="3"/>
  <c r="B1215" i="3"/>
  <c r="D1214" i="3"/>
  <c r="C1214" i="3"/>
  <c r="B1214" i="3"/>
  <c r="D1213" i="3"/>
  <c r="C1213" i="3"/>
  <c r="B1213" i="3"/>
  <c r="D1212" i="3"/>
  <c r="C1212" i="3"/>
  <c r="B1212" i="3"/>
  <c r="D1211" i="3"/>
  <c r="C1211" i="3"/>
  <c r="B1211" i="3"/>
  <c r="D1210" i="3"/>
  <c r="C1210" i="3"/>
  <c r="B1210" i="3"/>
  <c r="D1209" i="3"/>
  <c r="C1209" i="3"/>
  <c r="B1209" i="3"/>
  <c r="D1208" i="3"/>
  <c r="C1208" i="3"/>
  <c r="B1208" i="3"/>
  <c r="D1207" i="3"/>
  <c r="C1207" i="3"/>
  <c r="B1207" i="3"/>
  <c r="D1206" i="3"/>
  <c r="C1206" i="3"/>
  <c r="B1206" i="3"/>
  <c r="D1205" i="3"/>
  <c r="C1205" i="3"/>
  <c r="B1205" i="3"/>
  <c r="D1204" i="3"/>
  <c r="C1204" i="3"/>
  <c r="B1204" i="3"/>
  <c r="D1203" i="3"/>
  <c r="C1203" i="3"/>
  <c r="B1203" i="3"/>
  <c r="D1202" i="3"/>
  <c r="C1202" i="3"/>
  <c r="B1202" i="3"/>
  <c r="D1201" i="3"/>
  <c r="C1201" i="3"/>
  <c r="B1201" i="3"/>
  <c r="D1200" i="3"/>
  <c r="C1200" i="3"/>
  <c r="B1200" i="3"/>
  <c r="D1199" i="3"/>
  <c r="C1199" i="3"/>
  <c r="B1199" i="3"/>
  <c r="D1198" i="3"/>
  <c r="C1198" i="3"/>
  <c r="B1198" i="3"/>
  <c r="D1197" i="3"/>
  <c r="C1197" i="3"/>
  <c r="B1197" i="3"/>
  <c r="D1196" i="3"/>
  <c r="C1196" i="3"/>
  <c r="B1196" i="3"/>
  <c r="D1195" i="3"/>
  <c r="C1195" i="3"/>
  <c r="B1195" i="3"/>
  <c r="D1194" i="3"/>
  <c r="C1194" i="3"/>
  <c r="B1194" i="3"/>
  <c r="D1193" i="3"/>
  <c r="C1193" i="3"/>
  <c r="B1193" i="3"/>
  <c r="D1192" i="3"/>
  <c r="C1192" i="3"/>
  <c r="B1192" i="3"/>
  <c r="D1191" i="3"/>
  <c r="C1191" i="3"/>
  <c r="B1191" i="3"/>
  <c r="D1190" i="3"/>
  <c r="C1190" i="3"/>
  <c r="B1190" i="3"/>
  <c r="D1189" i="3"/>
  <c r="C1189" i="3"/>
  <c r="B1189" i="3"/>
  <c r="D1188" i="3"/>
  <c r="C1188" i="3"/>
  <c r="B1188" i="3"/>
  <c r="D1187" i="3"/>
  <c r="C1187" i="3"/>
  <c r="B1187" i="3"/>
  <c r="D1186" i="3"/>
  <c r="C1186" i="3"/>
  <c r="B1186" i="3"/>
  <c r="D1185" i="3"/>
  <c r="C1185" i="3"/>
  <c r="B1185" i="3"/>
  <c r="D1184" i="3"/>
  <c r="C1184" i="3"/>
  <c r="B1184" i="3"/>
  <c r="D1183" i="3"/>
  <c r="C1183" i="3"/>
  <c r="B1183" i="3"/>
  <c r="D1182" i="3"/>
  <c r="C1182" i="3"/>
  <c r="B1182" i="3"/>
  <c r="D1181" i="3"/>
  <c r="C1181" i="3"/>
  <c r="B1181" i="3"/>
  <c r="D1180" i="3"/>
  <c r="C1180" i="3"/>
  <c r="B1180" i="3"/>
  <c r="D1179" i="3"/>
  <c r="C1179" i="3"/>
  <c r="B1179" i="3"/>
  <c r="D1178" i="3"/>
  <c r="C1178" i="3"/>
  <c r="B1178" i="3"/>
  <c r="D1177" i="3"/>
  <c r="C1177" i="3"/>
  <c r="B1177" i="3"/>
  <c r="D1176" i="3"/>
  <c r="C1176" i="3"/>
  <c r="B1176" i="3"/>
  <c r="D1175" i="3"/>
  <c r="C1175" i="3"/>
  <c r="B1175" i="3"/>
  <c r="D1174" i="3"/>
  <c r="C1174" i="3"/>
  <c r="B1174" i="3"/>
  <c r="D1173" i="3"/>
  <c r="C1173" i="3"/>
  <c r="B1173" i="3"/>
  <c r="D1172" i="3"/>
  <c r="C1172" i="3"/>
  <c r="B1172" i="3"/>
  <c r="D1171" i="3"/>
  <c r="C1171" i="3"/>
  <c r="B1171" i="3"/>
  <c r="D1170" i="3"/>
  <c r="C1170" i="3"/>
  <c r="B1170" i="3"/>
  <c r="D1169" i="3"/>
  <c r="C1169" i="3"/>
  <c r="B1169" i="3"/>
  <c r="D1168" i="3"/>
  <c r="C1168" i="3"/>
  <c r="B1168" i="3"/>
  <c r="D1167" i="3"/>
  <c r="C1167" i="3"/>
  <c r="B1167" i="3"/>
  <c r="D1166" i="3"/>
  <c r="C1166" i="3"/>
  <c r="B1166" i="3"/>
  <c r="D1165" i="3"/>
  <c r="C1165" i="3"/>
  <c r="B1165" i="3"/>
  <c r="D1164" i="3"/>
  <c r="C1164" i="3"/>
  <c r="B1164" i="3"/>
  <c r="D1163" i="3"/>
  <c r="C1163" i="3"/>
  <c r="B1163" i="3"/>
  <c r="D1162" i="3"/>
  <c r="C1162" i="3"/>
  <c r="B1162" i="3"/>
  <c r="D1161" i="3"/>
  <c r="C1161" i="3"/>
  <c r="B1161" i="3"/>
  <c r="D1160" i="3"/>
  <c r="C1160" i="3"/>
  <c r="B1160" i="3"/>
  <c r="D1159" i="3"/>
  <c r="C1159" i="3"/>
  <c r="B1159" i="3"/>
  <c r="D1158" i="3"/>
  <c r="C1158" i="3"/>
  <c r="B1158" i="3"/>
  <c r="D1157" i="3"/>
  <c r="C1157" i="3"/>
  <c r="B1157" i="3"/>
  <c r="D1156" i="3"/>
  <c r="C1156" i="3"/>
  <c r="B1156" i="3"/>
  <c r="D1155" i="3"/>
  <c r="C1155" i="3"/>
  <c r="B1155" i="3"/>
  <c r="D1154" i="3"/>
  <c r="C1154" i="3"/>
  <c r="B1154" i="3"/>
  <c r="D1153" i="3"/>
  <c r="C1153" i="3"/>
  <c r="B1153" i="3"/>
  <c r="D1152" i="3"/>
  <c r="C1152" i="3"/>
  <c r="B1152" i="3"/>
  <c r="D1151" i="3"/>
  <c r="C1151" i="3"/>
  <c r="B1151" i="3"/>
  <c r="D1150" i="3"/>
  <c r="C1150" i="3"/>
  <c r="B1150" i="3"/>
  <c r="D1149" i="3"/>
  <c r="C1149" i="3"/>
  <c r="B1149" i="3"/>
  <c r="D1148" i="3"/>
  <c r="C1148" i="3"/>
  <c r="B1148" i="3"/>
  <c r="D1147" i="3"/>
  <c r="C1147" i="3"/>
  <c r="B1147" i="3"/>
  <c r="D1146" i="3"/>
  <c r="C1146" i="3"/>
  <c r="B1146" i="3"/>
  <c r="D1145" i="3"/>
  <c r="C1145" i="3"/>
  <c r="B1145" i="3"/>
  <c r="D1144" i="3"/>
  <c r="C1144" i="3"/>
  <c r="B1144" i="3"/>
  <c r="D1143" i="3"/>
  <c r="C1143" i="3"/>
  <c r="B1143" i="3"/>
  <c r="D1142" i="3"/>
  <c r="C1142" i="3"/>
  <c r="B1142" i="3"/>
  <c r="D1141" i="3"/>
  <c r="C1141" i="3"/>
  <c r="B1141" i="3"/>
  <c r="D1140" i="3"/>
  <c r="C1140" i="3"/>
  <c r="B1140" i="3"/>
  <c r="D1139" i="3"/>
  <c r="C1139" i="3"/>
  <c r="B1139" i="3"/>
  <c r="D1138" i="3"/>
  <c r="C1138" i="3"/>
  <c r="B1138" i="3"/>
  <c r="D1137" i="3"/>
  <c r="C1137" i="3"/>
  <c r="B1137" i="3"/>
  <c r="D1136" i="3"/>
  <c r="C1136" i="3"/>
  <c r="B1136" i="3"/>
  <c r="D1135" i="3"/>
  <c r="C1135" i="3"/>
  <c r="B1135" i="3"/>
  <c r="D1134" i="3"/>
  <c r="C1134" i="3"/>
  <c r="B1134" i="3"/>
  <c r="D1133" i="3"/>
  <c r="C1133" i="3"/>
  <c r="B1133" i="3"/>
  <c r="D1132" i="3"/>
  <c r="C1132" i="3"/>
  <c r="B1132" i="3"/>
  <c r="D1131" i="3"/>
  <c r="C1131" i="3"/>
  <c r="B1131" i="3"/>
  <c r="D1130" i="3"/>
  <c r="C1130" i="3"/>
  <c r="B1130" i="3"/>
  <c r="D1129" i="3"/>
  <c r="C1129" i="3"/>
  <c r="B1129" i="3"/>
  <c r="D1128" i="3"/>
  <c r="C1128" i="3"/>
  <c r="B1128" i="3"/>
  <c r="D1127" i="3"/>
  <c r="C1127" i="3"/>
  <c r="B1127" i="3"/>
  <c r="D1126" i="3"/>
  <c r="C1126" i="3"/>
  <c r="B1126" i="3"/>
  <c r="D1125" i="3"/>
  <c r="C1125" i="3"/>
  <c r="B1125" i="3"/>
  <c r="D1124" i="3"/>
  <c r="C1124" i="3"/>
  <c r="B1124" i="3"/>
  <c r="D1123" i="3"/>
  <c r="C1123" i="3"/>
  <c r="B1123" i="3"/>
  <c r="D1122" i="3"/>
  <c r="C1122" i="3"/>
  <c r="B1122" i="3"/>
  <c r="D1121" i="3"/>
  <c r="C1121" i="3"/>
  <c r="B1121" i="3"/>
  <c r="D1120" i="3"/>
  <c r="C1120" i="3"/>
  <c r="B1120" i="3"/>
  <c r="D1119" i="3"/>
  <c r="C1119" i="3"/>
  <c r="B1119" i="3"/>
  <c r="D1118" i="3"/>
  <c r="C1118" i="3"/>
  <c r="B1118" i="3"/>
  <c r="D1117" i="3"/>
  <c r="C1117" i="3"/>
  <c r="B1117" i="3"/>
  <c r="D1116" i="3"/>
  <c r="C1116" i="3"/>
  <c r="B1116" i="3"/>
  <c r="D1115" i="3"/>
  <c r="C1115" i="3"/>
  <c r="B1115" i="3"/>
  <c r="D1114" i="3"/>
  <c r="C1114" i="3"/>
  <c r="B1114" i="3"/>
  <c r="D1113" i="3"/>
  <c r="C1113" i="3"/>
  <c r="B1113" i="3"/>
  <c r="D1112" i="3"/>
  <c r="C1112" i="3"/>
  <c r="B1112" i="3"/>
  <c r="D1111" i="3"/>
  <c r="C1111" i="3"/>
  <c r="B1111" i="3"/>
  <c r="D1110" i="3"/>
  <c r="C1110" i="3"/>
  <c r="B1110" i="3"/>
  <c r="D1109" i="3"/>
  <c r="C1109" i="3"/>
  <c r="B1109" i="3"/>
  <c r="D1108" i="3"/>
  <c r="C1108" i="3"/>
  <c r="B1108" i="3"/>
  <c r="D1107" i="3"/>
  <c r="C1107" i="3"/>
  <c r="B1107" i="3"/>
  <c r="D1106" i="3"/>
  <c r="C1106" i="3"/>
  <c r="B1106" i="3"/>
  <c r="D1105" i="3"/>
  <c r="C1105" i="3"/>
  <c r="B1105" i="3"/>
  <c r="D1104" i="3"/>
  <c r="C1104" i="3"/>
  <c r="B1104" i="3"/>
  <c r="D1103" i="3"/>
  <c r="C1103" i="3"/>
  <c r="B1103" i="3"/>
  <c r="D1102" i="3"/>
  <c r="C1102" i="3"/>
  <c r="B1102" i="3"/>
  <c r="D1101" i="3"/>
  <c r="C1101" i="3"/>
  <c r="B1101" i="3"/>
  <c r="D1100" i="3"/>
  <c r="C1100" i="3"/>
  <c r="B1100" i="3"/>
  <c r="D1099" i="3"/>
  <c r="C1099" i="3"/>
  <c r="B1099" i="3"/>
  <c r="D1098" i="3"/>
  <c r="C1098" i="3"/>
  <c r="B1098" i="3"/>
  <c r="D1097" i="3"/>
  <c r="C1097" i="3"/>
  <c r="B1097" i="3"/>
  <c r="D1096" i="3"/>
  <c r="C1096" i="3"/>
  <c r="B1096" i="3"/>
  <c r="D1095" i="3"/>
  <c r="C1095" i="3"/>
  <c r="B1095" i="3"/>
  <c r="D1094" i="3"/>
  <c r="C1094" i="3"/>
  <c r="B1094" i="3"/>
  <c r="D1093" i="3"/>
  <c r="C1093" i="3"/>
  <c r="B1093" i="3"/>
  <c r="D1092" i="3"/>
  <c r="C1092" i="3"/>
  <c r="B1092" i="3"/>
  <c r="D1091" i="3"/>
  <c r="C1091" i="3"/>
  <c r="B1091" i="3"/>
  <c r="D1090" i="3"/>
  <c r="C1090" i="3"/>
  <c r="B1090" i="3"/>
  <c r="D1089" i="3"/>
  <c r="C1089" i="3"/>
  <c r="B1089" i="3"/>
  <c r="D1088" i="3"/>
  <c r="C1088" i="3"/>
  <c r="B1088" i="3"/>
  <c r="D1087" i="3"/>
  <c r="C1087" i="3"/>
  <c r="B1087" i="3"/>
  <c r="D1086" i="3"/>
  <c r="C1086" i="3"/>
  <c r="B1086" i="3"/>
  <c r="D1085" i="3"/>
  <c r="C1085" i="3"/>
  <c r="B1085" i="3"/>
  <c r="D1084" i="3"/>
  <c r="C1084" i="3"/>
  <c r="B1084" i="3"/>
  <c r="D1083" i="3"/>
  <c r="C1083" i="3"/>
  <c r="B1083" i="3"/>
  <c r="D1082" i="3"/>
  <c r="C1082" i="3"/>
  <c r="B1082" i="3"/>
  <c r="D1081" i="3"/>
  <c r="C1081" i="3"/>
  <c r="B1081" i="3"/>
  <c r="D1080" i="3"/>
  <c r="C1080" i="3"/>
  <c r="B1080" i="3"/>
  <c r="D1079" i="3"/>
  <c r="C1079" i="3"/>
  <c r="B1079" i="3"/>
  <c r="D1078" i="3"/>
  <c r="C1078" i="3"/>
  <c r="B1078" i="3"/>
  <c r="D1077" i="3"/>
  <c r="C1077" i="3"/>
  <c r="B1077" i="3"/>
  <c r="D1076" i="3"/>
  <c r="C1076" i="3"/>
  <c r="B1076" i="3"/>
  <c r="D1075" i="3"/>
  <c r="C1075" i="3"/>
  <c r="B1075" i="3"/>
  <c r="D1074" i="3"/>
  <c r="C1074" i="3"/>
  <c r="B1074" i="3"/>
  <c r="D1073" i="3"/>
  <c r="C1073" i="3"/>
  <c r="B1073" i="3"/>
  <c r="D1072" i="3"/>
  <c r="C1072" i="3"/>
  <c r="B1072" i="3"/>
  <c r="D1071" i="3"/>
  <c r="C1071" i="3"/>
  <c r="B1071" i="3"/>
  <c r="D1070" i="3"/>
  <c r="C1070" i="3"/>
  <c r="B1070" i="3"/>
  <c r="D1069" i="3"/>
  <c r="C1069" i="3"/>
  <c r="B1069" i="3"/>
  <c r="D1068" i="3"/>
  <c r="C1068" i="3"/>
  <c r="B1068" i="3"/>
  <c r="D1067" i="3"/>
  <c r="C1067" i="3"/>
  <c r="B1067" i="3"/>
  <c r="D1066" i="3"/>
  <c r="C1066" i="3"/>
  <c r="B1066" i="3"/>
  <c r="D1065" i="3"/>
  <c r="C1065" i="3"/>
  <c r="B1065" i="3"/>
  <c r="D1064" i="3"/>
  <c r="C1064" i="3"/>
  <c r="B1064" i="3"/>
  <c r="D1063" i="3"/>
  <c r="C1063" i="3"/>
  <c r="B1063" i="3"/>
  <c r="D1062" i="3"/>
  <c r="C1062" i="3"/>
  <c r="B1062" i="3"/>
  <c r="D1061" i="3"/>
  <c r="C1061" i="3"/>
  <c r="B1061" i="3"/>
  <c r="D1060" i="3"/>
  <c r="C1060" i="3"/>
  <c r="B1060" i="3"/>
  <c r="D1059" i="3"/>
  <c r="C1059" i="3"/>
  <c r="B1059" i="3"/>
  <c r="D1058" i="3"/>
  <c r="C1058" i="3"/>
  <c r="B1058" i="3"/>
  <c r="D1057" i="3"/>
  <c r="C1057" i="3"/>
  <c r="B1057" i="3"/>
  <c r="D1056" i="3"/>
  <c r="C1056" i="3"/>
  <c r="B1056" i="3"/>
  <c r="D1055" i="3"/>
  <c r="C1055" i="3"/>
  <c r="B1055" i="3"/>
  <c r="D1054" i="3"/>
  <c r="C1054" i="3"/>
  <c r="B1054" i="3"/>
  <c r="D1053" i="3"/>
  <c r="C1053" i="3"/>
  <c r="B1053" i="3"/>
  <c r="D1052" i="3"/>
  <c r="C1052" i="3"/>
  <c r="B1052" i="3"/>
  <c r="D1051" i="3"/>
  <c r="C1051" i="3"/>
  <c r="B1051" i="3"/>
  <c r="D1050" i="3"/>
  <c r="C1050" i="3"/>
  <c r="B1050" i="3"/>
  <c r="D1049" i="3"/>
  <c r="C1049" i="3"/>
  <c r="B1049" i="3"/>
  <c r="D1048" i="3"/>
  <c r="C1048" i="3"/>
  <c r="B1048" i="3"/>
  <c r="D1047" i="3"/>
  <c r="C1047" i="3"/>
  <c r="B1047" i="3"/>
  <c r="D1046" i="3"/>
  <c r="C1046" i="3"/>
  <c r="B1046" i="3"/>
  <c r="D1045" i="3"/>
  <c r="C1045" i="3"/>
  <c r="B1045" i="3"/>
  <c r="D1044" i="3"/>
  <c r="C1044" i="3"/>
  <c r="B1044" i="3"/>
  <c r="D1043" i="3"/>
  <c r="C1043" i="3"/>
  <c r="B1043" i="3"/>
  <c r="D1042" i="3"/>
  <c r="C1042" i="3"/>
  <c r="B1042" i="3"/>
  <c r="D1041" i="3"/>
  <c r="C1041" i="3"/>
  <c r="B1041" i="3"/>
  <c r="D1040" i="3"/>
  <c r="C1040" i="3"/>
  <c r="B1040" i="3"/>
  <c r="D1039" i="3"/>
  <c r="C1039" i="3"/>
  <c r="B1039" i="3"/>
  <c r="D1038" i="3"/>
  <c r="C1038" i="3"/>
  <c r="B1038" i="3"/>
  <c r="D1037" i="3"/>
  <c r="C1037" i="3"/>
  <c r="B1037" i="3"/>
  <c r="D1036" i="3"/>
  <c r="C1036" i="3"/>
  <c r="B1036" i="3"/>
  <c r="D1035" i="3"/>
  <c r="C1035" i="3"/>
  <c r="B1035" i="3"/>
  <c r="D1034" i="3"/>
  <c r="C1034" i="3"/>
  <c r="B1034" i="3"/>
  <c r="D1033" i="3"/>
  <c r="C1033" i="3"/>
  <c r="B1033" i="3"/>
  <c r="D1032" i="3"/>
  <c r="C1032" i="3"/>
  <c r="B1032" i="3"/>
  <c r="D1031" i="3"/>
  <c r="C1031" i="3"/>
  <c r="B1031" i="3"/>
  <c r="D1030" i="3"/>
  <c r="C1030" i="3"/>
  <c r="B1030" i="3"/>
  <c r="D1029" i="3"/>
  <c r="C1029" i="3"/>
  <c r="B1029" i="3"/>
  <c r="D1028" i="3"/>
  <c r="C1028" i="3"/>
  <c r="B1028" i="3"/>
  <c r="D1027" i="3"/>
  <c r="C1027" i="3"/>
  <c r="B1027" i="3"/>
  <c r="D1026" i="3"/>
  <c r="C1026" i="3"/>
  <c r="B1026" i="3"/>
  <c r="D1025" i="3"/>
  <c r="C1025" i="3"/>
  <c r="B1025" i="3"/>
  <c r="D1024" i="3"/>
  <c r="C1024" i="3"/>
  <c r="B1024" i="3"/>
  <c r="D1023" i="3"/>
  <c r="C1023" i="3"/>
  <c r="B1023" i="3"/>
  <c r="D1022" i="3"/>
  <c r="C1022" i="3"/>
  <c r="B1022" i="3"/>
  <c r="D1021" i="3"/>
  <c r="C1021" i="3"/>
  <c r="B1021" i="3"/>
  <c r="D1020" i="3"/>
  <c r="C1020" i="3"/>
  <c r="B1020" i="3"/>
  <c r="D1019" i="3"/>
  <c r="C1019" i="3"/>
  <c r="B1019" i="3"/>
  <c r="D1018" i="3"/>
  <c r="C1018" i="3"/>
  <c r="B1018" i="3"/>
  <c r="D1017" i="3"/>
  <c r="C1017" i="3"/>
  <c r="B1017" i="3"/>
  <c r="D1016" i="3"/>
  <c r="C1016" i="3"/>
  <c r="B1016" i="3"/>
  <c r="D1015" i="3"/>
  <c r="C1015" i="3"/>
  <c r="B1015" i="3"/>
  <c r="D1014" i="3"/>
  <c r="C1014" i="3"/>
  <c r="B1014" i="3"/>
  <c r="D1013" i="3"/>
  <c r="C1013" i="3"/>
  <c r="B1013" i="3"/>
  <c r="D1012" i="3"/>
  <c r="C1012" i="3"/>
  <c r="B1012" i="3"/>
  <c r="D1011" i="3"/>
  <c r="C1011" i="3"/>
  <c r="B1011" i="3"/>
  <c r="D1010" i="3"/>
  <c r="C1010" i="3"/>
  <c r="B1010" i="3"/>
  <c r="D1009" i="3"/>
  <c r="C1009" i="3"/>
  <c r="B1009" i="3"/>
  <c r="D1008" i="3"/>
  <c r="C1008" i="3"/>
  <c r="B1008" i="3"/>
  <c r="D1007" i="3"/>
  <c r="C1007" i="3"/>
  <c r="B1007" i="3"/>
  <c r="D1006" i="3"/>
  <c r="C1006" i="3"/>
  <c r="B1006" i="3"/>
  <c r="D1005" i="3"/>
  <c r="C1005" i="3"/>
  <c r="B1005" i="3"/>
  <c r="D1004" i="3"/>
  <c r="C1004" i="3"/>
  <c r="B1004" i="3"/>
  <c r="D1003" i="3"/>
  <c r="C1003" i="3"/>
  <c r="B1003" i="3"/>
  <c r="D1002" i="3"/>
  <c r="C1002" i="3"/>
  <c r="B1002" i="3"/>
  <c r="D1001" i="3"/>
  <c r="C1001" i="3"/>
  <c r="B1001" i="3"/>
  <c r="D1000" i="3"/>
  <c r="C1000" i="3"/>
  <c r="B1000" i="3"/>
  <c r="D999" i="3"/>
  <c r="C999" i="3"/>
  <c r="B999" i="3"/>
  <c r="D998" i="3"/>
  <c r="C998" i="3"/>
  <c r="B998" i="3"/>
  <c r="D997" i="3"/>
  <c r="C997" i="3"/>
  <c r="B997" i="3"/>
  <c r="D996" i="3"/>
  <c r="C996" i="3"/>
  <c r="B996" i="3"/>
  <c r="D995" i="3"/>
  <c r="C995" i="3"/>
  <c r="B995" i="3"/>
  <c r="D994" i="3"/>
  <c r="C994" i="3"/>
  <c r="B994" i="3"/>
  <c r="D993" i="3"/>
  <c r="C993" i="3"/>
  <c r="B993" i="3"/>
  <c r="D992" i="3"/>
  <c r="C992" i="3"/>
  <c r="B992" i="3"/>
  <c r="D991" i="3"/>
  <c r="C991" i="3"/>
  <c r="B991" i="3"/>
  <c r="D990" i="3"/>
  <c r="C990" i="3"/>
  <c r="B990" i="3"/>
  <c r="D989" i="3"/>
  <c r="C989" i="3"/>
  <c r="B989" i="3"/>
  <c r="D988" i="3"/>
  <c r="C988" i="3"/>
  <c r="B988" i="3"/>
  <c r="D987" i="3"/>
  <c r="C987" i="3"/>
  <c r="B987" i="3"/>
  <c r="D986" i="3"/>
  <c r="C986" i="3"/>
  <c r="B986" i="3"/>
  <c r="D985" i="3"/>
  <c r="C985" i="3"/>
  <c r="B985" i="3"/>
  <c r="D984" i="3"/>
  <c r="C984" i="3"/>
  <c r="B984" i="3"/>
  <c r="D983" i="3"/>
  <c r="C983" i="3"/>
  <c r="B983" i="3"/>
  <c r="D982" i="3"/>
  <c r="C982" i="3"/>
  <c r="B982" i="3"/>
  <c r="D981" i="3"/>
  <c r="C981" i="3"/>
  <c r="B981" i="3"/>
  <c r="D980" i="3"/>
  <c r="C980" i="3"/>
  <c r="B980" i="3"/>
  <c r="D979" i="3"/>
  <c r="C979" i="3"/>
  <c r="B979" i="3"/>
  <c r="D978" i="3"/>
  <c r="C978" i="3"/>
  <c r="B978" i="3"/>
  <c r="D977" i="3"/>
  <c r="C977" i="3"/>
  <c r="B977" i="3"/>
  <c r="D976" i="3"/>
  <c r="C976" i="3"/>
  <c r="B976" i="3"/>
  <c r="D975" i="3"/>
  <c r="C975" i="3"/>
  <c r="B975" i="3"/>
  <c r="D974" i="3"/>
  <c r="C974" i="3"/>
  <c r="B974" i="3"/>
  <c r="D973" i="3"/>
  <c r="C973" i="3"/>
  <c r="B973" i="3"/>
  <c r="D972" i="3"/>
  <c r="C972" i="3"/>
  <c r="B972" i="3"/>
  <c r="D971" i="3"/>
  <c r="C971" i="3"/>
  <c r="B971" i="3"/>
  <c r="D970" i="3"/>
  <c r="C970" i="3"/>
  <c r="B970" i="3"/>
  <c r="D969" i="3"/>
  <c r="C969" i="3"/>
  <c r="B969" i="3"/>
  <c r="D968" i="3"/>
  <c r="C968" i="3"/>
  <c r="B968" i="3"/>
  <c r="D967" i="3"/>
  <c r="C967" i="3"/>
  <c r="B967" i="3"/>
  <c r="D966" i="3"/>
  <c r="C966" i="3"/>
  <c r="B966" i="3"/>
  <c r="D965" i="3"/>
  <c r="C965" i="3"/>
  <c r="B965" i="3"/>
  <c r="D964" i="3"/>
  <c r="C964" i="3"/>
  <c r="B964" i="3"/>
  <c r="D963" i="3"/>
  <c r="C963" i="3"/>
  <c r="B963" i="3"/>
  <c r="D962" i="3"/>
  <c r="C962" i="3"/>
  <c r="B962" i="3"/>
  <c r="D961" i="3"/>
  <c r="C961" i="3"/>
  <c r="B961" i="3"/>
  <c r="D960" i="3"/>
  <c r="C960" i="3"/>
  <c r="B960" i="3"/>
  <c r="D959" i="3"/>
  <c r="C959" i="3"/>
  <c r="B959" i="3"/>
  <c r="D958" i="3"/>
  <c r="C958" i="3"/>
  <c r="B958" i="3"/>
  <c r="D957" i="3"/>
  <c r="C957" i="3"/>
  <c r="B957" i="3"/>
  <c r="D956" i="3"/>
  <c r="C956" i="3"/>
  <c r="B956" i="3"/>
  <c r="D955" i="3"/>
  <c r="C955" i="3"/>
  <c r="B955" i="3"/>
  <c r="D954" i="3"/>
  <c r="C954" i="3"/>
  <c r="B954" i="3"/>
  <c r="D953" i="3"/>
  <c r="C953" i="3"/>
  <c r="B953" i="3"/>
  <c r="D952" i="3"/>
  <c r="C952" i="3"/>
  <c r="B952" i="3"/>
  <c r="D951" i="3"/>
  <c r="C951" i="3"/>
  <c r="B951" i="3"/>
  <c r="D950" i="3"/>
  <c r="C950" i="3"/>
  <c r="B950" i="3"/>
  <c r="D949" i="3"/>
  <c r="C949" i="3"/>
  <c r="B949" i="3"/>
  <c r="D948" i="3"/>
  <c r="C948" i="3"/>
  <c r="B948" i="3"/>
  <c r="D947" i="3"/>
  <c r="C947" i="3"/>
  <c r="B947" i="3"/>
  <c r="D946" i="3"/>
  <c r="C946" i="3"/>
  <c r="B946" i="3"/>
  <c r="D945" i="3"/>
  <c r="C945" i="3"/>
  <c r="B945" i="3"/>
  <c r="D944" i="3"/>
  <c r="C944" i="3"/>
  <c r="B944" i="3"/>
  <c r="D943" i="3"/>
  <c r="C943" i="3"/>
  <c r="B943" i="3"/>
  <c r="D942" i="3"/>
  <c r="C942" i="3"/>
  <c r="B942" i="3"/>
  <c r="D941" i="3"/>
  <c r="C941" i="3"/>
  <c r="B941" i="3"/>
  <c r="D940" i="3"/>
  <c r="C940" i="3"/>
  <c r="B940" i="3"/>
  <c r="D939" i="3"/>
  <c r="C939" i="3"/>
  <c r="B939" i="3"/>
  <c r="D938" i="3"/>
  <c r="C938" i="3"/>
  <c r="B938" i="3"/>
  <c r="D937" i="3"/>
  <c r="C937" i="3"/>
  <c r="B937" i="3"/>
  <c r="D936" i="3"/>
  <c r="C936" i="3"/>
  <c r="B936" i="3"/>
  <c r="D935" i="3"/>
  <c r="C935" i="3"/>
  <c r="B935" i="3"/>
  <c r="D934" i="3"/>
  <c r="C934" i="3"/>
  <c r="B934" i="3"/>
  <c r="D933" i="3"/>
  <c r="C933" i="3"/>
  <c r="B933" i="3"/>
  <c r="D932" i="3"/>
  <c r="C932" i="3"/>
  <c r="B932" i="3"/>
  <c r="D931" i="3"/>
  <c r="C931" i="3"/>
  <c r="B931" i="3"/>
  <c r="D930" i="3"/>
  <c r="C930" i="3"/>
  <c r="B930" i="3"/>
  <c r="D929" i="3"/>
  <c r="C929" i="3"/>
  <c r="B929" i="3"/>
  <c r="D928" i="3"/>
  <c r="C928" i="3"/>
  <c r="B928" i="3"/>
  <c r="D927" i="3"/>
  <c r="C927" i="3"/>
  <c r="B927" i="3"/>
  <c r="D926" i="3"/>
  <c r="C926" i="3"/>
  <c r="B926" i="3"/>
  <c r="D925" i="3"/>
  <c r="C925" i="3"/>
  <c r="B925" i="3"/>
  <c r="D924" i="3"/>
  <c r="C924" i="3"/>
  <c r="B924" i="3"/>
  <c r="D923" i="3"/>
  <c r="C923" i="3"/>
  <c r="B923" i="3"/>
  <c r="D922" i="3"/>
  <c r="C922" i="3"/>
  <c r="B922" i="3"/>
  <c r="D921" i="3"/>
  <c r="C921" i="3"/>
  <c r="B921" i="3"/>
  <c r="D920" i="3"/>
  <c r="C920" i="3"/>
  <c r="B920" i="3"/>
  <c r="D919" i="3"/>
  <c r="C919" i="3"/>
  <c r="B919" i="3"/>
  <c r="D918" i="3"/>
  <c r="C918" i="3"/>
  <c r="B918" i="3"/>
  <c r="D917" i="3"/>
  <c r="C917" i="3"/>
  <c r="B917" i="3"/>
  <c r="D916" i="3"/>
  <c r="C916" i="3"/>
  <c r="B916" i="3"/>
  <c r="D915" i="3"/>
  <c r="C915" i="3"/>
  <c r="B915" i="3"/>
  <c r="D914" i="3"/>
  <c r="C914" i="3"/>
  <c r="B914" i="3"/>
  <c r="D913" i="3"/>
  <c r="C913" i="3"/>
  <c r="B913" i="3"/>
  <c r="D912" i="3"/>
  <c r="C912" i="3"/>
  <c r="B912" i="3"/>
  <c r="D911" i="3"/>
  <c r="C911" i="3"/>
  <c r="B911" i="3"/>
  <c r="D910" i="3"/>
  <c r="C910" i="3"/>
  <c r="B910" i="3"/>
  <c r="D909" i="3"/>
  <c r="C909" i="3"/>
  <c r="B909" i="3"/>
  <c r="D908" i="3"/>
  <c r="C908" i="3"/>
  <c r="B908" i="3"/>
  <c r="D907" i="3"/>
  <c r="C907" i="3"/>
  <c r="B907" i="3"/>
  <c r="D906" i="3"/>
  <c r="C906" i="3"/>
  <c r="B906" i="3"/>
  <c r="D905" i="3"/>
  <c r="C905" i="3"/>
  <c r="B905" i="3"/>
  <c r="D904" i="3"/>
  <c r="C904" i="3"/>
  <c r="B904" i="3"/>
  <c r="D903" i="3"/>
  <c r="C903" i="3"/>
  <c r="B903" i="3"/>
  <c r="D902" i="3"/>
  <c r="C902" i="3"/>
  <c r="B902" i="3"/>
  <c r="D901" i="3"/>
  <c r="C901" i="3"/>
  <c r="B901" i="3"/>
  <c r="D900" i="3"/>
  <c r="C900" i="3"/>
  <c r="B900" i="3"/>
  <c r="D899" i="3"/>
  <c r="C899" i="3"/>
  <c r="B899" i="3"/>
  <c r="D898" i="3"/>
  <c r="C898" i="3"/>
  <c r="B898" i="3"/>
  <c r="D897" i="3"/>
  <c r="C897" i="3"/>
  <c r="B897" i="3"/>
  <c r="D896" i="3"/>
  <c r="C896" i="3"/>
  <c r="B896" i="3"/>
  <c r="D895" i="3"/>
  <c r="C895" i="3"/>
  <c r="B895" i="3"/>
  <c r="D894" i="3"/>
  <c r="C894" i="3"/>
  <c r="B894" i="3"/>
  <c r="D893" i="3"/>
  <c r="C893" i="3"/>
  <c r="B893" i="3"/>
  <c r="D892" i="3"/>
  <c r="C892" i="3"/>
  <c r="B892" i="3"/>
  <c r="D891" i="3"/>
  <c r="C891" i="3"/>
  <c r="B891" i="3"/>
  <c r="D890" i="3"/>
  <c r="C890" i="3"/>
  <c r="B890" i="3"/>
  <c r="D889" i="3"/>
  <c r="C889" i="3"/>
  <c r="B889" i="3"/>
  <c r="D888" i="3"/>
  <c r="C888" i="3"/>
  <c r="B888" i="3"/>
  <c r="D887" i="3"/>
  <c r="C887" i="3"/>
  <c r="B887" i="3"/>
  <c r="D886" i="3"/>
  <c r="C886" i="3"/>
  <c r="B886" i="3"/>
  <c r="D885" i="3"/>
  <c r="C885" i="3"/>
  <c r="B885" i="3"/>
  <c r="D884" i="3"/>
  <c r="C884" i="3"/>
  <c r="B884" i="3"/>
  <c r="D883" i="3"/>
  <c r="C883" i="3"/>
  <c r="B883" i="3"/>
  <c r="D882" i="3"/>
  <c r="C882" i="3"/>
  <c r="B882" i="3"/>
  <c r="D881" i="3"/>
  <c r="C881" i="3"/>
  <c r="B881" i="3"/>
  <c r="D880" i="3"/>
  <c r="C880" i="3"/>
  <c r="B880" i="3"/>
  <c r="D879" i="3"/>
  <c r="C879" i="3"/>
  <c r="B879" i="3"/>
  <c r="D878" i="3"/>
  <c r="C878" i="3"/>
  <c r="B878" i="3"/>
  <c r="D877" i="3"/>
  <c r="C877" i="3"/>
  <c r="B877" i="3"/>
  <c r="D876" i="3"/>
  <c r="C876" i="3"/>
  <c r="B876" i="3"/>
  <c r="D875" i="3"/>
  <c r="C875" i="3"/>
  <c r="B875" i="3"/>
  <c r="D874" i="3"/>
  <c r="C874" i="3"/>
  <c r="B874" i="3"/>
  <c r="D873" i="3"/>
  <c r="C873" i="3"/>
  <c r="B873" i="3"/>
  <c r="D872" i="3"/>
  <c r="C872" i="3"/>
  <c r="B872" i="3"/>
  <c r="D871" i="3"/>
  <c r="C871" i="3"/>
  <c r="B871" i="3"/>
  <c r="D870" i="3"/>
  <c r="C870" i="3"/>
  <c r="B870" i="3"/>
  <c r="D869" i="3"/>
  <c r="C869" i="3"/>
  <c r="B869" i="3"/>
  <c r="D868" i="3"/>
  <c r="C868" i="3"/>
  <c r="B868" i="3"/>
  <c r="D867" i="3"/>
  <c r="C867" i="3"/>
  <c r="B867" i="3"/>
  <c r="D866" i="3"/>
  <c r="C866" i="3"/>
  <c r="B866" i="3"/>
  <c r="D865" i="3"/>
  <c r="C865" i="3"/>
  <c r="B865" i="3"/>
  <c r="D864" i="3"/>
  <c r="C864" i="3"/>
  <c r="B864" i="3"/>
  <c r="D863" i="3"/>
  <c r="C863" i="3"/>
  <c r="B863" i="3"/>
  <c r="D862" i="3"/>
  <c r="C862" i="3"/>
  <c r="B862" i="3"/>
  <c r="D861" i="3"/>
  <c r="C861" i="3"/>
  <c r="B861" i="3"/>
  <c r="D860" i="3"/>
  <c r="C860" i="3"/>
  <c r="B860" i="3"/>
  <c r="D859" i="3"/>
  <c r="C859" i="3"/>
  <c r="B859" i="3"/>
  <c r="D858" i="3"/>
  <c r="C858" i="3"/>
  <c r="B858" i="3"/>
  <c r="D857" i="3"/>
  <c r="C857" i="3"/>
  <c r="B857" i="3"/>
  <c r="D856" i="3"/>
  <c r="C856" i="3"/>
  <c r="B856" i="3"/>
  <c r="D855" i="3"/>
  <c r="C855" i="3"/>
  <c r="B855" i="3"/>
  <c r="D854" i="3"/>
  <c r="C854" i="3"/>
  <c r="B854" i="3"/>
  <c r="D853" i="3"/>
  <c r="C853" i="3"/>
  <c r="B853" i="3"/>
  <c r="D852" i="3"/>
  <c r="C852" i="3"/>
  <c r="B852" i="3"/>
  <c r="D851" i="3"/>
  <c r="C851" i="3"/>
  <c r="B851" i="3"/>
  <c r="D850" i="3"/>
  <c r="C850" i="3"/>
  <c r="B850" i="3"/>
  <c r="D849" i="3"/>
  <c r="C849" i="3"/>
  <c r="B849" i="3"/>
  <c r="D848" i="3"/>
  <c r="C848" i="3"/>
  <c r="B848" i="3"/>
  <c r="D847" i="3"/>
  <c r="C847" i="3"/>
  <c r="B847" i="3"/>
  <c r="D846" i="3"/>
  <c r="C846" i="3"/>
  <c r="B846" i="3"/>
  <c r="D845" i="3"/>
  <c r="C845" i="3"/>
  <c r="B845" i="3"/>
  <c r="D844" i="3"/>
  <c r="C844" i="3"/>
  <c r="B844" i="3"/>
  <c r="D843" i="3"/>
  <c r="C843" i="3"/>
  <c r="B843" i="3"/>
  <c r="D842" i="3"/>
  <c r="C842" i="3"/>
  <c r="B842" i="3"/>
  <c r="D841" i="3"/>
  <c r="C841" i="3"/>
  <c r="B841" i="3"/>
  <c r="D840" i="3"/>
  <c r="C840" i="3"/>
  <c r="B840" i="3"/>
  <c r="D839" i="3"/>
  <c r="C839" i="3"/>
  <c r="B839" i="3"/>
  <c r="D838" i="3"/>
  <c r="C838" i="3"/>
  <c r="B838" i="3"/>
  <c r="D837" i="3"/>
  <c r="C837" i="3"/>
  <c r="B837" i="3"/>
  <c r="D836" i="3"/>
  <c r="C836" i="3"/>
  <c r="B836" i="3"/>
  <c r="D835" i="3"/>
  <c r="C835" i="3"/>
  <c r="B835" i="3"/>
  <c r="D834" i="3"/>
  <c r="C834" i="3"/>
  <c r="B834" i="3"/>
  <c r="D833" i="3"/>
  <c r="C833" i="3"/>
  <c r="B833" i="3"/>
  <c r="D832" i="3"/>
  <c r="C832" i="3"/>
  <c r="B832" i="3"/>
  <c r="D831" i="3"/>
  <c r="C831" i="3"/>
  <c r="B831" i="3"/>
  <c r="D830" i="3"/>
  <c r="C830" i="3"/>
  <c r="B830" i="3"/>
  <c r="D829" i="3"/>
  <c r="C829" i="3"/>
  <c r="B829" i="3"/>
  <c r="D828" i="3"/>
  <c r="C828" i="3"/>
  <c r="B828" i="3"/>
  <c r="D827" i="3"/>
  <c r="C827" i="3"/>
  <c r="B827" i="3"/>
  <c r="D826" i="3"/>
  <c r="C826" i="3"/>
  <c r="B826" i="3"/>
  <c r="D825" i="3"/>
  <c r="C825" i="3"/>
  <c r="B825" i="3"/>
  <c r="D824" i="3"/>
  <c r="C824" i="3"/>
  <c r="B824" i="3"/>
  <c r="D823" i="3"/>
  <c r="C823" i="3"/>
  <c r="B823" i="3"/>
  <c r="D822" i="3"/>
  <c r="C822" i="3"/>
  <c r="B822" i="3"/>
  <c r="D821" i="3"/>
  <c r="C821" i="3"/>
  <c r="B821" i="3"/>
  <c r="D820" i="3"/>
  <c r="C820" i="3"/>
  <c r="B820" i="3"/>
  <c r="D819" i="3"/>
  <c r="C819" i="3"/>
  <c r="B819" i="3"/>
  <c r="D818" i="3"/>
  <c r="C818" i="3"/>
  <c r="B818" i="3"/>
  <c r="D817" i="3"/>
  <c r="C817" i="3"/>
  <c r="B817" i="3"/>
  <c r="D816" i="3"/>
  <c r="C816" i="3"/>
  <c r="B816" i="3"/>
  <c r="D815" i="3"/>
  <c r="C815" i="3"/>
  <c r="B815" i="3"/>
  <c r="D814" i="3"/>
  <c r="C814" i="3"/>
  <c r="B814" i="3"/>
  <c r="D813" i="3"/>
  <c r="C813" i="3"/>
  <c r="B813" i="3"/>
  <c r="D812" i="3"/>
  <c r="C812" i="3"/>
  <c r="B812" i="3"/>
  <c r="D811" i="3"/>
  <c r="C811" i="3"/>
  <c r="B811" i="3"/>
  <c r="D810" i="3"/>
  <c r="C810" i="3"/>
  <c r="B810" i="3"/>
  <c r="D809" i="3"/>
  <c r="C809" i="3"/>
  <c r="B809" i="3"/>
  <c r="D808" i="3"/>
  <c r="C808" i="3"/>
  <c r="B808" i="3"/>
  <c r="D807" i="3"/>
  <c r="C807" i="3"/>
  <c r="B807" i="3"/>
  <c r="D806" i="3"/>
  <c r="C806" i="3"/>
  <c r="B806" i="3"/>
  <c r="D805" i="3"/>
  <c r="C805" i="3"/>
  <c r="B805" i="3"/>
  <c r="D804" i="3"/>
  <c r="C804" i="3"/>
  <c r="B804" i="3"/>
  <c r="D803" i="3"/>
  <c r="C803" i="3"/>
  <c r="B803" i="3"/>
  <c r="D802" i="3"/>
  <c r="C802" i="3"/>
  <c r="B802" i="3"/>
  <c r="D801" i="3"/>
  <c r="C801" i="3"/>
  <c r="B801" i="3"/>
  <c r="D800" i="3"/>
  <c r="C800" i="3"/>
  <c r="B800" i="3"/>
  <c r="D799" i="3"/>
  <c r="C799" i="3"/>
  <c r="B799" i="3"/>
  <c r="D798" i="3"/>
  <c r="C798" i="3"/>
  <c r="B798" i="3"/>
  <c r="D797" i="3"/>
  <c r="C797" i="3"/>
  <c r="B797" i="3"/>
  <c r="D796" i="3"/>
  <c r="C796" i="3"/>
  <c r="B796" i="3"/>
  <c r="D795" i="3"/>
  <c r="C795" i="3"/>
  <c r="B795" i="3"/>
  <c r="D794" i="3"/>
  <c r="C794" i="3"/>
  <c r="B794" i="3"/>
  <c r="D793" i="3"/>
  <c r="C793" i="3"/>
  <c r="B793" i="3"/>
  <c r="D792" i="3"/>
  <c r="C792" i="3"/>
  <c r="B792" i="3"/>
  <c r="D791" i="3"/>
  <c r="C791" i="3"/>
  <c r="B791" i="3"/>
  <c r="D790" i="3"/>
  <c r="C790" i="3"/>
  <c r="B790" i="3"/>
  <c r="D789" i="3"/>
  <c r="C789" i="3"/>
  <c r="B789" i="3"/>
  <c r="D788" i="3"/>
  <c r="C788" i="3"/>
  <c r="B788" i="3"/>
  <c r="D787" i="3"/>
  <c r="C787" i="3"/>
  <c r="B787" i="3"/>
  <c r="D786" i="3"/>
  <c r="C786" i="3"/>
  <c r="B786" i="3"/>
  <c r="D785" i="3"/>
  <c r="C785" i="3"/>
  <c r="B785" i="3"/>
  <c r="D784" i="3"/>
  <c r="C784" i="3"/>
  <c r="B784" i="3"/>
  <c r="D783" i="3"/>
  <c r="C783" i="3"/>
  <c r="B783" i="3"/>
  <c r="D782" i="3"/>
  <c r="C782" i="3"/>
  <c r="B782" i="3"/>
  <c r="D781" i="3"/>
  <c r="C781" i="3"/>
  <c r="B781" i="3"/>
  <c r="D780" i="3"/>
  <c r="C780" i="3"/>
  <c r="B780" i="3"/>
  <c r="D779" i="3"/>
  <c r="C779" i="3"/>
  <c r="B779" i="3"/>
  <c r="D778" i="3"/>
  <c r="C778" i="3"/>
  <c r="B778" i="3"/>
  <c r="D777" i="3"/>
  <c r="C777" i="3"/>
  <c r="B777" i="3"/>
  <c r="D776" i="3"/>
  <c r="C776" i="3"/>
  <c r="B776" i="3"/>
  <c r="D775" i="3"/>
  <c r="C775" i="3"/>
  <c r="B775" i="3"/>
  <c r="D774" i="3"/>
  <c r="C774" i="3"/>
  <c r="B774" i="3"/>
  <c r="D773" i="3"/>
  <c r="C773" i="3"/>
  <c r="B773" i="3"/>
  <c r="D772" i="3"/>
  <c r="C772" i="3"/>
  <c r="B772" i="3"/>
  <c r="D771" i="3"/>
  <c r="C771" i="3"/>
  <c r="B771" i="3"/>
  <c r="D770" i="3"/>
  <c r="C770" i="3"/>
  <c r="B770" i="3"/>
  <c r="D769" i="3"/>
  <c r="C769" i="3"/>
  <c r="B769" i="3"/>
  <c r="D768" i="3"/>
  <c r="C768" i="3"/>
  <c r="B768" i="3"/>
  <c r="D767" i="3"/>
  <c r="C767" i="3"/>
  <c r="B767" i="3"/>
  <c r="D766" i="3"/>
  <c r="C766" i="3"/>
  <c r="B766" i="3"/>
  <c r="D765" i="3"/>
  <c r="C765" i="3"/>
  <c r="B765" i="3"/>
  <c r="D764" i="3"/>
  <c r="C764" i="3"/>
  <c r="B764" i="3"/>
  <c r="D763" i="3"/>
  <c r="C763" i="3"/>
  <c r="B763" i="3"/>
  <c r="D762" i="3"/>
  <c r="C762" i="3"/>
  <c r="B762" i="3"/>
  <c r="D761" i="3"/>
  <c r="C761" i="3"/>
  <c r="B761" i="3"/>
  <c r="D760" i="3"/>
  <c r="C760" i="3"/>
  <c r="B760" i="3"/>
  <c r="D759" i="3"/>
  <c r="C759" i="3"/>
  <c r="B759" i="3"/>
  <c r="D758" i="3"/>
  <c r="C758" i="3"/>
  <c r="B758" i="3"/>
  <c r="D757" i="3"/>
  <c r="C757" i="3"/>
  <c r="B757" i="3"/>
  <c r="D756" i="3"/>
  <c r="C756" i="3"/>
  <c r="B756" i="3"/>
  <c r="D755" i="3"/>
  <c r="C755" i="3"/>
  <c r="B755" i="3"/>
  <c r="D754" i="3"/>
  <c r="C754" i="3"/>
  <c r="B754" i="3"/>
  <c r="D753" i="3"/>
  <c r="C753" i="3"/>
  <c r="B753" i="3"/>
  <c r="D752" i="3"/>
  <c r="C752" i="3"/>
  <c r="B752" i="3"/>
  <c r="D751" i="3"/>
  <c r="C751" i="3"/>
  <c r="B751" i="3"/>
  <c r="D750" i="3"/>
  <c r="C750" i="3"/>
  <c r="B750" i="3"/>
  <c r="D749" i="3"/>
  <c r="C749" i="3"/>
  <c r="B749" i="3"/>
  <c r="D748" i="3"/>
  <c r="C748" i="3"/>
  <c r="B748" i="3"/>
  <c r="D747" i="3"/>
  <c r="C747" i="3"/>
  <c r="B747" i="3"/>
  <c r="D746" i="3"/>
  <c r="C746" i="3"/>
  <c r="B746" i="3"/>
  <c r="D745" i="3"/>
  <c r="C745" i="3"/>
  <c r="B745" i="3"/>
  <c r="D744" i="3"/>
  <c r="C744" i="3"/>
  <c r="B744" i="3"/>
  <c r="D743" i="3"/>
  <c r="C743" i="3"/>
  <c r="B743" i="3"/>
  <c r="D742" i="3"/>
  <c r="C742" i="3"/>
  <c r="B742" i="3"/>
  <c r="D741" i="3"/>
  <c r="C741" i="3"/>
  <c r="B741" i="3"/>
  <c r="D740" i="3"/>
  <c r="C740" i="3"/>
  <c r="B740" i="3"/>
  <c r="D739" i="3"/>
  <c r="C739" i="3"/>
  <c r="B739" i="3"/>
  <c r="D738" i="3"/>
  <c r="C738" i="3"/>
  <c r="B738" i="3"/>
  <c r="D737" i="3"/>
  <c r="C737" i="3"/>
  <c r="B737" i="3"/>
  <c r="D736" i="3"/>
  <c r="C736" i="3"/>
  <c r="B736" i="3"/>
  <c r="D735" i="3"/>
  <c r="C735" i="3"/>
  <c r="B735" i="3"/>
  <c r="D734" i="3"/>
  <c r="C734" i="3"/>
  <c r="B734" i="3"/>
  <c r="D733" i="3"/>
  <c r="C733" i="3"/>
  <c r="B733" i="3"/>
  <c r="D732" i="3"/>
  <c r="C732" i="3"/>
  <c r="B732" i="3"/>
  <c r="D731" i="3"/>
  <c r="C731" i="3"/>
  <c r="B731" i="3"/>
  <c r="D730" i="3"/>
  <c r="C730" i="3"/>
  <c r="B730" i="3"/>
  <c r="D729" i="3"/>
  <c r="C729" i="3"/>
  <c r="B729" i="3"/>
  <c r="D728" i="3"/>
  <c r="C728" i="3"/>
  <c r="B728" i="3"/>
  <c r="D727" i="3"/>
  <c r="C727" i="3"/>
  <c r="B727" i="3"/>
  <c r="D726" i="3"/>
  <c r="C726" i="3"/>
  <c r="B726" i="3"/>
  <c r="D725" i="3"/>
  <c r="C725" i="3"/>
  <c r="B725" i="3"/>
  <c r="D724" i="3"/>
  <c r="C724" i="3"/>
  <c r="B724" i="3"/>
  <c r="D723" i="3"/>
  <c r="C723" i="3"/>
  <c r="B723" i="3"/>
  <c r="D722" i="3"/>
  <c r="C722" i="3"/>
  <c r="B722" i="3"/>
  <c r="D721" i="3"/>
  <c r="C721" i="3"/>
  <c r="B721" i="3"/>
  <c r="D720" i="3"/>
  <c r="C720" i="3"/>
  <c r="B720" i="3"/>
  <c r="D719" i="3"/>
  <c r="C719" i="3"/>
  <c r="B719" i="3"/>
  <c r="D718" i="3"/>
  <c r="C718" i="3"/>
  <c r="B718" i="3"/>
  <c r="D717" i="3"/>
  <c r="C717" i="3"/>
  <c r="B717" i="3"/>
  <c r="D716" i="3"/>
  <c r="C716" i="3"/>
  <c r="B716" i="3"/>
  <c r="D715" i="3"/>
  <c r="C715" i="3"/>
  <c r="B715" i="3"/>
  <c r="D714" i="3"/>
  <c r="C714" i="3"/>
  <c r="B714" i="3"/>
  <c r="D713" i="3"/>
  <c r="C713" i="3"/>
  <c r="B713" i="3"/>
  <c r="D712" i="3"/>
  <c r="C712" i="3"/>
  <c r="B712" i="3"/>
  <c r="D711" i="3"/>
  <c r="C711" i="3"/>
  <c r="B711" i="3"/>
  <c r="D710" i="3"/>
  <c r="C710" i="3"/>
  <c r="B710" i="3"/>
  <c r="D709" i="3"/>
  <c r="C709" i="3"/>
  <c r="B709" i="3"/>
  <c r="D708" i="3"/>
  <c r="C708" i="3"/>
  <c r="B708" i="3"/>
  <c r="D707" i="3"/>
  <c r="C707" i="3"/>
  <c r="B707" i="3"/>
  <c r="D706" i="3"/>
  <c r="C706" i="3"/>
  <c r="B706" i="3"/>
  <c r="D705" i="3"/>
  <c r="C705" i="3"/>
  <c r="B705" i="3"/>
  <c r="D704" i="3"/>
  <c r="C704" i="3"/>
  <c r="B704" i="3"/>
  <c r="D703" i="3"/>
  <c r="C703" i="3"/>
  <c r="B703" i="3"/>
  <c r="D702" i="3"/>
  <c r="C702" i="3"/>
  <c r="B702" i="3"/>
  <c r="D701" i="3"/>
  <c r="C701" i="3"/>
  <c r="B701" i="3"/>
  <c r="D700" i="3"/>
  <c r="C700" i="3"/>
  <c r="B700" i="3"/>
  <c r="D699" i="3"/>
  <c r="C699" i="3"/>
  <c r="B699" i="3"/>
  <c r="D698" i="3"/>
  <c r="C698" i="3"/>
  <c r="B698" i="3"/>
  <c r="D697" i="3"/>
  <c r="C697" i="3"/>
  <c r="B697" i="3"/>
  <c r="D696" i="3"/>
  <c r="C696" i="3"/>
  <c r="B696" i="3"/>
  <c r="D695" i="3"/>
  <c r="C695" i="3"/>
  <c r="B695" i="3"/>
  <c r="D694" i="3"/>
  <c r="C694" i="3"/>
  <c r="B694" i="3"/>
  <c r="D693" i="3"/>
  <c r="C693" i="3"/>
  <c r="B693" i="3"/>
  <c r="D692" i="3"/>
  <c r="C692" i="3"/>
  <c r="B692" i="3"/>
  <c r="D691" i="3"/>
  <c r="C691" i="3"/>
  <c r="B691" i="3"/>
  <c r="D690" i="3"/>
  <c r="C690" i="3"/>
  <c r="B690" i="3"/>
  <c r="D689" i="3"/>
  <c r="C689" i="3"/>
  <c r="B689" i="3"/>
  <c r="D688" i="3"/>
  <c r="C688" i="3"/>
  <c r="B688" i="3"/>
  <c r="D687" i="3"/>
  <c r="C687" i="3"/>
  <c r="B687" i="3"/>
  <c r="D686" i="3"/>
  <c r="C686" i="3"/>
  <c r="B686" i="3"/>
  <c r="D685" i="3"/>
  <c r="C685" i="3"/>
  <c r="B685" i="3"/>
  <c r="D684" i="3"/>
  <c r="C684" i="3"/>
  <c r="B684" i="3"/>
  <c r="D683" i="3"/>
  <c r="C683" i="3"/>
  <c r="B683" i="3"/>
  <c r="D682" i="3"/>
  <c r="C682" i="3"/>
  <c r="B682" i="3"/>
  <c r="D681" i="3"/>
  <c r="C681" i="3"/>
  <c r="B681" i="3"/>
  <c r="D680" i="3"/>
  <c r="C680" i="3"/>
  <c r="B680" i="3"/>
  <c r="D679" i="3"/>
  <c r="C679" i="3"/>
  <c r="B679" i="3"/>
  <c r="D678" i="3"/>
  <c r="C678" i="3"/>
  <c r="B678" i="3"/>
  <c r="D677" i="3"/>
  <c r="C677" i="3"/>
  <c r="B677" i="3"/>
  <c r="D676" i="3"/>
  <c r="C676" i="3"/>
  <c r="B676" i="3"/>
  <c r="D675" i="3"/>
  <c r="C675" i="3"/>
  <c r="B675" i="3"/>
  <c r="D674" i="3"/>
  <c r="C674" i="3"/>
  <c r="B674" i="3"/>
  <c r="D673" i="3"/>
  <c r="C673" i="3"/>
  <c r="B673" i="3"/>
  <c r="D672" i="3"/>
  <c r="C672" i="3"/>
  <c r="B672" i="3"/>
  <c r="D671" i="3"/>
  <c r="C671" i="3"/>
  <c r="B671" i="3"/>
  <c r="D670" i="3"/>
  <c r="C670" i="3"/>
  <c r="B670" i="3"/>
  <c r="D669" i="3"/>
  <c r="C669" i="3"/>
  <c r="B669" i="3"/>
  <c r="D668" i="3"/>
  <c r="C668" i="3"/>
  <c r="B668" i="3"/>
  <c r="D667" i="3"/>
  <c r="C667" i="3"/>
  <c r="B667" i="3"/>
  <c r="D666" i="3"/>
  <c r="C666" i="3"/>
  <c r="B666" i="3"/>
  <c r="D665" i="3"/>
  <c r="C665" i="3"/>
  <c r="B665" i="3"/>
  <c r="D664" i="3"/>
  <c r="C664" i="3"/>
  <c r="B664" i="3"/>
  <c r="D663" i="3"/>
  <c r="C663" i="3"/>
  <c r="B663" i="3"/>
  <c r="D662" i="3"/>
  <c r="C662" i="3"/>
  <c r="B662" i="3"/>
  <c r="D661" i="3"/>
  <c r="C661" i="3"/>
  <c r="B661" i="3"/>
  <c r="D660" i="3"/>
  <c r="C660" i="3"/>
  <c r="B660" i="3"/>
  <c r="D659" i="3"/>
  <c r="C659" i="3"/>
  <c r="B659" i="3"/>
  <c r="D658" i="3"/>
  <c r="C658" i="3"/>
  <c r="B658" i="3"/>
  <c r="D657" i="3"/>
  <c r="C657" i="3"/>
  <c r="B657" i="3"/>
  <c r="D656" i="3"/>
  <c r="C656" i="3"/>
  <c r="B656" i="3"/>
  <c r="D655" i="3"/>
  <c r="C655" i="3"/>
  <c r="B655" i="3"/>
  <c r="D654" i="3"/>
  <c r="C654" i="3"/>
  <c r="B654" i="3"/>
  <c r="D653" i="3"/>
  <c r="C653" i="3"/>
  <c r="B653" i="3"/>
  <c r="D652" i="3"/>
  <c r="C652" i="3"/>
  <c r="B652" i="3"/>
  <c r="D651" i="3"/>
  <c r="C651" i="3"/>
  <c r="B651" i="3"/>
  <c r="D650" i="3"/>
  <c r="C650" i="3"/>
  <c r="B650" i="3"/>
  <c r="D649" i="3"/>
  <c r="C649" i="3"/>
  <c r="B649" i="3"/>
  <c r="D648" i="3"/>
  <c r="C648" i="3"/>
  <c r="B648" i="3"/>
  <c r="D647" i="3"/>
  <c r="C647" i="3"/>
  <c r="B647" i="3"/>
  <c r="D646" i="3"/>
  <c r="C646" i="3"/>
  <c r="B646" i="3"/>
  <c r="D645" i="3"/>
  <c r="C645" i="3"/>
  <c r="B645" i="3"/>
  <c r="D644" i="3"/>
  <c r="C644" i="3"/>
  <c r="B644" i="3"/>
  <c r="D643" i="3"/>
  <c r="C643" i="3"/>
  <c r="B643" i="3"/>
  <c r="D642" i="3"/>
  <c r="C642" i="3"/>
  <c r="B642" i="3"/>
  <c r="D641" i="3"/>
  <c r="C641" i="3"/>
  <c r="B641" i="3"/>
  <c r="D640" i="3"/>
  <c r="C640" i="3"/>
  <c r="B640" i="3"/>
  <c r="D639" i="3"/>
  <c r="C639" i="3"/>
  <c r="B639" i="3"/>
  <c r="D638" i="3"/>
  <c r="C638" i="3"/>
  <c r="B638" i="3"/>
  <c r="D637" i="3"/>
  <c r="C637" i="3"/>
  <c r="B637" i="3"/>
  <c r="D636" i="3"/>
  <c r="C636" i="3"/>
  <c r="B636" i="3"/>
  <c r="D635" i="3"/>
  <c r="C635" i="3"/>
  <c r="B635" i="3"/>
  <c r="D634" i="3"/>
  <c r="C634" i="3"/>
  <c r="B634" i="3"/>
  <c r="D633" i="3"/>
  <c r="C633" i="3"/>
  <c r="B633" i="3"/>
  <c r="D632" i="3"/>
  <c r="C632" i="3"/>
  <c r="B632" i="3"/>
  <c r="D631" i="3"/>
  <c r="C631" i="3"/>
  <c r="B631" i="3"/>
  <c r="D630" i="3"/>
  <c r="C630" i="3"/>
  <c r="B630" i="3"/>
  <c r="D629" i="3"/>
  <c r="C629" i="3"/>
  <c r="B629" i="3"/>
  <c r="D628" i="3"/>
  <c r="C628" i="3"/>
  <c r="B628" i="3"/>
  <c r="D627" i="3"/>
  <c r="C627" i="3"/>
  <c r="B627" i="3"/>
  <c r="D626" i="3"/>
  <c r="C626" i="3"/>
  <c r="B626" i="3"/>
  <c r="D625" i="3"/>
  <c r="C625" i="3"/>
  <c r="B625" i="3"/>
  <c r="D624" i="3"/>
  <c r="C624" i="3"/>
  <c r="B624" i="3"/>
  <c r="D623" i="3"/>
  <c r="C623" i="3"/>
  <c r="B623" i="3"/>
  <c r="D622" i="3"/>
  <c r="C622" i="3"/>
  <c r="B622" i="3"/>
  <c r="D621" i="3"/>
  <c r="C621" i="3"/>
  <c r="B621" i="3"/>
  <c r="D620" i="3"/>
  <c r="C620" i="3"/>
  <c r="B620" i="3"/>
  <c r="D619" i="3"/>
  <c r="C619" i="3"/>
  <c r="B619" i="3"/>
  <c r="D618" i="3"/>
  <c r="C618" i="3"/>
  <c r="B618" i="3"/>
  <c r="D617" i="3"/>
  <c r="C617" i="3"/>
  <c r="B617" i="3"/>
  <c r="D616" i="3"/>
  <c r="C616" i="3"/>
  <c r="B616" i="3"/>
  <c r="D615" i="3"/>
  <c r="C615" i="3"/>
  <c r="B615" i="3"/>
  <c r="D614" i="3"/>
  <c r="C614" i="3"/>
  <c r="B614" i="3"/>
  <c r="D613" i="3"/>
  <c r="C613" i="3"/>
  <c r="B613" i="3"/>
  <c r="D612" i="3"/>
  <c r="C612" i="3"/>
  <c r="B612" i="3"/>
  <c r="D611" i="3"/>
  <c r="C611" i="3"/>
  <c r="B611" i="3"/>
  <c r="D610" i="3"/>
  <c r="C610" i="3"/>
  <c r="B610" i="3"/>
  <c r="D609" i="3"/>
  <c r="C609" i="3"/>
  <c r="B609" i="3"/>
  <c r="D608" i="3"/>
  <c r="C608" i="3"/>
  <c r="B608" i="3"/>
  <c r="D607" i="3"/>
  <c r="C607" i="3"/>
  <c r="B607" i="3"/>
  <c r="D606" i="3"/>
  <c r="C606" i="3"/>
  <c r="B606" i="3"/>
  <c r="D605" i="3"/>
  <c r="C605" i="3"/>
  <c r="B605" i="3"/>
  <c r="D604" i="3"/>
  <c r="C604" i="3"/>
  <c r="B604" i="3"/>
  <c r="D603" i="3"/>
  <c r="C603" i="3"/>
  <c r="B603" i="3"/>
  <c r="D602" i="3"/>
  <c r="C602" i="3"/>
  <c r="B602" i="3"/>
  <c r="D601" i="3"/>
  <c r="C601" i="3"/>
  <c r="B601" i="3"/>
  <c r="D600" i="3"/>
  <c r="C600" i="3"/>
  <c r="B600" i="3"/>
  <c r="D599" i="3"/>
  <c r="C599" i="3"/>
  <c r="B599" i="3"/>
  <c r="D598" i="3"/>
  <c r="C598" i="3"/>
  <c r="B598" i="3"/>
  <c r="D597" i="3"/>
  <c r="C597" i="3"/>
  <c r="B597" i="3"/>
  <c r="D596" i="3"/>
  <c r="C596" i="3"/>
  <c r="B596" i="3"/>
  <c r="D595" i="3"/>
  <c r="C595" i="3"/>
  <c r="B595" i="3"/>
  <c r="D594" i="3"/>
  <c r="C594" i="3"/>
  <c r="B594" i="3"/>
  <c r="D593" i="3"/>
  <c r="C593" i="3"/>
  <c r="B593" i="3"/>
  <c r="D592" i="3"/>
  <c r="C592" i="3"/>
  <c r="B592" i="3"/>
  <c r="D591" i="3"/>
  <c r="C591" i="3"/>
  <c r="B591" i="3"/>
  <c r="D590" i="3"/>
  <c r="C590" i="3"/>
  <c r="B590" i="3"/>
  <c r="D589" i="3"/>
  <c r="C589" i="3"/>
  <c r="B589" i="3"/>
  <c r="D588" i="3"/>
  <c r="C588" i="3"/>
  <c r="B588" i="3"/>
  <c r="D587" i="3"/>
  <c r="C587" i="3"/>
  <c r="B587" i="3"/>
  <c r="D586" i="3"/>
  <c r="C586" i="3"/>
  <c r="B586" i="3"/>
  <c r="D585" i="3"/>
  <c r="C585" i="3"/>
  <c r="B585" i="3"/>
  <c r="D584" i="3"/>
  <c r="C584" i="3"/>
  <c r="B584" i="3"/>
  <c r="D583" i="3"/>
  <c r="C583" i="3"/>
  <c r="B583" i="3"/>
  <c r="D582" i="3"/>
  <c r="C582" i="3"/>
  <c r="B582" i="3"/>
  <c r="D581" i="3"/>
  <c r="C581" i="3"/>
  <c r="B581" i="3"/>
  <c r="D580" i="3"/>
  <c r="C580" i="3"/>
  <c r="B580" i="3"/>
  <c r="D579" i="3"/>
  <c r="C579" i="3"/>
  <c r="B579" i="3"/>
  <c r="D578" i="3"/>
  <c r="C578" i="3"/>
  <c r="B578" i="3"/>
  <c r="D577" i="3"/>
  <c r="C577" i="3"/>
  <c r="B577" i="3"/>
  <c r="D576" i="3"/>
  <c r="C576" i="3"/>
  <c r="B576" i="3"/>
  <c r="D575" i="3"/>
  <c r="C575" i="3"/>
  <c r="B575" i="3"/>
  <c r="D574" i="3"/>
  <c r="C574" i="3"/>
  <c r="B574" i="3"/>
  <c r="D573" i="3"/>
  <c r="C573" i="3"/>
  <c r="B573" i="3"/>
  <c r="D572" i="3"/>
  <c r="C572" i="3"/>
  <c r="B572" i="3"/>
  <c r="D571" i="3"/>
  <c r="C571" i="3"/>
  <c r="B571" i="3"/>
  <c r="D570" i="3"/>
  <c r="C570" i="3"/>
  <c r="B570" i="3"/>
  <c r="D569" i="3"/>
  <c r="C569" i="3"/>
  <c r="B569" i="3"/>
  <c r="D568" i="3"/>
  <c r="C568" i="3"/>
  <c r="B568" i="3"/>
  <c r="D567" i="3"/>
  <c r="C567" i="3"/>
  <c r="B567" i="3"/>
  <c r="D566" i="3"/>
  <c r="C566" i="3"/>
  <c r="B566" i="3"/>
  <c r="D565" i="3"/>
  <c r="C565" i="3"/>
  <c r="B565" i="3"/>
  <c r="D564" i="3"/>
  <c r="C564" i="3"/>
  <c r="B564" i="3"/>
  <c r="D563" i="3"/>
  <c r="C563" i="3"/>
  <c r="B563" i="3"/>
  <c r="D562" i="3"/>
  <c r="C562" i="3"/>
  <c r="B562" i="3"/>
  <c r="D561" i="3"/>
  <c r="C561" i="3"/>
  <c r="B561" i="3"/>
  <c r="D560" i="3"/>
  <c r="C560" i="3"/>
  <c r="B560" i="3"/>
  <c r="D559" i="3"/>
  <c r="C559" i="3"/>
  <c r="B559" i="3"/>
  <c r="D558" i="3"/>
  <c r="C558" i="3"/>
  <c r="B558" i="3"/>
  <c r="D557" i="3"/>
  <c r="C557" i="3"/>
  <c r="B557" i="3"/>
  <c r="D556" i="3"/>
  <c r="C556" i="3"/>
  <c r="B556" i="3"/>
  <c r="D555" i="3"/>
  <c r="C555" i="3"/>
  <c r="B555" i="3"/>
  <c r="D554" i="3"/>
  <c r="C554" i="3"/>
  <c r="B554" i="3"/>
  <c r="D553" i="3"/>
  <c r="C553" i="3"/>
  <c r="B553" i="3"/>
  <c r="D552" i="3"/>
  <c r="C552" i="3"/>
  <c r="B552" i="3"/>
  <c r="D551" i="3"/>
  <c r="C551" i="3"/>
  <c r="B551" i="3"/>
  <c r="D550" i="3"/>
  <c r="C550" i="3"/>
  <c r="B550" i="3"/>
  <c r="D549" i="3"/>
  <c r="C549" i="3"/>
  <c r="B549" i="3"/>
  <c r="D548" i="3"/>
  <c r="C548" i="3"/>
  <c r="B548" i="3"/>
  <c r="D547" i="3"/>
  <c r="C547" i="3"/>
  <c r="B547" i="3"/>
  <c r="D546" i="3"/>
  <c r="C546" i="3"/>
  <c r="B546" i="3"/>
  <c r="D545" i="3"/>
  <c r="C545" i="3"/>
  <c r="B545" i="3"/>
  <c r="D544" i="3"/>
  <c r="C544" i="3"/>
  <c r="B544" i="3"/>
  <c r="D543" i="3"/>
  <c r="C543" i="3"/>
  <c r="B543" i="3"/>
  <c r="D542" i="3"/>
  <c r="C542" i="3"/>
  <c r="B542" i="3"/>
  <c r="D541" i="3"/>
  <c r="C541" i="3"/>
  <c r="B541" i="3"/>
  <c r="D540" i="3"/>
  <c r="C540" i="3"/>
  <c r="B540" i="3"/>
  <c r="D539" i="3"/>
  <c r="C539" i="3"/>
  <c r="B539" i="3"/>
  <c r="D538" i="3"/>
  <c r="C538" i="3"/>
  <c r="B538" i="3"/>
  <c r="D537" i="3"/>
  <c r="C537" i="3"/>
  <c r="B537" i="3"/>
  <c r="D536" i="3"/>
  <c r="C536" i="3"/>
  <c r="B536" i="3"/>
  <c r="D535" i="3"/>
  <c r="C535" i="3"/>
  <c r="B535" i="3"/>
  <c r="D534" i="3"/>
  <c r="C534" i="3"/>
  <c r="B534" i="3"/>
  <c r="D533" i="3"/>
  <c r="C533" i="3"/>
  <c r="B533" i="3"/>
  <c r="D532" i="3"/>
  <c r="C532" i="3"/>
  <c r="B532" i="3"/>
  <c r="D531" i="3"/>
  <c r="C531" i="3"/>
  <c r="B531" i="3"/>
  <c r="D530" i="3"/>
  <c r="C530" i="3"/>
  <c r="B530" i="3"/>
  <c r="D529" i="3"/>
  <c r="C529" i="3"/>
  <c r="B529" i="3"/>
  <c r="D528" i="3"/>
  <c r="C528" i="3"/>
  <c r="B528" i="3"/>
  <c r="D527" i="3"/>
  <c r="C527" i="3"/>
  <c r="B527" i="3"/>
  <c r="D526" i="3"/>
  <c r="C526" i="3"/>
  <c r="B526" i="3"/>
  <c r="D525" i="3"/>
  <c r="C525" i="3"/>
  <c r="B525" i="3"/>
  <c r="D524" i="3"/>
  <c r="C524" i="3"/>
  <c r="B524" i="3"/>
  <c r="D523" i="3"/>
  <c r="C523" i="3"/>
  <c r="B523" i="3"/>
  <c r="D522" i="3"/>
  <c r="C522" i="3"/>
  <c r="B522" i="3"/>
  <c r="D521" i="3"/>
  <c r="C521" i="3"/>
  <c r="B521" i="3"/>
  <c r="D520" i="3"/>
  <c r="C520" i="3"/>
  <c r="B520" i="3"/>
  <c r="D519" i="3"/>
  <c r="C519" i="3"/>
  <c r="B519" i="3"/>
  <c r="D518" i="3"/>
  <c r="C518" i="3"/>
  <c r="B518" i="3"/>
  <c r="D517" i="3"/>
  <c r="C517" i="3"/>
  <c r="B517" i="3"/>
  <c r="D516" i="3"/>
  <c r="C516" i="3"/>
  <c r="B516" i="3"/>
  <c r="D515" i="3"/>
  <c r="C515" i="3"/>
  <c r="B515" i="3"/>
  <c r="D514" i="3"/>
  <c r="C514" i="3"/>
  <c r="B514" i="3"/>
  <c r="D513" i="3"/>
  <c r="C513" i="3"/>
  <c r="B513" i="3"/>
  <c r="D512" i="3"/>
  <c r="C512" i="3"/>
  <c r="B512" i="3"/>
  <c r="D511" i="3"/>
  <c r="C511" i="3"/>
  <c r="B511" i="3"/>
  <c r="D510" i="3"/>
  <c r="C510" i="3"/>
  <c r="B510" i="3"/>
  <c r="D509" i="3"/>
  <c r="C509" i="3"/>
  <c r="B509" i="3"/>
  <c r="D508" i="3"/>
  <c r="C508" i="3"/>
  <c r="B508" i="3"/>
  <c r="D507" i="3"/>
  <c r="C507" i="3"/>
  <c r="B507" i="3"/>
  <c r="D506" i="3"/>
  <c r="C506" i="3"/>
  <c r="B506" i="3"/>
  <c r="D505" i="3"/>
  <c r="C505" i="3"/>
  <c r="B505" i="3"/>
  <c r="D504" i="3"/>
  <c r="C504" i="3"/>
  <c r="B504" i="3"/>
  <c r="D503" i="3"/>
  <c r="C503" i="3"/>
  <c r="B503" i="3"/>
  <c r="D502" i="3"/>
  <c r="C502" i="3"/>
  <c r="B502" i="3"/>
  <c r="D501" i="3"/>
  <c r="C501" i="3"/>
  <c r="B501" i="3"/>
  <c r="D500" i="3"/>
  <c r="C500" i="3"/>
  <c r="B500" i="3"/>
  <c r="D499" i="3"/>
  <c r="C499" i="3"/>
  <c r="B499" i="3"/>
  <c r="D498" i="3"/>
  <c r="C498" i="3"/>
  <c r="B498" i="3"/>
  <c r="D497" i="3"/>
  <c r="C497" i="3"/>
  <c r="B497" i="3"/>
  <c r="D496" i="3"/>
  <c r="C496" i="3"/>
  <c r="B496" i="3"/>
  <c r="D495" i="3"/>
  <c r="C495" i="3"/>
  <c r="B495" i="3"/>
  <c r="D494" i="3"/>
  <c r="C494" i="3"/>
  <c r="B494" i="3"/>
  <c r="D493" i="3"/>
  <c r="C493" i="3"/>
  <c r="B493" i="3"/>
  <c r="D492" i="3"/>
  <c r="C492" i="3"/>
  <c r="B492" i="3"/>
  <c r="D491" i="3"/>
  <c r="C491" i="3"/>
  <c r="B491" i="3"/>
  <c r="D490" i="3"/>
  <c r="C490" i="3"/>
  <c r="B490" i="3"/>
  <c r="D489" i="3"/>
  <c r="C489" i="3"/>
  <c r="B489" i="3"/>
  <c r="D488" i="3"/>
  <c r="C488" i="3"/>
  <c r="B488" i="3"/>
  <c r="D487" i="3"/>
  <c r="C487" i="3"/>
  <c r="B487" i="3"/>
  <c r="D486" i="3"/>
  <c r="C486" i="3"/>
  <c r="B486" i="3"/>
  <c r="D485" i="3"/>
  <c r="C485" i="3"/>
  <c r="B485" i="3"/>
  <c r="D484" i="3"/>
  <c r="C484" i="3"/>
  <c r="B484" i="3"/>
  <c r="D483" i="3"/>
  <c r="C483" i="3"/>
  <c r="B483" i="3"/>
  <c r="D482" i="3"/>
  <c r="C482" i="3"/>
  <c r="B482" i="3"/>
  <c r="D481" i="3"/>
  <c r="C481" i="3"/>
  <c r="B481" i="3"/>
  <c r="D480" i="3"/>
  <c r="C480" i="3"/>
  <c r="B480" i="3"/>
  <c r="D479" i="3"/>
  <c r="C479" i="3"/>
  <c r="B479" i="3"/>
  <c r="D478" i="3"/>
  <c r="C478" i="3"/>
  <c r="B478" i="3"/>
  <c r="D477" i="3"/>
  <c r="C477" i="3"/>
  <c r="B477" i="3"/>
  <c r="D476" i="3"/>
  <c r="C476" i="3"/>
  <c r="B476" i="3"/>
  <c r="D475" i="3"/>
  <c r="C475" i="3"/>
  <c r="B475" i="3"/>
  <c r="D474" i="3"/>
  <c r="C474" i="3"/>
  <c r="B474" i="3"/>
  <c r="D473" i="3"/>
  <c r="C473" i="3"/>
  <c r="B473" i="3"/>
  <c r="D472" i="3"/>
  <c r="C472" i="3"/>
  <c r="B472" i="3"/>
  <c r="D471" i="3"/>
  <c r="C471" i="3"/>
  <c r="B471" i="3"/>
  <c r="D470" i="3"/>
  <c r="C470" i="3"/>
  <c r="B470" i="3"/>
  <c r="D469" i="3"/>
  <c r="C469" i="3"/>
  <c r="B469" i="3"/>
  <c r="D468" i="3"/>
  <c r="C468" i="3"/>
  <c r="B468" i="3"/>
  <c r="D467" i="3"/>
  <c r="C467" i="3"/>
  <c r="B467" i="3"/>
  <c r="D466" i="3"/>
  <c r="C466" i="3"/>
  <c r="B466" i="3"/>
  <c r="D465" i="3"/>
  <c r="C465" i="3"/>
  <c r="B465" i="3"/>
  <c r="D464" i="3"/>
  <c r="C464" i="3"/>
  <c r="B464" i="3"/>
  <c r="D463" i="3"/>
  <c r="C463" i="3"/>
  <c r="B463" i="3"/>
  <c r="D462" i="3"/>
  <c r="C462" i="3"/>
  <c r="B462" i="3"/>
  <c r="D461" i="3"/>
  <c r="C461" i="3"/>
  <c r="B461" i="3"/>
  <c r="D460" i="3"/>
  <c r="C460" i="3"/>
  <c r="B460" i="3"/>
  <c r="D459" i="3"/>
  <c r="C459" i="3"/>
  <c r="B459" i="3"/>
  <c r="D458" i="3"/>
  <c r="C458" i="3"/>
  <c r="B458" i="3"/>
  <c r="D457" i="3"/>
  <c r="C457" i="3"/>
  <c r="B457" i="3"/>
  <c r="D456" i="3"/>
  <c r="C456" i="3"/>
  <c r="B456" i="3"/>
  <c r="D455" i="3"/>
  <c r="C455" i="3"/>
  <c r="B455" i="3"/>
  <c r="D454" i="3"/>
  <c r="C454" i="3"/>
  <c r="B454" i="3"/>
  <c r="D453" i="3"/>
  <c r="C453" i="3"/>
  <c r="B453" i="3"/>
  <c r="D452" i="3"/>
  <c r="C452" i="3"/>
  <c r="B452" i="3"/>
  <c r="D451" i="3"/>
  <c r="C451" i="3"/>
  <c r="B451" i="3"/>
  <c r="D450" i="3"/>
  <c r="C450" i="3"/>
  <c r="B450" i="3"/>
  <c r="D449" i="3"/>
  <c r="C449" i="3"/>
  <c r="B449" i="3"/>
  <c r="D448" i="3"/>
  <c r="C448" i="3"/>
  <c r="B448" i="3"/>
  <c r="D447" i="3"/>
  <c r="C447" i="3"/>
  <c r="B447" i="3"/>
  <c r="D446" i="3"/>
  <c r="C446" i="3"/>
  <c r="B446" i="3"/>
  <c r="D445" i="3"/>
  <c r="C445" i="3"/>
  <c r="B445" i="3"/>
  <c r="D444" i="3"/>
  <c r="C444" i="3"/>
  <c r="B444" i="3"/>
  <c r="D443" i="3"/>
  <c r="C443" i="3"/>
  <c r="B443" i="3"/>
  <c r="D442" i="3"/>
  <c r="C442" i="3"/>
  <c r="B442" i="3"/>
  <c r="D441" i="3"/>
  <c r="C441" i="3"/>
  <c r="B441" i="3"/>
  <c r="D440" i="3"/>
  <c r="C440" i="3"/>
  <c r="B440" i="3"/>
  <c r="D439" i="3"/>
  <c r="C439" i="3"/>
  <c r="B439" i="3"/>
  <c r="D438" i="3"/>
  <c r="C438" i="3"/>
  <c r="B438" i="3"/>
  <c r="D437" i="3"/>
  <c r="C437" i="3"/>
  <c r="B437" i="3"/>
  <c r="D436" i="3"/>
  <c r="C436" i="3"/>
  <c r="B436" i="3"/>
  <c r="D435" i="3"/>
  <c r="C435" i="3"/>
  <c r="B435" i="3"/>
  <c r="D434" i="3"/>
  <c r="C434" i="3"/>
  <c r="B434" i="3"/>
  <c r="D433" i="3"/>
  <c r="C433" i="3"/>
  <c r="B433" i="3"/>
  <c r="D432" i="3"/>
  <c r="C432" i="3"/>
  <c r="B432" i="3"/>
  <c r="D431" i="3"/>
  <c r="C431" i="3"/>
  <c r="B431" i="3"/>
  <c r="D430" i="3"/>
  <c r="C430" i="3"/>
  <c r="B430" i="3"/>
  <c r="D429" i="3"/>
  <c r="C429" i="3"/>
  <c r="B429" i="3"/>
  <c r="D428" i="3"/>
  <c r="C428" i="3"/>
  <c r="B428" i="3"/>
  <c r="D427" i="3"/>
  <c r="C427" i="3"/>
  <c r="B427" i="3"/>
  <c r="D426" i="3"/>
  <c r="C426" i="3"/>
  <c r="B426" i="3"/>
  <c r="D425" i="3"/>
  <c r="C425" i="3"/>
  <c r="B425" i="3"/>
  <c r="D424" i="3"/>
  <c r="C424" i="3"/>
  <c r="B424" i="3"/>
  <c r="D423" i="3"/>
  <c r="C423" i="3"/>
  <c r="B423" i="3"/>
  <c r="D422" i="3"/>
  <c r="C422" i="3"/>
  <c r="B422" i="3"/>
  <c r="D421" i="3"/>
  <c r="C421" i="3"/>
  <c r="B421" i="3"/>
  <c r="D420" i="3"/>
  <c r="C420" i="3"/>
  <c r="B420" i="3"/>
  <c r="D419" i="3"/>
  <c r="C419" i="3"/>
  <c r="B419" i="3"/>
  <c r="D418" i="3"/>
  <c r="C418" i="3"/>
  <c r="B418" i="3"/>
  <c r="D417" i="3"/>
  <c r="C417" i="3"/>
  <c r="B417" i="3"/>
  <c r="D416" i="3"/>
  <c r="C416" i="3"/>
  <c r="B416" i="3"/>
  <c r="D415" i="3"/>
  <c r="C415" i="3"/>
  <c r="B415" i="3"/>
  <c r="D414" i="3"/>
  <c r="C414" i="3"/>
  <c r="B414" i="3"/>
  <c r="D413" i="3"/>
  <c r="C413" i="3"/>
  <c r="B413" i="3"/>
  <c r="D412" i="3"/>
  <c r="C412" i="3"/>
  <c r="B412" i="3"/>
  <c r="D411" i="3"/>
  <c r="C411" i="3"/>
  <c r="B411" i="3"/>
  <c r="D410" i="3"/>
  <c r="C410" i="3"/>
  <c r="B410" i="3"/>
  <c r="D409" i="3"/>
  <c r="C409" i="3"/>
  <c r="B409" i="3"/>
  <c r="D408" i="3"/>
  <c r="C408" i="3"/>
  <c r="B408" i="3"/>
  <c r="D407" i="3"/>
  <c r="C407" i="3"/>
  <c r="B407" i="3"/>
  <c r="D406" i="3"/>
  <c r="C406" i="3"/>
  <c r="B406" i="3"/>
  <c r="D405" i="3"/>
  <c r="C405" i="3"/>
  <c r="B405" i="3"/>
  <c r="D404" i="3"/>
  <c r="C404" i="3"/>
  <c r="B404" i="3"/>
  <c r="D403" i="3"/>
  <c r="C403" i="3"/>
  <c r="B403" i="3"/>
  <c r="D402" i="3"/>
  <c r="C402" i="3"/>
  <c r="B402" i="3"/>
  <c r="D401" i="3"/>
  <c r="C401" i="3"/>
  <c r="B401" i="3"/>
  <c r="D400" i="3"/>
  <c r="C400" i="3"/>
  <c r="B400" i="3"/>
  <c r="D399" i="3"/>
  <c r="C399" i="3"/>
  <c r="B399" i="3"/>
  <c r="D398" i="3"/>
  <c r="C398" i="3"/>
  <c r="B398" i="3"/>
  <c r="D397" i="3"/>
  <c r="C397" i="3"/>
  <c r="B397" i="3"/>
  <c r="D396" i="3"/>
  <c r="C396" i="3"/>
  <c r="B396" i="3"/>
  <c r="D395" i="3"/>
  <c r="C395" i="3"/>
  <c r="B395" i="3"/>
  <c r="D394" i="3"/>
  <c r="C394" i="3"/>
  <c r="B394" i="3"/>
  <c r="D393" i="3"/>
  <c r="C393" i="3"/>
  <c r="B393" i="3"/>
  <c r="D392" i="3"/>
  <c r="C392" i="3"/>
  <c r="B392" i="3"/>
  <c r="D391" i="3"/>
  <c r="C391" i="3"/>
  <c r="B391" i="3"/>
  <c r="D390" i="3"/>
  <c r="C390" i="3"/>
  <c r="B390" i="3"/>
  <c r="D389" i="3"/>
  <c r="C389" i="3"/>
  <c r="B389" i="3"/>
  <c r="D388" i="3"/>
  <c r="C388" i="3"/>
  <c r="B388" i="3"/>
  <c r="D387" i="3"/>
  <c r="C387" i="3"/>
  <c r="B387" i="3"/>
  <c r="D386" i="3"/>
  <c r="C386" i="3"/>
  <c r="B386" i="3"/>
  <c r="D385" i="3"/>
  <c r="C385" i="3"/>
  <c r="B385" i="3"/>
  <c r="D384" i="3"/>
  <c r="C384" i="3"/>
  <c r="B384" i="3"/>
  <c r="D383" i="3"/>
  <c r="C383" i="3"/>
  <c r="B383" i="3"/>
  <c r="D382" i="3"/>
  <c r="C382" i="3"/>
  <c r="B382" i="3"/>
  <c r="D381" i="3"/>
  <c r="C381" i="3"/>
  <c r="B381" i="3"/>
  <c r="D380" i="3"/>
  <c r="C380" i="3"/>
  <c r="B380" i="3"/>
  <c r="D379" i="3"/>
  <c r="C379" i="3"/>
  <c r="B379" i="3"/>
  <c r="D378" i="3"/>
  <c r="C378" i="3"/>
  <c r="B378" i="3"/>
  <c r="D377" i="3"/>
  <c r="C377" i="3"/>
  <c r="B377" i="3"/>
  <c r="D376" i="3"/>
  <c r="C376" i="3"/>
  <c r="B376" i="3"/>
  <c r="D375" i="3"/>
  <c r="C375" i="3"/>
  <c r="B375" i="3"/>
  <c r="D374" i="3"/>
  <c r="C374" i="3"/>
  <c r="B374" i="3"/>
  <c r="D373" i="3"/>
  <c r="C373" i="3"/>
  <c r="B373" i="3"/>
  <c r="D372" i="3"/>
  <c r="C372" i="3"/>
  <c r="B372" i="3"/>
  <c r="D371" i="3"/>
  <c r="C371" i="3"/>
  <c r="B371" i="3"/>
  <c r="D370" i="3"/>
  <c r="C370" i="3"/>
  <c r="B370" i="3"/>
  <c r="D369" i="3"/>
  <c r="C369" i="3"/>
  <c r="B369" i="3"/>
  <c r="D368" i="3"/>
  <c r="C368" i="3"/>
  <c r="B368" i="3"/>
  <c r="D367" i="3"/>
  <c r="C367" i="3"/>
  <c r="B367" i="3"/>
  <c r="D366" i="3"/>
  <c r="C366" i="3"/>
  <c r="B366" i="3"/>
  <c r="D365" i="3"/>
  <c r="C365" i="3"/>
  <c r="B365" i="3"/>
  <c r="D364" i="3"/>
  <c r="C364" i="3"/>
  <c r="B364" i="3"/>
  <c r="D363" i="3"/>
  <c r="C363" i="3"/>
  <c r="B363" i="3"/>
  <c r="D362" i="3"/>
  <c r="C362" i="3"/>
  <c r="B362" i="3"/>
  <c r="D361" i="3"/>
  <c r="C361" i="3"/>
  <c r="B361" i="3"/>
  <c r="D360" i="3"/>
  <c r="C360" i="3"/>
  <c r="B360" i="3"/>
  <c r="D359" i="3"/>
  <c r="C359" i="3"/>
  <c r="B359" i="3"/>
  <c r="D358" i="3"/>
  <c r="C358" i="3"/>
  <c r="B358" i="3"/>
  <c r="D357" i="3"/>
  <c r="C357" i="3"/>
  <c r="B357" i="3"/>
  <c r="D356" i="3"/>
  <c r="C356" i="3"/>
  <c r="B356" i="3"/>
  <c r="D355" i="3"/>
  <c r="C355" i="3"/>
  <c r="B355" i="3"/>
  <c r="D354" i="3"/>
  <c r="C354" i="3"/>
  <c r="B354" i="3"/>
  <c r="D353" i="3"/>
  <c r="C353" i="3"/>
  <c r="B353" i="3"/>
  <c r="D352" i="3"/>
  <c r="C352" i="3"/>
  <c r="B352" i="3"/>
  <c r="D351" i="3"/>
  <c r="C351" i="3"/>
  <c r="B351" i="3"/>
  <c r="D350" i="3"/>
  <c r="C350" i="3"/>
  <c r="B350" i="3"/>
  <c r="D349" i="3"/>
  <c r="C349" i="3"/>
  <c r="B349" i="3"/>
  <c r="D348" i="3"/>
  <c r="C348" i="3"/>
  <c r="B348" i="3"/>
  <c r="D347" i="3"/>
  <c r="C347" i="3"/>
  <c r="B347" i="3"/>
  <c r="D346" i="3"/>
  <c r="C346" i="3"/>
  <c r="B346" i="3"/>
  <c r="D345" i="3"/>
  <c r="C345" i="3"/>
  <c r="B345" i="3"/>
  <c r="D344" i="3"/>
  <c r="C344" i="3"/>
  <c r="B344" i="3"/>
  <c r="D343" i="3"/>
  <c r="C343" i="3"/>
  <c r="B343" i="3"/>
  <c r="D342" i="3"/>
  <c r="C342" i="3"/>
  <c r="B342" i="3"/>
  <c r="D341" i="3"/>
  <c r="C341" i="3"/>
  <c r="B341" i="3"/>
  <c r="D340" i="3"/>
  <c r="C340" i="3"/>
  <c r="B340" i="3"/>
  <c r="D339" i="3"/>
  <c r="C339" i="3"/>
  <c r="B339" i="3"/>
  <c r="D338" i="3"/>
  <c r="C338" i="3"/>
  <c r="B338" i="3"/>
  <c r="D337" i="3"/>
  <c r="C337" i="3"/>
  <c r="B337" i="3"/>
  <c r="D336" i="3"/>
  <c r="C336" i="3"/>
  <c r="B336" i="3"/>
  <c r="D335" i="3"/>
  <c r="C335" i="3"/>
  <c r="B335" i="3"/>
  <c r="D334" i="3"/>
  <c r="C334" i="3"/>
  <c r="B334" i="3"/>
  <c r="D333" i="3"/>
  <c r="C333" i="3"/>
  <c r="B333" i="3"/>
  <c r="D332" i="3"/>
  <c r="C332" i="3"/>
  <c r="B332" i="3"/>
  <c r="D331" i="3"/>
  <c r="C331" i="3"/>
  <c r="B331" i="3"/>
  <c r="D330" i="3"/>
  <c r="C330" i="3"/>
  <c r="B330" i="3"/>
  <c r="D329" i="3"/>
  <c r="C329" i="3"/>
  <c r="B329" i="3"/>
  <c r="D328" i="3"/>
  <c r="C328" i="3"/>
  <c r="B328" i="3"/>
  <c r="D327" i="3"/>
  <c r="C327" i="3"/>
  <c r="B327" i="3"/>
  <c r="D326" i="3"/>
  <c r="C326" i="3"/>
  <c r="B326" i="3"/>
  <c r="D325" i="3"/>
  <c r="C325" i="3"/>
  <c r="B325" i="3"/>
  <c r="D324" i="3"/>
  <c r="C324" i="3"/>
  <c r="B324" i="3"/>
  <c r="D323" i="3"/>
  <c r="C323" i="3"/>
  <c r="B323" i="3"/>
  <c r="D322" i="3"/>
  <c r="C322" i="3"/>
  <c r="B322" i="3"/>
  <c r="D321" i="3"/>
  <c r="C321" i="3"/>
  <c r="B321" i="3"/>
  <c r="D320" i="3"/>
  <c r="C320" i="3"/>
  <c r="B320" i="3"/>
  <c r="D319" i="3"/>
  <c r="C319" i="3"/>
  <c r="B319" i="3"/>
  <c r="D318" i="3"/>
  <c r="C318" i="3"/>
  <c r="B318" i="3"/>
  <c r="D317" i="3"/>
  <c r="C317" i="3"/>
  <c r="B317" i="3"/>
  <c r="D316" i="3"/>
  <c r="C316" i="3"/>
  <c r="B316" i="3"/>
  <c r="D315" i="3"/>
  <c r="C315" i="3"/>
  <c r="B315" i="3"/>
  <c r="D314" i="3"/>
  <c r="C314" i="3"/>
  <c r="B314" i="3"/>
  <c r="D313" i="3"/>
  <c r="C313" i="3"/>
  <c r="B313" i="3"/>
  <c r="D312" i="3"/>
  <c r="C312" i="3"/>
  <c r="B312" i="3"/>
  <c r="D311" i="3"/>
  <c r="C311" i="3"/>
  <c r="B311" i="3"/>
  <c r="D310" i="3"/>
  <c r="C310" i="3"/>
  <c r="B310" i="3"/>
  <c r="D309" i="3"/>
  <c r="C309" i="3"/>
  <c r="B309" i="3"/>
  <c r="D308" i="3"/>
  <c r="C308" i="3"/>
  <c r="B308" i="3"/>
  <c r="D307" i="3"/>
  <c r="C307" i="3"/>
  <c r="B307" i="3"/>
  <c r="D306" i="3"/>
  <c r="C306" i="3"/>
  <c r="B306" i="3"/>
  <c r="D305" i="3"/>
  <c r="C305" i="3"/>
  <c r="B305" i="3"/>
  <c r="D304" i="3"/>
  <c r="C304" i="3"/>
  <c r="B304" i="3"/>
  <c r="D303" i="3"/>
  <c r="C303" i="3"/>
  <c r="B303" i="3"/>
  <c r="D302" i="3"/>
  <c r="C302" i="3"/>
  <c r="B302" i="3"/>
  <c r="D301" i="3"/>
  <c r="C301" i="3"/>
  <c r="B301" i="3"/>
  <c r="D300" i="3"/>
  <c r="C300" i="3"/>
  <c r="B300" i="3"/>
  <c r="D299" i="3"/>
  <c r="C299" i="3"/>
  <c r="B299" i="3"/>
  <c r="D298" i="3"/>
  <c r="C298" i="3"/>
  <c r="B298" i="3"/>
  <c r="D297" i="3"/>
  <c r="C297" i="3"/>
  <c r="B297" i="3"/>
  <c r="D296" i="3"/>
  <c r="C296" i="3"/>
  <c r="B296" i="3"/>
  <c r="D295" i="3"/>
  <c r="C295" i="3"/>
  <c r="B295" i="3"/>
  <c r="D294" i="3"/>
  <c r="C294" i="3"/>
  <c r="B294" i="3"/>
  <c r="D293" i="3"/>
  <c r="C293" i="3"/>
  <c r="B293" i="3"/>
  <c r="D292" i="3"/>
  <c r="C292" i="3"/>
  <c r="B292" i="3"/>
  <c r="D291" i="3"/>
  <c r="C291" i="3"/>
  <c r="B291" i="3"/>
  <c r="D290" i="3"/>
  <c r="C290" i="3"/>
  <c r="B290" i="3"/>
  <c r="D289" i="3"/>
  <c r="C289" i="3"/>
  <c r="B289" i="3"/>
  <c r="D288" i="3"/>
  <c r="C288" i="3"/>
  <c r="B288" i="3"/>
  <c r="D287" i="3"/>
  <c r="C287" i="3"/>
  <c r="B287" i="3"/>
  <c r="D286" i="3"/>
  <c r="C286" i="3"/>
  <c r="B286" i="3"/>
  <c r="D285" i="3"/>
  <c r="C285" i="3"/>
  <c r="B285" i="3"/>
  <c r="D284" i="3"/>
  <c r="C284" i="3"/>
  <c r="B284" i="3"/>
  <c r="D283" i="3"/>
  <c r="C283" i="3"/>
  <c r="B283" i="3"/>
  <c r="D282" i="3"/>
  <c r="C282" i="3"/>
  <c r="B282" i="3"/>
  <c r="D281" i="3"/>
  <c r="C281" i="3"/>
  <c r="B281" i="3"/>
  <c r="D280" i="3"/>
  <c r="C280" i="3"/>
  <c r="B280" i="3"/>
  <c r="D279" i="3"/>
  <c r="C279" i="3"/>
  <c r="B279" i="3"/>
  <c r="D278" i="3"/>
  <c r="C278" i="3"/>
  <c r="B278" i="3"/>
  <c r="D277" i="3"/>
  <c r="C277" i="3"/>
  <c r="B277" i="3"/>
  <c r="D276" i="3"/>
  <c r="C276" i="3"/>
  <c r="B276" i="3"/>
  <c r="D275" i="3"/>
  <c r="C275" i="3"/>
  <c r="B275" i="3"/>
  <c r="D274" i="3"/>
  <c r="C274" i="3"/>
  <c r="B274" i="3"/>
  <c r="D273" i="3"/>
  <c r="C273" i="3"/>
  <c r="B273" i="3"/>
  <c r="D272" i="3"/>
  <c r="C272" i="3"/>
  <c r="B272" i="3"/>
  <c r="D271" i="3"/>
  <c r="C271" i="3"/>
  <c r="B271" i="3"/>
  <c r="D270" i="3"/>
  <c r="C270" i="3"/>
  <c r="B270" i="3"/>
  <c r="D269" i="3"/>
  <c r="C269" i="3"/>
  <c r="B269" i="3"/>
  <c r="D268" i="3"/>
  <c r="C268" i="3"/>
  <c r="B268" i="3"/>
  <c r="D267" i="3"/>
  <c r="C267" i="3"/>
  <c r="B267" i="3"/>
  <c r="D266" i="3"/>
  <c r="C266" i="3"/>
  <c r="B266" i="3"/>
  <c r="D265" i="3"/>
  <c r="C265" i="3"/>
  <c r="B265" i="3"/>
  <c r="D264" i="3"/>
  <c r="C264" i="3"/>
  <c r="B264" i="3"/>
  <c r="D263" i="3"/>
  <c r="C263" i="3"/>
  <c r="B263" i="3"/>
  <c r="D262" i="3"/>
  <c r="C262" i="3"/>
  <c r="B262" i="3"/>
  <c r="D261" i="3"/>
  <c r="C261" i="3"/>
  <c r="B261" i="3"/>
  <c r="D260" i="3"/>
  <c r="C260" i="3"/>
  <c r="B260" i="3"/>
  <c r="D259" i="3"/>
  <c r="C259" i="3"/>
  <c r="B259" i="3"/>
  <c r="D258" i="3"/>
  <c r="C258" i="3"/>
  <c r="B258" i="3"/>
  <c r="D257" i="3"/>
  <c r="C257" i="3"/>
  <c r="B257" i="3"/>
  <c r="D256" i="3"/>
  <c r="C256" i="3"/>
  <c r="B256" i="3"/>
  <c r="D255" i="3"/>
  <c r="C255" i="3"/>
  <c r="B255" i="3"/>
  <c r="D254" i="3"/>
  <c r="C254" i="3"/>
  <c r="B254" i="3"/>
  <c r="D253" i="3"/>
  <c r="C253" i="3"/>
  <c r="B253" i="3"/>
  <c r="D252" i="3"/>
  <c r="C252" i="3"/>
  <c r="B252" i="3"/>
  <c r="D251" i="3"/>
  <c r="C251" i="3"/>
  <c r="B251" i="3"/>
  <c r="D250" i="3"/>
  <c r="C250" i="3"/>
  <c r="B250" i="3"/>
  <c r="D249" i="3"/>
  <c r="C249" i="3"/>
  <c r="B249" i="3"/>
  <c r="D248" i="3"/>
  <c r="C248" i="3"/>
  <c r="B248" i="3"/>
  <c r="D247" i="3"/>
  <c r="C247" i="3"/>
  <c r="B247" i="3"/>
  <c r="D246" i="3"/>
  <c r="C246" i="3"/>
  <c r="B246" i="3"/>
  <c r="D245" i="3"/>
  <c r="C245" i="3"/>
  <c r="B245" i="3"/>
  <c r="D244" i="3"/>
  <c r="C244" i="3"/>
  <c r="B244" i="3"/>
  <c r="D243" i="3"/>
  <c r="C243" i="3"/>
  <c r="B243" i="3"/>
  <c r="D242" i="3"/>
  <c r="C242" i="3"/>
  <c r="B242" i="3"/>
  <c r="D241" i="3"/>
  <c r="C241" i="3"/>
  <c r="B241" i="3"/>
  <c r="D240" i="3"/>
  <c r="C240" i="3"/>
  <c r="B240" i="3"/>
  <c r="D239" i="3"/>
  <c r="C239" i="3"/>
  <c r="B239" i="3"/>
  <c r="D238" i="3"/>
  <c r="C238" i="3"/>
  <c r="B238" i="3"/>
  <c r="D237" i="3"/>
  <c r="C237" i="3"/>
  <c r="B237" i="3"/>
  <c r="D236" i="3"/>
  <c r="C236" i="3"/>
  <c r="B236" i="3"/>
  <c r="D235" i="3"/>
  <c r="C235" i="3"/>
  <c r="B235" i="3"/>
  <c r="D234" i="3"/>
  <c r="C234" i="3"/>
  <c r="B234" i="3"/>
  <c r="D233" i="3"/>
  <c r="C233" i="3"/>
  <c r="B233" i="3"/>
  <c r="D232" i="3"/>
  <c r="C232" i="3"/>
  <c r="B232" i="3"/>
  <c r="D231" i="3"/>
  <c r="C231" i="3"/>
  <c r="B231" i="3"/>
  <c r="D230" i="3"/>
  <c r="C230" i="3"/>
  <c r="B230" i="3"/>
  <c r="D229" i="3"/>
  <c r="C229" i="3"/>
  <c r="B229" i="3"/>
  <c r="D228" i="3"/>
  <c r="C228" i="3"/>
  <c r="B228" i="3"/>
  <c r="D227" i="3"/>
  <c r="C227" i="3"/>
  <c r="B227" i="3"/>
  <c r="D226" i="3"/>
  <c r="C226" i="3"/>
  <c r="B226" i="3"/>
  <c r="D225" i="3"/>
  <c r="C225" i="3"/>
  <c r="B225" i="3"/>
  <c r="D224" i="3"/>
  <c r="C224" i="3"/>
  <c r="B224" i="3"/>
  <c r="D223" i="3"/>
  <c r="C223" i="3"/>
  <c r="B223" i="3"/>
  <c r="D222" i="3"/>
  <c r="C222" i="3"/>
  <c r="B222" i="3"/>
  <c r="D221" i="3"/>
  <c r="C221" i="3"/>
  <c r="B221" i="3"/>
  <c r="D220" i="3"/>
  <c r="C220" i="3"/>
  <c r="B220" i="3"/>
  <c r="D219" i="3"/>
  <c r="C219" i="3"/>
  <c r="B219" i="3"/>
  <c r="D218" i="3"/>
  <c r="C218" i="3"/>
  <c r="B218" i="3"/>
  <c r="D217" i="3"/>
  <c r="C217" i="3"/>
  <c r="B217" i="3"/>
  <c r="D216" i="3"/>
  <c r="C216" i="3"/>
  <c r="B216" i="3"/>
  <c r="D215" i="3"/>
  <c r="C215" i="3"/>
  <c r="B215" i="3"/>
  <c r="D214" i="3"/>
  <c r="C214" i="3"/>
  <c r="B214" i="3"/>
  <c r="D213" i="3"/>
  <c r="C213" i="3"/>
  <c r="B213" i="3"/>
  <c r="D212" i="3"/>
  <c r="C212" i="3"/>
  <c r="B212" i="3"/>
  <c r="D211" i="3"/>
  <c r="C211" i="3"/>
  <c r="B211" i="3"/>
  <c r="D210" i="3"/>
  <c r="C210" i="3"/>
  <c r="B210" i="3"/>
  <c r="D209" i="3"/>
  <c r="C209" i="3"/>
  <c r="B209" i="3"/>
  <c r="D208" i="3"/>
  <c r="C208" i="3"/>
  <c r="B208" i="3"/>
  <c r="D207" i="3"/>
  <c r="C207" i="3"/>
  <c r="B207" i="3"/>
  <c r="D206" i="3"/>
  <c r="C206" i="3"/>
  <c r="B206" i="3"/>
  <c r="D205" i="3"/>
  <c r="C205" i="3"/>
  <c r="B205" i="3"/>
  <c r="D204" i="3"/>
  <c r="C204" i="3"/>
  <c r="B204" i="3"/>
  <c r="D203" i="3"/>
  <c r="C203" i="3"/>
  <c r="B203" i="3"/>
  <c r="D202" i="3"/>
  <c r="C202" i="3"/>
  <c r="B202" i="3"/>
  <c r="D201" i="3"/>
  <c r="C201" i="3"/>
  <c r="B201" i="3"/>
  <c r="D200" i="3"/>
  <c r="C200" i="3"/>
  <c r="B200" i="3"/>
  <c r="D199" i="3"/>
  <c r="C199" i="3"/>
  <c r="B199" i="3"/>
  <c r="D198" i="3"/>
  <c r="C198" i="3"/>
  <c r="B198" i="3"/>
  <c r="D197" i="3"/>
  <c r="C197" i="3"/>
  <c r="B197" i="3"/>
  <c r="D196" i="3"/>
  <c r="C196" i="3"/>
  <c r="B196" i="3"/>
  <c r="D195" i="3"/>
  <c r="C195" i="3"/>
  <c r="B195" i="3"/>
  <c r="D194" i="3"/>
  <c r="C194" i="3"/>
  <c r="B194" i="3"/>
  <c r="D193" i="3"/>
  <c r="C193" i="3"/>
  <c r="B193" i="3"/>
  <c r="D192" i="3"/>
  <c r="C192" i="3"/>
  <c r="B192" i="3"/>
  <c r="D191" i="3"/>
  <c r="C191" i="3"/>
  <c r="B191" i="3"/>
  <c r="D190" i="3"/>
  <c r="C190" i="3"/>
  <c r="B190" i="3"/>
  <c r="D189" i="3"/>
  <c r="C189" i="3"/>
  <c r="B189" i="3"/>
  <c r="D188" i="3"/>
  <c r="C188" i="3"/>
  <c r="B188" i="3"/>
  <c r="D187" i="3"/>
  <c r="C187" i="3"/>
  <c r="B187" i="3"/>
  <c r="D186" i="3"/>
  <c r="C186" i="3"/>
  <c r="B186" i="3"/>
  <c r="D185" i="3"/>
  <c r="C185" i="3"/>
  <c r="B185" i="3"/>
  <c r="D184" i="3"/>
  <c r="C184" i="3"/>
  <c r="B184" i="3"/>
  <c r="D183" i="3"/>
  <c r="C183" i="3"/>
  <c r="B183" i="3"/>
  <c r="D182" i="3"/>
  <c r="C182" i="3"/>
  <c r="B182" i="3"/>
  <c r="D181" i="3"/>
  <c r="C181" i="3"/>
  <c r="B181" i="3"/>
  <c r="D180" i="3"/>
  <c r="C180" i="3"/>
  <c r="B180" i="3"/>
  <c r="D179" i="3"/>
  <c r="C179" i="3"/>
  <c r="B179" i="3"/>
  <c r="D178" i="3"/>
  <c r="C178" i="3"/>
  <c r="B178" i="3"/>
  <c r="D177" i="3"/>
  <c r="C177" i="3"/>
  <c r="B177" i="3"/>
  <c r="D176" i="3"/>
  <c r="C176" i="3"/>
  <c r="B176" i="3"/>
  <c r="D175" i="3"/>
  <c r="C175" i="3"/>
  <c r="B175" i="3"/>
  <c r="D174" i="3"/>
  <c r="C174" i="3"/>
  <c r="B174" i="3"/>
  <c r="D173" i="3"/>
  <c r="C173" i="3"/>
  <c r="B173" i="3"/>
  <c r="D172" i="3"/>
  <c r="C172" i="3"/>
  <c r="B172" i="3"/>
  <c r="D171" i="3"/>
  <c r="C171" i="3"/>
  <c r="B171" i="3"/>
  <c r="D170" i="3"/>
  <c r="C170" i="3"/>
  <c r="B170" i="3"/>
  <c r="D169" i="3"/>
  <c r="C169" i="3"/>
  <c r="B169" i="3"/>
  <c r="D168" i="3"/>
  <c r="C168" i="3"/>
  <c r="B168" i="3"/>
  <c r="D167" i="3"/>
  <c r="C167" i="3"/>
  <c r="B167" i="3"/>
  <c r="D166" i="3"/>
  <c r="C166" i="3"/>
  <c r="B166" i="3"/>
  <c r="D165" i="3"/>
  <c r="C165" i="3"/>
  <c r="B165" i="3"/>
  <c r="D164" i="3"/>
  <c r="C164" i="3"/>
  <c r="B164" i="3"/>
  <c r="D163" i="3"/>
  <c r="C163" i="3"/>
  <c r="B163" i="3"/>
  <c r="D162" i="3"/>
  <c r="C162" i="3"/>
  <c r="B162" i="3"/>
  <c r="D161" i="3"/>
  <c r="C161" i="3"/>
  <c r="B161" i="3"/>
  <c r="D160" i="3"/>
  <c r="C160" i="3"/>
  <c r="B160" i="3"/>
  <c r="D159" i="3"/>
  <c r="C159" i="3"/>
  <c r="B159" i="3"/>
  <c r="D158" i="3"/>
  <c r="C158" i="3"/>
  <c r="B158" i="3"/>
  <c r="D157" i="3"/>
  <c r="C157" i="3"/>
  <c r="B157" i="3"/>
  <c r="D156" i="3"/>
  <c r="C156" i="3"/>
  <c r="B156" i="3"/>
  <c r="D155" i="3"/>
  <c r="C155" i="3"/>
  <c r="B155" i="3"/>
  <c r="D154" i="3"/>
  <c r="C154" i="3"/>
  <c r="B154" i="3"/>
  <c r="D153" i="3"/>
  <c r="C153" i="3"/>
  <c r="B153" i="3"/>
  <c r="D152" i="3"/>
  <c r="C152" i="3"/>
  <c r="B152" i="3"/>
  <c r="D151" i="3"/>
  <c r="C151" i="3"/>
  <c r="B151" i="3"/>
  <c r="D150" i="3"/>
  <c r="C150" i="3"/>
  <c r="B150" i="3"/>
  <c r="D149" i="3"/>
  <c r="C149" i="3"/>
  <c r="B149" i="3"/>
  <c r="D148" i="3"/>
  <c r="C148" i="3"/>
  <c r="B148" i="3"/>
  <c r="D147" i="3"/>
  <c r="C147" i="3"/>
  <c r="B147" i="3"/>
  <c r="D146" i="3"/>
  <c r="C146" i="3"/>
  <c r="B146" i="3"/>
  <c r="D145" i="3"/>
  <c r="C145" i="3"/>
  <c r="B145" i="3"/>
  <c r="D144" i="3"/>
  <c r="C144" i="3"/>
  <c r="B144" i="3"/>
  <c r="D143" i="3"/>
  <c r="C143" i="3"/>
  <c r="B143" i="3"/>
  <c r="D142" i="3"/>
  <c r="C142" i="3"/>
  <c r="B142" i="3"/>
  <c r="D141" i="3"/>
  <c r="C141" i="3"/>
  <c r="B141" i="3"/>
  <c r="D140" i="3"/>
  <c r="C140" i="3"/>
  <c r="B140" i="3"/>
  <c r="D139" i="3"/>
  <c r="C139" i="3"/>
  <c r="B139" i="3"/>
  <c r="D138" i="3"/>
  <c r="C138" i="3"/>
  <c r="B138" i="3"/>
  <c r="D137" i="3"/>
  <c r="C137" i="3"/>
  <c r="B137" i="3"/>
  <c r="D136" i="3"/>
  <c r="C136" i="3"/>
  <c r="B136" i="3"/>
  <c r="D135" i="3"/>
  <c r="C135" i="3"/>
  <c r="B135" i="3"/>
  <c r="D134" i="3"/>
  <c r="C134" i="3"/>
  <c r="B134" i="3"/>
  <c r="D133" i="3"/>
  <c r="C133" i="3"/>
  <c r="B133" i="3"/>
  <c r="D132" i="3"/>
  <c r="C132" i="3"/>
  <c r="B132" i="3"/>
  <c r="D131" i="3"/>
  <c r="C131" i="3"/>
  <c r="B131" i="3"/>
  <c r="D130" i="3"/>
  <c r="C130" i="3"/>
  <c r="B130" i="3"/>
  <c r="D129" i="3"/>
  <c r="C129" i="3"/>
  <c r="B129" i="3"/>
  <c r="D128" i="3"/>
  <c r="C128" i="3"/>
  <c r="B128" i="3"/>
  <c r="D127" i="3"/>
  <c r="C127" i="3"/>
  <c r="B127" i="3"/>
  <c r="D126" i="3"/>
  <c r="C126" i="3"/>
  <c r="B126" i="3"/>
  <c r="D125" i="3"/>
  <c r="C125" i="3"/>
  <c r="B125" i="3"/>
  <c r="D124" i="3"/>
  <c r="C124" i="3"/>
  <c r="B124" i="3"/>
  <c r="D123" i="3"/>
  <c r="C123" i="3"/>
  <c r="B123" i="3"/>
  <c r="D122" i="3"/>
  <c r="C122" i="3"/>
  <c r="B122" i="3"/>
  <c r="D121" i="3"/>
  <c r="C121" i="3"/>
  <c r="B121" i="3"/>
  <c r="D120" i="3"/>
  <c r="C120" i="3"/>
  <c r="B120" i="3"/>
  <c r="D119" i="3"/>
  <c r="C119" i="3"/>
  <c r="B119" i="3"/>
  <c r="D118" i="3"/>
  <c r="C118" i="3"/>
  <c r="B118" i="3"/>
  <c r="D117" i="3"/>
  <c r="C117" i="3"/>
  <c r="B117" i="3"/>
  <c r="D116" i="3"/>
  <c r="C116" i="3"/>
  <c r="B116" i="3"/>
  <c r="D115" i="3"/>
  <c r="C115" i="3"/>
  <c r="B115" i="3"/>
  <c r="D114" i="3"/>
  <c r="C114" i="3"/>
  <c r="B114" i="3"/>
  <c r="D113" i="3"/>
  <c r="C113" i="3"/>
  <c r="B113" i="3"/>
  <c r="D112" i="3"/>
  <c r="C112" i="3"/>
  <c r="B112" i="3"/>
  <c r="D111" i="3"/>
  <c r="C111" i="3"/>
  <c r="B111" i="3"/>
  <c r="D110" i="3"/>
  <c r="C110" i="3"/>
  <c r="B110" i="3"/>
  <c r="D109" i="3"/>
  <c r="C109" i="3"/>
  <c r="B109" i="3"/>
  <c r="D108" i="3"/>
  <c r="C108" i="3"/>
  <c r="B108" i="3"/>
  <c r="D107" i="3"/>
  <c r="C107" i="3"/>
  <c r="B107" i="3"/>
  <c r="D106" i="3"/>
  <c r="C106" i="3"/>
  <c r="B106" i="3"/>
  <c r="D105" i="3"/>
  <c r="C105" i="3"/>
  <c r="B105" i="3"/>
  <c r="D104" i="3"/>
  <c r="C104" i="3"/>
  <c r="B104" i="3"/>
  <c r="D103" i="3"/>
  <c r="C103" i="3"/>
  <c r="B103" i="3"/>
  <c r="D102" i="3"/>
  <c r="C102" i="3"/>
  <c r="B102" i="3"/>
  <c r="D101" i="3"/>
  <c r="C101" i="3"/>
  <c r="B101"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1" i="3"/>
  <c r="C61" i="3"/>
  <c r="B61" i="3"/>
  <c r="D60" i="3"/>
  <c r="C60" i="3"/>
  <c r="B60" i="3"/>
  <c r="D59" i="3"/>
  <c r="C59" i="3"/>
  <c r="B59" i="3"/>
  <c r="D58" i="3"/>
  <c r="C58" i="3"/>
  <c r="B58" i="3"/>
  <c r="D57" i="3"/>
  <c r="C57" i="3"/>
  <c r="B57" i="3"/>
  <c r="D56" i="3"/>
  <c r="C56" i="3"/>
  <c r="B56" i="3"/>
  <c r="D55" i="3"/>
  <c r="C55" i="3"/>
  <c r="B55" i="3"/>
  <c r="D54" i="3"/>
  <c r="C54" i="3"/>
  <c r="B54" i="3"/>
  <c r="D53" i="3"/>
  <c r="C53" i="3"/>
  <c r="B53" i="3"/>
  <c r="D52" i="3"/>
  <c r="C52" i="3"/>
  <c r="B52" i="3"/>
  <c r="D51" i="3"/>
  <c r="C51" i="3"/>
  <c r="B51" i="3"/>
  <c r="D50" i="3"/>
  <c r="C50" i="3"/>
  <c r="B50" i="3"/>
  <c r="D49" i="3"/>
  <c r="C49" i="3"/>
  <c r="B49" i="3"/>
  <c r="D48" i="3"/>
  <c r="C48" i="3"/>
  <c r="B48" i="3"/>
  <c r="D47" i="3"/>
  <c r="C47" i="3"/>
  <c r="B47" i="3"/>
  <c r="D46" i="3"/>
  <c r="C46" i="3"/>
  <c r="B46" i="3"/>
  <c r="D45" i="3"/>
  <c r="C45" i="3"/>
  <c r="B45" i="3"/>
  <c r="D44" i="3"/>
  <c r="C44" i="3"/>
  <c r="B44" i="3"/>
  <c r="D43" i="3"/>
  <c r="C43" i="3"/>
  <c r="B43" i="3"/>
  <c r="D42" i="3"/>
  <c r="C42" i="3"/>
  <c r="B42" i="3"/>
  <c r="D41" i="3"/>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4" i="3"/>
  <c r="C4" i="3"/>
  <c r="B4" i="3"/>
  <c r="D3" i="3"/>
  <c r="C3" i="3"/>
  <c r="B3" i="3"/>
  <c r="D2" i="3"/>
  <c r="C2" i="3"/>
  <c r="B2" i="3"/>
  <c r="R1210" i="7"/>
  <c r="R1209" i="7"/>
  <c r="R1208" i="7"/>
  <c r="R1207" i="7"/>
  <c r="R1206" i="7"/>
  <c r="R1205" i="7"/>
  <c r="R1204" i="7"/>
  <c r="R1203" i="7"/>
  <c r="R1202" i="7"/>
  <c r="R1201" i="7"/>
  <c r="R1200" i="7"/>
  <c r="R1199" i="7"/>
  <c r="R1198" i="7"/>
  <c r="R1197" i="7"/>
  <c r="R1196" i="7"/>
  <c r="R1195" i="7"/>
  <c r="R1194" i="7"/>
  <c r="R1193" i="7"/>
  <c r="R1192" i="7"/>
  <c r="R1191" i="7"/>
  <c r="R1190" i="7"/>
  <c r="R1189" i="7"/>
  <c r="R1188" i="7"/>
  <c r="R1187" i="7"/>
  <c r="R1186" i="7"/>
  <c r="R1185" i="7"/>
  <c r="R1184" i="7"/>
  <c r="R1183" i="7"/>
  <c r="R1182" i="7"/>
  <c r="R1181" i="7"/>
  <c r="R1180" i="7"/>
  <c r="R1179" i="7"/>
  <c r="R1178" i="7"/>
  <c r="R1177" i="7"/>
  <c r="R1176" i="7"/>
  <c r="R1175" i="7"/>
  <c r="R1174" i="7"/>
  <c r="R1173" i="7"/>
  <c r="R1172" i="7"/>
  <c r="R1171" i="7"/>
  <c r="R1170" i="7"/>
  <c r="R1169" i="7"/>
  <c r="R1168" i="7"/>
  <c r="R1167" i="7"/>
  <c r="R1166" i="7"/>
  <c r="R1165" i="7"/>
  <c r="R1164" i="7"/>
  <c r="R1163" i="7"/>
  <c r="R1162" i="7"/>
  <c r="R1161" i="7"/>
  <c r="R1160" i="7"/>
  <c r="R1159" i="7"/>
  <c r="R1158" i="7"/>
  <c r="R1157" i="7"/>
  <c r="R1156" i="7"/>
  <c r="R1155" i="7"/>
  <c r="R1154" i="7"/>
  <c r="R1153" i="7"/>
  <c r="R1152" i="7"/>
  <c r="R1151" i="7"/>
  <c r="R1150" i="7"/>
  <c r="R1149" i="7"/>
  <c r="R1148" i="7"/>
  <c r="R1147" i="7"/>
  <c r="R1146" i="7"/>
  <c r="R1145" i="7"/>
  <c r="R1144" i="7"/>
  <c r="R1143" i="7"/>
  <c r="R1142" i="7"/>
  <c r="R1141" i="7"/>
  <c r="R1140" i="7"/>
  <c r="R1139" i="7"/>
  <c r="R1138" i="7"/>
  <c r="R1137" i="7"/>
  <c r="R1136" i="7"/>
  <c r="R1135" i="7"/>
  <c r="R1134" i="7"/>
  <c r="R1133" i="7"/>
  <c r="R1132" i="7"/>
  <c r="R1131" i="7"/>
  <c r="R1130" i="7"/>
  <c r="R1129" i="7"/>
  <c r="R1128" i="7"/>
  <c r="R1127" i="7"/>
  <c r="R1126" i="7"/>
  <c r="R1125" i="7"/>
  <c r="R1124" i="7"/>
  <c r="R1123" i="7"/>
  <c r="R1122" i="7"/>
  <c r="R1121" i="7"/>
  <c r="R1120" i="7"/>
  <c r="R1119" i="7"/>
  <c r="R1118" i="7"/>
  <c r="R1117" i="7"/>
  <c r="R1116" i="7"/>
  <c r="R1115" i="7"/>
  <c r="R1114" i="7"/>
  <c r="R1113" i="7"/>
  <c r="R1112" i="7"/>
  <c r="R1111" i="7"/>
  <c r="R1110" i="7"/>
  <c r="R1109" i="7"/>
  <c r="R1108" i="7"/>
  <c r="R1107" i="7"/>
  <c r="R1106" i="7"/>
  <c r="R1105" i="7"/>
  <c r="R1104" i="7"/>
  <c r="R1103" i="7"/>
  <c r="R1102" i="7"/>
  <c r="R1101" i="7"/>
  <c r="R1100" i="7"/>
  <c r="R1099" i="7"/>
  <c r="R1098" i="7"/>
  <c r="R1097" i="7"/>
  <c r="R1096" i="7"/>
  <c r="R1095" i="7"/>
  <c r="R1094" i="7"/>
  <c r="R1093" i="7"/>
  <c r="R1092" i="7"/>
  <c r="R1091" i="7"/>
  <c r="R1090" i="7"/>
  <c r="R1089" i="7"/>
  <c r="R1088" i="7"/>
  <c r="R1087" i="7"/>
  <c r="R1086" i="7"/>
  <c r="R1085" i="7"/>
  <c r="R1084" i="7"/>
  <c r="R1083" i="7"/>
  <c r="R1082" i="7"/>
  <c r="R1081" i="7"/>
  <c r="R1080" i="7"/>
  <c r="R1079" i="7"/>
  <c r="R1078" i="7"/>
  <c r="R1077" i="7"/>
  <c r="R1076" i="7"/>
  <c r="R1075" i="7"/>
  <c r="R1074" i="7"/>
  <c r="R1073" i="7"/>
  <c r="R1072" i="7"/>
  <c r="R1071" i="7"/>
  <c r="R1070" i="7"/>
  <c r="R1069" i="7"/>
  <c r="R1068" i="7"/>
  <c r="R1067" i="7"/>
  <c r="R1066" i="7"/>
  <c r="R1065" i="7"/>
  <c r="R1064" i="7"/>
  <c r="R1063" i="7"/>
  <c r="R1062" i="7"/>
  <c r="R1061" i="7"/>
  <c r="R1060" i="7"/>
  <c r="R1059" i="7"/>
  <c r="R1058" i="7"/>
  <c r="R1057" i="7"/>
  <c r="R1056" i="7"/>
  <c r="R1055" i="7"/>
  <c r="R1054" i="7"/>
  <c r="R1053" i="7"/>
  <c r="R1052" i="7"/>
  <c r="R1051" i="7"/>
  <c r="R1050" i="7"/>
  <c r="R1049" i="7"/>
  <c r="R1048" i="7"/>
  <c r="R1047" i="7"/>
  <c r="R1046" i="7"/>
  <c r="R1045" i="7"/>
  <c r="R1044" i="7"/>
  <c r="R1043" i="7"/>
  <c r="R1042" i="7"/>
  <c r="R1041" i="7"/>
  <c r="R1040" i="7"/>
  <c r="R1039" i="7"/>
  <c r="R1038" i="7"/>
  <c r="R1037" i="7"/>
  <c r="R1036" i="7"/>
  <c r="R1035" i="7"/>
  <c r="R1034" i="7"/>
  <c r="R1033" i="7"/>
  <c r="R1032" i="7"/>
  <c r="R1031" i="7"/>
  <c r="R1030" i="7"/>
  <c r="R1029" i="7"/>
  <c r="R1028" i="7"/>
  <c r="R1027" i="7"/>
  <c r="R1026" i="7"/>
  <c r="R1025" i="7"/>
  <c r="R1024" i="7"/>
  <c r="R1023" i="7"/>
  <c r="R1022" i="7"/>
  <c r="R1021" i="7"/>
  <c r="R1020" i="7"/>
  <c r="R1019" i="7"/>
  <c r="R1018" i="7"/>
  <c r="R1017" i="7"/>
  <c r="R1016" i="7"/>
  <c r="R1015" i="7"/>
  <c r="R1014" i="7"/>
  <c r="R1013" i="7"/>
  <c r="R1012" i="7"/>
  <c r="R1011" i="7"/>
  <c r="R1010" i="7"/>
  <c r="R1009" i="7"/>
  <c r="R1008" i="7"/>
  <c r="R1007" i="7"/>
  <c r="R1006" i="7"/>
  <c r="R1005" i="7"/>
  <c r="R1004" i="7"/>
  <c r="R1003" i="7"/>
  <c r="R1002" i="7"/>
  <c r="R1001" i="7"/>
  <c r="R1000" i="7"/>
  <c r="R999" i="7"/>
  <c r="R998" i="7"/>
  <c r="R997" i="7"/>
  <c r="R996" i="7"/>
  <c r="R995" i="7"/>
  <c r="R994" i="7"/>
  <c r="R993" i="7"/>
  <c r="R992" i="7"/>
  <c r="R991" i="7"/>
  <c r="R990" i="7"/>
  <c r="R989" i="7"/>
  <c r="R988" i="7"/>
  <c r="R987" i="7"/>
  <c r="R986" i="7"/>
  <c r="R985" i="7"/>
  <c r="R984" i="7"/>
  <c r="R983" i="7"/>
  <c r="R982" i="7"/>
  <c r="R981" i="7"/>
  <c r="R980" i="7"/>
  <c r="R979" i="7"/>
  <c r="R978" i="7"/>
  <c r="R977" i="7"/>
  <c r="R976" i="7"/>
  <c r="R975" i="7"/>
  <c r="R974" i="7"/>
  <c r="R973" i="7"/>
  <c r="R972" i="7"/>
  <c r="R971" i="7"/>
  <c r="R970" i="7"/>
  <c r="R969" i="7"/>
  <c r="R968" i="7"/>
  <c r="R967" i="7"/>
  <c r="R966" i="7"/>
  <c r="R965" i="7"/>
  <c r="R964" i="7"/>
  <c r="R963" i="7"/>
  <c r="R962" i="7"/>
  <c r="R961" i="7"/>
  <c r="R960" i="7"/>
  <c r="R959" i="7"/>
  <c r="R958" i="7"/>
  <c r="R957" i="7"/>
  <c r="R956" i="7"/>
  <c r="R955" i="7"/>
  <c r="R954" i="7"/>
  <c r="R953" i="7"/>
  <c r="R952" i="7"/>
  <c r="R951" i="7"/>
  <c r="R950" i="7"/>
  <c r="R949" i="7"/>
  <c r="R948" i="7"/>
  <c r="R947" i="7"/>
  <c r="R946" i="7"/>
  <c r="R945" i="7"/>
  <c r="R944" i="7"/>
  <c r="R943" i="7"/>
  <c r="R942" i="7"/>
  <c r="R941" i="7"/>
  <c r="R940" i="7"/>
  <c r="R939" i="7"/>
  <c r="R938" i="7"/>
  <c r="R937" i="7"/>
  <c r="R936" i="7"/>
  <c r="R935" i="7"/>
  <c r="R934" i="7"/>
  <c r="R933" i="7"/>
  <c r="R932" i="7"/>
  <c r="R931" i="7"/>
  <c r="R930" i="7"/>
  <c r="R929" i="7"/>
  <c r="R928" i="7"/>
  <c r="R927" i="7"/>
  <c r="R926" i="7"/>
  <c r="R925" i="7"/>
  <c r="R924" i="7"/>
  <c r="R923" i="7"/>
  <c r="R922" i="7"/>
  <c r="R921" i="7"/>
  <c r="R920" i="7"/>
  <c r="R919" i="7"/>
  <c r="R918" i="7"/>
  <c r="R917" i="7"/>
  <c r="R916" i="7"/>
  <c r="R915" i="7"/>
  <c r="R914" i="7"/>
  <c r="R913" i="7"/>
  <c r="R912" i="7"/>
  <c r="R911" i="7"/>
  <c r="R910" i="7"/>
  <c r="R909" i="7"/>
  <c r="R908" i="7"/>
  <c r="R907" i="7"/>
  <c r="R906" i="7"/>
  <c r="R905" i="7"/>
  <c r="R904" i="7"/>
  <c r="R903" i="7"/>
  <c r="R902" i="7"/>
  <c r="R901" i="7"/>
  <c r="R900" i="7"/>
  <c r="R899" i="7"/>
  <c r="R898" i="7"/>
  <c r="R897" i="7"/>
  <c r="R896" i="7"/>
  <c r="R895" i="7"/>
  <c r="R894" i="7"/>
  <c r="R893" i="7"/>
  <c r="R892" i="7"/>
  <c r="R891" i="7"/>
  <c r="R890" i="7"/>
  <c r="R889" i="7"/>
  <c r="R888" i="7"/>
  <c r="R887" i="7"/>
  <c r="R886" i="7"/>
  <c r="R885" i="7"/>
  <c r="R884" i="7"/>
  <c r="R883" i="7"/>
  <c r="R882" i="7"/>
  <c r="R881" i="7"/>
  <c r="R880" i="7"/>
  <c r="R879" i="7"/>
  <c r="R878" i="7"/>
  <c r="R877" i="7"/>
  <c r="R876" i="7"/>
  <c r="R875" i="7"/>
  <c r="R874" i="7"/>
  <c r="R873" i="7"/>
  <c r="R872" i="7"/>
  <c r="R871" i="7"/>
  <c r="R870" i="7"/>
  <c r="R869" i="7"/>
  <c r="R868" i="7"/>
  <c r="R867" i="7"/>
  <c r="R866" i="7"/>
  <c r="R865" i="7"/>
  <c r="R864" i="7"/>
  <c r="R863" i="7"/>
  <c r="R862" i="7"/>
  <c r="R861" i="7"/>
  <c r="R860" i="7"/>
  <c r="R859" i="7"/>
  <c r="R858" i="7"/>
  <c r="R857" i="7"/>
  <c r="R856" i="7"/>
  <c r="R855" i="7"/>
  <c r="R854" i="7"/>
  <c r="R853" i="7"/>
  <c r="R852" i="7"/>
  <c r="R851" i="7"/>
  <c r="R850" i="7"/>
  <c r="R849" i="7"/>
  <c r="R848" i="7"/>
  <c r="R847" i="7"/>
  <c r="R846" i="7"/>
  <c r="R845" i="7"/>
  <c r="R844" i="7"/>
  <c r="R843" i="7"/>
  <c r="R842" i="7"/>
  <c r="R841" i="7"/>
  <c r="R840" i="7"/>
  <c r="R839" i="7"/>
  <c r="R838" i="7"/>
  <c r="R837" i="7"/>
  <c r="R836" i="7"/>
  <c r="R835" i="7"/>
  <c r="R834" i="7"/>
  <c r="R833" i="7"/>
  <c r="R832" i="7"/>
  <c r="R831" i="7"/>
  <c r="R830" i="7"/>
  <c r="R829" i="7"/>
  <c r="R828" i="7"/>
  <c r="R827" i="7"/>
  <c r="R826" i="7"/>
  <c r="R825" i="7"/>
  <c r="R824" i="7"/>
  <c r="R823" i="7"/>
  <c r="R822" i="7"/>
  <c r="R821" i="7"/>
  <c r="R820" i="7"/>
  <c r="R819" i="7"/>
  <c r="R818" i="7"/>
  <c r="R817" i="7"/>
  <c r="R816" i="7"/>
  <c r="R815" i="7"/>
  <c r="R814" i="7"/>
  <c r="R813" i="7"/>
  <c r="R812" i="7"/>
  <c r="R811" i="7"/>
  <c r="R810" i="7"/>
  <c r="R809" i="7"/>
  <c r="R808" i="7"/>
  <c r="R807" i="7"/>
  <c r="R806" i="7"/>
  <c r="R805" i="7"/>
  <c r="R804" i="7"/>
  <c r="R803" i="7"/>
  <c r="R802" i="7"/>
  <c r="R801" i="7"/>
  <c r="R800" i="7"/>
  <c r="R799" i="7"/>
  <c r="R798" i="7"/>
  <c r="R797" i="7"/>
  <c r="R796" i="7"/>
  <c r="R795" i="7"/>
  <c r="R794" i="7"/>
  <c r="R793" i="7"/>
  <c r="R792" i="7"/>
  <c r="R791" i="7"/>
  <c r="R790" i="7"/>
  <c r="R789" i="7"/>
  <c r="R788" i="7"/>
  <c r="R787" i="7"/>
  <c r="R786" i="7"/>
  <c r="R785" i="7"/>
  <c r="R784" i="7"/>
  <c r="R783" i="7"/>
  <c r="R782" i="7"/>
  <c r="R781" i="7"/>
  <c r="R780" i="7"/>
  <c r="R779" i="7"/>
  <c r="R778" i="7"/>
  <c r="R777" i="7"/>
  <c r="R776" i="7"/>
  <c r="R775" i="7"/>
  <c r="R774" i="7"/>
  <c r="R773" i="7"/>
  <c r="R772" i="7"/>
  <c r="R771" i="7"/>
  <c r="R770" i="7"/>
  <c r="R769" i="7"/>
  <c r="R768" i="7"/>
  <c r="R767" i="7"/>
  <c r="R766" i="7"/>
  <c r="R765" i="7"/>
  <c r="R764" i="7"/>
  <c r="R763" i="7"/>
  <c r="R762" i="7"/>
  <c r="R761" i="7"/>
  <c r="R760" i="7"/>
  <c r="R759" i="7"/>
  <c r="R758" i="7"/>
  <c r="R757" i="7"/>
  <c r="R756" i="7"/>
  <c r="R755" i="7"/>
  <c r="R754" i="7"/>
  <c r="R753" i="7"/>
  <c r="R752" i="7"/>
  <c r="R751" i="7"/>
  <c r="R750" i="7"/>
  <c r="R749" i="7"/>
  <c r="R748" i="7"/>
  <c r="R747" i="7"/>
  <c r="R746" i="7"/>
  <c r="R745" i="7"/>
  <c r="R744" i="7"/>
  <c r="R743" i="7"/>
  <c r="R742" i="7"/>
  <c r="R741" i="7"/>
  <c r="R740" i="7"/>
  <c r="R739" i="7"/>
  <c r="R738" i="7"/>
  <c r="R737" i="7"/>
  <c r="R736" i="7"/>
  <c r="R735" i="7"/>
  <c r="R734" i="7"/>
  <c r="R733" i="7"/>
  <c r="R732" i="7"/>
  <c r="R731" i="7"/>
  <c r="R730" i="7"/>
  <c r="R729" i="7"/>
  <c r="R728" i="7"/>
  <c r="R727" i="7"/>
  <c r="R726" i="7"/>
  <c r="R725" i="7"/>
  <c r="R724" i="7"/>
  <c r="R723" i="7"/>
  <c r="R722" i="7"/>
  <c r="R721" i="7"/>
  <c r="R720" i="7"/>
  <c r="R719" i="7"/>
  <c r="R718" i="7"/>
  <c r="R717" i="7"/>
  <c r="R716" i="7"/>
  <c r="R715" i="7"/>
  <c r="R714" i="7"/>
  <c r="R713" i="7"/>
  <c r="R712" i="7"/>
  <c r="R711" i="7"/>
  <c r="R710" i="7"/>
  <c r="R709" i="7"/>
  <c r="R708" i="7"/>
  <c r="R707" i="7"/>
  <c r="R706" i="7"/>
  <c r="R705" i="7"/>
  <c r="R704" i="7"/>
  <c r="R703" i="7"/>
  <c r="R702" i="7"/>
  <c r="R701" i="7"/>
  <c r="R700" i="7"/>
  <c r="R699" i="7"/>
  <c r="R698" i="7"/>
  <c r="R697" i="7"/>
  <c r="R696" i="7"/>
  <c r="R695" i="7"/>
  <c r="R694" i="7"/>
  <c r="R693" i="7"/>
  <c r="R692" i="7"/>
  <c r="R691" i="7"/>
  <c r="R690" i="7"/>
  <c r="R689" i="7"/>
  <c r="R688" i="7"/>
  <c r="R687" i="7"/>
  <c r="R686" i="7"/>
  <c r="R685" i="7"/>
  <c r="R684" i="7"/>
  <c r="R683" i="7"/>
  <c r="R682" i="7"/>
  <c r="R681" i="7"/>
  <c r="R680" i="7"/>
  <c r="R679" i="7"/>
  <c r="R678" i="7"/>
  <c r="R677" i="7"/>
  <c r="R676" i="7"/>
  <c r="R675" i="7"/>
  <c r="R674" i="7"/>
  <c r="R673" i="7"/>
  <c r="R672" i="7"/>
  <c r="R671" i="7"/>
  <c r="R670" i="7"/>
  <c r="R669" i="7"/>
  <c r="R668" i="7"/>
  <c r="R667" i="7"/>
  <c r="R666" i="7"/>
  <c r="R665" i="7"/>
  <c r="R664" i="7"/>
  <c r="R663" i="7"/>
  <c r="R662" i="7"/>
  <c r="R661" i="7"/>
  <c r="R660" i="7"/>
  <c r="R659" i="7"/>
  <c r="R658" i="7"/>
  <c r="R657" i="7"/>
  <c r="R656" i="7"/>
  <c r="R655" i="7"/>
  <c r="R654" i="7"/>
  <c r="R653" i="7"/>
  <c r="R652" i="7"/>
  <c r="R651" i="7"/>
  <c r="R650" i="7"/>
  <c r="R649" i="7"/>
  <c r="R648" i="7"/>
  <c r="R647" i="7"/>
  <c r="R646" i="7"/>
  <c r="R645" i="7"/>
  <c r="R644" i="7"/>
  <c r="R643" i="7"/>
  <c r="R642" i="7"/>
  <c r="R641" i="7"/>
  <c r="R640" i="7"/>
  <c r="R639" i="7"/>
  <c r="R638" i="7"/>
  <c r="R637" i="7"/>
  <c r="R636" i="7"/>
  <c r="R635" i="7"/>
  <c r="R634" i="7"/>
  <c r="R633" i="7"/>
  <c r="R632" i="7"/>
  <c r="R631" i="7"/>
  <c r="R630" i="7"/>
  <c r="R629" i="7"/>
  <c r="R628" i="7"/>
  <c r="R627" i="7"/>
  <c r="R626" i="7"/>
  <c r="R625" i="7"/>
  <c r="R624" i="7"/>
  <c r="R623" i="7"/>
  <c r="R622" i="7"/>
  <c r="R621" i="7"/>
  <c r="R620" i="7"/>
  <c r="R619" i="7"/>
  <c r="R618" i="7"/>
  <c r="R617" i="7"/>
  <c r="R616" i="7"/>
  <c r="R615" i="7"/>
  <c r="R614" i="7"/>
  <c r="R613" i="7"/>
  <c r="R612" i="7"/>
  <c r="R611" i="7"/>
  <c r="R610" i="7"/>
  <c r="R609" i="7"/>
  <c r="R608" i="7"/>
  <c r="R607" i="7"/>
  <c r="R606" i="7"/>
  <c r="R605" i="7"/>
  <c r="R604" i="7"/>
  <c r="R603" i="7"/>
  <c r="R602" i="7"/>
  <c r="R601" i="7"/>
  <c r="R600" i="7"/>
  <c r="R599" i="7"/>
  <c r="R598" i="7"/>
  <c r="R597" i="7"/>
  <c r="R596" i="7"/>
  <c r="R595" i="7"/>
  <c r="R594" i="7"/>
  <c r="R593" i="7"/>
  <c r="R592" i="7"/>
  <c r="R591" i="7"/>
  <c r="R590" i="7"/>
  <c r="R589" i="7"/>
  <c r="R588" i="7"/>
  <c r="R587" i="7"/>
  <c r="R586" i="7"/>
  <c r="R585" i="7"/>
  <c r="R584" i="7"/>
  <c r="R583" i="7"/>
  <c r="R582" i="7"/>
  <c r="R581" i="7"/>
  <c r="R580" i="7"/>
  <c r="R579" i="7"/>
  <c r="R578" i="7"/>
  <c r="R577" i="7"/>
  <c r="R576" i="7"/>
  <c r="R575" i="7"/>
  <c r="R574" i="7"/>
  <c r="R573" i="7"/>
  <c r="R572" i="7"/>
  <c r="R571" i="7"/>
  <c r="R570" i="7"/>
  <c r="R569" i="7"/>
  <c r="R568" i="7"/>
  <c r="R567" i="7"/>
  <c r="R566" i="7"/>
  <c r="R565" i="7"/>
  <c r="R564" i="7"/>
  <c r="R563" i="7"/>
  <c r="R562" i="7"/>
  <c r="R561" i="7"/>
  <c r="R560" i="7"/>
  <c r="R559" i="7"/>
  <c r="R558" i="7"/>
  <c r="R557" i="7"/>
  <c r="R556" i="7"/>
  <c r="R555" i="7"/>
  <c r="R554" i="7"/>
  <c r="R553" i="7"/>
  <c r="R552" i="7"/>
  <c r="R551" i="7"/>
  <c r="R550" i="7"/>
  <c r="R549" i="7"/>
  <c r="R548" i="7"/>
  <c r="R547" i="7"/>
  <c r="R546" i="7"/>
  <c r="R545" i="7"/>
  <c r="R544" i="7"/>
  <c r="R543" i="7"/>
  <c r="R542" i="7"/>
  <c r="R541" i="7"/>
  <c r="R540" i="7"/>
  <c r="R539" i="7"/>
  <c r="R538" i="7"/>
  <c r="R537" i="7"/>
  <c r="R536" i="7"/>
  <c r="R535" i="7"/>
  <c r="R534" i="7"/>
  <c r="R533" i="7"/>
  <c r="R532" i="7"/>
  <c r="R531" i="7"/>
  <c r="R530" i="7"/>
  <c r="R529" i="7"/>
  <c r="R528" i="7"/>
  <c r="R527" i="7"/>
  <c r="R526" i="7"/>
  <c r="R525" i="7"/>
  <c r="R524" i="7"/>
  <c r="R523" i="7"/>
  <c r="R522" i="7"/>
  <c r="R521" i="7"/>
  <c r="R520" i="7"/>
  <c r="R519" i="7"/>
  <c r="R518" i="7"/>
  <c r="R517" i="7"/>
  <c r="R516" i="7"/>
  <c r="R515" i="7"/>
  <c r="R514" i="7"/>
  <c r="R513" i="7"/>
  <c r="R512" i="7"/>
  <c r="R511" i="7"/>
  <c r="R510" i="7"/>
  <c r="R509" i="7"/>
  <c r="R508" i="7"/>
  <c r="R507" i="7"/>
  <c r="R506" i="7"/>
  <c r="R505" i="7"/>
  <c r="R504" i="7"/>
  <c r="R503" i="7"/>
  <c r="R502" i="7"/>
  <c r="R501" i="7"/>
  <c r="R500" i="7"/>
  <c r="R499" i="7"/>
  <c r="R498" i="7"/>
  <c r="R497" i="7"/>
  <c r="R496" i="7"/>
  <c r="R495" i="7"/>
  <c r="R494" i="7"/>
  <c r="R493" i="7"/>
  <c r="R492" i="7"/>
  <c r="R491" i="7"/>
  <c r="R490" i="7"/>
  <c r="R489" i="7"/>
  <c r="R488" i="7"/>
  <c r="R487" i="7"/>
  <c r="R486" i="7"/>
  <c r="R485" i="7"/>
  <c r="R484" i="7"/>
  <c r="R483" i="7"/>
  <c r="R482" i="7"/>
  <c r="R481" i="7"/>
  <c r="R480" i="7"/>
  <c r="R479" i="7"/>
  <c r="R478" i="7"/>
  <c r="R477" i="7"/>
  <c r="R476" i="7"/>
  <c r="R475" i="7"/>
  <c r="R474" i="7"/>
  <c r="R473" i="7"/>
  <c r="R472" i="7"/>
  <c r="R471" i="7"/>
  <c r="R470" i="7"/>
  <c r="R469" i="7"/>
  <c r="R468" i="7"/>
  <c r="R467" i="7"/>
  <c r="R466" i="7"/>
  <c r="R465" i="7"/>
  <c r="R464" i="7"/>
  <c r="R463" i="7"/>
  <c r="R462" i="7"/>
  <c r="R461" i="7"/>
  <c r="R460" i="7"/>
  <c r="R459" i="7"/>
  <c r="R458" i="7"/>
  <c r="R457" i="7"/>
  <c r="R456" i="7"/>
  <c r="R455" i="7"/>
  <c r="R454" i="7"/>
  <c r="R453" i="7"/>
  <c r="R452" i="7"/>
  <c r="R451" i="7"/>
  <c r="R450" i="7"/>
  <c r="R449" i="7"/>
  <c r="R448" i="7"/>
  <c r="R447" i="7"/>
  <c r="R446" i="7"/>
  <c r="R445" i="7"/>
  <c r="R444" i="7"/>
  <c r="R443" i="7"/>
  <c r="R442" i="7"/>
  <c r="R441" i="7"/>
  <c r="R440" i="7"/>
  <c r="R439" i="7"/>
  <c r="R438" i="7"/>
  <c r="R437" i="7"/>
  <c r="R436" i="7"/>
  <c r="R435" i="7"/>
  <c r="R434" i="7"/>
  <c r="R433" i="7"/>
  <c r="R432" i="7"/>
  <c r="R431" i="7"/>
  <c r="R430" i="7"/>
  <c r="R429" i="7"/>
  <c r="R428" i="7"/>
  <c r="R427" i="7"/>
  <c r="R426" i="7"/>
  <c r="R425" i="7"/>
  <c r="R424" i="7"/>
  <c r="R423" i="7"/>
  <c r="R422" i="7"/>
  <c r="R421" i="7"/>
  <c r="R420" i="7"/>
  <c r="R419" i="7"/>
  <c r="R418" i="7"/>
  <c r="R417" i="7"/>
  <c r="R416" i="7"/>
  <c r="R415" i="7"/>
  <c r="R414" i="7"/>
  <c r="R413" i="7"/>
  <c r="R412" i="7"/>
  <c r="R411" i="7"/>
  <c r="R410" i="7"/>
  <c r="R409" i="7"/>
  <c r="R408" i="7"/>
  <c r="R407" i="7"/>
  <c r="R406" i="7"/>
  <c r="R405" i="7"/>
  <c r="R404" i="7"/>
  <c r="R403" i="7"/>
  <c r="R402" i="7"/>
  <c r="R401" i="7"/>
  <c r="R400" i="7"/>
  <c r="R399" i="7"/>
  <c r="R398" i="7"/>
  <c r="R397" i="7"/>
  <c r="R396" i="7"/>
  <c r="R395" i="7"/>
  <c r="R394" i="7"/>
  <c r="R393" i="7"/>
  <c r="R392" i="7"/>
  <c r="R391" i="7"/>
  <c r="R390" i="7"/>
  <c r="R389" i="7"/>
  <c r="R388" i="7"/>
  <c r="R387" i="7"/>
  <c r="R386" i="7"/>
  <c r="R385" i="7"/>
  <c r="R384" i="7"/>
  <c r="R383" i="7"/>
  <c r="R382" i="7"/>
  <c r="R381" i="7"/>
  <c r="R380" i="7"/>
  <c r="R379" i="7"/>
  <c r="R378" i="7"/>
  <c r="R377" i="7"/>
  <c r="R376" i="7"/>
  <c r="R375" i="7"/>
  <c r="R374" i="7"/>
  <c r="R373" i="7"/>
  <c r="R372" i="7"/>
  <c r="R371" i="7"/>
  <c r="R370" i="7"/>
  <c r="R369" i="7"/>
  <c r="R368" i="7"/>
  <c r="R367" i="7"/>
  <c r="R366" i="7"/>
  <c r="R365" i="7"/>
  <c r="R364" i="7"/>
  <c r="R363" i="7"/>
  <c r="R362" i="7"/>
  <c r="R361" i="7"/>
  <c r="R360" i="7"/>
  <c r="R359" i="7"/>
  <c r="R358" i="7"/>
  <c r="R357" i="7"/>
  <c r="R356" i="7"/>
  <c r="R355" i="7"/>
  <c r="R354" i="7"/>
  <c r="R353" i="7"/>
  <c r="R352" i="7"/>
  <c r="R351" i="7"/>
  <c r="R350" i="7"/>
  <c r="R349" i="7"/>
  <c r="R348" i="7"/>
  <c r="R347" i="7"/>
  <c r="R346" i="7"/>
  <c r="R345" i="7"/>
  <c r="R344" i="7"/>
  <c r="R343" i="7"/>
  <c r="R342" i="7"/>
  <c r="R341" i="7"/>
  <c r="R340" i="7"/>
  <c r="R339" i="7"/>
  <c r="R338" i="7"/>
  <c r="R337" i="7"/>
  <c r="R336" i="7"/>
  <c r="R335" i="7"/>
  <c r="R334" i="7"/>
  <c r="R333" i="7"/>
  <c r="R332" i="7"/>
  <c r="R331" i="7"/>
  <c r="R330" i="7"/>
  <c r="R329" i="7"/>
  <c r="R328" i="7"/>
  <c r="R327" i="7"/>
  <c r="R326" i="7"/>
  <c r="R325" i="7"/>
  <c r="R324" i="7"/>
  <c r="R323" i="7"/>
  <c r="R322" i="7"/>
  <c r="R321" i="7"/>
  <c r="R320" i="7"/>
  <c r="R319" i="7"/>
  <c r="R318" i="7"/>
  <c r="R317" i="7"/>
  <c r="R316" i="7"/>
  <c r="R315" i="7"/>
  <c r="R314" i="7"/>
  <c r="R313" i="7"/>
  <c r="R312" i="7"/>
  <c r="R311" i="7"/>
  <c r="R310" i="7"/>
  <c r="R309" i="7"/>
  <c r="R308" i="7"/>
  <c r="R307" i="7"/>
  <c r="R306" i="7"/>
  <c r="R305" i="7"/>
  <c r="R304" i="7"/>
  <c r="R303" i="7"/>
  <c r="R302" i="7"/>
  <c r="R301" i="7"/>
  <c r="R300" i="7"/>
  <c r="R299" i="7"/>
  <c r="R298" i="7"/>
  <c r="R297" i="7"/>
  <c r="R296" i="7"/>
  <c r="R295" i="7"/>
  <c r="R294" i="7"/>
  <c r="R293" i="7"/>
  <c r="R292" i="7"/>
  <c r="R291" i="7"/>
  <c r="R290" i="7"/>
  <c r="R289" i="7"/>
  <c r="R288" i="7"/>
  <c r="R287" i="7"/>
  <c r="R286" i="7"/>
  <c r="R285" i="7"/>
  <c r="R284" i="7"/>
  <c r="R283" i="7"/>
  <c r="R282" i="7"/>
  <c r="R281" i="7"/>
  <c r="R280" i="7"/>
  <c r="R279" i="7"/>
  <c r="R278" i="7"/>
  <c r="R277" i="7"/>
  <c r="R276" i="7"/>
  <c r="R275" i="7"/>
  <c r="R274" i="7"/>
  <c r="R273" i="7"/>
  <c r="R272" i="7"/>
  <c r="R271" i="7"/>
  <c r="R270" i="7"/>
  <c r="R269" i="7"/>
  <c r="R268" i="7"/>
  <c r="R267" i="7"/>
  <c r="R266" i="7"/>
  <c r="R265" i="7"/>
  <c r="R264" i="7"/>
  <c r="R263" i="7"/>
  <c r="R262" i="7"/>
  <c r="R261" i="7"/>
  <c r="R260" i="7"/>
  <c r="R259" i="7"/>
  <c r="R258" i="7"/>
  <c r="R257" i="7"/>
  <c r="R256" i="7"/>
  <c r="R255" i="7"/>
  <c r="R254" i="7"/>
  <c r="R253" i="7"/>
  <c r="R252" i="7"/>
  <c r="R251" i="7"/>
  <c r="R250" i="7"/>
  <c r="R249" i="7"/>
  <c r="R248" i="7"/>
  <c r="R247" i="7"/>
  <c r="R246" i="7"/>
  <c r="R245" i="7"/>
  <c r="R244" i="7"/>
  <c r="R243" i="7"/>
  <c r="R242" i="7"/>
  <c r="R241" i="7"/>
  <c r="R240" i="7"/>
  <c r="R239" i="7"/>
  <c r="R238" i="7"/>
  <c r="R237" i="7"/>
  <c r="R236" i="7"/>
  <c r="R235" i="7"/>
  <c r="R234" i="7"/>
  <c r="R233" i="7"/>
  <c r="R232" i="7"/>
  <c r="R231" i="7"/>
  <c r="R230" i="7"/>
  <c r="R229" i="7"/>
  <c r="R228" i="7"/>
  <c r="R227" i="7"/>
  <c r="R226" i="7"/>
  <c r="R225" i="7"/>
  <c r="R224" i="7"/>
  <c r="R223" i="7"/>
  <c r="R222" i="7"/>
  <c r="R221" i="7"/>
  <c r="R220" i="7"/>
  <c r="R219" i="7"/>
  <c r="R218" i="7"/>
  <c r="R217" i="7"/>
  <c r="R216" i="7"/>
  <c r="R215" i="7"/>
  <c r="R214" i="7"/>
  <c r="R213" i="7"/>
  <c r="R212" i="7"/>
  <c r="R211" i="7"/>
  <c r="R210" i="7"/>
  <c r="R209" i="7"/>
  <c r="R208" i="7"/>
  <c r="R207" i="7"/>
  <c r="R206" i="7"/>
  <c r="R205" i="7"/>
  <c r="R204" i="7"/>
  <c r="R203" i="7"/>
  <c r="R202" i="7"/>
  <c r="R201" i="7"/>
  <c r="R200" i="7"/>
  <c r="R199" i="7"/>
  <c r="R198" i="7"/>
  <c r="R197" i="7"/>
  <c r="R196" i="7"/>
  <c r="R195" i="7"/>
  <c r="R194" i="7"/>
  <c r="R193" i="7"/>
  <c r="R192" i="7"/>
  <c r="R191" i="7"/>
  <c r="R190" i="7"/>
  <c r="R189" i="7"/>
  <c r="R188" i="7"/>
  <c r="R187" i="7"/>
  <c r="R186" i="7"/>
  <c r="R185" i="7"/>
  <c r="R184" i="7"/>
  <c r="R183" i="7"/>
  <c r="R182" i="7"/>
  <c r="R181" i="7"/>
  <c r="R180" i="7"/>
  <c r="R179" i="7"/>
  <c r="R178" i="7"/>
  <c r="R177" i="7"/>
  <c r="R176" i="7"/>
  <c r="R175" i="7"/>
  <c r="R174" i="7"/>
  <c r="R173" i="7"/>
  <c r="R172" i="7"/>
  <c r="R171" i="7"/>
  <c r="R170" i="7"/>
  <c r="R169" i="7"/>
  <c r="R168" i="7"/>
  <c r="R167" i="7"/>
  <c r="R166" i="7"/>
  <c r="R165" i="7"/>
  <c r="R164" i="7"/>
  <c r="R163" i="7"/>
  <c r="R162" i="7"/>
  <c r="R161" i="7"/>
  <c r="R160" i="7"/>
  <c r="R159" i="7"/>
  <c r="R158" i="7"/>
  <c r="R157" i="7"/>
  <c r="R156" i="7"/>
  <c r="R155" i="7"/>
  <c r="R154" i="7"/>
  <c r="R153" i="7"/>
  <c r="R152" i="7"/>
  <c r="R151" i="7"/>
  <c r="R150" i="7"/>
  <c r="R149" i="7"/>
  <c r="R148" i="7"/>
  <c r="R147" i="7"/>
  <c r="R146" i="7"/>
  <c r="R145" i="7"/>
  <c r="R144" i="7"/>
  <c r="R143" i="7"/>
  <c r="R142" i="7"/>
  <c r="R141" i="7"/>
  <c r="R140" i="7"/>
  <c r="R139" i="7"/>
  <c r="R138" i="7"/>
  <c r="R137" i="7"/>
  <c r="R136" i="7"/>
  <c r="R135" i="7"/>
  <c r="R134" i="7"/>
  <c r="R133" i="7"/>
  <c r="R132" i="7"/>
  <c r="R131" i="7"/>
  <c r="R130" i="7"/>
  <c r="R129" i="7"/>
  <c r="R128" i="7"/>
  <c r="R127" i="7"/>
  <c r="R126" i="7"/>
  <c r="R125" i="7"/>
  <c r="R124" i="7"/>
  <c r="R123" i="7"/>
  <c r="R122" i="7"/>
  <c r="R121" i="7"/>
  <c r="R120" i="7"/>
  <c r="R119" i="7"/>
  <c r="R118" i="7"/>
  <c r="R117" i="7"/>
  <c r="R116" i="7"/>
  <c r="R115" i="7"/>
  <c r="R114" i="7"/>
  <c r="R113" i="7"/>
  <c r="R112" i="7"/>
  <c r="R111" i="7"/>
  <c r="R110" i="7"/>
  <c r="R109" i="7"/>
  <c r="R108" i="7"/>
  <c r="R107" i="7"/>
  <c r="R106" i="7"/>
  <c r="R105" i="7"/>
  <c r="R104" i="7"/>
  <c r="R103" i="7"/>
  <c r="R102" i="7"/>
  <c r="R101" i="7"/>
  <c r="R100" i="7"/>
  <c r="R99" i="7"/>
  <c r="R98" i="7"/>
  <c r="R97" i="7"/>
  <c r="R96" i="7"/>
  <c r="R95" i="7"/>
  <c r="R94" i="7"/>
  <c r="R93" i="7"/>
  <c r="R92" i="7"/>
  <c r="R91" i="7"/>
  <c r="R90" i="7"/>
  <c r="R89" i="7"/>
  <c r="R88" i="7"/>
  <c r="R87" i="7"/>
  <c r="R86" i="7"/>
  <c r="R85" i="7"/>
  <c r="R84" i="7"/>
  <c r="R83" i="7"/>
  <c r="R82" i="7"/>
  <c r="R81" i="7"/>
  <c r="R80" i="7"/>
  <c r="R79" i="7"/>
  <c r="R78" i="7"/>
  <c r="R77" i="7"/>
  <c r="R76" i="7"/>
  <c r="R75" i="7"/>
  <c r="R74" i="7"/>
  <c r="R73" i="7"/>
  <c r="R72" i="7"/>
  <c r="R71" i="7"/>
  <c r="R70" i="7"/>
  <c r="R69" i="7"/>
  <c r="R68" i="7"/>
  <c r="R67" i="7"/>
  <c r="R66" i="7"/>
  <c r="R65" i="7"/>
  <c r="R64" i="7"/>
  <c r="R63" i="7"/>
  <c r="R62" i="7"/>
  <c r="R61" i="7"/>
  <c r="R60" i="7"/>
  <c r="R59" i="7"/>
  <c r="R58" i="7"/>
  <c r="R57" i="7"/>
  <c r="R56" i="7"/>
  <c r="R55" i="7"/>
  <c r="R54" i="7"/>
  <c r="R53" i="7"/>
  <c r="R52" i="7"/>
  <c r="R51" i="7"/>
  <c r="R50" i="7"/>
  <c r="R49" i="7"/>
  <c r="R48" i="7"/>
  <c r="R47" i="7"/>
  <c r="R46"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R15" i="7"/>
  <c r="R14" i="7"/>
  <c r="R13" i="7"/>
  <c r="R12" i="7"/>
  <c r="R11" i="7"/>
  <c r="R10" i="7"/>
  <c r="R9" i="7"/>
  <c r="R8" i="7"/>
  <c r="R7" i="7"/>
  <c r="R6" i="7"/>
  <c r="R5" i="7"/>
  <c r="R4" i="7"/>
  <c r="R3" i="7"/>
  <c r="R2" i="7"/>
  <c r="B8" i="4"/>
  <c r="C8" i="4"/>
  <c r="D8" i="4"/>
  <c r="B9" i="4"/>
  <c r="C9" i="4"/>
  <c r="D9" i="4"/>
  <c r="B10" i="4"/>
  <c r="C10" i="4"/>
  <c r="D10" i="4"/>
  <c r="B14" i="4"/>
  <c r="C14" i="4"/>
  <c r="D14" i="4"/>
  <c r="B16" i="4"/>
  <c r="C16" i="4"/>
  <c r="D16" i="4"/>
  <c r="B21" i="4"/>
  <c r="C21" i="4"/>
  <c r="D21" i="4"/>
  <c r="B22" i="4"/>
  <c r="C22" i="4"/>
  <c r="D22" i="4"/>
  <c r="B23" i="4"/>
  <c r="C23" i="4"/>
  <c r="D23" i="4"/>
  <c r="B24" i="4"/>
  <c r="C24" i="4"/>
  <c r="D24" i="4"/>
  <c r="B26" i="4"/>
  <c r="C26" i="4"/>
  <c r="D26" i="4"/>
  <c r="B27" i="4"/>
  <c r="C27" i="4"/>
  <c r="D27" i="4"/>
  <c r="B28" i="4"/>
  <c r="C28" i="4"/>
  <c r="D28" i="4"/>
  <c r="B29" i="4"/>
  <c r="C29" i="4"/>
  <c r="D29" i="4"/>
  <c r="B32" i="4"/>
  <c r="C32" i="4"/>
  <c r="D32" i="4"/>
  <c r="B33" i="4"/>
  <c r="C33" i="4"/>
  <c r="D33" i="4"/>
  <c r="B42" i="4"/>
  <c r="C42" i="4"/>
  <c r="D42" i="4"/>
  <c r="B43" i="4"/>
  <c r="C43" i="4"/>
  <c r="D43" i="4"/>
  <c r="B44" i="4"/>
  <c r="C44" i="4"/>
  <c r="D44" i="4"/>
  <c r="B45" i="4"/>
  <c r="C45" i="4"/>
  <c r="D45" i="4"/>
  <c r="B46" i="4"/>
  <c r="C46" i="4"/>
  <c r="D46" i="4"/>
  <c r="B47" i="4"/>
  <c r="C47" i="4"/>
  <c r="D47" i="4"/>
  <c r="B48" i="4"/>
  <c r="C48" i="4"/>
  <c r="D48" i="4"/>
  <c r="B49" i="4"/>
  <c r="C49" i="4"/>
  <c r="D49" i="4"/>
  <c r="B65" i="4"/>
  <c r="C65" i="4"/>
  <c r="D65" i="4"/>
  <c r="B91" i="4"/>
  <c r="C91" i="4"/>
  <c r="D91" i="4"/>
  <c r="B99" i="4"/>
  <c r="C99" i="4"/>
  <c r="D99" i="4"/>
  <c r="B101" i="4"/>
  <c r="C101" i="4"/>
  <c r="D101" i="4"/>
  <c r="B120" i="4"/>
  <c r="C120" i="4"/>
  <c r="D120" i="4"/>
  <c r="B127" i="4"/>
  <c r="C127" i="4"/>
  <c r="D127" i="4"/>
  <c r="B128" i="4"/>
  <c r="C128" i="4"/>
  <c r="D128" i="4"/>
  <c r="B130" i="4"/>
  <c r="C130" i="4"/>
  <c r="D130" i="4"/>
  <c r="B145" i="4"/>
  <c r="C145" i="4"/>
  <c r="D145" i="4"/>
  <c r="B146" i="4"/>
  <c r="C146" i="4"/>
  <c r="D146" i="4"/>
  <c r="B151" i="4"/>
  <c r="C151" i="4"/>
  <c r="D151" i="4"/>
  <c r="B152" i="4"/>
  <c r="C152" i="4"/>
  <c r="D152" i="4"/>
  <c r="B153" i="4"/>
  <c r="C153" i="4"/>
  <c r="D153" i="4"/>
  <c r="B156" i="4"/>
  <c r="C156" i="4"/>
  <c r="D156" i="4"/>
  <c r="B157" i="4"/>
  <c r="C157" i="4"/>
  <c r="D157" i="4"/>
  <c r="B166" i="4"/>
  <c r="C166" i="4"/>
  <c r="D166" i="4"/>
  <c r="B167" i="4"/>
  <c r="C167" i="4"/>
  <c r="D167" i="4"/>
  <c r="B168" i="4"/>
  <c r="C168" i="4"/>
  <c r="D168" i="4"/>
  <c r="B169" i="4"/>
  <c r="C169" i="4"/>
  <c r="D169" i="4"/>
  <c r="B171" i="4"/>
  <c r="C171" i="4"/>
  <c r="D171" i="4"/>
  <c r="B172" i="4"/>
  <c r="C172" i="4"/>
  <c r="D172" i="4"/>
  <c r="B175" i="4"/>
  <c r="C175" i="4"/>
  <c r="D175" i="4"/>
  <c r="B177" i="4"/>
  <c r="C177" i="4"/>
  <c r="D177" i="4"/>
  <c r="B178" i="4"/>
  <c r="C178" i="4"/>
  <c r="D178" i="4"/>
  <c r="B179" i="4"/>
  <c r="C179" i="4"/>
  <c r="D179" i="4"/>
  <c r="B182" i="4"/>
  <c r="C182" i="4"/>
  <c r="D182" i="4"/>
  <c r="B183" i="4"/>
  <c r="C183" i="4"/>
  <c r="D183" i="4"/>
  <c r="B184" i="4"/>
  <c r="C184" i="4"/>
  <c r="D184" i="4"/>
  <c r="B185" i="4"/>
  <c r="C185" i="4"/>
  <c r="D185" i="4"/>
  <c r="B187" i="4"/>
  <c r="C187" i="4"/>
  <c r="D187" i="4"/>
  <c r="B189" i="4"/>
  <c r="C189" i="4"/>
  <c r="D189" i="4"/>
  <c r="B190" i="4"/>
  <c r="C190" i="4"/>
  <c r="D190" i="4"/>
  <c r="B191" i="4"/>
  <c r="C191" i="4"/>
  <c r="D191" i="4"/>
  <c r="B194" i="4"/>
  <c r="C194" i="4"/>
  <c r="D194" i="4"/>
  <c r="B195" i="4"/>
  <c r="C195" i="4"/>
  <c r="D195" i="4"/>
  <c r="B196" i="4"/>
  <c r="C196" i="4"/>
  <c r="D196" i="4"/>
  <c r="B197" i="4"/>
  <c r="C197" i="4"/>
  <c r="D197" i="4"/>
  <c r="B198" i="4"/>
  <c r="C198" i="4"/>
  <c r="D198" i="4"/>
  <c r="B199" i="4"/>
  <c r="C199" i="4"/>
  <c r="D199" i="4"/>
  <c r="B200" i="4"/>
  <c r="C200" i="4"/>
  <c r="D200" i="4"/>
  <c r="B220" i="4"/>
  <c r="C220" i="4"/>
  <c r="D220" i="4"/>
  <c r="B226" i="4"/>
  <c r="C226" i="4"/>
  <c r="D226" i="4"/>
  <c r="B227" i="4"/>
  <c r="C227" i="4"/>
  <c r="D227" i="4"/>
  <c r="B228" i="4"/>
  <c r="C228" i="4"/>
  <c r="D228" i="4"/>
  <c r="B229" i="4"/>
  <c r="C229" i="4"/>
  <c r="D229" i="4"/>
  <c r="B232" i="4"/>
  <c r="C232" i="4"/>
  <c r="D232" i="4"/>
  <c r="B233" i="4"/>
  <c r="C233" i="4"/>
  <c r="D233" i="4"/>
  <c r="B236" i="4"/>
  <c r="C236" i="4"/>
  <c r="D236" i="4"/>
  <c r="B243" i="4"/>
  <c r="C243" i="4"/>
  <c r="D243" i="4"/>
  <c r="B245" i="4"/>
  <c r="C245" i="4"/>
  <c r="D245" i="4"/>
  <c r="B248" i="4"/>
  <c r="C248" i="4"/>
  <c r="D248" i="4"/>
  <c r="B256" i="4"/>
  <c r="C256" i="4"/>
  <c r="D256" i="4"/>
  <c r="B259" i="4"/>
  <c r="C259" i="4"/>
  <c r="D259" i="4"/>
  <c r="B261" i="4"/>
  <c r="C261" i="4"/>
  <c r="D261" i="4"/>
  <c r="B262" i="4"/>
  <c r="C262" i="4"/>
  <c r="D262" i="4"/>
  <c r="B272" i="4"/>
  <c r="C272" i="4"/>
  <c r="D272" i="4"/>
  <c r="B273" i="4"/>
  <c r="C273" i="4"/>
  <c r="D273" i="4"/>
  <c r="B274" i="4"/>
  <c r="C274" i="4"/>
  <c r="D274" i="4"/>
  <c r="B278" i="4"/>
  <c r="C278" i="4"/>
  <c r="D278" i="4"/>
  <c r="B287" i="4"/>
  <c r="C287" i="4"/>
  <c r="D287" i="4"/>
  <c r="B288" i="4"/>
  <c r="C288" i="4"/>
  <c r="D288" i="4"/>
  <c r="B289" i="4"/>
  <c r="C289" i="4"/>
  <c r="D289" i="4"/>
  <c r="B296" i="4"/>
  <c r="C296" i="4"/>
  <c r="D296" i="4"/>
  <c r="B297" i="4"/>
  <c r="C297" i="4"/>
  <c r="D297" i="4"/>
  <c r="B299" i="4"/>
  <c r="C299" i="4"/>
  <c r="D299" i="4"/>
  <c r="B300" i="4"/>
  <c r="C300" i="4"/>
  <c r="D300" i="4"/>
  <c r="B303" i="4"/>
  <c r="C303" i="4"/>
  <c r="D303" i="4"/>
  <c r="B304" i="4"/>
  <c r="C304" i="4"/>
  <c r="D304" i="4"/>
  <c r="B308" i="4"/>
  <c r="C308" i="4"/>
  <c r="D308" i="4"/>
  <c r="B309" i="4"/>
  <c r="C309" i="4"/>
  <c r="D309" i="4"/>
  <c r="B310" i="4"/>
  <c r="C310" i="4"/>
  <c r="D310" i="4"/>
  <c r="B311" i="4"/>
  <c r="C311" i="4"/>
  <c r="D311" i="4"/>
  <c r="B312" i="4"/>
  <c r="C312" i="4"/>
  <c r="D312" i="4"/>
  <c r="B314" i="4"/>
  <c r="C314" i="4"/>
  <c r="D314" i="4"/>
  <c r="B315" i="4"/>
  <c r="C315" i="4"/>
  <c r="D315" i="4"/>
  <c r="B323" i="4"/>
  <c r="C323" i="4"/>
  <c r="D323" i="4"/>
  <c r="B325" i="4"/>
  <c r="C325" i="4"/>
  <c r="D325" i="4"/>
  <c r="B334" i="4"/>
  <c r="C334" i="4"/>
  <c r="D334" i="4"/>
  <c r="B335" i="4"/>
  <c r="C335" i="4"/>
  <c r="D335" i="4"/>
  <c r="B338" i="4"/>
  <c r="C338" i="4"/>
  <c r="D338" i="4"/>
  <c r="B339" i="4"/>
  <c r="C339" i="4"/>
  <c r="D339" i="4"/>
  <c r="B340" i="4"/>
  <c r="C340" i="4"/>
  <c r="D340" i="4"/>
  <c r="B342" i="4"/>
  <c r="C342" i="4"/>
  <c r="D342" i="4"/>
  <c r="B343" i="4"/>
  <c r="C343" i="4"/>
  <c r="D343" i="4"/>
  <c r="B344" i="4"/>
  <c r="C344" i="4"/>
  <c r="D344" i="4"/>
  <c r="B346" i="4"/>
  <c r="C346" i="4"/>
  <c r="D346" i="4"/>
  <c r="B350" i="4"/>
  <c r="C350" i="4"/>
  <c r="D350" i="4"/>
  <c r="B353" i="4"/>
  <c r="C353" i="4"/>
  <c r="D353" i="4"/>
  <c r="B354" i="4"/>
  <c r="C354" i="4"/>
  <c r="D354" i="4"/>
  <c r="B355" i="4"/>
  <c r="C355" i="4"/>
  <c r="D355" i="4"/>
  <c r="B356" i="4"/>
  <c r="C356" i="4"/>
  <c r="D356" i="4"/>
  <c r="B357" i="4"/>
  <c r="C357" i="4"/>
  <c r="D357" i="4"/>
  <c r="B368" i="4"/>
  <c r="C368" i="4"/>
  <c r="D368" i="4"/>
  <c r="B369" i="4"/>
  <c r="C369" i="4"/>
  <c r="D369" i="4"/>
  <c r="B376" i="4"/>
  <c r="C376" i="4"/>
  <c r="D376" i="4"/>
  <c r="B379" i="4"/>
  <c r="C379" i="4"/>
  <c r="D379" i="4"/>
  <c r="B380" i="4"/>
  <c r="C380" i="4"/>
  <c r="D380" i="4"/>
  <c r="B381" i="4"/>
  <c r="C381" i="4"/>
  <c r="D381" i="4"/>
  <c r="B383" i="4"/>
  <c r="C383" i="4"/>
  <c r="D383" i="4"/>
  <c r="B384" i="4"/>
  <c r="C384" i="4"/>
  <c r="D384" i="4"/>
  <c r="B385" i="4"/>
  <c r="C385" i="4"/>
  <c r="D385" i="4"/>
  <c r="B386" i="4"/>
  <c r="C386" i="4"/>
  <c r="D386" i="4"/>
  <c r="B387" i="4"/>
  <c r="C387" i="4"/>
  <c r="D387" i="4"/>
  <c r="B388" i="4"/>
  <c r="C388" i="4"/>
  <c r="D388" i="4"/>
  <c r="B393" i="4"/>
  <c r="C393" i="4"/>
  <c r="D393" i="4"/>
  <c r="B394" i="4"/>
  <c r="C394" i="4"/>
  <c r="D394" i="4"/>
  <c r="B395" i="4"/>
  <c r="C395" i="4"/>
  <c r="D395" i="4"/>
  <c r="B396" i="4"/>
  <c r="C396" i="4"/>
  <c r="D396" i="4"/>
  <c r="B397" i="4"/>
  <c r="C397" i="4"/>
  <c r="D397" i="4"/>
  <c r="B398" i="4"/>
  <c r="C398" i="4"/>
  <c r="D398" i="4"/>
  <c r="B399" i="4"/>
  <c r="C399" i="4"/>
  <c r="D399" i="4"/>
  <c r="B406" i="4"/>
  <c r="C406" i="4"/>
  <c r="D406" i="4"/>
  <c r="B407" i="4"/>
  <c r="C407" i="4"/>
  <c r="D407" i="4"/>
  <c r="B408" i="4"/>
  <c r="C408" i="4"/>
  <c r="D408" i="4"/>
  <c r="B411" i="4"/>
  <c r="C411" i="4"/>
  <c r="D411" i="4"/>
  <c r="B412" i="4"/>
  <c r="C412" i="4"/>
  <c r="D412" i="4"/>
  <c r="B413" i="4"/>
  <c r="C413" i="4"/>
  <c r="D413" i="4"/>
  <c r="B414" i="4"/>
  <c r="C414" i="4"/>
  <c r="D414" i="4"/>
  <c r="B417" i="4"/>
  <c r="C417" i="4"/>
  <c r="D417" i="4"/>
  <c r="B418" i="4"/>
  <c r="C418" i="4"/>
  <c r="D418" i="4"/>
  <c r="B419" i="4"/>
  <c r="C419" i="4"/>
  <c r="D419" i="4"/>
  <c r="B420" i="4"/>
  <c r="C420" i="4"/>
  <c r="D420" i="4"/>
  <c r="B421" i="4"/>
  <c r="C421" i="4"/>
  <c r="D421" i="4"/>
  <c r="B422" i="4"/>
  <c r="C422" i="4"/>
  <c r="D422" i="4"/>
  <c r="B427" i="4"/>
  <c r="C427" i="4"/>
  <c r="D427" i="4"/>
  <c r="B428" i="4"/>
  <c r="C428" i="4"/>
  <c r="D428" i="4"/>
  <c r="B429" i="4"/>
  <c r="C429" i="4"/>
  <c r="D429" i="4"/>
  <c r="B430" i="4"/>
  <c r="C430" i="4"/>
  <c r="D430" i="4"/>
  <c r="B434" i="4"/>
  <c r="C434" i="4"/>
  <c r="D434" i="4"/>
  <c r="B459" i="4"/>
  <c r="C459" i="4"/>
  <c r="D459" i="4"/>
  <c r="B461" i="4"/>
  <c r="C461" i="4"/>
  <c r="D461" i="4"/>
  <c r="B462" i="4"/>
  <c r="C462" i="4"/>
  <c r="D462" i="4"/>
  <c r="B470" i="4"/>
  <c r="C470" i="4"/>
  <c r="D470" i="4"/>
  <c r="B486" i="4"/>
  <c r="C486" i="4"/>
  <c r="D486" i="4"/>
  <c r="B487" i="4"/>
  <c r="C487" i="4"/>
  <c r="D487" i="4"/>
  <c r="B488" i="4"/>
  <c r="C488" i="4"/>
  <c r="D488" i="4"/>
  <c r="B489" i="4"/>
  <c r="C489" i="4"/>
  <c r="D489" i="4"/>
  <c r="B490" i="4"/>
  <c r="C490" i="4"/>
  <c r="D490" i="4"/>
  <c r="B494" i="4"/>
  <c r="C494" i="4"/>
  <c r="D494" i="4"/>
  <c r="B495" i="4"/>
  <c r="C495" i="4"/>
  <c r="D495" i="4"/>
  <c r="B496" i="4"/>
  <c r="C496" i="4"/>
  <c r="D496" i="4"/>
  <c r="B497" i="4"/>
  <c r="C497" i="4"/>
  <c r="D497" i="4"/>
  <c r="B498" i="4"/>
  <c r="C498" i="4"/>
  <c r="D498" i="4"/>
  <c r="B499" i="4"/>
  <c r="C499" i="4"/>
  <c r="D499" i="4"/>
  <c r="B507" i="4"/>
  <c r="C507" i="4"/>
  <c r="D507" i="4"/>
  <c r="B512" i="4"/>
  <c r="C512" i="4"/>
  <c r="D512" i="4"/>
  <c r="B513" i="4"/>
  <c r="C513" i="4"/>
  <c r="D513" i="4"/>
  <c r="B514" i="4"/>
  <c r="C514" i="4"/>
  <c r="D514" i="4"/>
  <c r="B515" i="4"/>
  <c r="C515" i="4"/>
  <c r="D515" i="4"/>
  <c r="B516" i="4"/>
  <c r="C516" i="4"/>
  <c r="D516" i="4"/>
  <c r="B517" i="4"/>
  <c r="C517" i="4"/>
  <c r="D517" i="4"/>
  <c r="B520" i="4"/>
  <c r="C520" i="4"/>
  <c r="D520" i="4"/>
  <c r="B522" i="4"/>
  <c r="C522" i="4"/>
  <c r="D522" i="4"/>
  <c r="B523" i="4"/>
  <c r="C523" i="4"/>
  <c r="D523" i="4"/>
  <c r="B526" i="4"/>
  <c r="C526" i="4"/>
  <c r="D526" i="4"/>
  <c r="B527" i="4"/>
  <c r="C527" i="4"/>
  <c r="D527" i="4"/>
  <c r="B546" i="4"/>
  <c r="C546" i="4"/>
  <c r="D546" i="4"/>
  <c r="B547" i="4"/>
  <c r="C547" i="4"/>
  <c r="D547" i="4"/>
  <c r="B548" i="4"/>
  <c r="C548" i="4"/>
  <c r="D548" i="4"/>
  <c r="B550" i="4"/>
  <c r="C550" i="4"/>
  <c r="D550" i="4"/>
  <c r="B551" i="4"/>
  <c r="C551" i="4"/>
  <c r="D551" i="4"/>
  <c r="B552" i="4"/>
  <c r="C552" i="4"/>
  <c r="D552" i="4"/>
  <c r="B553" i="4"/>
  <c r="C553" i="4"/>
  <c r="D553" i="4"/>
  <c r="B554" i="4"/>
  <c r="C554" i="4"/>
  <c r="D554" i="4"/>
  <c r="B555" i="4"/>
  <c r="C555" i="4"/>
  <c r="D555" i="4"/>
  <c r="B556" i="4"/>
  <c r="C556" i="4"/>
  <c r="D556" i="4"/>
  <c r="B557" i="4"/>
  <c r="C557" i="4"/>
  <c r="D557" i="4"/>
  <c r="B558" i="4"/>
  <c r="C558" i="4"/>
  <c r="D558" i="4"/>
  <c r="B573" i="4"/>
  <c r="C573" i="4"/>
  <c r="D573" i="4"/>
  <c r="B584" i="4"/>
  <c r="C584" i="4"/>
  <c r="D584" i="4"/>
  <c r="B585" i="4"/>
  <c r="C585" i="4"/>
  <c r="D585" i="4"/>
  <c r="B586" i="4"/>
  <c r="C586" i="4"/>
  <c r="D586" i="4"/>
  <c r="B587" i="4"/>
  <c r="C587" i="4"/>
  <c r="D587" i="4"/>
  <c r="B588" i="4"/>
  <c r="C588" i="4"/>
  <c r="D588" i="4"/>
  <c r="B589" i="4"/>
  <c r="C589" i="4"/>
  <c r="D589" i="4"/>
  <c r="B590" i="4"/>
  <c r="C590" i="4"/>
  <c r="D590" i="4"/>
  <c r="B592" i="4"/>
  <c r="C592" i="4"/>
  <c r="D592" i="4"/>
  <c r="B597" i="4"/>
  <c r="C597" i="4"/>
  <c r="D597" i="4"/>
  <c r="B598" i="4"/>
  <c r="C598" i="4"/>
  <c r="D598" i="4"/>
  <c r="B602" i="4"/>
  <c r="C602" i="4"/>
  <c r="D602" i="4"/>
  <c r="B603" i="4"/>
  <c r="C603" i="4"/>
  <c r="D603" i="4"/>
  <c r="B604" i="4"/>
  <c r="C604" i="4"/>
  <c r="D604" i="4"/>
  <c r="B605" i="4"/>
  <c r="C605" i="4"/>
  <c r="D605"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2" i="4"/>
  <c r="T1599" i="3"/>
  <c r="T1590" i="3"/>
  <c r="T1589" i="3"/>
  <c r="T1583" i="3"/>
  <c r="T1576" i="3"/>
  <c r="T1565" i="3"/>
  <c r="T1564" i="3"/>
  <c r="T1558" i="3"/>
  <c r="T1557" i="3"/>
  <c r="T1552" i="3"/>
  <c r="T1551" i="3"/>
  <c r="T1537" i="3"/>
  <c r="T1533" i="3"/>
  <c r="T1525" i="3"/>
  <c r="T1508" i="3"/>
  <c r="T1507" i="3"/>
  <c r="T1506" i="3"/>
  <c r="T1505" i="3"/>
  <c r="T1501" i="3"/>
  <c r="T1499" i="3"/>
  <c r="T1498" i="3"/>
  <c r="T1494" i="3"/>
  <c r="T1493" i="3"/>
  <c r="T1492" i="3"/>
  <c r="T1491" i="3"/>
  <c r="T1490" i="3"/>
  <c r="T1489" i="3"/>
  <c r="T1488" i="3"/>
  <c r="T1487" i="3"/>
  <c r="T1486" i="3"/>
  <c r="T1485" i="3"/>
  <c r="T1484" i="3"/>
  <c r="T1483" i="3"/>
  <c r="T1478" i="3"/>
  <c r="T1476" i="3"/>
  <c r="T1471" i="3"/>
  <c r="T1470" i="3"/>
  <c r="T1469" i="3"/>
  <c r="T1467" i="3"/>
  <c r="T1466" i="3"/>
  <c r="T1465" i="3"/>
  <c r="T1464" i="3"/>
  <c r="T1463" i="3"/>
  <c r="T1462" i="3"/>
  <c r="T1461" i="3"/>
  <c r="T1458" i="3"/>
  <c r="T1457" i="3"/>
  <c r="T1427" i="3"/>
  <c r="T1426" i="3"/>
  <c r="T1401" i="3"/>
  <c r="T1399" i="3"/>
  <c r="T1398" i="3"/>
  <c r="T1396" i="3"/>
  <c r="T1394" i="3"/>
  <c r="T1393" i="3"/>
  <c r="T1389" i="3"/>
  <c r="T1388" i="3"/>
  <c r="T1385" i="3"/>
  <c r="T1383" i="3"/>
  <c r="T1382" i="3"/>
  <c r="T1381" i="3"/>
  <c r="T1379" i="3"/>
  <c r="T1366" i="3"/>
  <c r="T1362" i="3"/>
  <c r="T1339" i="3"/>
  <c r="T1333" i="3"/>
  <c r="T1322" i="3"/>
  <c r="T1321" i="3"/>
  <c r="T1320" i="3"/>
  <c r="T1319" i="3"/>
  <c r="T1318" i="3"/>
  <c r="T1295" i="3"/>
  <c r="T1294" i="3"/>
  <c r="T1293" i="3"/>
  <c r="T1292" i="3"/>
  <c r="T1291" i="3"/>
  <c r="T1290" i="3"/>
  <c r="T1289" i="3"/>
  <c r="T1288" i="3"/>
  <c r="T1287" i="3"/>
  <c r="T1286" i="3"/>
  <c r="T1284" i="3"/>
  <c r="T1283" i="3"/>
  <c r="T1282" i="3"/>
  <c r="T1266" i="3"/>
  <c r="T1250" i="3"/>
  <c r="T1244" i="3"/>
  <c r="T1243" i="3"/>
  <c r="T1228" i="3"/>
  <c r="T1225" i="3"/>
  <c r="T1224" i="3"/>
  <c r="T1223" i="3"/>
  <c r="T1221" i="3"/>
  <c r="T1220" i="3"/>
  <c r="T1218" i="3"/>
  <c r="T1216" i="3"/>
  <c r="T1215" i="3"/>
  <c r="T1214" i="3"/>
  <c r="T1213" i="3"/>
  <c r="T1211" i="3"/>
  <c r="T1210" i="3"/>
  <c r="T1201" i="3"/>
  <c r="T1198" i="3"/>
  <c r="T1191" i="3"/>
  <c r="T1189" i="3"/>
  <c r="T1188" i="3"/>
  <c r="T1186" i="3"/>
  <c r="T1184" i="3"/>
  <c r="T1181" i="3"/>
  <c r="T1180" i="3"/>
  <c r="T1179" i="3"/>
  <c r="T1178" i="3"/>
  <c r="T1171" i="3"/>
  <c r="T1167" i="3"/>
  <c r="T1161" i="3"/>
  <c r="T1158" i="3"/>
  <c r="T1152" i="3"/>
  <c r="T1151" i="3"/>
  <c r="T1146" i="3"/>
  <c r="T1145" i="3"/>
  <c r="T1144" i="3"/>
  <c r="T1141" i="3"/>
  <c r="T1139" i="3"/>
  <c r="T1135" i="3"/>
  <c r="T1131" i="3"/>
  <c r="T1128" i="3"/>
  <c r="T1127" i="3"/>
  <c r="T1125" i="3"/>
  <c r="T1124" i="3"/>
  <c r="T1123" i="3"/>
  <c r="T1122" i="3"/>
  <c r="T1118" i="3"/>
  <c r="T1117" i="3"/>
  <c r="T1116" i="3"/>
  <c r="T1115" i="3"/>
  <c r="T1113" i="3"/>
  <c r="T1110" i="3"/>
  <c r="T1094" i="3"/>
  <c r="T1090" i="3"/>
  <c r="T1084" i="3"/>
  <c r="T1071" i="3"/>
  <c r="T1062" i="3"/>
  <c r="T1061" i="3"/>
  <c r="T1059" i="3"/>
  <c r="T1055" i="3"/>
  <c r="T1054" i="3"/>
  <c r="T1053" i="3"/>
  <c r="T1052" i="3"/>
  <c r="T1051" i="3"/>
  <c r="T1050" i="3"/>
  <c r="T1049" i="3"/>
  <c r="T1046" i="3"/>
  <c r="T1045" i="3"/>
  <c r="T1041" i="3"/>
  <c r="T1040" i="3"/>
  <c r="T1034" i="3"/>
  <c r="T1033" i="3"/>
  <c r="T1032" i="3"/>
  <c r="T1031" i="3"/>
  <c r="T1028" i="3"/>
  <c r="T1027" i="3"/>
  <c r="T1026" i="3"/>
  <c r="T1025" i="3"/>
  <c r="T1024" i="3"/>
  <c r="T1023" i="3"/>
  <c r="T1022" i="3"/>
  <c r="T1021" i="3"/>
  <c r="T1020" i="3"/>
  <c r="T1019" i="3"/>
  <c r="T1018" i="3"/>
  <c r="T1017" i="3"/>
  <c r="T1014" i="3"/>
  <c r="T1006" i="3"/>
  <c r="T1005" i="3"/>
  <c r="T1004" i="3"/>
  <c r="T1003" i="3"/>
  <c r="T1002" i="3"/>
  <c r="T1000" i="3"/>
  <c r="T999" i="3"/>
  <c r="T998" i="3"/>
  <c r="T997" i="3"/>
  <c r="T994" i="3"/>
  <c r="T992" i="3"/>
  <c r="T989" i="3"/>
  <c r="T980" i="3"/>
  <c r="T974" i="3"/>
  <c r="T973" i="3"/>
  <c r="T971" i="3"/>
  <c r="T970" i="3"/>
  <c r="T967" i="3"/>
  <c r="T966" i="3"/>
  <c r="T965" i="3"/>
  <c r="T964" i="3"/>
  <c r="T963" i="3"/>
  <c r="T962" i="3"/>
  <c r="T961" i="3"/>
  <c r="T960" i="3"/>
  <c r="T959" i="3"/>
  <c r="T958" i="3"/>
  <c r="T956" i="3"/>
  <c r="T955" i="3"/>
  <c r="T952" i="3"/>
  <c r="T947" i="3"/>
  <c r="T941" i="3"/>
  <c r="T940" i="3"/>
  <c r="T936" i="3"/>
  <c r="T935" i="3"/>
  <c r="T934" i="3"/>
  <c r="T933" i="3"/>
  <c r="T932" i="3"/>
  <c r="T931" i="3"/>
  <c r="T930" i="3"/>
  <c r="T929" i="3"/>
  <c r="T928" i="3"/>
  <c r="T927" i="3"/>
  <c r="T926" i="3"/>
  <c r="T921" i="3"/>
  <c r="T920" i="3"/>
  <c r="T919" i="3"/>
  <c r="T917" i="3"/>
  <c r="T913" i="3"/>
  <c r="T911" i="3"/>
  <c r="T910" i="3"/>
  <c r="T907" i="3"/>
  <c r="T906" i="3"/>
  <c r="T901" i="3"/>
  <c r="T900" i="3"/>
  <c r="T891" i="3"/>
  <c r="T890" i="3"/>
  <c r="T889" i="3"/>
  <c r="T878" i="3"/>
  <c r="T871" i="3"/>
  <c r="T870" i="3"/>
  <c r="T868" i="3"/>
  <c r="T856" i="3"/>
  <c r="T855" i="3"/>
  <c r="T854" i="3"/>
  <c r="T850" i="3"/>
  <c r="T849" i="3"/>
  <c r="T848" i="3"/>
  <c r="T846" i="3"/>
  <c r="T843" i="3"/>
  <c r="T838" i="3"/>
  <c r="T831" i="3"/>
  <c r="T829" i="3"/>
  <c r="T828" i="3"/>
  <c r="T827" i="3"/>
  <c r="T826" i="3"/>
  <c r="T825" i="3"/>
  <c r="T824" i="3"/>
  <c r="T822" i="3"/>
  <c r="T821" i="3"/>
  <c r="T820" i="3"/>
  <c r="T819" i="3"/>
  <c r="T816" i="3"/>
  <c r="T815" i="3"/>
  <c r="T812" i="3"/>
  <c r="T810" i="3"/>
  <c r="T806" i="3"/>
  <c r="T805" i="3"/>
  <c r="T804" i="3"/>
  <c r="T803" i="3"/>
  <c r="T797" i="3"/>
  <c r="T795" i="3"/>
  <c r="T794" i="3"/>
  <c r="T789" i="3"/>
  <c r="T786" i="3"/>
  <c r="T775" i="3"/>
  <c r="T774" i="3"/>
  <c r="T764" i="3"/>
  <c r="T763" i="3"/>
  <c r="T749" i="3"/>
  <c r="T748" i="3"/>
  <c r="T746" i="3"/>
  <c r="T744" i="3"/>
  <c r="T735" i="3"/>
  <c r="T734" i="3"/>
  <c r="T726" i="3"/>
  <c r="T725" i="3"/>
  <c r="T723" i="3"/>
  <c r="T720" i="3"/>
  <c r="T716" i="3"/>
  <c r="T715" i="3"/>
  <c r="T713" i="3"/>
  <c r="T712" i="3"/>
  <c r="T693" i="3"/>
  <c r="T690" i="3"/>
  <c r="T689" i="3"/>
  <c r="T687" i="3"/>
  <c r="T686" i="3"/>
  <c r="T685" i="3"/>
  <c r="T682" i="3"/>
  <c r="T681" i="3"/>
  <c r="T678" i="3"/>
  <c r="T676" i="3"/>
  <c r="T674" i="3"/>
  <c r="T672" i="3"/>
  <c r="T671" i="3"/>
  <c r="T668" i="3"/>
  <c r="T667" i="3"/>
  <c r="T666" i="3"/>
  <c r="T665" i="3"/>
  <c r="T664" i="3"/>
  <c r="T663" i="3"/>
  <c r="T662" i="3"/>
  <c r="T661" i="3"/>
  <c r="T660" i="3"/>
  <c r="T656" i="3"/>
  <c r="T655" i="3"/>
  <c r="T646" i="3"/>
  <c r="T643" i="3"/>
  <c r="T640" i="3"/>
  <c r="T639" i="3"/>
  <c r="T637" i="3"/>
  <c r="T633" i="3"/>
  <c r="T632" i="3"/>
  <c r="T631" i="3"/>
  <c r="T627" i="3"/>
  <c r="T624" i="3"/>
  <c r="T623" i="3"/>
  <c r="T621" i="3"/>
  <c r="T620" i="3"/>
  <c r="T619" i="3"/>
  <c r="T618" i="3"/>
  <c r="T617" i="3"/>
  <c r="T616" i="3"/>
  <c r="T614" i="3"/>
  <c r="T613" i="3"/>
  <c r="T612" i="3"/>
  <c r="T609" i="3"/>
  <c r="T605" i="3"/>
  <c r="T603" i="3"/>
  <c r="T601" i="3"/>
  <c r="T599" i="3"/>
  <c r="T598" i="3"/>
  <c r="T597" i="3"/>
  <c r="T596" i="3"/>
  <c r="T594" i="3"/>
  <c r="T591" i="3"/>
  <c r="T589" i="3"/>
  <c r="T588" i="3"/>
  <c r="T587" i="3"/>
  <c r="T586" i="3"/>
  <c r="T584" i="3"/>
  <c r="T583" i="3"/>
  <c r="T582" i="3"/>
  <c r="T580" i="3"/>
  <c r="T577" i="3"/>
  <c r="T574" i="3"/>
  <c r="T572" i="3"/>
  <c r="T571" i="3"/>
  <c r="T570" i="3"/>
  <c r="T565" i="3"/>
  <c r="T563" i="3"/>
  <c r="T562" i="3"/>
  <c r="T561" i="3"/>
  <c r="T560" i="3"/>
  <c r="T559" i="3"/>
  <c r="T558" i="3"/>
  <c r="T555" i="3"/>
  <c r="T551" i="3"/>
  <c r="T547" i="3"/>
  <c r="T545" i="3"/>
  <c r="T544" i="3"/>
  <c r="T543" i="3"/>
  <c r="T542" i="3"/>
  <c r="T540" i="3"/>
  <c r="T533" i="3"/>
  <c r="T532" i="3"/>
  <c r="T522" i="3"/>
  <c r="T521" i="3"/>
  <c r="T520" i="3"/>
  <c r="T519" i="3"/>
  <c r="T518" i="3"/>
  <c r="T517" i="3"/>
  <c r="T516" i="3"/>
  <c r="T515" i="3"/>
  <c r="T514" i="3"/>
  <c r="T507" i="3"/>
  <c r="T505" i="3"/>
  <c r="T504" i="3"/>
  <c r="T502" i="3"/>
  <c r="T498" i="3"/>
  <c r="T497" i="3"/>
  <c r="T496" i="3"/>
  <c r="T495" i="3"/>
  <c r="T493" i="3"/>
  <c r="T492" i="3"/>
  <c r="T487" i="3"/>
  <c r="T484" i="3"/>
  <c r="T483" i="3"/>
  <c r="T480" i="3"/>
  <c r="T479" i="3"/>
  <c r="T477" i="3"/>
  <c r="T475" i="3"/>
  <c r="T474" i="3"/>
  <c r="T468" i="3"/>
  <c r="T467" i="3"/>
  <c r="T466" i="3"/>
  <c r="T465" i="3"/>
  <c r="T461" i="3"/>
  <c r="T460" i="3"/>
  <c r="T457" i="3"/>
  <c r="T455" i="3"/>
  <c r="T450" i="3"/>
  <c r="T446" i="3"/>
  <c r="T445" i="3"/>
  <c r="T444" i="3"/>
  <c r="T440" i="3"/>
  <c r="T439" i="3"/>
  <c r="T438" i="3"/>
  <c r="T437" i="3"/>
  <c r="T432" i="3"/>
  <c r="T428" i="3"/>
  <c r="T425" i="3"/>
  <c r="T424" i="3"/>
  <c r="T422" i="3"/>
  <c r="T421" i="3"/>
  <c r="T419" i="3"/>
  <c r="T418" i="3"/>
  <c r="T417" i="3"/>
  <c r="T416" i="3"/>
  <c r="T415" i="3"/>
  <c r="T410" i="3"/>
  <c r="T408" i="3"/>
  <c r="T407" i="3"/>
  <c r="T406" i="3"/>
  <c r="T400" i="3"/>
  <c r="T399" i="3"/>
  <c r="T398" i="3"/>
  <c r="T389" i="3"/>
  <c r="T387" i="3"/>
  <c r="T385" i="3"/>
  <c r="T384" i="3"/>
  <c r="T377" i="3"/>
  <c r="T376" i="3"/>
  <c r="T375" i="3"/>
  <c r="T369" i="3"/>
  <c r="T368" i="3"/>
  <c r="T367" i="3"/>
  <c r="T357" i="3"/>
  <c r="T356" i="3"/>
  <c r="T352" i="3"/>
  <c r="T350" i="3"/>
  <c r="T349" i="3"/>
  <c r="T348" i="3"/>
  <c r="T347" i="3"/>
  <c r="T344" i="3"/>
  <c r="T343" i="3"/>
  <c r="T334" i="3"/>
  <c r="T333" i="3"/>
  <c r="T332" i="3"/>
  <c r="T321" i="3"/>
  <c r="T318" i="3"/>
  <c r="T317" i="3"/>
  <c r="T313" i="3"/>
  <c r="T312" i="3"/>
  <c r="T305" i="3"/>
  <c r="T304" i="3"/>
  <c r="T303" i="3"/>
  <c r="T302" i="3"/>
  <c r="T301" i="3"/>
  <c r="T300" i="3"/>
  <c r="T299" i="3"/>
  <c r="T297" i="3"/>
  <c r="T293" i="3"/>
  <c r="T292" i="3"/>
  <c r="T291" i="3"/>
  <c r="T290" i="3"/>
  <c r="T289" i="3"/>
  <c r="T288" i="3"/>
  <c r="T286" i="3"/>
  <c r="T270" i="3"/>
  <c r="T269" i="3"/>
  <c r="T267" i="3"/>
  <c r="T266" i="3"/>
  <c r="T265" i="3"/>
  <c r="T264" i="3"/>
  <c r="T263" i="3"/>
  <c r="T262" i="3"/>
  <c r="T261" i="3"/>
  <c r="T260" i="3"/>
  <c r="T259" i="3"/>
  <c r="T255" i="3"/>
  <c r="T254" i="3"/>
  <c r="T253" i="3"/>
  <c r="T252" i="3"/>
  <c r="T251" i="3"/>
  <c r="T250" i="3"/>
  <c r="T247" i="3"/>
  <c r="T246" i="3"/>
  <c r="T245" i="3"/>
  <c r="T244" i="3"/>
  <c r="T240" i="3"/>
  <c r="T239" i="3"/>
  <c r="T236" i="3"/>
  <c r="T235" i="3"/>
  <c r="T234" i="3"/>
  <c r="T233" i="3"/>
  <c r="T225" i="3"/>
  <c r="T224" i="3"/>
  <c r="T223" i="3"/>
  <c r="T222" i="3"/>
  <c r="T221" i="3"/>
  <c r="T218" i="3"/>
  <c r="T216" i="3"/>
  <c r="T215" i="3"/>
  <c r="T214" i="3"/>
  <c r="T212" i="3"/>
  <c r="T208" i="3"/>
  <c r="T207" i="3"/>
  <c r="T206" i="3"/>
  <c r="T204" i="3"/>
  <c r="T203" i="3"/>
  <c r="T202" i="3"/>
  <c r="T201" i="3"/>
  <c r="T200" i="3"/>
  <c r="T199" i="3"/>
  <c r="T198" i="3"/>
  <c r="T197" i="3"/>
  <c r="T194" i="3"/>
  <c r="T192" i="3"/>
  <c r="T191" i="3"/>
  <c r="T189" i="3"/>
  <c r="T188" i="3"/>
  <c r="T184" i="3"/>
  <c r="T183" i="3"/>
  <c r="T182" i="3"/>
  <c r="T180" i="3"/>
  <c r="T179" i="3"/>
  <c r="T148" i="3"/>
  <c r="T147" i="3"/>
  <c r="T146" i="3"/>
  <c r="T145" i="3"/>
  <c r="T138" i="3"/>
  <c r="T136" i="3"/>
  <c r="T135" i="3"/>
  <c r="T133" i="3"/>
  <c r="T132" i="3"/>
  <c r="T131" i="3"/>
  <c r="T128" i="3"/>
  <c r="T126" i="3"/>
  <c r="T125" i="3"/>
  <c r="T124" i="3"/>
  <c r="T122" i="3"/>
  <c r="T121" i="3"/>
  <c r="T117" i="3"/>
  <c r="T116" i="3"/>
  <c r="T114" i="3"/>
  <c r="T112" i="3"/>
  <c r="T106" i="3"/>
  <c r="T105" i="3"/>
  <c r="T104" i="3"/>
  <c r="T103" i="3"/>
  <c r="T102" i="3"/>
  <c r="T101" i="3"/>
  <c r="T96" i="3"/>
  <c r="T94" i="3"/>
  <c r="T93" i="3"/>
  <c r="T92" i="3"/>
  <c r="T85" i="3"/>
  <c r="T84" i="3"/>
  <c r="T80" i="3"/>
  <c r="T72" i="3"/>
  <c r="T69" i="3"/>
  <c r="T68" i="3"/>
  <c r="T62" i="3"/>
  <c r="T59" i="3"/>
  <c r="T58" i="3"/>
  <c r="T51" i="3"/>
  <c r="T48" i="3"/>
  <c r="T47" i="3"/>
  <c r="T46" i="3"/>
  <c r="T45" i="3"/>
  <c r="T44" i="3"/>
  <c r="T38" i="3"/>
  <c r="T37" i="3"/>
  <c r="T33" i="3"/>
  <c r="T29" i="3"/>
  <c r="T26" i="3"/>
  <c r="T25" i="3"/>
  <c r="T20" i="3"/>
  <c r="T17" i="3"/>
  <c r="S2" i="3"/>
  <c r="T2" i="3" s="1"/>
  <c r="S1437" i="3"/>
  <c r="T1437" i="3" s="1"/>
  <c r="U1437" i="3" s="1"/>
  <c r="S1599" i="3"/>
  <c r="S1598" i="3"/>
  <c r="T1598" i="3" s="1"/>
  <c r="S1597" i="3"/>
  <c r="S1596" i="3"/>
  <c r="S1595" i="3"/>
  <c r="S1594" i="3"/>
  <c r="S1593" i="3"/>
  <c r="S1592" i="3"/>
  <c r="S1591" i="3"/>
  <c r="S1590" i="3"/>
  <c r="S1589" i="3"/>
  <c r="S1588" i="3"/>
  <c r="S1587" i="3"/>
  <c r="S1586" i="3"/>
  <c r="S1585" i="3"/>
  <c r="S1584" i="3"/>
  <c r="S1583" i="3"/>
  <c r="S1582" i="3"/>
  <c r="S1581" i="3"/>
  <c r="S1580" i="3"/>
  <c r="S1579" i="3"/>
  <c r="S1578" i="3"/>
  <c r="S1577" i="3"/>
  <c r="S1576" i="3"/>
  <c r="S1575" i="3"/>
  <c r="S1574" i="3"/>
  <c r="S1573" i="3"/>
  <c r="S1572" i="3"/>
  <c r="S1571" i="3"/>
  <c r="S1570" i="3"/>
  <c r="S1569" i="3"/>
  <c r="S1568" i="3"/>
  <c r="S1567" i="3"/>
  <c r="S1566" i="3"/>
  <c r="S1565" i="3"/>
  <c r="S1564" i="3"/>
  <c r="S1563" i="3"/>
  <c r="S1562" i="3"/>
  <c r="S1561" i="3"/>
  <c r="S1560" i="3"/>
  <c r="S1559" i="3"/>
  <c r="S1558" i="3"/>
  <c r="S1557" i="3"/>
  <c r="S1556" i="3"/>
  <c r="T1556" i="3" s="1"/>
  <c r="S1555" i="3"/>
  <c r="T1555" i="3" s="1"/>
  <c r="S1554" i="3"/>
  <c r="T1554" i="3" s="1"/>
  <c r="S1553" i="3"/>
  <c r="T1553" i="3" s="1"/>
  <c r="S1552" i="3"/>
  <c r="S1551" i="3"/>
  <c r="S1550" i="3"/>
  <c r="S1549" i="3"/>
  <c r="S1548" i="3"/>
  <c r="S1547" i="3"/>
  <c r="S1546" i="3"/>
  <c r="S1545" i="3"/>
  <c r="S1544" i="3"/>
  <c r="S1543" i="3"/>
  <c r="T1543" i="3" s="1"/>
  <c r="S1542" i="3"/>
  <c r="S1541" i="3"/>
  <c r="S1540" i="3"/>
  <c r="S1539" i="3"/>
  <c r="S1538" i="3"/>
  <c r="S1537" i="3"/>
  <c r="S1536" i="3"/>
  <c r="S1535" i="3"/>
  <c r="S1534" i="3"/>
  <c r="S1533" i="3"/>
  <c r="S1532" i="3"/>
  <c r="S1531" i="3"/>
  <c r="S1530" i="3"/>
  <c r="S1529" i="3"/>
  <c r="S1528" i="3"/>
  <c r="S1527" i="3"/>
  <c r="S1526" i="3"/>
  <c r="S1525" i="3"/>
  <c r="S1524" i="3"/>
  <c r="S1523" i="3"/>
  <c r="S1522" i="3"/>
  <c r="S1521" i="3"/>
  <c r="S1520" i="3"/>
  <c r="S1519" i="3"/>
  <c r="S1518" i="3"/>
  <c r="S1517" i="3"/>
  <c r="S1516" i="3"/>
  <c r="S1515" i="3"/>
  <c r="S1514" i="3"/>
  <c r="S1513" i="3"/>
  <c r="S1512" i="3"/>
  <c r="S1511" i="3"/>
  <c r="S1510" i="3"/>
  <c r="S1509" i="3"/>
  <c r="S1508" i="3"/>
  <c r="S1507" i="3"/>
  <c r="S1506" i="3"/>
  <c r="S1505" i="3"/>
  <c r="S1504" i="3"/>
  <c r="S1503" i="3"/>
  <c r="S1502" i="3"/>
  <c r="S1501" i="3"/>
  <c r="S1500" i="3"/>
  <c r="S1499" i="3"/>
  <c r="S1498" i="3"/>
  <c r="S1497" i="3"/>
  <c r="S1496" i="3"/>
  <c r="T1496" i="3" s="1"/>
  <c r="S1495" i="3"/>
  <c r="T1495" i="3" s="1"/>
  <c r="S1494" i="3"/>
  <c r="S1493" i="3"/>
  <c r="S1492" i="3"/>
  <c r="S1491" i="3"/>
  <c r="S1490" i="3"/>
  <c r="S1489" i="3"/>
  <c r="S1488" i="3"/>
  <c r="S1487" i="3"/>
  <c r="S1486" i="3"/>
  <c r="S1485" i="3"/>
  <c r="S1484" i="3"/>
  <c r="S1483" i="3"/>
  <c r="S1482" i="3"/>
  <c r="T1482" i="3" s="1"/>
  <c r="S1481" i="3"/>
  <c r="S1480" i="3"/>
  <c r="S1479" i="3"/>
  <c r="S1478" i="3"/>
  <c r="S1477" i="3"/>
  <c r="T1477" i="3" s="1"/>
  <c r="S1476" i="3"/>
  <c r="S1475" i="3"/>
  <c r="S1474" i="3"/>
  <c r="S1473" i="3"/>
  <c r="T1473" i="3" s="1"/>
  <c r="S1472" i="3"/>
  <c r="T1472" i="3" s="1"/>
  <c r="S1471" i="3"/>
  <c r="S1470" i="3"/>
  <c r="S1469" i="3"/>
  <c r="S1468" i="3"/>
  <c r="T1468" i="3" s="1"/>
  <c r="S1467" i="3"/>
  <c r="S1466" i="3"/>
  <c r="S1465" i="3"/>
  <c r="S1464" i="3"/>
  <c r="S1463" i="3"/>
  <c r="S1462" i="3"/>
  <c r="S1461" i="3"/>
  <c r="S1460" i="3"/>
  <c r="S1459" i="3"/>
  <c r="S1458" i="3"/>
  <c r="S1457" i="3"/>
  <c r="S1456" i="3"/>
  <c r="S1455" i="3"/>
  <c r="S1454" i="3"/>
  <c r="S1453" i="3"/>
  <c r="S1452" i="3"/>
  <c r="T1452" i="3" s="1"/>
  <c r="S1451" i="3"/>
  <c r="T1451" i="3" s="1"/>
  <c r="U1451" i="3" s="1"/>
  <c r="S1450" i="3"/>
  <c r="T1450" i="3" s="1"/>
  <c r="U1450" i="3" s="1"/>
  <c r="S1449" i="3"/>
  <c r="T1449" i="3" s="1"/>
  <c r="U1449" i="3" s="1"/>
  <c r="S1448" i="3"/>
  <c r="T1448" i="3" s="1"/>
  <c r="U1448" i="3" s="1"/>
  <c r="S1447" i="3"/>
  <c r="T1447" i="3" s="1"/>
  <c r="U1447" i="3" s="1"/>
  <c r="S1446" i="3"/>
  <c r="S1445" i="3"/>
  <c r="T1445" i="3" s="1"/>
  <c r="U1445" i="3" s="1"/>
  <c r="S1444" i="3"/>
  <c r="T1444" i="3" s="1"/>
  <c r="U1444" i="3" s="1"/>
  <c r="S1443" i="3"/>
  <c r="S1442" i="3"/>
  <c r="S1441" i="3"/>
  <c r="T1441" i="3" s="1"/>
  <c r="U1441" i="3" s="1"/>
  <c r="S1440" i="3"/>
  <c r="T1440" i="3" s="1"/>
  <c r="U1440" i="3" s="1"/>
  <c r="S1439" i="3"/>
  <c r="T1439" i="3" s="1"/>
  <c r="U1439" i="3" s="1"/>
  <c r="S1438" i="3"/>
  <c r="T1438" i="3" s="1"/>
  <c r="U1438" i="3" s="1"/>
  <c r="S1436" i="3"/>
  <c r="S1435" i="3"/>
  <c r="T1435" i="3" s="1"/>
  <c r="S1434" i="3"/>
  <c r="T1434" i="3" s="1"/>
  <c r="S1433" i="3"/>
  <c r="T1433" i="3" s="1"/>
  <c r="S1432" i="3"/>
  <c r="S1431" i="3"/>
  <c r="S1430" i="3"/>
  <c r="S1429" i="3"/>
  <c r="S1428" i="3"/>
  <c r="S1427" i="3"/>
  <c r="S1426" i="3"/>
  <c r="S1425" i="3"/>
  <c r="S1424" i="3"/>
  <c r="S1423" i="3"/>
  <c r="S1422" i="3"/>
  <c r="S1421" i="3"/>
  <c r="T1421" i="3" s="1"/>
  <c r="S1420" i="3"/>
  <c r="T1420" i="3" s="1"/>
  <c r="S1419" i="3"/>
  <c r="T1419" i="3" s="1"/>
  <c r="S1418" i="3"/>
  <c r="S1417" i="3"/>
  <c r="S1416" i="3"/>
  <c r="S1415" i="3"/>
  <c r="S1414" i="3"/>
  <c r="S1413" i="3"/>
  <c r="S1412" i="3"/>
  <c r="S1411" i="3"/>
  <c r="S1410" i="3"/>
  <c r="S1409" i="3"/>
  <c r="T1409" i="3" s="1"/>
  <c r="S1408" i="3"/>
  <c r="S1407" i="3"/>
  <c r="T1407" i="3" s="1"/>
  <c r="S1406" i="3"/>
  <c r="S1405" i="3"/>
  <c r="S1404" i="3"/>
  <c r="S1403" i="3"/>
  <c r="T1403" i="3" s="1"/>
  <c r="S1402" i="3"/>
  <c r="S1401" i="3"/>
  <c r="S1400" i="3"/>
  <c r="T1400" i="3" s="1"/>
  <c r="S1399" i="3"/>
  <c r="S1398" i="3"/>
  <c r="S1397" i="3"/>
  <c r="T1397" i="3" s="1"/>
  <c r="S1396" i="3"/>
  <c r="S1395" i="3"/>
  <c r="T1395" i="3" s="1"/>
  <c r="S1394" i="3"/>
  <c r="S1393" i="3"/>
  <c r="S1392" i="3"/>
  <c r="T1392" i="3" s="1"/>
  <c r="S1391" i="3"/>
  <c r="S1390" i="3"/>
  <c r="T1390" i="3" s="1"/>
  <c r="S1389" i="3"/>
  <c r="S1388" i="3"/>
  <c r="S1387" i="3"/>
  <c r="T1387" i="3" s="1"/>
  <c r="S1386" i="3"/>
  <c r="T1386" i="3" s="1"/>
  <c r="S1385" i="3"/>
  <c r="S1384" i="3"/>
  <c r="T1384" i="3" s="1"/>
  <c r="S1383" i="3"/>
  <c r="S1382" i="3"/>
  <c r="S1381" i="3"/>
  <c r="S1380" i="3"/>
  <c r="T1380" i="3" s="1"/>
  <c r="S1379" i="3"/>
  <c r="S1378" i="3"/>
  <c r="T1378" i="3" s="1"/>
  <c r="S1377" i="3"/>
  <c r="T1377" i="3" s="1"/>
  <c r="S1376" i="3"/>
  <c r="T1376" i="3" s="1"/>
  <c r="S1375" i="3"/>
  <c r="T1375" i="3" s="1"/>
  <c r="S1374" i="3"/>
  <c r="T1374" i="3" s="1"/>
  <c r="S1373" i="3"/>
  <c r="T1373" i="3" s="1"/>
  <c r="S1372" i="3"/>
  <c r="T1372" i="3" s="1"/>
  <c r="S1371" i="3"/>
  <c r="T1371" i="3" s="1"/>
  <c r="S1370" i="3"/>
  <c r="T1370" i="3" s="1"/>
  <c r="S1369" i="3"/>
  <c r="S1368" i="3"/>
  <c r="T1368" i="3" s="1"/>
  <c r="S1367" i="3"/>
  <c r="T1367" i="3" s="1"/>
  <c r="S1366" i="3"/>
  <c r="S1365" i="3"/>
  <c r="T1365" i="3" s="1"/>
  <c r="S1364" i="3"/>
  <c r="T1364" i="3" s="1"/>
  <c r="S1363" i="3"/>
  <c r="T1363" i="3" s="1"/>
  <c r="S1362" i="3"/>
  <c r="S1361" i="3"/>
  <c r="S1360" i="3"/>
  <c r="T1360" i="3" s="1"/>
  <c r="S1359" i="3"/>
  <c r="T1359" i="3" s="1"/>
  <c r="S1358" i="3"/>
  <c r="S1357" i="3"/>
  <c r="T1357" i="3" s="1"/>
  <c r="S1356" i="3"/>
  <c r="T1356" i="3" s="1"/>
  <c r="S1355" i="3"/>
  <c r="T1355" i="3" s="1"/>
  <c r="S1354" i="3"/>
  <c r="T1354" i="3" s="1"/>
  <c r="S1353" i="3"/>
  <c r="T1353" i="3" s="1"/>
  <c r="S1352" i="3"/>
  <c r="S1351" i="3"/>
  <c r="T1351" i="3" s="1"/>
  <c r="S1350" i="3"/>
  <c r="T1350" i="3" s="1"/>
  <c r="S1349" i="3"/>
  <c r="T1349" i="3" s="1"/>
  <c r="S1348" i="3"/>
  <c r="T1348" i="3" s="1"/>
  <c r="S1347" i="3"/>
  <c r="T1347" i="3" s="1"/>
  <c r="S1346" i="3"/>
  <c r="T1346" i="3" s="1"/>
  <c r="S1345" i="3"/>
  <c r="T1345" i="3" s="1"/>
  <c r="S1344" i="3"/>
  <c r="T1344" i="3" s="1"/>
  <c r="S1343" i="3"/>
  <c r="T1343" i="3" s="1"/>
  <c r="S1342" i="3"/>
  <c r="T1342" i="3" s="1"/>
  <c r="S1341" i="3"/>
  <c r="T1341" i="3" s="1"/>
  <c r="S1340" i="3"/>
  <c r="T1340" i="3" s="1"/>
  <c r="S1339" i="3"/>
  <c r="S1338" i="3"/>
  <c r="T1338" i="3" s="1"/>
  <c r="S1337" i="3"/>
  <c r="T1337" i="3" s="1"/>
  <c r="S1336" i="3"/>
  <c r="S1335" i="3"/>
  <c r="T1335" i="3" s="1"/>
  <c r="S1334" i="3"/>
  <c r="S1333" i="3"/>
  <c r="S1332" i="3"/>
  <c r="T1332" i="3" s="1"/>
  <c r="S1331" i="3"/>
  <c r="S1330" i="3"/>
  <c r="S1329" i="3"/>
  <c r="S1328" i="3"/>
  <c r="S1327" i="3"/>
  <c r="S1326" i="3"/>
  <c r="S1325" i="3"/>
  <c r="T1325" i="3" s="1"/>
  <c r="S1324" i="3"/>
  <c r="T1324" i="3" s="1"/>
  <c r="S1323" i="3"/>
  <c r="S1322" i="3"/>
  <c r="S1321" i="3"/>
  <c r="S1320" i="3"/>
  <c r="S1319" i="3"/>
  <c r="S1318" i="3"/>
  <c r="S1317" i="3"/>
  <c r="S1316" i="3"/>
  <c r="S1315" i="3"/>
  <c r="S1314" i="3"/>
  <c r="T1314" i="3" s="1"/>
  <c r="S1313" i="3"/>
  <c r="S1312" i="3"/>
  <c r="S1311" i="3"/>
  <c r="S1310" i="3"/>
  <c r="S1309" i="3"/>
  <c r="S1308" i="3"/>
  <c r="T1308" i="3" s="1"/>
  <c r="S1307" i="3"/>
  <c r="T1307" i="3" s="1"/>
  <c r="S1306" i="3"/>
  <c r="T1306" i="3" s="1"/>
  <c r="S1305" i="3"/>
  <c r="S1304" i="3"/>
  <c r="T1304" i="3" s="1"/>
  <c r="S1303" i="3"/>
  <c r="T1303" i="3" s="1"/>
  <c r="S1302" i="3"/>
  <c r="T1302" i="3" s="1"/>
  <c r="S1301" i="3"/>
  <c r="S1300" i="3"/>
  <c r="T1300" i="3" s="1"/>
  <c r="S1299" i="3"/>
  <c r="T1299" i="3" s="1"/>
  <c r="S1298" i="3"/>
  <c r="T1298" i="3" s="1"/>
  <c r="S1297" i="3"/>
  <c r="T1297" i="3" s="1"/>
  <c r="S1296" i="3"/>
  <c r="T1296" i="3" s="1"/>
  <c r="S1295" i="3"/>
  <c r="S1294" i="3"/>
  <c r="S1293" i="3"/>
  <c r="S1292" i="3"/>
  <c r="S1291" i="3"/>
  <c r="S1290" i="3"/>
  <c r="S1289" i="3"/>
  <c r="S1288" i="3"/>
  <c r="S1287" i="3"/>
  <c r="S1286" i="3"/>
  <c r="S1285" i="3"/>
  <c r="T1285" i="3" s="1"/>
  <c r="S1284" i="3"/>
  <c r="S1283" i="3"/>
  <c r="S1282" i="3"/>
  <c r="S1281" i="3"/>
  <c r="T1281" i="3" s="1"/>
  <c r="S1280" i="3"/>
  <c r="T1280" i="3" s="1"/>
  <c r="S1279" i="3"/>
  <c r="S1278" i="3"/>
  <c r="S1277" i="3"/>
  <c r="S1276" i="3"/>
  <c r="T1276" i="3" s="1"/>
  <c r="S1275" i="3"/>
  <c r="S1274" i="3"/>
  <c r="S1273" i="3"/>
  <c r="T1273" i="3" s="1"/>
  <c r="S1272" i="3"/>
  <c r="T1272" i="3" s="1"/>
  <c r="S1271" i="3"/>
  <c r="T1271" i="3" s="1"/>
  <c r="S1270" i="3"/>
  <c r="T1270" i="3" s="1"/>
  <c r="S1269" i="3"/>
  <c r="T1269" i="3" s="1"/>
  <c r="S1268" i="3"/>
  <c r="T1268" i="3" s="1"/>
  <c r="S1267" i="3"/>
  <c r="T1267" i="3" s="1"/>
  <c r="S1266" i="3"/>
  <c r="S1265" i="3"/>
  <c r="T1265" i="3" s="1"/>
  <c r="S1264" i="3"/>
  <c r="T1264" i="3" s="1"/>
  <c r="S1263" i="3"/>
  <c r="S1262" i="3"/>
  <c r="S1261" i="3"/>
  <c r="S1260" i="3"/>
  <c r="T1260" i="3" s="1"/>
  <c r="S1259" i="3"/>
  <c r="T1259" i="3" s="1"/>
  <c r="S1258" i="3"/>
  <c r="S1257" i="3"/>
  <c r="S1256" i="3"/>
  <c r="T1256" i="3" s="1"/>
  <c r="S1255" i="3"/>
  <c r="T1255" i="3" s="1"/>
  <c r="S1254" i="3"/>
  <c r="T1254" i="3" s="1"/>
  <c r="S1253" i="3"/>
  <c r="T1253" i="3" s="1"/>
  <c r="S1252" i="3"/>
  <c r="T1252" i="3" s="1"/>
  <c r="S1251" i="3"/>
  <c r="T1251" i="3" s="1"/>
  <c r="S1250" i="3"/>
  <c r="S1249" i="3"/>
  <c r="T1249" i="3" s="1"/>
  <c r="S1248" i="3"/>
  <c r="S1247" i="3"/>
  <c r="T1247" i="3" s="1"/>
  <c r="S1246" i="3"/>
  <c r="S1245" i="3"/>
  <c r="T1245" i="3" s="1"/>
  <c r="S1244" i="3"/>
  <c r="S1243" i="3"/>
  <c r="S1242" i="3"/>
  <c r="T1242" i="3" s="1"/>
  <c r="S1241" i="3"/>
  <c r="T1241" i="3" s="1"/>
  <c r="S1240" i="3"/>
  <c r="S1239" i="3"/>
  <c r="T1239" i="3" s="1"/>
  <c r="S1238" i="3"/>
  <c r="S1237" i="3"/>
  <c r="S1236" i="3"/>
  <c r="S1235" i="3"/>
  <c r="S1234" i="3"/>
  <c r="S1233" i="3"/>
  <c r="S1232" i="3"/>
  <c r="S1231" i="3"/>
  <c r="S1230" i="3"/>
  <c r="S1229" i="3"/>
  <c r="S1228" i="3"/>
  <c r="S1227" i="3"/>
  <c r="S1226" i="3"/>
  <c r="S1225" i="3"/>
  <c r="S1224" i="3"/>
  <c r="S1223" i="3"/>
  <c r="S1222" i="3"/>
  <c r="S1221" i="3"/>
  <c r="S1220" i="3"/>
  <c r="S1219" i="3"/>
  <c r="S1218" i="3"/>
  <c r="S1217" i="3"/>
  <c r="T1217" i="3" s="1"/>
  <c r="S1216" i="3"/>
  <c r="S1215" i="3"/>
  <c r="S1214" i="3"/>
  <c r="S1213" i="3"/>
  <c r="S1212" i="3"/>
  <c r="S1211" i="3"/>
  <c r="S1210" i="3"/>
  <c r="S1209" i="3"/>
  <c r="T1209" i="3" s="1"/>
  <c r="S1208" i="3"/>
  <c r="S1207" i="3"/>
  <c r="S1206" i="3"/>
  <c r="S1205" i="3"/>
  <c r="T1205" i="3" s="1"/>
  <c r="S1204" i="3"/>
  <c r="T1204" i="3" s="1"/>
  <c r="S1203" i="3"/>
  <c r="T1203" i="3" s="1"/>
  <c r="S1202" i="3"/>
  <c r="S1201" i="3"/>
  <c r="S1200" i="3"/>
  <c r="S1199" i="3"/>
  <c r="S1198" i="3"/>
  <c r="S1197" i="3"/>
  <c r="S1196" i="3"/>
  <c r="S1195" i="3"/>
  <c r="T1195" i="3" s="1"/>
  <c r="S1194" i="3"/>
  <c r="S1193" i="3"/>
  <c r="S1192" i="3"/>
  <c r="S1191" i="3"/>
  <c r="S1190" i="3"/>
  <c r="T1190" i="3" s="1"/>
  <c r="S1189" i="3"/>
  <c r="S1188" i="3"/>
  <c r="S1187" i="3"/>
  <c r="S1186" i="3"/>
  <c r="S1185" i="3"/>
  <c r="T1185" i="3" s="1"/>
  <c r="S1184" i="3"/>
  <c r="S1183" i="3"/>
  <c r="T1183" i="3" s="1"/>
  <c r="S1182" i="3"/>
  <c r="T1182" i="3" s="1"/>
  <c r="S1181" i="3"/>
  <c r="S1180" i="3"/>
  <c r="S1179" i="3"/>
  <c r="S1178" i="3"/>
  <c r="S1177" i="3"/>
  <c r="T1177" i="3" s="1"/>
  <c r="S1176" i="3"/>
  <c r="T1176" i="3" s="1"/>
  <c r="S1175" i="3"/>
  <c r="T1175" i="3" s="1"/>
  <c r="S1174" i="3"/>
  <c r="T1174" i="3" s="1"/>
  <c r="S1173" i="3"/>
  <c r="T1173" i="3" s="1"/>
  <c r="S1172" i="3"/>
  <c r="S1171" i="3"/>
  <c r="S1170" i="3"/>
  <c r="T1170" i="3" s="1"/>
  <c r="S1169" i="3"/>
  <c r="T1169" i="3" s="1"/>
  <c r="S1168" i="3"/>
  <c r="T1168" i="3" s="1"/>
  <c r="S1167" i="3"/>
  <c r="S1166" i="3"/>
  <c r="T1166" i="3" s="1"/>
  <c r="S1165" i="3"/>
  <c r="S1164" i="3"/>
  <c r="S1163" i="3"/>
  <c r="T1163" i="3" s="1"/>
  <c r="S1162" i="3"/>
  <c r="T1162" i="3" s="1"/>
  <c r="S1161" i="3"/>
  <c r="S1160" i="3"/>
  <c r="T1160" i="3" s="1"/>
  <c r="S1159" i="3"/>
  <c r="T1159" i="3" s="1"/>
  <c r="S1158" i="3"/>
  <c r="S1157" i="3"/>
  <c r="T1157" i="3" s="1"/>
  <c r="S1156" i="3"/>
  <c r="T1156" i="3" s="1"/>
  <c r="S1155" i="3"/>
  <c r="T1155" i="3" s="1"/>
  <c r="S1154" i="3"/>
  <c r="T1154" i="3" s="1"/>
  <c r="S1153" i="3"/>
  <c r="T1153" i="3" s="1"/>
  <c r="S1152" i="3"/>
  <c r="S1151" i="3"/>
  <c r="S1150" i="3"/>
  <c r="S1149" i="3"/>
  <c r="S1148" i="3"/>
  <c r="S1147" i="3"/>
  <c r="S1146" i="3"/>
  <c r="S1145" i="3"/>
  <c r="S1144" i="3"/>
  <c r="S1143" i="3"/>
  <c r="T1143" i="3" s="1"/>
  <c r="S1142" i="3"/>
  <c r="T1142" i="3" s="1"/>
  <c r="S1141" i="3"/>
  <c r="S1140" i="3"/>
  <c r="S1139" i="3"/>
  <c r="S1138" i="3"/>
  <c r="T1138" i="3" s="1"/>
  <c r="S1137" i="3"/>
  <c r="S1136" i="3"/>
  <c r="S1135" i="3"/>
  <c r="S1134" i="3"/>
  <c r="T1134" i="3" s="1"/>
  <c r="S1133" i="3"/>
  <c r="S1132" i="3"/>
  <c r="S1131" i="3"/>
  <c r="S1130" i="3"/>
  <c r="S1129" i="3"/>
  <c r="S1128" i="3"/>
  <c r="S1127" i="3"/>
  <c r="S1126" i="3"/>
  <c r="S1125" i="3"/>
  <c r="S1124" i="3"/>
  <c r="S1123" i="3"/>
  <c r="S1122" i="3"/>
  <c r="S1121" i="3"/>
  <c r="S1120" i="3"/>
  <c r="S1119" i="3"/>
  <c r="S1118" i="3"/>
  <c r="S1117" i="3"/>
  <c r="S1116" i="3"/>
  <c r="S1115" i="3"/>
  <c r="S1114" i="3"/>
  <c r="S1113" i="3"/>
  <c r="S1112" i="3"/>
  <c r="S1111" i="3"/>
  <c r="S1110" i="3"/>
  <c r="S1109" i="3"/>
  <c r="S1108" i="3"/>
  <c r="S1107" i="3"/>
  <c r="S1106" i="3"/>
  <c r="S1105" i="3"/>
  <c r="S1104" i="3"/>
  <c r="S1103" i="3"/>
  <c r="T1103" i="3" s="1"/>
  <c r="S1102" i="3"/>
  <c r="T1102" i="3" s="1"/>
  <c r="S1101" i="3"/>
  <c r="S1100" i="3"/>
  <c r="S1099" i="3"/>
  <c r="S1098" i="3"/>
  <c r="S1097" i="3"/>
  <c r="T1097" i="3" s="1"/>
  <c r="S1096" i="3"/>
  <c r="S1095" i="3"/>
  <c r="T1095" i="3" s="1"/>
  <c r="S1094" i="3"/>
  <c r="S1093" i="3"/>
  <c r="T1093" i="3" s="1"/>
  <c r="S1092" i="3"/>
  <c r="T1092" i="3" s="1"/>
  <c r="S1091" i="3"/>
  <c r="T1091" i="3" s="1"/>
  <c r="S1090" i="3"/>
  <c r="S1089" i="3"/>
  <c r="T1089" i="3" s="1"/>
  <c r="S1088" i="3"/>
  <c r="S1087" i="3"/>
  <c r="S1086" i="3"/>
  <c r="S1085" i="3"/>
  <c r="S1084" i="3"/>
  <c r="S1083" i="3"/>
  <c r="T1083" i="3" s="1"/>
  <c r="S1082" i="3"/>
  <c r="T1082" i="3" s="1"/>
  <c r="S1081" i="3"/>
  <c r="T1081" i="3" s="1"/>
  <c r="S1080" i="3"/>
  <c r="T1080" i="3" s="1"/>
  <c r="S1079" i="3"/>
  <c r="T1079" i="3" s="1"/>
  <c r="S1078" i="3"/>
  <c r="T1078" i="3" s="1"/>
  <c r="S1077" i="3"/>
  <c r="T1077" i="3" s="1"/>
  <c r="S1076" i="3"/>
  <c r="T1076" i="3" s="1"/>
  <c r="S1075" i="3"/>
  <c r="S1074" i="3"/>
  <c r="T1074" i="3" s="1"/>
  <c r="S1073" i="3"/>
  <c r="T1073" i="3" s="1"/>
  <c r="S1072" i="3"/>
  <c r="T1072" i="3" s="1"/>
  <c r="S1071" i="3"/>
  <c r="S1070" i="3"/>
  <c r="T1070" i="3" s="1"/>
  <c r="S1069" i="3"/>
  <c r="T1069" i="3" s="1"/>
  <c r="S1068" i="3"/>
  <c r="S1067" i="3"/>
  <c r="S1066" i="3"/>
  <c r="S1065" i="3"/>
  <c r="T1065" i="3" s="1"/>
  <c r="S1064" i="3"/>
  <c r="T1064" i="3" s="1"/>
  <c r="S1063" i="3"/>
  <c r="T1063" i="3" s="1"/>
  <c r="S1062" i="3"/>
  <c r="S1061" i="3"/>
  <c r="S1060" i="3"/>
  <c r="T1060" i="3" s="1"/>
  <c r="S1059" i="3"/>
  <c r="S1058" i="3"/>
  <c r="S1057" i="3"/>
  <c r="S1056" i="3"/>
  <c r="S1055" i="3"/>
  <c r="S1054" i="3"/>
  <c r="S1053" i="3"/>
  <c r="S1052" i="3"/>
  <c r="S1051" i="3"/>
  <c r="S1050" i="3"/>
  <c r="S1049" i="3"/>
  <c r="S1048" i="3"/>
  <c r="S1047" i="3"/>
  <c r="S1046" i="3"/>
  <c r="S1045" i="3"/>
  <c r="S1044" i="3"/>
  <c r="S1043" i="3"/>
  <c r="T1043" i="3" s="1"/>
  <c r="S1042" i="3"/>
  <c r="T1042" i="3" s="1"/>
  <c r="S1041" i="3"/>
  <c r="S1040" i="3"/>
  <c r="S1039" i="3"/>
  <c r="S1038" i="3"/>
  <c r="S1037" i="3"/>
  <c r="S1036" i="3"/>
  <c r="S1035" i="3"/>
  <c r="S1034" i="3"/>
  <c r="S1033" i="3"/>
  <c r="S1032" i="3"/>
  <c r="S1031" i="3"/>
  <c r="S1030" i="3"/>
  <c r="S1029" i="3"/>
  <c r="S1028" i="3"/>
  <c r="S1027" i="3"/>
  <c r="S1026" i="3"/>
  <c r="S1025" i="3"/>
  <c r="S1024" i="3"/>
  <c r="S1023" i="3"/>
  <c r="S1022" i="3"/>
  <c r="S1021" i="3"/>
  <c r="S1020" i="3"/>
  <c r="S1019" i="3"/>
  <c r="S1018" i="3"/>
  <c r="S1017" i="3"/>
  <c r="S1016" i="3"/>
  <c r="T1016" i="3" s="1"/>
  <c r="S1015" i="3"/>
  <c r="S1014" i="3"/>
  <c r="S1013" i="3"/>
  <c r="S1012" i="3"/>
  <c r="S1011" i="3"/>
  <c r="S1010" i="3"/>
  <c r="S1009" i="3"/>
  <c r="S1008" i="3"/>
  <c r="S1007" i="3"/>
  <c r="T1007" i="3" s="1"/>
  <c r="S1006" i="3"/>
  <c r="S1005" i="3"/>
  <c r="S1004" i="3"/>
  <c r="S1003" i="3"/>
  <c r="S1002" i="3"/>
  <c r="S1001" i="3"/>
  <c r="T1001" i="3" s="1"/>
  <c r="S1000" i="3"/>
  <c r="S999" i="3"/>
  <c r="S998" i="3"/>
  <c r="S997" i="3"/>
  <c r="S996" i="3"/>
  <c r="S995" i="3"/>
  <c r="S994" i="3"/>
  <c r="S993" i="3"/>
  <c r="S992" i="3"/>
  <c r="S991" i="3"/>
  <c r="T991" i="3" s="1"/>
  <c r="S990" i="3"/>
  <c r="S989" i="3"/>
  <c r="S988" i="3"/>
  <c r="S987" i="3"/>
  <c r="S986" i="3"/>
  <c r="S985" i="3"/>
  <c r="S984" i="3"/>
  <c r="S983" i="3"/>
  <c r="S982" i="3"/>
  <c r="T982" i="3" s="1"/>
  <c r="S981" i="3"/>
  <c r="T981" i="3" s="1"/>
  <c r="S980" i="3"/>
  <c r="S979" i="3"/>
  <c r="T979" i="3" s="1"/>
  <c r="S978" i="3"/>
  <c r="S977" i="3"/>
  <c r="S976" i="3"/>
  <c r="S975" i="3"/>
  <c r="S974" i="3"/>
  <c r="S973" i="3"/>
  <c r="S972" i="3"/>
  <c r="T972" i="3" s="1"/>
  <c r="S971" i="3"/>
  <c r="S970" i="3"/>
  <c r="S969" i="3"/>
  <c r="S968" i="3"/>
  <c r="T968" i="3" s="1"/>
  <c r="S967" i="3"/>
  <c r="S966" i="3"/>
  <c r="S965" i="3"/>
  <c r="S964" i="3"/>
  <c r="S963" i="3"/>
  <c r="S962" i="3"/>
  <c r="S961" i="3"/>
  <c r="S960" i="3"/>
  <c r="S959" i="3"/>
  <c r="S958" i="3"/>
  <c r="S957" i="3"/>
  <c r="T957" i="3" s="1"/>
  <c r="S956" i="3"/>
  <c r="S955" i="3"/>
  <c r="S954" i="3"/>
  <c r="S953" i="3"/>
  <c r="S952" i="3"/>
  <c r="S951" i="3"/>
  <c r="S950" i="3"/>
  <c r="S949" i="3"/>
  <c r="T949" i="3" s="1"/>
  <c r="S948" i="3"/>
  <c r="T948" i="3" s="1"/>
  <c r="S947" i="3"/>
  <c r="S946" i="3"/>
  <c r="S945" i="3"/>
  <c r="T945" i="3" s="1"/>
  <c r="S944" i="3"/>
  <c r="T944" i="3" s="1"/>
  <c r="S943" i="3"/>
  <c r="T943" i="3" s="1"/>
  <c r="S942" i="3"/>
  <c r="S941" i="3"/>
  <c r="S940" i="3"/>
  <c r="S939" i="3"/>
  <c r="T939" i="3" s="1"/>
  <c r="S938" i="3"/>
  <c r="S937" i="3"/>
  <c r="T937" i="3" s="1"/>
  <c r="S936" i="3"/>
  <c r="S935" i="3"/>
  <c r="S934" i="3"/>
  <c r="S933" i="3"/>
  <c r="S932" i="3"/>
  <c r="S931" i="3"/>
  <c r="S930" i="3"/>
  <c r="S929" i="3"/>
  <c r="S928" i="3"/>
  <c r="S927" i="3"/>
  <c r="S926" i="3"/>
  <c r="S925" i="3"/>
  <c r="T925" i="3" s="1"/>
  <c r="S924" i="3"/>
  <c r="T924" i="3" s="1"/>
  <c r="S923" i="3"/>
  <c r="T923" i="3" s="1"/>
  <c r="S922" i="3"/>
  <c r="S921" i="3"/>
  <c r="S920" i="3"/>
  <c r="S919" i="3"/>
  <c r="S918" i="3"/>
  <c r="S917" i="3"/>
  <c r="S916" i="3"/>
  <c r="T916" i="3" s="1"/>
  <c r="S915" i="3"/>
  <c r="S914" i="3"/>
  <c r="S913" i="3"/>
  <c r="S912" i="3"/>
  <c r="S911" i="3"/>
  <c r="S910" i="3"/>
  <c r="S909" i="3"/>
  <c r="T909" i="3" s="1"/>
  <c r="S908" i="3"/>
  <c r="S907" i="3"/>
  <c r="S906" i="3"/>
  <c r="S905" i="3"/>
  <c r="S904" i="3"/>
  <c r="S903" i="3"/>
  <c r="S902" i="3"/>
  <c r="S901" i="3"/>
  <c r="S900" i="3"/>
  <c r="S899" i="3"/>
  <c r="S898" i="3"/>
  <c r="S897" i="3"/>
  <c r="S896" i="3"/>
  <c r="S895" i="3"/>
  <c r="S894" i="3"/>
  <c r="S893" i="3"/>
  <c r="S892" i="3"/>
  <c r="S891" i="3"/>
  <c r="S890" i="3"/>
  <c r="S889" i="3"/>
  <c r="S888" i="3"/>
  <c r="T888" i="3" s="1"/>
  <c r="S887" i="3"/>
  <c r="T887" i="3" s="1"/>
  <c r="S886" i="3"/>
  <c r="S885" i="3"/>
  <c r="S884" i="3"/>
  <c r="S883" i="3"/>
  <c r="S882" i="3"/>
  <c r="T882" i="3" s="1"/>
  <c r="S881" i="3"/>
  <c r="S880" i="3"/>
  <c r="S879" i="3"/>
  <c r="T879" i="3" s="1"/>
  <c r="S878" i="3"/>
  <c r="S877" i="3"/>
  <c r="T877" i="3" s="1"/>
  <c r="S876" i="3"/>
  <c r="T876" i="3" s="1"/>
  <c r="S875" i="3"/>
  <c r="T875" i="3" s="1"/>
  <c r="S874" i="3"/>
  <c r="T874" i="3" s="1"/>
  <c r="S873" i="3"/>
  <c r="S872" i="3"/>
  <c r="T872" i="3" s="1"/>
  <c r="S871" i="3"/>
  <c r="S870" i="3"/>
  <c r="S869" i="3"/>
  <c r="T869" i="3" s="1"/>
  <c r="S868" i="3"/>
  <c r="S867" i="3"/>
  <c r="T867" i="3" s="1"/>
  <c r="S866" i="3"/>
  <c r="S865" i="3"/>
  <c r="S864" i="3"/>
  <c r="S863" i="3"/>
  <c r="S862" i="3"/>
  <c r="S861" i="3"/>
  <c r="S860" i="3"/>
  <c r="S859" i="3"/>
  <c r="S858" i="3"/>
  <c r="S857" i="3"/>
  <c r="S856" i="3"/>
  <c r="S855" i="3"/>
  <c r="S854" i="3"/>
  <c r="S853" i="3"/>
  <c r="T853" i="3" s="1"/>
  <c r="S852" i="3"/>
  <c r="S851" i="3"/>
  <c r="S850" i="3"/>
  <c r="S849" i="3"/>
  <c r="S848" i="3"/>
  <c r="S847" i="3"/>
  <c r="S846" i="3"/>
  <c r="S845" i="3"/>
  <c r="S844" i="3"/>
  <c r="T844" i="3" s="1"/>
  <c r="S843" i="3"/>
  <c r="S842" i="3"/>
  <c r="T842" i="3" s="1"/>
  <c r="S841" i="3"/>
  <c r="T841" i="3" s="1"/>
  <c r="S840" i="3"/>
  <c r="S839" i="3"/>
  <c r="S838" i="3"/>
  <c r="S837" i="3"/>
  <c r="T837" i="3" s="1"/>
  <c r="S836" i="3"/>
  <c r="S835" i="3"/>
  <c r="S834" i="3"/>
  <c r="S833" i="3"/>
  <c r="S832" i="3"/>
  <c r="S831" i="3"/>
  <c r="S830" i="3"/>
  <c r="T830" i="3" s="1"/>
  <c r="S829" i="3"/>
  <c r="S828" i="3"/>
  <c r="S827" i="3"/>
  <c r="S826" i="3"/>
  <c r="S825" i="3"/>
  <c r="S824" i="3"/>
  <c r="S823" i="3"/>
  <c r="T823" i="3" s="1"/>
  <c r="S822" i="3"/>
  <c r="S821" i="3"/>
  <c r="S820" i="3"/>
  <c r="S819" i="3"/>
  <c r="S818" i="3"/>
  <c r="T818" i="3" s="1"/>
  <c r="S817" i="3"/>
  <c r="T817" i="3" s="1"/>
  <c r="S816" i="3"/>
  <c r="S815" i="3"/>
  <c r="S814" i="3"/>
  <c r="S813" i="3"/>
  <c r="S812" i="3"/>
  <c r="S811" i="3"/>
  <c r="T811" i="3" s="1"/>
  <c r="S810" i="3"/>
  <c r="S809" i="3"/>
  <c r="T809" i="3" s="1"/>
  <c r="S808" i="3"/>
  <c r="S807" i="3"/>
  <c r="S806" i="3"/>
  <c r="S805" i="3"/>
  <c r="S804" i="3"/>
  <c r="S803" i="3"/>
  <c r="S802" i="3"/>
  <c r="S801" i="3"/>
  <c r="S800" i="3"/>
  <c r="S799" i="3"/>
  <c r="S798" i="3"/>
  <c r="S797" i="3"/>
  <c r="S796" i="3"/>
  <c r="S795" i="3"/>
  <c r="S794" i="3"/>
  <c r="S793" i="3"/>
  <c r="T793" i="3" s="1"/>
  <c r="S792" i="3"/>
  <c r="S791" i="3"/>
  <c r="S790" i="3"/>
  <c r="S789" i="3"/>
  <c r="S788" i="3"/>
  <c r="T788" i="3" s="1"/>
  <c r="S787" i="3"/>
  <c r="T787" i="3" s="1"/>
  <c r="S786" i="3"/>
  <c r="S785" i="3"/>
  <c r="S784" i="3"/>
  <c r="S783" i="3"/>
  <c r="T783" i="3" s="1"/>
  <c r="S782" i="3"/>
  <c r="S781" i="3"/>
  <c r="S780" i="3"/>
  <c r="S779" i="3"/>
  <c r="T779" i="3" s="1"/>
  <c r="S778" i="3"/>
  <c r="T778" i="3" s="1"/>
  <c r="S777" i="3"/>
  <c r="S776" i="3"/>
  <c r="S775" i="3"/>
  <c r="S774" i="3"/>
  <c r="S773" i="3"/>
  <c r="S772" i="3"/>
  <c r="S771" i="3"/>
  <c r="S770" i="3"/>
  <c r="S769" i="3"/>
  <c r="S768" i="3"/>
  <c r="S767" i="3"/>
  <c r="S766" i="3"/>
  <c r="S765" i="3"/>
  <c r="S764" i="3"/>
  <c r="S763" i="3"/>
  <c r="S762" i="3"/>
  <c r="S761" i="3"/>
  <c r="T761" i="3" s="1"/>
  <c r="S760" i="3"/>
  <c r="S759" i="3"/>
  <c r="S758" i="3"/>
  <c r="T758" i="3" s="1"/>
  <c r="S757" i="3"/>
  <c r="S756" i="3"/>
  <c r="S755" i="3"/>
  <c r="S754" i="3"/>
  <c r="S753" i="3"/>
  <c r="S752" i="3"/>
  <c r="S751" i="3"/>
  <c r="T751" i="3" s="1"/>
  <c r="S750" i="3"/>
  <c r="T750" i="3" s="1"/>
  <c r="S749" i="3"/>
  <c r="S748" i="3"/>
  <c r="S747" i="3"/>
  <c r="T747" i="3" s="1"/>
  <c r="S746" i="3"/>
  <c r="S745" i="3"/>
  <c r="T745" i="3" s="1"/>
  <c r="S744" i="3"/>
  <c r="S743" i="3"/>
  <c r="T743" i="3" s="1"/>
  <c r="S742" i="3"/>
  <c r="T742" i="3" s="1"/>
  <c r="S741" i="3"/>
  <c r="S740" i="3"/>
  <c r="S739" i="3"/>
  <c r="S738" i="3"/>
  <c r="S737" i="3"/>
  <c r="S736" i="3"/>
  <c r="T736" i="3" s="1"/>
  <c r="S735" i="3"/>
  <c r="S734" i="3"/>
  <c r="S733" i="3"/>
  <c r="S732" i="3"/>
  <c r="S731" i="3"/>
  <c r="S730" i="3"/>
  <c r="S729" i="3"/>
  <c r="S728" i="3"/>
  <c r="S727" i="3"/>
  <c r="T727" i="3" s="1"/>
  <c r="S726" i="3"/>
  <c r="S725" i="3"/>
  <c r="S724" i="3"/>
  <c r="T724" i="3" s="1"/>
  <c r="S723" i="3"/>
  <c r="S722" i="3"/>
  <c r="T722" i="3" s="1"/>
  <c r="S721" i="3"/>
  <c r="T721" i="3" s="1"/>
  <c r="S720" i="3"/>
  <c r="S719" i="3"/>
  <c r="S718" i="3"/>
  <c r="S717" i="3"/>
  <c r="S716" i="3"/>
  <c r="S715" i="3"/>
  <c r="S714" i="3"/>
  <c r="T714" i="3" s="1"/>
  <c r="S713" i="3"/>
  <c r="S712" i="3"/>
  <c r="S711" i="3"/>
  <c r="T711" i="3" s="1"/>
  <c r="S710" i="3"/>
  <c r="T710" i="3" s="1"/>
  <c r="S709" i="3"/>
  <c r="T709" i="3" s="1"/>
  <c r="S708" i="3"/>
  <c r="S707" i="3"/>
  <c r="S706" i="3"/>
  <c r="S705" i="3"/>
  <c r="S704" i="3"/>
  <c r="S703" i="3"/>
  <c r="S702" i="3"/>
  <c r="S701" i="3"/>
  <c r="S700" i="3"/>
  <c r="S699" i="3"/>
  <c r="S698" i="3"/>
  <c r="S697" i="3"/>
  <c r="S696" i="3"/>
  <c r="S695" i="3"/>
  <c r="S694" i="3"/>
  <c r="S693" i="3"/>
  <c r="S692" i="3"/>
  <c r="T692" i="3" s="1"/>
  <c r="S691" i="3"/>
  <c r="T691" i="3" s="1"/>
  <c r="S690" i="3"/>
  <c r="S689" i="3"/>
  <c r="S688" i="3"/>
  <c r="T688" i="3" s="1"/>
  <c r="S687" i="3"/>
  <c r="S686" i="3"/>
  <c r="S685" i="3"/>
  <c r="S684" i="3"/>
  <c r="T684" i="3" s="1"/>
  <c r="S683" i="3"/>
  <c r="T683" i="3" s="1"/>
  <c r="S682" i="3"/>
  <c r="S681" i="3"/>
  <c r="S680" i="3"/>
  <c r="T680" i="3" s="1"/>
  <c r="S679" i="3"/>
  <c r="T679" i="3" s="1"/>
  <c r="S678" i="3"/>
  <c r="S677" i="3"/>
  <c r="S676" i="3"/>
  <c r="S675" i="3"/>
  <c r="T675" i="3" s="1"/>
  <c r="S674" i="3"/>
  <c r="S673" i="3"/>
  <c r="S672" i="3"/>
  <c r="S671" i="3"/>
  <c r="S670" i="3"/>
  <c r="T670" i="3" s="1"/>
  <c r="S669" i="3"/>
  <c r="T669" i="3" s="1"/>
  <c r="S668" i="3"/>
  <c r="S667" i="3"/>
  <c r="S666" i="3"/>
  <c r="S665" i="3"/>
  <c r="S664" i="3"/>
  <c r="S663" i="3"/>
  <c r="S662" i="3"/>
  <c r="S661" i="3"/>
  <c r="S660" i="3"/>
  <c r="S659" i="3"/>
  <c r="S658" i="3"/>
  <c r="S657" i="3"/>
  <c r="T657" i="3" s="1"/>
  <c r="S656" i="3"/>
  <c r="S655" i="3"/>
  <c r="S654" i="3"/>
  <c r="S653" i="3"/>
  <c r="S652" i="3"/>
  <c r="S651" i="3"/>
  <c r="S650" i="3"/>
  <c r="S649" i="3"/>
  <c r="S648" i="3"/>
  <c r="T648" i="3" s="1"/>
  <c r="S647" i="3"/>
  <c r="T647" i="3" s="1"/>
  <c r="S646" i="3"/>
  <c r="S645" i="3"/>
  <c r="S644" i="3"/>
  <c r="S643" i="3"/>
  <c r="S642" i="3"/>
  <c r="T642" i="3" s="1"/>
  <c r="S641" i="3"/>
  <c r="T641" i="3" s="1"/>
  <c r="S640" i="3"/>
  <c r="S639" i="3"/>
  <c r="S638" i="3"/>
  <c r="T638" i="3" s="1"/>
  <c r="S637" i="3"/>
  <c r="S636" i="3"/>
  <c r="T636" i="3" s="1"/>
  <c r="S635" i="3"/>
  <c r="T635" i="3" s="1"/>
  <c r="S634" i="3"/>
  <c r="T634" i="3" s="1"/>
  <c r="S633" i="3"/>
  <c r="S632" i="3"/>
  <c r="S631" i="3"/>
  <c r="S630" i="3"/>
  <c r="T630" i="3" s="1"/>
  <c r="S629" i="3"/>
  <c r="T629" i="3" s="1"/>
  <c r="S628" i="3"/>
  <c r="S627" i="3"/>
  <c r="S626" i="3"/>
  <c r="T626" i="3" s="1"/>
  <c r="S625" i="3"/>
  <c r="T625" i="3" s="1"/>
  <c r="S624" i="3"/>
  <c r="S623" i="3"/>
  <c r="S622" i="3"/>
  <c r="S621" i="3"/>
  <c r="S620" i="3"/>
  <c r="S619" i="3"/>
  <c r="S618" i="3"/>
  <c r="S617" i="3"/>
  <c r="S616" i="3"/>
  <c r="S615" i="3"/>
  <c r="T615" i="3" s="1"/>
  <c r="S614" i="3"/>
  <c r="S613" i="3"/>
  <c r="S612" i="3"/>
  <c r="S611" i="3"/>
  <c r="T611" i="3" s="1"/>
  <c r="S610" i="3"/>
  <c r="T610" i="3" s="1"/>
  <c r="S609" i="3"/>
  <c r="S608" i="3"/>
  <c r="T608" i="3" s="1"/>
  <c r="S607" i="3"/>
  <c r="T607" i="3" s="1"/>
  <c r="S606" i="3"/>
  <c r="T606" i="3" s="1"/>
  <c r="S605" i="3"/>
  <c r="S604" i="3"/>
  <c r="T604" i="3" s="1"/>
  <c r="S603" i="3"/>
  <c r="S602" i="3"/>
  <c r="S601" i="3"/>
  <c r="S600" i="3"/>
  <c r="T600" i="3" s="1"/>
  <c r="S599" i="3"/>
  <c r="S598" i="3"/>
  <c r="S597" i="3"/>
  <c r="S596" i="3"/>
  <c r="S595" i="3"/>
  <c r="T595" i="3" s="1"/>
  <c r="S594" i="3"/>
  <c r="S593" i="3"/>
  <c r="S592" i="3"/>
  <c r="S591" i="3"/>
  <c r="S590" i="3"/>
  <c r="T590" i="3" s="1"/>
  <c r="S589" i="3"/>
  <c r="S588" i="3"/>
  <c r="S587" i="3"/>
  <c r="S586" i="3"/>
  <c r="S585" i="3"/>
  <c r="T585" i="3" s="1"/>
  <c r="S584" i="3"/>
  <c r="S583" i="3"/>
  <c r="S582" i="3"/>
  <c r="S581" i="3"/>
  <c r="T581" i="3" s="1"/>
  <c r="S580" i="3"/>
  <c r="S579" i="3"/>
  <c r="T579" i="3" s="1"/>
  <c r="S578" i="3"/>
  <c r="T578" i="3" s="1"/>
  <c r="S577" i="3"/>
  <c r="S576" i="3"/>
  <c r="T576" i="3" s="1"/>
  <c r="S575" i="3"/>
  <c r="T575" i="3" s="1"/>
  <c r="S574" i="3"/>
  <c r="S573" i="3"/>
  <c r="T573" i="3" s="1"/>
  <c r="S572" i="3"/>
  <c r="S571" i="3"/>
  <c r="S570" i="3"/>
  <c r="S569" i="3"/>
  <c r="T569" i="3" s="1"/>
  <c r="S568" i="3"/>
  <c r="S567" i="3"/>
  <c r="S566" i="3"/>
  <c r="S565" i="3"/>
  <c r="S564" i="3"/>
  <c r="T564" i="3" s="1"/>
  <c r="S563" i="3"/>
  <c r="S562" i="3"/>
  <c r="S561" i="3"/>
  <c r="S560" i="3"/>
  <c r="S559" i="3"/>
  <c r="S558" i="3"/>
  <c r="S557" i="3"/>
  <c r="S556" i="3"/>
  <c r="T556" i="3" s="1"/>
  <c r="S555" i="3"/>
  <c r="S554" i="3"/>
  <c r="T554" i="3" s="1"/>
  <c r="S553" i="3"/>
  <c r="S552" i="3"/>
  <c r="S551" i="3"/>
  <c r="S550" i="3"/>
  <c r="T550" i="3" s="1"/>
  <c r="S549" i="3"/>
  <c r="S548" i="3"/>
  <c r="S547" i="3"/>
  <c r="S546" i="3"/>
  <c r="T546" i="3" s="1"/>
  <c r="S545" i="3"/>
  <c r="S544" i="3"/>
  <c r="S543" i="3"/>
  <c r="S542" i="3"/>
  <c r="S541" i="3"/>
  <c r="S540" i="3"/>
  <c r="S539" i="3"/>
  <c r="S538" i="3"/>
  <c r="S537" i="3"/>
  <c r="S536" i="3"/>
  <c r="S535" i="3"/>
  <c r="S534" i="3"/>
  <c r="T534" i="3" s="1"/>
  <c r="S533" i="3"/>
  <c r="S532" i="3"/>
  <c r="S531" i="3"/>
  <c r="S530" i="3"/>
  <c r="S529" i="3"/>
  <c r="S528" i="3"/>
  <c r="S527" i="3"/>
  <c r="S526" i="3"/>
  <c r="S525" i="3"/>
  <c r="S524" i="3"/>
  <c r="S523" i="3"/>
  <c r="S522" i="3"/>
  <c r="S521" i="3"/>
  <c r="S520" i="3"/>
  <c r="S519" i="3"/>
  <c r="S518" i="3"/>
  <c r="S517" i="3"/>
  <c r="S516" i="3"/>
  <c r="S515" i="3"/>
  <c r="S514" i="3"/>
  <c r="S513" i="3"/>
  <c r="S512" i="3"/>
  <c r="S511" i="3"/>
  <c r="S510" i="3"/>
  <c r="S509" i="3"/>
  <c r="S508" i="3"/>
  <c r="T508" i="3" s="1"/>
  <c r="S507" i="3"/>
  <c r="S506" i="3"/>
  <c r="T506" i="3" s="1"/>
  <c r="S505" i="3"/>
  <c r="S504" i="3"/>
  <c r="S503" i="3"/>
  <c r="T503" i="3" s="1"/>
  <c r="S502" i="3"/>
  <c r="S501" i="3"/>
  <c r="T501" i="3" s="1"/>
  <c r="S500" i="3"/>
  <c r="S499" i="3"/>
  <c r="S498" i="3"/>
  <c r="S497" i="3"/>
  <c r="S496" i="3"/>
  <c r="S495" i="3"/>
  <c r="S494" i="3"/>
  <c r="S493" i="3"/>
  <c r="S492" i="3"/>
  <c r="S491" i="3"/>
  <c r="T491" i="3" s="1"/>
  <c r="S490" i="3"/>
  <c r="T490" i="3" s="1"/>
  <c r="S489" i="3"/>
  <c r="T489" i="3" s="1"/>
  <c r="S488" i="3"/>
  <c r="T488" i="3" s="1"/>
  <c r="S487" i="3"/>
  <c r="S486" i="3"/>
  <c r="S485" i="3"/>
  <c r="S484" i="3"/>
  <c r="S483" i="3"/>
  <c r="S482" i="3"/>
  <c r="S481" i="3"/>
  <c r="S480" i="3"/>
  <c r="S479" i="3"/>
  <c r="S478" i="3"/>
  <c r="S477" i="3"/>
  <c r="S476" i="3"/>
  <c r="S475" i="3"/>
  <c r="S474" i="3"/>
  <c r="S473" i="3"/>
  <c r="S472" i="3"/>
  <c r="S471" i="3"/>
  <c r="S470" i="3"/>
  <c r="T470" i="3" s="1"/>
  <c r="S469" i="3"/>
  <c r="S468" i="3"/>
  <c r="S467" i="3"/>
  <c r="S466" i="3"/>
  <c r="S465" i="3"/>
  <c r="S464" i="3"/>
  <c r="T464" i="3" s="1"/>
  <c r="S463" i="3"/>
  <c r="T463" i="3" s="1"/>
  <c r="S462" i="3"/>
  <c r="T462" i="3" s="1"/>
  <c r="S461" i="3"/>
  <c r="S460" i="3"/>
  <c r="S459" i="3"/>
  <c r="T459" i="3" s="1"/>
  <c r="S458" i="3"/>
  <c r="T458" i="3" s="1"/>
  <c r="S457" i="3"/>
  <c r="S456" i="3"/>
  <c r="T456" i="3" s="1"/>
  <c r="S455" i="3"/>
  <c r="S454" i="3"/>
  <c r="T454" i="3" s="1"/>
  <c r="S453" i="3"/>
  <c r="T453" i="3" s="1"/>
  <c r="S452" i="3"/>
  <c r="T452" i="3" s="1"/>
  <c r="S451" i="3"/>
  <c r="T451" i="3" s="1"/>
  <c r="S450" i="3"/>
  <c r="S449" i="3"/>
  <c r="T449" i="3" s="1"/>
  <c r="S448" i="3"/>
  <c r="T448" i="3" s="1"/>
  <c r="S447" i="3"/>
  <c r="T447" i="3" s="1"/>
  <c r="S446" i="3"/>
  <c r="S445" i="3"/>
  <c r="S444" i="3"/>
  <c r="S443" i="3"/>
  <c r="S442" i="3"/>
  <c r="S441" i="3"/>
  <c r="T441" i="3" s="1"/>
  <c r="S440" i="3"/>
  <c r="S439" i="3"/>
  <c r="S438" i="3"/>
  <c r="S437" i="3"/>
  <c r="S436" i="3"/>
  <c r="T436" i="3" s="1"/>
  <c r="S435" i="3"/>
  <c r="S434" i="3"/>
  <c r="S433" i="3"/>
  <c r="T433" i="3" s="1"/>
  <c r="S432" i="3"/>
  <c r="S431" i="3"/>
  <c r="S430" i="3"/>
  <c r="S429" i="3"/>
  <c r="S428" i="3"/>
  <c r="S427" i="3"/>
  <c r="T427" i="3" s="1"/>
  <c r="S426" i="3"/>
  <c r="T426" i="3" s="1"/>
  <c r="S425" i="3"/>
  <c r="S424" i="3"/>
  <c r="S423" i="3"/>
  <c r="S422" i="3"/>
  <c r="S421" i="3"/>
  <c r="S420" i="3"/>
  <c r="T420" i="3" s="1"/>
  <c r="S419" i="3"/>
  <c r="S418" i="3"/>
  <c r="S417" i="3"/>
  <c r="S416" i="3"/>
  <c r="S415" i="3"/>
  <c r="S414" i="3"/>
  <c r="S413" i="3"/>
  <c r="S412" i="3"/>
  <c r="S411" i="3"/>
  <c r="S410" i="3"/>
  <c r="S409" i="3"/>
  <c r="S408" i="3"/>
  <c r="S407" i="3"/>
  <c r="S406" i="3"/>
  <c r="S405" i="3"/>
  <c r="S404" i="3"/>
  <c r="S403" i="3"/>
  <c r="S402" i="3"/>
  <c r="S401" i="3"/>
  <c r="T401" i="3" s="1"/>
  <c r="S400" i="3"/>
  <c r="S399" i="3"/>
  <c r="S398" i="3"/>
  <c r="S397" i="3"/>
  <c r="T397" i="3" s="1"/>
  <c r="S396" i="3"/>
  <c r="T396" i="3" s="1"/>
  <c r="S395" i="3"/>
  <c r="T395" i="3" s="1"/>
  <c r="S394" i="3"/>
  <c r="T394" i="3" s="1"/>
  <c r="S393" i="3"/>
  <c r="S392" i="3"/>
  <c r="S391" i="3"/>
  <c r="S390" i="3"/>
  <c r="S389" i="3"/>
  <c r="S388" i="3"/>
  <c r="T388" i="3" s="1"/>
  <c r="S387" i="3"/>
  <c r="S386" i="3"/>
  <c r="T386" i="3" s="1"/>
  <c r="S385" i="3"/>
  <c r="S384" i="3"/>
  <c r="S383" i="3"/>
  <c r="T383" i="3" s="1"/>
  <c r="S382" i="3"/>
  <c r="T382" i="3" s="1"/>
  <c r="S381" i="3"/>
  <c r="S380" i="3"/>
  <c r="S379" i="3"/>
  <c r="S378" i="3"/>
  <c r="S377" i="3"/>
  <c r="S376" i="3"/>
  <c r="S375" i="3"/>
  <c r="S374" i="3"/>
  <c r="S373" i="3"/>
  <c r="S372" i="3"/>
  <c r="S371" i="3"/>
  <c r="S370" i="3"/>
  <c r="S369" i="3"/>
  <c r="S368" i="3"/>
  <c r="S367" i="3"/>
  <c r="S366" i="3"/>
  <c r="S365" i="3"/>
  <c r="S364" i="3"/>
  <c r="S363" i="3"/>
  <c r="S362" i="3"/>
  <c r="S361" i="3"/>
  <c r="S360" i="3"/>
  <c r="S359" i="3"/>
  <c r="S358" i="3"/>
  <c r="S357" i="3"/>
  <c r="S356" i="3"/>
  <c r="S355" i="3"/>
  <c r="S354" i="3"/>
  <c r="S353" i="3"/>
  <c r="S352" i="3"/>
  <c r="S351" i="3"/>
  <c r="S350" i="3"/>
  <c r="S349" i="3"/>
  <c r="S348" i="3"/>
  <c r="S347" i="3"/>
  <c r="S346" i="3"/>
  <c r="S345" i="3"/>
  <c r="S344" i="3"/>
  <c r="S343" i="3"/>
  <c r="S342" i="3"/>
  <c r="S341" i="3"/>
  <c r="S340" i="3"/>
  <c r="S339" i="3"/>
  <c r="S338" i="3"/>
  <c r="S337" i="3"/>
  <c r="S336" i="3"/>
  <c r="S335" i="3"/>
  <c r="T335" i="3" s="1"/>
  <c r="S334" i="3"/>
  <c r="S333" i="3"/>
  <c r="S332" i="3"/>
  <c r="S331" i="3"/>
  <c r="S330" i="3"/>
  <c r="S329" i="3"/>
  <c r="S328" i="3"/>
  <c r="S327" i="3"/>
  <c r="S326" i="3"/>
  <c r="S325" i="3"/>
  <c r="S324" i="3"/>
  <c r="S323" i="3"/>
  <c r="S322" i="3"/>
  <c r="S321" i="3"/>
  <c r="S320" i="3"/>
  <c r="T320" i="3" s="1"/>
  <c r="S319" i="3"/>
  <c r="S318" i="3"/>
  <c r="S317" i="3"/>
  <c r="S316" i="3"/>
  <c r="S315" i="3"/>
  <c r="S314" i="3"/>
  <c r="S313" i="3"/>
  <c r="S312" i="3"/>
  <c r="S311" i="3"/>
  <c r="S310" i="3"/>
  <c r="S309" i="3"/>
  <c r="S308" i="3"/>
  <c r="S307" i="3"/>
  <c r="S306" i="3"/>
  <c r="S305" i="3"/>
  <c r="S304" i="3"/>
  <c r="S303" i="3"/>
  <c r="S302" i="3"/>
  <c r="S301" i="3"/>
  <c r="S300" i="3"/>
  <c r="S299" i="3"/>
  <c r="S298" i="3"/>
  <c r="S297" i="3"/>
  <c r="S296" i="3"/>
  <c r="S295" i="3"/>
  <c r="S294" i="3"/>
  <c r="S293" i="3"/>
  <c r="S292" i="3"/>
  <c r="S291" i="3"/>
  <c r="S290" i="3"/>
  <c r="S289" i="3"/>
  <c r="S288" i="3"/>
  <c r="S287" i="3"/>
  <c r="T287" i="3" s="1"/>
  <c r="S286" i="3"/>
  <c r="S285" i="3"/>
  <c r="S284" i="3"/>
  <c r="S283" i="3"/>
  <c r="S282" i="3"/>
  <c r="S281" i="3"/>
  <c r="T281" i="3" s="1"/>
  <c r="S280" i="3"/>
  <c r="T280" i="3" s="1"/>
  <c r="S279" i="3"/>
  <c r="T279" i="3" s="1"/>
  <c r="S278" i="3"/>
  <c r="T278" i="3" s="1"/>
  <c r="S277" i="3"/>
  <c r="S276" i="3"/>
  <c r="S275" i="3"/>
  <c r="S274" i="3"/>
  <c r="T274" i="3" s="1"/>
  <c r="S273" i="3"/>
  <c r="T273" i="3" s="1"/>
  <c r="S272" i="3"/>
  <c r="S271" i="3"/>
  <c r="S270" i="3"/>
  <c r="S269" i="3"/>
  <c r="S268" i="3"/>
  <c r="T268" i="3" s="1"/>
  <c r="S267" i="3"/>
  <c r="S266" i="3"/>
  <c r="S265" i="3"/>
  <c r="S264" i="3"/>
  <c r="S263" i="3"/>
  <c r="S262" i="3"/>
  <c r="S261" i="3"/>
  <c r="S260" i="3"/>
  <c r="S259" i="3"/>
  <c r="S258" i="3"/>
  <c r="S257" i="3"/>
  <c r="S256" i="3"/>
  <c r="S255" i="3"/>
  <c r="S254" i="3"/>
  <c r="S253" i="3"/>
  <c r="S252" i="3"/>
  <c r="S251" i="3"/>
  <c r="S250" i="3"/>
  <c r="S249" i="3"/>
  <c r="S248" i="3"/>
  <c r="S247" i="3"/>
  <c r="S246" i="3"/>
  <c r="S245" i="3"/>
  <c r="S244" i="3"/>
  <c r="S243" i="3"/>
  <c r="T243" i="3" s="1"/>
  <c r="S242" i="3"/>
  <c r="S241" i="3"/>
  <c r="S240" i="3"/>
  <c r="S239" i="3"/>
  <c r="S238" i="3"/>
  <c r="T238" i="3" s="1"/>
  <c r="S237" i="3"/>
  <c r="T237" i="3" s="1"/>
  <c r="S236" i="3"/>
  <c r="S235" i="3"/>
  <c r="S234" i="3"/>
  <c r="S233" i="3"/>
  <c r="S232" i="3"/>
  <c r="S231" i="3"/>
  <c r="S230" i="3"/>
  <c r="S229" i="3"/>
  <c r="S228" i="3"/>
  <c r="S227" i="3"/>
  <c r="S226" i="3"/>
  <c r="S225" i="3"/>
  <c r="S224" i="3"/>
  <c r="S223" i="3"/>
  <c r="S222" i="3"/>
  <c r="S221" i="3"/>
  <c r="S220" i="3"/>
  <c r="S219" i="3"/>
  <c r="S218" i="3"/>
  <c r="S217" i="3"/>
  <c r="S216" i="3"/>
  <c r="S215" i="3"/>
  <c r="S214" i="3"/>
  <c r="S213" i="3"/>
  <c r="T213" i="3" s="1"/>
  <c r="S212" i="3"/>
  <c r="S211" i="3"/>
  <c r="S210" i="3"/>
  <c r="S209" i="3"/>
  <c r="T209" i="3" s="1"/>
  <c r="S208" i="3"/>
  <c r="S207" i="3"/>
  <c r="S206" i="3"/>
  <c r="S205" i="3"/>
  <c r="T205" i="3" s="1"/>
  <c r="S204" i="3"/>
  <c r="S203" i="3"/>
  <c r="S202" i="3"/>
  <c r="S201" i="3"/>
  <c r="S200" i="3"/>
  <c r="S199" i="3"/>
  <c r="S198" i="3"/>
  <c r="S197" i="3"/>
  <c r="S196" i="3"/>
  <c r="S195" i="3"/>
  <c r="S194" i="3"/>
  <c r="S193" i="3"/>
  <c r="T193" i="3" s="1"/>
  <c r="S192" i="3"/>
  <c r="S191" i="3"/>
  <c r="S190" i="3"/>
  <c r="S189" i="3"/>
  <c r="S188" i="3"/>
  <c r="S187" i="3"/>
  <c r="S186" i="3"/>
  <c r="S185" i="3"/>
  <c r="S184" i="3"/>
  <c r="S183" i="3"/>
  <c r="S182" i="3"/>
  <c r="S181" i="3"/>
  <c r="T181" i="3" s="1"/>
  <c r="S180" i="3"/>
  <c r="S179" i="3"/>
  <c r="S178" i="3"/>
  <c r="T178" i="3" s="1"/>
  <c r="S177" i="3"/>
  <c r="T177" i="3" s="1"/>
  <c r="S176" i="3"/>
  <c r="T176" i="3" s="1"/>
  <c r="S175" i="3"/>
  <c r="T175" i="3" s="1"/>
  <c r="S174" i="3"/>
  <c r="T174" i="3" s="1"/>
  <c r="S173" i="3"/>
  <c r="T173" i="3" s="1"/>
  <c r="S172" i="3"/>
  <c r="S171" i="3"/>
  <c r="S170" i="3"/>
  <c r="S169" i="3"/>
  <c r="S168" i="3"/>
  <c r="S167" i="3"/>
  <c r="S166" i="3"/>
  <c r="S165" i="3"/>
  <c r="S164" i="3"/>
  <c r="S163" i="3"/>
  <c r="S162" i="3"/>
  <c r="S161" i="3"/>
  <c r="S160" i="3"/>
  <c r="S159" i="3"/>
  <c r="S158" i="3"/>
  <c r="S157" i="3"/>
  <c r="S156" i="3"/>
  <c r="S155" i="3"/>
  <c r="T155" i="3" s="1"/>
  <c r="S154" i="3"/>
  <c r="T154" i="3" s="1"/>
  <c r="S153" i="3"/>
  <c r="T153" i="3" s="1"/>
  <c r="S152" i="3"/>
  <c r="S151" i="3"/>
  <c r="S150" i="3"/>
  <c r="T150" i="3" s="1"/>
  <c r="S149" i="3"/>
  <c r="T149" i="3" s="1"/>
  <c r="S148" i="3"/>
  <c r="S147" i="3"/>
  <c r="S146" i="3"/>
  <c r="S145" i="3"/>
  <c r="S144" i="3"/>
  <c r="T144" i="3" s="1"/>
  <c r="S143" i="3"/>
  <c r="T143" i="3" s="1"/>
  <c r="S142" i="3"/>
  <c r="S141" i="3"/>
  <c r="S140" i="3"/>
  <c r="S139" i="3"/>
  <c r="S138" i="3"/>
  <c r="S137" i="3"/>
  <c r="T137" i="3" s="1"/>
  <c r="S136" i="3"/>
  <c r="S135" i="3"/>
  <c r="S134" i="3"/>
  <c r="S133" i="3"/>
  <c r="S132" i="3"/>
  <c r="S131" i="3"/>
  <c r="S130" i="3"/>
  <c r="S129" i="3"/>
  <c r="T129" i="3" s="1"/>
  <c r="S128" i="3"/>
  <c r="S127" i="3"/>
  <c r="T127" i="3" s="1"/>
  <c r="S126" i="3"/>
  <c r="S125" i="3"/>
  <c r="S124" i="3"/>
  <c r="S123" i="3"/>
  <c r="T123" i="3" s="1"/>
  <c r="S122" i="3"/>
  <c r="S121" i="3"/>
  <c r="S120" i="3"/>
  <c r="T120" i="3" s="1"/>
  <c r="S119" i="3"/>
  <c r="T119" i="3" s="1"/>
  <c r="S118" i="3"/>
  <c r="T118" i="3" s="1"/>
  <c r="S117" i="3"/>
  <c r="S116" i="3"/>
  <c r="S115" i="3"/>
  <c r="S114" i="3"/>
  <c r="S113" i="3"/>
  <c r="T113" i="3" s="1"/>
  <c r="S112" i="3"/>
  <c r="S111" i="3"/>
  <c r="T111" i="3" s="1"/>
  <c r="S110" i="3"/>
  <c r="S109" i="3"/>
  <c r="S108" i="3"/>
  <c r="S107" i="3"/>
  <c r="S106" i="3"/>
  <c r="S105" i="3"/>
  <c r="S104" i="3"/>
  <c r="S103" i="3"/>
  <c r="S102" i="3"/>
  <c r="S101" i="3"/>
  <c r="S100" i="3"/>
  <c r="S99" i="3"/>
  <c r="S98" i="3"/>
  <c r="S97" i="3"/>
  <c r="T97" i="3" s="1"/>
  <c r="S96" i="3"/>
  <c r="S95" i="3"/>
  <c r="T95" i="3" s="1"/>
  <c r="S94" i="3"/>
  <c r="S93" i="3"/>
  <c r="S92" i="3"/>
  <c r="S91" i="3"/>
  <c r="S90" i="3"/>
  <c r="S89" i="3"/>
  <c r="S88" i="3"/>
  <c r="S87" i="3"/>
  <c r="S86" i="3"/>
  <c r="S85" i="3"/>
  <c r="S84" i="3"/>
  <c r="S83" i="3"/>
  <c r="T83" i="3" s="1"/>
  <c r="S82" i="3"/>
  <c r="S81" i="3"/>
  <c r="S80" i="3"/>
  <c r="S79" i="3"/>
  <c r="T79" i="3" s="1"/>
  <c r="S78" i="3"/>
  <c r="S77" i="3"/>
  <c r="S76" i="3"/>
  <c r="T76" i="3" s="1"/>
  <c r="S75" i="3"/>
  <c r="T75" i="3" s="1"/>
  <c r="S74" i="3"/>
  <c r="T74" i="3" s="1"/>
  <c r="S73" i="3"/>
  <c r="T73" i="3" s="1"/>
  <c r="S72" i="3"/>
  <c r="S71" i="3"/>
  <c r="T71" i="3" s="1"/>
  <c r="S70" i="3"/>
  <c r="T70" i="3" s="1"/>
  <c r="S69" i="3"/>
  <c r="S68" i="3"/>
  <c r="S67" i="3"/>
  <c r="T67" i="3" s="1"/>
  <c r="S66" i="3"/>
  <c r="T66" i="3" s="1"/>
  <c r="S65" i="3"/>
  <c r="T65" i="3" s="1"/>
  <c r="S64" i="3"/>
  <c r="T64" i="3" s="1"/>
  <c r="S63" i="3"/>
  <c r="T63" i="3" s="1"/>
  <c r="S62" i="3"/>
  <c r="S61" i="3"/>
  <c r="T61" i="3" s="1"/>
  <c r="S60" i="3"/>
  <c r="T60" i="3" s="1"/>
  <c r="S59" i="3"/>
  <c r="S58" i="3"/>
  <c r="S57" i="3"/>
  <c r="T57" i="3" s="1"/>
  <c r="S56" i="3"/>
  <c r="S55" i="3"/>
  <c r="S54" i="3"/>
  <c r="T54" i="3" s="1"/>
  <c r="S53" i="3"/>
  <c r="S52" i="3"/>
  <c r="T52" i="3" s="1"/>
  <c r="S51" i="3"/>
  <c r="S50" i="3"/>
  <c r="S49" i="3"/>
  <c r="T49" i="3" s="1"/>
  <c r="S48" i="3"/>
  <c r="S47" i="3"/>
  <c r="S46" i="3"/>
  <c r="S45" i="3"/>
  <c r="S44" i="3"/>
  <c r="S43" i="3"/>
  <c r="T43" i="3" s="1"/>
  <c r="S42" i="3"/>
  <c r="T42" i="3" s="1"/>
  <c r="S41" i="3"/>
  <c r="T41" i="3" s="1"/>
  <c r="S40" i="3"/>
  <c r="T40" i="3" s="1"/>
  <c r="S39" i="3"/>
  <c r="T39" i="3" s="1"/>
  <c r="S38" i="3"/>
  <c r="S37" i="3"/>
  <c r="S36" i="3"/>
  <c r="T36" i="3" s="1"/>
  <c r="S35" i="3"/>
  <c r="T35" i="3" s="1"/>
  <c r="S34" i="3"/>
  <c r="S33" i="3"/>
  <c r="S32" i="3"/>
  <c r="T32" i="3" s="1"/>
  <c r="S31" i="3"/>
  <c r="T31" i="3" s="1"/>
  <c r="S30" i="3"/>
  <c r="S29" i="3"/>
  <c r="S28" i="3"/>
  <c r="T28" i="3" s="1"/>
  <c r="S27" i="3"/>
  <c r="T27" i="3" s="1"/>
  <c r="S26" i="3"/>
  <c r="S25" i="3"/>
  <c r="S24" i="3"/>
  <c r="S23" i="3"/>
  <c r="S22" i="3"/>
  <c r="S21" i="3"/>
  <c r="T21" i="3" s="1"/>
  <c r="S20" i="3"/>
  <c r="S19" i="3"/>
  <c r="T19" i="3" s="1"/>
  <c r="S18" i="3"/>
  <c r="T18" i="3" s="1"/>
  <c r="S17" i="3"/>
  <c r="S16" i="3"/>
  <c r="T16" i="3" s="1"/>
  <c r="S15" i="3"/>
  <c r="T15" i="3" s="1"/>
  <c r="S14" i="3"/>
  <c r="T14" i="3" s="1"/>
  <c r="S13" i="3"/>
  <c r="S12" i="3"/>
  <c r="T12" i="3" s="1"/>
  <c r="S11" i="3"/>
  <c r="T11" i="3" s="1"/>
  <c r="S10" i="3"/>
  <c r="S9" i="3"/>
  <c r="T9" i="3" s="1"/>
  <c r="S8" i="3"/>
  <c r="T8" i="3" s="1"/>
  <c r="S7" i="3"/>
  <c r="T7" i="3" s="1"/>
  <c r="S6" i="3"/>
  <c r="T6" i="3" s="1"/>
  <c r="S5" i="3"/>
  <c r="T5" i="3" s="1"/>
  <c r="S4" i="3"/>
  <c r="T4" i="3" s="1"/>
  <c r="S3" i="3"/>
  <c r="T3" i="3" s="1"/>
  <c r="F19" i="12" l="1"/>
  <c r="E19" i="12"/>
  <c r="D19" i="12"/>
  <c r="C19" i="12"/>
  <c r="G19" i="12"/>
  <c r="A3" i="12" a="1"/>
  <c r="A3" i="12" s="1"/>
  <c r="T1028" i="9"/>
  <c r="O5" i="12" s="1"/>
  <c r="T1027" i="9"/>
  <c r="T1026" i="9"/>
  <c r="K5" i="12" s="1"/>
  <c r="T1025" i="9"/>
  <c r="T1024" i="9"/>
  <c r="R5" i="12" s="1"/>
  <c r="T1023" i="9"/>
  <c r="T1022" i="9"/>
  <c r="T1021" i="9"/>
  <c r="T1020" i="9"/>
  <c r="T1019" i="9"/>
  <c r="X5" i="12" s="1"/>
  <c r="T1018" i="9"/>
  <c r="Y5" i="12" s="1"/>
  <c r="T1016" i="9"/>
  <c r="T1093" i="9"/>
  <c r="T1015" i="9"/>
  <c r="W5" i="12" s="1"/>
  <c r="T1014" i="9"/>
  <c r="T1013" i="9"/>
  <c r="C5" i="12" s="1"/>
  <c r="T1012" i="9"/>
  <c r="T1011" i="9"/>
  <c r="AC5" i="12" s="1"/>
  <c r="T1010" i="9"/>
  <c r="T1009" i="9"/>
  <c r="T1008" i="9"/>
  <c r="T1007" i="9"/>
  <c r="T1006" i="9"/>
  <c r="T1281" i="9"/>
  <c r="T1202" i="9"/>
  <c r="T1197" i="9"/>
  <c r="T1096" i="9"/>
  <c r="T1095" i="9"/>
  <c r="T1003" i="9"/>
  <c r="G5" i="12" s="1"/>
  <c r="T1091" i="9"/>
  <c r="T1090" i="9"/>
  <c r="AE5" i="12" s="1"/>
  <c r="T1089" i="9"/>
  <c r="T1088" i="9"/>
  <c r="N5" i="12" s="1"/>
  <c r="T1087" i="9"/>
  <c r="T1086" i="9"/>
  <c r="P5" i="12" s="1"/>
  <c r="T1085" i="9"/>
  <c r="AB5" i="12" s="1"/>
  <c r="T1084" i="9"/>
  <c r="T1083" i="9"/>
  <c r="T1082" i="9"/>
  <c r="T1081" i="9"/>
  <c r="M5" i="12" s="1"/>
  <c r="T1080" i="9"/>
  <c r="T1079" i="9"/>
  <c r="T1078" i="9"/>
  <c r="T1077" i="9"/>
  <c r="F5" i="12" s="1"/>
  <c r="T1075" i="9"/>
  <c r="L5" i="12" s="1"/>
  <c r="T1074" i="9"/>
  <c r="T1070" i="9"/>
  <c r="T1069" i="9"/>
  <c r="T1068" i="9"/>
  <c r="U5" i="12" s="1"/>
  <c r="T1067" i="9"/>
  <c r="Z5" i="12" s="1"/>
  <c r="T1066" i="9"/>
  <c r="T1065" i="9"/>
  <c r="T1064" i="9"/>
  <c r="T1063" i="9"/>
  <c r="T1060" i="9"/>
  <c r="T1058" i="9"/>
  <c r="T1057" i="9"/>
  <c r="T1056" i="9"/>
  <c r="T1055" i="9"/>
  <c r="T1054" i="9"/>
  <c r="T1053" i="9"/>
  <c r="T1052" i="9"/>
  <c r="T1051" i="9"/>
  <c r="T1050" i="9"/>
  <c r="T1047" i="9"/>
  <c r="T1046" i="9"/>
  <c r="T1045" i="9"/>
  <c r="T1044" i="9"/>
  <c r="T1043" i="9"/>
  <c r="T1042" i="9"/>
  <c r="T1041" i="9"/>
  <c r="T1040" i="9"/>
  <c r="J5" i="12" s="1"/>
  <c r="T1039" i="9"/>
  <c r="AA5" i="12" s="1"/>
  <c r="T1038" i="9"/>
  <c r="T5" i="12" s="1"/>
  <c r="T1037" i="9"/>
  <c r="T1036" i="9"/>
  <c r="Q5" i="12" s="1"/>
  <c r="T1035" i="9"/>
  <c r="T1034" i="9"/>
  <c r="T1033" i="9"/>
  <c r="AD5" i="12" s="1"/>
  <c r="T1032" i="9"/>
  <c r="S5" i="12" s="1"/>
  <c r="T1031" i="9"/>
  <c r="T1030" i="9"/>
  <c r="T1029" i="9"/>
  <c r="V5" i="12" s="1"/>
  <c r="T1390" i="10"/>
  <c r="T1389" i="10"/>
  <c r="T1388" i="10"/>
  <c r="T1387" i="10"/>
  <c r="T1386" i="10"/>
  <c r="T1385" i="10"/>
  <c r="T1384" i="10"/>
  <c r="T1383" i="10"/>
  <c r="T1382" i="10"/>
  <c r="T1381" i="10"/>
  <c r="T1380" i="10"/>
  <c r="T1379" i="10"/>
  <c r="T1377" i="10"/>
  <c r="T1376" i="10"/>
  <c r="T1375" i="10"/>
  <c r="T1374" i="10"/>
  <c r="T1373" i="10"/>
  <c r="T1372" i="10"/>
  <c r="T1369" i="10"/>
  <c r="T1368" i="10"/>
  <c r="T1367" i="10"/>
  <c r="T1366" i="10"/>
  <c r="T1378" i="10"/>
  <c r="W525" i="4"/>
  <c r="W351" i="4"/>
  <c r="W349" i="4"/>
  <c r="W347" i="4"/>
  <c r="U4" i="12" s="1"/>
  <c r="W348" i="4"/>
  <c r="V1452" i="3"/>
  <c r="H3" i="12" s="1"/>
  <c r="V1451" i="3"/>
  <c r="R3" i="12" s="1"/>
  <c r="V1450" i="3"/>
  <c r="T3" i="12" s="1"/>
  <c r="V1449" i="3"/>
  <c r="V3" i="12" s="1"/>
  <c r="V1448" i="3"/>
  <c r="C3" i="12" s="1"/>
  <c r="V1447" i="3"/>
  <c r="P3" i="12" s="1"/>
  <c r="V1445" i="3"/>
  <c r="O3" i="12" s="1"/>
  <c r="V1444" i="3"/>
  <c r="X3" i="12" s="1"/>
  <c r="V1441" i="3"/>
  <c r="V1440" i="3"/>
  <c r="J3" i="12" s="1"/>
  <c r="V1439" i="3"/>
  <c r="I3" i="12" s="1"/>
  <c r="V1438" i="3"/>
  <c r="W3" i="12" s="1"/>
  <c r="V1437" i="3"/>
  <c r="U3" i="12" s="1"/>
  <c r="T1002" i="9"/>
  <c r="AF5" i="12" s="1"/>
  <c r="N7" i="12" l="1"/>
  <c r="AB7" i="12"/>
  <c r="M7" i="12"/>
  <c r="F7" i="12"/>
  <c r="L7" i="12"/>
  <c r="Z7" i="12"/>
  <c r="T7" i="12"/>
  <c r="C7" i="12"/>
  <c r="P7" i="12"/>
  <c r="AA7" i="12"/>
  <c r="AD7" i="12"/>
  <c r="S7" i="12"/>
  <c r="Q7" i="12"/>
  <c r="J7" i="12"/>
  <c r="I7" i="12"/>
  <c r="W7" i="12"/>
  <c r="AF7" i="12"/>
  <c r="K7" i="12"/>
  <c r="Y7" i="12"/>
  <c r="AC7" i="12"/>
  <c r="G7" i="12"/>
  <c r="AE7" i="12"/>
  <c r="H7" i="12"/>
  <c r="E7" i="12"/>
  <c r="D7" i="12"/>
  <c r="O7" i="12"/>
  <c r="X7" i="12"/>
  <c r="R7" i="12"/>
  <c r="V7" i="12"/>
  <c r="U7" i="12"/>
  <c r="I8" i="12" l="1"/>
  <c r="H15" i="13" s="1"/>
  <c r="H8" i="12"/>
  <c r="G15" i="13" s="1"/>
  <c r="G8" i="12"/>
  <c r="F15" i="13" s="1"/>
  <c r="F8" i="12"/>
  <c r="E15" i="13" s="1"/>
  <c r="E8" i="12"/>
  <c r="D15" i="13" s="1"/>
  <c r="D8" i="12"/>
  <c r="C15" i="13" s="1"/>
  <c r="C8" i="12"/>
  <c r="B15" i="13" s="1"/>
  <c r="N8" i="12"/>
  <c r="M15" i="13" s="1"/>
  <c r="M8" i="12"/>
  <c r="L15" i="13" s="1"/>
  <c r="L8" i="12"/>
  <c r="K15" i="13" s="1"/>
  <c r="K8" i="12"/>
  <c r="J15" i="13" s="1"/>
  <c r="J8" i="12"/>
  <c r="I15" i="13" s="1"/>
  <c r="AF8" i="12"/>
  <c r="AE15" i="13" s="1"/>
  <c r="AE8" i="12"/>
  <c r="AD15" i="13" s="1"/>
  <c r="AD8" i="12"/>
  <c r="AC15" i="13" s="1"/>
  <c r="AC8" i="12"/>
  <c r="AB15" i="13" s="1"/>
  <c r="AB8" i="12"/>
  <c r="AA15" i="13" s="1"/>
  <c r="AA8" i="12"/>
  <c r="Z15" i="13" s="1"/>
  <c r="Z8" i="12"/>
  <c r="Y15" i="13" s="1"/>
  <c r="Y8" i="12"/>
  <c r="X15" i="13" s="1"/>
  <c r="X8" i="12"/>
  <c r="W15" i="13" s="1"/>
  <c r="W8" i="12"/>
  <c r="V15" i="13" s="1"/>
  <c r="V8" i="12"/>
  <c r="U15" i="13" s="1"/>
  <c r="U8" i="12"/>
  <c r="T15" i="13" s="1"/>
  <c r="T8" i="12"/>
  <c r="S15" i="13" s="1"/>
  <c r="S8" i="12"/>
  <c r="R15" i="13" s="1"/>
  <c r="R8" i="12"/>
  <c r="Q15" i="13" s="1"/>
  <c r="Q8" i="12"/>
  <c r="P15" i="13" s="1"/>
  <c r="P8" i="12"/>
  <c r="O15" i="13" s="1"/>
  <c r="O8" i="12"/>
  <c r="N15"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<sst xmlns="http://schemas.openxmlformats.org/spreadsheetml/2006/main" count="76913" uniqueCount="11801">
  <si>
    <t>Notes</t>
  </si>
  <si>
    <t>BF</t>
  </si>
  <si>
    <t>BOF</t>
  </si>
  <si>
    <t>DRI</t>
  </si>
  <si>
    <t>EAF</t>
  </si>
  <si>
    <t>GEM Plant ID</t>
  </si>
  <si>
    <t>GEM Unit ID</t>
  </si>
  <si>
    <t>Unit Name</t>
  </si>
  <si>
    <t>GEM Wiki Page</t>
  </si>
  <si>
    <t>Unit Status</t>
  </si>
  <si>
    <t>Announced Date</t>
  </si>
  <si>
    <t>Construction Date</t>
  </si>
  <si>
    <t>Start Date</t>
  </si>
  <si>
    <t>Unit Age</t>
  </si>
  <si>
    <t>Pre-retirement Announcement Date</t>
  </si>
  <si>
    <t>Idled Date</t>
  </si>
  <si>
    <t>Retired Date</t>
  </si>
  <si>
    <t>Furnace Manufacturer</t>
  </si>
  <si>
    <t>Furnace Model</t>
  </si>
  <si>
    <t>Current Capacity (ttpa)</t>
  </si>
  <si>
    <t>Current Size (m3)</t>
  </si>
  <si>
    <t>CCS/CCUS</t>
  </si>
  <si>
    <t>Most Recent Relining</t>
  </si>
  <si>
    <t>Furnace Type</t>
  </si>
  <si>
    <t>Reductant</t>
  </si>
  <si>
    <t>P100000120008</t>
  </si>
  <si>
    <t>U100000140001</t>
  </si>
  <si>
    <t>BF 2</t>
  </si>
  <si>
    <t>https://www.gem.wiki/Ternium_Siderar_San_Nicolás_steel_plant</t>
  </si>
  <si>
    <t>operating</t>
  </si>
  <si>
    <t>unknown</t>
  </si>
  <si>
    <t>No</t>
  </si>
  <si>
    <t>U100000140002</t>
  </si>
  <si>
    <t>BF 1</t>
  </si>
  <si>
    <t>P100000120010</t>
  </si>
  <si>
    <t>U100000140003</t>
  </si>
  <si>
    <t>BF A</t>
  </si>
  <si>
    <t>https://www.gem.wiki/Voestalpine_Stahl_Linz_steel_plant</t>
  </si>
  <si>
    <t>U100000140004</t>
  </si>
  <si>
    <t>BF 5</t>
  </si>
  <si>
    <t>operating pre-retirement</t>
  </si>
  <si>
    <t>Midrex</t>
  </si>
  <si>
    <t>U100000140005</t>
  </si>
  <si>
    <t>BF 6</t>
  </si>
  <si>
    <t>P100000120011</t>
  </si>
  <si>
    <t>U100000140006</t>
  </si>
  <si>
    <t>https://www.gem.wiki/Voestalpine_Stahl_Donawitz_steel_plant</t>
  </si>
  <si>
    <t>U100000140007</t>
  </si>
  <si>
    <t>BF 4</t>
  </si>
  <si>
    <t>P100000120012</t>
  </si>
  <si>
    <t>U100000140008</t>
  </si>
  <si>
    <t>https://www.gem.wiki/BlueScope_Port_Kembla_steel_plant</t>
  </si>
  <si>
    <t>U100000140009</t>
  </si>
  <si>
    <t>mothballed</t>
  </si>
  <si>
    <t>P100000120013</t>
  </si>
  <si>
    <t>U100000140010</t>
  </si>
  <si>
    <t>https://www.gem.wiki/GFG_Liberty_Steel_Australia_Whyalla_steel_plant</t>
  </si>
  <si>
    <t>P100000120017</t>
  </si>
  <si>
    <t>U100000140011</t>
  </si>
  <si>
    <t>https://www.gem.wiki/ArcelorMittal_Zenica_steel_plant</t>
  </si>
  <si>
    <t>P100000120025</t>
  </si>
  <si>
    <t>U100000140012</t>
  </si>
  <si>
    <t>unknown BF (1)</t>
  </si>
  <si>
    <t>https://www.gem.wiki/Star_Consortium_steel_plant</t>
  </si>
  <si>
    <t>cancelled</t>
  </si>
  <si>
    <t>P100000120027</t>
  </si>
  <si>
    <t>U100000140013</t>
  </si>
  <si>
    <t>BF B</t>
  </si>
  <si>
    <t>https://www.gem.wiki/ArcelorMittal_Gent_steel_plant</t>
  </si>
  <si>
    <t>U100000140014</t>
  </si>
  <si>
    <t>P100000120033</t>
  </si>
  <si>
    <t>U100000140015</t>
  </si>
  <si>
    <t>https://www.gem.wiki/Gerdau_Açominas_Ouro_Branco_steel_plant</t>
  </si>
  <si>
    <t>U100000140016</t>
  </si>
  <si>
    <t>P100000120034</t>
  </si>
  <si>
    <t>U100000140017</t>
  </si>
  <si>
    <t>https://www.gem.wiki/ArcelorMittal_Tubarão_steel_plant</t>
  </si>
  <si>
    <t>U100000140018</t>
  </si>
  <si>
    <t>U100000140019</t>
  </si>
  <si>
    <t>BF 3</t>
  </si>
  <si>
    <t>P100000120035</t>
  </si>
  <si>
    <t>U100000140020</t>
  </si>
  <si>
    <t>https://www.gem.wiki/ArcelorMittal_Monlevade_steel_plant</t>
  </si>
  <si>
    <t>U100000140021</t>
  </si>
  <si>
    <t>P100000120037</t>
  </si>
  <si>
    <t>U100000140022</t>
  </si>
  <si>
    <t>https://www.gem.wiki/Usiminas_Cubatão_steel_plant</t>
  </si>
  <si>
    <t>U100000140023</t>
  </si>
  <si>
    <t>P100000120038</t>
  </si>
  <si>
    <t>U100000140024</t>
  </si>
  <si>
    <t>https://www.gem.wiki/Ternium_Brasil_Santa_Cruz_steel_plant</t>
  </si>
  <si>
    <t>U100000140025</t>
  </si>
  <si>
    <t>P100000120039</t>
  </si>
  <si>
    <t>U100000140026</t>
  </si>
  <si>
    <t>https://www.gem.wiki/CSN_Volta_Redonda_steel_plant</t>
  </si>
  <si>
    <t>U100000140027</t>
  </si>
  <si>
    <t>P100000120040</t>
  </si>
  <si>
    <t>U100000140028</t>
  </si>
  <si>
    <t>https://www.gem.wiki/ArcelorMittal_Pecém_steel_plant</t>
  </si>
  <si>
    <t>P100000120043</t>
  </si>
  <si>
    <t>U100000140029</t>
  </si>
  <si>
    <t>https://www.gem.wiki/Usiminas_Ipatinga_steel_plant</t>
  </si>
  <si>
    <t>U100000140030</t>
  </si>
  <si>
    <t>U100000140031</t>
  </si>
  <si>
    <t>P100000120044</t>
  </si>
  <si>
    <t>U100000140032</t>
  </si>
  <si>
    <t>https://www.gem.wiki/Vallourec_Jeceaba_steel_plant</t>
  </si>
  <si>
    <t>U100000140033</t>
  </si>
  <si>
    <t>P100000120045</t>
  </si>
  <si>
    <t>U100000140034</t>
  </si>
  <si>
    <t>https://www.gem.wiki/ArcelorMittal_Juiz_de_Fora_steel_plant</t>
  </si>
  <si>
    <t>U100000140035</t>
  </si>
  <si>
    <t>P100000120046</t>
  </si>
  <si>
    <t>U100000140036</t>
  </si>
  <si>
    <t>BF 1; "Roberta"</t>
  </si>
  <si>
    <t>https://www.gem.wiki/AVB_Açailândia_steel_plant</t>
  </si>
  <si>
    <t>U100000140037</t>
  </si>
  <si>
    <t>BF 2; "Regina"</t>
  </si>
  <si>
    <t>P100000120047</t>
  </si>
  <si>
    <t>U100000140038</t>
  </si>
  <si>
    <t>https://www.gem.wiki/Gerdau_Divinópolis_steel_plant</t>
  </si>
  <si>
    <t>U100000140039</t>
  </si>
  <si>
    <t>U100000141457</t>
  </si>
  <si>
    <t>P100000120053</t>
  </si>
  <si>
    <t>U100000140040</t>
  </si>
  <si>
    <t>https://www.gem.wiki/Aperam_Timóteo_steel_plant</t>
  </si>
  <si>
    <t>U100000140041</t>
  </si>
  <si>
    <t>P100000120054</t>
  </si>
  <si>
    <t>U100000140042</t>
  </si>
  <si>
    <t>https://www.gem.wiki/Viena_Açailândia_iron_works</t>
  </si>
  <si>
    <t>U100000140043</t>
  </si>
  <si>
    <t>U100000140044</t>
  </si>
  <si>
    <t>U100000140045</t>
  </si>
  <si>
    <t>U100000140046</t>
  </si>
  <si>
    <t>P100000120058</t>
  </si>
  <si>
    <t>U100000140047</t>
  </si>
  <si>
    <t>https://www.gem.wiki/ArcelorMittal_Dofasco_steel_plant</t>
  </si>
  <si>
    <t>U100000140048</t>
  </si>
  <si>
    <t>U100000140049</t>
  </si>
  <si>
    <t>P100000120059</t>
  </si>
  <si>
    <t>U100000140050</t>
  </si>
  <si>
    <t>BF 7</t>
  </si>
  <si>
    <t>https://www.gem.wiki/Algoma_steel_plant</t>
  </si>
  <si>
    <t>U100000141356</t>
  </si>
  <si>
    <t>P100000120061</t>
  </si>
  <si>
    <t>U100000140051</t>
  </si>
  <si>
    <t>https://www.gem.wiki/Cleveland-Cliffs_Lake_Erie_steel_plant</t>
  </si>
  <si>
    <t>P100000120066</t>
  </si>
  <si>
    <t>U100000140052</t>
  </si>
  <si>
    <t>https://www.gem.wiki/CAP_Acero_Huachipato_steel_plant</t>
  </si>
  <si>
    <t>U100000140053</t>
  </si>
  <si>
    <t>P100000120068</t>
  </si>
  <si>
    <t>U100000140054</t>
  </si>
  <si>
    <t>BF #1</t>
  </si>
  <si>
    <t>https://www.gem.wiki/Wuhu_Xinxing_Ductile_Iron_Pipes_Co_Ltd</t>
  </si>
  <si>
    <t>U100000140055</t>
  </si>
  <si>
    <t>P100000120069</t>
  </si>
  <si>
    <t>U100000140056</t>
  </si>
  <si>
    <t>https://www.gem.wiki/Maanshan_Iron_and_Steel_Co_Ltd</t>
  </si>
  <si>
    <t>U100000140057</t>
  </si>
  <si>
    <t>U100000140058</t>
  </si>
  <si>
    <t>U100000140059</t>
  </si>
  <si>
    <t>U100000140060</t>
  </si>
  <si>
    <t>U100000140061</t>
  </si>
  <si>
    <t>P100000120070</t>
  </si>
  <si>
    <t>U100000140064</t>
  </si>
  <si>
    <t>https://www.gem.wiki/Anhui_Changjiang_Steel_Co_Ltd</t>
  </si>
  <si>
    <t>U100000140065</t>
  </si>
  <si>
    <t>U100000140066</t>
  </si>
  <si>
    <t>P100000120071</t>
  </si>
  <si>
    <t>U100000140067</t>
  </si>
  <si>
    <t>https://www.gem.wiki/Anhui_Guihang_Special_Steel_Co_Ltd</t>
  </si>
  <si>
    <t>U100000140068</t>
  </si>
  <si>
    <t>P100000120072</t>
  </si>
  <si>
    <t>U100000140069</t>
  </si>
  <si>
    <t>https://www.gem.wiki/Tongling_Fuxin_Iron_and_Steel_Co_Ltd</t>
  </si>
  <si>
    <t>P100000120073</t>
  </si>
  <si>
    <t>U100000140070</t>
  </si>
  <si>
    <t>https://www.gem.wiki/Wuhu_Fuxin_Iron_and_Steel_Co_Ltd</t>
  </si>
  <si>
    <t>U100000140071</t>
  </si>
  <si>
    <t>unknown BF (2)</t>
  </si>
  <si>
    <t>P100000120074</t>
  </si>
  <si>
    <t>U100000140072</t>
  </si>
  <si>
    <t>https://www.gem.wiki/Chongqing_Iron_and_Steel_Co_Ltd</t>
  </si>
  <si>
    <t>U100000140073</t>
  </si>
  <si>
    <t>U100000140074</t>
  </si>
  <si>
    <t>U100000140075</t>
  </si>
  <si>
    <t>P100000120075</t>
  </si>
  <si>
    <t>U100000140076</t>
  </si>
  <si>
    <t>https://www.gem.wiki/Sichuan_Desheng_Group_Vanadium_and_Titanium_Co_Ltd</t>
  </si>
  <si>
    <t>retired</t>
  </si>
  <si>
    <t>U100000140077</t>
  </si>
  <si>
    <t>U100000140078</t>
  </si>
  <si>
    <t>U100000140079</t>
  </si>
  <si>
    <t>P100000120076</t>
  </si>
  <si>
    <t>U100000140080</t>
  </si>
  <si>
    <t>https://www.gem.wiki/Sansteel_Minguang_Co_Ltd_Fujian_plant</t>
  </si>
  <si>
    <t>U100000140081</t>
  </si>
  <si>
    <t>U100000140082</t>
  </si>
  <si>
    <t>U100000140083</t>
  </si>
  <si>
    <t>BF New#1</t>
  </si>
  <si>
    <t>U100000140084</t>
  </si>
  <si>
    <t>BF New#2</t>
  </si>
  <si>
    <t>U100000141421</t>
  </si>
  <si>
    <t>U100000141422</t>
  </si>
  <si>
    <t>U100000141423</t>
  </si>
  <si>
    <t>P100000120077</t>
  </si>
  <si>
    <t>U100000140085</t>
  </si>
  <si>
    <t>https://www.gem.wiki/Fujian_Quanzhou_Minguang_Iron_and_Steel_Co_Ltd</t>
  </si>
  <si>
    <t>U100000140086</t>
  </si>
  <si>
    <t>U100000140087</t>
  </si>
  <si>
    <t>U100000141442</t>
  </si>
  <si>
    <t>U100000141443</t>
  </si>
  <si>
    <t>P100000120078</t>
  </si>
  <si>
    <t>U100000140088</t>
  </si>
  <si>
    <t>BF New 1</t>
  </si>
  <si>
    <t>https://www.gem.wiki/Fujian_Sanbao_Steel_Co_Ltd</t>
  </si>
  <si>
    <t>U100000140089</t>
  </si>
  <si>
    <t>P100000120079</t>
  </si>
  <si>
    <t>U100000140090</t>
  </si>
  <si>
    <t>https://www.gem.wiki/Fujian_Yixin_Steel_Co_Ltd</t>
  </si>
  <si>
    <t>U100000140091</t>
  </si>
  <si>
    <t>BF #2</t>
  </si>
  <si>
    <t>U100000140092</t>
  </si>
  <si>
    <t>construction</t>
  </si>
  <si>
    <t>P100000120080</t>
  </si>
  <si>
    <t>U100000140093</t>
  </si>
  <si>
    <t>https://www.gem.wiki/Fujian_Luoyuan_Minguang_Iron_and_Steel_Co_Ltd</t>
  </si>
  <si>
    <t>U100000140094</t>
  </si>
  <si>
    <t>U100000141409</t>
  </si>
  <si>
    <t>U100000141410</t>
  </si>
  <si>
    <t>P100000120081</t>
  </si>
  <si>
    <t>U100000140095</t>
  </si>
  <si>
    <t>https://www.gem.wiki/Fujian_Tsingtuo_Nickel_Industry_Co_Ltd</t>
  </si>
  <si>
    <t>U100000140096</t>
  </si>
  <si>
    <t>U100000140097</t>
  </si>
  <si>
    <t>unknown BF (3)</t>
  </si>
  <si>
    <t>U100001027744</t>
  </si>
  <si>
    <t>unknown BF(4)</t>
  </si>
  <si>
    <t>P100000120082</t>
  </si>
  <si>
    <t>U100000140103</t>
  </si>
  <si>
    <t>https://www.gem.wiki/Gansu_Jiu_Steel_Group_Hongxing_Iron_and_Steel_Co_Ltd</t>
  </si>
  <si>
    <t>U100000140104</t>
  </si>
  <si>
    <t>unknown BF (4)</t>
  </si>
  <si>
    <t>U100000140105</t>
  </si>
  <si>
    <t>unknown BF (5)</t>
  </si>
  <si>
    <t>U100000140106</t>
  </si>
  <si>
    <t>unknown BF (6)</t>
  </si>
  <si>
    <t>U100000140107</t>
  </si>
  <si>
    <t>U100000140108</t>
  </si>
  <si>
    <t>U100000140109</t>
  </si>
  <si>
    <t>U100000140110</t>
  </si>
  <si>
    <t>New BF #3</t>
  </si>
  <si>
    <t>P100000120083</t>
  </si>
  <si>
    <t>U100000140111</t>
  </si>
  <si>
    <t>https://www.gem.wiki/Jiugang_Group_Yuzhong_Iron_and_Steel_Co_Ltd</t>
  </si>
  <si>
    <t>U100001027822</t>
  </si>
  <si>
    <t>New BF 3</t>
  </si>
  <si>
    <t>P100000120084</t>
  </si>
  <si>
    <t>U100000140112</t>
  </si>
  <si>
    <t>https://www.gem.wiki/SGIS_Songshan_Co_Ltd</t>
  </si>
  <si>
    <t>U100000140113</t>
  </si>
  <si>
    <t>U100000140114</t>
  </si>
  <si>
    <t>BF 8</t>
  </si>
  <si>
    <t>P100000120085</t>
  </si>
  <si>
    <t>U100000140115</t>
  </si>
  <si>
    <t>https://www.gem.wiki/Baosteel_Zhanjiang_Iron_and_Steel_Co_Ltd</t>
  </si>
  <si>
    <t>U100000140116</t>
  </si>
  <si>
    <t>U100000140117</t>
  </si>
  <si>
    <t>P100000120086</t>
  </si>
  <si>
    <t>U100000140119</t>
  </si>
  <si>
    <t>https://www.gem.wiki/Zhuhai_Yueyufeng_Iron_and_Steel_Co_Ltd</t>
  </si>
  <si>
    <t>U100000140120</t>
  </si>
  <si>
    <t>U100000140121</t>
  </si>
  <si>
    <t>U100000140122</t>
  </si>
  <si>
    <t>P100000120088</t>
  </si>
  <si>
    <t>U100000140123</t>
  </si>
  <si>
    <t>https://www.gem.wiki/Yangchun_New_Steel_Co_Ltd</t>
  </si>
  <si>
    <t>U100000140124</t>
  </si>
  <si>
    <t>P100000120092</t>
  </si>
  <si>
    <t>U100000140125</t>
  </si>
  <si>
    <t>https://www.gem.wiki/Liuzhou_Iron_and_Steel_Co_Ltd_Liuzhou_Base</t>
  </si>
  <si>
    <t>U100000140126</t>
  </si>
  <si>
    <t>U100000140127</t>
  </si>
  <si>
    <t>U100000140128</t>
  </si>
  <si>
    <t>U100000140129</t>
  </si>
  <si>
    <t>U100000140131</t>
  </si>
  <si>
    <t>U100001031207</t>
  </si>
  <si>
    <t>P100000120093</t>
  </si>
  <si>
    <t>U100000140133</t>
  </si>
  <si>
    <t>https://www.gem.wiki/Guangxi_Beigang_New_Material_Co_Ltd</t>
  </si>
  <si>
    <t>U100000140134</t>
  </si>
  <si>
    <t>U100000140135</t>
  </si>
  <si>
    <t>P100000120094</t>
  </si>
  <si>
    <t>U100000140138</t>
  </si>
  <si>
    <t>https://www.gem.wiki/Guangxi_Shenglong_Metallurgical_Co_Ltd</t>
  </si>
  <si>
    <t>U100000140139</t>
  </si>
  <si>
    <t>U100000140140</t>
  </si>
  <si>
    <t>U100000140141</t>
  </si>
  <si>
    <t>U100000140142</t>
  </si>
  <si>
    <t>U100000140143</t>
  </si>
  <si>
    <t>U100000140144</t>
  </si>
  <si>
    <t>U100000140145</t>
  </si>
  <si>
    <t>U100000140146</t>
  </si>
  <si>
    <t>BF New 3</t>
  </si>
  <si>
    <t>U100000140147</t>
  </si>
  <si>
    <t>BF New 4</t>
  </si>
  <si>
    <t>P100000120095</t>
  </si>
  <si>
    <t>U100000140148</t>
  </si>
  <si>
    <t>https://www.gem.wiki/Guangxi_Guigang_Iron_and_Steel_Group_Co_Ltd</t>
  </si>
  <si>
    <t>U100000140149</t>
  </si>
  <si>
    <t>U100000141411</t>
  </si>
  <si>
    <t>U100001027843</t>
  </si>
  <si>
    <t>announced</t>
  </si>
  <si>
    <t>P100000120096</t>
  </si>
  <si>
    <t>U100000140150</t>
  </si>
  <si>
    <t>https://www.gem.wiki/Shougang_Shuicheng_Iron_and_Steel_Group_Co_Ltd</t>
  </si>
  <si>
    <t>U100000140151</t>
  </si>
  <si>
    <t>P100000120099</t>
  </si>
  <si>
    <t>U100000140152</t>
  </si>
  <si>
    <t>https://www.gem.wiki/Hebei_Xinxing_Ductile_Iron_Pipes_Co_Ltd</t>
  </si>
  <si>
    <t>P100000120100</t>
  </si>
  <si>
    <t>U100000140153</t>
  </si>
  <si>
    <t>https://www.gem.wiki/Qian_an_Zhayi_Steel_Group_Co_Ltd</t>
  </si>
  <si>
    <t>U100000140154</t>
  </si>
  <si>
    <t>P100000120101</t>
  </si>
  <si>
    <t>U100000140155</t>
  </si>
  <si>
    <t>https://www.gem.wiki/Tangshan_Iron_and_Steel_Group_Co_Ltd</t>
  </si>
  <si>
    <t>U100000140156</t>
  </si>
  <si>
    <t>U100000140157</t>
  </si>
  <si>
    <t>P100000120102</t>
  </si>
  <si>
    <t>U100000140158</t>
  </si>
  <si>
    <t>https://www.gem.wiki/Handan_Iron_and_Steel_Group_Co_Ltd</t>
  </si>
  <si>
    <t>U100000140159</t>
  </si>
  <si>
    <t>U100000140160</t>
  </si>
  <si>
    <t>U100000140161</t>
  </si>
  <si>
    <t>U100000140162</t>
  </si>
  <si>
    <t>P100000120103</t>
  </si>
  <si>
    <t>U100000140163</t>
  </si>
  <si>
    <t>https://www.gem.wiki/Shijiazhuang_Iron_and_Steel_Co_Ltd</t>
  </si>
  <si>
    <t>U100000140164</t>
  </si>
  <si>
    <t>U100000140165</t>
  </si>
  <si>
    <t>P100000120104</t>
  </si>
  <si>
    <t>U100000140166</t>
  </si>
  <si>
    <t>https://www.gem.wiki/Xuanhua_Iron_and_Steel_Group_Co_Ltd</t>
  </si>
  <si>
    <t>U100000140167</t>
  </si>
  <si>
    <t>U100000140168</t>
  </si>
  <si>
    <t>U100000141447</t>
  </si>
  <si>
    <t>P100000120105</t>
  </si>
  <si>
    <t>U100000140169</t>
  </si>
  <si>
    <t>https://www.gem.wiki/Chengde_Iron_and_Steel_Group_Co_Ltd</t>
  </si>
  <si>
    <t>U100000140170</t>
  </si>
  <si>
    <t>U100000140171</t>
  </si>
  <si>
    <t>U100000140172</t>
  </si>
  <si>
    <t>P100000120106</t>
  </si>
  <si>
    <t>U100000140173</t>
  </si>
  <si>
    <t>https://www.gem.wiki/Shougang_Jingtang_United_Iron_and_Steel_Co_Ltd</t>
  </si>
  <si>
    <t>U100000140174</t>
  </si>
  <si>
    <t>U100000140175</t>
  </si>
  <si>
    <t>P100000120107</t>
  </si>
  <si>
    <t>U100000140176</t>
  </si>
  <si>
    <t>https://www.gem.wiki/Shougang_Qian_an_Iron_and_Steel_Co_Ltd</t>
  </si>
  <si>
    <t>U100000140177</t>
  </si>
  <si>
    <t>U100000140178</t>
  </si>
  <si>
    <t>P100000120108</t>
  </si>
  <si>
    <t>U100000140179</t>
  </si>
  <si>
    <t>https://www.gem.wiki/Tangshan_Donghua_Iron_and_Steel_Enterprise_Group_Co_Ltd</t>
  </si>
  <si>
    <t>U100000140180</t>
  </si>
  <si>
    <t>U100000140181</t>
  </si>
  <si>
    <t>U100000141426</t>
  </si>
  <si>
    <t>U100000141427</t>
  </si>
  <si>
    <t>U100000141453</t>
  </si>
  <si>
    <t>U100000141454</t>
  </si>
  <si>
    <t>U100001027938</t>
  </si>
  <si>
    <t>P100000120109</t>
  </si>
  <si>
    <t>U100000140182</t>
  </si>
  <si>
    <t>https://www.gem.wiki/Tangshan_Ruifeng_Iron_and_Steel_Group_Co_Ltd</t>
  </si>
  <si>
    <t>U100000140183</t>
  </si>
  <si>
    <t>U100000140184</t>
  </si>
  <si>
    <t>U100000140185</t>
  </si>
  <si>
    <t>P100000120110</t>
  </si>
  <si>
    <t>U100000140186</t>
  </si>
  <si>
    <t>https://www.gem.wiki/Qian_an_Jiujiang_Wire_Co_Ltd</t>
  </si>
  <si>
    <t>U100000140187</t>
  </si>
  <si>
    <t>U100000140190</t>
  </si>
  <si>
    <t>U100000140191</t>
  </si>
  <si>
    <t>U100000140192</t>
  </si>
  <si>
    <t>U100000140193</t>
  </si>
  <si>
    <t>U100000140194</t>
  </si>
  <si>
    <t>U100000140195</t>
  </si>
  <si>
    <t>U100000140196</t>
  </si>
  <si>
    <t>U100000140197</t>
  </si>
  <si>
    <t>unknown BF (7)</t>
  </si>
  <si>
    <t>P100000120111</t>
  </si>
  <si>
    <t>U100000140198</t>
  </si>
  <si>
    <t>#1 BF</t>
  </si>
  <si>
    <t>https://www.gem.wiki/Hebei_Yanshan_Iron_and_Steel_Group_Co_Ltd</t>
  </si>
  <si>
    <t>U100000140199</t>
  </si>
  <si>
    <t>U100000140200</t>
  </si>
  <si>
    <t>U100000140201</t>
  </si>
  <si>
    <t>U100000140202</t>
  </si>
  <si>
    <t>P100000120112</t>
  </si>
  <si>
    <t>U100000140203</t>
  </si>
  <si>
    <t>https://www.gem.wiki/Tangshan_Songting_Iron_and_Steel_Co_Ltd</t>
  </si>
  <si>
    <t>U100000140204</t>
  </si>
  <si>
    <t>U100000140205</t>
  </si>
  <si>
    <t>U100000140206</t>
  </si>
  <si>
    <t>U100000140207</t>
  </si>
  <si>
    <t>P100000120113</t>
  </si>
  <si>
    <t>U100000140208</t>
  </si>
  <si>
    <t>https://www.gem.wiki/Hebei_Puyang_Iron_and_Steel_Co_Ltd</t>
  </si>
  <si>
    <t>U100000140209</t>
  </si>
  <si>
    <t>U100000140210</t>
  </si>
  <si>
    <t>U100000140211</t>
  </si>
  <si>
    <t>U100000140212</t>
  </si>
  <si>
    <t>U100000140213</t>
  </si>
  <si>
    <t>P100000120114</t>
  </si>
  <si>
    <t>U100000140214</t>
  </si>
  <si>
    <t>https://www.gem.wiki/Wu_an_Yuhua_Iron_and_Steel_Co_Ltd</t>
  </si>
  <si>
    <t>U100000140215</t>
  </si>
  <si>
    <t>U100000140216</t>
  </si>
  <si>
    <t>U100000140217</t>
  </si>
  <si>
    <t>U100000140218</t>
  </si>
  <si>
    <t>P100000120115</t>
  </si>
  <si>
    <t>U100000140188</t>
  </si>
  <si>
    <t>https://www.gem.wiki/Hebei_Wenfeng_Iron_and_Steel_Co_Ltd</t>
  </si>
  <si>
    <t>U100000140189</t>
  </si>
  <si>
    <t>U100000140219</t>
  </si>
  <si>
    <t>U100000140220</t>
  </si>
  <si>
    <t>U100000140221</t>
  </si>
  <si>
    <t>P100000120116</t>
  </si>
  <si>
    <t>U100000140224</t>
  </si>
  <si>
    <t>https://www.gem.wiki/Xingtai_Iron_and_Steel_Co_Ltd</t>
  </si>
  <si>
    <t>U100000140225</t>
  </si>
  <si>
    <t>U100000140226</t>
  </si>
  <si>
    <t>U100000140227</t>
  </si>
  <si>
    <t>P100000120117</t>
  </si>
  <si>
    <t>U100000140228</t>
  </si>
  <si>
    <t>https://www.gem.wiki/Hebei_Jinxi_Iron_and_Steel_Group_Co_Ltd</t>
  </si>
  <si>
    <t>U100000140229</t>
  </si>
  <si>
    <t>U100000140230</t>
  </si>
  <si>
    <t>U100000140231</t>
  </si>
  <si>
    <t>U100000140232</t>
  </si>
  <si>
    <t>U100000140233</t>
  </si>
  <si>
    <t>P100000120118</t>
  </si>
  <si>
    <t>U100000140234</t>
  </si>
  <si>
    <t>https://www.gem.wiki/Tangshan_Ganglu_Iron_and_Steel_Co_Ltd</t>
  </si>
  <si>
    <t>U100000140235</t>
  </si>
  <si>
    <t>U100000140236</t>
  </si>
  <si>
    <t>U100000140237</t>
  </si>
  <si>
    <t>U100000140238</t>
  </si>
  <si>
    <t>U100000140239</t>
  </si>
  <si>
    <t>U100000140240</t>
  </si>
  <si>
    <t>U100000140241</t>
  </si>
  <si>
    <t>U100000140242</t>
  </si>
  <si>
    <t>P100000120119</t>
  </si>
  <si>
    <t>U100000140243</t>
  </si>
  <si>
    <t>BF New #1</t>
  </si>
  <si>
    <t>https://www.gem.wiki/Hebei_Donghai_Special_Steel_Co_Ltd</t>
  </si>
  <si>
    <t>U100000140244</t>
  </si>
  <si>
    <t>U100000140245</t>
  </si>
  <si>
    <t>U100000140247</t>
  </si>
  <si>
    <t>U100000140248</t>
  </si>
  <si>
    <t>U100000140249</t>
  </si>
  <si>
    <t>P100000120120</t>
  </si>
  <si>
    <t>U100000140250</t>
  </si>
  <si>
    <t>https://www.gem.wiki/Jingye_Iron_and_Steel_Co_Ltd</t>
  </si>
  <si>
    <t>U100000140251</t>
  </si>
  <si>
    <t>U100000140252</t>
  </si>
  <si>
    <t>U100000140253</t>
  </si>
  <si>
    <t>U100000140254</t>
  </si>
  <si>
    <t>U100000140255</t>
  </si>
  <si>
    <t>U100000140256</t>
  </si>
  <si>
    <t>U100000140257</t>
  </si>
  <si>
    <t>unknown BF (8)</t>
  </si>
  <si>
    <t>U100000140258</t>
  </si>
  <si>
    <t>unknown BF (9)</t>
  </si>
  <si>
    <t>U100000140259</t>
  </si>
  <si>
    <t>U100000140262</t>
  </si>
  <si>
    <t>U100000140263</t>
  </si>
  <si>
    <t>BF C</t>
  </si>
  <si>
    <t>P100000120121</t>
  </si>
  <si>
    <t>U100000140264</t>
  </si>
  <si>
    <t>https://www.gem.wiki/Delong_Steel_Co_Ltd</t>
  </si>
  <si>
    <t>U100000140265</t>
  </si>
  <si>
    <t>U100000140266</t>
  </si>
  <si>
    <t>P100000120122</t>
  </si>
  <si>
    <t>U100000140267</t>
  </si>
  <si>
    <t>https://www.gem.wiki/Tangshan_Delong_Iron_and_Steel_Co_Ltd</t>
  </si>
  <si>
    <t>U100000140268</t>
  </si>
  <si>
    <t>P100000120123</t>
  </si>
  <si>
    <t>U100000140269</t>
  </si>
  <si>
    <t>https://www.gem.wiki/Chengde_Jianlong_Special_Steel_Co_Ltd</t>
  </si>
  <si>
    <t>U100000140270</t>
  </si>
  <si>
    <t>P100000120124</t>
  </si>
  <si>
    <t>U100000140271</t>
  </si>
  <si>
    <t>https://www.gem.wiki/Tangshan_Jianlong_Special_Steel_Co_Ltd</t>
  </si>
  <si>
    <t>U100000140272</t>
  </si>
  <si>
    <t>U100000140273</t>
  </si>
  <si>
    <t>P100000120125</t>
  </si>
  <si>
    <t>U100000140274</t>
  </si>
  <si>
    <t>https://www.gem.wiki/Cangzhou_China_Railway_Equipment_Manufacture_Material_Co_Ltd</t>
  </si>
  <si>
    <t>U100000140275</t>
  </si>
  <si>
    <t>U100000140276</t>
  </si>
  <si>
    <t>U100000140277</t>
  </si>
  <si>
    <t>P100000120126</t>
  </si>
  <si>
    <t>U100000140278</t>
  </si>
  <si>
    <t>BF #3</t>
  </si>
  <si>
    <t>https://www.gem.wiki/Tangshan_Stainless_Steel_Co_Ltd_Guye_District</t>
  </si>
  <si>
    <t>U100000140279</t>
  </si>
  <si>
    <t>BF #4</t>
  </si>
  <si>
    <t>U100000141476</t>
  </si>
  <si>
    <t>U100000141477</t>
  </si>
  <si>
    <t>P100000120127</t>
  </si>
  <si>
    <t>U100000140280</t>
  </si>
  <si>
    <t>https://www.gem.wiki/Tangshan_Medium_Thick_Plate_Co_Ltd</t>
  </si>
  <si>
    <t>U100000140281</t>
  </si>
  <si>
    <t>U100000141359</t>
  </si>
  <si>
    <t>P100000120128</t>
  </si>
  <si>
    <t>U100000140282</t>
  </si>
  <si>
    <t>https://www.gem.wiki/Tangshan_Fengnan_District_Jing_an_Iron_and_Steel_Co_Ltd</t>
  </si>
  <si>
    <t>U100000140283</t>
  </si>
  <si>
    <t>U100000140284</t>
  </si>
  <si>
    <t>P100000120129</t>
  </si>
  <si>
    <t>U100000140285</t>
  </si>
  <si>
    <t>https://www.gem.wiki/Zhongpu_Handan_Iron_and_Steel_Co_Ltd</t>
  </si>
  <si>
    <t>U100000140286</t>
  </si>
  <si>
    <t>U100000140287</t>
  </si>
  <si>
    <t>P100000120130</t>
  </si>
  <si>
    <t>U100000140288</t>
  </si>
  <si>
    <t>https://www.gem.wiki/Hebei_Xinwuan_Iron_and_Steel_Group_Xinhui_Metallurgy_Co_Ltd</t>
  </si>
  <si>
    <t>U100000140289</t>
  </si>
  <si>
    <t>P100000120131</t>
  </si>
  <si>
    <t>U100000140290</t>
  </si>
  <si>
    <t>https://www.gem.wiki/Hebei_Yongyang_Special_Steel_Group_Co_Ltd</t>
  </si>
  <si>
    <t>U100000140291</t>
  </si>
  <si>
    <t>P100000120132</t>
  </si>
  <si>
    <t>U100000140292</t>
  </si>
  <si>
    <t>https://www.gem.wiki/Jinding_Heavy_Industry_Co_Ltd</t>
  </si>
  <si>
    <t>U100000140293</t>
  </si>
  <si>
    <t>U100000140294</t>
  </si>
  <si>
    <t>P100000120133</t>
  </si>
  <si>
    <t>U100000140295</t>
  </si>
  <si>
    <t>https://www.gem.wiki/Hebei_Xin_Wuan_Steel_Group_Wenan_Iron_and_Steel_Co_Ltd</t>
  </si>
  <si>
    <t>U100000140296</t>
  </si>
  <si>
    <t>U100000140297</t>
  </si>
  <si>
    <t>U100000140298</t>
  </si>
  <si>
    <t>P100000120134</t>
  </si>
  <si>
    <t>U100000140300</t>
  </si>
  <si>
    <t>https://www.gem.wiki/Wu_an_Mingfang_Iron_and_Steel_Co_Ltd</t>
  </si>
  <si>
    <t>U100000140301</t>
  </si>
  <si>
    <t>U100000140302</t>
  </si>
  <si>
    <t>P100000120135</t>
  </si>
  <si>
    <t>U100000140303</t>
  </si>
  <si>
    <t>https://www.gem.wiki/Hebei_Baoxin_Iron_and_Steel_Group_Co_Ltd</t>
  </si>
  <si>
    <t>U100000140304</t>
  </si>
  <si>
    <t>U100000140305</t>
  </si>
  <si>
    <t>P100000120136</t>
  </si>
  <si>
    <t>U100000140306</t>
  </si>
  <si>
    <t>https://www.gem.wiki/Hebei_Xin_Wuan_Steel_Group_Hongrong_Iron_and_Steel_Co_Ltd</t>
  </si>
  <si>
    <t>U100000140307</t>
  </si>
  <si>
    <t>U100000140308</t>
  </si>
  <si>
    <t>P100000120137</t>
  </si>
  <si>
    <t>U100000140309</t>
  </si>
  <si>
    <t>https://www.gem.wiki/Hebei_Xinjin_Iron_and_Steel_Co_Ltd</t>
  </si>
  <si>
    <t>U100000140310</t>
  </si>
  <si>
    <t>U100000140311</t>
  </si>
  <si>
    <t>U100000140312</t>
  </si>
  <si>
    <t>U100000140313</t>
  </si>
  <si>
    <t>P100000120138</t>
  </si>
  <si>
    <t>U100000140314</t>
  </si>
  <si>
    <t>https://www.gem.wiki/Hebei_Xinghua_Iron_and_Steel_Co_Ltd</t>
  </si>
  <si>
    <t>U100000140315</t>
  </si>
  <si>
    <t>P100000120139</t>
  </si>
  <si>
    <t>U100000140316</t>
  </si>
  <si>
    <t>https://www.gem.wiki/Tangshan_Xinbaotai_Iron_and_Steel_Co_Ltd</t>
  </si>
  <si>
    <t>U100000140317</t>
  </si>
  <si>
    <t>U100000140318</t>
  </si>
  <si>
    <t>P100000120140</t>
  </si>
  <si>
    <t>U100000140319</t>
  </si>
  <si>
    <t>https://www.gem.wiki/Tangshan_Xinglong_Iron_and_Steel_Co_Ltd</t>
  </si>
  <si>
    <t>U100000140320</t>
  </si>
  <si>
    <t>P100000120141</t>
  </si>
  <si>
    <t>U100000140321</t>
  </si>
  <si>
    <t>https://www.gem.wiki/Tangshan_Jinma_Steel_Group_Co_Ltd</t>
  </si>
  <si>
    <t>U100000140322</t>
  </si>
  <si>
    <t>U100000140323</t>
  </si>
  <si>
    <t>P100000120142</t>
  </si>
  <si>
    <t>U100000140324</t>
  </si>
  <si>
    <t>https://www.gem.wiki/Hebei_Xinda_Iron_and_Steel_Group_Co_Ltd</t>
  </si>
  <si>
    <t>U100000140325</t>
  </si>
  <si>
    <t>BF 6-</t>
  </si>
  <si>
    <t>U100000140326</t>
  </si>
  <si>
    <t>U100000140327</t>
  </si>
  <si>
    <t>U100000140328</t>
  </si>
  <si>
    <t>U100000140329</t>
  </si>
  <si>
    <t>U100000140330</t>
  </si>
  <si>
    <t>P100000120144</t>
  </si>
  <si>
    <t>U100000140332</t>
  </si>
  <si>
    <t>https://www.gem.wiki/Tangshan_Guoyi_Special_Type_Iron_and_Steel_Co_Ltd</t>
  </si>
  <si>
    <t>U100000140333</t>
  </si>
  <si>
    <t>U100000140334</t>
  </si>
  <si>
    <t>U100000140335</t>
  </si>
  <si>
    <t>P100000120145</t>
  </si>
  <si>
    <t>U100000140336</t>
  </si>
  <si>
    <t>https://www.gem.wiki/Hebei_Rongxin_Steel_Co_Ltd</t>
  </si>
  <si>
    <t>U100000140337</t>
  </si>
  <si>
    <t>U100000140338</t>
  </si>
  <si>
    <t>U100000140339</t>
  </si>
  <si>
    <t>U100001030810</t>
  </si>
  <si>
    <t>U100001030811</t>
  </si>
  <si>
    <t>P100000120146</t>
  </si>
  <si>
    <t>U100000140340</t>
  </si>
  <si>
    <t>https://www.gem.wiki/Tangshan_Donghai_Iron_and_Steel_Group_Co_Ltd</t>
  </si>
  <si>
    <t>U100000140341</t>
  </si>
  <si>
    <t>U100000140342</t>
  </si>
  <si>
    <t>U100000140343</t>
  </si>
  <si>
    <t>U100000140344</t>
  </si>
  <si>
    <t>U100000141428</t>
  </si>
  <si>
    <t>U100000141456</t>
  </si>
  <si>
    <t>P100000120147</t>
  </si>
  <si>
    <t>U100000140345</t>
  </si>
  <si>
    <t>https://www.gem.wiki/Tangshan_Chunxing_Special_Steel_Co_Ltd</t>
  </si>
  <si>
    <t>U100000140346</t>
  </si>
  <si>
    <t>P100000120148</t>
  </si>
  <si>
    <t>U100000140347</t>
  </si>
  <si>
    <t>https://www.gem.wiki/Tangshan_Wenfeng_Special_Steel_Co_Ltd</t>
  </si>
  <si>
    <t>U100000140348</t>
  </si>
  <si>
    <t>P100000120149</t>
  </si>
  <si>
    <t>U100000140349</t>
  </si>
  <si>
    <t>https://www.gem.wiki/Hebei_Tianzhu_Iron_and_Steel_Group_Co_Ltd_Fengrun_Plant</t>
  </si>
  <si>
    <t>U100000140350</t>
  </si>
  <si>
    <t>P100000120150</t>
  </si>
  <si>
    <t>U100000140351</t>
  </si>
  <si>
    <t>BF#2</t>
  </si>
  <si>
    <t>https://www.gem.wiki/Hebei_Tangyin_Iron_and_Steel_Co_Ltd</t>
  </si>
  <si>
    <t>U100000140352</t>
  </si>
  <si>
    <t>BF#4</t>
  </si>
  <si>
    <t>U100000140353</t>
  </si>
  <si>
    <t>U100000143912</t>
  </si>
  <si>
    <t>P100000120151</t>
  </si>
  <si>
    <t>U100000140354</t>
  </si>
  <si>
    <t>https://www.gem.wiki/Hebei_Huaxi_Iron_and_Steel_Co_Ltd</t>
  </si>
  <si>
    <t>P100000120152</t>
  </si>
  <si>
    <t>U100000140355</t>
  </si>
  <si>
    <t>https://www.gem.wiki/Qinhuangdao_Hongxing_Iron_and_Steel_Co_Ltd</t>
  </si>
  <si>
    <t>U100000140356</t>
  </si>
  <si>
    <t>U100000140357</t>
  </si>
  <si>
    <t>U100000140358</t>
  </si>
  <si>
    <t>U100000140359</t>
  </si>
  <si>
    <t>P100000120153</t>
  </si>
  <si>
    <t>U100000140360</t>
  </si>
  <si>
    <t>https://www.gem.wiki/Chengde_Zhaofeng_Steel_Group_Co_Ltd</t>
  </si>
  <si>
    <t>U100000140361</t>
  </si>
  <si>
    <t>P100000120154</t>
  </si>
  <si>
    <t>U100000140362</t>
  </si>
  <si>
    <t>https://www.gem.wiki/Chengde_Shengfeng_Iron_and_Steel_Co_Ltd</t>
  </si>
  <si>
    <t>U100000140363</t>
  </si>
  <si>
    <t>P100000120155</t>
  </si>
  <si>
    <t>U100000140364</t>
  </si>
  <si>
    <t>https://www.gem.wiki/Xinji_Aosen_Iron_and_Steel_Group_Co_Ltd</t>
  </si>
  <si>
    <t>U100000140365</t>
  </si>
  <si>
    <t>U100000140366</t>
  </si>
  <si>
    <t>U100000141400</t>
  </si>
  <si>
    <t>P100000120156</t>
  </si>
  <si>
    <t>U100000140367</t>
  </si>
  <si>
    <t>https://www.gem.wiki/Langfang_Guangyuan_Metalwork_Co_Ltd</t>
  </si>
  <si>
    <t>U100000140368</t>
  </si>
  <si>
    <t>U100000140369</t>
  </si>
  <si>
    <t>U100000140370</t>
  </si>
  <si>
    <t>P100000120157</t>
  </si>
  <si>
    <t>U100000140371</t>
  </si>
  <si>
    <t>https://www.gem.wiki/Heilongjiang_Jianlong_Iron_and_Steel_Co_Ltd</t>
  </si>
  <si>
    <t>U100000140372</t>
  </si>
  <si>
    <t>U100000140373</t>
  </si>
  <si>
    <t>P100000120158</t>
  </si>
  <si>
    <t>U100000140374</t>
  </si>
  <si>
    <t>https://www.gem.wiki/Jianlong_Xilin_Iron_and_Steel_Co_Ltd</t>
  </si>
  <si>
    <t>U100000140375</t>
  </si>
  <si>
    <t>U100000140376</t>
  </si>
  <si>
    <t>P100000120159</t>
  </si>
  <si>
    <t>U100000140377</t>
  </si>
  <si>
    <t>https://www.gem.wiki/Jianlong_Beiman_Special_Steel_Co_Ltd</t>
  </si>
  <si>
    <t>U100000140378</t>
  </si>
  <si>
    <t>P100000120160</t>
  </si>
  <si>
    <t>U100000140379</t>
  </si>
  <si>
    <t>https://www.gem.wiki/Anyang_Iron_and_Steel_Co_Ltd</t>
  </si>
  <si>
    <t>U100000140380</t>
  </si>
  <si>
    <t>U100000140381</t>
  </si>
  <si>
    <t>U100000140382</t>
  </si>
  <si>
    <t>U100000140383</t>
  </si>
  <si>
    <t>BF 1#</t>
  </si>
  <si>
    <t>U100000140384</t>
  </si>
  <si>
    <t>BF 2#</t>
  </si>
  <si>
    <t>U100000140385</t>
  </si>
  <si>
    <t>BF 3#</t>
  </si>
  <si>
    <t>P100000120161</t>
  </si>
  <si>
    <t>U100000141417</t>
  </si>
  <si>
    <t>https://www.gem.wiki/Wuyang_Iron_and_Steel_Co_Ltd</t>
  </si>
  <si>
    <t>P100000120162</t>
  </si>
  <si>
    <t>U100000140386</t>
  </si>
  <si>
    <t>https://www.gem.wiki/Shagang_Group_Anyang_Yongxing_Special_Steel_Co_Ltd</t>
  </si>
  <si>
    <t>U100000140387</t>
  </si>
  <si>
    <t>U100000140388</t>
  </si>
  <si>
    <t>U100000140389</t>
  </si>
  <si>
    <t>U100000141448</t>
  </si>
  <si>
    <t>U100000141449</t>
  </si>
  <si>
    <t>P100000120163</t>
  </si>
  <si>
    <t>U100000140390</t>
  </si>
  <si>
    <t>https://www.gem.wiki/Angang_Group_Xinyang_Iron_and_Steel_Co_Ltd</t>
  </si>
  <si>
    <t>U100000140391</t>
  </si>
  <si>
    <t>U100000140392</t>
  </si>
  <si>
    <t>U100000140393</t>
  </si>
  <si>
    <t>U100000140394</t>
  </si>
  <si>
    <t>U100000140395</t>
  </si>
  <si>
    <t>BF New 2</t>
  </si>
  <si>
    <t>U100000143986</t>
  </si>
  <si>
    <t>unknown BF(1)</t>
  </si>
  <si>
    <t>P100000120164</t>
  </si>
  <si>
    <t>U100000140396</t>
  </si>
  <si>
    <t>https://www.gem.wiki/Henan_Jiyuan_Iron_and_Steel_Group_Co_Ltd</t>
  </si>
  <si>
    <t>U100000140397</t>
  </si>
  <si>
    <t>U100000140398</t>
  </si>
  <si>
    <t>U100000140399</t>
  </si>
  <si>
    <t>U100000140400</t>
  </si>
  <si>
    <t>U100000140401</t>
  </si>
  <si>
    <t>U100000140402</t>
  </si>
  <si>
    <t>P100000120165</t>
  </si>
  <si>
    <t>U100000140403</t>
  </si>
  <si>
    <t>https://www.gem.wiki/Nanyang_Hanye_Special_Steel_Co_Ltd</t>
  </si>
  <si>
    <t>U100000140404</t>
  </si>
  <si>
    <t>U100000140405</t>
  </si>
  <si>
    <t>P100000120166</t>
  </si>
  <si>
    <t>U100000140406</t>
  </si>
  <si>
    <t>https://www.gem.wiki/Anyang_Xinpu_Steel_Co_Ltd</t>
  </si>
  <si>
    <t>U100000140407</t>
  </si>
  <si>
    <t>P100000120167</t>
  </si>
  <si>
    <t>U100000140408</t>
  </si>
  <si>
    <t>https://www.gem.wiki/Henan_Fengbao_Special_Steel_Co_Ltd</t>
  </si>
  <si>
    <t>U100000140409</t>
  </si>
  <si>
    <t>U100000140410</t>
  </si>
  <si>
    <t>P100000120168</t>
  </si>
  <si>
    <t>U100000140411</t>
  </si>
  <si>
    <t>https://www.gem.wiki/Henan_Yaxin_Iron_and_Steel_Group_Co_Ltd</t>
  </si>
  <si>
    <t>U100000140412</t>
  </si>
  <si>
    <t>U100000140413</t>
  </si>
  <si>
    <t>U100000143998</t>
  </si>
  <si>
    <t>P100000120169</t>
  </si>
  <si>
    <t>U100000140414</t>
  </si>
  <si>
    <t>https://www.gem.wiki/Henan_Changtai_Stainless_Steel_Plate_Co_Ltd</t>
  </si>
  <si>
    <t>U100000140415</t>
  </si>
  <si>
    <t>P100000120170</t>
  </si>
  <si>
    <t>U100000140416</t>
  </si>
  <si>
    <t>https://www.gem.wiki/Anyang_Huixin_Special_Steel_Co_Ltd</t>
  </si>
  <si>
    <t>P100000120171</t>
  </si>
  <si>
    <t>U100000140417</t>
  </si>
  <si>
    <t>https://www.gem.wiki/Wuhan_Iron_and_Steel_Co_Ltd</t>
  </si>
  <si>
    <t>U100000140418</t>
  </si>
  <si>
    <t>U100000140419</t>
  </si>
  <si>
    <t>U100000140420</t>
  </si>
  <si>
    <t>U100000140421</t>
  </si>
  <si>
    <t>U100000140422</t>
  </si>
  <si>
    <t>New BF #7</t>
  </si>
  <si>
    <t>U100000140423</t>
  </si>
  <si>
    <t>P100000120172</t>
  </si>
  <si>
    <t>U100000140424</t>
  </si>
  <si>
    <t>https://www.gem.wiki/Baowu_Group_Echeng_Iron_and_Steel_Co_Ltd</t>
  </si>
  <si>
    <t>U100000140425</t>
  </si>
  <si>
    <t>P100000120173</t>
  </si>
  <si>
    <t>U100000140426</t>
  </si>
  <si>
    <t>https://www.gem.wiki/Daye_Special_Steel_Co_Ltd</t>
  </si>
  <si>
    <t>U100000140427</t>
  </si>
  <si>
    <t>U100000140428</t>
  </si>
  <si>
    <t>U100000140429</t>
  </si>
  <si>
    <t>P100000120178</t>
  </si>
  <si>
    <t>U100000140433</t>
  </si>
  <si>
    <t>https://www.gem.wiki/Hunan_Valin_Xiangtan_Iron_and_Steel_Co_Ltd</t>
  </si>
  <si>
    <t>U100000140434</t>
  </si>
  <si>
    <t>U100000140435</t>
  </si>
  <si>
    <t>U100000140436</t>
  </si>
  <si>
    <t>P100000120179</t>
  </si>
  <si>
    <t>U100000140437</t>
  </si>
  <si>
    <t>https://www.gem.wiki/Hunan_Valin_Lianyuan_Iron_and_Steel_Co_Ltd</t>
  </si>
  <si>
    <t>U100000140438</t>
  </si>
  <si>
    <t>U100000140439</t>
  </si>
  <si>
    <t>P100000120180</t>
  </si>
  <si>
    <t>U100000140440</t>
  </si>
  <si>
    <t>https://www.gem.wiki/Hengyang_Valin_Steel_Tube_Co_Ltd</t>
  </si>
  <si>
    <t>P100000120181</t>
  </si>
  <si>
    <t>U100000140441</t>
  </si>
  <si>
    <t>https://www.gem.wiki/Lengshuijiang_Steel_Co_Ltd</t>
  </si>
  <si>
    <t>U100000140442</t>
  </si>
  <si>
    <t>U100000140443</t>
  </si>
  <si>
    <t>U100000140444</t>
  </si>
  <si>
    <t>U100000140445</t>
  </si>
  <si>
    <t>P100000120182</t>
  </si>
  <si>
    <t>U100000140446</t>
  </si>
  <si>
    <t>https://www.gem.wiki/Inner_Mongolia_BaoTou_Steel_Union_Co_Ltd</t>
  </si>
  <si>
    <t>U100000140447</t>
  </si>
  <si>
    <t>U100000140448</t>
  </si>
  <si>
    <t>U100000140449</t>
  </si>
  <si>
    <t>U100000140450</t>
  </si>
  <si>
    <t>U100000140451</t>
  </si>
  <si>
    <t>U100000140452</t>
  </si>
  <si>
    <t>U100000140453</t>
  </si>
  <si>
    <t>P100000120183</t>
  </si>
  <si>
    <t>U100000140454</t>
  </si>
  <si>
    <t>https://www.gem.wiki/Chifeng_Yuanlian_Steel_Co_Ltd</t>
  </si>
  <si>
    <t>U100000140455</t>
  </si>
  <si>
    <t>P100000120184</t>
  </si>
  <si>
    <t>U100000140456</t>
  </si>
  <si>
    <t>https://www.gem.wiki/Inner_Mongolia_Baotou_Jiyu_Iron_and_Steel_Co_Ltd_Hondlon_District</t>
  </si>
  <si>
    <t>P100000120185</t>
  </si>
  <si>
    <t>U100000140459</t>
  </si>
  <si>
    <t>https://www.gem.wiki/Inner_Mongolia_Desheng_Metal_Products_Co_Ltd</t>
  </si>
  <si>
    <t>P100000120186</t>
  </si>
  <si>
    <t>U100000140460</t>
  </si>
  <si>
    <t>https://www.gem.wiki/Baotou_Daan_Iron_and_Steel_Co_Ltd_Hondlon_District</t>
  </si>
  <si>
    <t>U100000140461</t>
  </si>
  <si>
    <t>U100000144701</t>
  </si>
  <si>
    <t>P100000120187</t>
  </si>
  <si>
    <t>U100000140462</t>
  </si>
  <si>
    <t>https://www.gem.wiki/Inner_Mongolia_Yaxin_Longshun_Special_Steel_Co_Ltd</t>
  </si>
  <si>
    <t>U100000140463</t>
  </si>
  <si>
    <t>U100000140464</t>
  </si>
  <si>
    <t>U100000143916</t>
  </si>
  <si>
    <t>U100000144744</t>
  </si>
  <si>
    <t>P100000120188</t>
  </si>
  <si>
    <t>U100000140465</t>
  </si>
  <si>
    <t>https://www.gem.wiki/Zhangjiagang_Hongchang_Steel_Co_Ltd</t>
  </si>
  <si>
    <t>U100000140466</t>
  </si>
  <si>
    <t>U100000140467</t>
  </si>
  <si>
    <t>U100000140468</t>
  </si>
  <si>
    <t>U100000140469</t>
  </si>
  <si>
    <t>U100000140470</t>
  </si>
  <si>
    <t>U100000140471</t>
  </si>
  <si>
    <t>U100000140472</t>
  </si>
  <si>
    <t>U100000140473</t>
  </si>
  <si>
    <t>U100000140474</t>
  </si>
  <si>
    <t>U100000140475</t>
  </si>
  <si>
    <t>U100000140476</t>
  </si>
  <si>
    <t>U100000140477</t>
  </si>
  <si>
    <t>U100000141360</t>
  </si>
  <si>
    <t>unknown BF (10)</t>
  </si>
  <si>
    <t>U100000141361</t>
  </si>
  <si>
    <t>unknown BF (11)</t>
  </si>
  <si>
    <t>U100000141362</t>
  </si>
  <si>
    <t>unknown BF (12)</t>
  </si>
  <si>
    <t>P100000120189</t>
  </si>
  <si>
    <t>U100000140478</t>
  </si>
  <si>
    <t>https://www.gem.wiki/Jiangsu_Shagang_Group_Huaigang_Special_Steel_Co_Ltd</t>
  </si>
  <si>
    <t>U100000140479</t>
  </si>
  <si>
    <t>U100000140480</t>
  </si>
  <si>
    <t>U100000140481</t>
  </si>
  <si>
    <t>U100000140482</t>
  </si>
  <si>
    <t>U100000140483</t>
  </si>
  <si>
    <t>P100000120190</t>
  </si>
  <si>
    <t>U100000140484</t>
  </si>
  <si>
    <t>https://www.gem.wiki/Nanjing_Iron_and_Steel_Co_Ltd</t>
  </si>
  <si>
    <t>U100000140485</t>
  </si>
  <si>
    <t>U100000140486</t>
  </si>
  <si>
    <t>U100000140487</t>
  </si>
  <si>
    <t>U100000140488</t>
  </si>
  <si>
    <t>P100000120191</t>
  </si>
  <si>
    <t>U100000140489</t>
  </si>
  <si>
    <t>https://www.gem.wiki/Jiangyin_Xingcheng_Special_Steel_Works_Co_Ltd</t>
  </si>
  <si>
    <t>U100000140490</t>
  </si>
  <si>
    <t>U100000141368</t>
  </si>
  <si>
    <t>U100000141429</t>
  </si>
  <si>
    <t>U100000141431</t>
  </si>
  <si>
    <t>P100000120192</t>
  </si>
  <si>
    <t>U100000140491</t>
  </si>
  <si>
    <t>https://www.gem.wiki/Lianfeng_Steel_Zhangjiagang_Co_Ltd</t>
  </si>
  <si>
    <t>U100000140492</t>
  </si>
  <si>
    <t>U100000140493</t>
  </si>
  <si>
    <t>U100000140494</t>
  </si>
  <si>
    <t>U100000140495</t>
  </si>
  <si>
    <t>U100000140496</t>
  </si>
  <si>
    <t>U100000140497</t>
  </si>
  <si>
    <t>U100000140498</t>
  </si>
  <si>
    <t>U100000140499</t>
  </si>
  <si>
    <t>BF 9</t>
  </si>
  <si>
    <t>U100000140500</t>
  </si>
  <si>
    <t>BF 10</t>
  </si>
  <si>
    <t>U100000141363</t>
  </si>
  <si>
    <t>U100000141364</t>
  </si>
  <si>
    <t>U100000141365</t>
  </si>
  <si>
    <t>P100000120193</t>
  </si>
  <si>
    <t>U100000140501</t>
  </si>
  <si>
    <t>https://www.gem.wiki/Zenith_Steel_Group_Co_Ltd</t>
  </si>
  <si>
    <t>U100000140502</t>
  </si>
  <si>
    <t>U100000140503</t>
  </si>
  <si>
    <t>U100000140504</t>
  </si>
  <si>
    <t>U100000140505</t>
  </si>
  <si>
    <t>U100000140506</t>
  </si>
  <si>
    <t>U100000140507</t>
  </si>
  <si>
    <t>U100000140508</t>
  </si>
  <si>
    <t>U100000140509</t>
  </si>
  <si>
    <t>U100000140510</t>
  </si>
  <si>
    <t>P100000120194</t>
  </si>
  <si>
    <t>U100000140511</t>
  </si>
  <si>
    <t>https://www.gem.wiki/Changshu_Longteng_Special_Steel_Co_Ltd</t>
  </si>
  <si>
    <t>P100000120195</t>
  </si>
  <si>
    <t>U100000140512</t>
  </si>
  <si>
    <t>https://www.gem.wiki/Jiangsu_Shente_Steel_Co_Ltd</t>
  </si>
  <si>
    <t>U100000141432</t>
  </si>
  <si>
    <t>P100000120196</t>
  </si>
  <si>
    <t>U100000140513</t>
  </si>
  <si>
    <t>https://www.gem.wiki/Jiangsu_Binxin_Steel_Group_Co_Ltd</t>
  </si>
  <si>
    <t>U100000140514</t>
  </si>
  <si>
    <t>U100000140515</t>
  </si>
  <si>
    <t>U100000141366</t>
  </si>
  <si>
    <t>U100000141367</t>
  </si>
  <si>
    <t>U100000143911</t>
  </si>
  <si>
    <t>P100000120197</t>
  </si>
  <si>
    <t>U100000140516</t>
  </si>
  <si>
    <t>https://www.gem.wiki/Lianyungang_Xingxin_Iron_and_Steel_Co_Ltd</t>
  </si>
  <si>
    <t>U100000140517</t>
  </si>
  <si>
    <t>U100000140518</t>
  </si>
  <si>
    <t>P100000120198</t>
  </si>
  <si>
    <t>U100000140519</t>
  </si>
  <si>
    <t>https://www.gem.wiki/Jiangsu_Xugang_Iron_and_Steel_Group_Co_Ltd</t>
  </si>
  <si>
    <t>U100000140520</t>
  </si>
  <si>
    <t>U100000141464</t>
  </si>
  <si>
    <t>BF 2 (2)</t>
  </si>
  <si>
    <t>U100000141465</t>
  </si>
  <si>
    <t>BF 2 (1)</t>
  </si>
  <si>
    <t>P100000120199</t>
  </si>
  <si>
    <t>U100000140521</t>
  </si>
  <si>
    <t>https://www.gem.wiki/Jiangsu_Changqiang_Iron_and_Steel_Co_Ltd</t>
  </si>
  <si>
    <t>U100000140522</t>
  </si>
  <si>
    <t>P100000120200</t>
  </si>
  <si>
    <t>U100000140523</t>
  </si>
  <si>
    <t>https://www.gem.wiki/Xuzhou_Baofeng_Special_Steel_Co_Ltd</t>
  </si>
  <si>
    <t>U100000140524</t>
  </si>
  <si>
    <t>P100000120201</t>
  </si>
  <si>
    <t>U100000140525</t>
  </si>
  <si>
    <t>https://www.gem.wiki/Changzhou_Eastern_Special_Steel_Co_Ltd</t>
  </si>
  <si>
    <t>U100000140526</t>
  </si>
  <si>
    <t>U100000140527</t>
  </si>
  <si>
    <t>U100000143924</t>
  </si>
  <si>
    <t>P100000120202</t>
  </si>
  <si>
    <t>U100000140530</t>
  </si>
  <si>
    <t>https://www.gem.wiki/Danyang_Longjiang_Steel_Co_Ltd</t>
  </si>
  <si>
    <t>U100000143925</t>
  </si>
  <si>
    <t>P100000120203</t>
  </si>
  <si>
    <t>U100000140531</t>
  </si>
  <si>
    <t>https://www.gem.wiki/Yangzhou_Qinyou_Special_Metal_Materials_Co_Ltd</t>
  </si>
  <si>
    <t>U100000140532</t>
  </si>
  <si>
    <t>P100000120204</t>
  </si>
  <si>
    <t>U100000140533</t>
  </si>
  <si>
    <t>https://www.gem.wiki/Wuxi_Xinsanzhou_Steel_Co_Ltd</t>
  </si>
  <si>
    <t>U100000140534</t>
  </si>
  <si>
    <t>P100000120205</t>
  </si>
  <si>
    <t>U100000140535</t>
  </si>
  <si>
    <t>https://www.gem.wiki/Jiangyin_Huaxi_Iron_and_Steel_Co_Ltd</t>
  </si>
  <si>
    <t>U100000140536</t>
  </si>
  <si>
    <t>P100000120207</t>
  </si>
  <si>
    <t>U100000140537</t>
  </si>
  <si>
    <t>https://www.gem.wiki/Jiangsu_Suxin_Special_Steel_Group_Co_Ltd</t>
  </si>
  <si>
    <t>P100000120208</t>
  </si>
  <si>
    <t>U100000140539</t>
  </si>
  <si>
    <t>https://www.gem.wiki/Xuzhou_Taifa_Special_Steel_Group_Co_Ltd</t>
  </si>
  <si>
    <t>U100000140540</t>
  </si>
  <si>
    <t>P100000120209</t>
  </si>
  <si>
    <t>U100000140541</t>
  </si>
  <si>
    <t>https://www.gem.wiki/Zhongxin_Iron_and_Steel_Group_Co_Ltd</t>
  </si>
  <si>
    <t>U100000140542</t>
  </si>
  <si>
    <t>U100000140543</t>
  </si>
  <si>
    <t>U100000140544</t>
  </si>
  <si>
    <t>P100000120210</t>
  </si>
  <si>
    <t>U100000140545</t>
  </si>
  <si>
    <t>https://www.gem.wiki/Shanghai_Meishan_Iron_and_Steel_Co_Ltd</t>
  </si>
  <si>
    <t>U100000140546</t>
  </si>
  <si>
    <t>U100000140547</t>
  </si>
  <si>
    <t>P100000120211</t>
  </si>
  <si>
    <t>U100000140548</t>
  </si>
  <si>
    <t>https://www.gem.wiki/Fangda_Special_Steel_Technology_Co_Ltd</t>
  </si>
  <si>
    <t>U100000140549</t>
  </si>
  <si>
    <t>U100000140550</t>
  </si>
  <si>
    <t>P100000120212</t>
  </si>
  <si>
    <t>U100000140551</t>
  </si>
  <si>
    <t>https://www.gem.wiki/Pingxiang_Pinggang_Anyuan_Iron_and_Steel_Co_Ltd</t>
  </si>
  <si>
    <t>U100000140552</t>
  </si>
  <si>
    <t>U100000140553</t>
  </si>
  <si>
    <t>U100000140554</t>
  </si>
  <si>
    <t>P100000120213</t>
  </si>
  <si>
    <t>U100000140555</t>
  </si>
  <si>
    <t>https://www.gem.wiki/Jiujiang_Pinggang_Iron_and_Steel_Co_Ltd</t>
  </si>
  <si>
    <t>U100000140556</t>
  </si>
  <si>
    <t>U100000140557</t>
  </si>
  <si>
    <t>U100000140558</t>
  </si>
  <si>
    <t>P100000120214</t>
  </si>
  <si>
    <t>U100000140559</t>
  </si>
  <si>
    <t>https://www.gem.wiki/Xinyu_Iron_and_Steel_Group_Co_Ltd</t>
  </si>
  <si>
    <t>U100000140560</t>
  </si>
  <si>
    <t>U100000140561</t>
  </si>
  <si>
    <t>U100000140562</t>
  </si>
  <si>
    <t>U100000140563</t>
  </si>
  <si>
    <t>U100000141369</t>
  </si>
  <si>
    <t>U100000141370</t>
  </si>
  <si>
    <t>U100000141419</t>
  </si>
  <si>
    <t>P100000120215</t>
  </si>
  <si>
    <t>U100000140564</t>
  </si>
  <si>
    <t>https://www.gem.wiki/Jilin_Jianlong_Steel_Co_Ltd</t>
  </si>
  <si>
    <t>U100000140565</t>
  </si>
  <si>
    <t>P100000120216</t>
  </si>
  <si>
    <t>U100000140566</t>
  </si>
  <si>
    <t>https://www.gem.wiki/Tonghua_Iron_and_Steel_Co_Ltd</t>
  </si>
  <si>
    <t>U100000140567</t>
  </si>
  <si>
    <t>P100000120217</t>
  </si>
  <si>
    <t>U100000140568</t>
  </si>
  <si>
    <t>https://www.gem.wiki/Jilin_Xinda_Iron_and_Steel_Co_Ltd</t>
  </si>
  <si>
    <t>U100000140569</t>
  </si>
  <si>
    <t>U100000140570</t>
  </si>
  <si>
    <t>U100000141371</t>
  </si>
  <si>
    <t>U100001048310</t>
  </si>
  <si>
    <t>P100000120218</t>
  </si>
  <si>
    <t>U100000140571</t>
  </si>
  <si>
    <t>https://www.gem.wiki/Jilin_Jingang_Iron_and_Steel_Co_Ltd</t>
  </si>
  <si>
    <t>U100000140572</t>
  </si>
  <si>
    <t>P100000120219</t>
  </si>
  <si>
    <t>U100000140573</t>
  </si>
  <si>
    <t>https://www.gem.wiki/Angang_Steel_Co_Ltd</t>
  </si>
  <si>
    <t>U100000140574</t>
  </si>
  <si>
    <t>U100000140576</t>
  </si>
  <si>
    <t>U100000140577</t>
  </si>
  <si>
    <t>U100000141372</t>
  </si>
  <si>
    <t>U100000141373</t>
  </si>
  <si>
    <t>U100000141430</t>
  </si>
  <si>
    <t>P100000120220</t>
  </si>
  <si>
    <t>U100000140580</t>
  </si>
  <si>
    <t>https://www.gem.wiki/Angang_Steel_Co_Ltd_Bayuquan_branch</t>
  </si>
  <si>
    <t>U100000140581</t>
  </si>
  <si>
    <t>P100000120221</t>
  </si>
  <si>
    <t>U100000140582</t>
  </si>
  <si>
    <t>https://www.gem.wiki/Ansteel_Group_Chaoyang_Steel_and_Iron_Co_Ltd</t>
  </si>
  <si>
    <t>P100000120222</t>
  </si>
  <si>
    <t>U100000140583</t>
  </si>
  <si>
    <t>https://www.gem.wiki/Rizhao_Steel_Yingkou_Medium_Plate_Co_Ltd</t>
  </si>
  <si>
    <t>U100000140584</t>
  </si>
  <si>
    <t>U100000140585</t>
  </si>
  <si>
    <t>U100000140586</t>
  </si>
  <si>
    <t>U100000140587</t>
  </si>
  <si>
    <t>U100000140588</t>
  </si>
  <si>
    <t>U100000141467</t>
  </si>
  <si>
    <t>P100000120223</t>
  </si>
  <si>
    <t>U100000140589</t>
  </si>
  <si>
    <t>https://www.gem.wiki/Bengang_Steel_Plates_Co_Ltd</t>
  </si>
  <si>
    <t>U100000140590</t>
  </si>
  <si>
    <t>U100000140591</t>
  </si>
  <si>
    <t>U100000140592</t>
  </si>
  <si>
    <t>U100000140593</t>
  </si>
  <si>
    <t>BF New 5</t>
  </si>
  <si>
    <t>U100001048075</t>
  </si>
  <si>
    <t>BF Old 5</t>
  </si>
  <si>
    <t>P100000120224</t>
  </si>
  <si>
    <t>U100000140594</t>
  </si>
  <si>
    <t>https://www.gem.wiki/Benxi_Beiying_Iron_and_Steel_Group_Co_Ltd_Beitai_Town</t>
  </si>
  <si>
    <t>U100000140595</t>
  </si>
  <si>
    <t>U100000140596</t>
  </si>
  <si>
    <t>U100000140597</t>
  </si>
  <si>
    <t>U100000140598</t>
  </si>
  <si>
    <t>P100000120225</t>
  </si>
  <si>
    <t>U100000140599</t>
  </si>
  <si>
    <t>https://www.gem.wiki/Lingyuan_Iron_and_Steel_Co_Ltd</t>
  </si>
  <si>
    <t>U100000140600</t>
  </si>
  <si>
    <t>U100000140601</t>
  </si>
  <si>
    <t>U100000140602</t>
  </si>
  <si>
    <t>U100000140603</t>
  </si>
  <si>
    <t>P100000120226</t>
  </si>
  <si>
    <t>U100000140604</t>
  </si>
  <si>
    <t>https://www.gem.wiki/Fushun_New_Steel_Co_Ltd</t>
  </si>
  <si>
    <t>U100000140605</t>
  </si>
  <si>
    <t>U100000140606</t>
  </si>
  <si>
    <t>U100000140607</t>
  </si>
  <si>
    <t>U100000140608</t>
  </si>
  <si>
    <t>U100000140609</t>
  </si>
  <si>
    <t>U100000140610</t>
  </si>
  <si>
    <t>P100000120227</t>
  </si>
  <si>
    <t>U100000140611</t>
  </si>
  <si>
    <t>https://www.gem.wiki/Dongbei_Special_Steel_Group_Dalian_Special_Steel_Co_Ltd</t>
  </si>
  <si>
    <t>P100000120229</t>
  </si>
  <si>
    <t>U100000140612</t>
  </si>
  <si>
    <t>https://www.gem.wiki/Houying_Group_Haicheng_Iron_and_Steel_Co_Ltd_Datun_Branch</t>
  </si>
  <si>
    <t>U100000140613</t>
  </si>
  <si>
    <t>U100000141468</t>
  </si>
  <si>
    <t>U100000141469</t>
  </si>
  <si>
    <t>U100000144739</t>
  </si>
  <si>
    <t>U100000144740</t>
  </si>
  <si>
    <t>P100000120230</t>
  </si>
  <si>
    <t>U100000140614</t>
  </si>
  <si>
    <t>https://www.gem.wiki/Yingkou_Iron_and_Steel_Co_Ltd</t>
  </si>
  <si>
    <t>U100000140615</t>
  </si>
  <si>
    <t>P100000120231</t>
  </si>
  <si>
    <t>U100000140616</t>
  </si>
  <si>
    <t>https://www.gem.wiki/Anshan_Baode_Iron_and_Steel_Co_Ltd</t>
  </si>
  <si>
    <t>P100000120232</t>
  </si>
  <si>
    <t>U100000140617</t>
  </si>
  <si>
    <t>https://www.gem.wiki/Ningxia_Iron_and_Steel_Group_Co_Ltd</t>
  </si>
  <si>
    <t>U100000140618</t>
  </si>
  <si>
    <t>U100000143966</t>
  </si>
  <si>
    <t>U100000143967</t>
  </si>
  <si>
    <t>P100000120233</t>
  </si>
  <si>
    <t>U100000140619</t>
  </si>
  <si>
    <t>https://www.gem.wiki/Xining_Special_Steel_Co_Ltd</t>
  </si>
  <si>
    <t>U100000140620</t>
  </si>
  <si>
    <t>U100000141452</t>
  </si>
  <si>
    <t>P100000120234</t>
  </si>
  <si>
    <t>U100000140621</t>
  </si>
  <si>
    <t>https://www.gem.wiki/Shaanxi_Longmen_Steel_Co_Ltd</t>
  </si>
  <si>
    <t>U100000140622</t>
  </si>
  <si>
    <t>U100000140623</t>
  </si>
  <si>
    <t>U100000140624</t>
  </si>
  <si>
    <t>U100000140625</t>
  </si>
  <si>
    <t>P100000120235</t>
  </si>
  <si>
    <t>U100000140626</t>
  </si>
  <si>
    <t>https://www.gem.wiki/Shaanxi_Steel_Group_Hanzhong_Iron_and_Steel_Co_Ltd</t>
  </si>
  <si>
    <t>U100000140627</t>
  </si>
  <si>
    <t>U100001048076</t>
  </si>
  <si>
    <t>P100000120236</t>
  </si>
  <si>
    <t>U100000140628</t>
  </si>
  <si>
    <t>https://www.gem.wiki/Shaanxi_Lueyang_Iron_and_Steel_Co_Ltd</t>
  </si>
  <si>
    <t>U100000140629</t>
  </si>
  <si>
    <t>P100000120238</t>
  </si>
  <si>
    <t>U100000140630</t>
  </si>
  <si>
    <t>https://www.gem.wiki/Shandong_Iron_and_Steel_Group_Yongfeng_Zibo_Co_Ltd</t>
  </si>
  <si>
    <t>P100000120239</t>
  </si>
  <si>
    <t>U100000140631</t>
  </si>
  <si>
    <t>https://www.gem.wiki/Qingdao_Special_Iron_and_Steel_Co_Ltd</t>
  </si>
  <si>
    <t>U100000140632</t>
  </si>
  <si>
    <t>U100001030901</t>
  </si>
  <si>
    <t>P100000120240</t>
  </si>
  <si>
    <t>U100000140633</t>
  </si>
  <si>
    <t>https://www.gem.wiki/Rizhao_Steel_Holding_Group_Co_Ltd</t>
  </si>
  <si>
    <t>U100000140634</t>
  </si>
  <si>
    <t>U100000140635</t>
  </si>
  <si>
    <t>U100000140636</t>
  </si>
  <si>
    <t>U100000140637</t>
  </si>
  <si>
    <t>U100000140638</t>
  </si>
  <si>
    <t>U100000140639</t>
  </si>
  <si>
    <t>U100000140640</t>
  </si>
  <si>
    <t>U100000140641</t>
  </si>
  <si>
    <t>U100000140642</t>
  </si>
  <si>
    <t>U100000140643</t>
  </si>
  <si>
    <t>BF 11</t>
  </si>
  <si>
    <t>U100000140644</t>
  </si>
  <si>
    <t>BF 12</t>
  </si>
  <si>
    <t>U100000140645</t>
  </si>
  <si>
    <t>BF 13</t>
  </si>
  <si>
    <t>U100000140646</t>
  </si>
  <si>
    <t>BF 14</t>
  </si>
  <si>
    <t>U100000140647</t>
  </si>
  <si>
    <t>BF 15</t>
  </si>
  <si>
    <t>U100000140648</t>
  </si>
  <si>
    <t>BF 16</t>
  </si>
  <si>
    <t>U100000140649</t>
  </si>
  <si>
    <t>U100000140650</t>
  </si>
  <si>
    <t>U100000140651</t>
  </si>
  <si>
    <t>U100000143844</t>
  </si>
  <si>
    <t>U100000143845</t>
  </si>
  <si>
    <t>U100000143846</t>
  </si>
  <si>
    <t>P100000120241</t>
  </si>
  <si>
    <t>U100000140652</t>
  </si>
  <si>
    <t>https://www.gem.wiki/Shandong_Guangfu_Group_Co_Ltd</t>
  </si>
  <si>
    <t>U100000140653</t>
  </si>
  <si>
    <t>U100000140654</t>
  </si>
  <si>
    <t>U100000140655</t>
  </si>
  <si>
    <t>U100000140656</t>
  </si>
  <si>
    <t>P100000120242</t>
  </si>
  <si>
    <t>U100000140657</t>
  </si>
  <si>
    <t>https://www.gem.wiki/Xiwang_Metal_Science_Technology_Co_Ltd</t>
  </si>
  <si>
    <t>U100000140658</t>
  </si>
  <si>
    <t>P100000120243</t>
  </si>
  <si>
    <t>U100000140659</t>
  </si>
  <si>
    <t>https://www.gem.wiki/Shandong_Chuanyang_Group_Co_Ltd</t>
  </si>
  <si>
    <t>U100000140660</t>
  </si>
  <si>
    <t>U100000140661</t>
  </si>
  <si>
    <t>P100000120244</t>
  </si>
  <si>
    <t>U100000140662</t>
  </si>
  <si>
    <t>https://www.gem.wiki/Weifang_Special_Steel_Group_Co_Ltd</t>
  </si>
  <si>
    <t>U100000140663</t>
  </si>
  <si>
    <t>P100000120245</t>
  </si>
  <si>
    <t>U100000140664</t>
  </si>
  <si>
    <t>https://www.gem.wiki/Shandong_Taishan_Steel_Group_Co_Ltd</t>
  </si>
  <si>
    <t>U100000140665</t>
  </si>
  <si>
    <t>P100000120246</t>
  </si>
  <si>
    <t>U100000140666</t>
  </si>
  <si>
    <t>https://www.gem.wiki/Shiheng_Special_Steel_Group_Co_Ltd</t>
  </si>
  <si>
    <t>U100000140667</t>
  </si>
  <si>
    <t>U100000140668</t>
  </si>
  <si>
    <t>U100000140669</t>
  </si>
  <si>
    <t>U100000143975</t>
  </si>
  <si>
    <t>U100000143976</t>
  </si>
  <si>
    <t>U100000143977</t>
  </si>
  <si>
    <t>P100000120247</t>
  </si>
  <si>
    <t>U100000140670</t>
  </si>
  <si>
    <t>https://www.gem.wiki/Shandong_Shouguang_Juneng_Special_Steel_Co_Ltd</t>
  </si>
  <si>
    <t>P100000120248</t>
  </si>
  <si>
    <t>U100000140671</t>
  </si>
  <si>
    <t>https://www.gem.wiki/Shandong_Luli_Steel_Co_Ltd</t>
  </si>
  <si>
    <t>U100000140672</t>
  </si>
  <si>
    <t>P100000120249</t>
  </si>
  <si>
    <t>U100000140673</t>
  </si>
  <si>
    <t>https://www.gem.wiki/Shandong_Fulun_Iron_and_Steel_Co_Ltd</t>
  </si>
  <si>
    <t>U100000140674</t>
  </si>
  <si>
    <t>U100000140675</t>
  </si>
  <si>
    <t>U100000140676</t>
  </si>
  <si>
    <t>U100000140677</t>
  </si>
  <si>
    <t>P100000120250</t>
  </si>
  <si>
    <t>U100000140678</t>
  </si>
  <si>
    <t>https://www.gem.wiki/Linyi_Jiangxin_Iron_and_Steel_Co_Ltd</t>
  </si>
  <si>
    <t>U100000140679</t>
  </si>
  <si>
    <t>P100000120251</t>
  </si>
  <si>
    <t>U100000140680</t>
  </si>
  <si>
    <t>https://www.gem.wiki/Shandong_Longsheng_Iron_and_Steel_Co_Ltd</t>
  </si>
  <si>
    <t>U100000140681</t>
  </si>
  <si>
    <t>P100000120252</t>
  </si>
  <si>
    <t>U100000140684</t>
  </si>
  <si>
    <t>https://www.gem.wiki/Shandong_Minyuan_Iron_and_Steel_Co_Ltd</t>
  </si>
  <si>
    <t>U100000140685</t>
  </si>
  <si>
    <t>P100000120254</t>
  </si>
  <si>
    <t>U100000140686</t>
  </si>
  <si>
    <t>https://www.gem.wiki/Laiwu_Iron_and_Steel_Group_Yinshan_Section_Steel_Co_Ltd</t>
  </si>
  <si>
    <t>U100000140687</t>
  </si>
  <si>
    <t>U100000140688</t>
  </si>
  <si>
    <t>P100000120255</t>
  </si>
  <si>
    <t>U100000140689</t>
  </si>
  <si>
    <t>https://www.gem.wiki/Shandong_Laigang_Yongfeng_Steel_Co_Ltd</t>
  </si>
  <si>
    <t>U100000140690</t>
  </si>
  <si>
    <t>U100000140691</t>
  </si>
  <si>
    <t>U100000140692</t>
  </si>
  <si>
    <t>U100000143990</t>
  </si>
  <si>
    <t>P100000120256</t>
  </si>
  <si>
    <t>U100000140693</t>
  </si>
  <si>
    <t>https://www.gem.wiki/Baoshan_Iron_and_Steel_Co_Ltd_Headquarters</t>
  </si>
  <si>
    <t>U100000140694</t>
  </si>
  <si>
    <t>U100000140695</t>
  </si>
  <si>
    <t>BF 4#</t>
  </si>
  <si>
    <t>U100000140696</t>
  </si>
  <si>
    <t>P100000120258</t>
  </si>
  <si>
    <t>U100000140697</t>
  </si>
  <si>
    <t>https://www.gem.wiki/Shanxi_Taigang_Stainless_Steel_Co_Ltd</t>
  </si>
  <si>
    <t>U100000140698</t>
  </si>
  <si>
    <t>U100000140699</t>
  </si>
  <si>
    <t>P100000120259</t>
  </si>
  <si>
    <t>U100000140700</t>
  </si>
  <si>
    <t>https://www.gem.wiki/Shanxi_Zhongyang_Iron_and_Steel_Co_Ltd</t>
  </si>
  <si>
    <t>U100000140701</t>
  </si>
  <si>
    <t>U100000140702</t>
  </si>
  <si>
    <t>P100000120260</t>
  </si>
  <si>
    <t>U100000140703</t>
  </si>
  <si>
    <t>https://www.gem.wiki/Lvliang_Jianlong_Industrial_Co_Ltd</t>
  </si>
  <si>
    <t>U100000140704</t>
  </si>
  <si>
    <t>U100000140705</t>
  </si>
  <si>
    <t>U100000140706</t>
  </si>
  <si>
    <t>U100000140707</t>
  </si>
  <si>
    <t>U100000140708</t>
  </si>
  <si>
    <t>U100000140709</t>
  </si>
  <si>
    <t>U100000143905</t>
  </si>
  <si>
    <t>P100000120261</t>
  </si>
  <si>
    <t>U100000140710</t>
  </si>
  <si>
    <t>https://www.gem.wiki/Shanxi_Xintai_Iron_and_Steel_Co_Ltd</t>
  </si>
  <si>
    <t>U100000140711</t>
  </si>
  <si>
    <t>U100000141374</t>
  </si>
  <si>
    <t>U100000143831</t>
  </si>
  <si>
    <t>U100000143832</t>
  </si>
  <si>
    <t>P100000120262</t>
  </si>
  <si>
    <t>U100000140712</t>
  </si>
  <si>
    <t>https://www.gem.wiki/Shanxi_Liheng_Steel_Co_Ltd</t>
  </si>
  <si>
    <t>U100000140713</t>
  </si>
  <si>
    <t>U100000143991</t>
  </si>
  <si>
    <t>U100000143992</t>
  </si>
  <si>
    <t>U100000143993</t>
  </si>
  <si>
    <t>U100000143994</t>
  </si>
  <si>
    <t>P100000120263</t>
  </si>
  <si>
    <t>U100000140714</t>
  </si>
  <si>
    <t>https://www.gem.wiki/Xiangfen_County_Xingyuan_Steel_Group_Co_Ltd</t>
  </si>
  <si>
    <t>U100000140715</t>
  </si>
  <si>
    <t>U100000140716</t>
  </si>
  <si>
    <t>P100000120264</t>
  </si>
  <si>
    <t>U100000140717</t>
  </si>
  <si>
    <t>https://www.gem.wiki/Shanxi_Tongcai_Industry_and_Trade_Co_Ltd</t>
  </si>
  <si>
    <t>U100000140718</t>
  </si>
  <si>
    <t>U100000140719</t>
  </si>
  <si>
    <t>U100000140720</t>
  </si>
  <si>
    <t>P100000120265</t>
  </si>
  <si>
    <t>U100000140721</t>
  </si>
  <si>
    <t>https://www.gem.wiki/Changzhi_Xingbao_Steel_Co_Ltd</t>
  </si>
  <si>
    <t>U100000140722</t>
  </si>
  <si>
    <t>P100000120266</t>
  </si>
  <si>
    <t>U100000140723</t>
  </si>
  <si>
    <t>https://www.gem.wiki/Shanxi_Hongda_Iron_and_Steel_Group_Co_Ltd</t>
  </si>
  <si>
    <t>U100000143835</t>
  </si>
  <si>
    <t>U100000143836</t>
  </si>
  <si>
    <t>U100000143837</t>
  </si>
  <si>
    <t>P100000120267</t>
  </si>
  <si>
    <t>U100000140725</t>
  </si>
  <si>
    <t>https://www.gem.wiki/Shanxi_Huaxinyuan_Steel_and_Iron_Group_Co_Ltd</t>
  </si>
  <si>
    <t>U100000140726</t>
  </si>
  <si>
    <t>U100000140727</t>
  </si>
  <si>
    <t>P100000120268</t>
  </si>
  <si>
    <t>U100000140728</t>
  </si>
  <si>
    <t>https://www.gem.wiki/Shanxi_Gaoyi_Steel_Co_Ltd</t>
  </si>
  <si>
    <t>U100000140729</t>
  </si>
  <si>
    <t>U100000140730</t>
  </si>
  <si>
    <t>U100000144013</t>
  </si>
  <si>
    <t>U100000144014</t>
  </si>
  <si>
    <t>P100000120269</t>
  </si>
  <si>
    <t>U100000140731</t>
  </si>
  <si>
    <t>https://www.gem.wiki/Licheng_Taihang_Iron_and_Steel_Co_Ltd</t>
  </si>
  <si>
    <t>U100000140732</t>
  </si>
  <si>
    <t>P100000120270</t>
  </si>
  <si>
    <t>U100000140733</t>
  </si>
  <si>
    <t>https://www.gem.wiki/Shanxi_Changxin_Industrial_Co_Ltd</t>
  </si>
  <si>
    <t>U100000140734</t>
  </si>
  <si>
    <t>U100000144015</t>
  </si>
  <si>
    <t>P100000120271</t>
  </si>
  <si>
    <t>U100000140735</t>
  </si>
  <si>
    <t>https://www.gem.wiki/Shanxi_Zhongsheng_Iron_and_Steel_Co_Ltd</t>
  </si>
  <si>
    <t>P100000120272</t>
  </si>
  <si>
    <t>U100000140736</t>
  </si>
  <si>
    <t>https://www.gem.wiki/Xiangfen_County_Xinjinshan_Special_Steel_Co_Ltd</t>
  </si>
  <si>
    <t>U100000140737</t>
  </si>
  <si>
    <t>U100000141402</t>
  </si>
  <si>
    <t>P100000120273</t>
  </si>
  <si>
    <t>U100000140738</t>
  </si>
  <si>
    <t>https://www.gem.wiki/Jincheng_Fusheng_Iron_and_Steel_Co_Ltd</t>
  </si>
  <si>
    <t>U100000140739</t>
  </si>
  <si>
    <t>U100000140740</t>
  </si>
  <si>
    <t>U100000140741</t>
  </si>
  <si>
    <t>U100000140742</t>
  </si>
  <si>
    <t>U100000140743</t>
  </si>
  <si>
    <t>U100000144033</t>
  </si>
  <si>
    <t>U100000144034</t>
  </si>
  <si>
    <t>P100000120274</t>
  </si>
  <si>
    <t>U100000140746</t>
  </si>
  <si>
    <t>https://www.gem.wiki/Shanxi_Jianlong_Industrial_Co_Ltd</t>
  </si>
  <si>
    <t>U100000140747</t>
  </si>
  <si>
    <t>U100000140748</t>
  </si>
  <si>
    <t>U100000140749</t>
  </si>
  <si>
    <t>U100000140750</t>
  </si>
  <si>
    <t>U100001046549</t>
  </si>
  <si>
    <t>P100000120275</t>
  </si>
  <si>
    <t>U100000140751</t>
  </si>
  <si>
    <t>https://www.gem.wiki/Shougang_Changzhi_Iron_and_Steel_Co_Ltd</t>
  </si>
  <si>
    <t>U100000140752</t>
  </si>
  <si>
    <t>P100000120276</t>
  </si>
  <si>
    <t>U100000140753</t>
  </si>
  <si>
    <t>https://www.gem.wiki/Jinye_Iron_and_Steel_Group_Co_Ltd</t>
  </si>
  <si>
    <t>U100000140754</t>
  </si>
  <si>
    <t>P100000120277</t>
  </si>
  <si>
    <t>U100000140755</t>
  </si>
  <si>
    <t>https://www.gem.wiki/Pangang_Group_Panzhihua_Steel_Vanadium_Co_Ltd</t>
  </si>
  <si>
    <t>U100000140756</t>
  </si>
  <si>
    <t>U100000140757</t>
  </si>
  <si>
    <t>U100000140758</t>
  </si>
  <si>
    <t>U100000140759</t>
  </si>
  <si>
    <t>BF New #3</t>
  </si>
  <si>
    <t>P100000120278</t>
  </si>
  <si>
    <t>U100000140760</t>
  </si>
  <si>
    <t>https://www.gem.wiki/Pangang_Group_Xichang_Steel_and_Vanadium_Co_Ltd</t>
  </si>
  <si>
    <t>U100000140761</t>
  </si>
  <si>
    <t>U100000140762</t>
  </si>
  <si>
    <t>P100000120279</t>
  </si>
  <si>
    <t>U100000140763</t>
  </si>
  <si>
    <t>https://www.gem.wiki/Chengyu_Vanadium_and_Titanium_Technology_Co_Ltd</t>
  </si>
  <si>
    <t>U100000140764</t>
  </si>
  <si>
    <t>U100000140765</t>
  </si>
  <si>
    <t>U100000140766</t>
  </si>
  <si>
    <t>U100000140767</t>
  </si>
  <si>
    <t>U100000144688</t>
  </si>
  <si>
    <t>P100000120280</t>
  </si>
  <si>
    <t>U100000140768</t>
  </si>
  <si>
    <t>https://www.gem.wiki/Tianjin_Iron_Plant</t>
  </si>
  <si>
    <t>U100000140769</t>
  </si>
  <si>
    <t>U100000140770</t>
  </si>
  <si>
    <t>U100000140771</t>
  </si>
  <si>
    <t>U100000140772</t>
  </si>
  <si>
    <t>U100000140773</t>
  </si>
  <si>
    <t>U100000140774</t>
  </si>
  <si>
    <t>U100000143842</t>
  </si>
  <si>
    <t>P100000120281</t>
  </si>
  <si>
    <t>U100000140775</t>
  </si>
  <si>
    <t>https://www.gem.wiki/Tianjin_Iron_and_Steel_Group_Co_Ltd</t>
  </si>
  <si>
    <t>U100000140776</t>
  </si>
  <si>
    <t>U100000144042</t>
  </si>
  <si>
    <t>P100000120282</t>
  </si>
  <si>
    <t>U100000140777</t>
  </si>
  <si>
    <t>https://www.gem.wiki/Tianjin_Pipe_Corporation</t>
  </si>
  <si>
    <t>P100000120283</t>
  </si>
  <si>
    <t>U100000140778</t>
  </si>
  <si>
    <t>https://www.gem.wiki/Tianjin_Rockcheck_Steel_Group_Co_Ltd</t>
  </si>
  <si>
    <t>U100000140779</t>
  </si>
  <si>
    <t>U100000140780</t>
  </si>
  <si>
    <t>BF old 4</t>
  </si>
  <si>
    <t>U100000140781</t>
  </si>
  <si>
    <t>U100000141420</t>
  </si>
  <si>
    <t>U100000144667</t>
  </si>
  <si>
    <t>BF new 4</t>
  </si>
  <si>
    <t>P100000120284</t>
  </si>
  <si>
    <t>U100000140782</t>
  </si>
  <si>
    <t>https://www.gem.wiki/Tianjin_New_Tiangang_United_Special_Steel_Co_Ltd</t>
  </si>
  <si>
    <t>U100000140783</t>
  </si>
  <si>
    <t>U100000140784</t>
  </si>
  <si>
    <t>U100000140785</t>
  </si>
  <si>
    <t>U100000140786</t>
  </si>
  <si>
    <t>U100000140787</t>
  </si>
  <si>
    <t>U100000141418</t>
  </si>
  <si>
    <t>U100000141439</t>
  </si>
  <si>
    <t>P100000120285</t>
  </si>
  <si>
    <t>U100000140788</t>
  </si>
  <si>
    <t>https://www.gem.wiki/Tianjin_Tianfeng_Steel_Co_Ltd</t>
  </si>
  <si>
    <t>U100000140789</t>
  </si>
  <si>
    <t>P100000120286</t>
  </si>
  <si>
    <t>U100000140790</t>
  </si>
  <si>
    <t>https://www.gem.wiki/Chongli_Steel_Manufacturing_Co_Ltd</t>
  </si>
  <si>
    <t>P100000120287</t>
  </si>
  <si>
    <t>U100000140791</t>
  </si>
  <si>
    <t>https://www.gem.wiki/Tianjin_Metallurgy_Group_Zhasan_Steel_Co_Ltd</t>
  </si>
  <si>
    <t>U100000140792</t>
  </si>
  <si>
    <t>P100000120288</t>
  </si>
  <si>
    <t>U100000140793</t>
  </si>
  <si>
    <t>https://www.gem.wiki/Tianjin_Tianzhong_Giant_Heavy_Industry_Co_Ltd</t>
  </si>
  <si>
    <t>P100000120289</t>
  </si>
  <si>
    <t>U100000140794</t>
  </si>
  <si>
    <t>https://www.gem.wiki/Baosteel_Group_Xinjiang_Bayi_Iron_and_Steel_Co_Ltd</t>
  </si>
  <si>
    <t>U100000140795</t>
  </si>
  <si>
    <t>U100000140796</t>
  </si>
  <si>
    <t>U100000140797</t>
  </si>
  <si>
    <t>U100000140798</t>
  </si>
  <si>
    <t>BF C; #3</t>
  </si>
  <si>
    <t>P100000120290</t>
  </si>
  <si>
    <t>U100000140799</t>
  </si>
  <si>
    <t>https://www.gem.wiki/Xinjiang_Kingtec_Steel_Co_Ltd</t>
  </si>
  <si>
    <t>U100000140800</t>
  </si>
  <si>
    <t>P100000120291</t>
  </si>
  <si>
    <t>U100000140801</t>
  </si>
  <si>
    <t>https://www.gem.wiki/Xinjiang_Tianshan_Iron_and_Steel_Bazhou_Co_Ltd</t>
  </si>
  <si>
    <t>U100001054385</t>
  </si>
  <si>
    <t>P100000120292</t>
  </si>
  <si>
    <t>U100000140802</t>
  </si>
  <si>
    <t>https://www.gem.wiki/Xinjiang_Kunyu_Iron_and_Steel_Co_Ltd</t>
  </si>
  <si>
    <t>U100000140803</t>
  </si>
  <si>
    <t>U100000140804</t>
  </si>
  <si>
    <t>P100000120293</t>
  </si>
  <si>
    <t>U100000140805</t>
  </si>
  <si>
    <t>https://www.gem.wiki/Xinjiang_Yili_Iron_and_Steel_Co_Ltd</t>
  </si>
  <si>
    <t>U100000140806</t>
  </si>
  <si>
    <t>P100000120295</t>
  </si>
  <si>
    <t>U100000140807</t>
  </si>
  <si>
    <t>https://www.gem.wiki/Xinjiang_Daan_Special_Steel_Co_Ltd</t>
  </si>
  <si>
    <t>P100000120296</t>
  </si>
  <si>
    <t>U100000140808</t>
  </si>
  <si>
    <t>https://www.gem.wiki/WISCO_Group_Kunming_Steel_Co_Ltd_Anning_Branch</t>
  </si>
  <si>
    <t>P100000120297</t>
  </si>
  <si>
    <t>U100000140809</t>
  </si>
  <si>
    <t>https://www.gem.wiki/WISCO_Group_Kunming_Steel_Co_Ltd_Honghe_Iron_and_Steel_Company</t>
  </si>
  <si>
    <t>U100000140810</t>
  </si>
  <si>
    <t>U100000141451</t>
  </si>
  <si>
    <t>P100000120298</t>
  </si>
  <si>
    <t>U100000140811</t>
  </si>
  <si>
    <t>https://www.gem.wiki/WISCO_Group_Kunming_Steel_Co_Ltd_Yuxi_Xinxing_Steel_Company</t>
  </si>
  <si>
    <t>U100000140812</t>
  </si>
  <si>
    <t>U100000140813</t>
  </si>
  <si>
    <t>P100000120299</t>
  </si>
  <si>
    <t>U100000140814</t>
  </si>
  <si>
    <t>https://www.gem.wiki/WISCO_Group_Kunming_Steel_Co_Ltd_New_District_Branch</t>
  </si>
  <si>
    <t>P100000120300</t>
  </si>
  <si>
    <t>U100000140815</t>
  </si>
  <si>
    <t>https://www.gem.wiki/Yunnan_Yuxi_Iron_and_Steel_Group_Yukun_Iron_and_Steel_Co_Ltd</t>
  </si>
  <si>
    <t>U100000140816</t>
  </si>
  <si>
    <t>U100000140817</t>
  </si>
  <si>
    <t>U100000140818</t>
  </si>
  <si>
    <t>U100000140820</t>
  </si>
  <si>
    <t>U100000140821</t>
  </si>
  <si>
    <t>U100000141375</t>
  </si>
  <si>
    <t>U100000141376</t>
  </si>
  <si>
    <t>U100000141377</t>
  </si>
  <si>
    <t>U100000141378</t>
  </si>
  <si>
    <t>U100000141450</t>
  </si>
  <si>
    <t>P100000120301</t>
  </si>
  <si>
    <t>U100000140822</t>
  </si>
  <si>
    <t>https://www.gem.wiki/Yunnan_Desheng_Iron_and_Steel_Co_Ltd</t>
  </si>
  <si>
    <t>U100000140823</t>
  </si>
  <si>
    <t>U100000140824</t>
  </si>
  <si>
    <t>U100001028004</t>
  </si>
  <si>
    <t>U100001028005</t>
  </si>
  <si>
    <t>P100000120302</t>
  </si>
  <si>
    <t>U100000140825</t>
  </si>
  <si>
    <t>https://www.gem.wiki/Yunnan_Qujing_Iron_and_Steel_Group_Chenggang_Iron_and_Steel_Co_Ltd</t>
  </si>
  <si>
    <t>U100000140826</t>
  </si>
  <si>
    <t>U100000140827</t>
  </si>
  <si>
    <t>U100000140828</t>
  </si>
  <si>
    <t>U100000141396</t>
  </si>
  <si>
    <t>P100000120304</t>
  </si>
  <si>
    <t>U100000140829</t>
  </si>
  <si>
    <t>https://www.gem.wiki/Quzhou_Yuanli_Metal_Products_Co_Ltd</t>
  </si>
  <si>
    <t>U100000140830</t>
  </si>
  <si>
    <t>U100000140831</t>
  </si>
  <si>
    <t>U100000140832</t>
  </si>
  <si>
    <t>U100000140833</t>
  </si>
  <si>
    <t>U100000140834</t>
  </si>
  <si>
    <t>U100000144093</t>
  </si>
  <si>
    <t>P100000120305</t>
  </si>
  <si>
    <t>U100000140835</t>
  </si>
  <si>
    <t>https://www.gem.wiki/Ningbo_Iron_and_Steel_Co_Ltd</t>
  </si>
  <si>
    <t>U100000140836</t>
  </si>
  <si>
    <t>BF new 2#</t>
  </si>
  <si>
    <t>U100000144691</t>
  </si>
  <si>
    <t>BF old 2#</t>
  </si>
  <si>
    <t>P100000120306</t>
  </si>
  <si>
    <t>U100000140837</t>
  </si>
  <si>
    <t>https://www.gem.wiki/Guangxi_Iron_and_Steel_Group_Co_Ltd</t>
  </si>
  <si>
    <t>U100000140838</t>
  </si>
  <si>
    <t>U100000140839</t>
  </si>
  <si>
    <t>P100000120307</t>
  </si>
  <si>
    <t>U100000140299</t>
  </si>
  <si>
    <t>https://www.gem.wiki/Hebei_Mingbin_Iron_and_Steel_Co_Ltd</t>
  </si>
  <si>
    <t>P100000120308</t>
  </si>
  <si>
    <t>U100000140841</t>
  </si>
  <si>
    <t>https://www.gem.wiki/Shanxi_Meijin_Iron_and_Steel_Co_Ltd_Dongyu_Town</t>
  </si>
  <si>
    <t>U100000140842</t>
  </si>
  <si>
    <t>U100000140843</t>
  </si>
  <si>
    <t>P100000120310</t>
  </si>
  <si>
    <t>U100000140850</t>
  </si>
  <si>
    <t>https://www.gem.wiki/Yancheng_Lianxin_Iron_and_Steel_Co_Ltd</t>
  </si>
  <si>
    <t>U100000140851</t>
  </si>
  <si>
    <t>U100000140852</t>
  </si>
  <si>
    <t>P100000120311</t>
  </si>
  <si>
    <t>U100000140854</t>
  </si>
  <si>
    <t>https://www.gem.wiki/Hebei_Zongheng_Group_Fengnan_Iron_and_Steel_Co_Ltd</t>
  </si>
  <si>
    <t>U100000140855</t>
  </si>
  <si>
    <t>U100000140856</t>
  </si>
  <si>
    <t>U100000144072</t>
  </si>
  <si>
    <t>P100000120312</t>
  </si>
  <si>
    <t>U100000140858</t>
  </si>
  <si>
    <t>https://www.gem.wiki/Shandong_Iron_and_Steel_Group_Rizhao_Co_Ltd</t>
  </si>
  <si>
    <t>U100000144058</t>
  </si>
  <si>
    <t>P100000120313</t>
  </si>
  <si>
    <t>U100000140859</t>
  </si>
  <si>
    <t>https://www.gem.wiki/Anhui_Shoukuang_Dachang_Metal_Material_Co_Ltd</t>
  </si>
  <si>
    <t>U100000140860</t>
  </si>
  <si>
    <t>U100000140861</t>
  </si>
  <si>
    <t>P100000120314</t>
  </si>
  <si>
    <t>U100000140862</t>
  </si>
  <si>
    <t>https://www.gem.wiki/Fujian_Dingsheng_Iron_and_Steel_Co_Ltd</t>
  </si>
  <si>
    <t>P100000120315</t>
  </si>
  <si>
    <t>U100000140863</t>
  </si>
  <si>
    <t>https://www.gem.wiki/Hbis_Laoting_Steel_Co_Ltd</t>
  </si>
  <si>
    <t>U100000140864</t>
  </si>
  <si>
    <t>U100000140865</t>
  </si>
  <si>
    <t>U100000143910</t>
  </si>
  <si>
    <t>P100000120316</t>
  </si>
  <si>
    <t>U100000140866</t>
  </si>
  <si>
    <t>https://www.gem.wiki/Shanxi_Jinnan_Iron_and_Steel_Group_Co_Ltd</t>
  </si>
  <si>
    <t>U100000140867</t>
  </si>
  <si>
    <t>U100000140868</t>
  </si>
  <si>
    <t>U100000140869</t>
  </si>
  <si>
    <t>P100000120318</t>
  </si>
  <si>
    <t>U100000140870</t>
  </si>
  <si>
    <t>https://www.gem.wiki/Hubei_Jinshenglan_Metallurgical_Technology_Co_Ltd</t>
  </si>
  <si>
    <t>U100000140871</t>
  </si>
  <si>
    <t>P100000120321</t>
  </si>
  <si>
    <t>U100000140872</t>
  </si>
  <si>
    <t>https://www.gem.wiki/Yunnan_Yuxi_Xianfu_Iron_and_Steel_Group_Co_Ltd</t>
  </si>
  <si>
    <t>U100000140873</t>
  </si>
  <si>
    <t>U100000140874</t>
  </si>
  <si>
    <t>U100000140875</t>
  </si>
  <si>
    <t>U100000144108</t>
  </si>
  <si>
    <t>U100000144109</t>
  </si>
  <si>
    <t>P100000120323</t>
  </si>
  <si>
    <t>U100000140876</t>
  </si>
  <si>
    <t>https://www.gem.wiki/Hebei_Huaxi_Special_Steel_Co_Ltd</t>
  </si>
  <si>
    <t>P100000120324</t>
  </si>
  <si>
    <t>U100000140877</t>
  </si>
  <si>
    <t>https://www.gem.wiki/Hebei_Tianzhu_Iron_and_Steel_Group_Co_Ltd</t>
  </si>
  <si>
    <t>U100000140878</t>
  </si>
  <si>
    <t>P100000120325</t>
  </si>
  <si>
    <t>U100000140879</t>
  </si>
  <si>
    <t>https://www.gem.wiki/Hebei_Taihang_Iron_and_Steel_Group_Co_Ltd</t>
  </si>
  <si>
    <t>U100000140880</t>
  </si>
  <si>
    <t>U100000140881</t>
  </si>
  <si>
    <t>P100000120326</t>
  </si>
  <si>
    <t>U100000140882</t>
  </si>
  <si>
    <t>https://www.gem.wiki/Hangang_Longshan_Iron_and_Steel_Co_Ltd</t>
  </si>
  <si>
    <t>U100000140883</t>
  </si>
  <si>
    <t>P100000120327</t>
  </si>
  <si>
    <t>U100000140884</t>
  </si>
  <si>
    <t>https://www.gem.wiki/Chifeng_Zhongtang_Special_Steel_Co_Ltd</t>
  </si>
  <si>
    <t>U100000140885</t>
  </si>
  <si>
    <t>P100000120328</t>
  </si>
  <si>
    <t>U100000140886</t>
  </si>
  <si>
    <t>https://www.gem.wiki/Hebei_Tangyin_Iron_and_Steel_Co_Ltd_Caofeidian_base</t>
  </si>
  <si>
    <t>U100000140887</t>
  </si>
  <si>
    <t>P100000120330</t>
  </si>
  <si>
    <t>U100000140888</t>
  </si>
  <si>
    <t>https://www.gem.wiki/Linyi_Iron_and_Steel_Investment_Group_Co_Ltd</t>
  </si>
  <si>
    <t>P100000120331</t>
  </si>
  <si>
    <t>U100000140889</t>
  </si>
  <si>
    <t>https://www.gem.wiki/Henan_Angang_Zhoukou_Iron_and_Steel_Co_Ltd</t>
  </si>
  <si>
    <t>U100000143988</t>
  </si>
  <si>
    <t>P100000120332</t>
  </si>
  <si>
    <t>U100000140890</t>
  </si>
  <si>
    <t>https://www.gem.wiki/Zenith_Steel_Group_Nantong_Co_Ltd</t>
  </si>
  <si>
    <t>U100000140891</t>
  </si>
  <si>
    <t>U100000140892</t>
  </si>
  <si>
    <t>P100000120333</t>
  </si>
  <si>
    <t>U100000140893</t>
  </si>
  <si>
    <t>https://www.gem.wiki/Liaoyang_United_Steel_Co_Ltd</t>
  </si>
  <si>
    <t>U100000140894</t>
  </si>
  <si>
    <t>U100000143882</t>
  </si>
  <si>
    <t>U100000143883</t>
  </si>
  <si>
    <t>U100000143884</t>
  </si>
  <si>
    <t>U100000143885</t>
  </si>
  <si>
    <t>P100000120336</t>
  </si>
  <si>
    <t>U100000140895</t>
  </si>
  <si>
    <t>https://www.gem.wiki/Baosteel_Desheng_Stainless_Steel_Co_Ltd</t>
  </si>
  <si>
    <t>U100000140896</t>
  </si>
  <si>
    <t>U100000141403</t>
  </si>
  <si>
    <t>U100000141404</t>
  </si>
  <si>
    <t>P100000120337</t>
  </si>
  <si>
    <t>U100000144059</t>
  </si>
  <si>
    <t>https://www.gem.wiki/Shandong_Iron_and_Steel_Co_Ltd_Laiwu_Branch_Xinxing_Road</t>
  </si>
  <si>
    <t>U100000144060</t>
  </si>
  <si>
    <t>U100000144061</t>
  </si>
  <si>
    <t>U100000144062</t>
  </si>
  <si>
    <t>U100000144063</t>
  </si>
  <si>
    <t>U100000144064</t>
  </si>
  <si>
    <t>P100000120339</t>
  </si>
  <si>
    <t>U100000140899</t>
  </si>
  <si>
    <t>https://www.gem.wiki/Minyuan_Iron_and_Steel_Group_Co_Ltd</t>
  </si>
  <si>
    <t>U100000141445</t>
  </si>
  <si>
    <t>P100000120340</t>
  </si>
  <si>
    <t>U100000140900</t>
  </si>
  <si>
    <t>https://www.gem.wiki/Wuhai_Baogang_Wanteng_Iron_and_Steel_Co_Ltd</t>
  </si>
  <si>
    <t>U100000140901</t>
  </si>
  <si>
    <t>P100000120344</t>
  </si>
  <si>
    <t>U100000140902</t>
  </si>
  <si>
    <t>https://www.gem.wiki/Lanxin_Steel_Group_Co_Ltd_plant</t>
  </si>
  <si>
    <t>U100000141405</t>
  </si>
  <si>
    <t>P100000120345</t>
  </si>
  <si>
    <t>U100000140903</t>
  </si>
  <si>
    <t>https://www.gem.wiki/Fujian_Dadonghai_Industrial_Group_Co_Ltd_plant</t>
  </si>
  <si>
    <t>U100000140904</t>
  </si>
  <si>
    <t>U100000140905</t>
  </si>
  <si>
    <t>U100000140907</t>
  </si>
  <si>
    <t>U100000140908</t>
  </si>
  <si>
    <t>U100000141397</t>
  </si>
  <si>
    <t>P100000120348</t>
  </si>
  <si>
    <t>U100000140909</t>
  </si>
  <si>
    <t>https://www.gem.wiki/Lianyungang_Yaxin_Iron_and_Steel_Co_Ltd</t>
  </si>
  <si>
    <t>U100000140910</t>
  </si>
  <si>
    <t>P100000120350</t>
  </si>
  <si>
    <t>U100000140911</t>
  </si>
  <si>
    <t>https://www.gem.wiki/Hebei_Longfengshan_Casting_Co_Ltd</t>
  </si>
  <si>
    <t>U100000140912</t>
  </si>
  <si>
    <t>P100000120351</t>
  </si>
  <si>
    <t>U100000140913</t>
  </si>
  <si>
    <t>https://www.gem.wiki/Fushun_Hanking_Direct_Reduced_Iron_Co_Ltd</t>
  </si>
  <si>
    <t>U100000140914</t>
  </si>
  <si>
    <t>U100000140915</t>
  </si>
  <si>
    <t>P100000120352</t>
  </si>
  <si>
    <t>U100000141398</t>
  </si>
  <si>
    <t>https://www.gem.wiki/Yunnan_Tiangao_Nickel_Alloy_Co_Ltd</t>
  </si>
  <si>
    <t>U100000141399</t>
  </si>
  <si>
    <t>P100000120353</t>
  </si>
  <si>
    <t>U100000144104</t>
  </si>
  <si>
    <t>https://www.gem.wiki/Yunnan_Jingye_Steel_Co_Ltd</t>
  </si>
  <si>
    <t>U100000144105</t>
  </si>
  <si>
    <t>P100000120354</t>
  </si>
  <si>
    <t>U100000140916</t>
  </si>
  <si>
    <t>https://www.gem.wiki/Wulanhot_Steel_Co_Ltd</t>
  </si>
  <si>
    <t>U100000140917</t>
  </si>
  <si>
    <t>U100000140918</t>
  </si>
  <si>
    <t>P100000120355</t>
  </si>
  <si>
    <t>U100000141406</t>
  </si>
  <si>
    <t>https://www.gem.wiki/Inner_Mongolia_Mingtuo_Ferrite_New_Material_Co_Ltd</t>
  </si>
  <si>
    <t>P100000120356</t>
  </si>
  <si>
    <t>U100000140919</t>
  </si>
  <si>
    <t>https://www.gem.wiki/Tongling_Xuanli_Special_Steel_Co_Ltd</t>
  </si>
  <si>
    <t>U100000141459</t>
  </si>
  <si>
    <t>P100000120357</t>
  </si>
  <si>
    <t>U100000140920</t>
  </si>
  <si>
    <t>https://www.gem.wiki/Wugang_Zhongjia_Iron_and_Steel_Co_Ltd</t>
  </si>
  <si>
    <t>P100000120361</t>
  </si>
  <si>
    <t>U100000143949</t>
  </si>
  <si>
    <t>https://www.gem.wiki/GuangDong_Xinxing_Ductile_Iron_Pipes_Co_Ltd</t>
  </si>
  <si>
    <t>U100000143950</t>
  </si>
  <si>
    <t>P100000120362</t>
  </si>
  <si>
    <t>U100000140921</t>
  </si>
  <si>
    <t>https://www.gem.wiki/Guangdong_Jingye_Iron_and_Steel_Co_Ltd</t>
  </si>
  <si>
    <t>U100001027819</t>
  </si>
  <si>
    <t>unknown BF(2)</t>
  </si>
  <si>
    <t>P100000120368</t>
  </si>
  <si>
    <t>U100001030505</t>
  </si>
  <si>
    <t>https://www.gem.wiki/Guangxi_Guixin_Iron_and_Steel_Group_Co_Ltd</t>
  </si>
  <si>
    <t>U100001030506</t>
  </si>
  <si>
    <t>U100001030507</t>
  </si>
  <si>
    <t>P100000120370</t>
  </si>
  <si>
    <t>U100000140923</t>
  </si>
  <si>
    <t>https://www.gem.wiki/Guangxi_Chiji_Iron_and_Steel_Co_Ltd</t>
  </si>
  <si>
    <t>U100000140924</t>
  </si>
  <si>
    <t>U100000140926</t>
  </si>
  <si>
    <t>P100000120371</t>
  </si>
  <si>
    <t>U100000140927</t>
  </si>
  <si>
    <t>https://www.gem.wiki/Fangchenggang_Jinxi_Steel_Technology_Co_Ltd</t>
  </si>
  <si>
    <t>U100000140928</t>
  </si>
  <si>
    <t>P100000120372</t>
  </si>
  <si>
    <t>U100000140929</t>
  </si>
  <si>
    <t>https://www.gem.wiki/Qinhuangdao_Baigong_Steel_Co_Ltd</t>
  </si>
  <si>
    <t>U100000140930</t>
  </si>
  <si>
    <t>P100000120373</t>
  </si>
  <si>
    <t>U100000140931</t>
  </si>
  <si>
    <t>https://www.gem.wiki/Jinan_Iron_and_Steel_Group_Co_Ltd</t>
  </si>
  <si>
    <t>U100000140932</t>
  </si>
  <si>
    <t>U100000140933</t>
  </si>
  <si>
    <t>U100000140934</t>
  </si>
  <si>
    <t>U100000140935</t>
  </si>
  <si>
    <t>U100000140936</t>
  </si>
  <si>
    <t>U100000140937</t>
  </si>
  <si>
    <t>P100000120374</t>
  </si>
  <si>
    <t>U100000140938</t>
  </si>
  <si>
    <t>https://www.gem.wiki/Guangxi_Liugang_Zhongjin_Stainless_Steel_Co_Ltd</t>
  </si>
  <si>
    <t>U100000140939</t>
  </si>
  <si>
    <t>P100000120376</t>
  </si>
  <si>
    <t>U100000140940</t>
  </si>
  <si>
    <t>https://www.gem.wiki/Daye_Huaxin_Industrial_Co_Ltd</t>
  </si>
  <si>
    <t>U100000140941</t>
  </si>
  <si>
    <t>U100001028086</t>
  </si>
  <si>
    <t>P100000120377</t>
  </si>
  <si>
    <t>U100000140942</t>
  </si>
  <si>
    <t>https://www.gem.wiki/Sichuan_Dazhou_Iron_and_Steel_Group_Co_Ltd</t>
  </si>
  <si>
    <t>U100000140943</t>
  </si>
  <si>
    <t>U100000140944</t>
  </si>
  <si>
    <t>U100000140945</t>
  </si>
  <si>
    <t>P100000120378</t>
  </si>
  <si>
    <t>U100000140948</t>
  </si>
  <si>
    <t>https://www.gem.wiki/Hebei_Huaxin_Special_Steel_Co_Ltd</t>
  </si>
  <si>
    <t>P100000120379</t>
  </si>
  <si>
    <t>U100000140949</t>
  </si>
  <si>
    <t>https://www.gem.wiki/Tangshan_Guotang_Steel_Co_Ltd</t>
  </si>
  <si>
    <t>U100000140950</t>
  </si>
  <si>
    <t>P100000120387</t>
  </si>
  <si>
    <t>U100000140951</t>
  </si>
  <si>
    <t>https://www.gem.wiki/Panshi_Jianlong_Iron_and_Steel_Co_Ltd</t>
  </si>
  <si>
    <t>U100000140952</t>
  </si>
  <si>
    <t>P100000120393</t>
  </si>
  <si>
    <t>U100000140953</t>
  </si>
  <si>
    <t>https://www.gem.wiki/Guangxi_Longzhou_Zhongheng_Wanhua_Industrial_Co_Ltd</t>
  </si>
  <si>
    <t>P100000120406</t>
  </si>
  <si>
    <t>U100000140955</t>
  </si>
  <si>
    <t>https://www.gem.wiki/Shanxi_Huaqiang_Iron_and_Steel_Co_Ltd</t>
  </si>
  <si>
    <t>P100000120407</t>
  </si>
  <si>
    <t>U100000140956</t>
  </si>
  <si>
    <t>https://www.gem.wiki/Yunnan_Qujing_Iron_and_Steel_Group_Yanggang_Iron_and_Steel_Co_Ltd</t>
  </si>
  <si>
    <t>U100000140957</t>
  </si>
  <si>
    <t>P100000120411</t>
  </si>
  <si>
    <t>U100000140958</t>
  </si>
  <si>
    <t>https://www.gem.wiki/Ningxia_Xinghua_Iron_and_Steel_Co_Ltd</t>
  </si>
  <si>
    <t>P100000120413</t>
  </si>
  <si>
    <t>U100000140959</t>
  </si>
  <si>
    <t>https://www.gem.wiki/Fujian_Longgang_New_Materials_Co_Ltd</t>
  </si>
  <si>
    <t>P100000120414</t>
  </si>
  <si>
    <t>U100000140960</t>
  </si>
  <si>
    <t>https://www.gem.wiki/Shandong_Iron_and_Steel_Group_Yongfeng_Lingang_Co_Ltd</t>
  </si>
  <si>
    <t>U100000140961</t>
  </si>
  <si>
    <t>U100000141379</t>
  </si>
  <si>
    <t>P100000120418</t>
  </si>
  <si>
    <t>U100000141388</t>
  </si>
  <si>
    <t>https://www.gem.wiki/Jianglong_Acheng_Iron_and_Steel_Co_Ltd</t>
  </si>
  <si>
    <t>P100000120419</t>
  </si>
  <si>
    <t>U100000140962</t>
  </si>
  <si>
    <t>https://www.gem.wiki/TZMS_Třinecké_železárny_Trinec_steel_plant</t>
  </si>
  <si>
    <t>U100000140963</t>
  </si>
  <si>
    <t>P100000120420</t>
  </si>
  <si>
    <t>U100000140964</t>
  </si>
  <si>
    <t>https://www.gem.wiki/GFG_Liberty_Ostrava_steel_plant</t>
  </si>
  <si>
    <t>U100000140965</t>
  </si>
  <si>
    <t>U100000140966</t>
  </si>
  <si>
    <t>P100000120421</t>
  </si>
  <si>
    <t>U100000140968</t>
  </si>
  <si>
    <t>https://www.gem.wiki/ThyssenKrupp_Steel_Duisburg_steel_plant</t>
  </si>
  <si>
    <t>U100000140969</t>
  </si>
  <si>
    <t>U100000140970</t>
  </si>
  <si>
    <t>U100000140971</t>
  </si>
  <si>
    <t>P100000120422</t>
  </si>
  <si>
    <t>U100000140972</t>
  </si>
  <si>
    <t>https://www.gem.wiki/Hüttenwerke_Krupp_Mannesmann_(HKM)_steel_plant</t>
  </si>
  <si>
    <t>U100000140973</t>
  </si>
  <si>
    <t>P100000120423</t>
  </si>
  <si>
    <t>U100000140974</t>
  </si>
  <si>
    <t>https://www.gem.wiki/AG_der_Dillinger_Hüttenwerke_Dillingen_steel_plant</t>
  </si>
  <si>
    <t>U100000140975</t>
  </si>
  <si>
    <t>U100000140976</t>
  </si>
  <si>
    <t>P100000120424</t>
  </si>
  <si>
    <t>U100000140130</t>
  </si>
  <si>
    <t>https://www.gem.wiki/Salzgitter_Flachstahl_steel_plant</t>
  </si>
  <si>
    <t>U100000140132</t>
  </si>
  <si>
    <t>U100000140977</t>
  </si>
  <si>
    <t>P100000120425</t>
  </si>
  <si>
    <t>U100000140978</t>
  </si>
  <si>
    <t>BF 5A</t>
  </si>
  <si>
    <t>https://www.gem.wiki/ArcelorMittal_Eisenhüttenstadt_steel_plant</t>
  </si>
  <si>
    <t>P100000120426</t>
  </si>
  <si>
    <t>U100000140979</t>
  </si>
  <si>
    <t>https://www.gem.wiki/ArcelorMittal_Bremen_steel_plant</t>
  </si>
  <si>
    <t>U100000140980</t>
  </si>
  <si>
    <t>P100000120440</t>
  </si>
  <si>
    <t>U100000140981</t>
  </si>
  <si>
    <t>https://www.gem.wiki/Sider_El_Hadjar_Annaba_steel_plant</t>
  </si>
  <si>
    <t>P100000120444</t>
  </si>
  <si>
    <t>U100000140982</t>
  </si>
  <si>
    <t>https://www.gem.wiki/Egyptian_Iron_&amp;_Steel_Company_Cairo_plant</t>
  </si>
  <si>
    <t>U100000140983</t>
  </si>
  <si>
    <t>U100000140984</t>
  </si>
  <si>
    <t>U100000140985</t>
  </si>
  <si>
    <t>P100000120452</t>
  </si>
  <si>
    <t>U100000140986</t>
  </si>
  <si>
    <t>https://www.gem.wiki/ArcelorMittal_Asturias_(Gijón)_steel_plant</t>
  </si>
  <si>
    <t>U100000140987</t>
  </si>
  <si>
    <t>P100000120468</t>
  </si>
  <si>
    <t>U100000140988</t>
  </si>
  <si>
    <t>https://www.gem.wiki/SSAB_Raahe_steel_plant</t>
  </si>
  <si>
    <t>U100000140989</t>
  </si>
  <si>
    <t>P100000120472</t>
  </si>
  <si>
    <t>U100000140990</t>
  </si>
  <si>
    <t>https://www.gem.wiki/ArcelorMittal_Dunkerque_steel_plant</t>
  </si>
  <si>
    <t>U100000140991</t>
  </si>
  <si>
    <t>U100000140992</t>
  </si>
  <si>
    <t>P100000120473</t>
  </si>
  <si>
    <t>U100000140993</t>
  </si>
  <si>
    <t>https://www.gem.wiki/ArcelorMittal_Méditerranée_Fos_sur_Mer_steel_plant</t>
  </si>
  <si>
    <t>U100000140994</t>
  </si>
  <si>
    <t>P100000120475</t>
  </si>
  <si>
    <t>U100000140995</t>
  </si>
  <si>
    <t>BF P3</t>
  </si>
  <si>
    <t>https://www.gem.wiki/ArcelorMittal_Florange_steel_plant</t>
  </si>
  <si>
    <t>U100000140996</t>
  </si>
  <si>
    <t>BF P6</t>
  </si>
  <si>
    <t>P100000120482</t>
  </si>
  <si>
    <t>U100000140997</t>
  </si>
  <si>
    <t>https://www.gem.wiki/Tata_Steel_Port_Talbot_steel_plant</t>
  </si>
  <si>
    <t>U100000140998</t>
  </si>
  <si>
    <t>P100000120483</t>
  </si>
  <si>
    <t>U100000140999</t>
  </si>
  <si>
    <t>BF Anne; 3</t>
  </si>
  <si>
    <t>https://www.gem.wiki/British_Steel_Scunthorpe_plant</t>
  </si>
  <si>
    <t>U100000141000</t>
  </si>
  <si>
    <t>BF Victoria; 4</t>
  </si>
  <si>
    <t>U100000141001</t>
  </si>
  <si>
    <t>BF Mary; 9</t>
  </si>
  <si>
    <t>mothballed pre-retirement</t>
  </si>
  <si>
    <t>U100000141002</t>
  </si>
  <si>
    <t>BF Bess</t>
  </si>
  <si>
    <t>P100000120491</t>
  </si>
  <si>
    <t>U100000141004</t>
  </si>
  <si>
    <t>https://www.gem.wiki/Halyvourgiki_Eleusis_steel_plant</t>
  </si>
  <si>
    <t>U100000141005</t>
  </si>
  <si>
    <t>P100000120496</t>
  </si>
  <si>
    <t>U100000141006</t>
  </si>
  <si>
    <t>https://www.gem.wiki/Liberty_Steel_Dunaferr_Dunaújváros_steel_plant</t>
  </si>
  <si>
    <t>U100000141007</t>
  </si>
  <si>
    <t>P100000120499</t>
  </si>
  <si>
    <t>U100000141008</t>
  </si>
  <si>
    <t>https://www.gem.wiki/Gunung_Raja_Paksi_West_Java_steel_plant</t>
  </si>
  <si>
    <t>U100000141009</t>
  </si>
  <si>
    <t>P100000120501</t>
  </si>
  <si>
    <t>U100000141337</t>
  </si>
  <si>
    <t>https://www.gem.wiki/Krakatau_Steel_Cilegon_plant</t>
  </si>
  <si>
    <t>P100000120502</t>
  </si>
  <si>
    <t>U100000141010</t>
  </si>
  <si>
    <t>https://www.gem.wiki/KS_Posco_Cilegon_steel_plant</t>
  </si>
  <si>
    <t>U100000141011</t>
  </si>
  <si>
    <t>P100000120503</t>
  </si>
  <si>
    <t>U100000141012</t>
  </si>
  <si>
    <t>https://www.gem.wiki/CNR_Mandan_Steel_South_Kalimantan_plant</t>
  </si>
  <si>
    <t>P100000120504</t>
  </si>
  <si>
    <t>U100000141013</t>
  </si>
  <si>
    <t>https://www.gem.wiki/Dexin_Steel_Morowali_plant</t>
  </si>
  <si>
    <t>U100000141014</t>
  </si>
  <si>
    <t>U100000141015</t>
  </si>
  <si>
    <t>P100000120505</t>
  </si>
  <si>
    <t>U100000144736</t>
  </si>
  <si>
    <t>https://www.gem.wiki/Shaanxi_Iron_and_Steel_Indonesia_plant</t>
  </si>
  <si>
    <t>P100000120507</t>
  </si>
  <si>
    <t>U100000141415</t>
  </si>
  <si>
    <t>https://www.gem.wiki/Gunung_Raja_Paksi_North_Sumatra_steel_plant</t>
  </si>
  <si>
    <t>P100000120508</t>
  </si>
  <si>
    <t>U100000144858</t>
  </si>
  <si>
    <t>https://www.gem.wiki/Hebei_Bishi_Central_Java_steel_plant</t>
  </si>
  <si>
    <t>P100000120510</t>
  </si>
  <si>
    <t>U100000141018</t>
  </si>
  <si>
    <t>https://www.gem.wiki/JSW_BPSL_Jharsuguda_steel_plant</t>
  </si>
  <si>
    <t>U100000141315</t>
  </si>
  <si>
    <t>P100000120511</t>
  </si>
  <si>
    <t>U100000141019</t>
  </si>
  <si>
    <t>https://www.gem.wiki/Tata_Steel_BSL_Meramandali_steel_plant</t>
  </si>
  <si>
    <t>U100000141020</t>
  </si>
  <si>
    <t>U100000144141</t>
  </si>
  <si>
    <t>P100000120512</t>
  </si>
  <si>
    <t>U100000141021</t>
  </si>
  <si>
    <t>https://www.gem.wiki/BMM_Ispat_Danapur_steel_plant</t>
  </si>
  <si>
    <t>P100000120513</t>
  </si>
  <si>
    <t>U100000141022</t>
  </si>
  <si>
    <t>https://www.gem.wiki/ArcelorMittal_Nippon_Steel_Hazira_Plant</t>
  </si>
  <si>
    <t>U100000141316</t>
  </si>
  <si>
    <t>U100000141317</t>
  </si>
  <si>
    <t>P100000120515</t>
  </si>
  <si>
    <t>U100000141024</t>
  </si>
  <si>
    <t>https://www.gem.wiki/JSPL_Angul_steel_plant</t>
  </si>
  <si>
    <t>U100001055282</t>
  </si>
  <si>
    <t>U100001055285</t>
  </si>
  <si>
    <t>P100000120516</t>
  </si>
  <si>
    <t>U100000141027</t>
  </si>
  <si>
    <t>https://www.gem.wiki/JSPL_Raigarh_steel_plant</t>
  </si>
  <si>
    <t>U100000141028</t>
  </si>
  <si>
    <t>U100000141319</t>
  </si>
  <si>
    <t>U100000144417</t>
  </si>
  <si>
    <t>P100000120517</t>
  </si>
  <si>
    <t>U100000141029</t>
  </si>
  <si>
    <t>https://www.gem.wiki/JSW_Steel_Dolvi_steel_plant</t>
  </si>
  <si>
    <t>U100000141030</t>
  </si>
  <si>
    <t>U100001028177</t>
  </si>
  <si>
    <t>P100000120518</t>
  </si>
  <si>
    <t>U100000141031</t>
  </si>
  <si>
    <t>https://www.gem.wiki/JSW_Steel_Salem_steel_plant</t>
  </si>
  <si>
    <t>U100000141032</t>
  </si>
  <si>
    <t>P100000120519</t>
  </si>
  <si>
    <t>U100000141033</t>
  </si>
  <si>
    <t>https://www.gem.wiki/JSW_Steel_Vijayanagar_steel_plant</t>
  </si>
  <si>
    <t>U100000141435</t>
  </si>
  <si>
    <t>U100000141436</t>
  </si>
  <si>
    <t>U100000141437</t>
  </si>
  <si>
    <t>P100000120520</t>
  </si>
  <si>
    <t>U100000144391</t>
  </si>
  <si>
    <t>https://www.gem.wiki/JSW_Steel_Jharkhand_steel_plant</t>
  </si>
  <si>
    <t>U100000144392</t>
  </si>
  <si>
    <t>P100000120521</t>
  </si>
  <si>
    <t>U100000141034</t>
  </si>
  <si>
    <t>https://www.gem.wiki/JSW_Bengal_Steel_Salboni_plant</t>
  </si>
  <si>
    <t>P100000120522</t>
  </si>
  <si>
    <t>U100000144861</t>
  </si>
  <si>
    <t>https://www.gem.wiki/Lloyds_Metals_and_Energy_Ltd_Ghugus_Steel_Plant</t>
  </si>
  <si>
    <t>P100000120523</t>
  </si>
  <si>
    <t>U100000141035</t>
  </si>
  <si>
    <t>https://www.gem.wiki/NMDC_Nagarnar_steel_plant</t>
  </si>
  <si>
    <t>P100000120524</t>
  </si>
  <si>
    <t>U100000141036</t>
  </si>
  <si>
    <t>https://www.gem.wiki/SAIL_IISCO_steel_plant</t>
  </si>
  <si>
    <t>P100000120525</t>
  </si>
  <si>
    <t>U100000141037</t>
  </si>
  <si>
    <t>https://www.gem.wiki/SAIL_Bhilai_steel_plant</t>
  </si>
  <si>
    <t>U100000141038</t>
  </si>
  <si>
    <t>U100000141039</t>
  </si>
  <si>
    <t>U100000141040</t>
  </si>
  <si>
    <t>U100000141041</t>
  </si>
  <si>
    <t>U100000141043</t>
  </si>
  <si>
    <t>P100000120526</t>
  </si>
  <si>
    <t>U100000141044</t>
  </si>
  <si>
    <t>https://www.gem.wiki/SAIL_Bokaro_steel_plant</t>
  </si>
  <si>
    <t>U100000141045</t>
  </si>
  <si>
    <t>U100000141046</t>
  </si>
  <si>
    <t>U100000141047</t>
  </si>
  <si>
    <t>U100000141048</t>
  </si>
  <si>
    <t>U100000144055</t>
  </si>
  <si>
    <t>U100000144056</t>
  </si>
  <si>
    <t>P100000120527</t>
  </si>
  <si>
    <t>U100000141049</t>
  </si>
  <si>
    <t>https://www.gem.wiki/SAIL_Durgapur_steel_plant</t>
  </si>
  <si>
    <t>U100000141050</t>
  </si>
  <si>
    <t>U100000141051</t>
  </si>
  <si>
    <t>P100000120528</t>
  </si>
  <si>
    <t>U100000141052</t>
  </si>
  <si>
    <t>https://www.gem.wiki/SAIL_Rourkela_steel_plant</t>
  </si>
  <si>
    <t>U100000141053</t>
  </si>
  <si>
    <t>U100000141056</t>
  </si>
  <si>
    <t>U100000144857</t>
  </si>
  <si>
    <t>P100000120529</t>
  </si>
  <si>
    <t>U100000141057</t>
  </si>
  <si>
    <t>BF F</t>
  </si>
  <si>
    <t>https://www.gem.wiki/Tata_Steel_Jamshedpur_steel_plant</t>
  </si>
  <si>
    <t>U100000141321</t>
  </si>
  <si>
    <t>U100000141322</t>
  </si>
  <si>
    <t>BF D</t>
  </si>
  <si>
    <t>U100000141323</t>
  </si>
  <si>
    <t>BF E</t>
  </si>
  <si>
    <t>U100000141324</t>
  </si>
  <si>
    <t>BF G</t>
  </si>
  <si>
    <t>U100000141325</t>
  </si>
  <si>
    <t>BF H</t>
  </si>
  <si>
    <t>U100000141326</t>
  </si>
  <si>
    <t>BF I</t>
  </si>
  <si>
    <t>P100000120530</t>
  </si>
  <si>
    <t>U100000141058</t>
  </si>
  <si>
    <t>https://www.gem.wiki/Tata_Steel_Kalinganagar_steel_plant</t>
  </si>
  <si>
    <t>U100000141327</t>
  </si>
  <si>
    <t>P100000120531</t>
  </si>
  <si>
    <t>U100000141059</t>
  </si>
  <si>
    <t>https://www.gem.wiki/RINL_Vizag_Steel_plant</t>
  </si>
  <si>
    <t>U100000141060</t>
  </si>
  <si>
    <t>U100000141061</t>
  </si>
  <si>
    <t>P100000120534</t>
  </si>
  <si>
    <t>U100000141062</t>
  </si>
  <si>
    <t>https://www.gem.wiki/Electrosteel_Bokaro_steel_plant</t>
  </si>
  <si>
    <t>U100000141336</t>
  </si>
  <si>
    <t>U100000144502</t>
  </si>
  <si>
    <t>P100000120535</t>
  </si>
  <si>
    <t>U100000141063</t>
  </si>
  <si>
    <t>https://www.gem.wiki/Tata_Steel_Long_Products_Gamharia_steel_plant</t>
  </si>
  <si>
    <t>U100000141064</t>
  </si>
  <si>
    <t>P100000120536</t>
  </si>
  <si>
    <t>U100000141065</t>
  </si>
  <si>
    <t>https://www.gem.wiki/JSW_Steel_Raigarh_steel_plant</t>
  </si>
  <si>
    <t>P100000120538</t>
  </si>
  <si>
    <t>U100000144101</t>
  </si>
  <si>
    <t>https://www.gem.wiki/JSW_Vijayanagar_Metallics_steel_plant</t>
  </si>
  <si>
    <t>P100000120539</t>
  </si>
  <si>
    <t>U100000141066</t>
  </si>
  <si>
    <t>https://www.gem.wiki/JSW_Utkal_Steel_Rajnagar_plant</t>
  </si>
  <si>
    <t>U100000141067</t>
  </si>
  <si>
    <t>U100000141328</t>
  </si>
  <si>
    <t>P100000120540</t>
  </si>
  <si>
    <t>U100000141068</t>
  </si>
  <si>
    <t>BF Brahmani</t>
  </si>
  <si>
    <t>https://www.gem.wiki/Neelachal_Ispat_Nigam_steel_plant</t>
  </si>
  <si>
    <t>U100000144932</t>
  </si>
  <si>
    <t>U100000144936</t>
  </si>
  <si>
    <t>P100000120541</t>
  </si>
  <si>
    <t>U100000141412</t>
  </si>
  <si>
    <t>https://www.gem.wiki/Welspun_Metallics_Anjar_Steel_plant</t>
  </si>
  <si>
    <t>U100000144410</t>
  </si>
  <si>
    <t>P100000120542</t>
  </si>
  <si>
    <t>U100000141069</t>
  </si>
  <si>
    <t>https://www.gem.wiki/JSPL_Patratu_steel_plant</t>
  </si>
  <si>
    <t>P100000120543</t>
  </si>
  <si>
    <t>U100000141329</t>
  </si>
  <si>
    <t>https://www.gem.wiki/Jindal_Stainless_Jajpur_steel_plant</t>
  </si>
  <si>
    <t>U100000144437</t>
  </si>
  <si>
    <t>P100000120546</t>
  </si>
  <si>
    <t>U100000141070</t>
  </si>
  <si>
    <t>https://www.gem.wiki/Tata_Metaliks_Kharagpur_steel_plant</t>
  </si>
  <si>
    <t>U100000141330</t>
  </si>
  <si>
    <t>P100000120547</t>
  </si>
  <si>
    <t>U100000141072</t>
  </si>
  <si>
    <t>https://www.gem.wiki/Jayaswal_Neco_Industries_Raipur_steel_plant</t>
  </si>
  <si>
    <t>U100000141331</t>
  </si>
  <si>
    <t>P100000120551</t>
  </si>
  <si>
    <t>U100000141074</t>
  </si>
  <si>
    <t>https://www.gem.wiki/Xindia_Steels_Koppal_plant</t>
  </si>
  <si>
    <t>U100000141433</t>
  </si>
  <si>
    <t>P100000120552</t>
  </si>
  <si>
    <t>U100000141075</t>
  </si>
  <si>
    <t>https://www.gem.wiki/Hospet_Steels_Hospet_plant</t>
  </si>
  <si>
    <t>U100000141076</t>
  </si>
  <si>
    <t>U100000141077</t>
  </si>
  <si>
    <t>U100000141332</t>
  </si>
  <si>
    <t>P100000120553</t>
  </si>
  <si>
    <t>U100000141078</t>
  </si>
  <si>
    <t>https://www.gem.wiki/Ramsarup_Industries_Kharagpur_steel_plant</t>
  </si>
  <si>
    <t>U100000141333</t>
  </si>
  <si>
    <t>P100000120555</t>
  </si>
  <si>
    <t>U100000141080</t>
  </si>
  <si>
    <t>https://www.gem.wiki/Rashmi_Metaliks_Kharagpur_steel_plant</t>
  </si>
  <si>
    <t>P100000120557</t>
  </si>
  <si>
    <t>U100000144479</t>
  </si>
  <si>
    <t>https://www.gem.wiki/Godawari_Power_and_Ispat_Siltara_steel_plant</t>
  </si>
  <si>
    <t>P100000120559</t>
  </si>
  <si>
    <t>U100000141081</t>
  </si>
  <si>
    <t>https://www.gem.wiki/Mesco_Steel_Kalinganagar_plant</t>
  </si>
  <si>
    <t>U100000141082</t>
  </si>
  <si>
    <t>U100000141083</t>
  </si>
  <si>
    <t>P100000120560</t>
  </si>
  <si>
    <t>U100000141084</t>
  </si>
  <si>
    <t>https://www.gem.wiki/Jai_Balaji_Durgapur_Unit_IV_steel_plant</t>
  </si>
  <si>
    <t>U100000141334</t>
  </si>
  <si>
    <t>P100000120561</t>
  </si>
  <si>
    <t>U100000141335</t>
  </si>
  <si>
    <t>https://www.gem.wiki/Jai_Balaji_Steels_Raghunnathpur_plant</t>
  </si>
  <si>
    <t>P100000120564</t>
  </si>
  <si>
    <t>U100000141085</t>
  </si>
  <si>
    <t>https://www.gem.wiki/Atibir_Industries_Bhorandiha_steel_plant</t>
  </si>
  <si>
    <t>U100000144570</t>
  </si>
  <si>
    <t>P100000120566</t>
  </si>
  <si>
    <t>U100000141086</t>
  </si>
  <si>
    <t>https://www.gem.wiki/Orissa_Metaliks_Markuta_steel_plant</t>
  </si>
  <si>
    <t>U100000144470</t>
  </si>
  <si>
    <t>P100000120567</t>
  </si>
  <si>
    <t>U100000144462</t>
  </si>
  <si>
    <t>https://www.gem.wiki/MSP_Steel_&amp;_Power_Raigarh_plant</t>
  </si>
  <si>
    <t>P100000120568</t>
  </si>
  <si>
    <t>U100000141087</t>
  </si>
  <si>
    <t>https://www.gem.wiki/Arjas_Steel_Tadipatri_plant</t>
  </si>
  <si>
    <t>U100000141088</t>
  </si>
  <si>
    <t>P100000120569</t>
  </si>
  <si>
    <t>U100000141089</t>
  </si>
  <si>
    <t>https://www.gem.wiki/Rungta_Mines_Dhenkanal_steel_plant</t>
  </si>
  <si>
    <t>U100000141090</t>
  </si>
  <si>
    <t>U100000144582</t>
  </si>
  <si>
    <t>U100000144584</t>
  </si>
  <si>
    <t>U100000144585</t>
  </si>
  <si>
    <t>U100000144586</t>
  </si>
  <si>
    <t>P100000120573</t>
  </si>
  <si>
    <t>U100000144924</t>
  </si>
  <si>
    <t>https://www.gem.wiki/ArcelorMittal_Nippon_Steel_Kendrapara_plant</t>
  </si>
  <si>
    <t>U100001054892</t>
  </si>
  <si>
    <t>U100001054893</t>
  </si>
  <si>
    <t>P100000120575</t>
  </si>
  <si>
    <t>U100000141352</t>
  </si>
  <si>
    <t>https://www.gem.wiki/Sunflag_Iron_and_Steel_plant</t>
  </si>
  <si>
    <t>U100001030419</t>
  </si>
  <si>
    <t>P100000120580</t>
  </si>
  <si>
    <t>U100000141092</t>
  </si>
  <si>
    <t>https://www.gem.wiki/Esfahan_Steel_Isfahan_plant</t>
  </si>
  <si>
    <t>U100000141338</t>
  </si>
  <si>
    <t>U100000141339</t>
  </si>
  <si>
    <t>P100000120588</t>
  </si>
  <si>
    <t>U100000141094</t>
  </si>
  <si>
    <t>https://www.gem.wiki/Zarand_Iranian_Steel_Company_Kerman_plant</t>
  </si>
  <si>
    <t>P100000120620</t>
  </si>
  <si>
    <t>U100000141095</t>
  </si>
  <si>
    <t>https://www.gem.wiki/Acciaierie_d'Italia_Taranto_steel_plant</t>
  </si>
  <si>
    <t>U100000141096</t>
  </si>
  <si>
    <t>U100000141098</t>
  </si>
  <si>
    <t>U100000141340</t>
  </si>
  <si>
    <t>P100000120647</t>
  </si>
  <si>
    <t>U100000141100</t>
  </si>
  <si>
    <t>https://www.gem.wiki/JFE_East_Japan_Works_(Chiba)_steel_plant</t>
  </si>
  <si>
    <t>U100000141413</t>
  </si>
  <si>
    <t>P100000120648</t>
  </si>
  <si>
    <t>U100000141101</t>
  </si>
  <si>
    <t>https://www.gem.wiki/JFE_West_Japan_Works_(Kurashiki)_steel_plant</t>
  </si>
  <si>
    <t>U100000141102</t>
  </si>
  <si>
    <t>U100000141103</t>
  </si>
  <si>
    <t>P100000120649</t>
  </si>
  <si>
    <t>U100000141104</t>
  </si>
  <si>
    <t>https://www.gem.wiki/JFE_West_Japan_Works_(Fukuyama)_steel_plant</t>
  </si>
  <si>
    <t>U100000141105</t>
  </si>
  <si>
    <t>U100000141106</t>
  </si>
  <si>
    <t>P100000120650</t>
  </si>
  <si>
    <t>U100000141107</t>
  </si>
  <si>
    <t>https://www.gem.wiki/JFE_East_Japan_Works_(Keihin)_steel_plant</t>
  </si>
  <si>
    <t>P100000120655</t>
  </si>
  <si>
    <t>U100000141108</t>
  </si>
  <si>
    <t>https://www.gem.wiki/Kobe_Kakogawa_Works_steel_plant</t>
  </si>
  <si>
    <t>U100000141109</t>
  </si>
  <si>
    <t>U100000141110</t>
  </si>
  <si>
    <t>P100000120656</t>
  </si>
  <si>
    <t>U100000141111</t>
  </si>
  <si>
    <t>https://www.gem.wiki/Kobe_Wire_Rod_and_Bar_steel_plant</t>
  </si>
  <si>
    <t>P100000120657</t>
  </si>
  <si>
    <t>U100000141112</t>
  </si>
  <si>
    <t>https://www.gem.wiki/Nippon_Setouchi_Works_(Kure_Area)_steel_plant</t>
  </si>
  <si>
    <t>U100000141113</t>
  </si>
  <si>
    <t>P100000120659</t>
  </si>
  <si>
    <t>U100000141114</t>
  </si>
  <si>
    <t>https://www.gem.wiki/Nippon_East_Japan_Works_(Kimitsu)_steel_plant</t>
  </si>
  <si>
    <t>U100000141115</t>
  </si>
  <si>
    <t>U100001031354</t>
  </si>
  <si>
    <t>P100000120660</t>
  </si>
  <si>
    <t>U100000141116</t>
  </si>
  <si>
    <t>https://www.gem.wiki/North_Nippon_Muroran_Works_steel_plant</t>
  </si>
  <si>
    <t>P100000120661</t>
  </si>
  <si>
    <t>U100000141117</t>
  </si>
  <si>
    <t>https://www.gem.wiki/Nippon_Nagoya_steel_plant</t>
  </si>
  <si>
    <t>U100000141118</t>
  </si>
  <si>
    <t>P100000120662</t>
  </si>
  <si>
    <t>U100000141119</t>
  </si>
  <si>
    <t>https://www.gem.wiki/Nippon_Kyushu_Works_(Oita_Area,_Oita)_steel_plant</t>
  </si>
  <si>
    <t>U100000141120</t>
  </si>
  <si>
    <t>P100000120663</t>
  </si>
  <si>
    <t>U100000141121</t>
  </si>
  <si>
    <t>https://www.gem.wiki/Nippon_Kyushu_Works_(Yawata_Area,_Tobata)_steel_plant</t>
  </si>
  <si>
    <t>P100000120664</t>
  </si>
  <si>
    <t>U100000141122</t>
  </si>
  <si>
    <t>https://www.gem.wiki/Nippon_East_Japan_Works_(Kashima)_steel_plant</t>
  </si>
  <si>
    <t>U100000141123</t>
  </si>
  <si>
    <t>P100000120665</t>
  </si>
  <si>
    <t>U100000141124</t>
  </si>
  <si>
    <t>https://www.gem.wiki/Nippon_Kyushu_Works_(Yawata_Area,_Kokura)_steel_plant</t>
  </si>
  <si>
    <t>P100000120666</t>
  </si>
  <si>
    <t>U100000141125</t>
  </si>
  <si>
    <t>https://www.gem.wiki/Nippon_Kansai_Works_(Wakayama_Area,_Wakayama)_steel_plant</t>
  </si>
  <si>
    <t>U100000141350</t>
  </si>
  <si>
    <t>P100000120686</t>
  </si>
  <si>
    <t>U100000141126</t>
  </si>
  <si>
    <t>https://www.gem.wiki/China_Baowu_Phnom_Penh_steel_plant</t>
  </si>
  <si>
    <t>U100000141127</t>
  </si>
  <si>
    <t>P100000120687</t>
  </si>
  <si>
    <t>U100001048388</t>
  </si>
  <si>
    <t>https://www.gem.wiki/Ch'ŏngjin_Ironworks_steel_plant</t>
  </si>
  <si>
    <t>U100001048389</t>
  </si>
  <si>
    <t>U100001048390</t>
  </si>
  <si>
    <t>U100001048391</t>
  </si>
  <si>
    <t>U100001048392</t>
  </si>
  <si>
    <t>P100000120688</t>
  </si>
  <si>
    <t>U100000141128</t>
  </si>
  <si>
    <t>https://www.gem.wiki/Hwanghae_Iron_and_Steel_Complex_steel_plant</t>
  </si>
  <si>
    <t>U100000141129</t>
  </si>
  <si>
    <t>U100000141130</t>
  </si>
  <si>
    <t>U100001048365</t>
  </si>
  <si>
    <t>P100000120691</t>
  </si>
  <si>
    <t>U100000141131</t>
  </si>
  <si>
    <t>https://www.gem.wiki/Kim_Chaek_Iron_and_Steel_Complex_steel_plant</t>
  </si>
  <si>
    <t>U100000141132</t>
  </si>
  <si>
    <t>U100000141133</t>
  </si>
  <si>
    <t>U100001048364</t>
  </si>
  <si>
    <t>P100000120695</t>
  </si>
  <si>
    <t>U100000141134</t>
  </si>
  <si>
    <t>https://www.gem.wiki/Hyundai_Steel_Dangjin_steel_plant</t>
  </si>
  <si>
    <t>U100000141135</t>
  </si>
  <si>
    <t>U100000141136</t>
  </si>
  <si>
    <t>P100000120699</t>
  </si>
  <si>
    <t>U100000141137</t>
  </si>
  <si>
    <t>https://www.gem.wiki/POSCO_Gwangyang_steel_plant</t>
  </si>
  <si>
    <t>U100000141138</t>
  </si>
  <si>
    <t>U100000141139</t>
  </si>
  <si>
    <t>U100000141140</t>
  </si>
  <si>
    <t>U100000141357</t>
  </si>
  <si>
    <t>P100000120700</t>
  </si>
  <si>
    <t>U100000141141</t>
  </si>
  <si>
    <t>https://www.gem.wiki/POSCO_Pohang_steel_plant</t>
  </si>
  <si>
    <t>U100000141142</t>
  </si>
  <si>
    <t>U100000141341</t>
  </si>
  <si>
    <t>U100000141342</t>
  </si>
  <si>
    <t>P100000120710</t>
  </si>
  <si>
    <t>U100000141143</t>
  </si>
  <si>
    <t>https://www.gem.wiki/Qarmet_steel_plant</t>
  </si>
  <si>
    <t>U100000141144</t>
  </si>
  <si>
    <t>U100000141145</t>
  </si>
  <si>
    <t>U100000141146</t>
  </si>
  <si>
    <t>P100000120713</t>
  </si>
  <si>
    <t>U100000141434</t>
  </si>
  <si>
    <t>https://www.gem.wiki/Lanwa_Steel_Hambantota_steel_plant</t>
  </si>
  <si>
    <t>P100000120723</t>
  </si>
  <si>
    <t>U100000141147</t>
  </si>
  <si>
    <t>https://www.gem.wiki/Kunming_Iron_and_Steel_Myanmar_plant</t>
  </si>
  <si>
    <t>U100000144201</t>
  </si>
  <si>
    <t>P100000120724</t>
  </si>
  <si>
    <t>U100000141148</t>
  </si>
  <si>
    <t>https://www.gem.wiki/Altos_Hornos_De_Mexico_SA_AHMSA_steel_plant</t>
  </si>
  <si>
    <t>U100000141149</t>
  </si>
  <si>
    <t>P100000120725</t>
  </si>
  <si>
    <t>U100000141150</t>
  </si>
  <si>
    <t>https://www.gem.wiki/ArcelorMittal_Lázaro_Cárdenas_steel_plant</t>
  </si>
  <si>
    <t>P100000120739</t>
  </si>
  <si>
    <t>U100000141151</t>
  </si>
  <si>
    <t>https://www.gem.wiki/Lion_Industries_Amsteel_Klang_steel_plant</t>
  </si>
  <si>
    <t>P100000120742</t>
  </si>
  <si>
    <t>U100000141152</t>
  </si>
  <si>
    <t>https://www.gem.wiki/Hebei_Xin_Wu_an_Steel_Malaysia_plant</t>
  </si>
  <si>
    <t>U100000141153</t>
  </si>
  <si>
    <t>P100000120747</t>
  </si>
  <si>
    <t>U100000141154</t>
  </si>
  <si>
    <t>https://www.gem.wiki/Eastern_Steel_Kemaman_plant</t>
  </si>
  <si>
    <t>U100000141155</t>
  </si>
  <si>
    <t>P100000120748</t>
  </si>
  <si>
    <t>U100000141157</t>
  </si>
  <si>
    <t>https://www.gem.wiki/Ann_Joo_Integrated_Steel_Penang_plant</t>
  </si>
  <si>
    <t>P100000120750</t>
  </si>
  <si>
    <t>U100000141158</t>
  </si>
  <si>
    <t>https://www.gem.wiki/Alliance_Steel_Kuantan_plant</t>
  </si>
  <si>
    <t>U100000141159</t>
  </si>
  <si>
    <t>P100000120756</t>
  </si>
  <si>
    <t>U100000141160</t>
  </si>
  <si>
    <t>https://www.gem.wiki/Ajaokuta_Steel_plant</t>
  </si>
  <si>
    <t>P100000120758</t>
  </si>
  <si>
    <t>U100000141161</t>
  </si>
  <si>
    <t>https://www.gem.wiki/Tata_Steel_IJmuiden_steel_plant</t>
  </si>
  <si>
    <t>U100000141162</t>
  </si>
  <si>
    <t>P100000120769</t>
  </si>
  <si>
    <t>U100000141163</t>
  </si>
  <si>
    <t>https://www.gem.wiki/Gerdau_Siderperu_Chimbote_steel_plant</t>
  </si>
  <si>
    <t>P100000120775</t>
  </si>
  <si>
    <t>U100000141344</t>
  </si>
  <si>
    <t>https://www.gem.wiki/Panhua_Group_Sarangani_steel_plant</t>
  </si>
  <si>
    <t>U100000141438</t>
  </si>
  <si>
    <t>P100000120781</t>
  </si>
  <si>
    <t>U100000141164</t>
  </si>
  <si>
    <t>https://www.gem.wiki/Pakistan_Steel_Mills_Karachi</t>
  </si>
  <si>
    <t>U100000141165</t>
  </si>
  <si>
    <t>P100000120782</t>
  </si>
  <si>
    <t>U100000144232</t>
  </si>
  <si>
    <t>https://www.gem.wiki/Agha_Steel_Industries_Karachi_plant</t>
  </si>
  <si>
    <t>P100000120785</t>
  </si>
  <si>
    <t>U100000141166</t>
  </si>
  <si>
    <t>https://www.gem.wiki/ArcelorMittal_Dąbrowa_Górnicza_steel_plant</t>
  </si>
  <si>
    <t>U100000141167</t>
  </si>
  <si>
    <t>P100000120786</t>
  </si>
  <si>
    <t>U100000141168</t>
  </si>
  <si>
    <t>https://www.gem.wiki/ArcelorMittal_Kraków_steel_plant</t>
  </si>
  <si>
    <t>P100000120796</t>
  </si>
  <si>
    <t>U100000141169</t>
  </si>
  <si>
    <t>https://www.gem.wiki/GFG_Liberty_Galati_steel_plant</t>
  </si>
  <si>
    <t>P100000120800</t>
  </si>
  <si>
    <t>U100000141172</t>
  </si>
  <si>
    <t>https://www.gem.wiki/HBIS_GROUP_Serbia_Iron_&amp;_Steel_plant_Belgrade</t>
  </si>
  <si>
    <t>U100000141173</t>
  </si>
  <si>
    <t>P100000120805</t>
  </si>
  <si>
    <t>U100000144173</t>
  </si>
  <si>
    <t>https://www.gem.wiki/Mechel_Chelyabinsk_Metallurgical_Plant</t>
  </si>
  <si>
    <t>U100000144174</t>
  </si>
  <si>
    <t>U100000144175</t>
  </si>
  <si>
    <t>P100000120806</t>
  </si>
  <si>
    <t>U100000141177</t>
  </si>
  <si>
    <t>https://www.gem.wiki/IMH_Tula_steel_plant</t>
  </si>
  <si>
    <t>U100000141178</t>
  </si>
  <si>
    <t>U100000141179</t>
  </si>
  <si>
    <t>P100000120807</t>
  </si>
  <si>
    <t>U100000141180</t>
  </si>
  <si>
    <t>https://www.gem.wiki/Magnitogorsk_Iron_and_Steel_Works</t>
  </si>
  <si>
    <t>U100000141181</t>
  </si>
  <si>
    <t>U100000141182</t>
  </si>
  <si>
    <t>U100000141183</t>
  </si>
  <si>
    <t>U100000141184</t>
  </si>
  <si>
    <t>U100000141185</t>
  </si>
  <si>
    <t>U100000141186</t>
  </si>
  <si>
    <t>U100000141187</t>
  </si>
  <si>
    <t>U100000141188</t>
  </si>
  <si>
    <t>P100000120808</t>
  </si>
  <si>
    <t>U100000141189</t>
  </si>
  <si>
    <t>https://www.gem.wiki/NLMK_Lipetsk_steel_plant</t>
  </si>
  <si>
    <t>U100000141190</t>
  </si>
  <si>
    <t>U100000141191</t>
  </si>
  <si>
    <t>U100000141192</t>
  </si>
  <si>
    <t>U100000141193</t>
  </si>
  <si>
    <t>P100000120811</t>
  </si>
  <si>
    <t>U100000141194</t>
  </si>
  <si>
    <t>https://www.gem.wiki/Evraz_NTMK_steel_plant</t>
  </si>
  <si>
    <t>U100000141195</t>
  </si>
  <si>
    <t>U100000141196</t>
  </si>
  <si>
    <t>P100000120813</t>
  </si>
  <si>
    <t>U100000141197</t>
  </si>
  <si>
    <t>https://www.gem.wiki/Nadezhdinski_Metallurgical_Plant</t>
  </si>
  <si>
    <t>U100000141198</t>
  </si>
  <si>
    <t>U100000141199</t>
  </si>
  <si>
    <t>P100000120818</t>
  </si>
  <si>
    <t>U100000141200</t>
  </si>
  <si>
    <t>https://www.gem.wiki/Severstal_Cherepovets_steel_plant</t>
  </si>
  <si>
    <t>U100000141201</t>
  </si>
  <si>
    <t>U100000141202</t>
  </si>
  <si>
    <t>U100000141203</t>
  </si>
  <si>
    <t>U100000141204</t>
  </si>
  <si>
    <t>P100000120819</t>
  </si>
  <si>
    <t>U100000141205</t>
  </si>
  <si>
    <t>https://www.gem.wiki/Ural_Steel_Metallurgical_Plant</t>
  </si>
  <si>
    <t>U100000141206</t>
  </si>
  <si>
    <t>U100000141207</t>
  </si>
  <si>
    <t>U100000141208</t>
  </si>
  <si>
    <t>P100000120822</t>
  </si>
  <si>
    <t>U100000141209</t>
  </si>
  <si>
    <t>https://www.gem.wiki/Evraz_ZSMK_steel_plant</t>
  </si>
  <si>
    <t>U100000141210</t>
  </si>
  <si>
    <t>U100000141211</t>
  </si>
  <si>
    <t>P100000120844</t>
  </si>
  <si>
    <t>U100000141213</t>
  </si>
  <si>
    <t>https://www.gem.wiki/SSAB_Oxelösund_steel_plant</t>
  </si>
  <si>
    <t>U100000141214</t>
  </si>
  <si>
    <t>P100000120845</t>
  </si>
  <si>
    <t>U100000141215</t>
  </si>
  <si>
    <t>https://www.gem.wiki/SSAB_Luleå_steel_plant</t>
  </si>
  <si>
    <t>P100000120854</t>
  </si>
  <si>
    <t>U100000141216</t>
  </si>
  <si>
    <t>https://www.gem.wiki/U._S._Steel_Košice_steel_plant</t>
  </si>
  <si>
    <t>U100000141217</t>
  </si>
  <si>
    <t>U100000141218</t>
  </si>
  <si>
    <t>P100000120857</t>
  </si>
  <si>
    <t>U100000141219</t>
  </si>
  <si>
    <t>https://www.gem.wiki/Hmisho_Steel_Hassia_plant</t>
  </si>
  <si>
    <t>U100000141220</t>
  </si>
  <si>
    <t>P100000120871</t>
  </si>
  <si>
    <t>U100000141221</t>
  </si>
  <si>
    <t>BF 2; Zübeyde</t>
  </si>
  <si>
    <t>https://www.gem.wiki/Erdemir_Eregli_steel_plant</t>
  </si>
  <si>
    <t>U100000141347</t>
  </si>
  <si>
    <t>BF 1; Ayse</t>
  </si>
  <si>
    <t>P100000120875</t>
  </si>
  <si>
    <t>U100000141223</t>
  </si>
  <si>
    <t>https://www.gem.wiki/Isdemir_Payas_steel_plant</t>
  </si>
  <si>
    <t>U100000141224</t>
  </si>
  <si>
    <t>U100000141225</t>
  </si>
  <si>
    <t>U100000141348</t>
  </si>
  <si>
    <t>P100000120877</t>
  </si>
  <si>
    <t>U100000141226</t>
  </si>
  <si>
    <t>https://www.gem.wiki/Kardemir_Merkez_steel_plant</t>
  </si>
  <si>
    <t>U100000141228</t>
  </si>
  <si>
    <t>U100000141229</t>
  </si>
  <si>
    <t>U100000141230</t>
  </si>
  <si>
    <t>P100000120897</t>
  </si>
  <si>
    <t>U100000141233</t>
  </si>
  <si>
    <t>https://www.gem.wiki/China_Steel_Corporation_Xiaogang_plant</t>
  </si>
  <si>
    <t>U100000141353</t>
  </si>
  <si>
    <t>U100000141354</t>
  </si>
  <si>
    <t>U100000141355</t>
  </si>
  <si>
    <t>P100000120898</t>
  </si>
  <si>
    <t>U100000141234</t>
  </si>
  <si>
    <t>https://www.gem.wiki/China_Steel_Dragon_Steel_Taichung_plant</t>
  </si>
  <si>
    <t>U100000141235</t>
  </si>
  <si>
    <t>P100000120905</t>
  </si>
  <si>
    <t>U100000141237</t>
  </si>
  <si>
    <t>https://www.gem.wiki/Alchevsk_Metallurgical_Plant</t>
  </si>
  <si>
    <t>U100000141238</t>
  </si>
  <si>
    <t>U100000141239</t>
  </si>
  <si>
    <t>U100000141240</t>
  </si>
  <si>
    <t>U100000141311</t>
  </si>
  <si>
    <t>P100000120906</t>
  </si>
  <si>
    <t>U100000141241</t>
  </si>
  <si>
    <t>https://www.gem.wiki/ArcelorMittal_Kryvyi_Rih_steel_plant</t>
  </si>
  <si>
    <t>U100000141242</t>
  </si>
  <si>
    <t>U100000141243</t>
  </si>
  <si>
    <t>U100000141244</t>
  </si>
  <si>
    <t>U100000141245</t>
  </si>
  <si>
    <t>U100000141246</t>
  </si>
  <si>
    <t>U100000141312</t>
  </si>
  <si>
    <t>U100000141313</t>
  </si>
  <si>
    <t>U100000141314</t>
  </si>
  <si>
    <t>P100000120907</t>
  </si>
  <si>
    <t>U100000141247</t>
  </si>
  <si>
    <t>https://www.gem.wiki/Azovstal_Iron_and_Steel_Works</t>
  </si>
  <si>
    <t>U100000141248</t>
  </si>
  <si>
    <t>U100000141249</t>
  </si>
  <si>
    <t>U100000141250</t>
  </si>
  <si>
    <t>U100000141251</t>
  </si>
  <si>
    <t>P100000120909</t>
  </si>
  <si>
    <t>U100000141252</t>
  </si>
  <si>
    <t>https://www.gem.wiki/Metallurgical_Plant_Kametstal</t>
  </si>
  <si>
    <t>U100000141253</t>
  </si>
  <si>
    <t>BF 1M</t>
  </si>
  <si>
    <t>U100000141254</t>
  </si>
  <si>
    <t>P100000120910</t>
  </si>
  <si>
    <t>U100000141255</t>
  </si>
  <si>
    <t>https://www.gem.wiki/Donetsk_Metallurgical_Plant</t>
  </si>
  <si>
    <t>U100000141256</t>
  </si>
  <si>
    <t>P100000120911</t>
  </si>
  <si>
    <t>U100000141257</t>
  </si>
  <si>
    <t>https://www.gem.wiki/DCH_Dnipro_Metallurgical_Plant</t>
  </si>
  <si>
    <t>U100000141258</t>
  </si>
  <si>
    <t>P100000120912</t>
  </si>
  <si>
    <t>U100000141259</t>
  </si>
  <si>
    <t>https://www.gem.wiki/Yenakiieve_Metallurgical_Plant</t>
  </si>
  <si>
    <t>U100000141261</t>
  </si>
  <si>
    <t>P100000120914</t>
  </si>
  <si>
    <t>U100000141262</t>
  </si>
  <si>
    <t>https://www.gem.wiki/Metinvest_Ilyich_Iron_and_Steel_Works</t>
  </si>
  <si>
    <t>U100000141263</t>
  </si>
  <si>
    <t>U100000141264</t>
  </si>
  <si>
    <t>U100000141265</t>
  </si>
  <si>
    <t>U100000141266</t>
  </si>
  <si>
    <t>P100000120916</t>
  </si>
  <si>
    <t>U100000141267</t>
  </si>
  <si>
    <t>https://www.gem.wiki/Metinvest_Zaporizhstal_steel_plant</t>
  </si>
  <si>
    <t>U100000141268</t>
  </si>
  <si>
    <t>U100000141269</t>
  </si>
  <si>
    <t>U100000141270</t>
  </si>
  <si>
    <t>P100000120920</t>
  </si>
  <si>
    <t>U100000141271</t>
  </si>
  <si>
    <t>BF C3</t>
  </si>
  <si>
    <t>https://www.gem.wiki/Cleveland-Cliffs_Dearborn_steel_plant</t>
  </si>
  <si>
    <t>P100000120921</t>
  </si>
  <si>
    <t>U100000141272</t>
  </si>
  <si>
    <t>https://www.gem.wiki/Cleveland-Cliffs_Middletown_steel_plant</t>
  </si>
  <si>
    <t>P100000120923</t>
  </si>
  <si>
    <t>U100000141273</t>
  </si>
  <si>
    <t>https://www.gem.wiki/Cleveland-Cliffs_Burns_Harbor_steel_plant</t>
  </si>
  <si>
    <t>U100000141274</t>
  </si>
  <si>
    <t>P100000120926</t>
  </si>
  <si>
    <t>U100000141275</t>
  </si>
  <si>
    <t>https://www.gem.wiki/Cleveland-Cliffs_Indiana_Harbor_steel_plant</t>
  </si>
  <si>
    <t>U100000141276</t>
  </si>
  <si>
    <t>U100000141277</t>
  </si>
  <si>
    <t>P100000120927</t>
  </si>
  <si>
    <t>U100000141278</t>
  </si>
  <si>
    <t>https://www.gem.wiki/Cleveland-Cliffs_Cleveland_steel_plant</t>
  </si>
  <si>
    <t>U100000141279</t>
  </si>
  <si>
    <t>P100000120956</t>
  </si>
  <si>
    <t>U100000141345</t>
  </si>
  <si>
    <t>https://www.gem.wiki/Republic_Steel_Lorain_steel_plant</t>
  </si>
  <si>
    <t>P100000120964</t>
  </si>
  <si>
    <t>U100000141280</t>
  </si>
  <si>
    <t>https://www.gem.wiki/U.S._Steel_Edgar_Thomson_Plant</t>
  </si>
  <si>
    <t>U100000141281</t>
  </si>
  <si>
    <t>P100000120966</t>
  </si>
  <si>
    <t>U100000141282</t>
  </si>
  <si>
    <t>https://www.gem.wiki/U.S._Steel_Gary_Works</t>
  </si>
  <si>
    <t>U100000141283</t>
  </si>
  <si>
    <t>U100000141284</t>
  </si>
  <si>
    <t>U100000141285</t>
  </si>
  <si>
    <t>P100000120967</t>
  </si>
  <si>
    <t>U100000141286</t>
  </si>
  <si>
    <t>BF B2</t>
  </si>
  <si>
    <t>https://www.gem.wiki/U.S._Steel_Great_Lakes_Works</t>
  </si>
  <si>
    <t>U100000141287</t>
  </si>
  <si>
    <t>BF D4</t>
  </si>
  <si>
    <t>P100000120968</t>
  </si>
  <si>
    <t>U100000141289</t>
  </si>
  <si>
    <t>https://www.gem.wiki/U.S._Steel_Granite_City_Works</t>
  </si>
  <si>
    <t>U100000141290</t>
  </si>
  <si>
    <t>P100000121011</t>
  </si>
  <si>
    <t>U100000141291</t>
  </si>
  <si>
    <t>https://www.gem.wiki/Formosa_Ha_Tinh_Steel_plant</t>
  </si>
  <si>
    <t>U100000141292</t>
  </si>
  <si>
    <t>U100000141293</t>
  </si>
  <si>
    <t>U100000141294</t>
  </si>
  <si>
    <t>P100000121013</t>
  </si>
  <si>
    <t>U100000141295</t>
  </si>
  <si>
    <t>https://www.gem.wiki/Pomina_Steel_3_Phu_My_plant</t>
  </si>
  <si>
    <t>P100000121015</t>
  </si>
  <si>
    <t>U100000141296</t>
  </si>
  <si>
    <t>https://www.gem.wiki/Hoa_Phat_Dung_Quat_steel_plant</t>
  </si>
  <si>
    <t>U100000141297</t>
  </si>
  <si>
    <t>U100000141298</t>
  </si>
  <si>
    <t>U100000141299</t>
  </si>
  <si>
    <t>U100000141407</t>
  </si>
  <si>
    <t>U100000141408</t>
  </si>
  <si>
    <t>P100000121019</t>
  </si>
  <si>
    <t>U100000141300</t>
  </si>
  <si>
    <t>https://www.gem.wiki/Hoa_Phat_Hai_Duong_Steel_plant</t>
  </si>
  <si>
    <t>U100000141310</t>
  </si>
  <si>
    <t>U100000141458</t>
  </si>
  <si>
    <t>P100000121024</t>
  </si>
  <si>
    <t>U100000141301</t>
  </si>
  <si>
    <t>https://www.gem.wiki/Lao_Cai_Cast_Iron_and_Steel_Plant</t>
  </si>
  <si>
    <t>P100000121025</t>
  </si>
  <si>
    <t>U100000141303</t>
  </si>
  <si>
    <t>https://www.gem.wiki/Thai_Nguyen_Iron_and_Steel_plant</t>
  </si>
  <si>
    <t>U100000141304</t>
  </si>
  <si>
    <t>U100000141305</t>
  </si>
  <si>
    <t>P100000121027</t>
  </si>
  <si>
    <t>U100000141346</t>
  </si>
  <si>
    <t>BF N5</t>
  </si>
  <si>
    <t>https://www.gem.wiki/ArcelorMittal_Newcastle_Steel_Works</t>
  </si>
  <si>
    <t>P100000121028</t>
  </si>
  <si>
    <t>U100000141307</t>
  </si>
  <si>
    <t>https://www.gem.wiki/ArcelorMittal_Vanderbijlpark_Steel_Works</t>
  </si>
  <si>
    <t>U100000141308</t>
  </si>
  <si>
    <t>P100000121031</t>
  </si>
  <si>
    <t>U100000141351</t>
  </si>
  <si>
    <t>https://www.gem.wiki/Dinson_Chivhu_iron_and_steel_plant</t>
  </si>
  <si>
    <t>U100000144859</t>
  </si>
  <si>
    <t>U100000144860</t>
  </si>
  <si>
    <t>U100001050662</t>
  </si>
  <si>
    <t>P100000121044</t>
  </si>
  <si>
    <t>U100000141414</t>
  </si>
  <si>
    <t>https://www.gem.wiki/Guangdong_Yuebei_United_Steel_Co_Ltd</t>
  </si>
  <si>
    <t>P100000121045</t>
  </si>
  <si>
    <t>U100000141380</t>
  </si>
  <si>
    <t>https://www.gem.wiki/Hebei_Anfeng_Iron_and_Steel_Co_Ltd</t>
  </si>
  <si>
    <t>U100000141381</t>
  </si>
  <si>
    <t>BF # 1</t>
  </si>
  <si>
    <t>U100000141382</t>
  </si>
  <si>
    <t>U100000141383</t>
  </si>
  <si>
    <t>U100000141384</t>
  </si>
  <si>
    <t>P100000121048</t>
  </si>
  <si>
    <t>U100000141389</t>
  </si>
  <si>
    <t>https://www.gem.wiki/Yangzhou_Hengrun_Ocean_Heavy_Industry_Co_Ltd</t>
  </si>
  <si>
    <t>U100000141390</t>
  </si>
  <si>
    <t>U100000141391</t>
  </si>
  <si>
    <t>P100000121052</t>
  </si>
  <si>
    <t>U100000141392</t>
  </si>
  <si>
    <t>https://www.gem.wiki/Ningxia_Jianlong_Special_Steel_Co_Ltd</t>
  </si>
  <si>
    <t>U100000141393</t>
  </si>
  <si>
    <t>U100000141394</t>
  </si>
  <si>
    <t>P100000121056</t>
  </si>
  <si>
    <t>U100000141395</t>
  </si>
  <si>
    <t>https://www.gem.wiki/Shaanxi_Hanzhong_Iron_and_Steel_Group_Co_Ltd</t>
  </si>
  <si>
    <t>P100000121057</t>
  </si>
  <si>
    <t>U100000141385</t>
  </si>
  <si>
    <t>https://www.gem.wiki/Jishan_Mingfu_Steel_Products_Co_Ltd</t>
  </si>
  <si>
    <t>U100000141386</t>
  </si>
  <si>
    <t>U100000141387</t>
  </si>
  <si>
    <t>P100000121071</t>
  </si>
  <si>
    <t>U100000140430</t>
  </si>
  <si>
    <t>https://www.gem.wiki/Guangshui_Huaxin_Metallurgical_Industry_Co_Ltd</t>
  </si>
  <si>
    <t>P100000121072</t>
  </si>
  <si>
    <t>U100000140431</t>
  </si>
  <si>
    <t>https://www.gem.wiki/Daye_Xinye_Special_Steel_Co_Ltd</t>
  </si>
  <si>
    <t>P100000121076</t>
  </si>
  <si>
    <t>U100000140458</t>
  </si>
  <si>
    <t>https://www.gem.wiki/Baotou_Baoxin_Special_Steel_Co_Ltd</t>
  </si>
  <si>
    <t>P100000121078</t>
  </si>
  <si>
    <t>U100000140538</t>
  </si>
  <si>
    <t>https://www.gem.wiki/Lianyungang_Huale_Alloy_Group_Co_Ltd</t>
  </si>
  <si>
    <t>P100000121079</t>
  </si>
  <si>
    <t>U100000140683</t>
  </si>
  <si>
    <t>https://www.gem.wiki/Zibo_Qilin_Fushan_Iron_and_Steel_Co_Ltd</t>
  </si>
  <si>
    <t>P100000121081</t>
  </si>
  <si>
    <t>U100000144413</t>
  </si>
  <si>
    <t>https://www.gem.wiki/Tianjin_Rongcheng_Group_Tangshan_Special_Steel_Co_Ltd</t>
  </si>
  <si>
    <t>P100000121085</t>
  </si>
  <si>
    <t>U100000144415</t>
  </si>
  <si>
    <t>https://www.gem.wiki/Wu'an_Yongcheng_Zhuye_Co_Ltd</t>
  </si>
  <si>
    <t>P100000121086</t>
  </si>
  <si>
    <t>U100000143999</t>
  </si>
  <si>
    <t>https://www.gem.wiki/Henan_Jinhui_Industrial_Group</t>
  </si>
  <si>
    <t>U100001028214</t>
  </si>
  <si>
    <t>P100000121087</t>
  </si>
  <si>
    <t>U100000140744</t>
  </si>
  <si>
    <t>https://www.gem.wiki/Shanxi_Tongde_Xinghua_Special_Steel_Co_Ltd</t>
  </si>
  <si>
    <t>U100000140745</t>
  </si>
  <si>
    <t>P100000121136</t>
  </si>
  <si>
    <t>U100000141463</t>
  </si>
  <si>
    <t>https://www.gem.wiki/Jiangsu_Xingda_Steel_Group</t>
  </si>
  <si>
    <t>U100000141472</t>
  </si>
  <si>
    <t>U100000141473</t>
  </si>
  <si>
    <t>U100000143917</t>
  </si>
  <si>
    <t>P100000121137</t>
  </si>
  <si>
    <t>U100000141470</t>
  </si>
  <si>
    <t>https://www.gem.wiki/Tongshan_Liguo_Iron_and_Steel_Co_Ltd</t>
  </si>
  <si>
    <t>U100000141471</t>
  </si>
  <si>
    <t>P100000121138</t>
  </si>
  <si>
    <t>U100000141466</t>
  </si>
  <si>
    <t>https://www.gem.wiki/Jiangsu_Longyuan_Steel_Co</t>
  </si>
  <si>
    <t>U100000141474</t>
  </si>
  <si>
    <t>P100000121141</t>
  </si>
  <si>
    <t>U100000141475</t>
  </si>
  <si>
    <t>https://www.gem.wiki/Tangshan_Stainless_Steel_Co_Ltd</t>
  </si>
  <si>
    <t>P100000121142</t>
  </si>
  <si>
    <t>U100000143914</t>
  </si>
  <si>
    <t>https://www.gem.wiki/Baotou_Deshun_Special_Steel_Co_Ltd</t>
  </si>
  <si>
    <t>U100001031323</t>
  </si>
  <si>
    <t>P100000121143</t>
  </si>
  <si>
    <t>U100000143915</t>
  </si>
  <si>
    <t>https://www.gem.wiki/Baotou_Da'an_Iron_and_Steel_Co_Ltd_Kundulun_District</t>
  </si>
  <si>
    <t>P100000121146</t>
  </si>
  <si>
    <t>U100000143982</t>
  </si>
  <si>
    <t>https://www.gem.wiki/Shandong_Xinhua_Special_Steel_Group_Co_Ltd</t>
  </si>
  <si>
    <t>U100000143983</t>
  </si>
  <si>
    <t>P100000121148</t>
  </si>
  <si>
    <t>U100000144050</t>
  </si>
  <si>
    <t>https://www.gem.wiki/Ningxia_Boyu_Hongxing_Special_Steel_Group_Co</t>
  </si>
  <si>
    <t>U100000144051</t>
  </si>
  <si>
    <t>P100000121150</t>
  </si>
  <si>
    <t>U100000140897</t>
  </si>
  <si>
    <t>https://www.gem.wiki/Shandong_Iron_and_Steel_Co_Ltd_Laiwu_Branch_Aishan_Street</t>
  </si>
  <si>
    <t>U100000140898</t>
  </si>
  <si>
    <t>P100000121151</t>
  </si>
  <si>
    <t>U100000140844</t>
  </si>
  <si>
    <t>https://www.gem.wiki/Shanxi_Meijin_Iron_and_Steel_Co_Ltd_Yuanping_City</t>
  </si>
  <si>
    <t>U100000140845</t>
  </si>
  <si>
    <t>P100000121152</t>
  </si>
  <si>
    <t>U100000144083</t>
  </si>
  <si>
    <t>https://www.gem.wiki/Shanxi_Dongfang_Hengliu_Precision_Casting_Co</t>
  </si>
  <si>
    <t>P100000121154</t>
  </si>
  <si>
    <t>U100000144856</t>
  </si>
  <si>
    <t>https://www.gem.wiki/Cambodia_Iron_and_Steel_Preah_Vihear_Plant</t>
  </si>
  <si>
    <t>P100000121166</t>
  </si>
  <si>
    <t>U100000144304</t>
  </si>
  <si>
    <t>https://www.gem.wiki/Aktobe_Generatsiya_steel_plant</t>
  </si>
  <si>
    <t>P100000121173</t>
  </si>
  <si>
    <t>U100000144432</t>
  </si>
  <si>
    <t>https://www.gem.wiki/JSPL_Asanboni_Steel_Plant</t>
  </si>
  <si>
    <t>P100000121176</t>
  </si>
  <si>
    <t>U100000144441</t>
  </si>
  <si>
    <t>https://www.gem.wiki/Sinobras_Marabá_steel_plant</t>
  </si>
  <si>
    <t>P100000121178</t>
  </si>
  <si>
    <t>U100000144938</t>
  </si>
  <si>
    <t>https://www.gem.wiki/ArcelorMittal_Nippon_Steel_Paradip_Steel_Plant</t>
  </si>
  <si>
    <t>U100001054890</t>
  </si>
  <si>
    <t>P100000121181</t>
  </si>
  <si>
    <t>U100000144526</t>
  </si>
  <si>
    <t>https://www.gem.wiki/Shyam_Steel_Raghunathpur_Steel_Plant</t>
  </si>
  <si>
    <t>P100000121183</t>
  </si>
  <si>
    <t>U100000144569</t>
  </si>
  <si>
    <t>https://www.gem.wiki/Shyam_Metalics_Jamuria_Steel_Plant</t>
  </si>
  <si>
    <t>P100000121184</t>
  </si>
  <si>
    <t>U100000144566</t>
  </si>
  <si>
    <t>https://www.gem.wiki/Shyam_Metalics_Sambalpur_Steel_Plant</t>
  </si>
  <si>
    <t>U100000144567</t>
  </si>
  <si>
    <t>P100000121185</t>
  </si>
  <si>
    <t>U100000144599</t>
  </si>
  <si>
    <t>https://www.gem.wiki/Rungta_Mines_Karakhendra_Steel_Plant</t>
  </si>
  <si>
    <t>P100000121186</t>
  </si>
  <si>
    <t>U100000144602</t>
  </si>
  <si>
    <t>https://www.gem.wiki/Rungta_Mines_Kamanda_steel_plant</t>
  </si>
  <si>
    <t>U100000144603</t>
  </si>
  <si>
    <t>P100000121187</t>
  </si>
  <si>
    <t>U100000144587</t>
  </si>
  <si>
    <t>https://www.gem.wiki/Orissa_Metaliks_Kharagpur_Steel_Plant</t>
  </si>
  <si>
    <t>P100000121188</t>
  </si>
  <si>
    <t>U100000144626</t>
  </si>
  <si>
    <t>https://www.gem.wiki/Orissa_Alloy_Steel_Kharagpur_Plant</t>
  </si>
  <si>
    <t>P100000121191</t>
  </si>
  <si>
    <t>U100000144653</t>
  </si>
  <si>
    <t>https://www.gem.wiki/Shakambhari_Ispat_and_Power_Purulia_Steel_Plant</t>
  </si>
  <si>
    <t>P100000121192</t>
  </si>
  <si>
    <t>U100000144666</t>
  </si>
  <si>
    <t>https://www.gem.wiki/Shri_Bajrang_Power_%26_Ispat_Tilda_Steel_Plant</t>
  </si>
  <si>
    <t>U100001027996</t>
  </si>
  <si>
    <t>P100000121193</t>
  </si>
  <si>
    <t>U100000144668</t>
  </si>
  <si>
    <t>https://www.gem.wiki/Swadesh_Metallics_Simga_Steel_Plant</t>
  </si>
  <si>
    <t>P100000121194</t>
  </si>
  <si>
    <t>U100000144671</t>
  </si>
  <si>
    <t>https://www.gem.wiki/Uttam_Galva_Ferrous_Bellary_Steel_Plant</t>
  </si>
  <si>
    <t>U100000144672</t>
  </si>
  <si>
    <t>P100000121195</t>
  </si>
  <si>
    <t>U100000144677</t>
  </si>
  <si>
    <t>https://www.gem.wiki/Evonith_Metallics_Wardha_Steel_Plant</t>
  </si>
  <si>
    <t>U100000144678</t>
  </si>
  <si>
    <t>P100000121205</t>
  </si>
  <si>
    <t>U100000144732</t>
  </si>
  <si>
    <t>https://www.gem.wiki/Vedanta_Sesa_Goa_Pig_Iron_Plant</t>
  </si>
  <si>
    <t>U100000144733</t>
  </si>
  <si>
    <t>U100000144734</t>
  </si>
  <si>
    <t>P100000121207</t>
  </si>
  <si>
    <t>U100000144738</t>
  </si>
  <si>
    <t>https://www.gem.wiki/Electrosteel_Castings_Srikalahasthi_Steel_Plant</t>
  </si>
  <si>
    <t>U100001027694</t>
  </si>
  <si>
    <t>P100000121215</t>
  </si>
  <si>
    <t>U100000144748</t>
  </si>
  <si>
    <t>https://www.gem.wiki/Companhia_Siderurgica_do_Cuchi_pig_iron_plant</t>
  </si>
  <si>
    <t>U100000144749</t>
  </si>
  <si>
    <t>U100000144750</t>
  </si>
  <si>
    <t>U100000144751</t>
  </si>
  <si>
    <t>P100000121216</t>
  </si>
  <si>
    <t>U100000144480</t>
  </si>
  <si>
    <t>https://www.gem.wiki/Godawari_Power_and_Ispat_Sarora_Steel_Plant</t>
  </si>
  <si>
    <t>U100000144752</t>
  </si>
  <si>
    <t>P100000121239</t>
  </si>
  <si>
    <t>U100000144811</t>
  </si>
  <si>
    <t>https://www.gem.wiki/Mono_Steel_Gandhidham_plant</t>
  </si>
  <si>
    <t>P100000121252</t>
  </si>
  <si>
    <t>U100000144835</t>
  </si>
  <si>
    <t>https://www.gem.wiki/Jinzhou_Jinxing_Special_Steel_Company</t>
  </si>
  <si>
    <t>P100000121253</t>
  </si>
  <si>
    <t>U100000144844</t>
  </si>
  <si>
    <t>https://www.gem.wiki/BER-PIG_Iron_and_Steel_Company_Redcliff_plant</t>
  </si>
  <si>
    <t>U100000144845</t>
  </si>
  <si>
    <t>U100000144846</t>
  </si>
  <si>
    <t>U100000144847</t>
  </si>
  <si>
    <t>U100000144848</t>
  </si>
  <si>
    <t>U100000144849</t>
  </si>
  <si>
    <t>U100000144850</t>
  </si>
  <si>
    <t>U100000144851</t>
  </si>
  <si>
    <t>U100000144852</t>
  </si>
  <si>
    <t>U100000144853</t>
  </si>
  <si>
    <t>P100001023534</t>
  </si>
  <si>
    <t>U100001028021</t>
  </si>
  <si>
    <t>https://www.gem.wiki/Xinjiang_Ka_Steel_Group_Co</t>
  </si>
  <si>
    <t>P100001023560</t>
  </si>
  <si>
    <t>U100001028091</t>
  </si>
  <si>
    <t>https://www.gem.wiki/JSW_POSCO_Keonjhar_steel_plant</t>
  </si>
  <si>
    <t>U100001028144</t>
  </si>
  <si>
    <t>P100001023581</t>
  </si>
  <si>
    <t>U100001028187</t>
  </si>
  <si>
    <t>https://www.gem.wiki/Baldota_Koppal_steel_plant</t>
  </si>
  <si>
    <t>U100001028191</t>
  </si>
  <si>
    <t>P100001025671</t>
  </si>
  <si>
    <t>U100001030472</t>
  </si>
  <si>
    <t>https://www.gem.wiki/ArcelorMittal_Nippon_Steel_Anakapalle_steel_plant</t>
  </si>
  <si>
    <t>U100001030473</t>
  </si>
  <si>
    <t>P100001025815</t>
  </si>
  <si>
    <t>U100001030738</t>
  </si>
  <si>
    <t>https://www.gem.wiki/Adhunik_Metaliks_Kuanrmunda_steel_plant</t>
  </si>
  <si>
    <t>P100001025819</t>
  </si>
  <si>
    <t>U100001030763</t>
  </si>
  <si>
    <t>https://www.gem.wiki/Rungta_Mines_Chaliyama_steel_plant</t>
  </si>
  <si>
    <t>U100001030782</t>
  </si>
  <si>
    <t>U100001030783</t>
  </si>
  <si>
    <t>U100001030784</t>
  </si>
  <si>
    <t>U100001030785</t>
  </si>
  <si>
    <t>P100001025922</t>
  </si>
  <si>
    <t>U100001031071</t>
  </si>
  <si>
    <t>https://www.gem.wiki/Jai_Balaji_Rajbandh_Unit_III_steel_plant</t>
  </si>
  <si>
    <t>U100001031072</t>
  </si>
  <si>
    <t>P100001025938</t>
  </si>
  <si>
    <t>U100001031104</t>
  </si>
  <si>
    <t>https://www.gem.wiki/Rashmi_Green_Hydrogen_Steel_Kharagpur_steel_plant</t>
  </si>
  <si>
    <t>U100001031105</t>
  </si>
  <si>
    <t>U100001031106</t>
  </si>
  <si>
    <t>P100001044907</t>
  </si>
  <si>
    <t>U100001050452</t>
  </si>
  <si>
    <t>https://www.gem.wiki/JSOL_Angul_steel_plant</t>
  </si>
  <si>
    <t>U100001050453</t>
  </si>
  <si>
    <t>U100001050454</t>
  </si>
  <si>
    <t>P100001045282</t>
  </si>
  <si>
    <t>U100001050924</t>
  </si>
  <si>
    <t>https://www.gem.wiki/Crest_Steel_and_Power_Mangatta_Steel_Plant</t>
  </si>
  <si>
    <t>P100001045284</t>
  </si>
  <si>
    <t>U100001050935</t>
  </si>
  <si>
    <t>https://www.gem.wiki/KIC_Metaliks_Durgapur_steel_plant</t>
  </si>
  <si>
    <t>P100001045582</t>
  </si>
  <si>
    <t>U100001051328</t>
  </si>
  <si>
    <t>https://www.gem.wiki/Tuyen_Quang_Iron_and_Steel_Long_Binh_steel_plant</t>
  </si>
  <si>
    <t>P100000120001</t>
  </si>
  <si>
    <t>U100000143280</t>
  </si>
  <si>
    <t>DRI 1</t>
  </si>
  <si>
    <t>https://www.gem.wiki/Emsteel_Abu_Dhabi_plant</t>
  </si>
  <si>
    <t>Tenova HYL and Danieli &amp; C</t>
  </si>
  <si>
    <t>Energiron</t>
  </si>
  <si>
    <t>shaft furnace</t>
  </si>
  <si>
    <t>hydrogen</t>
  </si>
  <si>
    <t>U100000143281</t>
  </si>
  <si>
    <t>DRI 2</t>
  </si>
  <si>
    <t>methane</t>
  </si>
  <si>
    <t>U100001030327</t>
  </si>
  <si>
    <t>DRI 3</t>
  </si>
  <si>
    <t>P100000120006</t>
  </si>
  <si>
    <t>U100000143284</t>
  </si>
  <si>
    <t>unknown DRI (1)</t>
  </si>
  <si>
    <t>https://www.gem.wiki/ArcelorMittal_Acindar_Villa_Constitución_steel_plant</t>
  </si>
  <si>
    <t>P100000120007</t>
  </si>
  <si>
    <t>U100000143285</t>
  </si>
  <si>
    <t>https://www.gem.wiki/TenarisSiderca_Campana_steel_plant</t>
  </si>
  <si>
    <t>U100001048461</t>
  </si>
  <si>
    <t>DRI Hyfor</t>
  </si>
  <si>
    <t>Primetals</t>
  </si>
  <si>
    <t>U100000143286</t>
  </si>
  <si>
    <t>P100000120019</t>
  </si>
  <si>
    <t>U100000144885</t>
  </si>
  <si>
    <t>https://www.gem.wiki/Bashundhara_Steel_Mirsarai_plant</t>
  </si>
  <si>
    <t>U100000143287</t>
  </si>
  <si>
    <t>P100000120032</t>
  </si>
  <si>
    <t>U100000143288</t>
  </si>
  <si>
    <t>https://www.gem.wiki/Sulb_Bahrain_Al_Hidd_steel_plant</t>
  </si>
  <si>
    <t>P100000120057</t>
  </si>
  <si>
    <t>U100000143289</t>
  </si>
  <si>
    <t>https://www.gem.wiki/ArcelorMittal_Montreal_steel_plant</t>
  </si>
  <si>
    <t>U100000143290</t>
  </si>
  <si>
    <t>U100000143291</t>
  </si>
  <si>
    <t>U100000143292</t>
  </si>
  <si>
    <t>Danieli, Tenova</t>
  </si>
  <si>
    <t>Energiron ZR</t>
  </si>
  <si>
    <t>Yes</t>
  </si>
  <si>
    <t>waste gas recovery (coke oven gas)</t>
  </si>
  <si>
    <t>U100001052736</t>
  </si>
  <si>
    <t>U100000144518</t>
  </si>
  <si>
    <t>DAVY</t>
  </si>
  <si>
    <t>DAVY DRC</t>
  </si>
  <si>
    <t>rotary kiln</t>
  </si>
  <si>
    <t>coal</t>
  </si>
  <si>
    <t>U100000144519</t>
  </si>
  <si>
    <t>unknown DRI (2)</t>
  </si>
  <si>
    <t>P100000120401</t>
  </si>
  <si>
    <t>U100000143294</t>
  </si>
  <si>
    <t>https://www.gem.wiki/Hebei_Zhangxuan_High_Tech_Co_Ltd</t>
  </si>
  <si>
    <t>U100000143293</t>
  </si>
  <si>
    <t>U100000143478</t>
  </si>
  <si>
    <t>TS Elino</t>
  </si>
  <si>
    <t>midrex</t>
  </si>
  <si>
    <t>U100000143296</t>
  </si>
  <si>
    <t>&gt;0</t>
  </si>
  <si>
    <t>U100000143295</t>
  </si>
  <si>
    <t>U100000143297</t>
  </si>
  <si>
    <t>U100000143298</t>
  </si>
  <si>
    <t>Tenova, Danieli, DSD Steel Group</t>
  </si>
  <si>
    <t>U100000144333</t>
  </si>
  <si>
    <t>U100000143299</t>
  </si>
  <si>
    <t>U100000143300</t>
  </si>
  <si>
    <t>P100000120427</t>
  </si>
  <si>
    <t>U100000143464</t>
  </si>
  <si>
    <t>https://www.gem.wiki/ArcelorMittal_Hamburg_steel_plant</t>
  </si>
  <si>
    <t>U100000143301</t>
  </si>
  <si>
    <t>P100000120439</t>
  </si>
  <si>
    <t>U100000143302</t>
  </si>
  <si>
    <t>https://www.gem.wiki/Algerian_Qatari_Steel_Jijel_plant</t>
  </si>
  <si>
    <t>U100000144862</t>
  </si>
  <si>
    <t>U100000143303</t>
  </si>
  <si>
    <t>P100000120441</t>
  </si>
  <si>
    <t>U100000143304</t>
  </si>
  <si>
    <t>DRI Plant - 1</t>
  </si>
  <si>
    <t>https://www.gem.wiki/Tosyali_Algerie_Oran_steel_plant</t>
  </si>
  <si>
    <t>U100000143305</t>
  </si>
  <si>
    <t>DRI Plant - 2</t>
  </si>
  <si>
    <t>Midrex; Paul Wurth</t>
  </si>
  <si>
    <t>P100000120445</t>
  </si>
  <si>
    <t>U100000143306</t>
  </si>
  <si>
    <t>https://www.gem.wiki/Egyptian_Sponge_Iron_and_Steel_Company_Sadat_City_plant</t>
  </si>
  <si>
    <t>P100000120446</t>
  </si>
  <si>
    <t>U100000143307</t>
  </si>
  <si>
    <t>DRI Midrex 1</t>
  </si>
  <si>
    <t>https://www.gem.wiki/Al-Ezz_Dekheila_Steel_Alexandria_plant</t>
  </si>
  <si>
    <t>U100000143308</t>
  </si>
  <si>
    <t>DRI Midrex 2</t>
  </si>
  <si>
    <t>U100000143309</t>
  </si>
  <si>
    <t>DRI Midrex 3</t>
  </si>
  <si>
    <t>P100000120447</t>
  </si>
  <si>
    <t>U100000143310</t>
  </si>
  <si>
    <t>https://www.gem.wiki/Ezz_Flat_Steel_Ain_Sokhna_plant</t>
  </si>
  <si>
    <t>Danieli</t>
  </si>
  <si>
    <t>HYL</t>
  </si>
  <si>
    <t>P100000120449</t>
  </si>
  <si>
    <t>U100000143311</t>
  </si>
  <si>
    <t>https://www.gem.wiki/Suez_Steel_Solb_Misr_Attaka_plant</t>
  </si>
  <si>
    <t>U100000143312</t>
  </si>
  <si>
    <t>P100000120466</t>
  </si>
  <si>
    <t>U100000144640</t>
  </si>
  <si>
    <t>https://www.gem.wiki/Hydnum_Steel_Castilla-La_Mancha_plant</t>
  </si>
  <si>
    <t>U100000144871</t>
  </si>
  <si>
    <t>P100000120471</t>
  </si>
  <si>
    <t>U100000144864</t>
  </si>
  <si>
    <t>https://www.gem.wiki/Blastr_Inkoo_steel_plant</t>
  </si>
  <si>
    <t>Midrex; Primetals</t>
  </si>
  <si>
    <t>Midrex H2</t>
  </si>
  <si>
    <t>U100000143313</t>
  </si>
  <si>
    <t>U100000144868</t>
  </si>
  <si>
    <t>U100000143314</t>
  </si>
  <si>
    <t>Tenova and Danieli</t>
  </si>
  <si>
    <t>HYL/Energiron</t>
  </si>
  <si>
    <t>U100000144742</t>
  </si>
  <si>
    <t>U100000144909</t>
  </si>
  <si>
    <t>U100000143315</t>
  </si>
  <si>
    <t>Lurgi Technology, Thyssen Krupp, Ferry Capital</t>
  </si>
  <si>
    <t>U100000144194</t>
  </si>
  <si>
    <t>unknown DRI (10)</t>
  </si>
  <si>
    <t>U100000144373</t>
  </si>
  <si>
    <t>unknown DRI (11)</t>
  </si>
  <si>
    <t>U100000144374</t>
  </si>
  <si>
    <t>unknown DRI (12)</t>
  </si>
  <si>
    <t>U100000144186</t>
  </si>
  <si>
    <t>U100000144187</t>
  </si>
  <si>
    <t>unknown DRI (3)</t>
  </si>
  <si>
    <t>U100000144188</t>
  </si>
  <si>
    <t>unknown DRI (4)</t>
  </si>
  <si>
    <t>U100000144189</t>
  </si>
  <si>
    <t>unknown DRI (5)</t>
  </si>
  <si>
    <t>U100000144190</t>
  </si>
  <si>
    <t>unknown DRI (6)</t>
  </si>
  <si>
    <t>U100000144191</t>
  </si>
  <si>
    <t>unknown DRI (7)</t>
  </si>
  <si>
    <t>U100000144192</t>
  </si>
  <si>
    <t>unknown DRI (8)</t>
  </si>
  <si>
    <t>U100000144193</t>
  </si>
  <si>
    <t>unknown DRI (9)</t>
  </si>
  <si>
    <t>U100000143316</t>
  </si>
  <si>
    <t>Lurgi</t>
  </si>
  <si>
    <t>U100001031057</t>
  </si>
  <si>
    <t>U100000144149</t>
  </si>
  <si>
    <t>U100001031050</t>
  </si>
  <si>
    <t>U100001031049</t>
  </si>
  <si>
    <t>U100001031051</t>
  </si>
  <si>
    <t>U100001031052</t>
  </si>
  <si>
    <t>U100001031053</t>
  </si>
  <si>
    <t>U100001031054</t>
  </si>
  <si>
    <t>U100001031055</t>
  </si>
  <si>
    <t>U100001031056</t>
  </si>
  <si>
    <t>U100000144443</t>
  </si>
  <si>
    <t>U100000144444</t>
  </si>
  <si>
    <t>U100000144445</t>
  </si>
  <si>
    <t>U100000144446</t>
  </si>
  <si>
    <t>DRI 4</t>
  </si>
  <si>
    <t>U100000144447</t>
  </si>
  <si>
    <t>U100000144448</t>
  </si>
  <si>
    <t>U100000143318</t>
  </si>
  <si>
    <t>DRI Mod I</t>
  </si>
  <si>
    <t>U100000143319</t>
  </si>
  <si>
    <t>DRI Mod II</t>
  </si>
  <si>
    <t>U100000143320</t>
  </si>
  <si>
    <t>DRI Mod III</t>
  </si>
  <si>
    <t>U100000143321</t>
  </si>
  <si>
    <t>DRI Mod IV</t>
  </si>
  <si>
    <t>U100000143322</t>
  </si>
  <si>
    <t>DRI Mod V</t>
  </si>
  <si>
    <t>U100000144725</t>
  </si>
  <si>
    <t>DRI Mod VI</t>
  </si>
  <si>
    <t>U100000143325</t>
  </si>
  <si>
    <t>MIdrex technologies</t>
  </si>
  <si>
    <t>U100000143327</t>
  </si>
  <si>
    <t>U100000144720</t>
  </si>
  <si>
    <t>U100000144721</t>
  </si>
  <si>
    <t>U100000143326</t>
  </si>
  <si>
    <t>U100000144421</t>
  </si>
  <si>
    <t>U100000144714</t>
  </si>
  <si>
    <t>U100000144715</t>
  </si>
  <si>
    <t>U100000144716</t>
  </si>
  <si>
    <t>U100000144717</t>
  </si>
  <si>
    <t>U100000144718</t>
  </si>
  <si>
    <t>U100000144719</t>
  </si>
  <si>
    <t>U100000143328</t>
  </si>
  <si>
    <t>100 tpd CCS</t>
  </si>
  <si>
    <t>U100001028181</t>
  </si>
  <si>
    <t>U100000143329</t>
  </si>
  <si>
    <t>U100000144393</t>
  </si>
  <si>
    <t>U100000144488</t>
  </si>
  <si>
    <t>U100000144489</t>
  </si>
  <si>
    <t>U100000144490</t>
  </si>
  <si>
    <t>U100000144491</t>
  </si>
  <si>
    <t>U100000144492</t>
  </si>
  <si>
    <t>U100000144785</t>
  </si>
  <si>
    <t>U100000144786</t>
  </si>
  <si>
    <t>U100000143331</t>
  </si>
  <si>
    <t>TISCO, Lurgi GmbH</t>
  </si>
  <si>
    <t>OSIL &amp; Lurgi</t>
  </si>
  <si>
    <t>U100000144275</t>
  </si>
  <si>
    <t>U100000144276</t>
  </si>
  <si>
    <t>U100000144277</t>
  </si>
  <si>
    <t>U100000144278</t>
  </si>
  <si>
    <t>DRI 5</t>
  </si>
  <si>
    <t>U100000143334</t>
  </si>
  <si>
    <t>DRI (1)</t>
  </si>
  <si>
    <t>U100000144403</t>
  </si>
  <si>
    <t>DRI (2)</t>
  </si>
  <si>
    <t>U100000144404</t>
  </si>
  <si>
    <t>DRI (3)</t>
  </si>
  <si>
    <t>U100000144405</t>
  </si>
  <si>
    <t>DRI (4)</t>
  </si>
  <si>
    <t>U100000144406</t>
  </si>
  <si>
    <t>U100000144407</t>
  </si>
  <si>
    <t>U100000144116</t>
  </si>
  <si>
    <t>U100000143336</t>
  </si>
  <si>
    <t>Lloyds Engineering</t>
  </si>
  <si>
    <t>U100000144839</t>
  </si>
  <si>
    <t>U100000144840</t>
  </si>
  <si>
    <t>U100000144841</t>
  </si>
  <si>
    <t>U100000143338</t>
  </si>
  <si>
    <t>U100000144451</t>
  </si>
  <si>
    <t>U100000144874</t>
  </si>
  <si>
    <t>U100000144458</t>
  </si>
  <si>
    <t>U100000143339</t>
  </si>
  <si>
    <t>Tata Growth Shop</t>
  </si>
  <si>
    <t>Outokumppu</t>
  </si>
  <si>
    <t>U100000143483</t>
  </si>
  <si>
    <t>U100000143484</t>
  </si>
  <si>
    <t>U100000143342</t>
  </si>
  <si>
    <t>U100000144477</t>
  </si>
  <si>
    <t>U100000144478</t>
  </si>
  <si>
    <t>P100000120558</t>
  </si>
  <si>
    <t>U100000143343</t>
  </si>
  <si>
    <t>https://www.gem.wiki/Prakash_Industries_Janjgir_steel_plant</t>
  </si>
  <si>
    <t>Lurgi HmbH, Germany</t>
  </si>
  <si>
    <t>SL/RN Technology</t>
  </si>
  <si>
    <t>U100000144513</t>
  </si>
  <si>
    <t>U100000144514</t>
  </si>
  <si>
    <t>U100000144515</t>
  </si>
  <si>
    <t>U100000144516</t>
  </si>
  <si>
    <t>U100000144517</t>
  </si>
  <si>
    <t>DRI 6</t>
  </si>
  <si>
    <t>U100000144486</t>
  </si>
  <si>
    <t>U100000144487</t>
  </si>
  <si>
    <t>U100001031069</t>
  </si>
  <si>
    <t>U100001031070</t>
  </si>
  <si>
    <t>U100000143344</t>
  </si>
  <si>
    <t>U100000144838</t>
  </si>
  <si>
    <t>P100000120562</t>
  </si>
  <si>
    <t>U100000144483</t>
  </si>
  <si>
    <t>https://www.gem.wiki/Jai_Balaji_Jyoti_Steels_Sundargarh_plant</t>
  </si>
  <si>
    <t>U100000143345</t>
  </si>
  <si>
    <t>U100000144484</t>
  </si>
  <si>
    <t>U100000144485</t>
  </si>
  <si>
    <t>U100000143485</t>
  </si>
  <si>
    <t>U100000144481</t>
  </si>
  <si>
    <t>U100000144482</t>
  </si>
  <si>
    <t>P100000120563</t>
  </si>
  <si>
    <t>U100000143346</t>
  </si>
  <si>
    <t>https://www.gem.wiki/Orissa_Sponge_Iron_and_Steel_plant</t>
  </si>
  <si>
    <t>OSIL</t>
  </si>
  <si>
    <t>U100000144511</t>
  </si>
  <si>
    <t>U100000143486</t>
  </si>
  <si>
    <t>U100000144512</t>
  </si>
  <si>
    <t>U100000143348</t>
  </si>
  <si>
    <t>U100000144463</t>
  </si>
  <si>
    <t>U100000144464</t>
  </si>
  <si>
    <t>U100000144465</t>
  </si>
  <si>
    <t>U100000144466</t>
  </si>
  <si>
    <t>U100000144467</t>
  </si>
  <si>
    <t>U100000144468</t>
  </si>
  <si>
    <t>DRI 7</t>
  </si>
  <si>
    <t>U100000144469</t>
  </si>
  <si>
    <t>DRI 8</t>
  </si>
  <si>
    <t>U100000144471</t>
  </si>
  <si>
    <t>U100000144472</t>
  </si>
  <si>
    <t>U100000144473</t>
  </si>
  <si>
    <t>U100000144474</t>
  </si>
  <si>
    <t>U100000144455</t>
  </si>
  <si>
    <t>U100000144459</t>
  </si>
  <si>
    <t>U100000144461</t>
  </si>
  <si>
    <t>U100000144456</t>
  </si>
  <si>
    <t>U100000144457</t>
  </si>
  <si>
    <t>U100000144460</t>
  </si>
  <si>
    <t>U100000143349</t>
  </si>
  <si>
    <t>U100000144589</t>
  </si>
  <si>
    <t>U100000144590</t>
  </si>
  <si>
    <t>U100000144591</t>
  </si>
  <si>
    <t>U100000144574</t>
  </si>
  <si>
    <t>U100000144575</t>
  </si>
  <si>
    <t>U100000144576</t>
  </si>
  <si>
    <t>U100000144577</t>
  </si>
  <si>
    <t>U100000144578</t>
  </si>
  <si>
    <t>U100000144583</t>
  </si>
  <si>
    <t>U100000143465</t>
  </si>
  <si>
    <t>U100000144588</t>
  </si>
  <si>
    <t>P100000120570</t>
  </si>
  <si>
    <t>U100000143350</t>
  </si>
  <si>
    <t>https://www.gem.wiki/JSW_Steel_Salav_DRI_plant</t>
  </si>
  <si>
    <t>Tenova</t>
  </si>
  <si>
    <t>HYL III/Energiron</t>
  </si>
  <si>
    <t>100 tpd CO2 capture unit commissioned</t>
  </si>
  <si>
    <t>U100000144879</t>
  </si>
  <si>
    <t>U100001055454</t>
  </si>
  <si>
    <t>U100001055456</t>
  </si>
  <si>
    <t>U100000143351</t>
  </si>
  <si>
    <t>U100000144616</t>
  </si>
  <si>
    <t>U100001030420</t>
  </si>
  <si>
    <t>U100001030421</t>
  </si>
  <si>
    <t>U100001030422</t>
  </si>
  <si>
    <t>U100001030423</t>
  </si>
  <si>
    <t>U100001030425</t>
  </si>
  <si>
    <t>U100001030424</t>
  </si>
  <si>
    <t>P100000120577</t>
  </si>
  <si>
    <t>U100000143490</t>
  </si>
  <si>
    <t>https://www.gem.wiki/Mass_Iron_and_Steel_Industry_Co_Sulaimaniya_plant</t>
  </si>
  <si>
    <t>P100000120578</t>
  </si>
  <si>
    <t>U100000144872</t>
  </si>
  <si>
    <t>https://www.gem.wiki/State_Company_for_Iron_&amp;_Steel_Basra_plant</t>
  </si>
  <si>
    <t>P100000120581</t>
  </si>
  <si>
    <t>U100000143352</t>
  </si>
  <si>
    <t>DRI A</t>
  </si>
  <si>
    <t>https://www.gem.wiki/Mobarakeh_Steel_Hormuzgan_Steel_Company_plant</t>
  </si>
  <si>
    <t>Mines and Metals Engineering (MME); FIECO</t>
  </si>
  <si>
    <t>Jumbo PERED</t>
  </si>
  <si>
    <t>U100000144250</t>
  </si>
  <si>
    <t>DRI B</t>
  </si>
  <si>
    <t>P100000120582</t>
  </si>
  <si>
    <t>U100000143354</t>
  </si>
  <si>
    <t>https://www.gem.wiki/Khorasan_Steel_Complex</t>
  </si>
  <si>
    <t>U100000143353</t>
  </si>
  <si>
    <t>P100000120583</t>
  </si>
  <si>
    <t>U100000143359</t>
  </si>
  <si>
    <t>DRI I</t>
  </si>
  <si>
    <t>https://www.gem.wiki/Khouzestan_Steel_plant</t>
  </si>
  <si>
    <t>U100000143358</t>
  </si>
  <si>
    <t>DRI II</t>
  </si>
  <si>
    <t>U100000143357</t>
  </si>
  <si>
    <t>DRI III</t>
  </si>
  <si>
    <t>U100000143356</t>
  </si>
  <si>
    <t>DRI IV</t>
  </si>
  <si>
    <t>U100000143355</t>
  </si>
  <si>
    <t>DRI V</t>
  </si>
  <si>
    <t>U100000144256</t>
  </si>
  <si>
    <t>DRI VI</t>
  </si>
  <si>
    <t>P100000120584</t>
  </si>
  <si>
    <t>U100000143364</t>
  </si>
  <si>
    <t>https://www.gem.wiki/Mobarakeh_Steel_Complex_Isfahan</t>
  </si>
  <si>
    <t>U100000143363</t>
  </si>
  <si>
    <t>U100000143362</t>
  </si>
  <si>
    <t>DRI C</t>
  </si>
  <si>
    <t>U100000143361</t>
  </si>
  <si>
    <t>DRI D</t>
  </si>
  <si>
    <t>U100000143360</t>
  </si>
  <si>
    <t>DRI E</t>
  </si>
  <si>
    <t>U100000144247</t>
  </si>
  <si>
    <t>DRI F</t>
  </si>
  <si>
    <t>U100000144248</t>
  </si>
  <si>
    <t>DRI Kharazi A</t>
  </si>
  <si>
    <t>U100000144249</t>
  </si>
  <si>
    <t>DRI Kharazi B</t>
  </si>
  <si>
    <t>P100000120585</t>
  </si>
  <si>
    <t>U100000143365</t>
  </si>
  <si>
    <t>https://www.gem.wiki/Natanz_Steel_Company_Isfahan_plant</t>
  </si>
  <si>
    <t>P100000120586</t>
  </si>
  <si>
    <t>U100000143366</t>
  </si>
  <si>
    <t>https://www.gem.wiki/Pasargad_Steel_Complex_Fars</t>
  </si>
  <si>
    <t>Abtin Steel Technology Company</t>
  </si>
  <si>
    <t>U100001030966</t>
  </si>
  <si>
    <t>P100000120587</t>
  </si>
  <si>
    <t>U100000143367</t>
  </si>
  <si>
    <t>https://www.gem.wiki/Ghadir_Iron_and_Steel_plant_Yazd</t>
  </si>
  <si>
    <t>P100000120589</t>
  </si>
  <si>
    <t>U100000143368</t>
  </si>
  <si>
    <t>https://www.gem.wiki/Jahan_Foolad_Sirjan_Steel_Kerman_plant</t>
  </si>
  <si>
    <t>U100000144229</t>
  </si>
  <si>
    <t>P100000120590</t>
  </si>
  <si>
    <t>U100000144226</t>
  </si>
  <si>
    <t>https://www.gem.wiki/Arvand_Jahanara_Steel_Khouzestan_plant</t>
  </si>
  <si>
    <t>U100000144227</t>
  </si>
  <si>
    <t>U100000144228</t>
  </si>
  <si>
    <t>P100000120591</t>
  </si>
  <si>
    <t>U100000143369</t>
  </si>
  <si>
    <t>https://www.gem.wiki/West_Alborz_Ana_Steel_Zanjan_plant</t>
  </si>
  <si>
    <t>P100000120592</t>
  </si>
  <si>
    <t>U100000143370</t>
  </si>
  <si>
    <t>https://www.gem.wiki/Butia_Steel_Kerman_plant</t>
  </si>
  <si>
    <t>DANIELI Company with participation of Mana Company</t>
  </si>
  <si>
    <t>HYL Technology</t>
  </si>
  <si>
    <t>P100000120593</t>
  </si>
  <si>
    <t>U100000143371</t>
  </si>
  <si>
    <t>https://www.gem.wiki/Makran_Steel_Sistan_and_Baluchestan_Complex</t>
  </si>
  <si>
    <t>P100000120594</t>
  </si>
  <si>
    <t>U100000143487</t>
  </si>
  <si>
    <t>https://www.gem.wiki/Qeshm_Steel_Development_Hormuzgan_plant</t>
  </si>
  <si>
    <t>U100000143372</t>
  </si>
  <si>
    <t>P100000120595</t>
  </si>
  <si>
    <t>U100000144210</t>
  </si>
  <si>
    <t>https://www.gem.wiki/Kurdistan_Steel_Kurdistan_plant</t>
  </si>
  <si>
    <t>P100000120596</t>
  </si>
  <si>
    <t>U100000143374</t>
  </si>
  <si>
    <t>https://www.gem.wiki/Kish_South_Kaveh_Steel_Hormuzgan_plant</t>
  </si>
  <si>
    <t>U100000144195</t>
  </si>
  <si>
    <t>U100000143373</t>
  </si>
  <si>
    <t>P100000120597</t>
  </si>
  <si>
    <t>U100000143375</t>
  </si>
  <si>
    <t>https://www.gem.wiki/Arfa_Iron_and_Steel_Yazd_plant</t>
  </si>
  <si>
    <t>Iritek and Irasco</t>
  </si>
  <si>
    <t>P100000120598</t>
  </si>
  <si>
    <t>U100000143376</t>
  </si>
  <si>
    <t>https://www.gem.wiki/Sirjan_Iranian_Steel_Kerman_Plant</t>
  </si>
  <si>
    <t>P100000120599</t>
  </si>
  <si>
    <t>U100001030691</t>
  </si>
  <si>
    <t>https://www.gem.wiki/Iran_Alloy_Steel_Company_Yazd_plant</t>
  </si>
  <si>
    <t>P100000120601</t>
  </si>
  <si>
    <t>U100000143377</t>
  </si>
  <si>
    <t>https://www.gem.wiki/Miyaneh_Steel_East_Azerbaijan_steel_plant</t>
  </si>
  <si>
    <t>PERED</t>
  </si>
  <si>
    <t>P100000120602</t>
  </si>
  <si>
    <t>U100000144171</t>
  </si>
  <si>
    <t>https://www.gem.wiki/Sabzevar_Steel_Complex_Razavi_Khorasan</t>
  </si>
  <si>
    <t>U100000144172</t>
  </si>
  <si>
    <t>P100000120603</t>
  </si>
  <si>
    <t>U100000143378</t>
  </si>
  <si>
    <t>https://www.gem.wiki/Ghaenat_Steel_Complex_South_Khorasan</t>
  </si>
  <si>
    <t>P100000120604</t>
  </si>
  <si>
    <t>U100000143379</t>
  </si>
  <si>
    <t>https://www.gem.wiki/Arvand_Kaveh_Steel_Khoramshahr_plant</t>
  </si>
  <si>
    <t>P100000120606</t>
  </si>
  <si>
    <t>U100000143380</t>
  </si>
  <si>
    <t>https://www.gem.wiki/Bafgh_Mineral_Complex_Iron_and_Steel_Yazd_plant</t>
  </si>
  <si>
    <t>P100000120607</t>
  </si>
  <si>
    <t>U100000143381</t>
  </si>
  <si>
    <t>https://www.gem.wiki/Ardakan_Steel_Yazd_plant</t>
  </si>
  <si>
    <t>Abtin Steel Technology Company; Tam</t>
  </si>
  <si>
    <t>U100000144863</t>
  </si>
  <si>
    <t>HDRI</t>
  </si>
  <si>
    <t>P100000120610</t>
  </si>
  <si>
    <t>U100000143382</t>
  </si>
  <si>
    <t>https://www.gem.wiki/Persian_Gulf_Saba_Steel</t>
  </si>
  <si>
    <t>U100000144165</t>
  </si>
  <si>
    <t>P100000120611</t>
  </si>
  <si>
    <t>U100000143383</t>
  </si>
  <si>
    <t>https://www.gem.wiki/Neyriz_Ghadir_Steel_Company_Fars_plant</t>
  </si>
  <si>
    <t>Abtin Steel technology Company; Mines and Metals Engineering (MME)</t>
  </si>
  <si>
    <t>P100000120612</t>
  </si>
  <si>
    <t>U100000143384</t>
  </si>
  <si>
    <t>https://www.gem.wiki/Mobarakeh_Steel_Sefid_Dasht_Steel_Complex</t>
  </si>
  <si>
    <t>P100000120613</t>
  </si>
  <si>
    <t>U100000143386</t>
  </si>
  <si>
    <t>DRI 1 Gohar</t>
  </si>
  <si>
    <t>https://www.gem.wiki/Golgohar_Iron_and_Steel_Company_Kerman</t>
  </si>
  <si>
    <t>U100000143385</t>
  </si>
  <si>
    <t>DRI 2 Kausar</t>
  </si>
  <si>
    <t>U100000143467</t>
  </si>
  <si>
    <t>DRI 3 Touba</t>
  </si>
  <si>
    <t>P100000120615</t>
  </si>
  <si>
    <t>U100000144869</t>
  </si>
  <si>
    <t>https://www.gem.wiki/Sarmad_Iron_and_Steel_Complex_Abarkouh</t>
  </si>
  <si>
    <t>NSP Company, Foolad</t>
  </si>
  <si>
    <t>P100000120616</t>
  </si>
  <si>
    <t>U100000143387</t>
  </si>
  <si>
    <t>https://www.gem.wiki/Torbat_Heydarieh_Steel_Company_Khorasan</t>
  </si>
  <si>
    <t>P100000120617</t>
  </si>
  <si>
    <t>U100001062108</t>
  </si>
  <si>
    <t>https://www.gem.wiki/Bonab_Steel_Complex</t>
  </si>
  <si>
    <t>P100000120618</t>
  </si>
  <si>
    <t>U100000143468</t>
  </si>
  <si>
    <t>https://www.gem.wiki/Isatis_Sponge_Iron_Company_Yazd</t>
  </si>
  <si>
    <t>U100000143388</t>
  </si>
  <si>
    <t>U100001031120</t>
  </si>
  <si>
    <t>P100000120643</t>
  </si>
  <si>
    <t>U100000143389</t>
  </si>
  <si>
    <t>https://www.gem.wiki/DRI_d’Italia_Taranto_plant</t>
  </si>
  <si>
    <t>DRI d'Italia</t>
  </si>
  <si>
    <t>U100001031267</t>
  </si>
  <si>
    <t>Kobelco and Midrex Technologies</t>
  </si>
  <si>
    <t>FASTMET</t>
  </si>
  <si>
    <t>hearth</t>
  </si>
  <si>
    <t>U100001031203</t>
  </si>
  <si>
    <t>Kobelco</t>
  </si>
  <si>
    <t>P100000120658</t>
  </si>
  <si>
    <t>U100001031264</t>
  </si>
  <si>
    <t>https://www.gem.wiki/Nippon_Setouchi_Works_(Hirohata_Area)_steel_plant</t>
  </si>
  <si>
    <t>U100001031265</t>
  </si>
  <si>
    <t>U100001031266</t>
  </si>
  <si>
    <t>P100000120685</t>
  </si>
  <si>
    <t>U100000143390</t>
  </si>
  <si>
    <t>https://www.gem.wiki/Devki_Steel_Mills_Kwale_plant</t>
  </si>
  <si>
    <t>U100000143391</t>
  </si>
  <si>
    <t>Krupp-Renn rotary furnace</t>
  </si>
  <si>
    <t>U100001048198</t>
  </si>
  <si>
    <t>HyREX</t>
  </si>
  <si>
    <t>fluidized bed</t>
  </si>
  <si>
    <t>U100000143469</t>
  </si>
  <si>
    <t>U100000144121</t>
  </si>
  <si>
    <t>P100000120707</t>
  </si>
  <si>
    <t>U100000143393</t>
  </si>
  <si>
    <t>https://www.gem.wiki/South_Korea_hydrogen_DRI_plant</t>
  </si>
  <si>
    <t>U100000143392</t>
  </si>
  <si>
    <t>P100000120717</t>
  </si>
  <si>
    <t>U100000143987</t>
  </si>
  <si>
    <t>https://www.gem.wiki/Libyan_Iron_and_Steel_Misrata_plant</t>
  </si>
  <si>
    <t>U100000143394</t>
  </si>
  <si>
    <t>U100000143395</t>
  </si>
  <si>
    <t>U100000144892</t>
  </si>
  <si>
    <t>Energiron furnaces come with CO2 capture, details unclear</t>
  </si>
  <si>
    <t>U100000143396</t>
  </si>
  <si>
    <t>U100000143397</t>
  </si>
  <si>
    <t>DRI II A</t>
  </si>
  <si>
    <t>HYL III</t>
  </si>
  <si>
    <t>U100000144018</t>
  </si>
  <si>
    <t>DRI II B</t>
  </si>
  <si>
    <t>U100000143398</t>
  </si>
  <si>
    <t>DRI III A</t>
  </si>
  <si>
    <t>U100000144019</t>
  </si>
  <si>
    <t>DRI III B</t>
  </si>
  <si>
    <t>P100000120728</t>
  </si>
  <si>
    <t>U100000143399</t>
  </si>
  <si>
    <t>DRI 2P5</t>
  </si>
  <si>
    <t>https://www.gem.wiki/Ternium_Puebla_steel_plant</t>
  </si>
  <si>
    <t>Tenova/Danieli</t>
  </si>
  <si>
    <t>HYL/ENERGIRON</t>
  </si>
  <si>
    <t>P100000120729</t>
  </si>
  <si>
    <t>U100000143400</t>
  </si>
  <si>
    <t>DRI 3M5</t>
  </si>
  <si>
    <t>https://www.gem.wiki/Ternium_Guerrero_San_Nicolás_de_los_Garza_steel_plant</t>
  </si>
  <si>
    <t>U100000143401</t>
  </si>
  <si>
    <t>DRI 4M</t>
  </si>
  <si>
    <t>P100000120738</t>
  </si>
  <si>
    <t>U100000143402</t>
  </si>
  <si>
    <t>https://www.gem.wiki/Lion_Industries_Amsteel_Banting_steel_plant</t>
  </si>
  <si>
    <t>P100000120741</t>
  </si>
  <si>
    <t>U100000143403</t>
  </si>
  <si>
    <t>https://www.gem.wiki/Maju_Perwaja_Steel_plant</t>
  </si>
  <si>
    <t>U100000144335</t>
  </si>
  <si>
    <t>P100000120744</t>
  </si>
  <si>
    <t>U100000143404</t>
  </si>
  <si>
    <t>https://www.gem.wiki/Esteel_Antara_Labuan_iron_plant</t>
  </si>
  <si>
    <t>MIDREX HBI</t>
  </si>
  <si>
    <t>P100000120752</t>
  </si>
  <si>
    <t>U100000143405</t>
  </si>
  <si>
    <t>https://www.gem.wiki/Tete_Steel_Maputo_plant</t>
  </si>
  <si>
    <t>U100000144703</t>
  </si>
  <si>
    <t>U100000144704</t>
  </si>
  <si>
    <t>U100000144705</t>
  </si>
  <si>
    <t>P100000120754</t>
  </si>
  <si>
    <t>U100000143406</t>
  </si>
  <si>
    <t>https://www.gem.wiki/HyIron_Steel_Namibia_plant</t>
  </si>
  <si>
    <t>HyIron</t>
  </si>
  <si>
    <t>P100000120755</t>
  </si>
  <si>
    <t>U100000143407</t>
  </si>
  <si>
    <t>https://www.gem.wiki/Premium_Steel_Warri_plant</t>
  </si>
  <si>
    <t>syngas (reformed methane)</t>
  </si>
  <si>
    <t>U100000144706</t>
  </si>
  <si>
    <t>P100000120757</t>
  </si>
  <si>
    <t>U100000143408</t>
  </si>
  <si>
    <t>https://www.gem.wiki/African_Natural_Resources_and_Mines_Kaduna_Steel_Plant</t>
  </si>
  <si>
    <t>U100000143471</t>
  </si>
  <si>
    <t>Tenova; Danieli</t>
  </si>
  <si>
    <t>U100000143470</t>
  </si>
  <si>
    <t>P100000120761</t>
  </si>
  <si>
    <t>U100000143409</t>
  </si>
  <si>
    <t>https://www.gem.wiki/BlueScope_New_Zealand_Steel_Glenbrook</t>
  </si>
  <si>
    <t>U100000144124</t>
  </si>
  <si>
    <t>U100000144125</t>
  </si>
  <si>
    <t>U100000144211</t>
  </si>
  <si>
    <t>P100000120762</t>
  </si>
  <si>
    <t>U100000143410</t>
  </si>
  <si>
    <t>https://www.gem.wiki/Jindal_Shadeed_Iron_&amp;_Steel_Sohar_plant</t>
  </si>
  <si>
    <t>Midrex Megamod (6.65m ID)-Hotlink</t>
  </si>
  <si>
    <t>P100000120766</t>
  </si>
  <si>
    <t>U100000143474</t>
  </si>
  <si>
    <t>https://www.gem.wiki/Jindal_Shadeed_Iron_&amp;_Steel_Duqm_plant</t>
  </si>
  <si>
    <t>U100000143411</t>
  </si>
  <si>
    <t>P100000120768</t>
  </si>
  <si>
    <t>U100000143414</t>
  </si>
  <si>
    <t>https://www.gem.wiki/Aceros_Arequipa_Pisco_steel_plant</t>
  </si>
  <si>
    <t>U100000143413</t>
  </si>
  <si>
    <t>U100000143415</t>
  </si>
  <si>
    <t>P100000120780</t>
  </si>
  <si>
    <t>U100000143416</t>
  </si>
  <si>
    <t>https://www.gem.wiki/National_Steel_Complex_Limited_Karachi_Steel_Plant</t>
  </si>
  <si>
    <t>P100000120795</t>
  </si>
  <si>
    <t>U100000143418</t>
  </si>
  <si>
    <t>https://www.gem.wiki/Industries_Qatar_Steel_Mesaieed_plant</t>
  </si>
  <si>
    <t>U100000143417</t>
  </si>
  <si>
    <t>U100000143475</t>
  </si>
  <si>
    <t>P100000120803</t>
  </si>
  <si>
    <t>U100000143419</t>
  </si>
  <si>
    <t>https://www.gem.wiki/Amurstal_steel_plant</t>
  </si>
  <si>
    <t>P100000120812</t>
  </si>
  <si>
    <t>U100000143420</t>
  </si>
  <si>
    <t>https://www.gem.wiki/Metalloinvest_OEMK_steel_plant</t>
  </si>
  <si>
    <t>Mildrex Technologies</t>
  </si>
  <si>
    <t>MIDREX</t>
  </si>
  <si>
    <t>U100000144540</t>
  </si>
  <si>
    <t>U100000144541</t>
  </si>
  <si>
    <t>U100000144542</t>
  </si>
  <si>
    <t>P100000120823</t>
  </si>
  <si>
    <t>U100000143421</t>
  </si>
  <si>
    <t>DRI HBI-1</t>
  </si>
  <si>
    <t>https://www.gem.wiki/Lebedinsky_GOK_DRI_Plant</t>
  </si>
  <si>
    <t>Ferrostaal AG</t>
  </si>
  <si>
    <t>HYL-III</t>
  </si>
  <si>
    <t>U100000143422</t>
  </si>
  <si>
    <t>DRI HBI-2</t>
  </si>
  <si>
    <t>Midrex Technologies, Primetals Technologies</t>
  </si>
  <si>
    <t>MIDREX NG</t>
  </si>
  <si>
    <t>U100000143423</t>
  </si>
  <si>
    <t>DRI HBI-3</t>
  </si>
  <si>
    <t>U100000143488</t>
  </si>
  <si>
    <t>DRI HBI-4</t>
  </si>
  <si>
    <t>P100000120826</t>
  </si>
  <si>
    <t>U100000143424</t>
  </si>
  <si>
    <t>https://www.gem.wiki/Ecolant_steel_plant</t>
  </si>
  <si>
    <t>Danieli; Primetals Technologies</t>
  </si>
  <si>
    <t>P100000120828</t>
  </si>
  <si>
    <t>U100000143425</t>
  </si>
  <si>
    <t>https://www.gem.wiki/Metalloinvest_Mikhailovsky_HBI_plant</t>
  </si>
  <si>
    <t>P100000120832</t>
  </si>
  <si>
    <t>U100000144203</t>
  </si>
  <si>
    <t>https://www.gem.wiki/Donelektrostal_Shakhty_steel_plant</t>
  </si>
  <si>
    <t>P100000120833</t>
  </si>
  <si>
    <t>U100000143426</t>
  </si>
  <si>
    <t>https://www.gem.wiki/SABIC_Hadeed_Al_Jubail_steel_plant</t>
  </si>
  <si>
    <t>U100000143427</t>
  </si>
  <si>
    <t>U100000143428</t>
  </si>
  <si>
    <t>U100000144759</t>
  </si>
  <si>
    <t>U100000144710</t>
  </si>
  <si>
    <t>Midrex Megamod</t>
  </si>
  <si>
    <t>P100000120835</t>
  </si>
  <si>
    <t>U100000143429</t>
  </si>
  <si>
    <t>https://www.gem.wiki/Al_Ittefaq_Arab_Steel_Dammam_plant</t>
  </si>
  <si>
    <t>U100000144775</t>
  </si>
  <si>
    <t>P100000120842</t>
  </si>
  <si>
    <t>U100000143432</t>
  </si>
  <si>
    <t>https://www.gem.wiki/Essar_Ras_Al_Khair_steel_plant</t>
  </si>
  <si>
    <t>U100000143431</t>
  </si>
  <si>
    <t>U100000144783</t>
  </si>
  <si>
    <t>P100000120850</t>
  </si>
  <si>
    <t>U100000143434</t>
  </si>
  <si>
    <t>https://www.gem.wiki/Stegra_Boden_steel_plant</t>
  </si>
  <si>
    <t>Paul Wurth, Midrex</t>
  </si>
  <si>
    <t>U100000144865</t>
  </si>
  <si>
    <t>P100000120851</t>
  </si>
  <si>
    <t>U100000144866</t>
  </si>
  <si>
    <t>https://www.gem.wiki/HYBRIT_Gallivare_sponge_iron_plant</t>
  </si>
  <si>
    <t>U100000143435</t>
  </si>
  <si>
    <t>P100000120895</t>
  </si>
  <si>
    <t>U100000143436</t>
  </si>
  <si>
    <t>https://www.gem.wiki/Nu-Iron_Unlimited_Point_Lisas_DRI_plant</t>
  </si>
  <si>
    <t>P100000120896</t>
  </si>
  <si>
    <t>U100000143437</t>
  </si>
  <si>
    <t>https://www.gem.wiki/TT_Iron_and_Steel_Point_Lisas_steel_plant</t>
  </si>
  <si>
    <t>U100000143438</t>
  </si>
  <si>
    <t>U100000143439</t>
  </si>
  <si>
    <t>P100000120918</t>
  </si>
  <si>
    <t>U100000143477</t>
  </si>
  <si>
    <t>https://www.gem.wiki/Tembo_Steels_Iganga_plant</t>
  </si>
  <si>
    <t>U100000144832</t>
  </si>
  <si>
    <t>P100000120957</t>
  </si>
  <si>
    <t>U100000144159</t>
  </si>
  <si>
    <t>https://www.gem.wiki/Steel_Dynamics_Butler_plant</t>
  </si>
  <si>
    <t>P100000120969</t>
  </si>
  <si>
    <t>U100000143440</t>
  </si>
  <si>
    <t>https://www.gem.wiki/Cleveland-Cliffs_Toledo_DRI_plant</t>
  </si>
  <si>
    <t>P100000120970</t>
  </si>
  <si>
    <t>U100000143441</t>
  </si>
  <si>
    <t>https://www.gem.wiki/ArcelorMittal_Texas_DRI_plant</t>
  </si>
  <si>
    <t>Primetals Technologies Ltd. and Midrex Technologies Inc.</t>
  </si>
  <si>
    <t>Midrex MEGAMOD</t>
  </si>
  <si>
    <t>U100000144754</t>
  </si>
  <si>
    <t>P100000120987</t>
  </si>
  <si>
    <t>U100000143442</t>
  </si>
  <si>
    <t>https://www.gem.wiki/Nucor_Steel_Louisiana</t>
  </si>
  <si>
    <t>HYL/Energiron-ZR</t>
  </si>
  <si>
    <t>P100000121002</t>
  </si>
  <si>
    <t>U100000143443</t>
  </si>
  <si>
    <t>https://www.gem.wiki/Tebinbulak_mining_and_smelting_complex</t>
  </si>
  <si>
    <t>P100000121004</t>
  </si>
  <si>
    <t>U100000144006</t>
  </si>
  <si>
    <t>DRI HYL A</t>
  </si>
  <si>
    <t>https://www.gem.wiki/Sidor_Ciudad_Guayana_steel_plant</t>
  </si>
  <si>
    <t>U100000144007</t>
  </si>
  <si>
    <t>DRI HYL B</t>
  </si>
  <si>
    <t>U100000144008</t>
  </si>
  <si>
    <t>DRI HYL C</t>
  </si>
  <si>
    <t>U100000144005</t>
  </si>
  <si>
    <t>DRI HYL I</t>
  </si>
  <si>
    <t>U100000143444</t>
  </si>
  <si>
    <t>U100000143445</t>
  </si>
  <si>
    <t>DRI IIA</t>
  </si>
  <si>
    <t>U100000143446</t>
  </si>
  <si>
    <t>DRI IIB</t>
  </si>
  <si>
    <t>U100000143447</t>
  </si>
  <si>
    <t>DRI IIC</t>
  </si>
  <si>
    <t>P100000121005</t>
  </si>
  <si>
    <t>U100000143448</t>
  </si>
  <si>
    <t>https://www.gem.wiki/CVG_Comsigua_DRI_plant</t>
  </si>
  <si>
    <t>P100000121006</t>
  </si>
  <si>
    <t>U100000143449</t>
  </si>
  <si>
    <t>https://www.gem.wiki/CVG_Ferrominera_Orinoco_DRI_plant</t>
  </si>
  <si>
    <t>P100000121007</t>
  </si>
  <si>
    <t>U100000143450</t>
  </si>
  <si>
    <t>https://www.gem.wiki/CVG_Briquetera_del_Orinoco_DRI_plant</t>
  </si>
  <si>
    <t>Finmet</t>
  </si>
  <si>
    <t>U100000143451</t>
  </si>
  <si>
    <t>U100000143452</t>
  </si>
  <si>
    <t>U100000143453</t>
  </si>
  <si>
    <t>P100000121008</t>
  </si>
  <si>
    <t>U100000143454</t>
  </si>
  <si>
    <t>https://www.gem.wiki/CVG_Briquetera_del_Caroní_DRI_plant</t>
  </si>
  <si>
    <t>P100000121010</t>
  </si>
  <si>
    <t>U100000143456</t>
  </si>
  <si>
    <t>https://www.gem.wiki/CVG_Briquetera_de_Venezuela_DRI_plant</t>
  </si>
  <si>
    <t>U100000143455</t>
  </si>
  <si>
    <t>U100000143457</t>
  </si>
  <si>
    <t>Midrex Technologies</t>
  </si>
  <si>
    <t>BGRIMM</t>
  </si>
  <si>
    <t>U100000144385</t>
  </si>
  <si>
    <t>U100000144386</t>
  </si>
  <si>
    <t>SL/RN</t>
  </si>
  <si>
    <t>U100000144387</t>
  </si>
  <si>
    <t>U100000144388</t>
  </si>
  <si>
    <t>U100000144389</t>
  </si>
  <si>
    <t>P100000121030</t>
  </si>
  <si>
    <t>U100000144098</t>
  </si>
  <si>
    <t>https://www.gem.wiki/ArcelorMittal_Saldanha_Steel_Works</t>
  </si>
  <si>
    <t>P100000121032</t>
  </si>
  <si>
    <t>U100000144881</t>
  </si>
  <si>
    <t>https://www.gem.wiki/Yazdani_Steel_and_Power_Kalinganagar_steel_plant</t>
  </si>
  <si>
    <t>U100001030975</t>
  </si>
  <si>
    <t>U100000144882</t>
  </si>
  <si>
    <t>U100001030976</t>
  </si>
  <si>
    <t>P100000121035</t>
  </si>
  <si>
    <t>U100000143458</t>
  </si>
  <si>
    <t>https://www.gem.wiki/Meranti_Steel_Map_Ta_Phut_plant</t>
  </si>
  <si>
    <t>P100000121036</t>
  </si>
  <si>
    <t>U100000144878</t>
  </si>
  <si>
    <t>https://www.gem.wiki/Xuan_Thien_Nghia_Hung_steel_plant</t>
  </si>
  <si>
    <t>P100000121037</t>
  </si>
  <si>
    <t>U100000144875</t>
  </si>
  <si>
    <t>https://www.gem.wiki/Xuan_Thien_Nam_Dinh_steel_plant</t>
  </si>
  <si>
    <t>U100000144876</t>
  </si>
  <si>
    <t>U100000144877</t>
  </si>
  <si>
    <t>P100000121038</t>
  </si>
  <si>
    <t>U100000143459</t>
  </si>
  <si>
    <t>https://www.gem.wiki/Mitsui-Kobe_Duqm_DRI_plant</t>
  </si>
  <si>
    <t>Midrex Flex</t>
  </si>
  <si>
    <t>P100000121040</t>
  </si>
  <si>
    <t>U100000143460</t>
  </si>
  <si>
    <t>https://www.gem.wiki/Aramco_Ras_Al_Khair_steel_plant</t>
  </si>
  <si>
    <t>P100000121043</t>
  </si>
  <si>
    <t>U100000143461</t>
  </si>
  <si>
    <t>https://www.gem.wiki/Azerbaijan_Integrated_Steel_Mill_Complex</t>
  </si>
  <si>
    <t>P100000121053</t>
  </si>
  <si>
    <t>U100000143462</t>
  </si>
  <si>
    <t>https://www.gem.wiki/Ternium_Pesquería_steel_plant</t>
  </si>
  <si>
    <t>ENERGIRON</t>
  </si>
  <si>
    <t>P100000121153</t>
  </si>
  <si>
    <t>U100000144100</t>
  </si>
  <si>
    <t>https://www.gem.wiki/ESM_Mutún_steel_plant</t>
  </si>
  <si>
    <t>P100000121156</t>
  </si>
  <si>
    <t>U100000144743</t>
  </si>
  <si>
    <t>https://www.gem.wiki/Myingyan_Myanmar_Steel_Plant</t>
  </si>
  <si>
    <t>U100000144889</t>
  </si>
  <si>
    <t>P100000121161</t>
  </si>
  <si>
    <t>U100000144251</t>
  </si>
  <si>
    <t>https://www.gem.wiki/POSCO_Port_Hedland_Steel_Plant</t>
  </si>
  <si>
    <t>U100001050984</t>
  </si>
  <si>
    <t>U100001050985</t>
  </si>
  <si>
    <t>U100001050986</t>
  </si>
  <si>
    <t>U100001050987</t>
  </si>
  <si>
    <t>U100001050988</t>
  </si>
  <si>
    <t>P100000121163</t>
  </si>
  <si>
    <t>U100000144246</t>
  </si>
  <si>
    <t>https://www.gem.wiki/Green_Steel_of_WA_Geraldton_Steel_plant</t>
  </si>
  <si>
    <t>P100000121164</t>
  </si>
  <si>
    <t>U100000144257</t>
  </si>
  <si>
    <t>https://www.gem.wiki/Shadegan_Steel_Complex</t>
  </si>
  <si>
    <t>Mines and Metals Engineering</t>
  </si>
  <si>
    <t>P100000121165</t>
  </si>
  <si>
    <t>U100000144297</t>
  </si>
  <si>
    <t>https://www.gem.wiki/Nilachal_Iron_%26_Power_Gamharia_Steel_Plant</t>
  </si>
  <si>
    <t>U100000144298</t>
  </si>
  <si>
    <t>U100000144299</t>
  </si>
  <si>
    <t>U100000144300</t>
  </si>
  <si>
    <t>U100000144301</t>
  </si>
  <si>
    <t>U100000144302</t>
  </si>
  <si>
    <t>P100000121172</t>
  </si>
  <si>
    <t>U100000144412</t>
  </si>
  <si>
    <t>https://www.gem.wiki/GravitHy_Fos_sur_Mer_iron_plant</t>
  </si>
  <si>
    <t>P100000121177</t>
  </si>
  <si>
    <t>U100000144442</t>
  </si>
  <si>
    <t>https://www.gem.wiki/Liberty_Steel_Dunkerque_DRI_plant</t>
  </si>
  <si>
    <t>Paul Wurth; SHS</t>
  </si>
  <si>
    <t>P100000121179</t>
  </si>
  <si>
    <t>U100000144493</t>
  </si>
  <si>
    <t>https://www.gem.wiki/Lloyds_Metals_and_Energy_Ltd_Konsari_Steel_Plant</t>
  </si>
  <si>
    <t>U100000144494</t>
  </si>
  <si>
    <t>U100000144495</t>
  </si>
  <si>
    <t>U100000144496</t>
  </si>
  <si>
    <t>U100000144497</t>
  </si>
  <si>
    <t>U100000144498</t>
  </si>
  <si>
    <t>U100000144527</t>
  </si>
  <si>
    <t>U100000144528</t>
  </si>
  <si>
    <t>U100000144529</t>
  </si>
  <si>
    <t>U100000144530</t>
  </si>
  <si>
    <t>U100000144531</t>
  </si>
  <si>
    <t>U100000144532</t>
  </si>
  <si>
    <t>U100000144533</t>
  </si>
  <si>
    <t>U100000144534</t>
  </si>
  <si>
    <t>P100000121182</t>
  </si>
  <si>
    <t>U100000144880</t>
  </si>
  <si>
    <t>https://www.gem.wiki/Shyam_Steel_Mejia_Steel_Plant</t>
  </si>
  <si>
    <t>U100001031142</t>
  </si>
  <si>
    <t>U100001031143</t>
  </si>
  <si>
    <t>U100001031144</t>
  </si>
  <si>
    <t>U100000144539</t>
  </si>
  <si>
    <t>U100000144538</t>
  </si>
  <si>
    <t>U100000144537</t>
  </si>
  <si>
    <t>U100000144536</t>
  </si>
  <si>
    <t>U100000144552</t>
  </si>
  <si>
    <t>U100000144561</t>
  </si>
  <si>
    <t>U100000144562</t>
  </si>
  <si>
    <t>U100000144890</t>
  </si>
  <si>
    <t>U100000144553</t>
  </si>
  <si>
    <t>U100000144554</t>
  </si>
  <si>
    <t>U100000144555</t>
  </si>
  <si>
    <t>U100000144556</t>
  </si>
  <si>
    <t>U100000144557</t>
  </si>
  <si>
    <t>U100000144558</t>
  </si>
  <si>
    <t>U100000144559</t>
  </si>
  <si>
    <t>U100000144560</t>
  </si>
  <si>
    <t>U100000144545</t>
  </si>
  <si>
    <t>U100000144565</t>
  </si>
  <si>
    <t>U100001030915</t>
  </si>
  <si>
    <t>U100001030916</t>
  </si>
  <si>
    <t>U100001030917</t>
  </si>
  <si>
    <t>unknown DRI (13)</t>
  </si>
  <si>
    <t>U100001030918</t>
  </si>
  <si>
    <t>unknown DRI (14)</t>
  </si>
  <si>
    <t>U100001030919</t>
  </si>
  <si>
    <t>unknown DRI (15)</t>
  </si>
  <si>
    <t>U100001030920</t>
  </si>
  <si>
    <t>unknown DRI (16)</t>
  </si>
  <si>
    <t>U100000144546</t>
  </si>
  <si>
    <t>U100000144547</t>
  </si>
  <si>
    <t>U100000144548</t>
  </si>
  <si>
    <t>U100000144549</t>
  </si>
  <si>
    <t>U100000144550</t>
  </si>
  <si>
    <t>U100000144551</t>
  </si>
  <si>
    <t>U100000144563</t>
  </si>
  <si>
    <t>U100000144564</t>
  </si>
  <si>
    <t>U100000144600</t>
  </si>
  <si>
    <t>U100000144605</t>
  </si>
  <si>
    <t>U100000144613</t>
  </si>
  <si>
    <t>U100000144614</t>
  </si>
  <si>
    <t>U100000144604</t>
  </si>
  <si>
    <t>U100000144606</t>
  </si>
  <si>
    <t>U100000144607</t>
  </si>
  <si>
    <t>U100000144608</t>
  </si>
  <si>
    <t>U100000144609</t>
  </si>
  <si>
    <t>U100000144610</t>
  </si>
  <si>
    <t>U100000144611</t>
  </si>
  <si>
    <t>U100000144612</t>
  </si>
  <si>
    <t>U100000144617</t>
  </si>
  <si>
    <t>U100000144618</t>
  </si>
  <si>
    <t>U100000144619</t>
  </si>
  <si>
    <t>U100000144620</t>
  </si>
  <si>
    <t>U100000144621</t>
  </si>
  <si>
    <t>U100000144622</t>
  </si>
  <si>
    <t>U100000144623</t>
  </si>
  <si>
    <t>U100000144624</t>
  </si>
  <si>
    <t>U100000144625</t>
  </si>
  <si>
    <t>U100000144627</t>
  </si>
  <si>
    <t>U100000144628</t>
  </si>
  <si>
    <t>U100000144629</t>
  </si>
  <si>
    <t>U100000144630</t>
  </si>
  <si>
    <t>U100000144631</t>
  </si>
  <si>
    <t>U100000144632</t>
  </si>
  <si>
    <t>P100000121189</t>
  </si>
  <si>
    <t>U100000144633</t>
  </si>
  <si>
    <t>https://www.gem.wiki/Orissa_Steel_and_Power_Jhargram_Steel_Plant</t>
  </si>
  <si>
    <t>U100000144634</t>
  </si>
  <si>
    <t>U100000144635</t>
  </si>
  <si>
    <t>U100000144636</t>
  </si>
  <si>
    <t>U100000144637</t>
  </si>
  <si>
    <t>P100000121190</t>
  </si>
  <si>
    <t>U100000144643</t>
  </si>
  <si>
    <t>https://www.gem.wiki/Prakash_Sponge_Iron_and_Power_Challakere_Steel_Plant</t>
  </si>
  <si>
    <t>U100000144644</t>
  </si>
  <si>
    <t>U100000144645</t>
  </si>
  <si>
    <t>U100000144646</t>
  </si>
  <si>
    <t>U100000144647</t>
  </si>
  <si>
    <t>U100000144648</t>
  </si>
  <si>
    <t>U100000144649</t>
  </si>
  <si>
    <t>U100000144650</t>
  </si>
  <si>
    <t>U100000144651</t>
  </si>
  <si>
    <t>U100000144654</t>
  </si>
  <si>
    <t>German SN/RL Technology</t>
  </si>
  <si>
    <t>U100000144655</t>
  </si>
  <si>
    <t>U100000144656</t>
  </si>
  <si>
    <t>U100000144657</t>
  </si>
  <si>
    <t>U100000144658</t>
  </si>
  <si>
    <t>U100000144659</t>
  </si>
  <si>
    <t>U100000144660</t>
  </si>
  <si>
    <t>U100000144661</t>
  </si>
  <si>
    <t>U100000144662</t>
  </si>
  <si>
    <t>U100000144663</t>
  </si>
  <si>
    <t>U100000144664</t>
  </si>
  <si>
    <t>U100000144665</t>
  </si>
  <si>
    <t>U100001027997</t>
  </si>
  <si>
    <t>U100001027998</t>
  </si>
  <si>
    <t>U100000144669</t>
  </si>
  <si>
    <t>U100000144670</t>
  </si>
  <si>
    <t>U100000144842</t>
  </si>
  <si>
    <t>U100000144843</t>
  </si>
  <si>
    <t>P100000121197</t>
  </si>
  <si>
    <t>U100000144686</t>
  </si>
  <si>
    <t>https://www.gem.wiki/Mobarakeh_Saba_Steel_Complex</t>
  </si>
  <si>
    <t>P100000121198</t>
  </si>
  <si>
    <t>U100000144873</t>
  </si>
  <si>
    <t>https://www.gem.wiki/Ozmert_Algeria_Steel_Plant</t>
  </si>
  <si>
    <t>P100000121200</t>
  </si>
  <si>
    <t>U100000144883</t>
  </si>
  <si>
    <t>https://www.gem.wiki/Vulcan_Green_Steel_Nigeria_plant</t>
  </si>
  <si>
    <t>P100000121208</t>
  </si>
  <si>
    <t>U100000144741</t>
  </si>
  <si>
    <t>https://www.gem.wiki/Esteel_Sabah_Steel_Plant</t>
  </si>
  <si>
    <t>U100001055269</t>
  </si>
  <si>
    <t>U100001055270</t>
  </si>
  <si>
    <t>P100000121211</t>
  </si>
  <si>
    <t>U100000144884</t>
  </si>
  <si>
    <t>https://www.gem.wiki/Metinvest_Piombino_steel_plant</t>
  </si>
  <si>
    <t>P100000121219</t>
  </si>
  <si>
    <t>U100000144886</t>
  </si>
  <si>
    <t>https://www.gem.wiki/Mesabi_Metallics_Nashwuak_HBI_plant</t>
  </si>
  <si>
    <t>P100000121220</t>
  </si>
  <si>
    <t>U100000144887</t>
  </si>
  <si>
    <t>https://www.gem.wiki/GravitHy_Kristinestad_iron_plant</t>
  </si>
  <si>
    <t>P100000121222</t>
  </si>
  <si>
    <t>U100000144888</t>
  </si>
  <si>
    <t>https://www.gem.wiki/Stegra_Spain_steel_plant</t>
  </si>
  <si>
    <t>P100000121224</t>
  </si>
  <si>
    <t>U100000144762</t>
  </si>
  <si>
    <t>https://www.gem.wiki/Ahya_Steel_Folad_Baft_Company_DRI_plant</t>
  </si>
  <si>
    <t>U100000144763</t>
  </si>
  <si>
    <t>P100000121225</t>
  </si>
  <si>
    <t>U100000144765</t>
  </si>
  <si>
    <t>https://www.gem.wiki/Chadormalu_Mining_and_Industrial_Company_Yazd_plant</t>
  </si>
  <si>
    <t>P100000121237</t>
  </si>
  <si>
    <t>U100000144788</t>
  </si>
  <si>
    <t>https://www.gem.wiki/Scaw_Metals_Group_Germiston_plant</t>
  </si>
  <si>
    <t>Kvaerner</t>
  </si>
  <si>
    <t>DRC</t>
  </si>
  <si>
    <t>U100000144789</t>
  </si>
  <si>
    <t>U100000144790</t>
  </si>
  <si>
    <t>U100000144806</t>
  </si>
  <si>
    <t>U100000144807</t>
  </si>
  <si>
    <t>U100000144808</t>
  </si>
  <si>
    <t>U100000144809</t>
  </si>
  <si>
    <t>U100000144810</t>
  </si>
  <si>
    <t>P100000121243</t>
  </si>
  <si>
    <t>U100000144816</t>
  </si>
  <si>
    <t>https://www.gem.wiki/Saeb_Steel_Complex</t>
  </si>
  <si>
    <t>P100000121244</t>
  </si>
  <si>
    <t>U100000144818</t>
  </si>
  <si>
    <t>https://www.gem.wiki/Shams_Iron_and_Steel_Complex</t>
  </si>
  <si>
    <t>P100000121245</t>
  </si>
  <si>
    <t>U100000144820</t>
  </si>
  <si>
    <t>https://www.gem.wiki/Sabalan_Iron_and_Steel_Complex</t>
  </si>
  <si>
    <t>P100000121246</t>
  </si>
  <si>
    <t>U100000144822</t>
  </si>
  <si>
    <t>https://www.gem.wiki/Zonouz_Steel_Complex</t>
  </si>
  <si>
    <t>P100000121247</t>
  </si>
  <si>
    <t>U100000144824</t>
  </si>
  <si>
    <t>https://www.gem.wiki/Amirkabir_Arak_Steel_plant</t>
  </si>
  <si>
    <t>U100000144825</t>
  </si>
  <si>
    <t>U100000144826</t>
  </si>
  <si>
    <t>P100000121249</t>
  </si>
  <si>
    <t>U100000144830</t>
  </si>
  <si>
    <t>https://www.gem.wiki/Hebei_Bishi_Inner_Mongolia_iron_and_steel_plant</t>
  </si>
  <si>
    <t>U100000144831</t>
  </si>
  <si>
    <t>P100000121250</t>
  </si>
  <si>
    <t>U100000144891</t>
  </si>
  <si>
    <t>https://www.gem.wiki/NLMK_Stoilensky_iron_plant</t>
  </si>
  <si>
    <t>P100001023430</t>
  </si>
  <si>
    <t>U100001027655</t>
  </si>
  <si>
    <t>https://www.gem.wiki/Tosyali-SULB_Benghazi_Plant</t>
  </si>
  <si>
    <t>Midrex, Paul Wurth</t>
  </si>
  <si>
    <t>U100001054440</t>
  </si>
  <si>
    <t>U100001054441</t>
  </si>
  <si>
    <t>P100001023431</t>
  </si>
  <si>
    <t>U100001027664</t>
  </si>
  <si>
    <t>https://www.gem.wiki/Myanmar_Economic_Corporation_Pin_Pet_No_2_Steel_Mill</t>
  </si>
  <si>
    <t>Rostec</t>
  </si>
  <si>
    <t>P100001025570</t>
  </si>
  <si>
    <t>U100001030262</t>
  </si>
  <si>
    <t>https://www.gem.wiki/ERG_Baowu_Rudny_HBI_plant</t>
  </si>
  <si>
    <t>U100001030263</t>
  </si>
  <si>
    <t>P100001025670</t>
  </si>
  <si>
    <t>U100001030463</t>
  </si>
  <si>
    <t>https://www.gem.wiki/Surjagad_Ispat_Gadchiroli_steel_plant</t>
  </si>
  <si>
    <t>U100001030465</t>
  </si>
  <si>
    <t>U100001030466</t>
  </si>
  <si>
    <t>U100001030467</t>
  </si>
  <si>
    <t>P100001025672</t>
  </si>
  <si>
    <t>U100001030476</t>
  </si>
  <si>
    <t>https://www.gem.wiki/N_R_Ispat_and_Power_Raigarh_steel_plant</t>
  </si>
  <si>
    <t>U100001030477</t>
  </si>
  <si>
    <t>U100001030478</t>
  </si>
  <si>
    <t>U100001030479</t>
  </si>
  <si>
    <t>U100001030737</t>
  </si>
  <si>
    <t>U100001030740</t>
  </si>
  <si>
    <t>U100001030741</t>
  </si>
  <si>
    <t>U100001030742</t>
  </si>
  <si>
    <t>U100001030743</t>
  </si>
  <si>
    <t>P100001025818</t>
  </si>
  <si>
    <t>U100001030751</t>
  </si>
  <si>
    <t>https://www.gem.wiki/Rungta_Mines_Karakolha_sponge_iron_plant</t>
  </si>
  <si>
    <t>U100001030754</t>
  </si>
  <si>
    <t>U100001030755</t>
  </si>
  <si>
    <t>U100001030756</t>
  </si>
  <si>
    <t>U100001030757</t>
  </si>
  <si>
    <t>U100001030753</t>
  </si>
  <si>
    <t>U100001030764</t>
  </si>
  <si>
    <t>U100001030773</t>
  </si>
  <si>
    <t>U100001030774</t>
  </si>
  <si>
    <t>U100001030775</t>
  </si>
  <si>
    <t>U100001030776</t>
  </si>
  <si>
    <t>U100001030777</t>
  </si>
  <si>
    <t>U100001030778</t>
  </si>
  <si>
    <t>U100001030779</t>
  </si>
  <si>
    <t>U100001030765</t>
  </si>
  <si>
    <t>U100001030780</t>
  </si>
  <si>
    <t>U100001030781</t>
  </si>
  <si>
    <t>U100001030847</t>
  </si>
  <si>
    <t>U100001030848</t>
  </si>
  <si>
    <t>U100001030849</t>
  </si>
  <si>
    <t>P100001026026</t>
  </si>
  <si>
    <t>U100001031243</t>
  </si>
  <si>
    <t>https://www.gem.wiki/GreenSteel_Australia_New_South_Wales_Steel_Plant</t>
  </si>
  <si>
    <t>P100001042927</t>
  </si>
  <si>
    <t>U100001048293</t>
  </si>
  <si>
    <t>https://www.gem.wiki/Tosyali_Sonangol_Kassinga_Iron_and_Steel_Plant</t>
  </si>
  <si>
    <t>P100001044904</t>
  </si>
  <si>
    <t>U100001050447</t>
  </si>
  <si>
    <t>https://www.gem.wiki/SMS_Group_DRI_Plant</t>
  </si>
  <si>
    <t>U100001050451</t>
  </si>
  <si>
    <t>U100001050450</t>
  </si>
  <si>
    <t>U100001050913</t>
  </si>
  <si>
    <t>U100001050918</t>
  </si>
  <si>
    <t>U100001050914</t>
  </si>
  <si>
    <t>U100001050923</t>
  </si>
  <si>
    <t>U100001050936</t>
  </si>
  <si>
    <t>U100001050937</t>
  </si>
  <si>
    <t>P100001045296</t>
  </si>
  <si>
    <t>U100001050958</t>
  </si>
  <si>
    <t>https://www.gem.wiki/Action_Ispat_and_Power_Jharsuguda_steel_plant</t>
  </si>
  <si>
    <t>U100001050959</t>
  </si>
  <si>
    <t>P100001045317</t>
  </si>
  <si>
    <t>U100001050998</t>
  </si>
  <si>
    <t>https://www.gem.wiki/Gallantt_Ispat_Gorakhpur_steel_plant</t>
  </si>
  <si>
    <t>P100001046616</t>
  </si>
  <si>
    <t>U100001052744</t>
  </si>
  <si>
    <t>https://www.gem.wiki/Mintal_Group_DRI_plant</t>
  </si>
  <si>
    <t>P100001047682</t>
  </si>
  <si>
    <t>U100001054319</t>
  </si>
  <si>
    <t>https://www.gem.wiki/Hyundai_Steel_Louisiana_plant</t>
  </si>
  <si>
    <t>P100001047725</t>
  </si>
  <si>
    <t>U100001054392</t>
  </si>
  <si>
    <t>https://www.gem.wiki/BAP_Al-Khair_Steel_Company</t>
  </si>
  <si>
    <t>P100001047854</t>
  </si>
  <si>
    <t>U100001054611</t>
  </si>
  <si>
    <t>https://www.gem.wiki/Maegma_Minerals_Lumut_HBI_plant</t>
  </si>
  <si>
    <t>m3</t>
  </si>
  <si>
    <t>Municipality</t>
  </si>
  <si>
    <t>Subnational unit (province/state)</t>
  </si>
  <si>
    <t>Country/Area</t>
  </si>
  <si>
    <t>Region</t>
  </si>
  <si>
    <t>Bradashesh</t>
  </si>
  <si>
    <t>Elbasan</t>
  </si>
  <si>
    <t>Albania</t>
  </si>
  <si>
    <t>Europe</t>
  </si>
  <si>
    <t>El-Milia</t>
  </si>
  <si>
    <t>Jijel</t>
  </si>
  <si>
    <t>Algeria</t>
  </si>
  <si>
    <t>Africa</t>
  </si>
  <si>
    <t>Berrahal</t>
  </si>
  <si>
    <t>Annaba</t>
  </si>
  <si>
    <t>Tebessa</t>
  </si>
  <si>
    <t>Sidi Amar</t>
  </si>
  <si>
    <t>Bethiqua</t>
  </si>
  <si>
    <t>Oran</t>
  </si>
  <si>
    <t>Barra de Dande</t>
  </si>
  <si>
    <t>Bengo</t>
  </si>
  <si>
    <t>Angola</t>
  </si>
  <si>
    <t>Cuchi</t>
  </si>
  <si>
    <t>Cuando Cubango</t>
  </si>
  <si>
    <t>Kassinga</t>
  </si>
  <si>
    <t>Huíla</t>
  </si>
  <si>
    <t>Villa Constitución</t>
  </si>
  <si>
    <t>Santa Fe</t>
  </si>
  <si>
    <t>Argentina</t>
  </si>
  <si>
    <t>Central &amp; South America</t>
  </si>
  <si>
    <t>Pérez</t>
  </si>
  <si>
    <t>Campana</t>
  </si>
  <si>
    <t>Buenos Aires</t>
  </si>
  <si>
    <t>San Nicolás de los Arroyos</t>
  </si>
  <si>
    <t>Port Kembla</t>
  </si>
  <si>
    <t>New South Wales</t>
  </si>
  <si>
    <t>Australia</t>
  </si>
  <si>
    <t>Asia Pacific</t>
  </si>
  <si>
    <t>Christmas Creek</t>
  </si>
  <si>
    <t>Western Australia</t>
  </si>
  <si>
    <t>Laverton</t>
  </si>
  <si>
    <t>Victoria</t>
  </si>
  <si>
    <t>Whyalla</t>
  </si>
  <si>
    <t>South Australia</t>
  </si>
  <si>
    <t>Rooty Hill</t>
  </si>
  <si>
    <t>Collie</t>
  </si>
  <si>
    <t>Geraldton</t>
  </si>
  <si>
    <t>Mid-West Australia</t>
  </si>
  <si>
    <t>Wollongong</t>
  </si>
  <si>
    <t>Boodarie Strategic Industrial Area</t>
  </si>
  <si>
    <t>Leoben</t>
  </si>
  <si>
    <t>Styria</t>
  </si>
  <si>
    <t>Austria</t>
  </si>
  <si>
    <t>Linz</t>
  </si>
  <si>
    <t>Upper Austria</t>
  </si>
  <si>
    <t>Ganja</t>
  </si>
  <si>
    <t>Ganja-Dashkasan</t>
  </si>
  <si>
    <t>Azerbaijan</t>
  </si>
  <si>
    <t>Eurasia</t>
  </si>
  <si>
    <t>Baku</t>
  </si>
  <si>
    <t>Narimanov</t>
  </si>
  <si>
    <t>Al Hidd</t>
  </si>
  <si>
    <t>Muharraq</t>
  </si>
  <si>
    <t>Bahrain</t>
  </si>
  <si>
    <t>Middle East</t>
  </si>
  <si>
    <t>Sitakunda</t>
  </si>
  <si>
    <t>Chittagong</t>
  </si>
  <si>
    <t>Bangladesh</t>
  </si>
  <si>
    <t>Mirsarai</t>
  </si>
  <si>
    <t>Chattogram</t>
  </si>
  <si>
    <t>Kumira</t>
  </si>
  <si>
    <t>Meghna</t>
  </si>
  <si>
    <t>Muhuriganj</t>
  </si>
  <si>
    <t>Zhlobin</t>
  </si>
  <si>
    <t>Gomel Region</t>
  </si>
  <si>
    <t>Belarus</t>
  </si>
  <si>
    <t>Châtelet</t>
  </si>
  <si>
    <t>Wallonie</t>
  </si>
  <si>
    <t>Belgium</t>
  </si>
  <si>
    <t>Genk</t>
  </si>
  <si>
    <t>Limburg</t>
  </si>
  <si>
    <t>Gent</t>
  </si>
  <si>
    <t>Vlaanderen</t>
  </si>
  <si>
    <t>Charleroi</t>
  </si>
  <si>
    <t>Puerto Suárez</t>
  </si>
  <si>
    <t>Santa Cruz</t>
  </si>
  <si>
    <t>Bolivia</t>
  </si>
  <si>
    <t>Zenica</t>
  </si>
  <si>
    <t>Zenica-Doboj</t>
  </si>
  <si>
    <t>Bosnia and Herzegovina</t>
  </si>
  <si>
    <t>Timóteo</t>
  </si>
  <si>
    <t>Minas Gerais</t>
  </si>
  <si>
    <t>Brazil</t>
  </si>
  <si>
    <t>Barra Mansa</t>
  </si>
  <si>
    <t>Rio de Janeiro</t>
  </si>
  <si>
    <t>Juiz de Fora</t>
  </si>
  <si>
    <t>João Monlevade</t>
  </si>
  <si>
    <t>São Gonçalo do Amarante</t>
  </si>
  <si>
    <t>Ceará</t>
  </si>
  <si>
    <t>Piracicaba</t>
  </si>
  <si>
    <t>São Paulo</t>
  </si>
  <si>
    <t>Resende</t>
  </si>
  <si>
    <t>Tubarão, Serra</t>
  </si>
  <si>
    <t>Espírito Santo</t>
  </si>
  <si>
    <t>Açailândia</t>
  </si>
  <si>
    <t>Maranhão</t>
  </si>
  <si>
    <t>Volta Redonda</t>
  </si>
  <si>
    <t>Ouro Branco</t>
  </si>
  <si>
    <t>Divinópolis</t>
  </si>
  <si>
    <t>Araucária</t>
  </si>
  <si>
    <t>Paraná</t>
  </si>
  <si>
    <t>Pindamonhangaba</t>
  </si>
  <si>
    <t>Araçariguama</t>
  </si>
  <si>
    <t>Cariacica</t>
  </si>
  <si>
    <t>Marabá</t>
  </si>
  <si>
    <t>Pará</t>
  </si>
  <si>
    <t>Cubatão</t>
  </si>
  <si>
    <t>Ipatinga</t>
  </si>
  <si>
    <t>Jeceaba</t>
  </si>
  <si>
    <t>Pernik</t>
  </si>
  <si>
    <t>Bulgaria</t>
  </si>
  <si>
    <t>Preah Vihear</t>
  </si>
  <si>
    <t>Cambodia</t>
  </si>
  <si>
    <t>Phnom Penh</t>
  </si>
  <si>
    <t>Sault Ste. Marie</t>
  </si>
  <si>
    <t>Ontario</t>
  </si>
  <si>
    <t>Canada</t>
  </si>
  <si>
    <t>North America</t>
  </si>
  <si>
    <t>Hamilton</t>
  </si>
  <si>
    <t>Contrecœur</t>
  </si>
  <si>
    <t>Quebec</t>
  </si>
  <si>
    <t>Nanticoke</t>
  </si>
  <si>
    <t>Regina</t>
  </si>
  <si>
    <t>Saskatchewan</t>
  </si>
  <si>
    <t>Whitby</t>
  </si>
  <si>
    <t>L'Orignal</t>
  </si>
  <si>
    <t>Sorel-Tracy</t>
  </si>
  <si>
    <t>Colina</t>
  </si>
  <si>
    <t>Región Metropolitana</t>
  </si>
  <si>
    <t>Chile</t>
  </si>
  <si>
    <t>Talcahuano</t>
  </si>
  <si>
    <t>Concepción</t>
  </si>
  <si>
    <t>Minggang</t>
  </si>
  <si>
    <t>Henan</t>
  </si>
  <si>
    <t>China</t>
  </si>
  <si>
    <t>Economic and Technological Development Zone</t>
  </si>
  <si>
    <t>Guangdong</t>
  </si>
  <si>
    <t>Liaoning</t>
  </si>
  <si>
    <t>Yingkou Economic and Technological Development Zone</t>
  </si>
  <si>
    <t>Anhui</t>
  </si>
  <si>
    <t>Chizhou</t>
  </si>
  <si>
    <t>Lu'an</t>
  </si>
  <si>
    <t>Xuancheng</t>
  </si>
  <si>
    <t>Guangde</t>
  </si>
  <si>
    <t>liuan</t>
  </si>
  <si>
    <t>Xidayingzi</t>
  </si>
  <si>
    <t>Anyang</t>
  </si>
  <si>
    <t>Baicheng Industrial Park</t>
  </si>
  <si>
    <t>Jilin</t>
  </si>
  <si>
    <t>Shanghai</t>
  </si>
  <si>
    <t>Fuzhou</t>
  </si>
  <si>
    <t>Fujian</t>
  </si>
  <si>
    <t>Ürümqi</t>
  </si>
  <si>
    <t>Xinjiang</t>
  </si>
  <si>
    <t>Wusong Industrial Zone</t>
  </si>
  <si>
    <t>Zhanjiang</t>
  </si>
  <si>
    <t>Inner Mongolia</t>
  </si>
  <si>
    <t>Burhantu</t>
  </si>
  <si>
    <t>Bu'er Hantu</t>
  </si>
  <si>
    <t>Baotou</t>
  </si>
  <si>
    <t>Ezhou</t>
  </si>
  <si>
    <t>Hubei</t>
  </si>
  <si>
    <t>Beitai</t>
  </si>
  <si>
    <t>Huanghua</t>
  </si>
  <si>
    <t>Hebei</t>
  </si>
  <si>
    <t>Cangzhou</t>
  </si>
  <si>
    <t>Meili</t>
  </si>
  <si>
    <t>Jiangsu</t>
  </si>
  <si>
    <t>Shijing</t>
  </si>
  <si>
    <t>Shanxi</t>
  </si>
  <si>
    <t>Huangli</t>
  </si>
  <si>
    <t>Chengde</t>
  </si>
  <si>
    <t>Sichuan</t>
  </si>
  <si>
    <t>Lianjie</t>
  </si>
  <si>
    <t>Handan</t>
  </si>
  <si>
    <t>Changshou</t>
  </si>
  <si>
    <t>Chongqing</t>
  </si>
  <si>
    <t>Yanjia</t>
  </si>
  <si>
    <t>Shuangqiao</t>
  </si>
  <si>
    <t>Huangshi</t>
  </si>
  <si>
    <t>Xingtai</t>
  </si>
  <si>
    <t>Lingang Industrial Zone</t>
  </si>
  <si>
    <t>Fangchenggang</t>
  </si>
  <si>
    <t>Guangxi</t>
  </si>
  <si>
    <t>Nanchang</t>
  </si>
  <si>
    <t>Jiangxi</t>
  </si>
  <si>
    <t>Ningde</t>
  </si>
  <si>
    <t>Zhangzhou</t>
  </si>
  <si>
    <t>Longyan</t>
  </si>
  <si>
    <t>Quanzhou</t>
  </si>
  <si>
    <t>Shiwen</t>
  </si>
  <si>
    <t>Jiayuguan</t>
  </si>
  <si>
    <t>Gansu</t>
  </si>
  <si>
    <t>Yangjiang</t>
  </si>
  <si>
    <t>Jieyang</t>
  </si>
  <si>
    <t>Yunfu</t>
  </si>
  <si>
    <t>Yingde</t>
  </si>
  <si>
    <t>Suizhou</t>
  </si>
  <si>
    <t>Beihai</t>
  </si>
  <si>
    <t>Wuzhou</t>
  </si>
  <si>
    <t>Nanning</t>
  </si>
  <si>
    <t>Hezhou</t>
  </si>
  <si>
    <t>Guigang</t>
  </si>
  <si>
    <t>Yulin</t>
  </si>
  <si>
    <t>Longzhou</t>
  </si>
  <si>
    <t>Guilin</t>
  </si>
  <si>
    <t>Zunyi</t>
  </si>
  <si>
    <t>Guizhou</t>
  </si>
  <si>
    <t>Qiandongnan</t>
  </si>
  <si>
    <t>Xingyi</t>
  </si>
  <si>
    <t>Tangshan</t>
  </si>
  <si>
    <t>Qinhuangdao</t>
  </si>
  <si>
    <t>Zhangjiakou</t>
  </si>
  <si>
    <t>Shuangyashan</t>
  </si>
  <si>
    <t>Heilongjiang</t>
  </si>
  <si>
    <t>Zhoukou</t>
  </si>
  <si>
    <t>Gongyi</t>
  </si>
  <si>
    <t>Linzhou</t>
  </si>
  <si>
    <t>Changge</t>
  </si>
  <si>
    <t>Jiyuan</t>
  </si>
  <si>
    <t>Hunan</t>
  </si>
  <si>
    <t>Heyuan</t>
  </si>
  <si>
    <t>Anshan</t>
  </si>
  <si>
    <t>Huainan</t>
  </si>
  <si>
    <t>Xiaogan</t>
  </si>
  <si>
    <t>Xianning</t>
  </si>
  <si>
    <t>Xiangyang</t>
  </si>
  <si>
    <t>Huangnitang</t>
  </si>
  <si>
    <t>Haye Naobao</t>
  </si>
  <si>
    <t>Mengxi</t>
  </si>
  <si>
    <t>Jiuyuan</t>
  </si>
  <si>
    <t>Harbin</t>
  </si>
  <si>
    <t>Lianyungang</t>
  </si>
  <si>
    <t>Jianbi</t>
  </si>
  <si>
    <t>Liguo</t>
  </si>
  <si>
    <t>Liyang</t>
  </si>
  <si>
    <t>Tong'an</t>
  </si>
  <si>
    <t>Hufeng</t>
  </si>
  <si>
    <t>Huashi</t>
  </si>
  <si>
    <t>Xiagang</t>
  </si>
  <si>
    <t>Qiqihar</t>
  </si>
  <si>
    <t>Yichun</t>
  </si>
  <si>
    <t>Changchun</t>
  </si>
  <si>
    <t>Hengdaohe</t>
  </si>
  <si>
    <t>Bagong</t>
  </si>
  <si>
    <t>Shijiazhuang</t>
  </si>
  <si>
    <t>Jingzhou</t>
  </si>
  <si>
    <t>Xishe</t>
  </si>
  <si>
    <t>Lanzhou</t>
  </si>
  <si>
    <t>Shandong</t>
  </si>
  <si>
    <t>Langfang</t>
  </si>
  <si>
    <t>Lengshuijiang</t>
  </si>
  <si>
    <t>Nanfeng</t>
  </si>
  <si>
    <t>Gougang</t>
  </si>
  <si>
    <t>Duigougang</t>
  </si>
  <si>
    <t>Liuerbao</t>
  </si>
  <si>
    <t>Tuanlin</t>
  </si>
  <si>
    <t>Linyi</t>
  </si>
  <si>
    <t>Zhejiang</t>
  </si>
  <si>
    <t>Liuzhou</t>
  </si>
  <si>
    <t>Changzhou</t>
  </si>
  <si>
    <t>Longnan</t>
  </si>
  <si>
    <t>Luoyang</t>
  </si>
  <si>
    <t>Luzhou</t>
  </si>
  <si>
    <t>Lvliang</t>
  </si>
  <si>
    <t>Ma'anshan</t>
  </si>
  <si>
    <t>Yongcheng</t>
  </si>
  <si>
    <t>Nanjing</t>
  </si>
  <si>
    <t>Nanyang</t>
  </si>
  <si>
    <t>Binhai New Town</t>
  </si>
  <si>
    <t>Ningxia</t>
  </si>
  <si>
    <t>Meili Industrial Park</t>
  </si>
  <si>
    <t>Hongguozi Industrial Park</t>
  </si>
  <si>
    <t>Shizuishan Industrial Park</t>
  </si>
  <si>
    <t>Jingjiu</t>
  </si>
  <si>
    <t>Mingcheng</t>
  </si>
  <si>
    <t>Pingxiang Economic Development Zone</t>
  </si>
  <si>
    <t>Boli</t>
  </si>
  <si>
    <t>Economic Development Zone</t>
  </si>
  <si>
    <t>Rizhao</t>
  </si>
  <si>
    <t>Yejin</t>
  </si>
  <si>
    <t>Sanming</t>
  </si>
  <si>
    <t>Shaoguan</t>
  </si>
  <si>
    <t>Dingjunshan</t>
  </si>
  <si>
    <t>Shaanxi</t>
  </si>
  <si>
    <t>Weinan</t>
  </si>
  <si>
    <t>Longmen</t>
  </si>
  <si>
    <t>Chengguan</t>
  </si>
  <si>
    <t>Changshan</t>
  </si>
  <si>
    <t>Yangli</t>
  </si>
  <si>
    <t>Qingyang</t>
  </si>
  <si>
    <t>Pingshang</t>
  </si>
  <si>
    <t>Qihe Economic Development Zone</t>
  </si>
  <si>
    <t>Fenghuang</t>
  </si>
  <si>
    <t>Hou</t>
  </si>
  <si>
    <t>Jinan</t>
  </si>
  <si>
    <t>Jianglou</t>
  </si>
  <si>
    <t>Dayang</t>
  </si>
  <si>
    <t>Yuncheng</t>
  </si>
  <si>
    <t>Senglou</t>
  </si>
  <si>
    <t>Zhangcun</t>
  </si>
  <si>
    <t>Yangcun</t>
  </si>
  <si>
    <t>Dong</t>
  </si>
  <si>
    <t>Gaoxian</t>
  </si>
  <si>
    <t>Dongyu</t>
  </si>
  <si>
    <t>Taiyuan</t>
  </si>
  <si>
    <t>Gudian</t>
  </si>
  <si>
    <t>Yi'an</t>
  </si>
  <si>
    <t>Yonggu</t>
  </si>
  <si>
    <t>Shiheng</t>
  </si>
  <si>
    <t>Shiyan</t>
  </si>
  <si>
    <t>Changzhi</t>
  </si>
  <si>
    <t>Guiyang</t>
  </si>
  <si>
    <t>Liupanshui</t>
  </si>
  <si>
    <t>Leshan</t>
  </si>
  <si>
    <t>Jianong</t>
  </si>
  <si>
    <t>Quhe</t>
  </si>
  <si>
    <t>Xiaohe</t>
  </si>
  <si>
    <t>Laoting</t>
  </si>
  <si>
    <t>Tianjin</t>
  </si>
  <si>
    <t>Gengle</t>
  </si>
  <si>
    <t>Daqiuzhuang</t>
  </si>
  <si>
    <t>Ninghe</t>
  </si>
  <si>
    <t>Gegu</t>
  </si>
  <si>
    <t>Xititou</t>
  </si>
  <si>
    <t>Tonghua</t>
  </si>
  <si>
    <t>Tongling</t>
  </si>
  <si>
    <t>Yunnan</t>
  </si>
  <si>
    <t>Yuguopu</t>
  </si>
  <si>
    <t>Caopu</t>
  </si>
  <si>
    <t>Yanhe</t>
  </si>
  <si>
    <t>Wugang</t>
  </si>
  <si>
    <t>Wuhan</t>
  </si>
  <si>
    <t>Wuhu</t>
  </si>
  <si>
    <t>Xing'an</t>
  </si>
  <si>
    <t>Jingmao</t>
  </si>
  <si>
    <t>Dengzhuang</t>
  </si>
  <si>
    <t>Xining</t>
  </si>
  <si>
    <t>Qinghai</t>
  </si>
  <si>
    <t>Aermudong</t>
  </si>
  <si>
    <t>Bailuntai</t>
  </si>
  <si>
    <t>Dafeng</t>
  </si>
  <si>
    <t>Zeketai</t>
  </si>
  <si>
    <t>Xiwang</t>
  </si>
  <si>
    <t>Qingshanquan</t>
  </si>
  <si>
    <t>Jingan</t>
  </si>
  <si>
    <t>Liuquan</t>
  </si>
  <si>
    <t>Lidian</t>
  </si>
  <si>
    <t>Gaoyou Economic Development Zone</t>
  </si>
  <si>
    <t>Development Zone</t>
  </si>
  <si>
    <t>Yichang</t>
  </si>
  <si>
    <t>Yingkou</t>
  </si>
  <si>
    <t>Jinshan</t>
  </si>
  <si>
    <t>Kunming</t>
  </si>
  <si>
    <t>Yuezhou</t>
  </si>
  <si>
    <t>Qujing</t>
  </si>
  <si>
    <t>Beicheng</t>
  </si>
  <si>
    <t>Yangwu</t>
  </si>
  <si>
    <t>Jinfeng</t>
  </si>
  <si>
    <t>Wenxi</t>
  </si>
  <si>
    <t>Yaozhuang</t>
  </si>
  <si>
    <t>Huzhen</t>
  </si>
  <si>
    <t>Zhengzhou</t>
  </si>
  <si>
    <t>Xinfeng</t>
  </si>
  <si>
    <t>Xinyi Economic and Technological Development Zone</t>
  </si>
  <si>
    <t>Danbei</t>
  </si>
  <si>
    <t>Zhuhai</t>
  </si>
  <si>
    <t>Weigu</t>
  </si>
  <si>
    <t>Ostrava-Kunčice</t>
  </si>
  <si>
    <t>Moravia-Silesia</t>
  </si>
  <si>
    <t>Czech Republic</t>
  </si>
  <si>
    <t>Třinec</t>
  </si>
  <si>
    <t>Attaka</t>
  </si>
  <si>
    <t>Suez</t>
  </si>
  <si>
    <t>Egypt</t>
  </si>
  <si>
    <t>Alexandria</t>
  </si>
  <si>
    <t>Mustorod</t>
  </si>
  <si>
    <t>Al-Qalyubia</t>
  </si>
  <si>
    <t>Sadat City</t>
  </si>
  <si>
    <t>Menofia</t>
  </si>
  <si>
    <t>Helwan</t>
  </si>
  <si>
    <t>Cairo</t>
  </si>
  <si>
    <t>Beni Suef</t>
  </si>
  <si>
    <t>Ain Sokhna</t>
  </si>
  <si>
    <t>Suez Governorate</t>
  </si>
  <si>
    <t>Dukem</t>
  </si>
  <si>
    <t>Oromia</t>
  </si>
  <si>
    <t>Ethiopia</t>
  </si>
  <si>
    <t>Inkoo</t>
  </si>
  <si>
    <t>Uusimaa</t>
  </si>
  <si>
    <t>Finland</t>
  </si>
  <si>
    <t>Kristinestad</t>
  </si>
  <si>
    <t>Ostrobothnia</t>
  </si>
  <si>
    <t>Tornio</t>
  </si>
  <si>
    <t>Lapland</t>
  </si>
  <si>
    <t>Terästehtaantie</t>
  </si>
  <si>
    <t>Imatra</t>
  </si>
  <si>
    <t>Raahe</t>
  </si>
  <si>
    <t>North Ostrobothnia</t>
  </si>
  <si>
    <t>Dunkerque</t>
  </si>
  <si>
    <t>Haus-de-France</t>
  </si>
  <si>
    <t>France</t>
  </si>
  <si>
    <t>Florange</t>
  </si>
  <si>
    <t>Grand Est</t>
  </si>
  <si>
    <t>Fos-Sur-Mer</t>
  </si>
  <si>
    <t>Provence-Alpes-Côte d'Azur</t>
  </si>
  <si>
    <t>Hagondange</t>
  </si>
  <si>
    <t>Moselle</t>
  </si>
  <si>
    <t>Boucau</t>
  </si>
  <si>
    <t>Nouvelle-Aquitaine</t>
  </si>
  <si>
    <t>Bouches-du-Rhône</t>
  </si>
  <si>
    <t>Trith-Saint-Léger</t>
  </si>
  <si>
    <t>Hauts-de-France</t>
  </si>
  <si>
    <t>Fos-sur-Mer</t>
  </si>
  <si>
    <t>Gargenville</t>
  </si>
  <si>
    <t>Île-de-France</t>
  </si>
  <si>
    <t>Bonnieres Sur Seine</t>
  </si>
  <si>
    <t>Montereau-Fault-Yonne</t>
  </si>
  <si>
    <t>Neuves-Maisons</t>
  </si>
  <si>
    <t>Saint-Saulve</t>
  </si>
  <si>
    <t>Dillengen</t>
  </si>
  <si>
    <t>Saarland</t>
  </si>
  <si>
    <t>Germany</t>
  </si>
  <si>
    <t>Bremen</t>
  </si>
  <si>
    <t>Duisburg</t>
  </si>
  <si>
    <t>North Rhine-Westphalia</t>
  </si>
  <si>
    <t>Eisenhüttenstadt</t>
  </si>
  <si>
    <t>Brandenburg</t>
  </si>
  <si>
    <t>Hamburg</t>
  </si>
  <si>
    <t>Lingen</t>
  </si>
  <si>
    <t>Lower Saxony</t>
  </si>
  <si>
    <t>Unterwellenborn</t>
  </si>
  <si>
    <t>Thuringia</t>
  </si>
  <si>
    <t>Siegen</t>
  </si>
  <si>
    <t>Riesa</t>
  </si>
  <si>
    <t>Saxony</t>
  </si>
  <si>
    <t>Georgsmarienhütte</t>
  </si>
  <si>
    <t>Kehl am Rhein</t>
  </si>
  <si>
    <t>Baden-Württemberg</t>
  </si>
  <si>
    <t>Meitingen</t>
  </si>
  <si>
    <t>Bavaria</t>
  </si>
  <si>
    <t>Brandenburg an der Havel</t>
  </si>
  <si>
    <t>Hennigsdorf</t>
  </si>
  <si>
    <t>Völklingen</t>
  </si>
  <si>
    <t>Salzgitter</t>
  </si>
  <si>
    <t>Peine</t>
  </si>
  <si>
    <t>Tema</t>
  </si>
  <si>
    <t>Greater Accra</t>
  </si>
  <si>
    <t>Ghana</t>
  </si>
  <si>
    <t>Eleusis</t>
  </si>
  <si>
    <t>Attica</t>
  </si>
  <si>
    <t>Greece</t>
  </si>
  <si>
    <t>Velestino</t>
  </si>
  <si>
    <t>Thessaly</t>
  </si>
  <si>
    <t>Thessaloniki</t>
  </si>
  <si>
    <t>Macedonia</t>
  </si>
  <si>
    <t>Almyros</t>
  </si>
  <si>
    <t>Masagua</t>
  </si>
  <si>
    <t>Escuintla</t>
  </si>
  <si>
    <t>Guatemala</t>
  </si>
  <si>
    <t>Tuen Mun</t>
  </si>
  <si>
    <t>Hong Kong</t>
  </si>
  <si>
    <t>Dunaújváros</t>
  </si>
  <si>
    <t>Fejér</t>
  </si>
  <si>
    <t>Hungary</t>
  </si>
  <si>
    <t>Pandripathar</t>
  </si>
  <si>
    <t>Odisha</t>
  </si>
  <si>
    <t>India</t>
  </si>
  <si>
    <t>Kuanrmunda</t>
  </si>
  <si>
    <t>Ballari</t>
  </si>
  <si>
    <t>Karnataka</t>
  </si>
  <si>
    <t>Bagaraiahpeta</t>
  </si>
  <si>
    <t>Andhra Pradesh</t>
  </si>
  <si>
    <t>Maharashtra</t>
  </si>
  <si>
    <t>Hazira</t>
  </si>
  <si>
    <t>Gujarat</t>
  </si>
  <si>
    <t>Kendrapara</t>
  </si>
  <si>
    <t>Paradip</t>
  </si>
  <si>
    <t>Tadipatri</t>
  </si>
  <si>
    <t>Bhorandiha</t>
  </si>
  <si>
    <t>Jharkhand</t>
  </si>
  <si>
    <t>Hospet</t>
  </si>
  <si>
    <t>Danapura</t>
  </si>
  <si>
    <t>Garbeta</t>
  </si>
  <si>
    <t>West Bengal</t>
  </si>
  <si>
    <t>Mangatta</t>
  </si>
  <si>
    <t>Chhattisgarh</t>
  </si>
  <si>
    <t>Bokaro</t>
  </si>
  <si>
    <t>Srikalahasthi</t>
  </si>
  <si>
    <t>Wardha</t>
  </si>
  <si>
    <t>Gorakhpur Industrial Development Authority</t>
  </si>
  <si>
    <t>Uttar Pradesh</t>
  </si>
  <si>
    <t>Sarora</t>
  </si>
  <si>
    <t>Raipur</t>
  </si>
  <si>
    <t>Durgapur</t>
  </si>
  <si>
    <t>Tainser</t>
  </si>
  <si>
    <t>Banskopa</t>
  </si>
  <si>
    <t>Raghunathpur</t>
  </si>
  <si>
    <t>Hisar</t>
  </si>
  <si>
    <t>Haryana</t>
  </si>
  <si>
    <t>Kalinganagar</t>
  </si>
  <si>
    <t>Jindal Nagar</t>
  </si>
  <si>
    <t>Angul</t>
  </si>
  <si>
    <t>Asanboni</t>
  </si>
  <si>
    <t>Krishnapatnam</t>
  </si>
  <si>
    <t>Patratu</t>
  </si>
  <si>
    <t>Raigarh</t>
  </si>
  <si>
    <t>Salboni</t>
  </si>
  <si>
    <t>Potka</t>
  </si>
  <si>
    <t>Thelkoloi</t>
  </si>
  <si>
    <t>Salav</t>
  </si>
  <si>
    <t>Kadapa</t>
  </si>
  <si>
    <t>Dolvi</t>
  </si>
  <si>
    <t>Gadchiroli</t>
  </si>
  <si>
    <t>Ranchi</t>
  </si>
  <si>
    <t>Pottaneri</t>
  </si>
  <si>
    <t>Tamil Nadu</t>
  </si>
  <si>
    <t>Toranagallu</t>
  </si>
  <si>
    <t>Rajnagar</t>
  </si>
  <si>
    <t>Ghugus</t>
  </si>
  <si>
    <t>Konsari</t>
  </si>
  <si>
    <t>Gandhidham</t>
  </si>
  <si>
    <t>Gourmudi</t>
  </si>
  <si>
    <t>Gamharia</t>
  </si>
  <si>
    <t>Bellary Taluk</t>
  </si>
  <si>
    <t>Nagarnar</t>
  </si>
  <si>
    <t>Jharsuguda</t>
  </si>
  <si>
    <t>Kharagpur</t>
  </si>
  <si>
    <t>Markuta</t>
  </si>
  <si>
    <t>Palaspanga</t>
  </si>
  <si>
    <t>Jhargram</t>
  </si>
  <si>
    <t>Janjgir</t>
  </si>
  <si>
    <t>Challakere</t>
  </si>
  <si>
    <t>Jamuria</t>
  </si>
  <si>
    <t>Visakhapatnam</t>
  </si>
  <si>
    <t>Chaliyama</t>
  </si>
  <si>
    <t>Jhadabandh</t>
  </si>
  <si>
    <t>Kamanda</t>
  </si>
  <si>
    <t>Karakhendra</t>
  </si>
  <si>
    <t>Karakolha</t>
  </si>
  <si>
    <t>Bhilai</t>
  </si>
  <si>
    <t>Bokaro Steel City</t>
  </si>
  <si>
    <t>Barddhaman</t>
  </si>
  <si>
    <t>Rourkela</t>
  </si>
  <si>
    <t>Tilda</t>
  </si>
  <si>
    <t>Pandoli</t>
  </si>
  <si>
    <t>Meija</t>
  </si>
  <si>
    <t>Warthi</t>
  </si>
  <si>
    <t>Aheri</t>
  </si>
  <si>
    <t>Simga</t>
  </si>
  <si>
    <t>Meramandali</t>
  </si>
  <si>
    <t>Jamshedpur</t>
  </si>
  <si>
    <t>Kadiana Khurd</t>
  </si>
  <si>
    <t>Punjab</t>
  </si>
  <si>
    <t>Bellary</t>
  </si>
  <si>
    <t>Amona</t>
  </si>
  <si>
    <t>Goa</t>
  </si>
  <si>
    <t>Anjar</t>
  </si>
  <si>
    <t>Koppal</t>
  </si>
  <si>
    <t>Central Sulawesi</t>
  </si>
  <si>
    <t>Indonesia</t>
  </si>
  <si>
    <t>South Kalimantan</t>
  </si>
  <si>
    <t>Bahodopi</t>
  </si>
  <si>
    <t>Jambi</t>
  </si>
  <si>
    <t>Sumatra</t>
  </si>
  <si>
    <t>Medan</t>
  </si>
  <si>
    <t>North Sumatra</t>
  </si>
  <si>
    <t>Batulicin</t>
  </si>
  <si>
    <t>Sukadanau</t>
  </si>
  <si>
    <t>West Java</t>
  </si>
  <si>
    <t>Kendal Regency</t>
  </si>
  <si>
    <t>Central Java</t>
  </si>
  <si>
    <t>East Jakarta</t>
  </si>
  <si>
    <t>Jakarta</t>
  </si>
  <si>
    <t>Cilegon</t>
  </si>
  <si>
    <t>Banten</t>
  </si>
  <si>
    <t>Cakung</t>
  </si>
  <si>
    <t>East Java</t>
  </si>
  <si>
    <t>Baft</t>
  </si>
  <si>
    <t>Kerman</t>
  </si>
  <si>
    <t>Iran</t>
  </si>
  <si>
    <t>Rasht</t>
  </si>
  <si>
    <t>Gilan</t>
  </si>
  <si>
    <t>Ardakan</t>
  </si>
  <si>
    <t>Yazd</t>
  </si>
  <si>
    <t>Atarabad</t>
  </si>
  <si>
    <t>Khorramshahr</t>
  </si>
  <si>
    <t>Khouzestan</t>
  </si>
  <si>
    <t>Khuzestan</t>
  </si>
  <si>
    <t>Azna</t>
  </si>
  <si>
    <t>Lorestan</t>
  </si>
  <si>
    <t>Bafgh</t>
  </si>
  <si>
    <t>Bonab</t>
  </si>
  <si>
    <t>East Azerbaijan</t>
  </si>
  <si>
    <t>Chatroud</t>
  </si>
  <si>
    <t>Lenjan</t>
  </si>
  <si>
    <t>Isfahan</t>
  </si>
  <si>
    <t>Qaen</t>
  </si>
  <si>
    <t>South Khorasan</t>
  </si>
  <si>
    <t>Sirjan</t>
  </si>
  <si>
    <t>Azadegan</t>
  </si>
  <si>
    <t>Sari</t>
  </si>
  <si>
    <t>Mazandaran</t>
  </si>
  <si>
    <t>Ahvaz</t>
  </si>
  <si>
    <t>Nishapur</t>
  </si>
  <si>
    <t>Razavi Khorasan</t>
  </si>
  <si>
    <t>Bandar Abbas</t>
  </si>
  <si>
    <t>Hormuzgan</t>
  </si>
  <si>
    <t>Saqqez</t>
  </si>
  <si>
    <t>Kurdistan</t>
  </si>
  <si>
    <t>Chabahar</t>
  </si>
  <si>
    <t>Sistan and Baluchestan</t>
  </si>
  <si>
    <t>Mianeh</t>
  </si>
  <si>
    <t>Chamgordan</t>
  </si>
  <si>
    <t>Mobarakeh</t>
  </si>
  <si>
    <t>Shahre Kord</t>
  </si>
  <si>
    <t>Chaharmahal and Bakhtiari Province</t>
  </si>
  <si>
    <t>Natanz</t>
  </si>
  <si>
    <t>Neyriz</t>
  </si>
  <si>
    <t>Fars</t>
  </si>
  <si>
    <t>Kavar</t>
  </si>
  <si>
    <t>Qeshm Free Zone</t>
  </si>
  <si>
    <t>Meshginshahr</t>
  </si>
  <si>
    <t>Ardabil</t>
  </si>
  <si>
    <t>Jovein</t>
  </si>
  <si>
    <t>Ajabshir</t>
  </si>
  <si>
    <t>Abarkouh</t>
  </si>
  <si>
    <t>Bandar Imam Khomeini</t>
  </si>
  <si>
    <t>Bardsir</t>
  </si>
  <si>
    <t>Torbat Heydariyeh</t>
  </si>
  <si>
    <t>Abhar</t>
  </si>
  <si>
    <t>Zanjan</t>
  </si>
  <si>
    <t>Zarand</t>
  </si>
  <si>
    <t>Zonouz</t>
  </si>
  <si>
    <t>Khor Al Zubair</t>
  </si>
  <si>
    <t>Basra</t>
  </si>
  <si>
    <t>Iraq</t>
  </si>
  <si>
    <t>Erbil</t>
  </si>
  <si>
    <t>Sulaimaniya</t>
  </si>
  <si>
    <t>Khor Al-Zubair</t>
  </si>
  <si>
    <t>Taranto</t>
  </si>
  <si>
    <t>Province of Taranto</t>
  </si>
  <si>
    <t>Italy</t>
  </si>
  <si>
    <t>Borgo Valsugana</t>
  </si>
  <si>
    <t>Province of Trentino-Alto Adige</t>
  </si>
  <si>
    <t>Camin</t>
  </si>
  <si>
    <t>Province of Podova</t>
  </si>
  <si>
    <t>Sarezzo</t>
  </si>
  <si>
    <t>Province of Brescia</t>
  </si>
  <si>
    <t>Vicenza</t>
  </si>
  <si>
    <t>Province of Vicenza</t>
  </si>
  <si>
    <t>Brescia</t>
  </si>
  <si>
    <t>Catania</t>
  </si>
  <si>
    <t>Province of Sicily</t>
  </si>
  <si>
    <t>Pozzuolo del Friuli</t>
  </si>
  <si>
    <t>Province of Udine</t>
  </si>
  <si>
    <t>San Zeno Naviglio</t>
  </si>
  <si>
    <t>Calvisano</t>
  </si>
  <si>
    <t>Lonato del Garda</t>
  </si>
  <si>
    <t>Odolo</t>
  </si>
  <si>
    <t>Terni</t>
  </si>
  <si>
    <t>Province of Terni</t>
  </si>
  <si>
    <t>Cremona</t>
  </si>
  <si>
    <t>Province of Cremona</t>
  </si>
  <si>
    <t>Piombino</t>
  </si>
  <si>
    <t>Province of Livorno</t>
  </si>
  <si>
    <t>Verona</t>
  </si>
  <si>
    <t>Province of Verona</t>
  </si>
  <si>
    <t>Osoppo</t>
  </si>
  <si>
    <t>Potenza</t>
  </si>
  <si>
    <t>Province of Potenza</t>
  </si>
  <si>
    <t>Caronno Pertusella</t>
  </si>
  <si>
    <t>Province of Varese</t>
  </si>
  <si>
    <t>Lesegno</t>
  </si>
  <si>
    <t>Province of Cuneo</t>
  </si>
  <si>
    <t>Dalmine</t>
  </si>
  <si>
    <t>Province of Bergamo</t>
  </si>
  <si>
    <t>Chita</t>
  </si>
  <si>
    <t>Chūbu</t>
  </si>
  <si>
    <t>Japan</t>
  </si>
  <si>
    <t>Ousudori</t>
  </si>
  <si>
    <t>Tokai</t>
  </si>
  <si>
    <t>Aichi</t>
  </si>
  <si>
    <t>Funabashi</t>
  </si>
  <si>
    <t>Chiba</t>
  </si>
  <si>
    <t>Himeji</t>
  </si>
  <si>
    <t>Hyogo</t>
  </si>
  <si>
    <t>Nishijima</t>
  </si>
  <si>
    <t>Osaka</t>
  </si>
  <si>
    <t>Kamisu</t>
  </si>
  <si>
    <t>Ibaraki</t>
  </si>
  <si>
    <t>Kurashiki</t>
  </si>
  <si>
    <t>Okayama</t>
  </si>
  <si>
    <t>Chuo</t>
  </si>
  <si>
    <t>Kawasaki</t>
  </si>
  <si>
    <t>Kantō</t>
  </si>
  <si>
    <t>Sendai</t>
  </si>
  <si>
    <t>Miyagi</t>
  </si>
  <si>
    <t>Fukuyama</t>
  </si>
  <si>
    <t>Hiroshima</t>
  </si>
  <si>
    <t>Kishiwada</t>
  </si>
  <si>
    <t>Kakogawa</t>
  </si>
  <si>
    <t>Kobe</t>
  </si>
  <si>
    <t>Hirakata</t>
  </si>
  <si>
    <t>Onoda</t>
  </si>
  <si>
    <t>Yamaguchi</t>
  </si>
  <si>
    <t>Funamachi</t>
  </si>
  <si>
    <t>Kashima</t>
  </si>
  <si>
    <t>Kimitsu</t>
  </si>
  <si>
    <t>Wakayama</t>
  </si>
  <si>
    <t>Kansai</t>
  </si>
  <si>
    <t>Oita</t>
  </si>
  <si>
    <t>Kitakyushu</t>
  </si>
  <si>
    <t>Fukuoka</t>
  </si>
  <si>
    <t>Kure</t>
  </si>
  <si>
    <t>Hikari</t>
  </si>
  <si>
    <t>Shunan</t>
  </si>
  <si>
    <t>Muroran</t>
  </si>
  <si>
    <t>Hokkaidō</t>
  </si>
  <si>
    <t>Sakai</t>
  </si>
  <si>
    <t>Tahara</t>
  </si>
  <si>
    <t>Utsunomiya</t>
  </si>
  <si>
    <t>Tochigi</t>
  </si>
  <si>
    <t>Toyohashi</t>
  </si>
  <si>
    <t>Aktobe</t>
  </si>
  <si>
    <t>Kazakhstan</t>
  </si>
  <si>
    <t>Rudnyi</t>
  </si>
  <si>
    <t>Kostanay</t>
  </si>
  <si>
    <t>Shymkent</t>
  </si>
  <si>
    <t>Qarağandy oblysy</t>
  </si>
  <si>
    <t>Pavlodar</t>
  </si>
  <si>
    <t>Temirtau</t>
  </si>
  <si>
    <t>Karaganda</t>
  </si>
  <si>
    <t>Kinango</t>
  </si>
  <si>
    <t>Kwale County</t>
  </si>
  <si>
    <t>Kenya</t>
  </si>
  <si>
    <t>Shuaibah</t>
  </si>
  <si>
    <t>Capital Governorate</t>
  </si>
  <si>
    <t>Kuwait</t>
  </si>
  <si>
    <t>Liepaja</t>
  </si>
  <si>
    <t>Kurzeme</t>
  </si>
  <si>
    <t>Latvia</t>
  </si>
  <si>
    <t>Misrata</t>
  </si>
  <si>
    <t>Libya</t>
  </si>
  <si>
    <t>Benghazi</t>
  </si>
  <si>
    <t>Cyrenaica</t>
  </si>
  <si>
    <t>Differdange</t>
  </si>
  <si>
    <t>Esch-sur-Alzette</t>
  </si>
  <si>
    <t>Luxembourg</t>
  </si>
  <si>
    <t>Kuantan</t>
  </si>
  <si>
    <t>Pahang</t>
  </si>
  <si>
    <t>Malaysia</t>
  </si>
  <si>
    <t>Prai</t>
  </si>
  <si>
    <t>Penang</t>
  </si>
  <si>
    <t>Shah Alam</t>
  </si>
  <si>
    <t>Selangor</t>
  </si>
  <si>
    <t>Kemaman</t>
  </si>
  <si>
    <t>Terengganu</t>
  </si>
  <si>
    <t>Pasir Gudang</t>
  </si>
  <si>
    <t>Johor</t>
  </si>
  <si>
    <t>Labuan</t>
  </si>
  <si>
    <t>Labuan Island</t>
  </si>
  <si>
    <t>Sipitang</t>
  </si>
  <si>
    <t>Sabah</t>
  </si>
  <si>
    <t>Samalaju</t>
  </si>
  <si>
    <t>Sarawak</t>
  </si>
  <si>
    <t>Banting</t>
  </si>
  <si>
    <t>Klang</t>
  </si>
  <si>
    <t>Lumut</t>
  </si>
  <si>
    <t>Perak</t>
  </si>
  <si>
    <t>Gurun</t>
  </si>
  <si>
    <t>Kedah</t>
  </si>
  <si>
    <t>Monclova</t>
  </si>
  <si>
    <t>Coahuila</t>
  </si>
  <si>
    <t>Mexico</t>
  </si>
  <si>
    <t>Lázaro Cárdenas</t>
  </si>
  <si>
    <t>Michoacán</t>
  </si>
  <si>
    <t>Villagrán</t>
  </si>
  <si>
    <t>Guanajuato</t>
  </si>
  <si>
    <t>Ramos Arizpe</t>
  </si>
  <si>
    <t>Ciudad Sahagún</t>
  </si>
  <si>
    <t>Hidalgo</t>
  </si>
  <si>
    <t>Tultitlán</t>
  </si>
  <si>
    <t>State of México</t>
  </si>
  <si>
    <t>San Luis Potosí</t>
  </si>
  <si>
    <t>Xaloztoc</t>
  </si>
  <si>
    <t>Tlaxcala</t>
  </si>
  <si>
    <t>Veracruz</t>
  </si>
  <si>
    <t>Apodaca</t>
  </si>
  <si>
    <t>Nuevo León</t>
  </si>
  <si>
    <t>San Nicolás de los Garza</t>
  </si>
  <si>
    <t>Pesquería</t>
  </si>
  <si>
    <t>San Miguel Xoxtla</t>
  </si>
  <si>
    <t>Puebla</t>
  </si>
  <si>
    <t>Ixtaczoquitlán</t>
  </si>
  <si>
    <t>Rybnitsa</t>
  </si>
  <si>
    <t>Transnistria</t>
  </si>
  <si>
    <t>Moldova</t>
  </si>
  <si>
    <t>El Jadida</t>
  </si>
  <si>
    <t>Casablanca-Settat</t>
  </si>
  <si>
    <t>Morocco</t>
  </si>
  <si>
    <t>Tit Mellil</t>
  </si>
  <si>
    <t>Sidi Hajjaj</t>
  </si>
  <si>
    <t>Tete</t>
  </si>
  <si>
    <t>Mozambique</t>
  </si>
  <si>
    <t>Myanmar</t>
  </si>
  <si>
    <t>Taunggyi</t>
  </si>
  <si>
    <t>Shan</t>
  </si>
  <si>
    <t>Sar Khar</t>
  </si>
  <si>
    <t>Mandalay</t>
  </si>
  <si>
    <t>Oshikango</t>
  </si>
  <si>
    <t>Ohangwena</t>
  </si>
  <si>
    <t>Namibia</t>
  </si>
  <si>
    <t>Velsen-Noord</t>
  </si>
  <si>
    <t>North Holland</t>
  </si>
  <si>
    <t>Netherlands</t>
  </si>
  <si>
    <t>Eemshaven</t>
  </si>
  <si>
    <t>Groningen</t>
  </si>
  <si>
    <t>Glenbrook</t>
  </si>
  <si>
    <t>South Auckland</t>
  </si>
  <si>
    <t>New Zealand</t>
  </si>
  <si>
    <t>Kagarko</t>
  </si>
  <si>
    <t>Kaduna State</t>
  </si>
  <si>
    <t>Nigeria</t>
  </si>
  <si>
    <t>Ajaokuta</t>
  </si>
  <si>
    <t>Kogi State</t>
  </si>
  <si>
    <t>Oko Erin</t>
  </si>
  <si>
    <t>Kwara</t>
  </si>
  <si>
    <t>Warri</t>
  </si>
  <si>
    <t>Delta State</t>
  </si>
  <si>
    <t>Nampo</t>
  </si>
  <si>
    <t>South Pyongan</t>
  </si>
  <si>
    <t>North Korea</t>
  </si>
  <si>
    <t>Chongjin</t>
  </si>
  <si>
    <t>North Hamgyeong</t>
  </si>
  <si>
    <t>Songnim</t>
  </si>
  <si>
    <t>North Hwanghae</t>
  </si>
  <si>
    <t>Kim Chaek Industrial Park</t>
  </si>
  <si>
    <t>Skopje</t>
  </si>
  <si>
    <t>North Macedonia</t>
  </si>
  <si>
    <t>Verkstedløypa</t>
  </si>
  <si>
    <t>Mo i Rana</t>
  </si>
  <si>
    <t>Norway</t>
  </si>
  <si>
    <t>Duqm</t>
  </si>
  <si>
    <t>Al Wusta</t>
  </si>
  <si>
    <t>Oman</t>
  </si>
  <si>
    <t>Sohar</t>
  </si>
  <si>
    <t>Al Batinah North</t>
  </si>
  <si>
    <t>Sur</t>
  </si>
  <si>
    <t>Ash Sharqiyah South</t>
  </si>
  <si>
    <t>Karachi</t>
  </si>
  <si>
    <t>Sindh</t>
  </si>
  <si>
    <t>Pakistan</t>
  </si>
  <si>
    <t>Dhabeji</t>
  </si>
  <si>
    <t>Nowshera</t>
  </si>
  <si>
    <t>Khyber Pakhtunkhwa</t>
  </si>
  <si>
    <t>Faisalabad</t>
  </si>
  <si>
    <t>Lahore</t>
  </si>
  <si>
    <t>Pisco</t>
  </si>
  <si>
    <t>Ica</t>
  </si>
  <si>
    <t>Peru</t>
  </si>
  <si>
    <t>Chimbote</t>
  </si>
  <si>
    <t>Áncash</t>
  </si>
  <si>
    <t>Philippines</t>
  </si>
  <si>
    <t>Lemery</t>
  </si>
  <si>
    <t>Batangas</t>
  </si>
  <si>
    <t>Zamboanga Sibugay</t>
  </si>
  <si>
    <t>Mindanao</t>
  </si>
  <si>
    <t>Misamis Oriental</t>
  </si>
  <si>
    <t>Maasim</t>
  </si>
  <si>
    <t>Sarangani</t>
  </si>
  <si>
    <t>Calaca Batangas</t>
  </si>
  <si>
    <t>Southern Luzon</t>
  </si>
  <si>
    <t>Candelaria</t>
  </si>
  <si>
    <t>Quezon</t>
  </si>
  <si>
    <t>Compostela</t>
  </si>
  <si>
    <t>Cebu</t>
  </si>
  <si>
    <t>Tarlac</t>
  </si>
  <si>
    <t>Luzon</t>
  </si>
  <si>
    <t>Dabrowa Gornicza</t>
  </si>
  <si>
    <t>Silesia</t>
  </si>
  <si>
    <t>Poland</t>
  </si>
  <si>
    <t>Kraków</t>
  </si>
  <si>
    <t>Lesser Poland</t>
  </si>
  <si>
    <t>Warszawa</t>
  </si>
  <si>
    <t>Mazowieckie</t>
  </si>
  <si>
    <t>Ostrowiec Swietokrzski</t>
  </si>
  <si>
    <t>Świętokrzyskie</t>
  </si>
  <si>
    <t>Zawiercie</t>
  </si>
  <si>
    <t>Gliwice</t>
  </si>
  <si>
    <t>Śląskie</t>
  </si>
  <si>
    <t>Częstochowa</t>
  </si>
  <si>
    <t>Ruda Śląska</t>
  </si>
  <si>
    <t>Maia</t>
  </si>
  <si>
    <t>Porto</t>
  </si>
  <si>
    <t>Portugal</t>
  </si>
  <si>
    <t>Aldeia de Paio Pires</t>
  </si>
  <si>
    <t>Setúbal</t>
  </si>
  <si>
    <t>Mesaieed Industrial City</t>
  </si>
  <si>
    <t>Mesaieed</t>
  </si>
  <si>
    <t>Qatar</t>
  </si>
  <si>
    <t>Hunedoara</t>
  </si>
  <si>
    <t>Romania</t>
  </si>
  <si>
    <t>Târgoviște</t>
  </si>
  <si>
    <t>Județul Dâmbovița</t>
  </si>
  <si>
    <t>Galati</t>
  </si>
  <si>
    <t>Galați County</t>
  </si>
  <si>
    <t>Resita</t>
  </si>
  <si>
    <t>Caras-Severin</t>
  </si>
  <si>
    <t>Otelu Rosu</t>
  </si>
  <si>
    <t>Călărași</t>
  </si>
  <si>
    <t>Județul Călărași</t>
  </si>
  <si>
    <t>Constanța</t>
  </si>
  <si>
    <t>Abinsk</t>
  </si>
  <si>
    <t>Krasnodar</t>
  </si>
  <si>
    <t>Russia</t>
  </si>
  <si>
    <t>Komsomolsk-on-Amur</t>
  </si>
  <si>
    <t>Khabarovsk</t>
  </si>
  <si>
    <t>Asha</t>
  </si>
  <si>
    <t>Chelyabinsk</t>
  </si>
  <si>
    <t>Bykov Otrog</t>
  </si>
  <si>
    <t>Saratov</t>
  </si>
  <si>
    <t>Shakhty</t>
  </si>
  <si>
    <t>Rostov</t>
  </si>
  <si>
    <t>Vyksa</t>
  </si>
  <si>
    <t>Nizhny Novgorod</t>
  </si>
  <si>
    <t>Nizhnij Tagil</t>
  </si>
  <si>
    <t>Sverdlovsk</t>
  </si>
  <si>
    <t>Novokuznetsk</t>
  </si>
  <si>
    <t>Kemerovskaya</t>
  </si>
  <si>
    <t>Tula</t>
  </si>
  <si>
    <t>Naberezhnye Chelny</t>
  </si>
  <si>
    <t>Republic of Tatarstan</t>
  </si>
  <si>
    <t>Gubkin</t>
  </si>
  <si>
    <t>Belgorod</t>
  </si>
  <si>
    <t>Magnitogorsk</t>
  </si>
  <si>
    <t>Zheleznogorsk</t>
  </si>
  <si>
    <t>Kursk Oblast</t>
  </si>
  <si>
    <t>Stary Oskol</t>
  </si>
  <si>
    <t>Serov</t>
  </si>
  <si>
    <t>Lipetsk</t>
  </si>
  <si>
    <t>Pervouralsk</t>
  </si>
  <si>
    <t>Vorsino village</t>
  </si>
  <si>
    <t>Kaluga</t>
  </si>
  <si>
    <t>Revda</t>
  </si>
  <si>
    <t>Cherepovets</t>
  </si>
  <si>
    <t>Vologda</t>
  </si>
  <si>
    <t>Nevinnomyssk</t>
  </si>
  <si>
    <t>Stavropol Krai</t>
  </si>
  <si>
    <t>Polevskoy</t>
  </si>
  <si>
    <t>Taganrog</t>
  </si>
  <si>
    <t>Tyumen</t>
  </si>
  <si>
    <t>Novotroitsk</t>
  </si>
  <si>
    <t>Orenburg</t>
  </si>
  <si>
    <t>Volgograd</t>
  </si>
  <si>
    <t>Volzhskiy</t>
  </si>
  <si>
    <t>Yanbu</t>
  </si>
  <si>
    <t>Medina Province</t>
  </si>
  <si>
    <t>Saudi Arabia</t>
  </si>
  <si>
    <t>Dammam</t>
  </si>
  <si>
    <t>Eastern Province</t>
  </si>
  <si>
    <t>Dammam Industrial City</t>
  </si>
  <si>
    <t>Ras Al-Khair</t>
  </si>
  <si>
    <t>Jeddah</t>
  </si>
  <si>
    <t>Makkah</t>
  </si>
  <si>
    <t>Al Jubail</t>
  </si>
  <si>
    <t>Jizan</t>
  </si>
  <si>
    <t>Jizan Region</t>
  </si>
  <si>
    <t>Smederevo</t>
  </si>
  <si>
    <t>Podunavlje</t>
  </si>
  <si>
    <t>Serbia</t>
  </si>
  <si>
    <t>Sremska Mitrovica</t>
  </si>
  <si>
    <t>Vojvodina</t>
  </si>
  <si>
    <t>Jurong Industrial Estate</t>
  </si>
  <si>
    <t>Jurong</t>
  </si>
  <si>
    <t>Singapore</t>
  </si>
  <si>
    <t>Priemyselna</t>
  </si>
  <si>
    <t>Strazske</t>
  </si>
  <si>
    <t>Slovakia</t>
  </si>
  <si>
    <t>Košice</t>
  </si>
  <si>
    <t>Košice Region</t>
  </si>
  <si>
    <t>Koroška Bela</t>
  </si>
  <si>
    <t>Jesenice</t>
  </si>
  <si>
    <t>Slovenia</t>
  </si>
  <si>
    <t>Middelburg</t>
  </si>
  <si>
    <t>Mpumalanga</t>
  </si>
  <si>
    <t>South Africa</t>
  </si>
  <si>
    <t>Newcastle</t>
  </si>
  <si>
    <t>Kwazulu Natal</t>
  </si>
  <si>
    <t>Saldanha</t>
  </si>
  <si>
    <t>Western Cape</t>
  </si>
  <si>
    <t>Vanderbijlpark</t>
  </si>
  <si>
    <t>Gauteng</t>
  </si>
  <si>
    <t>Germiston</t>
  </si>
  <si>
    <t>Busan</t>
  </si>
  <si>
    <t>South Gyeongsang</t>
  </si>
  <si>
    <t>South Korea</t>
  </si>
  <si>
    <t>Incheon</t>
  </si>
  <si>
    <t>Seoul National Capital Area</t>
  </si>
  <si>
    <t>Pohang</t>
  </si>
  <si>
    <t>North Gyeongsang</t>
  </si>
  <si>
    <t>Dangjin</t>
  </si>
  <si>
    <t>South Chungcheong</t>
  </si>
  <si>
    <t>Changwon</t>
  </si>
  <si>
    <t>Gwangyang</t>
  </si>
  <si>
    <t>South Jeolla</t>
  </si>
  <si>
    <t>Gunsan</t>
  </si>
  <si>
    <t>North Jeolla</t>
  </si>
  <si>
    <t>Los Barrios</t>
  </si>
  <si>
    <t>Cádiz</t>
  </si>
  <si>
    <t>Spain</t>
  </si>
  <si>
    <t>Aviles</t>
  </si>
  <si>
    <t>Asturias</t>
  </si>
  <si>
    <t>Gijon</t>
  </si>
  <si>
    <t>Olaberria</t>
  </si>
  <si>
    <t>Gipuzkoa</t>
  </si>
  <si>
    <t>Sestao</t>
  </si>
  <si>
    <t>Vizcaya</t>
  </si>
  <si>
    <t>Castellbisbal</t>
  </si>
  <si>
    <t>Barcelona</t>
  </si>
  <si>
    <t>Santander</t>
  </si>
  <si>
    <t>Cantabria</t>
  </si>
  <si>
    <t>Valle de Trapaga</t>
  </si>
  <si>
    <t>Azpeitia</t>
  </si>
  <si>
    <t>Getafe</t>
  </si>
  <si>
    <t>Madrid</t>
  </si>
  <si>
    <t>Jerez de los Caballeros</t>
  </si>
  <si>
    <t>Badajoz</t>
  </si>
  <si>
    <t>Puertollano</t>
  </si>
  <si>
    <t>Ciudad Real</t>
  </si>
  <si>
    <t>Narón</t>
  </si>
  <si>
    <t>La Coruña</t>
  </si>
  <si>
    <t>Zaragoza</t>
  </si>
  <si>
    <t>Alcalá de Guadaira</t>
  </si>
  <si>
    <t>Sevilla</t>
  </si>
  <si>
    <t>Basauri</t>
  </si>
  <si>
    <t>Hambantota</t>
  </si>
  <si>
    <t>Sri Lanka</t>
  </si>
  <si>
    <t>Gällivare</t>
  </si>
  <si>
    <t>Norrbotten</t>
  </si>
  <si>
    <t>Sweden</t>
  </si>
  <si>
    <t>Avesta</t>
  </si>
  <si>
    <t>Dalarna</t>
  </si>
  <si>
    <t>Hofors</t>
  </si>
  <si>
    <t>Gävleborgs</t>
  </si>
  <si>
    <t>Luleå</t>
  </si>
  <si>
    <t>Oxelösund</t>
  </si>
  <si>
    <t>Södermanland</t>
  </si>
  <si>
    <t>Boden</t>
  </si>
  <si>
    <t>Gerlafingen</t>
  </si>
  <si>
    <t>Solothurn</t>
  </si>
  <si>
    <t>Switzerland</t>
  </si>
  <si>
    <t>Emmen</t>
  </si>
  <si>
    <t>Lucerne</t>
  </si>
  <si>
    <t>Adra Industrial City</t>
  </si>
  <si>
    <t>Damascus</t>
  </si>
  <si>
    <t>Syria</t>
  </si>
  <si>
    <t>Homs-hisya Industrial Zone</t>
  </si>
  <si>
    <t>Homs</t>
  </si>
  <si>
    <t>Kaohsiung</t>
  </si>
  <si>
    <t>Taiwan</t>
  </si>
  <si>
    <t>Longjing</t>
  </si>
  <si>
    <t>Taichung</t>
  </si>
  <si>
    <t>Shengang Township</t>
  </si>
  <si>
    <t>Changhua</t>
  </si>
  <si>
    <t>Houli</t>
  </si>
  <si>
    <t>Kaohsiung City</t>
  </si>
  <si>
    <t>Xiaogang</t>
  </si>
  <si>
    <t>Xihu Township</t>
  </si>
  <si>
    <t>Miaoli</t>
  </si>
  <si>
    <t>Taoyuan City</t>
  </si>
  <si>
    <t>Guanyin</t>
  </si>
  <si>
    <t>Gangshan</t>
  </si>
  <si>
    <t>Bangyapraek</t>
  </si>
  <si>
    <t>Samut Prakan</t>
  </si>
  <si>
    <t>Thailand</t>
  </si>
  <si>
    <t>Kabinburi</t>
  </si>
  <si>
    <t>Prachinburi</t>
  </si>
  <si>
    <t>Map Ta Phut</t>
  </si>
  <si>
    <t>Rayong</t>
  </si>
  <si>
    <t>Nikhom Phatthana</t>
  </si>
  <si>
    <t>Nonglalog</t>
  </si>
  <si>
    <t>Sriracha</t>
  </si>
  <si>
    <t>Chonburi</t>
  </si>
  <si>
    <t>Maptaphut</t>
  </si>
  <si>
    <t>Amphoe Muang</t>
  </si>
  <si>
    <t>Point Lisas</t>
  </si>
  <si>
    <t>Couva</t>
  </si>
  <si>
    <t>Trinidad and Tobago</t>
  </si>
  <si>
    <t>Payas</t>
  </si>
  <si>
    <t>Hatay</t>
  </si>
  <si>
    <t>Türkiye</t>
  </si>
  <si>
    <t>Orhangazi</t>
  </si>
  <si>
    <t>Bursa</t>
  </si>
  <si>
    <t>Aliağa</t>
  </si>
  <si>
    <t>İzmir</t>
  </si>
  <si>
    <t>Dilovası</t>
  </si>
  <si>
    <t>Kocaeli</t>
  </si>
  <si>
    <t>İskenderun</t>
  </si>
  <si>
    <t>Ereğli</t>
  </si>
  <si>
    <t>Zonguldak</t>
  </si>
  <si>
    <t>Biga</t>
  </si>
  <si>
    <t>Çanakkale</t>
  </si>
  <si>
    <t>Ereğlisi</t>
  </si>
  <si>
    <t>Tekirdağ</t>
  </si>
  <si>
    <t>Merkez</t>
  </si>
  <si>
    <t>Karabük</t>
  </si>
  <si>
    <t>Toprakkale</t>
  </si>
  <si>
    <t>Osmaniye</t>
  </si>
  <si>
    <t>Aydin</t>
  </si>
  <si>
    <t>Darıca</t>
  </si>
  <si>
    <t>Bartin</t>
  </si>
  <si>
    <t>Tekkeköy</t>
  </si>
  <si>
    <t>Samsun</t>
  </si>
  <si>
    <t>Izmit</t>
  </si>
  <si>
    <t>Iganga</t>
  </si>
  <si>
    <t>Busoga</t>
  </si>
  <si>
    <t>Uganda</t>
  </si>
  <si>
    <t>Alchevsk</t>
  </si>
  <si>
    <t>Luhansk</t>
  </si>
  <si>
    <t>Ukraine</t>
  </si>
  <si>
    <t>Kryvyi Rih</t>
  </si>
  <si>
    <t>Dnipropetrovsk</t>
  </si>
  <si>
    <t>Mariupol</t>
  </si>
  <si>
    <t>Donetsk</t>
  </si>
  <si>
    <t>Dnipro</t>
  </si>
  <si>
    <t>Kamianske</t>
  </si>
  <si>
    <t>Zaporizhzhia</t>
  </si>
  <si>
    <t>Yenakiieve</t>
  </si>
  <si>
    <t>Musaffah Industrial Zone</t>
  </si>
  <si>
    <t>Abu Dhabi</t>
  </si>
  <si>
    <t>United Arab Emirates</t>
  </si>
  <si>
    <t>Abu Dhabi Industrial City</t>
  </si>
  <si>
    <t>North Lincolnshire</t>
  </si>
  <si>
    <t>England</t>
  </si>
  <si>
    <t>United Kingdom</t>
  </si>
  <si>
    <t>Lackenby</t>
  </si>
  <si>
    <t>Newport</t>
  </si>
  <si>
    <t>Wales</t>
  </si>
  <si>
    <t>Rotherham</t>
  </si>
  <si>
    <t>Sheffield</t>
  </si>
  <si>
    <t>Cardiff</t>
  </si>
  <si>
    <t>Port Talbot</t>
  </si>
  <si>
    <t>Alton</t>
  </si>
  <si>
    <t>Illinois</t>
  </si>
  <si>
    <t>United States</t>
  </si>
  <si>
    <t>Calvert</t>
  </si>
  <si>
    <t>Alabama</t>
  </si>
  <si>
    <t>Portland</t>
  </si>
  <si>
    <t>Texas</t>
  </si>
  <si>
    <t>Delta</t>
  </si>
  <si>
    <t>Ohio</t>
  </si>
  <si>
    <t>McMinnville</t>
  </si>
  <si>
    <t>Oregon</t>
  </si>
  <si>
    <t>Cuyahoga Heights</t>
  </si>
  <si>
    <t>Saukville</t>
  </si>
  <si>
    <t>Wisconsin</t>
  </si>
  <si>
    <t>Burns Harbor</t>
  </si>
  <si>
    <t>Indiana</t>
  </si>
  <si>
    <t>Lyndora</t>
  </si>
  <si>
    <t>Pennsylvania</t>
  </si>
  <si>
    <t>Cleveland</t>
  </si>
  <si>
    <t>Coatesville</t>
  </si>
  <si>
    <t>Dearborn</t>
  </si>
  <si>
    <t>Michigan</t>
  </si>
  <si>
    <t>East Chicago</t>
  </si>
  <si>
    <t>Mansfield</t>
  </si>
  <si>
    <t>Middletown</t>
  </si>
  <si>
    <t>Riverdale</t>
  </si>
  <si>
    <t>Steelton</t>
  </si>
  <si>
    <t>Toledo</t>
  </si>
  <si>
    <t>Birmingham</t>
  </si>
  <si>
    <t>Mesa</t>
  </si>
  <si>
    <t>Arizona</t>
  </si>
  <si>
    <t>Cayce</t>
  </si>
  <si>
    <t>South Carolina</t>
  </si>
  <si>
    <t>Jacksonville</t>
  </si>
  <si>
    <t>Florida</t>
  </si>
  <si>
    <t>Sayreville</t>
  </si>
  <si>
    <t>New Jersey</t>
  </si>
  <si>
    <t>Seguin</t>
  </si>
  <si>
    <t>Knoxville</t>
  </si>
  <si>
    <t>Tennessee</t>
  </si>
  <si>
    <t>Boulder</t>
  </si>
  <si>
    <t>Colorado</t>
  </si>
  <si>
    <t>Pueblo</t>
  </si>
  <si>
    <t>Chicago</t>
  </si>
  <si>
    <t>Cartersville</t>
  </si>
  <si>
    <t>Georgia</t>
  </si>
  <si>
    <t>Fort Smith</t>
  </si>
  <si>
    <t>Arkansas</t>
  </si>
  <si>
    <t>Jackson</t>
  </si>
  <si>
    <t>Midlothian</t>
  </si>
  <si>
    <t>Monroe</t>
  </si>
  <si>
    <t>Petersburg</t>
  </si>
  <si>
    <t>Virginia</t>
  </si>
  <si>
    <t>Saint Paul</t>
  </si>
  <si>
    <t>Minnesota</t>
  </si>
  <si>
    <t>Osceola</t>
  </si>
  <si>
    <t>Louisiana</t>
  </si>
  <si>
    <t>Mingo Junction</t>
  </si>
  <si>
    <t>Sterling</t>
  </si>
  <si>
    <t>Peoria</t>
  </si>
  <si>
    <t>Georgetown</t>
  </si>
  <si>
    <t>Nashwuak</t>
  </si>
  <si>
    <t>Canton</t>
  </si>
  <si>
    <t>Portage</t>
  </si>
  <si>
    <t>Ghent</t>
  </si>
  <si>
    <t>Kentucky</t>
  </si>
  <si>
    <t>Huger</t>
  </si>
  <si>
    <t>Crawfordsville</t>
  </si>
  <si>
    <t>Darlington</t>
  </si>
  <si>
    <t>Trinity</t>
  </si>
  <si>
    <t>Cofield</t>
  </si>
  <si>
    <t>North Carolina</t>
  </si>
  <si>
    <t>Armorel</t>
  </si>
  <si>
    <t>Jewett</t>
  </si>
  <si>
    <t>Bourbonnais</t>
  </si>
  <si>
    <t>Kingman</t>
  </si>
  <si>
    <t>Convent</t>
  </si>
  <si>
    <t>Memphis</t>
  </si>
  <si>
    <t>Norfolk</t>
  </si>
  <si>
    <t>Nebraska</t>
  </si>
  <si>
    <t>Plymouth</t>
  </si>
  <si>
    <t>Utah</t>
  </si>
  <si>
    <t>Seattle</t>
  </si>
  <si>
    <t>Washington</t>
  </si>
  <si>
    <t>Tuscaloosa</t>
  </si>
  <si>
    <t>Mason County</t>
  </si>
  <si>
    <t>West Virginia</t>
  </si>
  <si>
    <t>Blytheville</t>
  </si>
  <si>
    <t>Beaumont</t>
  </si>
  <si>
    <t>Lorain</t>
  </si>
  <si>
    <t>Axis</t>
  </si>
  <si>
    <t>Muscatine</t>
  </si>
  <si>
    <t>Iowa</t>
  </si>
  <si>
    <t>Butler</t>
  </si>
  <si>
    <t>Columbia City</t>
  </si>
  <si>
    <t>Columbus</t>
  </si>
  <si>
    <t>Mississippi</t>
  </si>
  <si>
    <t>Pittsboro</t>
  </si>
  <si>
    <t>Roanoke</t>
  </si>
  <si>
    <t>Sinton</t>
  </si>
  <si>
    <t>Braddock</t>
  </si>
  <si>
    <t>Fairfield</t>
  </si>
  <si>
    <t>Gary</t>
  </si>
  <si>
    <t>Granite City</t>
  </si>
  <si>
    <t>Ecorse</t>
  </si>
  <si>
    <t>Youngstown</t>
  </si>
  <si>
    <t>Jizzakh region</t>
  </si>
  <si>
    <t>Uzbekistan</t>
  </si>
  <si>
    <t>Karauzyak</t>
  </si>
  <si>
    <t>Republic of Karakalpakstan</t>
  </si>
  <si>
    <t>Bekobod</t>
  </si>
  <si>
    <t>Tashkent</t>
  </si>
  <si>
    <t>Ciudad Guayana</t>
  </si>
  <si>
    <t>Bolívar</t>
  </si>
  <si>
    <t>Venezuela</t>
  </si>
  <si>
    <t>Guayana City</t>
  </si>
  <si>
    <t>Buon Ma Thuot</t>
  </si>
  <si>
    <t>Dak Lak</t>
  </si>
  <si>
    <t>Vietnam</t>
  </si>
  <si>
    <t>Chan May</t>
  </si>
  <si>
    <t>Thua Thien-Hue</t>
  </si>
  <si>
    <t>Nghi Son</t>
  </si>
  <si>
    <t>Thanh Hoa</t>
  </si>
  <si>
    <t>Ky Anh Town</t>
  </si>
  <si>
    <t>Ha Tinh</t>
  </si>
  <si>
    <t>Dung Quat Economic Zone</t>
  </si>
  <si>
    <t>Quang Ngai</t>
  </si>
  <si>
    <t>Kinh Mon Town</t>
  </si>
  <si>
    <t>Hai Duong</t>
  </si>
  <si>
    <t>Phu My Town</t>
  </si>
  <si>
    <t>Ba Ria Vung Tau</t>
  </si>
  <si>
    <t>Tang Long Town</t>
  </si>
  <si>
    <t>Lao Cai</t>
  </si>
  <si>
    <t>Hoai Nhon town</t>
  </si>
  <si>
    <t>Binh Dinh</t>
  </si>
  <si>
    <t>An Bai</t>
  </si>
  <si>
    <t>Thai Binh</t>
  </si>
  <si>
    <t>Thanh Pho City</t>
  </si>
  <si>
    <t>Thai Nguyen</t>
  </si>
  <si>
    <t>Tuyen Quang</t>
  </si>
  <si>
    <t>Ben Cat Town</t>
  </si>
  <si>
    <t>Binh Duong</t>
  </si>
  <si>
    <t>Nghi Son Town</t>
  </si>
  <si>
    <t>Bac Tan Uyen Town</t>
  </si>
  <si>
    <t>Hai Phong</t>
  </si>
  <si>
    <t>Hung Yen</t>
  </si>
  <si>
    <t>Long Hiep</t>
  </si>
  <si>
    <t>Long An</t>
  </si>
  <si>
    <t>Quang Tri</t>
  </si>
  <si>
    <t>Nam Dinh</t>
  </si>
  <si>
    <t>Nghia Hung</t>
  </si>
  <si>
    <t>Redcliff</t>
  </si>
  <si>
    <t>Midlands</t>
  </si>
  <si>
    <t>Zimbabwe</t>
  </si>
  <si>
    <t>Chivhu</t>
  </si>
  <si>
    <t>Mashonaland</t>
  </si>
  <si>
    <t>Plant ID</t>
  </si>
  <si>
    <t>Plant name (English)</t>
  </si>
  <si>
    <t>Owner GEM ID</t>
  </si>
  <si>
    <t>GEM wiki page</t>
  </si>
  <si>
    <t>Plant age (years)</t>
  </si>
  <si>
    <t>Announced date</t>
  </si>
  <si>
    <t>Construction date</t>
  </si>
  <si>
    <t>Start date</t>
  </si>
  <si>
    <t>Pre-retirement announcement date</t>
  </si>
  <si>
    <t>Idled date</t>
  </si>
  <si>
    <t>Retired date</t>
  </si>
  <si>
    <t>Main production equipment</t>
  </si>
  <si>
    <t>Power source</t>
  </si>
  <si>
    <t>P100000120004</t>
  </si>
  <si>
    <t>Kurum International Elbasan steel plant</t>
  </si>
  <si>
    <t>E100000130992</t>
  </si>
  <si>
    <t>https://www.gem.wiki/Kurum_International_Elbasan_steel_plant</t>
  </si>
  <si>
    <t>Hydraulic, integrated plants; Four hydropower plants used as captive power plants</t>
  </si>
  <si>
    <t>Algerian Qatari Steel Jijel plant</t>
  </si>
  <si>
    <t>E100001000957</t>
  </si>
  <si>
    <t>EAF; DRI</t>
  </si>
  <si>
    <t>P100000120442</t>
  </si>
  <si>
    <t>ETRHB Annaba steel plant</t>
  </si>
  <si>
    <t>E100001010275</t>
  </si>
  <si>
    <t>https://www.gem.wiki/ETRHB_Annaba_steel_plant</t>
  </si>
  <si>
    <t>Ozmert Algeria steel plant</t>
  </si>
  <si>
    <t>E100001012196</t>
  </si>
  <si>
    <t>Sider El Hadjar Annaba steel plant</t>
  </si>
  <si>
    <t>E100001000960</t>
  </si>
  <si>
    <t>BF; BOF; EAF; DRI</t>
  </si>
  <si>
    <t>Tosyali Algerie Oran steel plant</t>
  </si>
  <si>
    <t>E100000131071</t>
  </si>
  <si>
    <t>P100000120005</t>
  </si>
  <si>
    <t>Aceria Angola Bengo steel plant</t>
  </si>
  <si>
    <t>E100000131097</t>
  </si>
  <si>
    <t>https://www.gem.wiki/Aceria_Angola_Bengo_steel_plant</t>
  </si>
  <si>
    <t>Steel other/unspecified</t>
  </si>
  <si>
    <t>50 km transmission line (220kV electricity)</t>
  </si>
  <si>
    <t>Companhia Siderurgica do Cuchi pig iron plant</t>
  </si>
  <si>
    <t>E100001012404</t>
  </si>
  <si>
    <t>15 MW captive thermoelectric plant</t>
  </si>
  <si>
    <t>Tosyali Sonangol Kassinga Iron and Steel Plant</t>
  </si>
  <si>
    <t>E100002003752; E100000000004</t>
  </si>
  <si>
    <t>ArcelorMittal Acindar Villa Constitución steel plant</t>
  </si>
  <si>
    <t>E100001010109</t>
  </si>
  <si>
    <t>Signed agreement with Petroquimica Comodoro Rivadavia (PCR) to invest $140 million in a renewable energy project in the San Luis Norte wind farm.</t>
  </si>
  <si>
    <t>P100000120009</t>
  </si>
  <si>
    <t>Gerdau Sipar Pérez steel plant</t>
  </si>
  <si>
    <t>E100001010274</t>
  </si>
  <si>
    <t>https://www.gem.wiki/Gerdau_Sipar_Pérez_steel_plant</t>
  </si>
  <si>
    <t>TenarisSiderca Campana steel plant</t>
  </si>
  <si>
    <t>E100000001765</t>
  </si>
  <si>
    <t>Since Oct 2023, The Buena Ventura wind farm now supplies 100 MW of power, through the interconnected grid, to our industrial facilities in Campana, meeting close to 50% of its total electric power requirements and contributing to a lower energy costs.</t>
  </si>
  <si>
    <t>Ternium Siderar San Nicolás steel plant</t>
  </si>
  <si>
    <t>E100000130688</t>
  </si>
  <si>
    <t>BF; BOF</t>
  </si>
  <si>
    <t>Thermoelectric, integrated</t>
  </si>
  <si>
    <t>BlueScope Port Kembla steel plant</t>
  </si>
  <si>
    <t>E100000130689</t>
  </si>
  <si>
    <t>P100001043035</t>
  </si>
  <si>
    <t>Fortescue Christmas Creek Green Metal Project</t>
  </si>
  <si>
    <t>E100001011127</t>
  </si>
  <si>
    <t>https://www.gem.wiki/Fortescue_Christmas_Creek_Green_Metal_Project</t>
  </si>
  <si>
    <t>Iron other/unspecified</t>
  </si>
  <si>
    <t>Solar Power</t>
  </si>
  <si>
    <t>P100000120014</t>
  </si>
  <si>
    <t>GFG Liberty Laverton Steel Mill</t>
  </si>
  <si>
    <t>E100001010334</t>
  </si>
  <si>
    <t>https://www.gem.wiki/GFG_Liberty_Laverton_Steel_Mill</t>
  </si>
  <si>
    <t>128 MW Numurkah Solar Farm</t>
  </si>
  <si>
    <t>GFG Liberty Steel Australia Whyalla steel plant</t>
  </si>
  <si>
    <t>E100001000556</t>
  </si>
  <si>
    <t>66.5 MW Captive Power Plant; South Australian Grid, Santos (gas supplier)</t>
  </si>
  <si>
    <t>P100000120015</t>
  </si>
  <si>
    <t>GFG Liberty Sydney Steel Mill</t>
  </si>
  <si>
    <t>https://www.gem.wiki/GFG_Liberty_Sydney_Steel_Mill</t>
  </si>
  <si>
    <t>P100000121147</t>
  </si>
  <si>
    <t>Green Steel of WA Collie Steel plant</t>
  </si>
  <si>
    <t>E100001012187</t>
  </si>
  <si>
    <t>https://www.gem.wiki/Green_Steel_of_WA_Collie_Steel_plant</t>
  </si>
  <si>
    <t>renewable electricity</t>
  </si>
  <si>
    <t>Green Steel of WA Geraldton Steel plant</t>
  </si>
  <si>
    <t>Renewable energy</t>
  </si>
  <si>
    <t>GreenSteel Australia New South Wales Steel Plant</t>
  </si>
  <si>
    <t>E100000131094</t>
  </si>
  <si>
    <t>POSCO Port Hedland Iron Project</t>
  </si>
  <si>
    <t>E100002009156</t>
  </si>
  <si>
    <t>renewable energy project in Pilbara with Engie</t>
  </si>
  <si>
    <t>Voestalpine Stahl Donawitz steel plant</t>
  </si>
  <si>
    <t>E100000130917</t>
  </si>
  <si>
    <t>Captive power plant</t>
  </si>
  <si>
    <t>Voestalpine Stahl Linz steel plant</t>
  </si>
  <si>
    <t>E100000130978</t>
  </si>
  <si>
    <t>BF; BOF; EAF</t>
  </si>
  <si>
    <t>Azerbaijan Integrated Steel Mill Complex</t>
  </si>
  <si>
    <t>E100000131069</t>
  </si>
  <si>
    <t>P100000120016</t>
  </si>
  <si>
    <t>Baku Steel Company steel plant</t>
  </si>
  <si>
    <t>E100000131003</t>
  </si>
  <si>
    <t>https://www.gem.wiki/Baku_Steel_Company_steel_plant</t>
  </si>
  <si>
    <t>Sulb Bahrain Al Hidd steel plant</t>
  </si>
  <si>
    <t>E100000131139</t>
  </si>
  <si>
    <t>P100000120020</t>
  </si>
  <si>
    <t>Abul Khair Steel Sitakunda plant</t>
  </si>
  <si>
    <t>E100000131068</t>
  </si>
  <si>
    <t>https://www.gem.wiki/Abul_Khair_Steel_Sitakunda_plant</t>
  </si>
  <si>
    <t>Bashundhara Steel Mirsarai plant</t>
  </si>
  <si>
    <t>E100002006720</t>
  </si>
  <si>
    <t>P100000120022</t>
  </si>
  <si>
    <t>BSRM Ltd Mirsarai plant</t>
  </si>
  <si>
    <t>E100000120118</t>
  </si>
  <si>
    <t>https://www.gem.wiki/BSRM_Ltd_Mirsarai_plant</t>
  </si>
  <si>
    <t>P100000120021</t>
  </si>
  <si>
    <t>BSRM Steels Mirsarai plant</t>
  </si>
  <si>
    <t>E100000130854</t>
  </si>
  <si>
    <t>https://www.gem.wiki/BSRM_Steels_Mirsarai_plant</t>
  </si>
  <si>
    <t>P100000120018</t>
  </si>
  <si>
    <t>GPH Steel Sitakunda plant</t>
  </si>
  <si>
    <t>E100000130987</t>
  </si>
  <si>
    <t>https://www.gem.wiki/GPH_Steel_Sitakunda_plant</t>
  </si>
  <si>
    <t>EAF; Steel other/unspecified</t>
  </si>
  <si>
    <t>P100000120024</t>
  </si>
  <si>
    <t>KSRM Sitakunda steel plant</t>
  </si>
  <si>
    <t>E100000131041</t>
  </si>
  <si>
    <t>https://www.gem.wiki/KSRM_Sitakunda_steel_plant</t>
  </si>
  <si>
    <t>56MW gas-based Captive Power plant</t>
  </si>
  <si>
    <t>P100001042845</t>
  </si>
  <si>
    <t>Megnha Re-rolling and Steel Mills steel plant</t>
  </si>
  <si>
    <t>E100002005771</t>
  </si>
  <si>
    <t>https://www.gem.wiki/Megnha_Re-rolling_and_Steel_Mills_steel_plant</t>
  </si>
  <si>
    <t>Star Consortium steel plant</t>
  </si>
  <si>
    <t>E100000131025</t>
  </si>
  <si>
    <t>167 MW coal-fired power plant</t>
  </si>
  <si>
    <t>P100001042855</t>
  </si>
  <si>
    <t>Unitex Steel Mills Feni steel plant</t>
  </si>
  <si>
    <t>E100002005773</t>
  </si>
  <si>
    <t>https://www.gem.wiki/Unitex_Steel_Mills_Feni_steel_plant</t>
  </si>
  <si>
    <t>2020-19-18</t>
  </si>
  <si>
    <t>Korerhat 400/230/132/33 kV Substation of PGCB</t>
  </si>
  <si>
    <t>P100000120056</t>
  </si>
  <si>
    <t>Byelorussian Steel Works</t>
  </si>
  <si>
    <t>E100000130960</t>
  </si>
  <si>
    <t>https://www.gem.wiki/Byelorussian_Steel_Works</t>
  </si>
  <si>
    <t>Lukoml GRES power station</t>
  </si>
  <si>
    <t>P100000120029</t>
  </si>
  <si>
    <t>Aperam Stainless Belgium Châtelet steel plant</t>
  </si>
  <si>
    <t>E100000130918</t>
  </si>
  <si>
    <t>https://www.gem.wiki/Aperam_Stainless_Belgium_Châtelet_steel_plant</t>
  </si>
  <si>
    <t>P100000120028</t>
  </si>
  <si>
    <t>Aperam Stainless Belgium Genk steel plant</t>
  </si>
  <si>
    <t>https://www.gem.wiki/Aperam_Stainless_Belgium_Genk_steel_plant</t>
  </si>
  <si>
    <t>ArcelorMittal Gent steel plant</t>
  </si>
  <si>
    <t>E100000000687</t>
  </si>
  <si>
    <t>Committed to purchasing all electricity generated at the Storm wind farm being built on the site for the next 20 years .</t>
  </si>
  <si>
    <t>P100000120030</t>
  </si>
  <si>
    <t>Thy Marcinelle Charleroi steel plant</t>
  </si>
  <si>
    <t>E100001010367</t>
  </si>
  <si>
    <t>https://www.gem.wiki/Thy_Marcinelle_Charleroi_steel_plant</t>
  </si>
  <si>
    <t>ESM Mutún steel plant</t>
  </si>
  <si>
    <t>E100002000080</t>
  </si>
  <si>
    <t>onsite power plant</t>
  </si>
  <si>
    <t>Pavgord Zenica steel plant</t>
  </si>
  <si>
    <t>E100001013687</t>
  </si>
  <si>
    <t>Toplana Zenica</t>
  </si>
  <si>
    <t>Aperam Timóteo steel plant</t>
  </si>
  <si>
    <t>E100000130690</t>
  </si>
  <si>
    <t>BF; EAF</t>
  </si>
  <si>
    <t>P100000120050</t>
  </si>
  <si>
    <t>ArcelorMittal Barra Mansa steel plant</t>
  </si>
  <si>
    <t>E100001000493</t>
  </si>
  <si>
    <t>https://www.gem.wiki/ArcelorMittal_Barra_Mansa_steel_plant</t>
  </si>
  <si>
    <t>ArcelorMittal Juiz de Fora steel plant</t>
  </si>
  <si>
    <t>ArcelorMittal Monlevade steel plant</t>
  </si>
  <si>
    <t>ArcelorMittal Pecém steel plant</t>
  </si>
  <si>
    <t>onsite 218MW gas-fired power plant</t>
  </si>
  <si>
    <t>P100000120041</t>
  </si>
  <si>
    <t>ArcelorMittal Piracicaba steel plant</t>
  </si>
  <si>
    <t>https://www.gem.wiki/ArcelorMittal_Piracicaba_steel_plant</t>
  </si>
  <si>
    <t>P100000120036</t>
  </si>
  <si>
    <t>ArcelorMittal Resende steel plant</t>
  </si>
  <si>
    <t>https://www.gem.wiki/ArcelorMittal_Resende_steel_plant</t>
  </si>
  <si>
    <t>ArcelorMittal Tubarão steel plant</t>
  </si>
  <si>
    <t>E100001000507</t>
  </si>
  <si>
    <t>Generates approximate 115% of energy required for production from gases from production process</t>
  </si>
  <si>
    <t>AVB Açailândia steel plant</t>
  </si>
  <si>
    <t>E100000130886</t>
  </si>
  <si>
    <t>onsite power plant fueled by blast furnace (BF) gases</t>
  </si>
  <si>
    <t>CSN Volta Redonda steel plant</t>
  </si>
  <si>
    <t>E100001000652</t>
  </si>
  <si>
    <t>CSN owns two hydroelectric plants (Ita and Igarapava) and a thermoelectric plant in Volta Redondo</t>
  </si>
  <si>
    <t>Gerdau Açominas Ouro Branco steel plant</t>
  </si>
  <si>
    <t>E100001010278</t>
  </si>
  <si>
    <t>P100000120042</t>
  </si>
  <si>
    <t>Gerdau Cosigua Santa Cruz steel plant</t>
  </si>
  <si>
    <t>E100001010277</t>
  </si>
  <si>
    <t>https://www.gem.wiki/Gerdau_Cosigua_Santa_Cruz_steel_plant</t>
  </si>
  <si>
    <t>Gerdau Divinópolis steel plant</t>
  </si>
  <si>
    <t>P100000120049</t>
  </si>
  <si>
    <t>Gerdau Guaíra Araucária steel plant</t>
  </si>
  <si>
    <t>https://www.gem.wiki/Gerdau_Guaíra_Araucária_steel_plant</t>
  </si>
  <si>
    <t>P100000120055</t>
  </si>
  <si>
    <t>Gerdau Pindamonhangaba steel plant</t>
  </si>
  <si>
    <t>E100001010270</t>
  </si>
  <si>
    <t>https://www.gem.wiki/Gerdau_Pindamonhangaba_steel_plant</t>
  </si>
  <si>
    <t>P100000120048</t>
  </si>
  <si>
    <t>Gerdau São Paulo Araçariguama steel plant</t>
  </si>
  <si>
    <t>https://www.gem.wiki/Gerdau_São_Paulo_Araçariguama_steel_plant</t>
  </si>
  <si>
    <t>P100000120052</t>
  </si>
  <si>
    <t>Simec Cariacica steel plant</t>
  </si>
  <si>
    <t>E100000130990</t>
  </si>
  <si>
    <t>https://www.gem.wiki/Simec_Cariacica_steel_plant</t>
  </si>
  <si>
    <t>P100000120051</t>
  </si>
  <si>
    <t>Simec Pindamonhangaba steel plant</t>
  </si>
  <si>
    <t>https://www.gem.wiki/Simec_Pindamonhangaba_steel_plant</t>
  </si>
  <si>
    <t>Sinobras Marabá steel plant</t>
  </si>
  <si>
    <t>E100001012180</t>
  </si>
  <si>
    <t>Ternium Brasil Santa Cruz steel plant</t>
  </si>
  <si>
    <t>E100000131066</t>
  </si>
  <si>
    <t>Onsite power plant generating all energy required for steelmaking using gases from production process</t>
  </si>
  <si>
    <t>Usiminas Cubatão steel plant</t>
  </si>
  <si>
    <t>E100000130691</t>
  </si>
  <si>
    <t>Usiminas Ipatinga steel plant</t>
  </si>
  <si>
    <t>P100000121175</t>
  </si>
  <si>
    <t>Vale Tecnored Marabá iron plant</t>
  </si>
  <si>
    <t>E100001000480</t>
  </si>
  <si>
    <t>https://www.gem.wiki/Vale_Tecnored_Marabá_iron_plant</t>
  </si>
  <si>
    <t>Vallourec Jeceaba steel plant</t>
  </si>
  <si>
    <t>E100000130951</t>
  </si>
  <si>
    <t>Viena Açailândia iron works</t>
  </si>
  <si>
    <t>E100000130884</t>
  </si>
  <si>
    <t>P100000120031</t>
  </si>
  <si>
    <t>Stomana Industry Pernik steel plant</t>
  </si>
  <si>
    <t>E100000130943</t>
  </si>
  <si>
    <t>https://www.gem.wiki/Stomana_Industry_Pernik_steel_plant</t>
  </si>
  <si>
    <t>"All electricity used at Stomana’s facilities is sourced from the national grid"</t>
  </si>
  <si>
    <t>Cambodia Iron and Steel Preah Vihear Plant</t>
  </si>
  <si>
    <t>E100001012105</t>
  </si>
  <si>
    <t>Captive Power Plant (coal)</t>
  </si>
  <si>
    <t>China Baowu Phnom Penh steel plant</t>
  </si>
  <si>
    <t>E100000130983</t>
  </si>
  <si>
    <t>Algoma steel plant</t>
  </si>
  <si>
    <t>E100000001817</t>
  </si>
  <si>
    <t>Ontario electricity grid; Lake Superior Power project upgrade with gas-fired turbines</t>
  </si>
  <si>
    <t>ArcelorMittal Dofasco steel plant</t>
  </si>
  <si>
    <t>E100001000495</t>
  </si>
  <si>
    <t>ArcelorMittal Montreal steel plant</t>
  </si>
  <si>
    <t>E100001000502</t>
  </si>
  <si>
    <t>Cleveland-Cliffs Lake Erie steel plant</t>
  </si>
  <si>
    <t>E100001000649</t>
  </si>
  <si>
    <t>P100000120060</t>
  </si>
  <si>
    <t>Evraz Regina Steel plant</t>
  </si>
  <si>
    <t>E100000131019</t>
  </si>
  <si>
    <t>https://www.gem.wiki/Evraz_Regina_Steel_plant</t>
  </si>
  <si>
    <t>P100000120062</t>
  </si>
  <si>
    <t>Gerdau Whitby Steel Mill</t>
  </si>
  <si>
    <t>E100001010298</t>
  </si>
  <si>
    <t>https://www.gem.wiki/Gerdau_Whitby_Steel_Mill</t>
  </si>
  <si>
    <t>P100000120063</t>
  </si>
  <si>
    <t>Ivaco Rolling Mills steel plant</t>
  </si>
  <si>
    <t>E100000130855</t>
  </si>
  <si>
    <t>https://www.gem.wiki/Ivaco_Rolling_Mills_steel_plant</t>
  </si>
  <si>
    <t>P100000120064</t>
  </si>
  <si>
    <t>Rio Tinto Fer et Titane steel plant</t>
  </si>
  <si>
    <t>E100000131063</t>
  </si>
  <si>
    <t>https://www.gem.wiki/Rio_Tinto_Fer_et_Titane_steel_plant</t>
  </si>
  <si>
    <t>P100000120067</t>
  </si>
  <si>
    <t>AZA Colina steel plant</t>
  </si>
  <si>
    <t>E100000131104</t>
  </si>
  <si>
    <t>https://www.gem.wiki/AZA_Colina_steel_plant</t>
  </si>
  <si>
    <t>CAP Acero Huachipato steel plant</t>
  </si>
  <si>
    <t>E100000130911</t>
  </si>
  <si>
    <t>Angang Group Xinyang Iron and Steel Co Ltd</t>
  </si>
  <si>
    <t>E100000127277</t>
  </si>
  <si>
    <t>P100000120089</t>
  </si>
  <si>
    <t>Angang Lianzhong Stainless Steel Co Ltd</t>
  </si>
  <si>
    <t>E100000127397</t>
  </si>
  <si>
    <t>https://www.gem.wiki/Angang_Lianzhong_Stainless_Steel_Co_Ltd</t>
  </si>
  <si>
    <t>Distributed Photovoltaic Power Generation</t>
  </si>
  <si>
    <t>Angang Steel Co Ltd</t>
  </si>
  <si>
    <t>E100000126769</t>
  </si>
  <si>
    <t>the world's first 180-megawatt split-type blast furnace gas combined cycle power generation</t>
  </si>
  <si>
    <t>Angang Steel Co Ltd Bayuquan branch</t>
  </si>
  <si>
    <t>Anhui Changjiang Steel Co Ltd</t>
  </si>
  <si>
    <t>E100000123155</t>
  </si>
  <si>
    <t>3.5 MW Rooftop Distributed Photovoltaic Power Generation</t>
  </si>
  <si>
    <t>Anhui Guihang Special Steel Co Ltd</t>
  </si>
  <si>
    <t>E100000126525</t>
  </si>
  <si>
    <t>P100000120391</t>
  </si>
  <si>
    <t>Anhui Jin an Stainless Steel Casting Co Ltd</t>
  </si>
  <si>
    <t>E100000126390</t>
  </si>
  <si>
    <t>https://www.gem.wiki/Anhui_Jin_an_Stainless_Steel_Casting_Co_Ltd</t>
  </si>
  <si>
    <t>County Power Supply Company</t>
  </si>
  <si>
    <t>P100000120417</t>
  </si>
  <si>
    <t>Anhui Jingxian Longxin Iron and Steel Co Ltd</t>
  </si>
  <si>
    <t>E100000126157</t>
  </si>
  <si>
    <t>https://www.gem.wiki/Anhui_Jingxian_Longxin_Iron_and_Steel_Co_Ltd</t>
  </si>
  <si>
    <t>5.9 MW roof photovoltaic power generation-Phase I</t>
  </si>
  <si>
    <t>P100000120402</t>
  </si>
  <si>
    <t>Anhui Langxi Hongtai Iron and Steel Co Ltd</t>
  </si>
  <si>
    <t>E100000126133</t>
  </si>
  <si>
    <t>https://www.gem.wiki/Anhui_Langxi_Hongtai_Iron_and_Steel_Co_Ltd</t>
  </si>
  <si>
    <t>Langxi Power Grid</t>
  </si>
  <si>
    <t>P100001025923</t>
  </si>
  <si>
    <t>Anhui Lixin Special Steel Co Ltd</t>
  </si>
  <si>
    <t>E100002005337</t>
  </si>
  <si>
    <t>https://www.gem.wiki/Anhui_Lixin_Special_Steel_Co_Ltd</t>
  </si>
  <si>
    <t>Anhui Shoukuang Dachang Metal Material Co Ltd</t>
  </si>
  <si>
    <t>E100000126761</t>
  </si>
  <si>
    <t>Ultra-high Temperature Subcritical Coal Gas Power Generation Unit</t>
  </si>
  <si>
    <t>Anshan Baode Iron and Steel Co Ltd</t>
  </si>
  <si>
    <t>E100000126417</t>
  </si>
  <si>
    <t>A 45-megawatt surplus energy supercritical temperature and supercritical pressure power station</t>
  </si>
  <si>
    <t>Ansteel Group Chaoyang Steel and Iron Co Ltd</t>
  </si>
  <si>
    <t>Anyang Huixin Special Steel Co Ltd</t>
  </si>
  <si>
    <t>E100000126643</t>
  </si>
  <si>
    <t>Anyang Iron and Steel Co Ltd</t>
  </si>
  <si>
    <t>E100001000432</t>
  </si>
  <si>
    <t>coal gas recovery power station&amp;waste heat power generation unit</t>
  </si>
  <si>
    <t>Anyang Xinpu Steel Co Ltd</t>
  </si>
  <si>
    <t>E100000126159</t>
  </si>
  <si>
    <t>P100000120384</t>
  </si>
  <si>
    <t>Baicheng Fuda Bar Rolling Co Ltd</t>
  </si>
  <si>
    <t>E100000127199</t>
  </si>
  <si>
    <t>https://www.gem.wiki/Baicheng_Fuda_Bar_Rolling_Co_Ltd</t>
  </si>
  <si>
    <t>State Power Investment Corporation Jilin Longhua Baicheng Combined Heat and Power Plant.</t>
  </si>
  <si>
    <t>Baoshan Iron and Steel Co Ltd Headquarters</t>
  </si>
  <si>
    <t>E100000122571</t>
  </si>
  <si>
    <t>Baoshan Iron &amp; Steel Co., Ltd. Power Plant</t>
  </si>
  <si>
    <t>Baosteel Desheng Stainless Steel Co Ltd</t>
  </si>
  <si>
    <t>E100000127278</t>
  </si>
  <si>
    <t>27.54MW Photovoltaic Power Station</t>
  </si>
  <si>
    <t>Baosteel Group Xinjiang Bayi Iron and Steel Co Ltd</t>
  </si>
  <si>
    <t>E100001012045</t>
  </si>
  <si>
    <t>Xinjiang Electric Power Company</t>
  </si>
  <si>
    <t>P100000120257</t>
  </si>
  <si>
    <t>Baosteel Special Steel Co Ltd</t>
  </si>
  <si>
    <t>E100000127209</t>
  </si>
  <si>
    <t>https://www.gem.wiki/Baosteel_Special_Steel_Co_Ltd</t>
  </si>
  <si>
    <t>150MW Gas-fired Power Generation Unit</t>
  </si>
  <si>
    <t>Baosteel Zhanjiang Iron and Steel Co Ltd</t>
  </si>
  <si>
    <t>E100000121815</t>
  </si>
  <si>
    <t>Photovoltaic Power Generation</t>
  </si>
  <si>
    <t>Baotou Baoxin Special Steel Co Ltd</t>
  </si>
  <si>
    <t>E100000126820</t>
  </si>
  <si>
    <t>Baotou Da'an Iron and Steel Co Ltd Kundulun District</t>
  </si>
  <si>
    <t>E100000126606</t>
  </si>
  <si>
    <t>Baotou Daan Iron and Steel Co Ltd Hondlon District</t>
  </si>
  <si>
    <t>Baotou Deshun Special Steel Co Ltd</t>
  </si>
  <si>
    <t>E100001012095</t>
  </si>
  <si>
    <t>Baowu Group Echeng Iron and Steel Co Ltd</t>
  </si>
  <si>
    <t>E100000123229</t>
  </si>
  <si>
    <t>10.38 MW Photovoltaic power generation on rooftops and water surfaces</t>
  </si>
  <si>
    <t>Bengang Steel Plates Co Ltd</t>
  </si>
  <si>
    <t>E100000122467</t>
  </si>
  <si>
    <t>Self-owned Power Plant</t>
  </si>
  <si>
    <t>Benxi Beiying Iron and Steel Group Co Ltd Beitai Town</t>
  </si>
  <si>
    <t>E100000123156</t>
  </si>
  <si>
    <t>Cangzhou China Railway Equipment Manufacture Material Co Ltd</t>
  </si>
  <si>
    <t>E100000126465</t>
  </si>
  <si>
    <t>Living Area 3MW Distributed Photovoltaic Power Generation Project</t>
  </si>
  <si>
    <t>P100000120385</t>
  </si>
  <si>
    <t>Cangzhou Lingang Sanling Metal Co Ltd</t>
  </si>
  <si>
    <t>E100000126397</t>
  </si>
  <si>
    <t>https://www.gem.wiki/Cangzhou_Lingang_Sanling_Metal_Co_Ltd</t>
  </si>
  <si>
    <t>Changshu Longteng Special Steel Co Ltd</t>
  </si>
  <si>
    <t>E100000126408</t>
  </si>
  <si>
    <t>±800 kV Baihetan-Jiangsu Ultra-High Voltage Direct Current Transmission Project</t>
  </si>
  <si>
    <t>Changzhi Xingbao Steel Co Ltd</t>
  </si>
  <si>
    <t>E100000127287</t>
  </si>
  <si>
    <t>Changzhou Eastern Special Steel Co Ltd</t>
  </si>
  <si>
    <t>E100000126487</t>
  </si>
  <si>
    <t>Changzhou Power Supply Company</t>
  </si>
  <si>
    <t>Chengde Iron and Steel Group Co Ltd</t>
  </si>
  <si>
    <t>E100000126296</t>
  </si>
  <si>
    <t>Chengde Jianlong Special Steel Co Ltd</t>
  </si>
  <si>
    <t>E100000126323</t>
  </si>
  <si>
    <t>Chengde Shengfeng Iron and Steel Co Ltd</t>
  </si>
  <si>
    <t>E100000126686</t>
  </si>
  <si>
    <t>Chengde Zhaofeng Steel Group Co Ltd</t>
  </si>
  <si>
    <t>E100000126962</t>
  </si>
  <si>
    <t>P100000120329</t>
  </si>
  <si>
    <t>Chengdu Changfeng Iron and Steel Group Co Ltd</t>
  </si>
  <si>
    <t>E100000126710</t>
  </si>
  <si>
    <t>https://www.gem.wiki/Chengdu_Changfeng_Iron_and_Steel_Group_Co_Ltd</t>
  </si>
  <si>
    <t>State Grid Tianfu Power Supply Company</t>
  </si>
  <si>
    <t>Chengyu Vanadium and Titanium Technology Co Ltd</t>
  </si>
  <si>
    <t>E100000127197</t>
  </si>
  <si>
    <t>Chifeng Yuanlian Steel Co Ltd</t>
  </si>
  <si>
    <t>E100000123157</t>
  </si>
  <si>
    <t>Chifeng Zhongtang Special Steel Co Ltd</t>
  </si>
  <si>
    <t>E100000126095</t>
  </si>
  <si>
    <t>P100000121041</t>
  </si>
  <si>
    <t>Chizhou Guichi Guihang Metal Products Co Ltd</t>
  </si>
  <si>
    <t>E100000127077</t>
  </si>
  <si>
    <t>https://www.gem.wiki/Chizhou_Guichi_Guihang_Metal_Products_Co_Ltd</t>
  </si>
  <si>
    <t>State Grid Chizhou City Guichi District Power Supply Company</t>
  </si>
  <si>
    <t>Chongli Steel Manufacturing Co Ltd</t>
  </si>
  <si>
    <t>E100000126996</t>
  </si>
  <si>
    <t>Chongqing Iron and Steel Co Ltd</t>
  </si>
  <si>
    <t>E100000126559</t>
  </si>
  <si>
    <t>6 MW Photovoltaic Power Generation</t>
  </si>
  <si>
    <t>P100000120409</t>
  </si>
  <si>
    <t>Chongqing Yonghang Steel Group Co Ltd</t>
  </si>
  <si>
    <t>E100000127146</t>
  </si>
  <si>
    <t>https://www.gem.wiki/Chongqing_Yonghang_Steel_Group_Co_Ltd</t>
  </si>
  <si>
    <t>State Grid Chongqing Electric Power Company</t>
  </si>
  <si>
    <t>P100000120317</t>
  </si>
  <si>
    <t>Chongqing Zuhang Iron and Steel Co Ltd</t>
  </si>
  <si>
    <t>E100000126259</t>
  </si>
  <si>
    <t>https://www.gem.wiki/Chongqing_Zuhang_Iron_and_Steel_Co_Ltd</t>
  </si>
  <si>
    <t>State Grid Dazu Power Supply Company</t>
  </si>
  <si>
    <t>Danyang Longjiang Steel Co Ltd</t>
  </si>
  <si>
    <t>E100000127247</t>
  </si>
  <si>
    <t>Daye Huaxin Industrial Co Ltd</t>
  </si>
  <si>
    <t>E100000126198</t>
  </si>
  <si>
    <t>Daye Special Steel Co Ltd</t>
  </si>
  <si>
    <t>E100000126188</t>
  </si>
  <si>
    <t>25 MW Distributed Photovoltaic Power Generation</t>
  </si>
  <si>
    <t>Daye Xinye Special Steel Co Ltd</t>
  </si>
  <si>
    <t>E100000127570; E100000123261</t>
  </si>
  <si>
    <t>Delong Steel Co Ltd</t>
  </si>
  <si>
    <t>E100000126785</t>
  </si>
  <si>
    <t>Dongbei Special Steel Group Dalian Special Steel Co Ltd</t>
  </si>
  <si>
    <t>E100000126532</t>
  </si>
  <si>
    <t>rooftop photovoltaic power generation</t>
  </si>
  <si>
    <t>P100000120177</t>
  </si>
  <si>
    <t>Ezhou Hongtai Steel Co Ltd</t>
  </si>
  <si>
    <t>E100000126669</t>
  </si>
  <si>
    <t>https://www.gem.wiki/Ezhou_Hongtai_Steel_Co_Ltd</t>
  </si>
  <si>
    <t>Ezhou Power Supply Company</t>
  </si>
  <si>
    <t>Fangchenggang Jinxi Steel Technology Co Ltd</t>
  </si>
  <si>
    <t>E100000126944</t>
  </si>
  <si>
    <t>Fangda Special Steel Technology Co Ltd</t>
  </si>
  <si>
    <t>E100000126116</t>
  </si>
  <si>
    <t>Fujian Dadonghai Industrial Group Co Ltd plant</t>
  </si>
  <si>
    <t>E100000123166</t>
  </si>
  <si>
    <t>Self-owned power plant</t>
  </si>
  <si>
    <t>Fujian Dingsheng Iron and Steel Co Ltd</t>
  </si>
  <si>
    <t>E100000126260</t>
  </si>
  <si>
    <t>Waste Heat Power Generation</t>
  </si>
  <si>
    <t>P100000121065</t>
  </si>
  <si>
    <t>Fujian Dingxin Industrial Co Ltd</t>
  </si>
  <si>
    <t>E100000126523</t>
  </si>
  <si>
    <t>https://www.gem.wiki/Fujian_Dingxin_Industrial_Co_Ltd</t>
  </si>
  <si>
    <t>waste heat power generation</t>
  </si>
  <si>
    <t>P100000120416</t>
  </si>
  <si>
    <t>Fujian Fuhua New Materials Group Co Ltd</t>
  </si>
  <si>
    <t>E100000126680</t>
  </si>
  <si>
    <t>https://www.gem.wiki/Fujian_Fuhua_New_Materials_Group_Co_Ltd</t>
  </si>
  <si>
    <t>State Grid Ningde Power Supply Company</t>
  </si>
  <si>
    <t>P100000121066</t>
  </si>
  <si>
    <t>Fujian Fuxin Special Steel Co Ltd</t>
  </si>
  <si>
    <t>E100000127029</t>
  </si>
  <si>
    <t>https://www.gem.wiki/Fujian_Fuxin_Special_Steel_Co_Ltd</t>
  </si>
  <si>
    <t>Fujian Longgang New Materials Co Ltd</t>
  </si>
  <si>
    <t>E100000126717</t>
  </si>
  <si>
    <t>Longyan Power Supply Company</t>
  </si>
  <si>
    <t>Fujian Luoyuan Minguang Iron and Steel Co Ltd</t>
  </si>
  <si>
    <t>E100000123227</t>
  </si>
  <si>
    <t>Self-owned power generation</t>
  </si>
  <si>
    <t>P100000120392</t>
  </si>
  <si>
    <t>Fujian Qingtuo New Material Co Ltd</t>
  </si>
  <si>
    <t>E100000126389</t>
  </si>
  <si>
    <t>https://www.gem.wiki/Fujian_Qingtuo_New_Material_Co_Ltd</t>
  </si>
  <si>
    <t>waste heat power generation&amp;400 megawatts rooftop distributed photovoltaic</t>
  </si>
  <si>
    <t>Fujian Quanzhou Minguang Iron and Steel Co Ltd</t>
  </si>
  <si>
    <t>E100000126555</t>
  </si>
  <si>
    <t>Fujian Sanbao Steel Co Ltd</t>
  </si>
  <si>
    <t>E100000126246</t>
  </si>
  <si>
    <t>Rooftop Distributed Photovoltaic Power Generation</t>
  </si>
  <si>
    <t>Fujian Tsingtuo Nickel Industry Co Ltd</t>
  </si>
  <si>
    <t>E100000126778</t>
  </si>
  <si>
    <t>P100000121064</t>
  </si>
  <si>
    <t>Fujian Wuhang Stainless Steel Products Co Ltd</t>
  </si>
  <si>
    <t>E100000127366</t>
  </si>
  <si>
    <t>https://www.gem.wiki/Fujian_Wuhang_Stainless_Steel_Products_Co_Ltd</t>
  </si>
  <si>
    <t>State Grid Changle District Power Supply Company</t>
  </si>
  <si>
    <t>Fujian Yixin Steel Co Ltd</t>
  </si>
  <si>
    <t>E100000126444</t>
  </si>
  <si>
    <t>Fushun Hanking Direct Reduced Iron Co Ltd</t>
  </si>
  <si>
    <t>E100000126360</t>
  </si>
  <si>
    <t>Fushun New Steel Co Ltd</t>
  </si>
  <si>
    <t>E100000124695</t>
  </si>
  <si>
    <t>Iron other/unspecified; BF; BOF</t>
  </si>
  <si>
    <t>P100000120228</t>
  </si>
  <si>
    <t>Fushun Special Steel Co Ltd</t>
  </si>
  <si>
    <t>E100000126378</t>
  </si>
  <si>
    <t>https://www.gem.wiki/Fushun_Special_Steel_Co_Ltd</t>
  </si>
  <si>
    <t>State Grid Fushun Power Supply Company</t>
  </si>
  <si>
    <t>P100000120358</t>
  </si>
  <si>
    <t>Fuzhou Wuhang Steel Products Co Ltd</t>
  </si>
  <si>
    <t>E100000126169</t>
  </si>
  <si>
    <t>https://www.gem.wiki/Fuzhou_Wuhang_Steel_Products_Co_Ltd</t>
  </si>
  <si>
    <t>State Grid Fuqing City Power Supply Company</t>
  </si>
  <si>
    <t>Gansu Jiu Steel Group Hongxing Iron and Steel Co Ltd</t>
  </si>
  <si>
    <t>E100000127239</t>
  </si>
  <si>
    <t>JISCO power stations 1 and 2</t>
  </si>
  <si>
    <t>P100000120087</t>
  </si>
  <si>
    <t>Guangdong Guangqing Metal Technology Co Ltd</t>
  </si>
  <si>
    <t>E100000126182</t>
  </si>
  <si>
    <t>https://www.gem.wiki/Guangdong_Guangqing_Metal_Technology_Co_Ltd</t>
  </si>
  <si>
    <t>Guangdong Jingye Iron and Steel Co Ltd</t>
  </si>
  <si>
    <t>E100000126698</t>
  </si>
  <si>
    <t>1×130t/h ultra-high-temperature and ultra-high-pressure gas boiler+1×40MW generator set</t>
  </si>
  <si>
    <t>P100000120319</t>
  </si>
  <si>
    <t>Guangdong Jinshenglan Metallurgical Technology Co Ltd</t>
  </si>
  <si>
    <t>E100000126881</t>
  </si>
  <si>
    <t>https://www.gem.wiki/Guangdong_Jinshenglan_Metallurgical_Technology_Co_Ltd</t>
  </si>
  <si>
    <t>P100000120380</t>
  </si>
  <si>
    <t>Guangdong Nanfang Donghai Iron and Steel Co Ltd</t>
  </si>
  <si>
    <t>E100000127165</t>
  </si>
  <si>
    <t>https://www.gem.wiki/Guangdong_Nanfang_Donghai_Iron_and_Steel_Co_Ltd</t>
  </si>
  <si>
    <t>GuangDong Xinxing Ductile Iron Pipes Co Ltd</t>
  </si>
  <si>
    <t>E100000127213</t>
  </si>
  <si>
    <t>Guangdong Yuebei United Steel Co Ltd</t>
  </si>
  <si>
    <t>E100000126242</t>
  </si>
  <si>
    <t>Self-built substation&amp; waste heat power station</t>
  </si>
  <si>
    <t>Guangshui Huaxin Metallurgical Industry Co Ltd</t>
  </si>
  <si>
    <t>E100000127295</t>
  </si>
  <si>
    <t>Guangxi Beigang New Material Co Ltd</t>
  </si>
  <si>
    <t>E100000126649</t>
  </si>
  <si>
    <t>Southern Power Grid North Bay Power Supply Bureau in Guangxi &amp; Waste Heat Power Generation</t>
  </si>
  <si>
    <t>Guangxi Chiji Iron and Steel Co Ltd</t>
  </si>
  <si>
    <t>E100000123159</t>
  </si>
  <si>
    <t>P100000120398</t>
  </si>
  <si>
    <t>Guangxi Deyuan Metallurgy Co Ltd Heng County</t>
  </si>
  <si>
    <t>E100000126407</t>
  </si>
  <si>
    <t>https://www.gem.wiki/Guangxi_Deyuan_Metallurgy_Co_Ltd_Heng_County</t>
  </si>
  <si>
    <t>State Grid</t>
  </si>
  <si>
    <t>P100000121140</t>
  </si>
  <si>
    <t>Guangxi Deyuan Metallurgy Co Ltd Liujing Industrial Park</t>
  </si>
  <si>
    <t>https://www.gem.wiki/Guangxi_Deyuan_Metallurgy_Co_Ltd_Liujing_Industrial_Park</t>
  </si>
  <si>
    <t>P100000120395</t>
  </si>
  <si>
    <t>Guangxi Guifeng Special Steel Co Ltd</t>
  </si>
  <si>
    <t>E100000126255</t>
  </si>
  <si>
    <t>https://www.gem.wiki/Guangxi_Guifeng_Special_Steel_Co_Ltd</t>
  </si>
  <si>
    <t>Guangxi Guigang Iron and Steel Group Co Ltd</t>
  </si>
  <si>
    <t>E100000123225</t>
  </si>
  <si>
    <t>P100000120363</t>
  </si>
  <si>
    <t>Guangxi Guigang Iron and Steel Group Guigang Guibao Special Steel Co Ltd</t>
  </si>
  <si>
    <t>E100000126170</t>
  </si>
  <si>
    <t>https://www.gem.wiki/Guangxi_Guigang_Iron_and_Steel_Group_Guigang_Guibao_Special_Steel_Co_Ltd</t>
  </si>
  <si>
    <t>Guangxi Guixin Iron and Steel Group Co Ltd</t>
  </si>
  <si>
    <t>E100000127358</t>
  </si>
  <si>
    <t>P100000120394</t>
  </si>
  <si>
    <t>Guangxi Guixin Steel Manufacturing Co Ltd</t>
  </si>
  <si>
    <t>E100001010584</t>
  </si>
  <si>
    <t>https://www.gem.wiki/Guangxi_Guixin_Steel_Manufacturing_Co_Ltd</t>
  </si>
  <si>
    <t>P100000120397</t>
  </si>
  <si>
    <t>Guangxi Hezhou Kexinda Metal Products Co Ltd</t>
  </si>
  <si>
    <t>E100000127052</t>
  </si>
  <si>
    <t>https://www.gem.wiki/Guangxi_Hezhou_Kexinda_Metal_Products_Co_Ltd</t>
  </si>
  <si>
    <t>Guangxi Iron and Steel Group Co Ltd</t>
  </si>
  <si>
    <t>E100000123161</t>
  </si>
  <si>
    <t>Guangxi Liugang Zhongjin Stainless Steel Co Ltd</t>
  </si>
  <si>
    <t>E100000126562</t>
  </si>
  <si>
    <t>Iron other/unspecified; BF; EAF</t>
  </si>
  <si>
    <t>Guangxi Longzhou Zhongheng Wanhua Industrial Co Ltd</t>
  </si>
  <si>
    <t>Guangxi Shenglong Metallurgical Co Ltd</t>
  </si>
  <si>
    <t>E100000123226</t>
  </si>
  <si>
    <t>P100000120369</t>
  </si>
  <si>
    <t>Guangxi Wuzhou Jinhai Stainless Steel Co Ltd</t>
  </si>
  <si>
    <t>E100000127026</t>
  </si>
  <si>
    <t>https://www.gem.wiki/Guangxi_Wuzhou_Jinhai_Stainless_Steel_Co_Ltd</t>
  </si>
  <si>
    <t>Southern Power Grid North Bay Power Supply Bureau in Guangxi</t>
  </si>
  <si>
    <t>P100000120367</t>
  </si>
  <si>
    <t>Guilin Pinggang Iron and Steel Co Ltd</t>
  </si>
  <si>
    <t>E100000126688</t>
  </si>
  <si>
    <t>https://www.gem.wiki/Guilin_Pinggang_Iron_and_Steel_Co_Ltd</t>
  </si>
  <si>
    <t>Guangxi New Power Investment Group Co., Ltd.</t>
  </si>
  <si>
    <t>P100000120098</t>
  </si>
  <si>
    <t>Guizhou Ganglian Industrial Group Co Ltd</t>
  </si>
  <si>
    <t>E100000127293</t>
  </si>
  <si>
    <t>https://www.gem.wiki/Guizhou_Ganglian_Industrial_Group_Co_Ltd</t>
  </si>
  <si>
    <t>P100000120364</t>
  </si>
  <si>
    <t>Guizhou Hexing Steel Co Ltd</t>
  </si>
  <si>
    <t>E100000126147</t>
  </si>
  <si>
    <t>https://www.gem.wiki/Guizhou_Hexing_Steel_Co_Ltd</t>
  </si>
  <si>
    <t>P100000120360</t>
  </si>
  <si>
    <t>Guizhou Juxin Iron and Steel Group Co Ltd</t>
  </si>
  <si>
    <t>E100000126448</t>
  </si>
  <si>
    <t>https://www.gem.wiki/Guizhou_Juxin_Iron_and_Steel_Group_Co_Ltd</t>
  </si>
  <si>
    <t>Guizhou Power Grid Company and Xingyi Local Power Grid</t>
  </si>
  <si>
    <t>P100000120097</t>
  </si>
  <si>
    <t>Guizhou United Iron and Steel Group Co Ltd</t>
  </si>
  <si>
    <t>E100000126286</t>
  </si>
  <si>
    <t>https://www.gem.wiki/Guizhou_United_Iron_and_Steel_Group_Co_Ltd</t>
  </si>
  <si>
    <t>Xingyi Power</t>
  </si>
  <si>
    <t>Handan Iron and Steel Group Co Ltd</t>
  </si>
  <si>
    <t>E100000126869</t>
  </si>
  <si>
    <t>Hangang Longshan Iron and Steel Co Ltd</t>
  </si>
  <si>
    <t>E100000126841</t>
  </si>
  <si>
    <t>P100000120334</t>
  </si>
  <si>
    <t>Hangda Steel Co Ltd</t>
  </si>
  <si>
    <t>E100000126573</t>
  </si>
  <si>
    <t>https://www.gem.wiki/Hangda_Steel_Co_Ltd</t>
  </si>
  <si>
    <t>Hbis Laoting Steel Co Ltd</t>
  </si>
  <si>
    <t>E100000123169</t>
  </si>
  <si>
    <t>Hebei Anfeng Iron and Steel Co Ltd</t>
  </si>
  <si>
    <t>E100000123162</t>
  </si>
  <si>
    <t>Hebei Baoxin Iron and Steel Group Co Ltd</t>
  </si>
  <si>
    <t>E100000126822</t>
  </si>
  <si>
    <t>Hebei Bishi Inner Mongolia iron and steel plant</t>
  </si>
  <si>
    <t>E100000160981</t>
  </si>
  <si>
    <t>Hebei Donghai Special Steel Co Ltd</t>
  </si>
  <si>
    <t>E100000126598</t>
  </si>
  <si>
    <t>Hebei Huaxi Iron and Steel Co Ltd</t>
  </si>
  <si>
    <t>E100000127272</t>
  </si>
  <si>
    <t>Hebei Huaxi Special Steel Co Ltd</t>
  </si>
  <si>
    <t>E100000126892</t>
  </si>
  <si>
    <t>Hebei Huaxin Special Steel Co Ltd</t>
  </si>
  <si>
    <t>E100000126550</t>
  </si>
  <si>
    <t>Hebei Jinxi Iron and Steel Group Co Ltd</t>
  </si>
  <si>
    <t>E100000123170</t>
  </si>
  <si>
    <t>Hebei Longfengshan Casting Co Ltd</t>
  </si>
  <si>
    <t>E100000126568</t>
  </si>
  <si>
    <t>Hebei Mingbin Iron and Steel Co Ltd</t>
  </si>
  <si>
    <t>E100000127093</t>
  </si>
  <si>
    <t>Hebei Puyang Iron and Steel Co Ltd</t>
  </si>
  <si>
    <t>E100000123171</t>
  </si>
  <si>
    <t>Self-Produced Gas Power Generation, 80MW Power Generation Project</t>
  </si>
  <si>
    <t>Hebei Rongxin Steel Co Ltd</t>
  </si>
  <si>
    <t>E100000127252</t>
  </si>
  <si>
    <t>Hebei Taihang Iron and Steel Group Co Ltd</t>
  </si>
  <si>
    <t>E100000123223</t>
  </si>
  <si>
    <t>Hebei Tangyin Iron and Steel Co Ltd</t>
  </si>
  <si>
    <t>E100000123222</t>
  </si>
  <si>
    <t>Hebei Tangyin Iron and Steel Co Ltd Caofeidian base</t>
  </si>
  <si>
    <t>Hebei Tianzhu Iron and Steel Group Co Ltd</t>
  </si>
  <si>
    <t>E100000126131</t>
  </si>
  <si>
    <t>Hebei Tianzhu Iron and Steel Group Co Ltd Fengrun Plant</t>
  </si>
  <si>
    <t>E100000123221</t>
  </si>
  <si>
    <t>Hebei Wenfeng Iron and Steel Co Ltd</t>
  </si>
  <si>
    <t>E100000127214</t>
  </si>
  <si>
    <t>Hebei Xin Wuan Steel Group Hongrong Iron and Steel Co Ltd</t>
  </si>
  <si>
    <t>E100000126533</t>
  </si>
  <si>
    <t>Hebei Xin Wuan Steel Group Wenan Iron and Steel Co Ltd</t>
  </si>
  <si>
    <t>Hebei Xinda Iron and Steel Group Co Ltd</t>
  </si>
  <si>
    <t>E100000123220</t>
  </si>
  <si>
    <t>Hebei Xinghua Iron and Steel Co Ltd</t>
  </si>
  <si>
    <t>E100000127161</t>
  </si>
  <si>
    <t>Hebei Xinjin Iron and Steel Co Ltd</t>
  </si>
  <si>
    <t>E100000123172</t>
  </si>
  <si>
    <t>100MW Ultra-High Temperature Subcritical Coal Gas Power Generation</t>
  </si>
  <si>
    <t>Hebei Xinwuan Iron and Steel Group Xinhui Metallurgy Co Ltd</t>
  </si>
  <si>
    <t>E100000127317</t>
  </si>
  <si>
    <t>Hebei Xinxing Ductile Iron Pipes Co Ltd</t>
  </si>
  <si>
    <t>E100000126724</t>
  </si>
  <si>
    <t>Hebei Yanshan Iron and Steel Group Co Ltd</t>
  </si>
  <si>
    <t>E100000123173</t>
  </si>
  <si>
    <t>Hebei Yongyang Special Steel Group Co Ltd</t>
  </si>
  <si>
    <t>E100000126303</t>
  </si>
  <si>
    <t>State Grid Handan Power Supply Company</t>
  </si>
  <si>
    <t>Hebei Zhangxuan High Tech Co Ltd</t>
  </si>
  <si>
    <t>E100000126320</t>
  </si>
  <si>
    <t>State Grid Zhangjiakou Power Supply Company</t>
  </si>
  <si>
    <t>Hebei Zongheng Group Fengnan Iron and Steel Co Ltd</t>
  </si>
  <si>
    <t>E100000127395</t>
  </si>
  <si>
    <t>Rooftop Photovoltaic Power Generation</t>
  </si>
  <si>
    <t>Heilongjiang Jianlong Iron and Steel Co Ltd</t>
  </si>
  <si>
    <t>E100000127072</t>
  </si>
  <si>
    <t>Henan Angang Zhoukou Iron and Steel Co Ltd</t>
  </si>
  <si>
    <t>E100000126343</t>
  </si>
  <si>
    <t>Henan Changtai Stainless Steel Plate Co Ltd</t>
  </si>
  <si>
    <t>E100000127189</t>
  </si>
  <si>
    <t>Henan Fengbao Special Steel Co Ltd</t>
  </si>
  <si>
    <t>E100000127405</t>
  </si>
  <si>
    <t>Henan Jinhui Industrial Group</t>
  </si>
  <si>
    <t>E100000126106</t>
  </si>
  <si>
    <t>Xuchang Changge City Power Supply Company</t>
  </si>
  <si>
    <t>Henan Jiyuan Iron and Steel Group Co Ltd</t>
  </si>
  <si>
    <t>E100000123174</t>
  </si>
  <si>
    <t>Henan Yaxin Iron and Steel Group Co Ltd</t>
  </si>
  <si>
    <t>E100000127122</t>
  </si>
  <si>
    <t>Hengyang Valin Steel Tube Co Ltd</t>
  </si>
  <si>
    <t>E100000127153</t>
  </si>
  <si>
    <t>Roof-Top Distributed Photovoltaic Power Generation Project</t>
  </si>
  <si>
    <t>P100000120091</t>
  </si>
  <si>
    <t>Heping Yueshen Steel Industry Co Ltd</t>
  </si>
  <si>
    <t>E100000127322</t>
  </si>
  <si>
    <t>https://www.gem.wiki/Heping_Yueshen_Steel_Industry_Co_Ltd</t>
  </si>
  <si>
    <t>P100000120090</t>
  </si>
  <si>
    <t>Heyuan Derun Steel Co Ltd Dongjiang Jinzhu Industrial Park</t>
  </si>
  <si>
    <t>E100000126251</t>
  </si>
  <si>
    <t>https://www.gem.wiki/Heyuan_Derun_Steel_Co_Ltd_Dongjiang_Jinzhu_Industrial_Park</t>
  </si>
  <si>
    <t>P100000121139</t>
  </si>
  <si>
    <t>Heyuan Derun Steel Co Ltd LanTang Industrial Park</t>
  </si>
  <si>
    <t>https://www.gem.wiki/Heyuan_Derun_Steel_Co_Ltd_LanTang_Industrial_Park</t>
  </si>
  <si>
    <t>P100000120396</t>
  </si>
  <si>
    <t>Hezhou Xindu Sanyuan Casting Co Ltd</t>
  </si>
  <si>
    <t>E100000126302</t>
  </si>
  <si>
    <t>https://www.gem.wiki/Hezhou_Xindu_Sanyuan_Casting_Co_Ltd</t>
  </si>
  <si>
    <t>Houying Group Haicheng Iron and Steel Co Ltd Datun Branch</t>
  </si>
  <si>
    <t>E100000126219</t>
  </si>
  <si>
    <t>P100000121042</t>
  </si>
  <si>
    <t>Huainan Hongtai Iron and Steel Co Ltd</t>
  </si>
  <si>
    <t>E100000127020</t>
  </si>
  <si>
    <t>https://www.gem.wiki/Huainan_Hongtai_Iron_and_Steel_Co_Ltd</t>
  </si>
  <si>
    <t>Company-managed 110 kV Substation</t>
  </si>
  <si>
    <t>P100000121047</t>
  </si>
  <si>
    <t>Huangshi Xingang Heavy Industry Technology Co Ltd</t>
  </si>
  <si>
    <t>E100000126571</t>
  </si>
  <si>
    <t>https://www.gem.wiki/Huangshi_Xingang_Heavy_Industry_Technology_Co_Ltd</t>
  </si>
  <si>
    <t>Iron other/unspecified; EAF</t>
  </si>
  <si>
    <t>State Grid Huangshi Power Supply Company</t>
  </si>
  <si>
    <t>P100000120176</t>
  </si>
  <si>
    <t>Hubei Dazhan Iron and Steel Co Ltd</t>
  </si>
  <si>
    <t>E100000127095</t>
  </si>
  <si>
    <t>https://www.gem.wiki/Hubei_Dazhan_Iron_and_Steel_Co_Ltd</t>
  </si>
  <si>
    <t>Xiaogan Power Supply Company</t>
  </si>
  <si>
    <t>Hubei Jinshenglan Metallurgical Technology Co Ltd</t>
  </si>
  <si>
    <t>E100000123176</t>
  </si>
  <si>
    <t>P100000121070</t>
  </si>
  <si>
    <t>Hubei Lijin Steel Group Co Ltd</t>
  </si>
  <si>
    <t>E100000126786</t>
  </si>
  <si>
    <t>https://www.gem.wiki/Hubei_Lijin_Steel_Group_Co_Ltd</t>
  </si>
  <si>
    <t>State Grid Xiangyang Power Supply Company</t>
  </si>
  <si>
    <t>P100000120343</t>
  </si>
  <si>
    <t>Hubei Shunle Steel Co Ltd plant</t>
  </si>
  <si>
    <t>E100000127111</t>
  </si>
  <si>
    <t>https://www.gem.wiki/Hubei_Shunle_Steel_Co_Ltd_plant</t>
  </si>
  <si>
    <t>P100000120415</t>
  </si>
  <si>
    <t>Hubei Wucheng Iron and Steel Group Co Ltd</t>
  </si>
  <si>
    <t>E100000127163</t>
  </si>
  <si>
    <t>https://www.gem.wiki/Hubei_Wucheng_Iron_and_Steel_Group_Co_Ltd</t>
  </si>
  <si>
    <t>Hunan Valin Lianyuan Iron and Steel Co Ltd</t>
  </si>
  <si>
    <t>E100000123177</t>
  </si>
  <si>
    <t>Hunan Valin Xiangtan Iron and Steel Co Ltd</t>
  </si>
  <si>
    <t>Inner Mongolia Baotou Jiyu Iron and Steel Co Ltd Hondlon District</t>
  </si>
  <si>
    <t>E100000126293</t>
  </si>
  <si>
    <t>Inner Mongolia BaoTou Steel Union Co Ltd</t>
  </si>
  <si>
    <t>E100000126357</t>
  </si>
  <si>
    <t>Combined Cycle Power Plant</t>
  </si>
  <si>
    <t>Inner Mongolia Desheng Metal Products Co Ltd</t>
  </si>
  <si>
    <t>E100000126297</t>
  </si>
  <si>
    <t>Inner Mongolia Mingtuo Ferrite New Material Co Ltd</t>
  </si>
  <si>
    <t>E100000127334</t>
  </si>
  <si>
    <t>P100000120390</t>
  </si>
  <si>
    <t>Inner Mongolia Wanzhou Special Steel Co Ltd</t>
  </si>
  <si>
    <t>E100000126540</t>
  </si>
  <si>
    <t>https://www.gem.wiki/Inner_Mongolia_Wanzhou_Special_Steel_Co_Ltd</t>
  </si>
  <si>
    <t>Inner Mongolia Yaxin Longshun Special Steel Co Ltd</t>
  </si>
  <si>
    <t>E100000123178</t>
  </si>
  <si>
    <t>Jianglong Acheng Iron and Steel Co Ltd</t>
  </si>
  <si>
    <t>E100000126895</t>
  </si>
  <si>
    <t>Jiangsu Binxin Steel Group Co Ltd</t>
  </si>
  <si>
    <t>E100000123179</t>
  </si>
  <si>
    <t>Jiangsu Changqiang Iron and Steel Co Ltd</t>
  </si>
  <si>
    <t>E100000126228</t>
  </si>
  <si>
    <t>P100000120349</t>
  </si>
  <si>
    <t>Jiangsu Delong Nickel Industry Co Ltd</t>
  </si>
  <si>
    <t>E100000126498</t>
  </si>
  <si>
    <t>https://www.gem.wiki/Jiangsu_Delong_Nickel_Industry_Co_Ltd</t>
  </si>
  <si>
    <t>State Grid Jiangsu Electric Power</t>
  </si>
  <si>
    <t>P100000120386</t>
  </si>
  <si>
    <t>Jiangsu Hongtai Iron and Steel Co Ltd</t>
  </si>
  <si>
    <t>E100000127063</t>
  </si>
  <si>
    <t>https://www.gem.wiki/Jiangsu_Hongtai_Iron_and_Steel_Co_Ltd</t>
  </si>
  <si>
    <t>Jiangsu Power Grid</t>
  </si>
  <si>
    <t>Jiangsu Longyuan Steel Co</t>
  </si>
  <si>
    <t>E100001012139</t>
  </si>
  <si>
    <t>Jiangsu Shagang Group Huaigang Special Steel Co Ltd</t>
  </si>
  <si>
    <t>E100000124018</t>
  </si>
  <si>
    <t>30MW Distributed Photovoltaic Power Generation</t>
  </si>
  <si>
    <t>Jiangsu Shente Steel Co Ltd</t>
  </si>
  <si>
    <t>E100000127108</t>
  </si>
  <si>
    <t>Jiangsu Suxin Special Steel Group Co Ltd</t>
  </si>
  <si>
    <t>E100000126768</t>
  </si>
  <si>
    <t>Suzhou Power Grid</t>
  </si>
  <si>
    <t>Jiangsu Xingda Steel Group</t>
  </si>
  <si>
    <t>E100001012229</t>
  </si>
  <si>
    <t>Jiangsu Xugang Iron and Steel Group Co Ltd</t>
  </si>
  <si>
    <t>E100000126140</t>
  </si>
  <si>
    <t>P100000121050</t>
  </si>
  <si>
    <t>Jiangxi Taixin Iron and Steel Co Ltd</t>
  </si>
  <si>
    <t>E100000127119</t>
  </si>
  <si>
    <t>https://www.gem.wiki/Jiangxi_Taixin_Iron_and_Steel_Co_Ltd</t>
  </si>
  <si>
    <t>P100000121144</t>
  </si>
  <si>
    <t>Jiangxi Yuanxing Iron and Steel Co Ltd</t>
  </si>
  <si>
    <t>E100001012080</t>
  </si>
  <si>
    <t>https://www.gem.wiki/Jiangxi_Yuanxing_Iron_and_Steel_Co_Ltd</t>
  </si>
  <si>
    <t>Jiangyin Huaxi Iron and Steel Co Ltd</t>
  </si>
  <si>
    <t>E100000126810</t>
  </si>
  <si>
    <t>P100000120347</t>
  </si>
  <si>
    <t>Jiangyin Xicheng Steel Co Ltd</t>
  </si>
  <si>
    <t>E100000126191</t>
  </si>
  <si>
    <t>https://www.gem.wiki/Jiangyin_Xicheng_Steel_Co_Ltd</t>
  </si>
  <si>
    <t>Jiangyin Xingcheng Special Steel Works Co Ltd</t>
  </si>
  <si>
    <t>E100000126701</t>
  </si>
  <si>
    <t>Jianlong Beiman Special Steel Co Ltd</t>
  </si>
  <si>
    <t>E100000126721</t>
  </si>
  <si>
    <t>onsite gas power generation units, Excess Gas Power Generation, Rooftop Photovoltaics</t>
  </si>
  <si>
    <t>Jianlong Xilin Iron and Steel Co Ltd</t>
  </si>
  <si>
    <t>E100000127058</t>
  </si>
  <si>
    <t>Jilin Jianlong Steel Co Ltd</t>
  </si>
  <si>
    <t>E100000125308</t>
  </si>
  <si>
    <t>Jilin Jingang Iron and Steel Co Ltd</t>
  </si>
  <si>
    <t>E100000127125</t>
  </si>
  <si>
    <t>P100000120389</t>
  </si>
  <si>
    <t>Jilin Steel Group Fugang Metal Manufacturing Co Ltd</t>
  </si>
  <si>
    <t>E100000126497</t>
  </si>
  <si>
    <t>https://www.gem.wiki/Jilin_Steel_Group_Fugang_Metal_Manufacturing_Co_Ltd</t>
  </si>
  <si>
    <t>P100000120388</t>
  </si>
  <si>
    <t>Jilin Steel Group Taihua Metal Equipment Manufacture Co Ltd</t>
  </si>
  <si>
    <t>E100000127275</t>
  </si>
  <si>
    <t>https://www.gem.wiki/Jilin_Steel_Group_Taihua_Metal_Equipment_Manufacture_Co_Ltd</t>
  </si>
  <si>
    <t>Jilin Xinda Iron and Steel Co Ltd</t>
  </si>
  <si>
    <t>E100000123181</t>
  </si>
  <si>
    <t>Jinan Iron and Steel Group Co Ltd</t>
  </si>
  <si>
    <t>E100000126505</t>
  </si>
  <si>
    <t>Jincheng Fusheng Iron and Steel Co Ltd</t>
  </si>
  <si>
    <t>E100000127056</t>
  </si>
  <si>
    <t>Jinding Heavy Industry Co Ltd</t>
  </si>
  <si>
    <t>E100000126942</t>
  </si>
  <si>
    <t>Jingye Iron and Steel Co Ltd</t>
  </si>
  <si>
    <t>E100000126115</t>
  </si>
  <si>
    <t>Self-owned Power Generation</t>
  </si>
  <si>
    <t>P100000120175</t>
  </si>
  <si>
    <t>Jingzhou Qunli Metal Products Co Ltd</t>
  </si>
  <si>
    <t>E100000127098</t>
  </si>
  <si>
    <t>https://www.gem.wiki/Jingzhou_Qunli_Metal_Products_Co_Ltd</t>
  </si>
  <si>
    <t>Jinye Iron and Steel Group Co Ltd</t>
  </si>
  <si>
    <t>E100000126800</t>
  </si>
  <si>
    <t>Jinzhou Jinxing Special Steel Company</t>
  </si>
  <si>
    <t>E100002003149</t>
  </si>
  <si>
    <t>Jishan Mingfu Steel Products Co Ltd</t>
  </si>
  <si>
    <t>E100000127266</t>
  </si>
  <si>
    <t>Jiugang Group Yuzhong Iron and Steel Co Ltd</t>
  </si>
  <si>
    <t>E100000126330</t>
  </si>
  <si>
    <t>State Grid Gansu Lanzhou Power Supply Company</t>
  </si>
  <si>
    <t>Jiujiang Pinggang Iron and Steel Co Ltd</t>
  </si>
  <si>
    <t>E100000123182</t>
  </si>
  <si>
    <t>Laiwu Iron and Steel Group Yinshan Section Steel Co Ltd</t>
  </si>
  <si>
    <t>E100000126374</t>
  </si>
  <si>
    <t>Langfang Guangyuan Metalwork Co Ltd</t>
  </si>
  <si>
    <t>E100000126181</t>
  </si>
  <si>
    <t>Lanxin Steel Group Co Ltd plant</t>
  </si>
  <si>
    <t>E100000126506</t>
  </si>
  <si>
    <t>Coal Gas Recovery and Comprehensive Utilization Power Generation</t>
  </si>
  <si>
    <t>Lengshuijiang Steel Co Ltd</t>
  </si>
  <si>
    <t>E100000126341</t>
  </si>
  <si>
    <t>Lianfeng Steel Zhangjiagang Co Ltd</t>
  </si>
  <si>
    <t>E100000126766</t>
  </si>
  <si>
    <t>State Grid &amp; 3.55MW Saturated Steam Power Generation</t>
  </si>
  <si>
    <t>Lianyungang Huale Alloy Group Co Ltd</t>
  </si>
  <si>
    <t>E100000127135</t>
  </si>
  <si>
    <t>Lianyungang Xingxin Iron and Steel Co Ltd</t>
  </si>
  <si>
    <t>E100000123183</t>
  </si>
  <si>
    <t>Lianyungang Yaxin Iron and Steel Co Ltd</t>
  </si>
  <si>
    <t>E100000126647</t>
  </si>
  <si>
    <t>3.214 Megawatt Rooftop Photovoltaic Power Generation</t>
  </si>
  <si>
    <t>Liaoyang United Steel Co Ltd</t>
  </si>
  <si>
    <t>E100000126207</t>
  </si>
  <si>
    <t>P100000121051</t>
  </si>
  <si>
    <t>Liaoyang Xinyi Special Steel Co Ltd</t>
  </si>
  <si>
    <t>E100000126978</t>
  </si>
  <si>
    <t>https://www.gem.wiki/Liaoyang_Xinyi_Special_Steel_Co_Ltd</t>
  </si>
  <si>
    <t>State Grid Liaoyang Power Supply Company</t>
  </si>
  <si>
    <t>Licheng Taihang Iron and Steel Co Ltd</t>
  </si>
  <si>
    <t>E100000126125</t>
  </si>
  <si>
    <t>Lingyuan Iron and Steel Co Ltd</t>
  </si>
  <si>
    <t>E100000126754</t>
  </si>
  <si>
    <t>Linyi Iron and Steel Investment Group Co Ltd</t>
  </si>
  <si>
    <t>E100000123322</t>
  </si>
  <si>
    <t>Linyi Jiangxin Iron and Steel Co Ltd</t>
  </si>
  <si>
    <t>E100000126519</t>
  </si>
  <si>
    <t>P100000120399</t>
  </si>
  <si>
    <t>Lishui Huahong Iron and Steel Products Co Ltd</t>
  </si>
  <si>
    <t>E100000127001</t>
  </si>
  <si>
    <t>https://www.gem.wiki/Lishui_Huahong_Iron_and_Steel_Products_Co_Ltd</t>
  </si>
  <si>
    <t>State Grid Lishui Power Supply Company</t>
  </si>
  <si>
    <t>Liuzhou Iron and Steel Co Ltd Liuzhou Base</t>
  </si>
  <si>
    <t>E100000123902</t>
  </si>
  <si>
    <t>P100000120382</t>
  </si>
  <si>
    <t>Liyang Baorun Steel Co Ltd</t>
  </si>
  <si>
    <t>E100000126811</t>
  </si>
  <si>
    <t>https://www.gem.wiki/Liyang_Baorun_Steel_Co_Ltd</t>
  </si>
  <si>
    <t>State Grid Jiangsu Electric Power Company</t>
  </si>
  <si>
    <t>P100000120412</t>
  </si>
  <si>
    <t>Longnan Fuxin Iron and Steel Co Ltd</t>
  </si>
  <si>
    <t>E100000126284</t>
  </si>
  <si>
    <t>https://www.gem.wiki/Longnan_Fuxin_Iron_and_Steel_Co_Ltd</t>
  </si>
  <si>
    <t>P100000120383</t>
  </si>
  <si>
    <t>Luoyang Luogang Group of Steel and Iron Co Ltd</t>
  </si>
  <si>
    <t>E100000126383</t>
  </si>
  <si>
    <t>https://www.gem.wiki/Luoyang_Luogang_Group_of_Steel_and_Iron_Co_Ltd</t>
  </si>
  <si>
    <t>state grid</t>
  </si>
  <si>
    <t>P100000120335</t>
  </si>
  <si>
    <t>Luzhou Xinyang Vanadium Titanium Steel Co Ltd</t>
  </si>
  <si>
    <t>E100000126425</t>
  </si>
  <si>
    <t>https://www.gem.wiki/Luzhou_Xinyang_Vanadium_Titanium_Steel_Co_Ltd</t>
  </si>
  <si>
    <t>State Grid Luzhou Power Supply Company</t>
  </si>
  <si>
    <t>Lvliang Jianlong Industrial Co Ltd</t>
  </si>
  <si>
    <t>E100000126132</t>
  </si>
  <si>
    <t>Maanshan Iron and Steel Co Ltd</t>
  </si>
  <si>
    <t>E100000123737</t>
  </si>
  <si>
    <t>Ma'anshan Steel power station/Rooftop Distributed Photovoltaic Power Generation</t>
  </si>
  <si>
    <t>Mintal Group DRI plant</t>
  </si>
  <si>
    <t>E100000128517</t>
  </si>
  <si>
    <t>Minyuan Iron and Steel Group Co Ltd</t>
  </si>
  <si>
    <t>E100000123185</t>
  </si>
  <si>
    <t>Nanjing Iron and Steel Co Ltd</t>
  </si>
  <si>
    <t>E100000123506</t>
  </si>
  <si>
    <t>20 MW Rooftop Photovoltaic Power Generation</t>
  </si>
  <si>
    <t>Nanyang Hanye Special Steel Co Ltd</t>
  </si>
  <si>
    <t>E100000126908</t>
  </si>
  <si>
    <t>P100000120400</t>
  </si>
  <si>
    <t>Ningbo Haoyang New Materials Techonology Co Ltd</t>
  </si>
  <si>
    <t>E100000126616</t>
  </si>
  <si>
    <t>https://www.gem.wiki/Ningbo_Haoyang_New_Materials_Techonology_Co_Ltd</t>
  </si>
  <si>
    <t>8.9 megawatt photovoltaic power generation</t>
  </si>
  <si>
    <t>Ningbo Iron and Steel Co Ltd</t>
  </si>
  <si>
    <t>E100000126299</t>
  </si>
  <si>
    <t>Utilizing the waste heat from high-energy-consuming equipment and idle construction sites to build photovoltaic power station</t>
  </si>
  <si>
    <t>Ningxia Boyu Hongxing Special Steel Group Co</t>
  </si>
  <si>
    <t>E100001012201</t>
  </si>
  <si>
    <t>Ningxia Iron and Steel Group Co Ltd</t>
  </si>
  <si>
    <t>E100000127269</t>
  </si>
  <si>
    <t>Ningxia Jianlong Special Steel Co Ltd</t>
  </si>
  <si>
    <t>E100000126270</t>
  </si>
  <si>
    <t>Ningxia Xinghua Iron and Steel Co Ltd</t>
  </si>
  <si>
    <t>E100000126524</t>
  </si>
  <si>
    <t>P100000121080</t>
  </si>
  <si>
    <t>Pangang Group Jiangyou Changcheng Special Steel Co Ltd</t>
  </si>
  <si>
    <t>E100000126790</t>
  </si>
  <si>
    <t>https://www.gem.wiki/Pangang_Group_Jiangyou_Changcheng_Special_Steel_Co_Ltd</t>
  </si>
  <si>
    <t>Pangang Group Panzhihua Steel Vanadium Co Ltd</t>
  </si>
  <si>
    <t>E100000123187</t>
  </si>
  <si>
    <t>Pangang Group Xichang Steel and Vanadium Co Ltd</t>
  </si>
  <si>
    <t>E100000126957</t>
  </si>
  <si>
    <t>Panshi Jianlong Iron and Steel Co Ltd</t>
  </si>
  <si>
    <t>E100000125133</t>
  </si>
  <si>
    <t>Pingxiang Pinggang Anyuan Iron and Steel Co Ltd</t>
  </si>
  <si>
    <t>E100000127352</t>
  </si>
  <si>
    <t>P100000120206</t>
  </si>
  <si>
    <t>Posco Zhangjiagang Stainless Steel Co Ltd</t>
  </si>
  <si>
    <t>E100001010128</t>
  </si>
  <si>
    <t>https://www.gem.wiki/Posco_Zhangjiagang_Stainless_Steel_Co_Ltd</t>
  </si>
  <si>
    <t>State Grid Zhangjiagang Power Supply Company</t>
  </si>
  <si>
    <t>Qian an Jiujiang Wire Co Ltd</t>
  </si>
  <si>
    <t>E100000123190</t>
  </si>
  <si>
    <t>Qian an Zhayi Steel Group Co Ltd</t>
  </si>
  <si>
    <t>E100001010697</t>
  </si>
  <si>
    <t>Qingdao Special Iron and Steel Co Ltd</t>
  </si>
  <si>
    <t>E100000127314</t>
  </si>
  <si>
    <t>State Power Investment Corporation Shandong Company</t>
  </si>
  <si>
    <t>Qinhuangdao Baigong Steel Co Ltd</t>
  </si>
  <si>
    <t>E100000126741</t>
  </si>
  <si>
    <t>Qinhuangdao Hongxing Iron and Steel Co Ltd</t>
  </si>
  <si>
    <t>E100000126509</t>
  </si>
  <si>
    <t>Quzhou Yuanli Metal Products Co Ltd</t>
  </si>
  <si>
    <t>E100000126156</t>
  </si>
  <si>
    <t>Rizhao Steel Holding Group Co Ltd</t>
  </si>
  <si>
    <t>E100000123983</t>
  </si>
  <si>
    <t>BF; BOF; DRI</t>
  </si>
  <si>
    <t>Rizhao Steel Yingkou Medium Plate Co Ltd</t>
  </si>
  <si>
    <t>E100000126377</t>
  </si>
  <si>
    <t>Sansteel Minguang Co Ltd Fujian plant</t>
  </si>
  <si>
    <t>E100000123167</t>
  </si>
  <si>
    <t>2×80MW Heat Recovery Coke Ovens with Matching Dry Quenching and Efficient Power Generation from Waste Heat Steam</t>
  </si>
  <si>
    <t>SGIS Songshan Co Ltd</t>
  </si>
  <si>
    <t>E100001010583</t>
  </si>
  <si>
    <t>Photovoltaic Power Generation has successfully achieved grid connection and is generating electricity at full capacity</t>
  </si>
  <si>
    <t>Shaanxi Hanzhong Iron &amp; Steel Group Company</t>
  </si>
  <si>
    <t>E100000127041</t>
  </si>
  <si>
    <t>State Grid Hanzhong Power Supply Company Direct Power Supply &amp;Waste Heat Recovery Power Generation</t>
  </si>
  <si>
    <t>P100000120237</t>
  </si>
  <si>
    <t>Shaanxi Huaxin Special Steel Group Co Ltd</t>
  </si>
  <si>
    <t>E100000126275</t>
  </si>
  <si>
    <t>https://www.gem.wiki/Shaanxi_Huaxin_Special_Steel_Group_Co_Ltd</t>
  </si>
  <si>
    <t>Shaanxi Longmen Steel Co Ltd</t>
  </si>
  <si>
    <t>E100000123194</t>
  </si>
  <si>
    <t>Shaanxi Lueyang Iron and Steel Co Ltd</t>
  </si>
  <si>
    <t>E100000126391</t>
  </si>
  <si>
    <t>Shaanxi Steel Group Hanzhong Iron and Steel Co Ltd</t>
  </si>
  <si>
    <t>E100000123197</t>
  </si>
  <si>
    <t>Shagang Group Anyang Yongxing Special Steel Co Ltd</t>
  </si>
  <si>
    <t>E100000126826</t>
  </si>
  <si>
    <t>Shandong Chuanyang Group Co Ltd</t>
  </si>
  <si>
    <t>E100000126592</t>
  </si>
  <si>
    <t>Shandong Fulun Iron and Steel Co Ltd</t>
  </si>
  <si>
    <t>E100000126317</t>
  </si>
  <si>
    <t>Shandong Guangfu Group Co Ltd</t>
  </si>
  <si>
    <t>E100000122786</t>
  </si>
  <si>
    <t>Coal Power Plant Unit</t>
  </si>
  <si>
    <t>Shandong Iron and Steel Co Ltd Laiwu Branch Aishan Street</t>
  </si>
  <si>
    <t>E100000126101</t>
  </si>
  <si>
    <t>Shandong Iron and Steel Co Ltd Laiwu Branch Xinxing Road</t>
  </si>
  <si>
    <t>Self-owned Energy and Power Plant</t>
  </si>
  <si>
    <t>Shandong Iron and Steel Group Rizhao Co Ltd</t>
  </si>
  <si>
    <t>E100000126308</t>
  </si>
  <si>
    <t>Shandong Iron and Steel Group Yongfeng Lingang Co Ltd</t>
  </si>
  <si>
    <t>E100000123195</t>
  </si>
  <si>
    <t>Shandong Iron and Steel Group Yongfeng Zibo Co Ltd</t>
  </si>
  <si>
    <t>E100000123804</t>
  </si>
  <si>
    <t>Shandong Laigang Yongfeng Steel Co Ltd</t>
  </si>
  <si>
    <t>E100000123803</t>
  </si>
  <si>
    <t>Shandong Longsheng Iron and Steel Co Ltd</t>
  </si>
  <si>
    <t>E100000127017</t>
  </si>
  <si>
    <t>Shandong Luli Steel Co Ltd</t>
  </si>
  <si>
    <t>E100000126856</t>
  </si>
  <si>
    <t>Shandong Minyuan Iron and Steel Co Ltd</t>
  </si>
  <si>
    <t>E100000126462</t>
  </si>
  <si>
    <t>Shandong Shouguang Juneng Special Steel Co Ltd</t>
  </si>
  <si>
    <t>E100000127078</t>
  </si>
  <si>
    <t>Shandong Shouguang Juneng Thermal Power Development Co., Ltd</t>
  </si>
  <si>
    <t>Shandong Taishan Steel Group Co Ltd</t>
  </si>
  <si>
    <t>E100000126280</t>
  </si>
  <si>
    <t>Shandong Xinhua Special Steel Group Co Ltd</t>
  </si>
  <si>
    <t>E100001012231</t>
  </si>
  <si>
    <t>Shanghai Meishan Iron and Steel Co Ltd</t>
  </si>
  <si>
    <t>E100000122373</t>
  </si>
  <si>
    <t>Shanxi Changxin Industrial Co Ltd</t>
  </si>
  <si>
    <t>E100000126829</t>
  </si>
  <si>
    <t>Shanxi Dongfang Hengliu Precision Casting Co</t>
  </si>
  <si>
    <t>E100001012232</t>
  </si>
  <si>
    <t>Shanxi Gaoyi Steel Co Ltd</t>
  </si>
  <si>
    <t>E100000123199</t>
  </si>
  <si>
    <t>Shanxi Hongda Iron and Steel Group Co Ltd</t>
  </si>
  <si>
    <t>E100000123200</t>
  </si>
  <si>
    <t>Shanxi Huaqiang Iron and Steel Co Ltd</t>
  </si>
  <si>
    <t>E100000126753</t>
  </si>
  <si>
    <t>Shanxi Huaxinyuan Steel and Iron Group Co Ltd</t>
  </si>
  <si>
    <t>E100000126638</t>
  </si>
  <si>
    <t>Shanxi Jianlong Industrial Co Ltd</t>
  </si>
  <si>
    <t>E100000126936</t>
  </si>
  <si>
    <t>Shanxi Jinnan Iron and Steel Group Co Ltd</t>
  </si>
  <si>
    <t>E100000123202</t>
  </si>
  <si>
    <t>Shanxi Liheng Steel Co Ltd</t>
  </si>
  <si>
    <t>E100000126363</t>
  </si>
  <si>
    <t>Shanxi Meijin Iron and Steel Co Ltd Dongyu Town</t>
  </si>
  <si>
    <t>E100000126886</t>
  </si>
  <si>
    <t>Shanxi Meijin Iron and Steel Co Ltd Yuanping City</t>
  </si>
  <si>
    <t>Shanxi Taigang Stainless Steel Co Ltd</t>
  </si>
  <si>
    <t>E100000122948</t>
  </si>
  <si>
    <t>National Grid; Self-owned solar</t>
  </si>
  <si>
    <t>Shanxi Tongcai Industry and Trade Co Ltd</t>
  </si>
  <si>
    <t>E100000123203</t>
  </si>
  <si>
    <t>High-temperature, Ultra-high-pressure Coal Gas Power Generation</t>
  </si>
  <si>
    <t>Shanxi Tongde Xinghua Special Steel Co Ltd</t>
  </si>
  <si>
    <t>E100000127073</t>
  </si>
  <si>
    <t>Shanxi Xintai Iron and Steel Co Ltd</t>
  </si>
  <si>
    <t>E100000127010</t>
  </si>
  <si>
    <t>Shanxi Zhongsheng Iron and Steel Co Ltd</t>
  </si>
  <si>
    <t>E100000127019</t>
  </si>
  <si>
    <t>Shanxi Zhongyang Iron and Steel Co Ltd</t>
  </si>
  <si>
    <t>E100000122988</t>
  </si>
  <si>
    <t>Shiheng Special Steel Group Co Ltd</t>
  </si>
  <si>
    <t>E100000123204</t>
  </si>
  <si>
    <t>Shijiazhuang Iron and Steel Co Ltd</t>
  </si>
  <si>
    <t>E100001000929</t>
  </si>
  <si>
    <t>State Grid Shijiazhuang Power Supply Company</t>
  </si>
  <si>
    <t>P100000120322</t>
  </si>
  <si>
    <t>Shijiazhuang Iron and Steel Co Ltd Special Steel Branch</t>
  </si>
  <si>
    <t>https://www.gem.wiki/Shijiazhuang_Iron_and_Steel_Co_Ltd_Special_Steel_Branch</t>
  </si>
  <si>
    <t>P100000121073</t>
  </si>
  <si>
    <t>Shiyan Fuyan Iron and Steel Co Ltd</t>
  </si>
  <si>
    <t>E100000126575</t>
  </si>
  <si>
    <t>https://www.gem.wiki/Shiyan_Fuyan_Iron_and_Steel_Co_Ltd</t>
  </si>
  <si>
    <t>State Grid Shiyan Development Zone Power Supply Center</t>
  </si>
  <si>
    <t>P100000121074</t>
  </si>
  <si>
    <t>Shiyan Yunyang District Rongfeng Iron and Steel Co Ltd</t>
  </si>
  <si>
    <t>E100000127356</t>
  </si>
  <si>
    <t>https://www.gem.wiki/Shiyan_Yunyang_District_Rongfeng_Iron_and_Steel_Co_Ltd</t>
  </si>
  <si>
    <t>State Grid Shiyan Power Supply Company</t>
  </si>
  <si>
    <t>Shougang Changzhi Iron and Steel Co Ltd</t>
  </si>
  <si>
    <t>E100000127139</t>
  </si>
  <si>
    <t>P100000121067</t>
  </si>
  <si>
    <t>Shougang Guiyang Special Steel Co Ltd</t>
  </si>
  <si>
    <t>E100000126164</t>
  </si>
  <si>
    <t>https://www.gem.wiki/Shougang_Guiyang_Special_Steel_Co_Ltd</t>
  </si>
  <si>
    <t>Shougang Jingtang United Iron and Steel Co Ltd</t>
  </si>
  <si>
    <t>E100000121927</t>
  </si>
  <si>
    <t>heat-power-electricity-water-salt" five-effect integrated and efficient recycling system</t>
  </si>
  <si>
    <t>Shougang Qian an Iron and Steel Co Ltd</t>
  </si>
  <si>
    <t>E100000124355</t>
  </si>
  <si>
    <t>Combined Cycle Power Plant :three sets of gas steam combined cycle power generation units/Roof photovoltaic power generation</t>
  </si>
  <si>
    <t>Shougang Shuicheng Iron and Steel Group Co Ltd</t>
  </si>
  <si>
    <t>E100000128137</t>
  </si>
  <si>
    <t>55MW ultra-high temperature and ultra-high pressure gas power generation unit</t>
  </si>
  <si>
    <t>Sichuan Dazhou Iron and Steel Group Co Ltd</t>
  </si>
  <si>
    <t>E100000126249</t>
  </si>
  <si>
    <t>Sichuan Desheng Group Vanadium and Titanium Co Ltd</t>
  </si>
  <si>
    <t>E100000126458</t>
  </si>
  <si>
    <t>Waste heat and gas double super power generation</t>
  </si>
  <si>
    <t>P100000120375</t>
  </si>
  <si>
    <t>Sichuan Gangchen Stainless Steel Co Ltd</t>
  </si>
  <si>
    <t>E100000127249</t>
  </si>
  <si>
    <t>https://www.gem.wiki/Sichuan_Gangchen_Stainless_Steel_Co_Ltd</t>
  </si>
  <si>
    <t>State Grid Leshan Power Supply Company</t>
  </si>
  <si>
    <t>P100000121058</t>
  </si>
  <si>
    <t>Sichuan Shehong Chuanzhong Construction Materials Co Ltd</t>
  </si>
  <si>
    <t>E100000126282</t>
  </si>
  <si>
    <t>https://www.gem.wiki/Sichuan_Shehong_Chuanzhong_Construction_Materials_Co_Ltd</t>
  </si>
  <si>
    <t>State Grid Chengdu Power Supply Company</t>
  </si>
  <si>
    <t>P100000120320</t>
  </si>
  <si>
    <t>Sichuan Shengquan Iron and Steel Group Co Ltd</t>
  </si>
  <si>
    <t>E100000126639</t>
  </si>
  <si>
    <t>https://www.gem.wiki/Sichuan_Shengquan_Iron_and_Steel_Group_Co_Ltd</t>
  </si>
  <si>
    <t>State Grid Deyang power supply</t>
  </si>
  <si>
    <t>P100000121059</t>
  </si>
  <si>
    <t>Sichuan Yaan Anshan Iron and Steel Co Ltd</t>
  </si>
  <si>
    <t>E100000126975</t>
  </si>
  <si>
    <t>https://www.gem.wiki/Sichuan_Yaan_Anshan_Iron_and_Steel_Co_Ltd</t>
  </si>
  <si>
    <t>Sichuan Electric Power</t>
  </si>
  <si>
    <t>Tangshan Chunxing Special Steel Co Ltd</t>
  </si>
  <si>
    <t>E100000126150</t>
  </si>
  <si>
    <t>Tangshan Delong Iron and Steel Co Ltd</t>
  </si>
  <si>
    <t>E100000126172</t>
  </si>
  <si>
    <t>Tangshan Donghai Iron and Steel Group Co Ltd</t>
  </si>
  <si>
    <t>E100000123219</t>
  </si>
  <si>
    <t>Tangshan Donghua Iron and Steel Enterprise Group Co Ltd</t>
  </si>
  <si>
    <t>E100000123205</t>
  </si>
  <si>
    <t>Tangshan Fengnan District Jing an Iron and Steel Co Ltd</t>
  </si>
  <si>
    <t>E100001010698</t>
  </si>
  <si>
    <t>Self-owned Power Generation units-10 megawatts and 15 megawatts each 1 set</t>
  </si>
  <si>
    <t>Tangshan Ganglu Iron and Steel Co Ltd</t>
  </si>
  <si>
    <t>E100000123206</t>
  </si>
  <si>
    <t>Tangshan Guotang Steel Co Ltd</t>
  </si>
  <si>
    <t>E100000126511</t>
  </si>
  <si>
    <t>Tangshan Guoyi Special Type Iron and Steel Co Ltd</t>
  </si>
  <si>
    <t>E100000126403</t>
  </si>
  <si>
    <t>Tangshan Iron and Steel Group Co Ltd</t>
  </si>
  <si>
    <t>E100000123544</t>
  </si>
  <si>
    <t>Tangshan Jianlong Special Steel Co Ltd</t>
  </si>
  <si>
    <t>E100000125134</t>
  </si>
  <si>
    <t>Tangshan Jinma Steel Group Co Ltd</t>
  </si>
  <si>
    <t>E100000126512</t>
  </si>
  <si>
    <t>Tangshan Medium Thick Plate Co Ltd</t>
  </si>
  <si>
    <t>E100000123209</t>
  </si>
  <si>
    <t>Tangshan Ruifeng Iron and Steel Group Co Ltd</t>
  </si>
  <si>
    <t>E100000123207</t>
  </si>
  <si>
    <t>145MW Supercritical Gas Power Generation</t>
  </si>
  <si>
    <t>Tangshan Songting Iron and Steel Co Ltd</t>
  </si>
  <si>
    <t>E100000126987</t>
  </si>
  <si>
    <t>Tangshan Stainless Steel Co Ltd</t>
  </si>
  <si>
    <t>E100000126554</t>
  </si>
  <si>
    <t>Tangshan Stainless Steel Co Ltd Guye District</t>
  </si>
  <si>
    <t>Tangshan Wenfeng Special Steel Co Ltd</t>
  </si>
  <si>
    <t>E100000123208</t>
  </si>
  <si>
    <t>Tangshan Xinbaotai Iron and Steel Co Ltd</t>
  </si>
  <si>
    <t>E100000126838</t>
  </si>
  <si>
    <t>Tangshan Xinglong Iron and Steel Co Ltd</t>
  </si>
  <si>
    <t>E100000126949</t>
  </si>
  <si>
    <t>P100000120341</t>
  </si>
  <si>
    <t>Tangshan Yutian Jinzhou Industrial Co Ltd</t>
  </si>
  <si>
    <t>E100000126923</t>
  </si>
  <si>
    <t>https://www.gem.wiki/Tangshan_Yutian_Jinzhou_Industrial_Co_Ltd</t>
  </si>
  <si>
    <t>P100000120342</t>
  </si>
  <si>
    <t>Tangshan Zhengfeng Steel Co Ltd</t>
  </si>
  <si>
    <t>E100000127360</t>
  </si>
  <si>
    <t>https://www.gem.wiki/Tangshan_Zhengfeng_Steel_Co_Ltd</t>
  </si>
  <si>
    <t>30 MW Rooftop Photovoltaic Power Generation</t>
  </si>
  <si>
    <t>Tianjin Iron and Steel Group Co Ltd</t>
  </si>
  <si>
    <t>E100000126395</t>
  </si>
  <si>
    <t>Tianjin Iron Plant</t>
  </si>
  <si>
    <t>E100000127064</t>
  </si>
  <si>
    <t>Tianjin Metallurgy Group Zhasan Steel Co Ltd</t>
  </si>
  <si>
    <t>E100000127340</t>
  </si>
  <si>
    <t>Tianjin New Tiangang United Special Steel Co Ltd</t>
  </si>
  <si>
    <t>E100000126913</t>
  </si>
  <si>
    <t>Tianjin Pipe Corporation</t>
  </si>
  <si>
    <t>E100000127231</t>
  </si>
  <si>
    <t>BF; EAF; DRI</t>
  </si>
  <si>
    <t>25.77 MW Distributed Photovoltaic Power Generation</t>
  </si>
  <si>
    <t>Tianjin Rockcheck Steel Group Co Ltd</t>
  </si>
  <si>
    <t>E100000123193</t>
  </si>
  <si>
    <t>P100001023535</t>
  </si>
  <si>
    <t>Tianjin Rongcheng Group Tangshan Fengrun Special Steel Co Ltd</t>
  </si>
  <si>
    <t>E100000127360; E100001012092</t>
  </si>
  <si>
    <t>https://www.gem.wiki/Tianjin_Rongcheng_Group_Tangshan_Fengrun_Special_Steel_Co_Ltd</t>
  </si>
  <si>
    <t>Tianjin Rongcheng Group Tangshan Special Steel Co Ltd</t>
  </si>
  <si>
    <t>E100001012092</t>
  </si>
  <si>
    <t>Tianjin Tianfeng Steel Co Ltd</t>
  </si>
  <si>
    <t>E100000126387</t>
  </si>
  <si>
    <t>Tianjin Tianzhong Giant Heavy Industry Co Ltd</t>
  </si>
  <si>
    <t>E100000127338</t>
  </si>
  <si>
    <t>Tonghua Iron and Steel Co Ltd</t>
  </si>
  <si>
    <t>E100000126965</t>
  </si>
  <si>
    <t>Combined Cycle Power Plant (CCPP)</t>
  </si>
  <si>
    <t>Tongling Fuxin Iron and Steel Co Ltd</t>
  </si>
  <si>
    <t>E100000127154</t>
  </si>
  <si>
    <t>Anhui Energy Tongling Power Generation Co.40MW and a 30MW waste heat power generation system</t>
  </si>
  <si>
    <t>Tongling Xuanli Special Steel Co Ltd</t>
  </si>
  <si>
    <t>E100000126276</t>
  </si>
  <si>
    <t>Tongshan Liguo Iron and Steel Co Ltd</t>
  </si>
  <si>
    <t>E100001012068</t>
  </si>
  <si>
    <t>Weifang Special Steel Group Co Ltd</t>
  </si>
  <si>
    <t>E100000127319</t>
  </si>
  <si>
    <t>WISCO Group Kunming Steel Co Ltd Anning Branch</t>
  </si>
  <si>
    <t>E100001012225</t>
  </si>
  <si>
    <t>WISCO Group Kunming Steel Co Ltd Honghe Iron and Steel Company</t>
  </si>
  <si>
    <t>E100000126665</t>
  </si>
  <si>
    <t>WISCO Group Kunming Steel Co Ltd New District Branch</t>
  </si>
  <si>
    <t>WISCO Group Kunming Steel Co Ltd Yuxi Xinxing Steel Company</t>
  </si>
  <si>
    <t>E100000126324</t>
  </si>
  <si>
    <t>P100000121069</t>
  </si>
  <si>
    <t>WISCO Group Xiangyang Heavy Equipment Materials Co Ltd</t>
  </si>
  <si>
    <t>E100000126651</t>
  </si>
  <si>
    <t>https://www.gem.wiki/WISCO_Group_Xiangyang_Heavy_Equipment_Materials_Co_Ltd</t>
  </si>
  <si>
    <t>Wu an Mingfang Iron and Steel Co Ltd</t>
  </si>
  <si>
    <t>E100000127023</t>
  </si>
  <si>
    <t>Wu an Yuhua Iron and Steel Co Ltd</t>
  </si>
  <si>
    <t>E100000126416</t>
  </si>
  <si>
    <t>Wu'an Yongcheng Zhuye Co Ltd</t>
  </si>
  <si>
    <t>E100001012138</t>
  </si>
  <si>
    <t>Wugang Zhongjia Iron and Steel Co Ltd</t>
  </si>
  <si>
    <t>E100000126733</t>
  </si>
  <si>
    <t>Wuhai Baogang Wanteng Iron and Steel Co Ltd</t>
  </si>
  <si>
    <t>E100000127162</t>
  </si>
  <si>
    <t>Wuhan Iron and Steel Co Ltd</t>
  </si>
  <si>
    <t>E100000123212</t>
  </si>
  <si>
    <t>WISCO Qingshan power station</t>
  </si>
  <si>
    <t>P100000120174</t>
  </si>
  <si>
    <t>Wuhan Shunle Stainless Steel Co Ltd</t>
  </si>
  <si>
    <t>E100000126469</t>
  </si>
  <si>
    <t>https://www.gem.wiki/Wuhan_Shunle_Stainless_Steel_Co_Ltd</t>
  </si>
  <si>
    <t>State Grid Wuhan Power Supply Company</t>
  </si>
  <si>
    <t>Wuhu Fuxin Iron and Steel Co Ltd</t>
  </si>
  <si>
    <t>E100000126149</t>
  </si>
  <si>
    <t>Coal Gas and Waste Heat Power Generation</t>
  </si>
  <si>
    <t>Wuhu Xinxing Ductile Iron Pipes Co Ltd</t>
  </si>
  <si>
    <t>E100000126890</t>
  </si>
  <si>
    <t>State Grid Wuhu power company/ Distributed Photovoltaic Power Generation</t>
  </si>
  <si>
    <t>Wulanhot Steel Co Ltd</t>
  </si>
  <si>
    <t>E100000126441</t>
  </si>
  <si>
    <t>Wuxi Xinsanzhou Steel Co Ltd</t>
  </si>
  <si>
    <t>E100000126287</t>
  </si>
  <si>
    <t>Wuyang Iron and Steel Co Ltd</t>
  </si>
  <si>
    <t>E100000126121</t>
  </si>
  <si>
    <t>Wugang power station</t>
  </si>
  <si>
    <t>P100000120365</t>
  </si>
  <si>
    <t>Wuzhou Yongda Iron and Steel Co Ltd</t>
  </si>
  <si>
    <t>E100000126779</t>
  </si>
  <si>
    <t>https://www.gem.wiki/Wuzhou_Yongda_Iron_and_Steel_Co_Ltd</t>
  </si>
  <si>
    <t>P100000120366</t>
  </si>
  <si>
    <t>Wuzhou Yongda Special Steel Co Ltd</t>
  </si>
  <si>
    <t>E100000127406</t>
  </si>
  <si>
    <t>https://www.gem.wiki/Wuzhou_Yongda_Special_Steel_Co_Ltd</t>
  </si>
  <si>
    <t>Xiangfen County Xingyuan Steel Group Co Ltd</t>
  </si>
  <si>
    <t>E100000127121</t>
  </si>
  <si>
    <t>Xiangfen County Xinjinshan Special Steel Co Ltd</t>
  </si>
  <si>
    <t>E100000126666</t>
  </si>
  <si>
    <t>Xingtai Iron and Steel Co Ltd</t>
  </si>
  <si>
    <t>E100000127007</t>
  </si>
  <si>
    <t>P100000121135</t>
  </si>
  <si>
    <t>Xingtai Iron and Steel Co Ltd Weixian</t>
  </si>
  <si>
    <t>https://www.gem.wiki/Xingtai_Iron_and_Steel_Co_Ltd_Weixian</t>
  </si>
  <si>
    <t>self-owned power plant</t>
  </si>
  <si>
    <t>Xining Special Steel Co Ltd</t>
  </si>
  <si>
    <t>E100000126834</t>
  </si>
  <si>
    <t>Self-owned Power generation</t>
  </si>
  <si>
    <t>Xinji Aosen Iron and Steel Group Co Ltd</t>
  </si>
  <si>
    <t>E100000123213</t>
  </si>
  <si>
    <t>Xinjiang Daan Special Steel Co Ltd</t>
  </si>
  <si>
    <t>E100001010586</t>
  </si>
  <si>
    <t>Xinjiang Ka Steel Group Co</t>
  </si>
  <si>
    <t>E100002004335</t>
  </si>
  <si>
    <t>Xinjiang Kingtec Steel Co Ltd</t>
  </si>
  <si>
    <t>E100000126623</t>
  </si>
  <si>
    <t>Xinjiang Kunyu Iron and Steel Co Ltd</t>
  </si>
  <si>
    <t>E100000126477</t>
  </si>
  <si>
    <t>P100000120410</t>
  </si>
  <si>
    <t>Xinjiang Minxin Iron and Steel Group Minhang Special Steel Co Ltd</t>
  </si>
  <si>
    <t>E100000126368</t>
  </si>
  <si>
    <t>https://www.gem.wiki/Xinjiang_Minxin_Iron_and_Steel_Group_Minhang_Special_Steel_Co_Ltd</t>
  </si>
  <si>
    <t>State Grid Changji Power Supply Company</t>
  </si>
  <si>
    <t>Xinjiang Tianshan Iron and Steel Bazhou Co Ltd</t>
  </si>
  <si>
    <t>E100000127246</t>
  </si>
  <si>
    <t>P100000120294</t>
  </si>
  <si>
    <t>Xinjiang Xinan Special Steel Co Ltd</t>
  </si>
  <si>
    <t>E100000127096</t>
  </si>
  <si>
    <t>https://www.gem.wiki/Xinjiang_Xinan_Special_Steel_Co_Ltd</t>
  </si>
  <si>
    <t>Xinjiang Yili Iron and Steel Co Ltd</t>
  </si>
  <si>
    <t>E100001010587</t>
  </si>
  <si>
    <t>Xinyu Iron and Steel Group Co Ltd</t>
  </si>
  <si>
    <t>E100000123215</t>
  </si>
  <si>
    <t>Xiwang Metal Science Technology Co Ltd</t>
  </si>
  <si>
    <t>E100000126646</t>
  </si>
  <si>
    <t>Zouping Power</t>
  </si>
  <si>
    <t>Xuanhua Iron and Steel Group Co Ltd</t>
  </si>
  <si>
    <t>E100001012054</t>
  </si>
  <si>
    <t>Xuzhou Baofeng Special Steel Co Ltd</t>
  </si>
  <si>
    <t>E100000126676</t>
  </si>
  <si>
    <t>Xukuang Power Plant/Nanjing Mine Power Station</t>
  </si>
  <si>
    <t>P100000120381</t>
  </si>
  <si>
    <t>Xuzhou Jinhong Iron and Steel Group Co Ltd</t>
  </si>
  <si>
    <t>E100000126452</t>
  </si>
  <si>
    <t>https://www.gem.wiki/Xuzhou_Jinhong_Iron_and_Steel_Group_Co_Ltd</t>
  </si>
  <si>
    <t>Gas-to-Power &amp; Photovoltaic Power Generation</t>
  </si>
  <si>
    <t>Xuzhou Taifa Special Steel Group Co Ltd</t>
  </si>
  <si>
    <t>E100000126916</t>
  </si>
  <si>
    <t>Yancheng Lianxin Iron and Steel Co Ltd</t>
  </si>
  <si>
    <t>E100000126645</t>
  </si>
  <si>
    <t>Yangchun New Steel Co Ltd</t>
  </si>
  <si>
    <t>E100000126210</t>
  </si>
  <si>
    <t>Yangzhou Hengrun Ocean Heavy Industry Co Ltd</t>
  </si>
  <si>
    <t>E100000123216</t>
  </si>
  <si>
    <t>Yangzhou Qinyou Special Metal Materials Co Ltd</t>
  </si>
  <si>
    <t>E100000126361</t>
  </si>
  <si>
    <t>P100000120253</t>
  </si>
  <si>
    <t>Yantai Walsin Stainless Steel Co Ltd</t>
  </si>
  <si>
    <t>E100000126138</t>
  </si>
  <si>
    <t>https://www.gem.wiki/Yantai_Walsin_Stainless_Steel_Co_Ltd</t>
  </si>
  <si>
    <t>P100000121075</t>
  </si>
  <si>
    <t>Yichang Fulong Iron and Steel Co Ltd</t>
  </si>
  <si>
    <t>E100000126635</t>
  </si>
  <si>
    <t>https://www.gem.wiki/Yichang_Fulong_Iron_and_Steel_Co_Ltd</t>
  </si>
  <si>
    <t>State grid Yichang Power Supply Company</t>
  </si>
  <si>
    <t>Yingkou Iron and Steel Co Ltd</t>
  </si>
  <si>
    <t>E100000126664</t>
  </si>
  <si>
    <t>Yunnan Desheng Iron and Steel Co Ltd</t>
  </si>
  <si>
    <t>E100000126976</t>
  </si>
  <si>
    <t>Yunnan Jingye Steel Co Ltd</t>
  </si>
  <si>
    <t>E100000126603</t>
  </si>
  <si>
    <t>Yunnan Qujing Iron and Steel Group Chenggang Iron and Steel Co Ltd</t>
  </si>
  <si>
    <t>E100000126929</t>
  </si>
  <si>
    <t>P100000120303</t>
  </si>
  <si>
    <t>Yunnan Qujing Iron and Steel Group Fenghuang Steel Co Ltd</t>
  </si>
  <si>
    <t>E100000127450</t>
  </si>
  <si>
    <t>https://www.gem.wiki/Yunnan_Qujing_Iron_and_Steel_Group_Fenghuang_Steel_Co_Ltd</t>
  </si>
  <si>
    <t>Southern Power Grid Qujing Power Supply Bureau in Yunnan</t>
  </si>
  <si>
    <t>Yunnan Qujing Iron and Steel Group Yanggang Iron and Steel Co Ltd</t>
  </si>
  <si>
    <t>E100000126775</t>
  </si>
  <si>
    <t>Yunnan Tiangao Nickel Alloy Co Ltd</t>
  </si>
  <si>
    <t>E100000126347</t>
  </si>
  <si>
    <t>Yunnan Yuxi Iron and Steel Group Yukun Iron and Steel Co Ltd</t>
  </si>
  <si>
    <t>E100001000458</t>
  </si>
  <si>
    <t>Yunnan Yuxi Xianfu Iron and Steel Group Co Ltd</t>
  </si>
  <si>
    <t>E100001000455</t>
  </si>
  <si>
    <t>Zenith Steel Group Co Ltd</t>
  </si>
  <si>
    <t>E100000123285</t>
  </si>
  <si>
    <t>Zenith Steel Group Nantong Co Ltd</t>
  </si>
  <si>
    <t>E100000123217</t>
  </si>
  <si>
    <t>Zhangjiagang Hongchang Steel Co Ltd</t>
  </si>
  <si>
    <t>E100000126981</t>
  </si>
  <si>
    <t>onsite High-Efficiency Combined Cycle Power Generation &amp; Gas Power Generation</t>
  </si>
  <si>
    <t>P100000121049</t>
  </si>
  <si>
    <t>Zhangjiagang Rongsheng Special Steel Co Ltd</t>
  </si>
  <si>
    <t>E100000126489</t>
  </si>
  <si>
    <t>https://www.gem.wiki/Zhangjiagang_Rongsheng_Special_Steel_Co_Ltd</t>
  </si>
  <si>
    <t>P100000121084</t>
  </si>
  <si>
    <t>Zhejiang Tsingshan Iron and Steel Co Ltd</t>
  </si>
  <si>
    <t>E100000127353</t>
  </si>
  <si>
    <t>https://www.gem.wiki/Zhejiang_Tsingshan_Iron_and_Steel_Co_Ltd</t>
  </si>
  <si>
    <t>State Grid Qingtian County Power Supply Company</t>
  </si>
  <si>
    <t>P100000120408</t>
  </si>
  <si>
    <t>Zhejiang Wantai Special Steel Co Ltd</t>
  </si>
  <si>
    <t>E100000126443</t>
  </si>
  <si>
    <t>https://www.gem.wiki/Zhejiang_Wantai_Special_Steel_Co_Ltd</t>
  </si>
  <si>
    <t>4.5 megawatts Waste Heat Power Generation</t>
  </si>
  <si>
    <t>P100000120404</t>
  </si>
  <si>
    <t>Zhejiang Yuxin Industrial Co Ltd</t>
  </si>
  <si>
    <t>E100000127054</t>
  </si>
  <si>
    <t>https://www.gem.wiki/Zhejiang_Yuxin_Industrial_Co_Ltd</t>
  </si>
  <si>
    <t>220 kV User Substation</t>
  </si>
  <si>
    <t>P100000121068</t>
  </si>
  <si>
    <t>Zhengzhou Yongtong Special Steel Co Ltd</t>
  </si>
  <si>
    <t>E100000126625</t>
  </si>
  <si>
    <t>https://www.gem.wiki/Zhengzhou_Yongtong_Special_Steel_Co_Ltd</t>
  </si>
  <si>
    <t>P100000121082</t>
  </si>
  <si>
    <t>Zhenshi Group Eastern Special Steel Co Ltd</t>
  </si>
  <si>
    <t>E100000127059</t>
  </si>
  <si>
    <t>https://www.gem.wiki/Zhenshi_Group_Eastern_Special_Steel_Co_Ltd</t>
  </si>
  <si>
    <t>A 5-megawatt waste heat power generation system and a 5.3-megawatt photovoltaic power generation system</t>
  </si>
  <si>
    <t>Zhongpu Handan Iron and Steel Co Ltd</t>
  </si>
  <si>
    <t>E100000126142</t>
  </si>
  <si>
    <t>Zhongxin Iron and Steel Group Co Ltd</t>
  </si>
  <si>
    <t>E100000123218</t>
  </si>
  <si>
    <t>P100000120346</t>
  </si>
  <si>
    <t>Zhongye Dongfang Jiangsu Heavy Industry Co Ltd</t>
  </si>
  <si>
    <t>E100000127120</t>
  </si>
  <si>
    <t>https://www.gem.wiki/Zhongye_Dongfang_Jiangsu_Heavy_Industry_Co_Ltd</t>
  </si>
  <si>
    <t>China the largest modular prefabricated energy storage station</t>
  </si>
  <si>
    <t>Zhuhai Yueyufeng Iron and Steel Co Ltd</t>
  </si>
  <si>
    <t>E100000126731</t>
  </si>
  <si>
    <t>Zibo Qilin Fushan Iron and Steel Co Ltd</t>
  </si>
  <si>
    <t>E100000127302</t>
  </si>
  <si>
    <t>P100000120403</t>
  </si>
  <si>
    <t>Zunyi Changling Special Steel Co Ltd</t>
  </si>
  <si>
    <t>E100000127332</t>
  </si>
  <si>
    <t>https://www.gem.wiki/Zunyi_Changling_Special_Steel_Co_Ltd</t>
  </si>
  <si>
    <t>P100000120359</t>
  </si>
  <si>
    <t>Zunyi Fuxin Special Steel Equipment Manufacturing Co Ltd</t>
  </si>
  <si>
    <t>E100000126901</t>
  </si>
  <si>
    <t>https://www.gem.wiki/Zunyi_Fuxin_Special_Steel_Equipment_Manufacturing_Co_Ltd</t>
  </si>
  <si>
    <t>GFG Liberty Ostrava steel plant</t>
  </si>
  <si>
    <t>E100000130950</t>
  </si>
  <si>
    <t>TZMS Třinecké železárny Trinec steel plant</t>
  </si>
  <si>
    <t>E100001011644</t>
  </si>
  <si>
    <t>"Třinecké železárny together with its subsidiary Energetika Třinec will produce electricity from the sun in two photovoltaic power plant"; signed PPA with CEZ ESCO for 4.4 GWh/year of emission-free electricity</t>
  </si>
  <si>
    <t>P100001045209</t>
  </si>
  <si>
    <t>Al Gioshy Steel Ain Sokhna plant</t>
  </si>
  <si>
    <t>E100002007869</t>
  </si>
  <si>
    <t>https://www.gem.wiki/Al_Gioshy_Steel_Ain_Sokhna_plant</t>
  </si>
  <si>
    <t>Al-Ezz Dekheila Steel Alexandria plant</t>
  </si>
  <si>
    <t>E100000130693</t>
  </si>
  <si>
    <t>P100000121213</t>
  </si>
  <si>
    <t>Delta Steel Mill Al Qalyubia plant</t>
  </si>
  <si>
    <t>E100000130783</t>
  </si>
  <si>
    <t>https://www.gem.wiki/Delta_Steel_Mill_Al_Qalyubia_plant</t>
  </si>
  <si>
    <t>P100000120443</t>
  </si>
  <si>
    <t>Egyptian American Steel Rolling Company Sadat City plant</t>
  </si>
  <si>
    <t>E100000131072</t>
  </si>
  <si>
    <t>https://www.gem.wiki/Egyptian_American_Steel_Rolling_Company_Sadat_City_plant</t>
  </si>
  <si>
    <t>Egyptian Iron &amp; Steel Company Cairo plant</t>
  </si>
  <si>
    <t>E100000130694</t>
  </si>
  <si>
    <t>Egyptian Sponge Iron and Steel Company Sadat City plant</t>
  </si>
  <si>
    <t>E100000131010</t>
  </si>
  <si>
    <t>P100000120450</t>
  </si>
  <si>
    <t>Egyptian Steel Ain Sokhna plant</t>
  </si>
  <si>
    <t>E100000130995</t>
  </si>
  <si>
    <t>https://www.gem.wiki/Egyptian_Steel_Ain_Sokhna_plant</t>
  </si>
  <si>
    <t>P100000120451</t>
  </si>
  <si>
    <t>Egyptian Steel Beni Suef plant</t>
  </si>
  <si>
    <t>https://www.gem.wiki/Egyptian_Steel_Beni_Suef_plant</t>
  </si>
  <si>
    <t>Ezz Flat Steel Ain Sokhna plant</t>
  </si>
  <si>
    <t>E100000130961</t>
  </si>
  <si>
    <t>P100000120448</t>
  </si>
  <si>
    <t>Ezz Steel Rebar Sadat City plant</t>
  </si>
  <si>
    <t>E100000130695</t>
  </si>
  <si>
    <t>https://www.gem.wiki/Ezz_Steel_Rebar_Sadat_City_plant</t>
  </si>
  <si>
    <t>P100001044924</t>
  </si>
  <si>
    <t>Hebei Xinfeng Suez Canal Economic Zone</t>
  </si>
  <si>
    <t>E100002008184</t>
  </si>
  <si>
    <t>https://www.gem.wiki/Hebei_Xinfeng_Suez_Canal_Economic_Zone</t>
  </si>
  <si>
    <t>SMS Group DRI Plant</t>
  </si>
  <si>
    <t>E100002007121</t>
  </si>
  <si>
    <t>P100000121218</t>
  </si>
  <si>
    <t>Suez Canal Economic Zone steel complex</t>
  </si>
  <si>
    <t>E100000132388</t>
  </si>
  <si>
    <t>https://www.gem.wiki/Suez_Canal_Economic_Zone_steel_complex</t>
  </si>
  <si>
    <t>Suez Steel Solb Misr Attaka plant</t>
  </si>
  <si>
    <t>E100000130838</t>
  </si>
  <si>
    <t>P100000121233</t>
  </si>
  <si>
    <t>Ekos Steel Dukem plant</t>
  </si>
  <si>
    <t>E100001012768</t>
  </si>
  <si>
    <t>https://www.gem.wiki/Ekos_Steel_Dukem_plant</t>
  </si>
  <si>
    <t>Blastr Inkoo steel plant</t>
  </si>
  <si>
    <t>E100000131096</t>
  </si>
  <si>
    <t>GravitHy Kristinestad iron plant</t>
  </si>
  <si>
    <t>E100001012048</t>
  </si>
  <si>
    <t>P100000120469</t>
  </si>
  <si>
    <t>Outokumpu Tornio steel plant</t>
  </si>
  <si>
    <t>E100000130889</t>
  </si>
  <si>
    <t>https://www.gem.wiki/Outokumpu_Tornio_steel_plant</t>
  </si>
  <si>
    <t>CHP in Tornio uses recovered process gasses</t>
  </si>
  <si>
    <t>P100000120470</t>
  </si>
  <si>
    <t>Ovako Imatra steel plant</t>
  </si>
  <si>
    <t>E100000130940</t>
  </si>
  <si>
    <t>https://www.gem.wiki/Ovako_Imatra_steel_plant</t>
  </si>
  <si>
    <t>SSAB Raahe steel plant</t>
  </si>
  <si>
    <t>E100000001651</t>
  </si>
  <si>
    <t>ArcelorMittal Dunkerque steel plant</t>
  </si>
  <si>
    <t>E100001000487</t>
  </si>
  <si>
    <t>ArcelorMittal Florange steel plant</t>
  </si>
  <si>
    <t>ArcelorMittal Méditerranée Fos sur Mer steel plant</t>
  </si>
  <si>
    <t>E100000002454</t>
  </si>
  <si>
    <t>P100000121234</t>
  </si>
  <si>
    <t>Ascometal Hagondange steel plant</t>
  </si>
  <si>
    <t>E100001013039</t>
  </si>
  <si>
    <t>https://www.gem.wiki/Ascometal_Hagondange_steel_plant</t>
  </si>
  <si>
    <t>P100000120474</t>
  </si>
  <si>
    <t>Celsa France Boucau steel plant</t>
  </si>
  <si>
    <t>E100001010273</t>
  </si>
  <si>
    <t>https://www.gem.wiki/Celsa_France_Boucau_steel_plant</t>
  </si>
  <si>
    <t>GravitHy Fos sur Mer iron plant</t>
  </si>
  <si>
    <t>Liberty Steel Dunkerque DRI plant</t>
  </si>
  <si>
    <t>P100000120476</t>
  </si>
  <si>
    <t>LME Trith-Saint-Léger steel plant</t>
  </si>
  <si>
    <t>E100000130815</t>
  </si>
  <si>
    <t>https://www.gem.wiki/LME_Trith-Saint-Léger_steel_plant</t>
  </si>
  <si>
    <t>P100000121235</t>
  </si>
  <si>
    <t>Marcegaglia Fos Sur Mer steel plant</t>
  </si>
  <si>
    <t>E100002001197</t>
  </si>
  <si>
    <t>https://www.gem.wiki/Marcegaglia_Fos_Sur_Mer_steel_plant</t>
  </si>
  <si>
    <t>EDF will supply nuclear power for at least 10 years</t>
  </si>
  <si>
    <t>P100000120481</t>
  </si>
  <si>
    <t>Riva Alpa Gargenville steel plant</t>
  </si>
  <si>
    <t>E100001010374</t>
  </si>
  <si>
    <t>https://www.gem.wiki/Riva_Alpa_Gargenville_steel_plant</t>
  </si>
  <si>
    <t>P100000120480</t>
  </si>
  <si>
    <t>Riva Iton Seine Bonnieres Sur Seine steel plant</t>
  </si>
  <si>
    <t>E100001010373</t>
  </si>
  <si>
    <t>https://www.gem.wiki/Riva_Iton_Seine_Bonnieres_Sur_Seine_steel_plant</t>
  </si>
  <si>
    <t>P100000120478</t>
  </si>
  <si>
    <t>Riva Sam Montereau steel plant</t>
  </si>
  <si>
    <t>E100000130821</t>
  </si>
  <si>
    <t>https://www.gem.wiki/Riva_Sam_Montereau_steel_plant</t>
  </si>
  <si>
    <t>P100000120479</t>
  </si>
  <si>
    <t>Riva Sam Neuves-Maisons steel plant</t>
  </si>
  <si>
    <t>E100001010370</t>
  </si>
  <si>
    <t>https://www.gem.wiki/Riva_Sam_Neuves-Maisons_steel_plant</t>
  </si>
  <si>
    <t>P100000120477</t>
  </si>
  <si>
    <t>Saarstahl Ascoval Saint-Saulve steel plant</t>
  </si>
  <si>
    <t>E100001010067</t>
  </si>
  <si>
    <t>https://www.gem.wiki/Saarstahl_Ascoval_Saint-Saulve_steel_plant</t>
  </si>
  <si>
    <t>AG der Dillinger Hüttenwerke Dillingen steel plant</t>
  </si>
  <si>
    <t>E100000002380</t>
  </si>
  <si>
    <t>ArcelorMittal Bremen steel plant</t>
  </si>
  <si>
    <t>E100001000494</t>
  </si>
  <si>
    <t>WindSeeG project</t>
  </si>
  <si>
    <t>P100000120428</t>
  </si>
  <si>
    <t>ArcelorMittal Duisburg steel plant</t>
  </si>
  <si>
    <t>E100001000496</t>
  </si>
  <si>
    <t>https://www.gem.wiki/ArcelorMittal_Duisburg_steel_plant</t>
  </si>
  <si>
    <t>BOF; EAF</t>
  </si>
  <si>
    <t>ArcelorMittal Eisenhüttenstadt steel plant</t>
  </si>
  <si>
    <t>E100000002453</t>
  </si>
  <si>
    <t>ArcelorMittal Hamburg steel plant</t>
  </si>
  <si>
    <t>E100001000498</t>
  </si>
  <si>
    <t>P100000120435</t>
  </si>
  <si>
    <t>Benteler Steel Tube Lingen plant</t>
  </si>
  <si>
    <t>E100000130998</t>
  </si>
  <si>
    <t>https://www.gem.wiki/Benteler_Steel_Tube_Lingen_plant</t>
  </si>
  <si>
    <t>P100000120434</t>
  </si>
  <si>
    <t>CSN Stahlwerk Thüringen Unterwellenborn steel plant</t>
  </si>
  <si>
    <t>E100000130808</t>
  </si>
  <si>
    <t>https://www.gem.wiki/CSN_Stahlwerk_Thüringen_Unterwellenborn_steel_plant</t>
  </si>
  <si>
    <t>P100000120438</t>
  </si>
  <si>
    <t>Deutsche Edelstahlwerke steel plant</t>
  </si>
  <si>
    <t>E100000130769</t>
  </si>
  <si>
    <t>https://www.gem.wiki/Deutsche_Edelstahlwerke_steel_plant</t>
  </si>
  <si>
    <t>P100000120436</t>
  </si>
  <si>
    <t>ESF Elbe Stahlwerke Feralpi Riesa plant</t>
  </si>
  <si>
    <t>E100000130892</t>
  </si>
  <si>
    <t>https://www.gem.wiki/ESF_Elbe_Stahlwerke_Feralpi_Riesa_plant</t>
  </si>
  <si>
    <t>P100001045310</t>
  </si>
  <si>
    <t>Georgsmarienhütte Osnabrück steel plant</t>
  </si>
  <si>
    <t>E100002008008</t>
  </si>
  <si>
    <t>https://www.gem.wiki/Georgsmarienhütte_Osnabrück_steel_plant</t>
  </si>
  <si>
    <t>Hüttenwerke Krupp Mannesmann (HKM) steel plant</t>
  </si>
  <si>
    <t>E100000003277</t>
  </si>
  <si>
    <t>P100000120429</t>
  </si>
  <si>
    <t>Kehler Baden Steel Works</t>
  </si>
  <si>
    <t>E100000130777</t>
  </si>
  <si>
    <t>https://www.gem.wiki/Kehler_Baden_Steel_Works</t>
  </si>
  <si>
    <t>P100000120437</t>
  </si>
  <si>
    <t>Lech Stahlwerke Meitingen steel plant</t>
  </si>
  <si>
    <t>E100000130786</t>
  </si>
  <si>
    <t>https://www.gem.wiki/Lech_Stahlwerke_Meitingen_steel_plant</t>
  </si>
  <si>
    <t>P100000120430</t>
  </si>
  <si>
    <t>Riva Brandenburg Electric Steel Works</t>
  </si>
  <si>
    <t>E100000130812</t>
  </si>
  <si>
    <t>https://www.gem.wiki/Riva_Brandenburg_Electric_Steel_Works</t>
  </si>
  <si>
    <t>P100000120431</t>
  </si>
  <si>
    <t>Riva Hennigsdorfer Electric Steel Works</t>
  </si>
  <si>
    <t>E100000130897</t>
  </si>
  <si>
    <t>https://www.gem.wiki/Riva_Hennigsdorfer_Electric_Steel_Works</t>
  </si>
  <si>
    <t>P100000120432</t>
  </si>
  <si>
    <t>Saarstahl Völklingen Steelmaking Plant</t>
  </si>
  <si>
    <t>https://www.gem.wiki/Saarstahl_Völklingen_Steelmaking_Plant</t>
  </si>
  <si>
    <t>Salzgitter Flachstahl steel plant</t>
  </si>
  <si>
    <t>E100000003954</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</si>
  <si>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</si>
  <si>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</si>
  <si>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</si>
  <si>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E100000130858</t>
  </si>
  <si>
    <t>https://www.gem.wiki/Salzgitter_Peiner_Träger_Peine_steel_plant</t>
  </si>
  <si>
    <t>ThyssenKrupp Steel Duisburg steel plant</t>
  </si>
  <si>
    <t>E100001000542</t>
  </si>
  <si>
    <t>P100000120489</t>
  </si>
  <si>
    <t>Sentuo Steel Tema plant</t>
  </si>
  <si>
    <t>E100000131177</t>
  </si>
  <si>
    <t>https://www.gem.wiki/Sentuo_Steel_Tema_plant</t>
  </si>
  <si>
    <t>Halyvourgiki Eleusis steel plant</t>
  </si>
  <si>
    <t>E100000130787</t>
  </si>
  <si>
    <t>P100000121196</t>
  </si>
  <si>
    <t>Hellenic Halyvourgia Velestino steel plant</t>
  </si>
  <si>
    <t>E100001012056</t>
  </si>
  <si>
    <t>https://www.gem.wiki/Hellenic_Halyvourgia_Velestino_steel_plant</t>
  </si>
  <si>
    <t>P100000120493</t>
  </si>
  <si>
    <t>Sidenor Steel Industry Thessaloniki plant</t>
  </si>
  <si>
    <t>E100000130974</t>
  </si>
  <si>
    <t>https://www.gem.wiki/Sidenor_Steel_Industry_Thessaloniki_plant</t>
  </si>
  <si>
    <t>P100000120492</t>
  </si>
  <si>
    <t>Sovel Almyros steel plant</t>
  </si>
  <si>
    <t>E100000130767</t>
  </si>
  <si>
    <t>https://www.gem.wiki/Sovel_Almyros_steel_plant</t>
  </si>
  <si>
    <t>P100000120494</t>
  </si>
  <si>
    <t>AG Sidegua Masagua steel plant</t>
  </si>
  <si>
    <t>E100001010295</t>
  </si>
  <si>
    <t>https://www.gem.wiki/AG_Sidegua_Masagua_steel_plant</t>
  </si>
  <si>
    <t>P100000121046</t>
  </si>
  <si>
    <t>Shiu Wing Tuen Mun Steel plant</t>
  </si>
  <si>
    <t>E100000130804</t>
  </si>
  <si>
    <t>https://www.gem.wiki/Shiu_Wing_Tuen_Mun_Steel_plant</t>
  </si>
  <si>
    <t>Liberty Steel Dunaferr Dunaújváros steel plant</t>
  </si>
  <si>
    <t>Action Ispat and Power Jharsuguda steel plant</t>
  </si>
  <si>
    <t>E100002007999</t>
  </si>
  <si>
    <t>DRI; Steel other/unspecified</t>
  </si>
  <si>
    <t>16 MW WHRB-based CPP; 106 MW FBB CPP</t>
  </si>
  <si>
    <t>Adhunik Metaliks Kuanrmunda steel plant</t>
  </si>
  <si>
    <t>E100001000387</t>
  </si>
  <si>
    <t>34 MW CPP</t>
  </si>
  <si>
    <t>P100000120532</t>
  </si>
  <si>
    <t>ArcelorMittal Bellary steel plant</t>
  </si>
  <si>
    <t>https://www.gem.wiki/ArcelorMittal_Bellary_steel_plant</t>
  </si>
  <si>
    <t>Iron other/unspecified; Steel other/unspecified</t>
  </si>
  <si>
    <t>750 MW power generation plant planned</t>
  </si>
  <si>
    <t>ArcelorMittal Nippon Steel Anakapalle steel plant</t>
  </si>
  <si>
    <t>E100000002455</t>
  </si>
  <si>
    <t>P100001025669</t>
  </si>
  <si>
    <t>ArcelorMittal Nippon Steel Gadchiroli steel plant</t>
  </si>
  <si>
    <t>https://www.gem.wiki/ArcelorMittal_Nippon_Steel_Gadchiroli_steel_plant</t>
  </si>
  <si>
    <t>ArcelorMittal Nippon Steel Hazira Plant</t>
  </si>
  <si>
    <t>Iron other/unspecified; BOF; BF; DRI; EAF; Steel other/unspecified</t>
  </si>
  <si>
    <t>515 MW natural gas-fired combined cycle power plant (1997), 500 MW natural gas-fired combined cycle power plant (2005); working to install a 989MW renewable energy (solar/wind) plant</t>
  </si>
  <si>
    <t>ArcelorMittal Nippon Steel Kendrapara plant</t>
  </si>
  <si>
    <t>ArcelorMittal Nippon Steel Paradip Steel Plant</t>
  </si>
  <si>
    <t>Arjas Steel Tadipatri plant</t>
  </si>
  <si>
    <t>E100000130841</t>
  </si>
  <si>
    <t>two captive power plants (15 MW COG-based WHR power plant + 6 MW Blast furnace gas based)</t>
  </si>
  <si>
    <t>Atibir Industries Bhorandiha steel plant</t>
  </si>
  <si>
    <t>E100000131001</t>
  </si>
  <si>
    <t>3 MW WHRB</t>
  </si>
  <si>
    <t>Baldota Koppal steel plant</t>
  </si>
  <si>
    <t>E100002004559</t>
  </si>
  <si>
    <t>Iron other/unspecified; BF; BOF; Steel other/unspecified</t>
  </si>
  <si>
    <t>220 MW CPP + 100 MW Solar power</t>
  </si>
  <si>
    <t>BMM Ispat Danapur steel plant</t>
  </si>
  <si>
    <t>E100001000460</t>
  </si>
  <si>
    <t>BOF; BF; DRI; EAF; Steel other/unspecified</t>
  </si>
  <si>
    <t>Danapuram BMM power station; captive power plants totaling 235 MW (Captive Power Plant 1 95 MW, Captive Power Plant 2 140 MW).</t>
  </si>
  <si>
    <t>P100001023577</t>
  </si>
  <si>
    <t>Captain Steel Garbeta steel plant</t>
  </si>
  <si>
    <t>E100002004552</t>
  </si>
  <si>
    <t>https://www.gem.wiki/Captain_Steel_Garbeta_steel_plant</t>
  </si>
  <si>
    <t>Crest Steel and Power Mangatta Steel Plant</t>
  </si>
  <si>
    <t>E100002007975</t>
  </si>
  <si>
    <t>BF; EAF; DRI; Steel other/unspecified</t>
  </si>
  <si>
    <t>16 MW CPP (8 MW WHRB-based; 8 MW FBC)</t>
  </si>
  <si>
    <t>Electrosteel Bokaro steel plant</t>
  </si>
  <si>
    <t>E100000130900</t>
  </si>
  <si>
    <t>BF; BOF; Steel other/unspecified</t>
  </si>
  <si>
    <t>80 MW Captive power plant</t>
  </si>
  <si>
    <t>Electrosteel Castings Srikalahasthi Steel Plant</t>
  </si>
  <si>
    <t>E100001012391</t>
  </si>
  <si>
    <t>BF; Steel other/unspecified</t>
  </si>
  <si>
    <t>22 MW Waste Heat Recovery Captive Power Plant</t>
  </si>
  <si>
    <t>Evonith Metallics Wardha Steel Plant</t>
  </si>
  <si>
    <t>E100001012096</t>
  </si>
  <si>
    <t>34 MW Captive Power Plant</t>
  </si>
  <si>
    <t>P100000121236</t>
  </si>
  <si>
    <t>Evonith Value Steel Wardha Steel Plant</t>
  </si>
  <si>
    <t>https://www.gem.wiki/Evonith_Value_Steel_Wardha_Steel_Plant</t>
  </si>
  <si>
    <t>Gallantt Ispat Gorakhpur steel plant</t>
  </si>
  <si>
    <t>E100002008017</t>
  </si>
  <si>
    <t>78 MW CPP</t>
  </si>
  <si>
    <t>Godawari Power and Ispat Sarora Steel Plant</t>
  </si>
  <si>
    <t>E100001000665</t>
  </si>
  <si>
    <t>330 MW Captive Power Plant</t>
  </si>
  <si>
    <t>Godawari Power and Ispat Siltara steel plant</t>
  </si>
  <si>
    <t>BF; DRI; Steel other/unspecified</t>
  </si>
  <si>
    <t>73 MW captive power plant</t>
  </si>
  <si>
    <t>Hospet Steels Hospet plant</t>
  </si>
  <si>
    <t>E100002004716</t>
  </si>
  <si>
    <t>Jai Balaji Durgapur Unit IV steel plant</t>
  </si>
  <si>
    <t>E100000130703</t>
  </si>
  <si>
    <t>70 MW CPP</t>
  </si>
  <si>
    <t>Jai Balaji Jyoti Steels Sundargarh plant</t>
  </si>
  <si>
    <t>E100000130984</t>
  </si>
  <si>
    <t>EAF; DRI; Steel other/unspecified</t>
  </si>
  <si>
    <t>18 MW (State grid); 110 MW CPP (proposed)</t>
  </si>
  <si>
    <t>Jai Balaji Rajbandh Unit III steel plant</t>
  </si>
  <si>
    <t>Jai Balaji Steels Raghunnathpur plant</t>
  </si>
  <si>
    <t>E100000130979</t>
  </si>
  <si>
    <t>1215 MW captive power plant</t>
  </si>
  <si>
    <t>Jayaswal Neco Industries Raipur steel plant</t>
  </si>
  <si>
    <t>E100000120672</t>
  </si>
  <si>
    <t>Five captive power plants, combined capacity of 60MW</t>
  </si>
  <si>
    <t>P100000120544</t>
  </si>
  <si>
    <t>Jindal Stainless Hisar steel plant</t>
  </si>
  <si>
    <t>E100000120686</t>
  </si>
  <si>
    <t>https://www.gem.wiki/Jindal_Stainless_Hisar_steel_plant</t>
  </si>
  <si>
    <t>Jindal Stainless Jajpur steel plant</t>
  </si>
  <si>
    <t>BF; EAF; Steel other/unspecified</t>
  </si>
  <si>
    <t>2x 125 MW CPP</t>
  </si>
  <si>
    <t>JSOL Angul steel plant</t>
  </si>
  <si>
    <t>E100002004867</t>
  </si>
  <si>
    <t>550 MW Gas-fired CPP</t>
  </si>
  <si>
    <t>JSPL Angul steel plant</t>
  </si>
  <si>
    <t>E100001000439</t>
  </si>
  <si>
    <t>Angul Steel power station, a 810 MW captive power plant</t>
  </si>
  <si>
    <t>JSPL Asanboni Steel Plant</t>
  </si>
  <si>
    <t>CPP, 1320 MW Godda thermal power plant</t>
  </si>
  <si>
    <t>P100000121034</t>
  </si>
  <si>
    <t>JSPL Krishnapatnam steel plant</t>
  </si>
  <si>
    <t>https://www.gem.wiki/JSPL_Krishnapatnam_steel_plant</t>
  </si>
  <si>
    <t>Iron other/unspecified; BOF</t>
  </si>
  <si>
    <t>JSPL Patratu steel plant</t>
  </si>
  <si>
    <t>1320 MW captive power plant</t>
  </si>
  <si>
    <t>JSPL Raigarh steel plant</t>
  </si>
  <si>
    <t>Dongamahua Captive Power Plant; 354 MW captive power plant at Raigarh and 540 MW captive power plant at Dongamauhu, district Raigarh, Chhattisgarh.</t>
  </si>
  <si>
    <t>JSW Bengal Steel Salboni plant</t>
  </si>
  <si>
    <t>E100001000530</t>
  </si>
  <si>
    <t>P100000120537</t>
  </si>
  <si>
    <t>JSW BPSL Jharkhand steel plant</t>
  </si>
  <si>
    <t>E100000120156</t>
  </si>
  <si>
    <t>https://www.gem.wiki/JSW_BPSL_Jharkhand_steel_plant</t>
  </si>
  <si>
    <t>JSW BPSL Jharsuguda steel plant</t>
  </si>
  <si>
    <t>E100001000516</t>
  </si>
  <si>
    <t>Captive power plant (506 MW). Excess power generated is sold thorugh state power grid.</t>
  </si>
  <si>
    <t>JSW Green Steel Salav plant</t>
  </si>
  <si>
    <t>E100002016710</t>
  </si>
  <si>
    <t>Iron other/unspecified; EAF; DRI</t>
  </si>
  <si>
    <t>P100001023578</t>
  </si>
  <si>
    <t>JSW JFE Electrical Bellary Steel plant</t>
  </si>
  <si>
    <t>E100002004553</t>
  </si>
  <si>
    <t>https://www.gem.wiki/JSW_JFE_Electrical_Bellary_Steel_plant</t>
  </si>
  <si>
    <t>P100000121039</t>
  </si>
  <si>
    <t>JSW Kadapa steel plant</t>
  </si>
  <si>
    <t>https://www.gem.wiki/JSW_Kadapa_steel_plant</t>
  </si>
  <si>
    <t>Hydroelectric Power Plant</t>
  </si>
  <si>
    <t>JSW POSCO Keonjhar steel plant</t>
  </si>
  <si>
    <t>E100000000953; E100001000516</t>
  </si>
  <si>
    <t>JSW Steel Dolvi steel plant</t>
  </si>
  <si>
    <t>55 MW power plant (2013); 300 MW CPP</t>
  </si>
  <si>
    <t>P100001045504</t>
  </si>
  <si>
    <t>JSW Steel Gadchiroli steel plant</t>
  </si>
  <si>
    <t>https://www.gem.wiki/JSW_Steel_Gadchiroli_steel_plant</t>
  </si>
  <si>
    <t>JSW Steel Jharkhand steel plant</t>
  </si>
  <si>
    <t>E100001000524</t>
  </si>
  <si>
    <t>900 MW Captive Power Plant</t>
  </si>
  <si>
    <t>JSW Steel Raigarh steel plant</t>
  </si>
  <si>
    <t>E100000120868</t>
  </si>
  <si>
    <t>Captive power plant (174 MW)</t>
  </si>
  <si>
    <t>JSW Steel Salem steel plant</t>
  </si>
  <si>
    <t>3x 30MW CPP (More than 70% of captive power generation through waste heat)</t>
  </si>
  <si>
    <t>JSW Steel Vijayanagar steel plant</t>
  </si>
  <si>
    <t>Iron other/unspecified; BOF; BF; DRI; EAF</t>
  </si>
  <si>
    <t>JSW Vijayanagar Toranagallu power station; 860MW power plant in Vijaynagar consisting of 2 130MW units in SBU I (2000) and 2 300MW units in SBU II (2009), 76 MW captive power plant. Also recycles 96% of coke oven gas for power generation.</t>
  </si>
  <si>
    <t>JSW Utkal Steel Rajnagar plant</t>
  </si>
  <si>
    <t>E100001000528</t>
  </si>
  <si>
    <t>JSW Utkal Steel power station Unit 1 - G115666, L104954 (300 MW)</t>
  </si>
  <si>
    <t>JSW Vijayanagar Metallics steel plant</t>
  </si>
  <si>
    <t>E100001000529</t>
  </si>
  <si>
    <t>P100001025631</t>
  </si>
  <si>
    <t>Kalyani Steels Dhenkanal steel plant</t>
  </si>
  <si>
    <t>E100000130701</t>
  </si>
  <si>
    <t>https://www.gem.wiki/Kalyani_Steels_Dhenkanal_steel_plant</t>
  </si>
  <si>
    <t>KIC Metaliks Durgapur steel plant</t>
  </si>
  <si>
    <t>E100002007981</t>
  </si>
  <si>
    <t>4.7 MW WHRB CPP</t>
  </si>
  <si>
    <t>Lloyds Metals and Energy Ltd Ghugus Steel Plant</t>
  </si>
  <si>
    <t>E100001012204</t>
  </si>
  <si>
    <t>30 MW WHRB Power plant</t>
  </si>
  <si>
    <t>Lloyds Metals and Energy Ltd Konsari Steel Plant</t>
  </si>
  <si>
    <t>BOF; DRI</t>
  </si>
  <si>
    <t>4 MW Captive power plant</t>
  </si>
  <si>
    <t>Mesco Steel Kalinganagar plant</t>
  </si>
  <si>
    <t>E100000130811</t>
  </si>
  <si>
    <t>One captive power plant (24 MW capacity)</t>
  </si>
  <si>
    <t>Mono Steel Gandhidham plant</t>
  </si>
  <si>
    <t>E100001012890</t>
  </si>
  <si>
    <t>Waste heat recover captive power plants (12 MW) - 60% of energy needs met</t>
  </si>
  <si>
    <t>MSP Steel &amp; Power Raigarh plant</t>
  </si>
  <si>
    <t>E100000130702</t>
  </si>
  <si>
    <t>45 MW Captive Power plant</t>
  </si>
  <si>
    <t>N R Ispat and Power Raigarh steel plant</t>
  </si>
  <si>
    <t>E100002004792</t>
  </si>
  <si>
    <t>8 MW power plant (4 MW Fluidized Bed Combustion and 4MW WHRB)</t>
  </si>
  <si>
    <t>Neelachal Ispat Nigam steel plant</t>
  </si>
  <si>
    <t>E100001010157</t>
  </si>
  <si>
    <t>62.5 MW captive power plant; 4x67.5MW CPP proposed</t>
  </si>
  <si>
    <t>Nilachal Iron &amp; Power Gamharia Steel Plant</t>
  </si>
  <si>
    <t>E100001012115</t>
  </si>
  <si>
    <t>12 MW WHRB Power plant to be commissioned by 2021; 30 MW WHRB power plant to be commissioned by June 2022</t>
  </si>
  <si>
    <t>P100000120548</t>
  </si>
  <si>
    <t>NMDC Karnataka steel plant</t>
  </si>
  <si>
    <t>E100002004554</t>
  </si>
  <si>
    <t>https://www.gem.wiki/NMDC_Karnataka_steel_plant</t>
  </si>
  <si>
    <t>NMDC Nagarnar steel plant</t>
  </si>
  <si>
    <t>Barasur Substation</t>
  </si>
  <si>
    <t>P100000121203</t>
  </si>
  <si>
    <t>OMPL Jharsuguda Steel Plant</t>
  </si>
  <si>
    <t>E100000132009</t>
  </si>
  <si>
    <t>https://www.gem.wiki/OMPL_Jharsuguda_Steel_Plant</t>
  </si>
  <si>
    <t>240 MW Captive Power Plant</t>
  </si>
  <si>
    <t>Orissa Alloy Steel Kharagpur Plant</t>
  </si>
  <si>
    <t>E100001012161</t>
  </si>
  <si>
    <t>270 MW Captive Power Plant (planned)</t>
  </si>
  <si>
    <t>Orissa Metaliks Kharagpur Steel Plant</t>
  </si>
  <si>
    <t>83 MW Captive Power Plant (at Unit I)</t>
  </si>
  <si>
    <t>Orissa Metaliks Markuta steel plant</t>
  </si>
  <si>
    <t>BF; BOF; DRI; Steel other/unspecified</t>
  </si>
  <si>
    <t>24 MW Captive power plant, proposed expansion to 275 MW</t>
  </si>
  <si>
    <t>Orissa Sponge Iron and Steel plant</t>
  </si>
  <si>
    <t>E100000130699</t>
  </si>
  <si>
    <t>12+24 MW CPP</t>
  </si>
  <si>
    <t>Orissa Steel and Power Jhargram Steel Plant</t>
  </si>
  <si>
    <t>E100001012078</t>
  </si>
  <si>
    <t>245 MW Captive Power Plant</t>
  </si>
  <si>
    <t>Prakash Industries Janjgir steel plant</t>
  </si>
  <si>
    <t>E100000121137</t>
  </si>
  <si>
    <t>Prakash Sponge Iron and Power Challakere Steel Plant</t>
  </si>
  <si>
    <t>E100001012047</t>
  </si>
  <si>
    <t>WHRB (7.1 MW operating, 66 MW proposed); 37 MW FBC proposed</t>
  </si>
  <si>
    <t>Ramsarup Industries Kharagpur steel plant</t>
  </si>
  <si>
    <t>E100000130705</t>
  </si>
  <si>
    <t>20MW Captive Power Plant (began in 2009)</t>
  </si>
  <si>
    <t>Rashmi Green Hydrogen Steel Kharagpur steel plant</t>
  </si>
  <si>
    <t>E100002005355</t>
  </si>
  <si>
    <t>230 MW CPP (80 MW WHRB; 150 MW CFBC); 49 MW from grid (WBSEDCL)</t>
  </si>
  <si>
    <t>P100000120556</t>
  </si>
  <si>
    <t>Rashmi Metaliks Jamuria steel plant</t>
  </si>
  <si>
    <t>E100000130890</t>
  </si>
  <si>
    <t>https://www.gem.wiki/Rashmi_Metaliks_Jamuria_steel_plant</t>
  </si>
  <si>
    <t>Iron other/unspecified; BOF; EAF</t>
  </si>
  <si>
    <t>Rashmi Metaliks Kharagpur steel plant</t>
  </si>
  <si>
    <t>One captive power plant (25 MW)</t>
  </si>
  <si>
    <t>RINL Vizag Steel plant</t>
  </si>
  <si>
    <t>E100000001935</t>
  </si>
  <si>
    <t>Power generated at two captive power plants, solar power plant, back pressure turbine station (BPTS), Gas Expansion Turbine Station (GET), waste heat recovery at sinter plant.</t>
  </si>
  <si>
    <t>Rungta Mines Chaliyama steel plant</t>
  </si>
  <si>
    <t>E100000130898</t>
  </si>
  <si>
    <t>1252 MW CPP (proposed)</t>
  </si>
  <si>
    <t>Rungta Mines Dhenkanal steel plant</t>
  </si>
  <si>
    <t>695 MW Captive power plant</t>
  </si>
  <si>
    <t>Rungta Mines Kamanda steel plant</t>
  </si>
  <si>
    <t>40 MW CPP operating (20 MW WHRB+20MW AFBC); 367 MW Captive Power Plant proposed (96 MW WHRB; 271 MW AFBC/CFBC)</t>
  </si>
  <si>
    <t>Rungta Mines Karakhendra Steel Plant</t>
  </si>
  <si>
    <t>90 MW Captive power plant (</t>
  </si>
  <si>
    <t>Rungta Mines Karakolha sponge iron plant</t>
  </si>
  <si>
    <t>109 MW CPP (30 MW WHRB; 79 MW AFBC/CFBC)</t>
  </si>
  <si>
    <t>P100000120549</t>
  </si>
  <si>
    <t>SAIL Alloy Steel Plant</t>
  </si>
  <si>
    <t>E100001000703</t>
  </si>
  <si>
    <t>https://www.gem.wiki/SAIL_Alloy_Steel_Plant</t>
  </si>
  <si>
    <t>SAIL Bhilai steel plant</t>
  </si>
  <si>
    <t>Bhilai Steel power station; 15 MW floating solar power plant (upcoming)</t>
  </si>
  <si>
    <t>SAIL Bokaro steel plant</t>
  </si>
  <si>
    <t>BPSCL Captive power plant and balance from Damodar Valley Corporation (DVC)</t>
  </si>
  <si>
    <t>SAIL Durgapur steel plant</t>
  </si>
  <si>
    <t>NSPCL, DVC and Emergency power from Captive Power</t>
  </si>
  <si>
    <t>SAIL IISCO steel plant</t>
  </si>
  <si>
    <t>P100000120550</t>
  </si>
  <si>
    <t>SAIL Paradip steel plant</t>
  </si>
  <si>
    <t>https://www.gem.wiki/SAIL_Paradip_steel_plant</t>
  </si>
  <si>
    <t>SAIL Rourkela steel plant</t>
  </si>
  <si>
    <t>Captive power plant #1 (1959, updated 1978), Rourkela Works-2 power station</t>
  </si>
  <si>
    <t>Shakambhari Ispat and Power Purulia Steel Plant</t>
  </si>
  <si>
    <t>E100001012202</t>
  </si>
  <si>
    <t>99 MW CPP (being enhanced to 126 MW)</t>
  </si>
  <si>
    <t>Shri Bajrang Power &amp; Ispat Tilda Steel Plant</t>
  </si>
  <si>
    <t>E100001012214</t>
  </si>
  <si>
    <t>100 MW Captive Power Plant</t>
  </si>
  <si>
    <t>Shyam Metalics Jamuria Steel Plant</t>
  </si>
  <si>
    <t>E100001012152</t>
  </si>
  <si>
    <t>94 MW Captive Power plant</t>
  </si>
  <si>
    <t>Shyam Metalics Sambalpur Steel Plant</t>
  </si>
  <si>
    <t>118 MW Captive power plant</t>
  </si>
  <si>
    <t>Shyam Steel Mejia Steel Plant</t>
  </si>
  <si>
    <t>E100002005402</t>
  </si>
  <si>
    <t>10 MW WHRB; 7 MW FBC</t>
  </si>
  <si>
    <t>Shyam Steel Raghunathpur Steel Plant</t>
  </si>
  <si>
    <t>E100000130859</t>
  </si>
  <si>
    <t>57.5 MW WHRB from DRI and Coke Oven; 15 MW CFBC Boiler</t>
  </si>
  <si>
    <t>Sunflag Iron and Steel plant</t>
  </si>
  <si>
    <t>E100001000589</t>
  </si>
  <si>
    <t>30 MW captive power plant</t>
  </si>
  <si>
    <t>Surjagad Ispat Gadchiroli steel plant</t>
  </si>
  <si>
    <t>E100002004790</t>
  </si>
  <si>
    <t>120 MW CPP</t>
  </si>
  <si>
    <t>Swadesh Metallics Simga Steel Plant</t>
  </si>
  <si>
    <t>E100001012071</t>
  </si>
  <si>
    <t>97 MW Captive Power Plant</t>
  </si>
  <si>
    <t>Tata Metaliks Kharagpur steel plant</t>
  </si>
  <si>
    <t>E100000130700</t>
  </si>
  <si>
    <t>16.76 MW CPP</t>
  </si>
  <si>
    <t>Tata Steel BSL Meramandali steel plant</t>
  </si>
  <si>
    <t>E100001000862</t>
  </si>
  <si>
    <t>Estimated overall power requirement after implementation of expansion- 1632 MW(638 MW to be met by CPP and remaining 994 MW to be drawn from theGrid)</t>
  </si>
  <si>
    <t>Tata Steel Jamshedpur steel plant</t>
  </si>
  <si>
    <t>E100001010018</t>
  </si>
  <si>
    <t>By-product gas power generation, solar energy project initiated</t>
  </si>
  <si>
    <t>Tata Steel Kalinganagar steel plant</t>
  </si>
  <si>
    <t>3x67.5 MW by-product gas based; 1x67.5 MW by-product gas-cum-coal tar firing</t>
  </si>
  <si>
    <t>Tata Steel Long Products Gamharia steel plant</t>
  </si>
  <si>
    <t>E100000121408</t>
  </si>
  <si>
    <t>Two coal based captive power plants (25MW, began in 2001; 30MW, began in 2009); Two waste recovery captive power plants (30 MW DRI WHRB, began in 2012; 30MW Coke oven WHRB, began in 2013); Coal-gas hybrid captive power plant 15 MW</t>
  </si>
  <si>
    <t>P100000120576</t>
  </si>
  <si>
    <t>Tata Steel Ludhiana steel plant</t>
  </si>
  <si>
    <t>https://www.gem.wiki/Tata_Steel_Ludhiana_steel_plant</t>
  </si>
  <si>
    <t>Uttam Galva Ferrous Bellary Steel Plant</t>
  </si>
  <si>
    <t>E100001012081</t>
  </si>
  <si>
    <t>893 MW Captive Power Plant</t>
  </si>
  <si>
    <t>P100001054309</t>
  </si>
  <si>
    <t>Vardhman Special Steels Ludhiana steel plant</t>
  </si>
  <si>
    <t>E100002017833</t>
  </si>
  <si>
    <t>https://www.gem.wiki/Vardhman_Special_Steels_Ludhiana_steel_plant</t>
  </si>
  <si>
    <t>Vedanta Sesa Goa Pig Iron Plant</t>
  </si>
  <si>
    <t>E100001012389</t>
  </si>
  <si>
    <t>60 MW Captive Power Plant</t>
  </si>
  <si>
    <t>Welspun Metallics Anjar Steel plant</t>
  </si>
  <si>
    <t>E100002007597</t>
  </si>
  <si>
    <t>Iron other/unspecified; BOF; BF; DRI; Steel other/unspecified</t>
  </si>
  <si>
    <t>12 MW captive power plant powered by waste heat recovery boilers; 2x100MW gas-based CPP planned as part pf 3 mtpa expansion plan</t>
  </si>
  <si>
    <t>Xindia Steels Koppal plant</t>
  </si>
  <si>
    <t>E100000131065</t>
  </si>
  <si>
    <t>Yazdani Steel and Power Kalinganagar steel plant</t>
  </si>
  <si>
    <t>E100001012099</t>
  </si>
  <si>
    <t>10 MW CPP (4 MW WHRB; 6 MW AFBC; Proposed to expand to 70 MW CPP (2x8 MW WHRB and 2x22 MW AFBC))</t>
  </si>
  <si>
    <t>P100000120509</t>
  </si>
  <si>
    <t>Anshan Iron and Steel Central Sulawesi steel plant</t>
  </si>
  <si>
    <t>E100000124354</t>
  </si>
  <si>
    <t>https://www.gem.wiki/Anshan_Iron_and_Steel_Central_Sulawesi_steel_plant</t>
  </si>
  <si>
    <t>CNR Mandan Steel South Kalimantan plant</t>
  </si>
  <si>
    <t>E100000130981</t>
  </si>
  <si>
    <t>Dexin Steel Morowali plant</t>
  </si>
  <si>
    <t>E100000130929</t>
  </si>
  <si>
    <t>1100MW thermal power plant</t>
  </si>
  <si>
    <t>P100000121202</t>
  </si>
  <si>
    <t>Fuhai Indonesia Steel Plant</t>
  </si>
  <si>
    <t>E100000127409</t>
  </si>
  <si>
    <t>https://www.gem.wiki/Fuhai_Indonesia_Steel_Plant</t>
  </si>
  <si>
    <t>Gunung Raja Paksi North Sumatra steel plant</t>
  </si>
  <si>
    <t>E100000130792</t>
  </si>
  <si>
    <t>50MW coal fired power plant</t>
  </si>
  <si>
    <t>P100000120506</t>
  </si>
  <si>
    <t>Gunung Raja Paksi South Kalimantan steel plant</t>
  </si>
  <si>
    <t>https://www.gem.wiki/Gunung_Raja_Paksi_South_Kalimantan_steel_plant</t>
  </si>
  <si>
    <t>Gunung Raja Paksi West Java steel plant</t>
  </si>
  <si>
    <t>Hebei Bishi Central Java steel plant</t>
  </si>
  <si>
    <t>E100000130944</t>
  </si>
  <si>
    <t>270MW captive power plant</t>
  </si>
  <si>
    <t>P100000120500</t>
  </si>
  <si>
    <t>Jakarta Prima Steel Industries plant</t>
  </si>
  <si>
    <t>E100000131133</t>
  </si>
  <si>
    <t>https://www.gem.wiki/Jakarta_Prima_Steel_Industries_plant</t>
  </si>
  <si>
    <t>Krakatau Steel Cilegon plant</t>
  </si>
  <si>
    <t>E100001010136</t>
  </si>
  <si>
    <t>1x150 MW Coal-Fired Power Plant</t>
  </si>
  <si>
    <t>KS Posco Cilegon steel plant</t>
  </si>
  <si>
    <t>E100001010135</t>
  </si>
  <si>
    <t>200 MW Captive power plant; commissioned 1.6GW solar plant</t>
  </si>
  <si>
    <t>P100000121169</t>
  </si>
  <si>
    <t>Master Steel Jakarta Steel plant</t>
  </si>
  <si>
    <t>E100001012183</t>
  </si>
  <si>
    <t>https://www.gem.wiki/Master_Steel_Jakarta_Steel_plant</t>
  </si>
  <si>
    <t>P100001049317</t>
  </si>
  <si>
    <t>PT Ispat Indo steel plant</t>
  </si>
  <si>
    <t>E100002017129</t>
  </si>
  <si>
    <t>https://www.gem.wiki/PT_Ispat_Indo_steel_plant</t>
  </si>
  <si>
    <t>Shaanxi Iron and Steel Indonesia plant</t>
  </si>
  <si>
    <t>E100000124340</t>
  </si>
  <si>
    <t>P100000121210</t>
  </si>
  <si>
    <t>Wuhan Indonesia Steel Plant</t>
  </si>
  <si>
    <t>https://www.gem.wiki/Wuhan_Indonesia_Steel_Plant</t>
  </si>
  <si>
    <t>Ahya Steel Folad Baft Company DRI plant</t>
  </si>
  <si>
    <t>E100001012522</t>
  </si>
  <si>
    <t>Amirkabir Arak Steel plant</t>
  </si>
  <si>
    <t>E100001013042</t>
  </si>
  <si>
    <t>36 MW power plant, Power transmission lines</t>
  </si>
  <si>
    <t>Ardakan Steel Yazd plant</t>
  </si>
  <si>
    <t>E100000131100</t>
  </si>
  <si>
    <t>Arfa Iron and Steel Yazd plant</t>
  </si>
  <si>
    <t>E100000131101</t>
  </si>
  <si>
    <t>Arvand Jahanara Steel Khouzestan plant</t>
  </si>
  <si>
    <t>E100000131102</t>
  </si>
  <si>
    <t>400 kV substation</t>
  </si>
  <si>
    <t>Arvand Kaveh Steel Khoramshahr plant</t>
  </si>
  <si>
    <t>E100000131103</t>
  </si>
  <si>
    <t>P100000120605</t>
  </si>
  <si>
    <t>Azna Steel Lorestan plant</t>
  </si>
  <si>
    <t>E100000131105</t>
  </si>
  <si>
    <t>https://www.gem.wiki/Azna_Steel_Lorestan_plant</t>
  </si>
  <si>
    <t>Bafgh Mineral Complex Iron and Steel Yazd plant</t>
  </si>
  <si>
    <t>E100000131106</t>
  </si>
  <si>
    <t>Bonab Steel Complex</t>
  </si>
  <si>
    <t>E100000131182</t>
  </si>
  <si>
    <t>Power plant</t>
  </si>
  <si>
    <t>Butia Steel Kerman plant</t>
  </si>
  <si>
    <t>E100000131107</t>
  </si>
  <si>
    <t>450 MW combined cycle power plant</t>
  </si>
  <si>
    <t>Chadormalu Mining and Industrial Company Yazd plant</t>
  </si>
  <si>
    <t>E100001012537</t>
  </si>
  <si>
    <t>Esfahan Steel Isfahan plant</t>
  </si>
  <si>
    <t>E100001010254</t>
  </si>
  <si>
    <t>Ghadir Iron and Steel plant Yazd</t>
  </si>
  <si>
    <t>E100000131116</t>
  </si>
  <si>
    <t>Ghaenat Steel Complex South Khorasan</t>
  </si>
  <si>
    <t>E100001010259</t>
  </si>
  <si>
    <t>Golgohar Iron and Steel Company Kerman</t>
  </si>
  <si>
    <t>E100000131077</t>
  </si>
  <si>
    <t>Hadid Power Post (1000 MWA)</t>
  </si>
  <si>
    <t>Iran Alloy Steel Company Yazd plant</t>
  </si>
  <si>
    <t>E100000131115</t>
  </si>
  <si>
    <t>P100000120608</t>
  </si>
  <si>
    <t>Iranian Alborz Steel Mazandaran plant</t>
  </si>
  <si>
    <t>E100000131108</t>
  </si>
  <si>
    <t>https://www.gem.wiki/Iranian_Alborz_Steel_Mazandaran_plant</t>
  </si>
  <si>
    <t>power station (230/20 KW)</t>
  </si>
  <si>
    <t>Isatis Sponge Iron Company Yazd</t>
  </si>
  <si>
    <t>E100000131183</t>
  </si>
  <si>
    <t>400 to 63 kV electricity substation (under construction)</t>
  </si>
  <si>
    <t>Jahan Foolad Sirjan Steel Kerman plant</t>
  </si>
  <si>
    <t>E100001010255</t>
  </si>
  <si>
    <t>P100000120600</t>
  </si>
  <si>
    <t>Kaavian Steel Khouzestan plant</t>
  </si>
  <si>
    <t>E100000130952</t>
  </si>
  <si>
    <t>https://www.gem.wiki/Kaavian_Steel_Khouzestan_plant</t>
  </si>
  <si>
    <t>Khorasan Steel Complex</t>
  </si>
  <si>
    <t>E100001010258</t>
  </si>
  <si>
    <t>P100000120614</t>
  </si>
  <si>
    <t>Khouzestan Oxin Steel</t>
  </si>
  <si>
    <t>E100000131022</t>
  </si>
  <si>
    <t>https://www.gem.wiki/Khouzestan_Oxin_Steel</t>
  </si>
  <si>
    <t>400-kilovolt gas-powered substation</t>
  </si>
  <si>
    <t>Khouzestan Steel plant</t>
  </si>
  <si>
    <t>E100001010257</t>
  </si>
  <si>
    <t>500 MW gas fired power plant in development. Expected to start operating in 2024</t>
  </si>
  <si>
    <t>Kish South Kaveh Steel Hormuzgan plant</t>
  </si>
  <si>
    <t>E100000131118</t>
  </si>
  <si>
    <t>Combined Cycle Power Plant (500 mW for phase 1, built by Southeast Saba Power Generation Company)</t>
  </si>
  <si>
    <t>Kurdistan Steel Kurdistan plant</t>
  </si>
  <si>
    <t>E100000131119</t>
  </si>
  <si>
    <t>Makran Steel Sistan and Baluchestan Complex</t>
  </si>
  <si>
    <t>E100000131121</t>
  </si>
  <si>
    <t>Miyaneh Steel East Azerbaijan steel plant</t>
  </si>
  <si>
    <t>E100001010202</t>
  </si>
  <si>
    <t>Mobarakeh Saba Steel Complex</t>
  </si>
  <si>
    <t>E100000001959</t>
  </si>
  <si>
    <t>Mobarakeh Steel Complex Isfahan</t>
  </si>
  <si>
    <t>South Isfahan Power Plant (combined cycle, 914 mw, 2 gas units (307 mw) and 1 steam unit (300 mw))</t>
  </si>
  <si>
    <t>Mobarakeh Steel Hormuzgan Steel Company plant</t>
  </si>
  <si>
    <t>Mobarakeh Steel Sefid Dasht Steel Complex</t>
  </si>
  <si>
    <t>Natanz Steel Company Isfahan plant</t>
  </si>
  <si>
    <t>E100000131127</t>
  </si>
  <si>
    <t>230 KW power substation, 53-kilometer power transmission line</t>
  </si>
  <si>
    <t>Neyriz Ghadir Steel Company Fars plant</t>
  </si>
  <si>
    <t>E100000131179</t>
  </si>
  <si>
    <t>Pasargad Steel Complex Fars</t>
  </si>
  <si>
    <t>E100000131131</t>
  </si>
  <si>
    <t>Persian Gulf Saba Steel</t>
  </si>
  <si>
    <t>E100000131132</t>
  </si>
  <si>
    <t>Qeshm Steel Development Hormuzgan plant</t>
  </si>
  <si>
    <t>E100000131134</t>
  </si>
  <si>
    <t>500 MW power plant</t>
  </si>
  <si>
    <t>Sabalan Iron and Steel Complex</t>
  </si>
  <si>
    <t>E100001013041</t>
  </si>
  <si>
    <t>Sabzevar Steel Complex Razavi Khorasan</t>
  </si>
  <si>
    <t>E100000131093</t>
  </si>
  <si>
    <t>Saeb Steel Complex</t>
  </si>
  <si>
    <t>Sarmad Iron and Steel Complex Abarkouh</t>
  </si>
  <si>
    <t>E100000131180</t>
  </si>
  <si>
    <t>Shadegan Steel Complex</t>
  </si>
  <si>
    <t>Shams Iron and Steel Complex</t>
  </si>
  <si>
    <t>Sirjan Iranian Steel Kerman Plant</t>
  </si>
  <si>
    <t>E100001012066</t>
  </si>
  <si>
    <t>Torbat Heydarieh Steel Company Khorasan</t>
  </si>
  <si>
    <t>E100000131181</t>
  </si>
  <si>
    <t>West Alborz Ana Steel Zanjan plant</t>
  </si>
  <si>
    <t>E100000131141</t>
  </si>
  <si>
    <t>Zarand Iranian Steel Company Kerman plant</t>
  </si>
  <si>
    <t>E100000131076</t>
  </si>
  <si>
    <t>Gas pipeline (project as of August 2022)</t>
  </si>
  <si>
    <t>Zonouz Steel Complex</t>
  </si>
  <si>
    <t>P100001045293</t>
  </si>
  <si>
    <t>Al Anmaa Basra steel plant</t>
  </si>
  <si>
    <t>E100002007989</t>
  </si>
  <si>
    <t>https://www.gem.wiki/Al_Anmaa_Basra_steel_plant</t>
  </si>
  <si>
    <t>P100000121226</t>
  </si>
  <si>
    <t>F&amp;F Steel Erbil plant</t>
  </si>
  <si>
    <t>E100001013032</t>
  </si>
  <si>
    <t>https://www.gem.wiki/F&amp;F_Steel_Erbil_plant</t>
  </si>
  <si>
    <t>Mass Iron and Steel Industry Co Sulaimaniya plant</t>
  </si>
  <si>
    <t>E100000131036</t>
  </si>
  <si>
    <t>State Company for Iron &amp; Steel Basra plant</t>
  </si>
  <si>
    <t>E100000001965</t>
  </si>
  <si>
    <t>P100000120579</t>
  </si>
  <si>
    <t>Van Steel Kurdistan plant</t>
  </si>
  <si>
    <t>E100000131178</t>
  </si>
  <si>
    <t>https://www.gem.wiki/Van_Steel_Kurdistan_plant</t>
  </si>
  <si>
    <t>Acciaierie d'Italia Taranto steel plant</t>
  </si>
  <si>
    <t>E100001010116</t>
  </si>
  <si>
    <t>P100000120634</t>
  </si>
  <si>
    <t>Acciaierie Venete Borgo Valsugana steel plant</t>
  </si>
  <si>
    <t>E100000130761</t>
  </si>
  <si>
    <t>https://www.gem.wiki/Acciaierie_Venete_Borgo_Valsugana_steel_plant</t>
  </si>
  <si>
    <t>P100000120636</t>
  </si>
  <si>
    <t>Acciaierie Venete Padua steel plant</t>
  </si>
  <si>
    <t>https://www.gem.wiki/Acciaierie_Venete_Padua_steel_plant</t>
  </si>
  <si>
    <t>P100000120635</t>
  </si>
  <si>
    <t>Acciaierie Venete Sarezzo steel plant</t>
  </si>
  <si>
    <t>https://www.gem.wiki/Acciaierie_Venete_Sarezzo_steel_plant</t>
  </si>
  <si>
    <t>P100000120624</t>
  </si>
  <si>
    <t>AFV Accaierie Beltrame Vicenza steel plant</t>
  </si>
  <si>
    <t>E100001012892</t>
  </si>
  <si>
    <t>https://www.gem.wiki/AFV_Accaierie_Beltrame_Vicenza_steel_plant</t>
  </si>
  <si>
    <t>P100000120623</t>
  </si>
  <si>
    <t>Alfa Acciai Brescia steel plant</t>
  </si>
  <si>
    <t>E100000130779</t>
  </si>
  <si>
    <t>https://www.gem.wiki/Alfa_Acciai_Brescia_steel_plant</t>
  </si>
  <si>
    <t>P100000120637</t>
  </si>
  <si>
    <t>Alfa Acciai Catania steel plant</t>
  </si>
  <si>
    <t>E100000130873</t>
  </si>
  <si>
    <t>https://www.gem.wiki/Alfa_Acciai_Catania_steel_plant</t>
  </si>
  <si>
    <t>P100000120621</t>
  </si>
  <si>
    <t>Danieli ABS Pozzuolo del Friuli steel plant</t>
  </si>
  <si>
    <t>E100000130813</t>
  </si>
  <si>
    <t>https://www.gem.wiki/Danieli_ABS_Pozzuolo_del_Friuli_steel_plant</t>
  </si>
  <si>
    <t>DRI d’Italia Taranto plant</t>
  </si>
  <si>
    <t>E100000131184</t>
  </si>
  <si>
    <t>P100000120640</t>
  </si>
  <si>
    <t>Duferco Travi e Profilati San Zeno Naviglio steel plant</t>
  </si>
  <si>
    <t>E100001000536</t>
  </si>
  <si>
    <t>https://www.gem.wiki/Duferco_Travi_e_Profilati_San_Zeno_Naviglio_steel_plant</t>
  </si>
  <si>
    <t>P100000120632</t>
  </si>
  <si>
    <t>Feralpi Calvisano steel plant</t>
  </si>
  <si>
    <t>E100000130824</t>
  </si>
  <si>
    <t>https://www.gem.wiki/Feralpi_Calvisano_steel_plant</t>
  </si>
  <si>
    <t>P100000120626</t>
  </si>
  <si>
    <t>Feralpi Siderurgica Lonato steel plant</t>
  </si>
  <si>
    <t>E100000130847</t>
  </si>
  <si>
    <t>https://www.gem.wiki/Feralpi_Siderurgica_Lonato_steel_plant</t>
  </si>
  <si>
    <t>P100000120638</t>
  </si>
  <si>
    <t>Ferriera Valsabbia Odolo steel plant</t>
  </si>
  <si>
    <t>E100000130807</t>
  </si>
  <si>
    <t>https://www.gem.wiki/Ferriera_Valsabbia_Odolo_steel_plant</t>
  </si>
  <si>
    <t>P100000120630</t>
  </si>
  <si>
    <t>Finarvedi Acciai Speciali Terni steel plant</t>
  </si>
  <si>
    <t>E100001010325</t>
  </si>
  <si>
    <t>https://www.gem.wiki/Finarvedi_Acciai_Speciali_Terni_steel_plant</t>
  </si>
  <si>
    <t>P100000120619</t>
  </si>
  <si>
    <t>Finarvedi Cremona steel plant</t>
  </si>
  <si>
    <t>E100000130778</t>
  </si>
  <si>
    <t>https://www.gem.wiki/Finarvedi_Cremona_steel_plant</t>
  </si>
  <si>
    <t>P100000120639</t>
  </si>
  <si>
    <t>IRO Odolo steel plant</t>
  </si>
  <si>
    <t>E100000130874</t>
  </si>
  <si>
    <t>https://www.gem.wiki/IRO_Odolo_steel_plant</t>
  </si>
  <si>
    <t>P100000120622</t>
  </si>
  <si>
    <t>JSW Steel Piombino steel plant</t>
  </si>
  <si>
    <t>E100001000525</t>
  </si>
  <si>
    <t>https://www.gem.wiki/JSW_Steel_Piombino_steel_plant</t>
  </si>
  <si>
    <t>Metinvest Piombino steel plant</t>
  </si>
  <si>
    <t>E100001010422</t>
  </si>
  <si>
    <t>P100000120631</t>
  </si>
  <si>
    <t>Ori Martin Brescia steel plant</t>
  </si>
  <si>
    <t>E100000130831</t>
  </si>
  <si>
    <t>https://www.gem.wiki/Ori_Martin_Brescia_steel_plant</t>
  </si>
  <si>
    <t>Terna high-voltage grid and self-generated I-Recovery plan, 5 MW solar install planned</t>
  </si>
  <si>
    <t>P100000120627</t>
  </si>
  <si>
    <t>Pittini Acciaierie di Verona steel plant</t>
  </si>
  <si>
    <t>E100000131031</t>
  </si>
  <si>
    <t>https://www.gem.wiki/Pittini_Acciaierie_di_Verona_steel_plant</t>
  </si>
  <si>
    <t>P100000120628</t>
  </si>
  <si>
    <t>Pittini Ferriere Nord Osoppo steel plant</t>
  </si>
  <si>
    <t>E100000130848</t>
  </si>
  <si>
    <t>https://www.gem.wiki/Pittini_Ferriere_Nord_Osoppo_steel_plant</t>
  </si>
  <si>
    <t>P100000120629</t>
  </si>
  <si>
    <t>Pittini Siderpotenza Potenza steel plant</t>
  </si>
  <si>
    <t>E100000131095</t>
  </si>
  <si>
    <t>https://www.gem.wiki/Pittini_Siderpotenza_Potenza_steel_plant</t>
  </si>
  <si>
    <t>P100000120641</t>
  </si>
  <si>
    <t>Riva Acciaio Caronno Pertusella steel plant</t>
  </si>
  <si>
    <t>E100000130796</t>
  </si>
  <si>
    <t>https://www.gem.wiki/Riva_Acciaio_Caronno_Pertusella_steel_plant</t>
  </si>
  <si>
    <t>P100000120642</t>
  </si>
  <si>
    <t>Riva Acciaio Lesegno steel plant</t>
  </si>
  <si>
    <t>https://www.gem.wiki/Riva_Acciaio_Lesegno_steel_plant</t>
  </si>
  <si>
    <t>P100000120625</t>
  </si>
  <si>
    <t>Tenaris Dalmine steel plant</t>
  </si>
  <si>
    <t>E100000002771</t>
  </si>
  <si>
    <t>https://www.gem.wiki/Tenaris_Dalmine_steel_plant</t>
  </si>
  <si>
    <t>120 MW captive power plant</t>
  </si>
  <si>
    <t>P100000120644</t>
  </si>
  <si>
    <t>Aichi Steel Chita Plant (Tokai)</t>
  </si>
  <si>
    <t>E100000130710</t>
  </si>
  <si>
    <t>https://www.gem.wiki/Aichi_Steel_Chita_Plant_(Tokai)</t>
  </si>
  <si>
    <t>P100000120683</t>
  </si>
  <si>
    <t>Chubu Steel Plate Nagoya plant</t>
  </si>
  <si>
    <t>E100000130711</t>
  </si>
  <si>
    <t>https://www.gem.wiki/Chubu_Steel_Plate_Nagoya_plant</t>
  </si>
  <si>
    <t>P100000120645</t>
  </si>
  <si>
    <t>Daido Steel Chita plant (Tokai)</t>
  </si>
  <si>
    <t>E100001000597</t>
  </si>
  <si>
    <t>https://www.gem.wiki/Daido_Steel_Chita_plant_(Tokai)</t>
  </si>
  <si>
    <t>Chubu Electric Power Miraizu Co., Ltd.</t>
  </si>
  <si>
    <t>P100000120676</t>
  </si>
  <si>
    <t>Godo Steel Funabashi Works</t>
  </si>
  <si>
    <t>E100000130709</t>
  </si>
  <si>
    <t>https://www.gem.wiki/Godo_Steel_Funabashi_Works</t>
  </si>
  <si>
    <t>P100000120675</t>
  </si>
  <si>
    <t>Godo Steel Himeji Works</t>
  </si>
  <si>
    <t>https://www.gem.wiki/Godo_Steel_Himeji_Works</t>
  </si>
  <si>
    <t>P100000120674</t>
  </si>
  <si>
    <t>Godo Steel Osaka Works</t>
  </si>
  <si>
    <t>https://www.gem.wiki/Godo_Steel_Osaka_Works</t>
  </si>
  <si>
    <t>P100000120652</t>
  </si>
  <si>
    <t>JFE Bars &amp; Shapes Himeji Works steel plant</t>
  </si>
  <si>
    <t>E100001010145</t>
  </si>
  <si>
    <t>https://www.gem.wiki/JFE_Bars_&amp;_Shapes_Himeji_Works_steel_plant</t>
  </si>
  <si>
    <t>P100000120653</t>
  </si>
  <si>
    <t>JFE Bars &amp; Shapes Kashima Works steel plant</t>
  </si>
  <si>
    <t>https://www.gem.wiki/JFE_Bars_&amp;_Shapes_Kashima_Works_steel_plant</t>
  </si>
  <si>
    <t>P100000120646</t>
  </si>
  <si>
    <t>JFE Bars &amp; Shapes Mizushima Works steel plant</t>
  </si>
  <si>
    <t>https://www.gem.wiki/JFE_Bars_&amp;_Shapes_Mizushima_Works_steel_plant</t>
  </si>
  <si>
    <t>JFE East Japan Works (Chiba) steel plant</t>
  </si>
  <si>
    <t>E100000003335</t>
  </si>
  <si>
    <t>453 MW on-site thermal power generator</t>
  </si>
  <si>
    <t>JFE East Japan Works (Keihin) steel plant</t>
  </si>
  <si>
    <t>430 MW on-site thermal power generator</t>
  </si>
  <si>
    <t>P100000120651</t>
  </si>
  <si>
    <t>JFE Sendai Works steel plant</t>
  </si>
  <si>
    <t>https://www.gem.wiki/JFE_Sendai_Works_steel_plant</t>
  </si>
  <si>
    <t>JFE West Japan Works (Fukuyama) steel plant</t>
  </si>
  <si>
    <t>JFE West Japan Works (Kurashiki) steel plant</t>
  </si>
  <si>
    <t>P100000121199</t>
  </si>
  <si>
    <t>Kishiwada Steel Osaka Steel Plant</t>
  </si>
  <si>
    <t>E100001012303</t>
  </si>
  <si>
    <t>https://www.gem.wiki/Kishiwada_Steel_Osaka_Steel_Plant</t>
  </si>
  <si>
    <t>Kobe Kakogawa Works steel plant</t>
  </si>
  <si>
    <t>E100000000647</t>
  </si>
  <si>
    <t>Kobe Wire Rod and Bar steel plant</t>
  </si>
  <si>
    <t>P100000120680</t>
  </si>
  <si>
    <t>Kyoei Steel Hirakata Division (Osaka)</t>
  </si>
  <si>
    <t>E100000130707</t>
  </si>
  <si>
    <t>https://www.gem.wiki/Kyoei_Steel_Hirakata_Division_(Osaka)</t>
  </si>
  <si>
    <t>P100000120682</t>
  </si>
  <si>
    <t>Kyoei Steel Nagoya Division (Tokai)</t>
  </si>
  <si>
    <t>https://www.gem.wiki/Kyoei_Steel_Nagoya_Division_(Tokai)</t>
  </si>
  <si>
    <t>P100000120681</t>
  </si>
  <si>
    <t>Kyoei Steel Yamaguchi Division (Yamaguchi)</t>
  </si>
  <si>
    <t>https://www.gem.wiki/Kyoei_Steel_Yamaguchi_Division_(Yamaguchi)</t>
  </si>
  <si>
    <t>P100000120678</t>
  </si>
  <si>
    <t>Nakayama Steel Products Osaka plant</t>
  </si>
  <si>
    <t>E100000130770</t>
  </si>
  <si>
    <t>https://www.gem.wiki/Nakayama_Steel_Products_Osaka_plant</t>
  </si>
  <si>
    <t>P100000120679</t>
  </si>
  <si>
    <t>Nakayama Steel Works Osaka</t>
  </si>
  <si>
    <t>E100001000919</t>
  </si>
  <si>
    <t>https://www.gem.wiki/Nakayama_Steel_Works_Osaka</t>
  </si>
  <si>
    <t>Nippon East Japan Works (Kashima) steel plant</t>
  </si>
  <si>
    <t>E100000000652</t>
  </si>
  <si>
    <t>Nippon Steel Kashima Thermal power plant (507 MW coal-fired power plant)in-plant power generation, also provides power generated via coal and bio-mass to Tokyo Electric Power</t>
  </si>
  <si>
    <t>Nippon East Japan Works (Kimitsu) steel plant</t>
  </si>
  <si>
    <t>Nippon Kansai Works (Wakayama Area, Wakayama) steel plant</t>
  </si>
  <si>
    <t>Nippon Kyushu Works (Oita Area, Oita) steel plant</t>
  </si>
  <si>
    <t>CPP, also provides power generated via by-product gas, coal, and bio-mass to Kyushu Electric Power</t>
  </si>
  <si>
    <t>Nippon Kyushu Works (Yawata Area, Kokura) steel plant</t>
  </si>
  <si>
    <t>CPP, also provides power generated via coal to Kyushu Electric Power (does not distinguish between Tobata and Kokura facilities of Yawata)</t>
  </si>
  <si>
    <t>Nippon Kyushu Works (Yawata Area, Tobata) steel plant</t>
  </si>
  <si>
    <t>in-plant power generation, also provides power generated via coal to Kyushu Electric Power (does not distinguish between Tobata and Kokura facilities of Yawata)</t>
  </si>
  <si>
    <t>Nippon Nagoya steel plant</t>
  </si>
  <si>
    <t>P100000120667</t>
  </si>
  <si>
    <t>Nippon Sanyo Special Steel</t>
  </si>
  <si>
    <t>E100000130712</t>
  </si>
  <si>
    <t>https://www.gem.wiki/Nippon_Sanyo_Special_Steel</t>
  </si>
  <si>
    <t>40 million kWh purchased hydroelectric power; 600,000 kWh solar power generated</t>
  </si>
  <si>
    <t>Nippon Setouchi Works (Hirohata Area) steel plant</t>
  </si>
  <si>
    <t>BOF; EAF; DRI</t>
  </si>
  <si>
    <t>in-plant power generation, also provides power generated via coal to Kansai Electric Power</t>
  </si>
  <si>
    <t>Nippon Setouchi Works (Kure Area) steel plant</t>
  </si>
  <si>
    <t>P100001041253</t>
  </si>
  <si>
    <t>Nippon Stainless Steel Yamaguchi Works (Hikari Area) steel plant</t>
  </si>
  <si>
    <t>E100000120933</t>
  </si>
  <si>
    <t>https://www.gem.wiki/Nippon_Stainless_Steel_Yamaguchi_Works_(Hikari_Area)_steel_plant</t>
  </si>
  <si>
    <t>P100001041252</t>
  </si>
  <si>
    <t>Nippon Stainless Steel Yamaguchi Works (Shunan Area) steel plant</t>
  </si>
  <si>
    <t>https://www.gem.wiki/Nippon_Stainless_Steel_Yamaguchi_Works_(Shunan_Area)_steel_plant</t>
  </si>
  <si>
    <t>North Nippon Muroran Works steel plant</t>
  </si>
  <si>
    <t>in-plant power generation, also provides power generated via by-product gas and coal to Hokkaido Electric Power</t>
  </si>
  <si>
    <t>P100000120677</t>
  </si>
  <si>
    <t>Osaka Steel Sakai Works</t>
  </si>
  <si>
    <t>E100000130708</t>
  </si>
  <si>
    <t>https://www.gem.wiki/Osaka_Steel_Sakai_Works</t>
  </si>
  <si>
    <t>P100000120668</t>
  </si>
  <si>
    <t>Tokyo Steel Kyushu plant</t>
  </si>
  <si>
    <t>E100000130713</t>
  </si>
  <si>
    <t>https://www.gem.wiki/Tokyo_Steel_Kyushu_plant</t>
  </si>
  <si>
    <t>800 kW solar power plant (began in 2021-02)</t>
  </si>
  <si>
    <t>P100000120669</t>
  </si>
  <si>
    <t>Tokyo Steel Okayama plant</t>
  </si>
  <si>
    <t>https://www.gem.wiki/Tokyo_Steel_Okayama_plant</t>
  </si>
  <si>
    <t>750 kW Solar power plant (began in 2021-07)</t>
  </si>
  <si>
    <t>P100000120670</t>
  </si>
  <si>
    <t>Tokyo Steel Tahara plant</t>
  </si>
  <si>
    <t>https://www.gem.wiki/Tokyo_Steel_Tahara_plant</t>
  </si>
  <si>
    <t>15.1 MW solar power plant (began in 2021-02)</t>
  </si>
  <si>
    <t>P100000120671</t>
  </si>
  <si>
    <t>Tokyo Steel Utsunomiya plant</t>
  </si>
  <si>
    <t>https://www.gem.wiki/Tokyo_Steel_Utsunomiya_plant</t>
  </si>
  <si>
    <t>2 MW Solar power plant (began in 2021-02)</t>
  </si>
  <si>
    <t>P100000120672</t>
  </si>
  <si>
    <t>Topy Industries Toyohashi steel plant</t>
  </si>
  <si>
    <t>E100001000737</t>
  </si>
  <si>
    <t>https://www.gem.wiki/Topy_Industries_Toyohashi_steel_plant</t>
  </si>
  <si>
    <t>P100000120673</t>
  </si>
  <si>
    <t>Yamato Steel Himeji Plant</t>
  </si>
  <si>
    <t>E100000130862</t>
  </si>
  <si>
    <t>https://www.gem.wiki/Yamato_Steel_Himeji_Plant</t>
  </si>
  <si>
    <t>Aktobe Generatsiya steel plant</t>
  </si>
  <si>
    <t>E100001012067</t>
  </si>
  <si>
    <t>Captive combined gas-fired power plant</t>
  </si>
  <si>
    <t>ERG Baowu Rudny HBI plant</t>
  </si>
  <si>
    <t>E100000000689; E100001000472</t>
  </si>
  <si>
    <t>P100001025567</t>
  </si>
  <si>
    <t>Fujian Hengwang Shymkent steel plant</t>
  </si>
  <si>
    <t>E100002004637</t>
  </si>
  <si>
    <t>https://www.gem.wiki/Fujian_Hengwang_Shymkent_steel_plant</t>
  </si>
  <si>
    <t>P100001025573</t>
  </si>
  <si>
    <t>Kazakhstal steel plant</t>
  </si>
  <si>
    <t>E100002004639</t>
  </si>
  <si>
    <t>https://www.gem.wiki/Kazakhstal_steel_plant</t>
  </si>
  <si>
    <t>P100000121054</t>
  </si>
  <si>
    <t>KSP Steel Pavlodar steel plant</t>
  </si>
  <si>
    <t>E100000131018</t>
  </si>
  <si>
    <t>https://www.gem.wiki/KSP_Steel_Pavlodar_steel_plant</t>
  </si>
  <si>
    <t>Pavlodar-3 power station</t>
  </si>
  <si>
    <t>Qarmet steel plant</t>
  </si>
  <si>
    <t>E100002003233</t>
  </si>
  <si>
    <t>Karaganda Steel Works power station (ТЭЦ-ПВС Карагандинского металлургического комбината) and Karaganda TPS-2 power station (ТЭЦ -2 АО "Арселор Миттал Темиртау")</t>
  </si>
  <si>
    <t>P100000120712</t>
  </si>
  <si>
    <t>QazSpetsSteel Aktobe steel plant</t>
  </si>
  <si>
    <t>E100001012174</t>
  </si>
  <si>
    <t>https://www.gem.wiki/QazSpetsSteel_Aktobe_steel_plant</t>
  </si>
  <si>
    <t>P100000120711</t>
  </si>
  <si>
    <t>Sin Yuan Steel Shymkent steel plant</t>
  </si>
  <si>
    <t>E100000131055</t>
  </si>
  <si>
    <t>https://www.gem.wiki/Sin_Yuan_Steel_Shymkent_steel_plant</t>
  </si>
  <si>
    <t>Captive power plant but name unclear</t>
  </si>
  <si>
    <t>Devki Steel Mills Kwale plant</t>
  </si>
  <si>
    <t>E100000130771</t>
  </si>
  <si>
    <t>55 megawatts power plant</t>
  </si>
  <si>
    <t>P100000120684</t>
  </si>
  <si>
    <t>Sinosteel Kenya plant</t>
  </si>
  <si>
    <t>E100000001677</t>
  </si>
  <si>
    <t>https://www.gem.wiki/Sinosteel_Kenya_plant</t>
  </si>
  <si>
    <t>P100000120709</t>
  </si>
  <si>
    <t>United Steel Industrial Kuwait Steel Sharq plant</t>
  </si>
  <si>
    <t>E100000130936</t>
  </si>
  <si>
    <t>https://www.gem.wiki/United_Steel_Industrial_Kuwait_Steel_Sharq_plant</t>
  </si>
  <si>
    <t>P100000120716</t>
  </si>
  <si>
    <t>Liepājas Metalurgs steel plant</t>
  </si>
  <si>
    <t>E100001010321</t>
  </si>
  <si>
    <t>https://www.gem.wiki/Liepājas_Metalurgs_steel_plant</t>
  </si>
  <si>
    <t>Libyan Iron and Steel Misrata plant</t>
  </si>
  <si>
    <t>E100000002006</t>
  </si>
  <si>
    <t>On site power plant with 6 steam turbine generators with total design capacity of 507 MW</t>
  </si>
  <si>
    <t>Tosyali-SULB Benghazi Plant</t>
  </si>
  <si>
    <t>E100002003914</t>
  </si>
  <si>
    <t>P100000120714</t>
  </si>
  <si>
    <t>ArcelorMittal Differdange steel plant</t>
  </si>
  <si>
    <t>https://www.gem.wiki/ArcelorMittal_Differdange_steel_plant</t>
  </si>
  <si>
    <t>first floating solar farm in Luxembourg</t>
  </si>
  <si>
    <t>P100000120715</t>
  </si>
  <si>
    <t>ArcelorMittal Esch-Belval steel plant</t>
  </si>
  <si>
    <t>https://www.gem.wiki/ArcelorMittal_Esch-Belval_steel_plant</t>
  </si>
  <si>
    <t>Alliance Steel Kuantan plant</t>
  </si>
  <si>
    <t>E100000131062</t>
  </si>
  <si>
    <t>Ann Joo Integrated Steel Penang plant</t>
  </si>
  <si>
    <t>E100000130959</t>
  </si>
  <si>
    <t>3.3 megawatt-peak (MWp) rooftop solar photovoltaic (PV) system</t>
  </si>
  <si>
    <t>P100000120749</t>
  </si>
  <si>
    <t>Ann Joo Steel Selangor plant</t>
  </si>
  <si>
    <t>E100000130719</t>
  </si>
  <si>
    <t>https://www.gem.wiki/Ann_Joo_Steel_Selangor_plant</t>
  </si>
  <si>
    <t>Eastern Steel Kemaman plant</t>
  </si>
  <si>
    <t>E100000130938</t>
  </si>
  <si>
    <t>power/energy plant on site</t>
  </si>
  <si>
    <t>P100000120743</t>
  </si>
  <si>
    <t>Eden Flame Johor steel plant</t>
  </si>
  <si>
    <t>E100001012230</t>
  </si>
  <si>
    <t>https://www.gem.wiki/Eden_Flame_Johor_steel_plant</t>
  </si>
  <si>
    <t>Esteel Antara Labuan iron plant</t>
  </si>
  <si>
    <t>E100000130921</t>
  </si>
  <si>
    <t>Esteel Sabah Steel Plant</t>
  </si>
  <si>
    <t>E100001012400</t>
  </si>
  <si>
    <t>Hebei Xin Wu an Steel Malaysia plant</t>
  </si>
  <si>
    <t>E100000131112</t>
  </si>
  <si>
    <t>Lion Industries Amsteel Banting steel plant</t>
  </si>
  <si>
    <t>E100000130907</t>
  </si>
  <si>
    <t>Lion Industries Amsteel Klang steel plant</t>
  </si>
  <si>
    <t>P100000120740</t>
  </si>
  <si>
    <t>Lion Industries Megasteel plant</t>
  </si>
  <si>
    <t>E100000130797</t>
  </si>
  <si>
    <t>https://www.gem.wiki/Lion_Industries_Megasteel_plant</t>
  </si>
  <si>
    <t>Maegma Minerals Lumut HBI plant</t>
  </si>
  <si>
    <t>E100002016202</t>
  </si>
  <si>
    <t>Planned solar park</t>
  </si>
  <si>
    <t>Maju Perwaja Steel plant</t>
  </si>
  <si>
    <t>E100000130928</t>
  </si>
  <si>
    <t>Captive gas-fired power plant</t>
  </si>
  <si>
    <t>P100000120746</t>
  </si>
  <si>
    <t>Malaysia Steel Works Klang</t>
  </si>
  <si>
    <t>E100000130724</t>
  </si>
  <si>
    <t>https://www.gem.wiki/Malaysia_Steel_Works_Klang</t>
  </si>
  <si>
    <t>P100000120745</t>
  </si>
  <si>
    <t>Perfect Channel Gurun steel plant</t>
  </si>
  <si>
    <t>E100000130773</t>
  </si>
  <si>
    <t>https://www.gem.wiki/Perfect_Channel_Gurun_steel_plant</t>
  </si>
  <si>
    <t>P100000121055</t>
  </si>
  <si>
    <t>Southern Steel Prai Penang plant</t>
  </si>
  <si>
    <t>E100000130721</t>
  </si>
  <si>
    <t>https://www.gem.wiki/Southern_Steel_Prai_Penang_plant</t>
  </si>
  <si>
    <t>Altos Hornos De Mexico SA AHMSA steel plant</t>
  </si>
  <si>
    <t>E100001010310</t>
  </si>
  <si>
    <t>40 MW onsite gas-fired power plant (generates more than 50% of steel plant's electricity)</t>
  </si>
  <si>
    <t>ArcelorMittal Lázaro Cárdenas steel plant</t>
  </si>
  <si>
    <t>E100001000501</t>
  </si>
  <si>
    <t>P100000120726</t>
  </si>
  <si>
    <t>DEACERO Celaya steel plant</t>
  </si>
  <si>
    <t>E100000000715</t>
  </si>
  <si>
    <t>https://www.gem.wiki/DEACERO_Celaya_steel_plant</t>
  </si>
  <si>
    <t>P100000120730</t>
  </si>
  <si>
    <t>DEACERO Ramos Arizpe steel plant</t>
  </si>
  <si>
    <t>https://www.gem.wiki/DEACERO_Ramos_Arizpe_steel_plant</t>
  </si>
  <si>
    <t>P100000120727</t>
  </si>
  <si>
    <t>Gerdau Corsa Ciudad Sahagún steel plant</t>
  </si>
  <si>
    <t>E100001010300</t>
  </si>
  <si>
    <t>https://www.gem.wiki/Gerdau_Corsa_Ciudad_Sahagún_steel_plant</t>
  </si>
  <si>
    <t>P100000120735</t>
  </si>
  <si>
    <t>Gerdau Corsa Tultitlán steel plant</t>
  </si>
  <si>
    <t>https://www.gem.wiki/Gerdau_Corsa_Tultitlán_steel_plant</t>
  </si>
  <si>
    <t>P100000120736</t>
  </si>
  <si>
    <t>Grupo Acerero steel plant</t>
  </si>
  <si>
    <t>E100000130887</t>
  </si>
  <si>
    <t>https://www.gem.wiki/Grupo_Acerero_steel_plant</t>
  </si>
  <si>
    <t>P100000120733</t>
  </si>
  <si>
    <t>Grupo Simec Apizaco Cholula steel plant</t>
  </si>
  <si>
    <t>E100000131089</t>
  </si>
  <si>
    <t>https://www.gem.wiki/Grupo_Simec_Apizaco_Cholula_steel_plant</t>
  </si>
  <si>
    <t>P100000120737</t>
  </si>
  <si>
    <t>Grupo Simec San Luis steel plants</t>
  </si>
  <si>
    <t>https://www.gem.wiki/Grupo_Simec_San_Luis_steel_plants</t>
  </si>
  <si>
    <t>P100000120731</t>
  </si>
  <si>
    <t>Tenaris TAMSA Veracruz steel plant</t>
  </si>
  <si>
    <t>E100000130729</t>
  </si>
  <si>
    <t>https://www.gem.wiki/Tenaris_TAMSA_Veracruz_steel_plant</t>
  </si>
  <si>
    <t>P100000120734</t>
  </si>
  <si>
    <t>Ternium Apodaca steel plant</t>
  </si>
  <si>
    <t>E100000004192</t>
  </si>
  <si>
    <t>https://www.gem.wiki/Ternium_Apodaca_steel_plant</t>
  </si>
  <si>
    <t>Ternium Guerrero San Nicolás de los Garza steel plant</t>
  </si>
  <si>
    <t>Ternium Pesquería steel plant</t>
  </si>
  <si>
    <t>Ternium Puebla steel plant</t>
  </si>
  <si>
    <t>P100000120732</t>
  </si>
  <si>
    <t>TYASA steel plant</t>
  </si>
  <si>
    <t>E100000130822</t>
  </si>
  <si>
    <t>https://www.gem.wiki/TYASA_steel_plant</t>
  </si>
  <si>
    <t>P100000120721</t>
  </si>
  <si>
    <t>JSC Moldova Steel Works</t>
  </si>
  <si>
    <t>E100000130762</t>
  </si>
  <si>
    <t>https://www.gem.wiki/JSC_Moldova_Steel_Works</t>
  </si>
  <si>
    <t>P100000120719</t>
  </si>
  <si>
    <t>ArcelorMittal Sonasid Casablanca steel plant</t>
  </si>
  <si>
    <t>https://www.gem.wiki/ArcelorMittal_Sonasid_Casablanca_steel_plant</t>
  </si>
  <si>
    <t>P100000120718</t>
  </si>
  <si>
    <t>Mahgreb Steel Casablanca plant</t>
  </si>
  <si>
    <t>E100000130825</t>
  </si>
  <si>
    <t>https://www.gem.wiki/Mahgreb_Steel_Casablanca_plant</t>
  </si>
  <si>
    <t>Renewables</t>
  </si>
  <si>
    <t>P100000120720</t>
  </si>
  <si>
    <t>Riva Industries Jorf Lasfar steel plant</t>
  </si>
  <si>
    <t>E100000131135</t>
  </si>
  <si>
    <t>https://www.gem.wiki/Riva_Industries_Jorf_Lasfar_steel_plant</t>
  </si>
  <si>
    <t>P100000121230</t>
  </si>
  <si>
    <t>Univers Acier Sidi Hajjaj steel plant</t>
  </si>
  <si>
    <t>E100001013036</t>
  </si>
  <si>
    <t>https://www.gem.wiki/Univers_Acier_Sidi_Hajjaj_steel_plant</t>
  </si>
  <si>
    <t>Tete Steel Maputo plant</t>
  </si>
  <si>
    <t>E100000130753</t>
  </si>
  <si>
    <t>53 mw co-generation plant</t>
  </si>
  <si>
    <t>Kunming Iron and Steel Myanmar plant</t>
  </si>
  <si>
    <t>E100000128516</t>
  </si>
  <si>
    <t>Myanmar Economic Corporation Pin Pet No 2 Steel Mill</t>
  </si>
  <si>
    <t>E100000131956</t>
  </si>
  <si>
    <t>Myingyan Myanmar Steel Plant</t>
  </si>
  <si>
    <t>230 kV line from the Thapyaywa Main Station and Sembcorp Power Plant</t>
  </si>
  <si>
    <t>P100000120753</t>
  </si>
  <si>
    <t>Abba Steel Ohangwena steel plant</t>
  </si>
  <si>
    <t>E100001012072</t>
  </si>
  <si>
    <t>https://www.gem.wiki/Abba_Steel_Ohangwena_steel_plant</t>
  </si>
  <si>
    <t>HyIron Steel Namibia plant</t>
  </si>
  <si>
    <t>E100000131186</t>
  </si>
  <si>
    <t>100% renewable power planned using concentrated solar, photovoltaic, and onshore wind. (first phase will have 20 mw solar plant then 14 mw of wind and then 140 mw of solar)</t>
  </si>
  <si>
    <t>Tata Steel IJmuiden steel plant</t>
  </si>
  <si>
    <t>E100001010177</t>
  </si>
  <si>
    <t>P100000120759</t>
  </si>
  <si>
    <t>Van Merksteijn International steel plant</t>
  </si>
  <si>
    <t>E100000131042</t>
  </si>
  <si>
    <t>https://www.gem.wiki/Van_Merksteijn_International_steel_plant</t>
  </si>
  <si>
    <t>BlueScope New Zealand Steel Glenbrook</t>
  </si>
  <si>
    <t>E100000130799</t>
  </si>
  <si>
    <t>Glenbrook Power Station</t>
  </si>
  <si>
    <t>African Natural Resources and Mines Kaduna Steel Plant</t>
  </si>
  <si>
    <t>E100000131098</t>
  </si>
  <si>
    <t>captive power plant</t>
  </si>
  <si>
    <t>Ajaokuta Steel plant</t>
  </si>
  <si>
    <t>E100000002408</t>
  </si>
  <si>
    <t>Captive Power Plant (110 mw)</t>
  </si>
  <si>
    <t>P100001045326</t>
  </si>
  <si>
    <t>Kam Industries Kwara steel plant</t>
  </si>
  <si>
    <t>E100002008021</t>
  </si>
  <si>
    <t>https://www.gem.wiki/Kam_Industries_Kwara_steel_plant</t>
  </si>
  <si>
    <t>P100001044951</t>
  </si>
  <si>
    <t>Kogi Steel Project</t>
  </si>
  <si>
    <t>E100002007317</t>
  </si>
  <si>
    <t>https://www.gem.wiki/Kogi_Steel_Project</t>
  </si>
  <si>
    <t>Premium Steel Warri plant</t>
  </si>
  <si>
    <t>E100000131157</t>
  </si>
  <si>
    <t>Captive Power Plant (upon revival)</t>
  </si>
  <si>
    <t>Vulcan Green Steel Nigeria plant</t>
  </si>
  <si>
    <t>E100001012293</t>
  </si>
  <si>
    <t>P100000120690</t>
  </si>
  <si>
    <t>Ch'ollima Steel Complex steel plant</t>
  </si>
  <si>
    <t>E100001000599</t>
  </si>
  <si>
    <t>https://www.gem.wiki/Ch'ollima_Steel_Complex_steel_plant</t>
  </si>
  <si>
    <t>December (Nampo) power station</t>
  </si>
  <si>
    <t>Ch'ŏngjin Ironworks steel plant</t>
  </si>
  <si>
    <t>Hwanghae Iron and Steel Complex steel plant</t>
  </si>
  <si>
    <t>BF; EAF; OHF</t>
  </si>
  <si>
    <t>captive power plant, power station in Pyongyang</t>
  </si>
  <si>
    <t>Kim Chaek Iron and Steel Complex steel plant</t>
  </si>
  <si>
    <t>BF; BOF; EAF; OHF</t>
  </si>
  <si>
    <t>Chongjin City power station</t>
  </si>
  <si>
    <t>P100000121159</t>
  </si>
  <si>
    <t>Tangshan Iron and Steel Kim Chaek Steel Plant</t>
  </si>
  <si>
    <t>E100001012073</t>
  </si>
  <si>
    <t>https://www.gem.wiki/Tangshan_Iron_and_Steel_Kim_Chaek_Steel_Plant</t>
  </si>
  <si>
    <t>P100000120722</t>
  </si>
  <si>
    <t>Makstil Skopje Steel plant</t>
  </si>
  <si>
    <t>E100000130843</t>
  </si>
  <si>
    <t>https://www.gem.wiki/Makstil_Skopje_Steel_plant</t>
  </si>
  <si>
    <t>P100000120760</t>
  </si>
  <si>
    <t>Sev.en GI Mo i Rana steel plant</t>
  </si>
  <si>
    <t>E100001010410</t>
  </si>
  <si>
    <t>https://www.gem.wiki/Sev.en_GI_Mo_i_Rana_steel_plant</t>
  </si>
  <si>
    <t>Primarily hydropower</t>
  </si>
  <si>
    <t>Jindal Shadeed Iron &amp; Steel Duqm plant</t>
  </si>
  <si>
    <t>E100001010329</t>
  </si>
  <si>
    <t>Plan to use renewable energy sources from Marafiq (centralised utility provider); 600 MW solar plant</t>
  </si>
  <si>
    <t>Jindal Steel Sohar plant</t>
  </si>
  <si>
    <t>Gas based DRI</t>
  </si>
  <si>
    <t>Mitsui-Kobe Duqm DRI plant</t>
  </si>
  <si>
    <t>E100001010358</t>
  </si>
  <si>
    <t>P100000120763</t>
  </si>
  <si>
    <t>Moon Iron &amp; Steel Company Sohar plant</t>
  </si>
  <si>
    <t>E100000131008</t>
  </si>
  <si>
    <t>https://www.gem.wiki/Moon_Iron_&amp;_Steel_Company_Sohar_plant</t>
  </si>
  <si>
    <t>P100000120765</t>
  </si>
  <si>
    <t>Sohar Steel plant</t>
  </si>
  <si>
    <t>E100000131070</t>
  </si>
  <si>
    <t>https://www.gem.wiki/Sohar_Steel_plant</t>
  </si>
  <si>
    <t>P100000120764</t>
  </si>
  <si>
    <t>Sun Metals Sur steel plant</t>
  </si>
  <si>
    <t>E100000131007</t>
  </si>
  <si>
    <t>https://www.gem.wiki/Sun_Metals_Sur_steel_plant</t>
  </si>
  <si>
    <t>Agha Steel Industries Karachi plant</t>
  </si>
  <si>
    <t>E100000131045</t>
  </si>
  <si>
    <t>70 MW installed capacity; 2.25 MW Solar power plant (proposed)</t>
  </si>
  <si>
    <t>P100000121232</t>
  </si>
  <si>
    <t>Amreli Steels Dhabeji plant</t>
  </si>
  <si>
    <t>E100001012762</t>
  </si>
  <si>
    <t>https://www.gem.wiki/Amreli_Steels_Dhabeji_plant</t>
  </si>
  <si>
    <t>7.1 MW Solar power plant</t>
  </si>
  <si>
    <t>P100000120784</t>
  </si>
  <si>
    <t>Century Steel Khyber plant</t>
  </si>
  <si>
    <t>E100000131188</t>
  </si>
  <si>
    <t>https://www.gem.wiki/Century_Steel_Khyber_plant</t>
  </si>
  <si>
    <t>160 MW captive power plant</t>
  </si>
  <si>
    <t>P100001043026</t>
  </si>
  <si>
    <t>Faizan Steel Karachi steel plant</t>
  </si>
  <si>
    <t>E100002006602</t>
  </si>
  <si>
    <t>https://www.gem.wiki/Faizan_Steel_Karachi_steel_plant</t>
  </si>
  <si>
    <t>20 MW supplied by K-Electric; 2 MW Solar panel (announced, expected to be operational by Q1FY24)</t>
  </si>
  <si>
    <t>P100000120783</t>
  </si>
  <si>
    <t>Ittehad Steel Faisalabad plant</t>
  </si>
  <si>
    <t>E100000130788</t>
  </si>
  <si>
    <t>https://www.gem.wiki/Ittehad_Steel_Faisalabad_plant</t>
  </si>
  <si>
    <t>P100000121231</t>
  </si>
  <si>
    <t>Mughal Iron &amp; Steel Industries Lahore plant</t>
  </si>
  <si>
    <t>E100001011285</t>
  </si>
  <si>
    <t>https://www.gem.wiki/Mughal_Iron_&amp;_Steel_Industries_Lahore_plant</t>
  </si>
  <si>
    <t>20MW CPP</t>
  </si>
  <si>
    <t>National Steel Complex Limited Karachi Steel Plant</t>
  </si>
  <si>
    <t>E100000130977</t>
  </si>
  <si>
    <t>38MW combined cycle power (CCP) plant</t>
  </si>
  <si>
    <t>Pakistan Steel Mills Karachi</t>
  </si>
  <si>
    <t>E100000130942</t>
  </si>
  <si>
    <t>110 MW thermal power plant and turbo blower station</t>
  </si>
  <si>
    <t>Aceros Arequipa Pisco steel plant</t>
  </si>
  <si>
    <t>E100000130730</t>
  </si>
  <si>
    <t>Gerdau Siderperu Chimbote steel plant</t>
  </si>
  <si>
    <t>E100000130731</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</si>
  <si>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</si>
  <si>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P100000120779</t>
  </si>
  <si>
    <t>BaoSteel and SteelAsia Philippines plant</t>
  </si>
  <si>
    <t>E100000131011</t>
  </si>
  <si>
    <t>https://www.gem.wiki/BaoSteel_and_SteelAsia_Philippines_plant</t>
  </si>
  <si>
    <t>P100000120776</t>
  </si>
  <si>
    <t>HBIS and SteelAsia Lemery plant</t>
  </si>
  <si>
    <t>https://www.gem.wiki/HBIS_and_SteelAsia_Lemery_plant</t>
  </si>
  <si>
    <t>P100000120778</t>
  </si>
  <si>
    <t>Mount Zynai Integratred Steel Mill and Smelting Plant</t>
  </si>
  <si>
    <t>E100000131187</t>
  </si>
  <si>
    <t>https://www.gem.wiki/Mount_Zynai_Integratred_Steel_Mill_and_Smelting_Plant</t>
  </si>
  <si>
    <t>P100000120774</t>
  </si>
  <si>
    <t>Panhua Group Mindanao steel plant</t>
  </si>
  <si>
    <t>E100000131086</t>
  </si>
  <si>
    <t>https://www.gem.wiki/Panhua_Group_Mindanao_steel_plant</t>
  </si>
  <si>
    <t>Sarangani Energy Corporation</t>
  </si>
  <si>
    <t>Panhua Group Sarangani steel plant</t>
  </si>
  <si>
    <t>15-megawatt run-of-river hydroelectric power plant, South Cotabato Electric Cooperative</t>
  </si>
  <si>
    <t>P100000120771</t>
  </si>
  <si>
    <t>SteelAsia Batangas plant</t>
  </si>
  <si>
    <t>https://www.gem.wiki/SteelAsia_Batangas_plant</t>
  </si>
  <si>
    <t>P100000120772</t>
  </si>
  <si>
    <t>SteelAsia Calaca plant</t>
  </si>
  <si>
    <t>https://www.gem.wiki/SteelAsia_Calaca_plant</t>
  </si>
  <si>
    <t>P100001054284</t>
  </si>
  <si>
    <t>SteelAsia Candelaria steel Plant</t>
  </si>
  <si>
    <t>https://www.gem.wiki/SteelAsia_Candelaria_steel_Plant</t>
  </si>
  <si>
    <t>P100000120773</t>
  </si>
  <si>
    <t>SteelAsia Compostela steel plant</t>
  </si>
  <si>
    <t>https://www.gem.wiki/SteelAsia_Compostela_steel_plant</t>
  </si>
  <si>
    <t>P100000120770</t>
  </si>
  <si>
    <t>SteelAsia Concepcion plant</t>
  </si>
  <si>
    <t>https://www.gem.wiki/SteelAsia_Concepcion_plant</t>
  </si>
  <si>
    <t>ArcelorMittal Dąbrowa Górnicza steel plant</t>
  </si>
  <si>
    <t>E100001000503</t>
  </si>
  <si>
    <t>ArcelorMittal Kraków steel plant</t>
  </si>
  <si>
    <t>P100000120790</t>
  </si>
  <si>
    <t>ArcelorMittal Warszawa steel plant</t>
  </si>
  <si>
    <t>E100001000506</t>
  </si>
  <si>
    <t>https://www.gem.wiki/ArcelorMittal_Warszawa_steel_plant</t>
  </si>
  <si>
    <t>"The proportion of the electricity demand covered by green electricity in the total electricity demand of the on-site production at Warszawa is 100%."</t>
  </si>
  <si>
    <t>P100000120788</t>
  </si>
  <si>
    <t>Celsa Huta Ostrowiec steel plant</t>
  </si>
  <si>
    <t>E100000130982</t>
  </si>
  <si>
    <t>https://www.gem.wiki/Celsa_Huta_Ostrowiec_steel_plant</t>
  </si>
  <si>
    <t>P100000120787</t>
  </si>
  <si>
    <t>CMC Zawiercie steel plant</t>
  </si>
  <si>
    <t>E100000131004</t>
  </si>
  <si>
    <t>https://www.gem.wiki/CMC_Zawiercie_steel_plant</t>
  </si>
  <si>
    <t>Polish power producer PGE Obrót has concluded a contract for the sale of energy with CMC Poland in Poland.</t>
  </si>
  <si>
    <t>P100000120792</t>
  </si>
  <si>
    <t>Ferrostal Labedy Gliwice steel plant</t>
  </si>
  <si>
    <t>E100000130875</t>
  </si>
  <si>
    <t>https://www.gem.wiki/Ferrostal_Labedy_Gliwice_steel_plant</t>
  </si>
  <si>
    <t>P100000120789</t>
  </si>
  <si>
    <t>Huta Czestochowa steel plant</t>
  </si>
  <si>
    <t>https://www.gem.wiki/Huta_Czestochowa_steel_plant</t>
  </si>
  <si>
    <t>P100000120791</t>
  </si>
  <si>
    <t>Weglokoks Ruda Slaska steel plant</t>
  </si>
  <si>
    <t>E100000131087</t>
  </si>
  <si>
    <t>https://www.gem.wiki/Weglokoks_Ruda_Slaska_steel_plant</t>
  </si>
  <si>
    <t>P100000120794</t>
  </si>
  <si>
    <t>SN MAIA Siderurgia Nacional steel plant</t>
  </si>
  <si>
    <t>E100000131054</t>
  </si>
  <si>
    <t>https://www.gem.wiki/SN_MAIA_Siderurgia_Nacional_steel_plant</t>
  </si>
  <si>
    <t>P100000120793</t>
  </si>
  <si>
    <t>SN SEIXAL Siderurgia Nacional steel plant</t>
  </si>
  <si>
    <t>E100000130888</t>
  </si>
  <si>
    <t>https://www.gem.wiki/SN_SEIXAL_Siderurgia_Nacional_steel_plant</t>
  </si>
  <si>
    <t>Industries Qatar Steel Mesaieed plant</t>
  </si>
  <si>
    <t>E100001000958</t>
  </si>
  <si>
    <t>P100000120797</t>
  </si>
  <si>
    <t>ArcelorMittal Hunedoara steel plant</t>
  </si>
  <si>
    <t>E100001000499</t>
  </si>
  <si>
    <t>https://www.gem.wiki/ArcelorMittal_Hunedoara_steel_plant</t>
  </si>
  <si>
    <t>P100000121240</t>
  </si>
  <si>
    <t>Donalam Targoviste plant</t>
  </si>
  <si>
    <t>E100001012891</t>
  </si>
  <si>
    <t>https://www.gem.wiki/Donalam_Targoviste_plant</t>
  </si>
  <si>
    <t>GFG Liberty Galati steel plant</t>
  </si>
  <si>
    <t>E100001010333</t>
  </si>
  <si>
    <t>Planning to install 250MW of solar</t>
  </si>
  <si>
    <t>P100000120798</t>
  </si>
  <si>
    <t>GLGH Resita steel plant</t>
  </si>
  <si>
    <t>E100002016547</t>
  </si>
  <si>
    <t>https://www.gem.wiki/Artrom_Resita_steel_plant</t>
  </si>
  <si>
    <t>41% renewable; EAF "directly connected to the transmission lines of TRANSELECTRICAthrough the company's own power lines"</t>
  </si>
  <si>
    <t>P100000120799</t>
  </si>
  <si>
    <t>Otelu Rosu Steel Plant</t>
  </si>
  <si>
    <t>E100000131189</t>
  </si>
  <si>
    <t>https://www.gem.wiki/Otelu_Rosu_Steel_Plant</t>
  </si>
  <si>
    <t>P100000121242</t>
  </si>
  <si>
    <t>Tenaris Silcotub Calarasi steel mill</t>
  </si>
  <si>
    <t>E100001012897</t>
  </si>
  <si>
    <t>https://www.gem.wiki/Tenaris_Silcotub_Calarasi_steel_mill</t>
  </si>
  <si>
    <t>Installing 20 MW solar</t>
  </si>
  <si>
    <t>P100001045064</t>
  </si>
  <si>
    <t>Ussuri Capital Romania steel plant</t>
  </si>
  <si>
    <t>E100002007527</t>
  </si>
  <si>
    <t>https://www.gem.wiki/Ussuri_Capital_Romania_steel_plant</t>
  </si>
  <si>
    <t>P100000120802</t>
  </si>
  <si>
    <t>Abinsk Electric Steel Works</t>
  </si>
  <si>
    <t>E100000130999</t>
  </si>
  <si>
    <t>https://www.gem.wiki/Abinsk_Electric_Steel_Works</t>
  </si>
  <si>
    <t>Amurstal steel plant</t>
  </si>
  <si>
    <t>E100000131092</t>
  </si>
  <si>
    <t>P100000120825</t>
  </si>
  <si>
    <t>Ashinskiy Metallurgical plant</t>
  </si>
  <si>
    <t>E100000130738</t>
  </si>
  <si>
    <t>https://www.gem.wiki/Ashinskiy_Metallurgical_plant</t>
  </si>
  <si>
    <t>The plant has its own power station built in 2004</t>
  </si>
  <si>
    <t>P100000120817</t>
  </si>
  <si>
    <t>Balakovo Steel Plant</t>
  </si>
  <si>
    <t>E100000131126</t>
  </si>
  <si>
    <t>https://www.gem.wiki/Balakovo_Steel_Plant</t>
  </si>
  <si>
    <t>Donelektrostal Shakhty steel plant</t>
  </si>
  <si>
    <t>E100001012123</t>
  </si>
  <si>
    <t>Ecolant steel plant</t>
  </si>
  <si>
    <t>E100000131130</t>
  </si>
  <si>
    <t>Evraz NTMK steel plant</t>
  </si>
  <si>
    <t>E100001010326</t>
  </si>
  <si>
    <t>Evraz ZSMK steel plant</t>
  </si>
  <si>
    <t>E100001010327</t>
  </si>
  <si>
    <t>Zapadno-Sibirskaya power station</t>
  </si>
  <si>
    <t>IMH Tula steel plant</t>
  </si>
  <si>
    <t>E100001012220</t>
  </si>
  <si>
    <t>Tulachermet PBS power station</t>
  </si>
  <si>
    <t>P100000120830</t>
  </si>
  <si>
    <t>Kamsky Metallurgical Works TEMPO</t>
  </si>
  <si>
    <t>E100000131099</t>
  </si>
  <si>
    <t>https://www.gem.wiki/Kamsky_Metallurgical_Works_TEMPO</t>
  </si>
  <si>
    <t>Lebedinsky GOK DRI Plant</t>
  </si>
  <si>
    <t>E100000130933</t>
  </si>
  <si>
    <t>own power source</t>
  </si>
  <si>
    <t>Magnitogorsk Iron and Steel Works</t>
  </si>
  <si>
    <t>E100000002080</t>
  </si>
  <si>
    <t>Magnitogorsk PVS-2 MMK power station</t>
  </si>
  <si>
    <t>Mechel Chelyabinsk Metallurgical Plant</t>
  </si>
  <si>
    <t>E100000130740</t>
  </si>
  <si>
    <t>Metalloinvest Mikhailovsky HBI plant</t>
  </si>
  <si>
    <t>E100000131125</t>
  </si>
  <si>
    <t>Metalloinvest OEMK steel plant</t>
  </si>
  <si>
    <t>E100000130739</t>
  </si>
  <si>
    <t>Nadezhdinski Metallurgical Plant</t>
  </si>
  <si>
    <t>E100000131028</t>
  </si>
  <si>
    <t>Nadezhdinski Metallurgical Plant mini-CHP</t>
  </si>
  <si>
    <t>NLMK Lipetsk steel plant</t>
  </si>
  <si>
    <t>E100000003676</t>
  </si>
  <si>
    <t>150 MW recovery cogeneration plant designed to process blast furnace gas from BF #7.</t>
  </si>
  <si>
    <t>NLMK Stoilensky iron plant</t>
  </si>
  <si>
    <t>E100001013916</t>
  </si>
  <si>
    <t>P100000121158</t>
  </si>
  <si>
    <t>Novorossiysk rolling plant</t>
  </si>
  <si>
    <t>E100001012226</t>
  </si>
  <si>
    <t>https://www.gem.wiki/Novorossiysk_rolling_plant</t>
  </si>
  <si>
    <t>P100000120831</t>
  </si>
  <si>
    <t>OMK Vyksa Casting and Rolling Complex</t>
  </si>
  <si>
    <t>E100000130735</t>
  </si>
  <si>
    <t>https://www.gem.wiki/OMK_Vyksa_Casting_and_Rolling_Complex</t>
  </si>
  <si>
    <t>P100000120804</t>
  </si>
  <si>
    <t>Pervouralsk Pipe Plant</t>
  </si>
  <si>
    <t>E100001012070</t>
  </si>
  <si>
    <t>https://www.gem.wiki/Pervouralsk_Pipe_Plant</t>
  </si>
  <si>
    <t>modular thermal power station</t>
  </si>
  <si>
    <t>P100000120809</t>
  </si>
  <si>
    <t>Promsort Kaluga steel plant</t>
  </si>
  <si>
    <t>https://www.gem.wiki/Promsort_Kaluga_steel_plant</t>
  </si>
  <si>
    <t>P100000120810</t>
  </si>
  <si>
    <t>Promsort Ural steel plant</t>
  </si>
  <si>
    <t>https://www.gem.wiki/Promsort_Ural_steel_plant</t>
  </si>
  <si>
    <t>Severstal Cherepovets steel plant</t>
  </si>
  <si>
    <t>E100000002088</t>
  </si>
  <si>
    <t>Severstal PBS power station provides heat and electricity to the steel plant.; Severstal EBS power station provides heat and electricity to BF-5</t>
  </si>
  <si>
    <t>P100000120829</t>
  </si>
  <si>
    <t>StavStal Metallurgical Plant</t>
  </si>
  <si>
    <t>E100000131026</t>
  </si>
  <si>
    <t>https://www.gem.wiki/StavStal_Metallurgical_Plant</t>
  </si>
  <si>
    <t>P100000120815</t>
  </si>
  <si>
    <t>TMK Seversky Pipe Plant</t>
  </si>
  <si>
    <t>E100000130734</t>
  </si>
  <si>
    <t>https://www.gem.wiki/TMK_Seversky_Pipe_Plant</t>
  </si>
  <si>
    <t>P100000120816</t>
  </si>
  <si>
    <t>TMK Taganrog Metallurgical Plant</t>
  </si>
  <si>
    <t>E100000130736</t>
  </si>
  <si>
    <t>https://www.gem.wiki/TMK_Taganrog_Metallurgical_Plant</t>
  </si>
  <si>
    <t>P100000120814</t>
  </si>
  <si>
    <t>Tyumen Electrosteel plant</t>
  </si>
  <si>
    <t>https://www.gem.wiki/Tyumen_Electrosteel_plant</t>
  </si>
  <si>
    <t>Ural Steel Metallurgical Plant</t>
  </si>
  <si>
    <t>E100000130820</t>
  </si>
  <si>
    <t>https://www.gem.wiki/Novotroitskaya_Ural_Steel_power_station</t>
  </si>
  <si>
    <t>P100000120820</t>
  </si>
  <si>
    <t>VMK Red October steel plant</t>
  </si>
  <si>
    <t>E100002003628</t>
  </si>
  <si>
    <t>https://www.gem.wiki/VMK_Red_October_steel_plant</t>
  </si>
  <si>
    <t>P100000120824</t>
  </si>
  <si>
    <t>Volzhsky Pipe Plant</t>
  </si>
  <si>
    <t>E100000130910</t>
  </si>
  <si>
    <t>https://www.gem.wiki/Volzhsky_Pipe_Plant</t>
  </si>
  <si>
    <t>P100000120840</t>
  </si>
  <si>
    <t>Al Atoun Yanbu steel plant</t>
  </si>
  <si>
    <t>E100000130971</t>
  </si>
  <si>
    <t>https://www.gem.wiki/Al_Atoun_Yanbu_steel_plant</t>
  </si>
  <si>
    <t>Al Ittefaq Arab Steel Dammam plant</t>
  </si>
  <si>
    <t>E100000131037</t>
  </si>
  <si>
    <t>P100000120836</t>
  </si>
  <si>
    <t>Al Ittefaq National Steel Dammam plant</t>
  </si>
  <si>
    <t>E100000131081</t>
  </si>
  <si>
    <t>https://www.gem.wiki/Al_Ittefaq_National_Steel_Dammam_plant</t>
  </si>
  <si>
    <t>P100000121248</t>
  </si>
  <si>
    <t>Al Qaryan steel plant</t>
  </si>
  <si>
    <t>E100001013044</t>
  </si>
  <si>
    <t>https://www.gem.wiki/Al_Qaryan_steel_plant</t>
  </si>
  <si>
    <t>Aramco Ras Al Khair steel plant</t>
  </si>
  <si>
    <t>E100000000888</t>
  </si>
  <si>
    <t>P100000120841</t>
  </si>
  <si>
    <t>Arkan Steel Jeddah plant</t>
  </si>
  <si>
    <t>E100000130741</t>
  </si>
  <si>
    <t>https://www.gem.wiki/Arkan_Steel_Jeddah_plant</t>
  </si>
  <si>
    <t>BAP Al-Khair Steel Company</t>
  </si>
  <si>
    <t>E100002016078</t>
  </si>
  <si>
    <t>Essar Ras Al Khair steel plant</t>
  </si>
  <si>
    <t>E100000000510</t>
  </si>
  <si>
    <t>P100000120839</t>
  </si>
  <si>
    <t>Gulf Tubing Company Ras Al-Khair steel plant</t>
  </si>
  <si>
    <t>E100000131016</t>
  </si>
  <si>
    <t>https://www.gem.wiki/Gulf_Tubing_Company_Ras_Al-Khair_steel_plant</t>
  </si>
  <si>
    <t>P100000120837</t>
  </si>
  <si>
    <t>Rajhi Al Assemah Steel Jeddah plant</t>
  </si>
  <si>
    <t>E100000130969</t>
  </si>
  <si>
    <t>https://www.gem.wiki/Rajhi_Al_Assemah_Steel_Jeddah_plant</t>
  </si>
  <si>
    <t>SABIC Hadeed Al Jubail steel plant</t>
  </si>
  <si>
    <t>E100000130924</t>
  </si>
  <si>
    <t>P100000120834</t>
  </si>
  <si>
    <t>Solb Steel Jizan plant</t>
  </si>
  <si>
    <t>E100000130915</t>
  </si>
  <si>
    <t>https://www.gem.wiki/Solb_Steel_Jizan_plant</t>
  </si>
  <si>
    <t>P100000121212</t>
  </si>
  <si>
    <t>Tosyali Ras Al Khair steel plant</t>
  </si>
  <si>
    <t>E100001000709</t>
  </si>
  <si>
    <t>https://www.gem.wiki/Tosyali_Ras_Al_Khair_steel_plant</t>
  </si>
  <si>
    <t>HBIS GROUP Serbia Iron &amp; Steel plant Belgrade</t>
  </si>
  <si>
    <t>E100000131053</t>
  </si>
  <si>
    <t>P100000120801</t>
  </si>
  <si>
    <t>Metalfer Steel Mill Sremska Mitrovica</t>
  </si>
  <si>
    <t>E100000131052</t>
  </si>
  <si>
    <t>https://www.gem.wiki/Metalfer_Steel_Mill_Sremska_Mitrovica</t>
  </si>
  <si>
    <t>Renewable power investment from EBRD</t>
  </si>
  <si>
    <t>P100000120852</t>
  </si>
  <si>
    <t>Natsteel Singapore plant</t>
  </si>
  <si>
    <t>https://www.gem.wiki/Natsteel_Singapore_plant</t>
  </si>
  <si>
    <t>P100000120855</t>
  </si>
  <si>
    <t>Max Aicher Slovakia Steel Mills Strazske</t>
  </si>
  <si>
    <t>E100000130784</t>
  </si>
  <si>
    <t>https://www.gem.wiki/Max_Aicher_Slovakia_Steel_Mills_Strazske</t>
  </si>
  <si>
    <t>U. S. Steel Košice steel plant</t>
  </si>
  <si>
    <t>E100001000711</t>
  </si>
  <si>
    <t>P100000120853</t>
  </si>
  <si>
    <t>SIJ Acroni Jesenice steel plant</t>
  </si>
  <si>
    <t>E100000130819</t>
  </si>
  <si>
    <t>https://www.gem.wiki/SIJ_Acroni_Jesenice_steel_plant</t>
  </si>
  <si>
    <t>Investment in site to lower emissions of power sources, but doesn't appear to raise production capacity.</t>
  </si>
  <si>
    <t>P100000121029</t>
  </si>
  <si>
    <t>Acerinox Columbus Stainless steel plant</t>
  </si>
  <si>
    <t>E100000130800</t>
  </si>
  <si>
    <t>https://www.gem.wiki/Acerinox_Columbus_Stainless_steel_plant</t>
  </si>
  <si>
    <t>ArcelorMittal Newcastle Steel Works</t>
  </si>
  <si>
    <t>E100001000504</t>
  </si>
  <si>
    <t>ArcelorMittal Saldanha Steel Works</t>
  </si>
  <si>
    <t>3 year contract with Eskom signed in August 2022 for potential reopening of plant in 2023. Also, 100 MW renewable energy project planned by AMSA.</t>
  </si>
  <si>
    <t>ArcelorMittal Vanderbijlpark Steel Works</t>
  </si>
  <si>
    <t>100 MW renewable energy project planned by AMSA.</t>
  </si>
  <si>
    <t>Scaw Metals Group Germiston plant</t>
  </si>
  <si>
    <t>E100001012802</t>
  </si>
  <si>
    <t>60 mw cogeneration plant</t>
  </si>
  <si>
    <t>P100000121170</t>
  </si>
  <si>
    <t>DaehanSteel Noksan Steel Plant</t>
  </si>
  <si>
    <t>E100001010335</t>
  </si>
  <si>
    <t>https://www.gem.wiki/DaehanSteel_Noksan_Steel_Plant</t>
  </si>
  <si>
    <t>P100000120693</t>
  </si>
  <si>
    <t>Dongkuk Steel Incheon steel plant</t>
  </si>
  <si>
    <t>E100000130714</t>
  </si>
  <si>
    <t>https://www.gem.wiki/Dongkuk_Steel_Incheon_steel_plant</t>
  </si>
  <si>
    <t>P100000120694</t>
  </si>
  <si>
    <t>Dongkuk Steel Pohang steel plant</t>
  </si>
  <si>
    <t>https://www.gem.wiki/Dongkuk_Steel_Pohang_steel_plant</t>
  </si>
  <si>
    <t>P100000120705</t>
  </si>
  <si>
    <t>Hansco Hwanyoung Steel Dangjin plant</t>
  </si>
  <si>
    <t>E100000131033</t>
  </si>
  <si>
    <t>https://www.gem.wiki/Hansco_Hwanyoung_Steel_Dangjin_plant</t>
  </si>
  <si>
    <t>Hyundai Steel Dangjin steel plant</t>
  </si>
  <si>
    <t>E100001010262</t>
  </si>
  <si>
    <t>P100000120696</t>
  </si>
  <si>
    <t>Hyundai Steel Incheon steel plant</t>
  </si>
  <si>
    <t>https://www.gem.wiki/Hyundai_Steel_Incheon_steel_plant</t>
  </si>
  <si>
    <t>P100000120697</t>
  </si>
  <si>
    <t>Hyundai Steel Pohang steel plant</t>
  </si>
  <si>
    <t>https://www.gem.wiki/Hyundai_Steel_Pohang_steel_plant</t>
  </si>
  <si>
    <t>P100000120692</t>
  </si>
  <si>
    <t>KG Steel Dangjin steel plant</t>
  </si>
  <si>
    <t>E100002006224</t>
  </si>
  <si>
    <t>https://www.gem.wiki/KG_Steel_Dangjin_steel_plant</t>
  </si>
  <si>
    <t>P100000120704</t>
  </si>
  <si>
    <t>KG Steel Incheon steel plant</t>
  </si>
  <si>
    <t>https://www.gem.wiki/KG_Steel_Incheon_steel_plant</t>
  </si>
  <si>
    <t>P100000120698</t>
  </si>
  <si>
    <t>KISCO steel Changwon plant</t>
  </si>
  <si>
    <t>E100000130851</t>
  </si>
  <si>
    <t>https://www.gem.wiki/KISCO_steel_Changwon_plant</t>
  </si>
  <si>
    <t>POSCO Gwangyang steel plant</t>
  </si>
  <si>
    <t>E100000000953</t>
  </si>
  <si>
    <t>POSCO Pohang steel plant</t>
  </si>
  <si>
    <t>P100000120701</t>
  </si>
  <si>
    <t>SeAH Besteel Gunsan steel plant</t>
  </si>
  <si>
    <t>E100000130717</t>
  </si>
  <si>
    <t>https://www.gem.wiki/SeAH_Besteel_Gunsan_steel_plant</t>
  </si>
  <si>
    <t>P100000120702</t>
  </si>
  <si>
    <t>SeAH Changwon Integrated Special Steel plant</t>
  </si>
  <si>
    <t>E100000130927</t>
  </si>
  <si>
    <t>https://www.gem.wiki/SeAH_Changwon_Integrated_Special_Steel_plant</t>
  </si>
  <si>
    <t>P100000120706</t>
  </si>
  <si>
    <t>SeAH Steel Pohang plant</t>
  </si>
  <si>
    <t>E100001010280</t>
  </si>
  <si>
    <t>https://www.gem.wiki/SeAH_Steel_Pohang_plant</t>
  </si>
  <si>
    <t>South Korea hydrogen DRI plant</t>
  </si>
  <si>
    <t>P100000120703</t>
  </si>
  <si>
    <t>YK Steel Busan plant</t>
  </si>
  <si>
    <t>E100000131021</t>
  </si>
  <si>
    <t>https://www.gem.wiki/YK_Steel_Busan_plant</t>
  </si>
  <si>
    <t>P100000121033</t>
  </si>
  <si>
    <t>YK Steel Dangjin plant</t>
  </si>
  <si>
    <t>https://www.gem.wiki/YK_Steel_Dangjin_plant</t>
  </si>
  <si>
    <t>P100000120454</t>
  </si>
  <si>
    <t>Acerinox Europa Los Barrios steel plant</t>
  </si>
  <si>
    <t>E100000130989</t>
  </si>
  <si>
    <t>https://www.gem.wiki/Acerinox_Europa_Los_Barrios_steel_plant</t>
  </si>
  <si>
    <t>P100000120459</t>
  </si>
  <si>
    <t>ArcelorMittal Asturias (Aviles) steel plant</t>
  </si>
  <si>
    <t>E100001000497</t>
  </si>
  <si>
    <t>https://www.gem.wiki/ArcelorMittal_Asturias_(Aviles)_steel_plant</t>
  </si>
  <si>
    <t>ArcelorMittal Asturias (Gijón) steel plant</t>
  </si>
  <si>
    <t>P100000120458</t>
  </si>
  <si>
    <t>ArcelorMittal Olaberria-Bergara (Olaberria) steel plant</t>
  </si>
  <si>
    <t>E100001000509</t>
  </si>
  <si>
    <t>https://www.gem.wiki/ArcelorMittal_Olaberria-Bergara_(Olaberria)_steel_plant</t>
  </si>
  <si>
    <t>P100000120453</t>
  </si>
  <si>
    <t>ArcelorMittal Sestao steel plant</t>
  </si>
  <si>
    <t>E100001000508</t>
  </si>
  <si>
    <t>https://www.gem.wiki/ArcelorMittal_Sestao_steel_plant</t>
  </si>
  <si>
    <t>100% renewable</t>
  </si>
  <si>
    <t>P100000120456</t>
  </si>
  <si>
    <t>Celsa Barcelona Castellbisbal steel plant</t>
  </si>
  <si>
    <t>E100000130908</t>
  </si>
  <si>
    <t>https://www.gem.wiki/Celsa_Barcelona_Castellbisbal_steel_plant</t>
  </si>
  <si>
    <t>P100000120462</t>
  </si>
  <si>
    <t>Celsa Global Steel Wire Santander plant</t>
  </si>
  <si>
    <t>E100000130742</t>
  </si>
  <si>
    <t>https://www.gem.wiki/Celsa_Global_Steel_Wire_Santander_plant</t>
  </si>
  <si>
    <t>P100000120467</t>
  </si>
  <si>
    <t>Celsa Nervacero steel plant</t>
  </si>
  <si>
    <t>E100000130909</t>
  </si>
  <si>
    <t>https://www.gem.wiki/Celsa_Nervacero_steel_plant</t>
  </si>
  <si>
    <t>P100000120460</t>
  </si>
  <si>
    <t>Grupo Gallardo Corrugados Azpeitia steel plant</t>
  </si>
  <si>
    <t>E100001012221</t>
  </si>
  <si>
    <t>https://www.gem.wiki/Grupo_Gallardo_Corrugados_Azpeitia_steel_plant</t>
  </si>
  <si>
    <t>P100000120461</t>
  </si>
  <si>
    <t>Grupo Gallardo Corrugados Getafe steel plant</t>
  </si>
  <si>
    <t>E100000130866</t>
  </si>
  <si>
    <t>https://www.gem.wiki/Grupo_Gallardo_Corrugados_Getafe_steel_plant</t>
  </si>
  <si>
    <t>P100000120455</t>
  </si>
  <si>
    <t>Grupo Gallardo Siderurgica Balboa Jerez de los Caballeros steel plant</t>
  </si>
  <si>
    <t>E100000130794</t>
  </si>
  <si>
    <t>https://www.gem.wiki/Grupo_Gallardo_Siderurgica_Balboa_Jerez_de_los_Caballeros_steel_plant</t>
  </si>
  <si>
    <t>Hydnum Steel Castilla-La Mancha plant</t>
  </si>
  <si>
    <t>E100001012077</t>
  </si>
  <si>
    <t>renewable energy</t>
  </si>
  <si>
    <t>P100000120463</t>
  </si>
  <si>
    <t>Megasa Siderúrgica Narón steel plant</t>
  </si>
  <si>
    <t>E100000131051</t>
  </si>
  <si>
    <t>https://www.gem.wiki/Megasa_Siderúrgica_Narón_steel_plant</t>
  </si>
  <si>
    <t>P100000120464</t>
  </si>
  <si>
    <t>Megasider Zaragoza steel plant</t>
  </si>
  <si>
    <t>E100000130864</t>
  </si>
  <si>
    <t>https://www.gem.wiki/Megasider_Zaragoza_steel_plant</t>
  </si>
  <si>
    <t>P100000120457</t>
  </si>
  <si>
    <t>Riva Siderurgica Sevillana steel plant</t>
  </si>
  <si>
    <t>E100000130868</t>
  </si>
  <si>
    <t>https://www.gem.wiki/Riva_Siderurgica_Sevillana_steel_plant</t>
  </si>
  <si>
    <t>P100000120465</t>
  </si>
  <si>
    <t>Sidenor Aceros Especiales Basauri steel plant</t>
  </si>
  <si>
    <t>E100000130867</t>
  </si>
  <si>
    <t>https://www.gem.wiki/Sidenor_Aceros_Especiales_Basauri_steel_plant</t>
  </si>
  <si>
    <t>Stegra Spain steel plant</t>
  </si>
  <si>
    <t>E100002005371</t>
  </si>
  <si>
    <t>Iberdrola renewable energy</t>
  </si>
  <si>
    <t>Lanwa Steel Hambantota steel plant</t>
  </si>
  <si>
    <t>E100000131034</t>
  </si>
  <si>
    <t>HYBRIT Gallivare sponge iron plant</t>
  </si>
  <si>
    <t>E100001010361</t>
  </si>
  <si>
    <t>fossil-free</t>
  </si>
  <si>
    <t>P100000120849</t>
  </si>
  <si>
    <t>Outokumpu Avesta steel plant</t>
  </si>
  <si>
    <t>https://www.gem.wiki/Outokumpu_Avesta_steel_plant</t>
  </si>
  <si>
    <t>P100000120848</t>
  </si>
  <si>
    <t>Ovako Hofors steel plant</t>
  </si>
  <si>
    <t>https://www.gem.wiki/Ovako_Hofors_steel_plant</t>
  </si>
  <si>
    <t>Hitachi Energy</t>
  </si>
  <si>
    <t>SSAB Luleå steel plant</t>
  </si>
  <si>
    <t>SSAB Oxelösund steel plant</t>
  </si>
  <si>
    <t>"SSAB has...guaranteed the supply of sufficient clean electricity [for its EAF]"</t>
  </si>
  <si>
    <t>Stegra Boden steel plant</t>
  </si>
  <si>
    <t>800 MW Electrolysis plant onsite, powered by carbon free electricity from Fortum; signed 2 PPAs in 2024, 6 TW from Uniper and and 2.25 from Axpo</t>
  </si>
  <si>
    <t>P100000120065</t>
  </si>
  <si>
    <t>Stahl Gerlafingen steel plant</t>
  </si>
  <si>
    <t>E100000130836</t>
  </si>
  <si>
    <t>https://www.gem.wiki/Stahl_Gerlafingen_steel_plant</t>
  </si>
  <si>
    <t>P100000121227</t>
  </si>
  <si>
    <t>Swiss Steel Emmenbrücke plant</t>
  </si>
  <si>
    <t>E100000130745</t>
  </si>
  <si>
    <t>https://www.gem.wiki/Swiss_Steel_Emmenbrücke_plant</t>
  </si>
  <si>
    <t>100% renewables</t>
  </si>
  <si>
    <t>P100000120856</t>
  </si>
  <si>
    <t>Hadeed Metal Manufacturing Co Damascus steel plant</t>
  </si>
  <si>
    <t>E100000131111</t>
  </si>
  <si>
    <t>https://www.gem.wiki/Hadeed_Metal_Manufacturing_Co_Damascus_steel_plant</t>
  </si>
  <si>
    <t>Hmisho Steel Hassia plant</t>
  </si>
  <si>
    <t>E100000131113</t>
  </si>
  <si>
    <t>China Steel Corporation Xiaogang plant</t>
  </si>
  <si>
    <t>E100001010146</t>
  </si>
  <si>
    <t>China Steel Dragon Steel Taichung plant</t>
  </si>
  <si>
    <t>E100000131172</t>
  </si>
  <si>
    <t>P100000120901</t>
  </si>
  <si>
    <t>E Top Metal Changhua plant</t>
  </si>
  <si>
    <t>E100000131175</t>
  </si>
  <si>
    <t>https://www.gem.wiki/E_Top_Metal_Changhua_plant</t>
  </si>
  <si>
    <t>P100000120899</t>
  </si>
  <si>
    <t>Feng Hsin Steel Taichung plant</t>
  </si>
  <si>
    <t>E100000131173</t>
  </si>
  <si>
    <t>https://www.gem.wiki/Feng_Hsin_Steel_Taichung_plant</t>
  </si>
  <si>
    <t>P100000121174</t>
  </si>
  <si>
    <t>Hai Kwang Enterprise Corporation</t>
  </si>
  <si>
    <t>E100001012160</t>
  </si>
  <si>
    <t>https://www.gem.wiki/Hai_Kwang_Enterprise_Corporation</t>
  </si>
  <si>
    <t>P100000121229</t>
  </si>
  <si>
    <t>Shyeh Sheng Fuat Steel Kaohsiung plant</t>
  </si>
  <si>
    <t>E100001012702</t>
  </si>
  <si>
    <t>https://www.gem.wiki/Shyeh_Sheng_Fuat_Steel_Kaohsiung_plant</t>
  </si>
  <si>
    <t>P100000120904</t>
  </si>
  <si>
    <t>Tung Ho Steel Kaohsiung Plant</t>
  </si>
  <si>
    <t>E100000130746</t>
  </si>
  <si>
    <t>https://www.gem.wiki/Tung_Ho_Steel_Kaohsiung_Plant</t>
  </si>
  <si>
    <t>P100000120903</t>
  </si>
  <si>
    <t>Tung Ho Steel Miaoli Plant</t>
  </si>
  <si>
    <t>https://www.gem.wiki/Tung_Ho_Steel_Miaoli_Plant</t>
  </si>
  <si>
    <t>P100000120902</t>
  </si>
  <si>
    <t>Tung Ho Steel Taoyuan Plant</t>
  </si>
  <si>
    <t>https://www.gem.wiki/Tung_Ho_Steel_Taoyuan_Plant</t>
  </si>
  <si>
    <t>P100000120900</t>
  </si>
  <si>
    <t>Yieh United Steel Kaohsiung plant</t>
  </si>
  <si>
    <t>E100000131174</t>
  </si>
  <si>
    <t>https://www.gem.wiki/Yieh_United_Steel_Kaohsiung_plant</t>
  </si>
  <si>
    <t>P100000120864</t>
  </si>
  <si>
    <t>Bangkok Steel Industry Samut Prakan plant</t>
  </si>
  <si>
    <t>E100000130747</t>
  </si>
  <si>
    <t>https://www.gem.wiki/Bangkok_Steel_Industry_Samut_Prakan_plant</t>
  </si>
  <si>
    <t>P100000121168</t>
  </si>
  <si>
    <t>Chow Steel Kabinburi Steel Plant</t>
  </si>
  <si>
    <t>E100000134363</t>
  </si>
  <si>
    <t>https://www.gem.wiki/Chow_Steel_Kabinburi_Steel_Plant</t>
  </si>
  <si>
    <t>Meranti Steel Map Ta Phut plant</t>
  </si>
  <si>
    <t>E100001010359</t>
  </si>
  <si>
    <t>150 MW renewable energy</t>
  </si>
  <si>
    <t>P100000120865</t>
  </si>
  <si>
    <t>Millcon Steel Rayong plant</t>
  </si>
  <si>
    <t>E100000130748</t>
  </si>
  <si>
    <t>https://www.gem.wiki/Millcon_Steel_Rayong_plant</t>
  </si>
  <si>
    <t>P100000120858</t>
  </si>
  <si>
    <t>Nippon G Steel plant</t>
  </si>
  <si>
    <t>E100001010123</t>
  </si>
  <si>
    <t>https://www.gem.wiki/Nippon_G_Steel_plant</t>
  </si>
  <si>
    <t>P100000120859</t>
  </si>
  <si>
    <t>Nippon GJS steel plant</t>
  </si>
  <si>
    <t>E100001010124</t>
  </si>
  <si>
    <t>https://www.gem.wiki/Nippon_GJS_steel_plant</t>
  </si>
  <si>
    <t>P100000120861</t>
  </si>
  <si>
    <t>Siam Yamato Steel Huai Pong plant</t>
  </si>
  <si>
    <t>E100000130802</t>
  </si>
  <si>
    <t>https://www.gem.wiki/Siam_Yamato_Steel_Huai_Pong_plant</t>
  </si>
  <si>
    <t>P100000120860</t>
  </si>
  <si>
    <t>Siam Yamato Steel Map Ta Phut plant</t>
  </si>
  <si>
    <t>https://www.gem.wiki/Siam_Yamato_Steel_Map_Ta_Phut_plant</t>
  </si>
  <si>
    <t>P100000120862</t>
  </si>
  <si>
    <t>Tata Steel Manufacturing NTS Plant</t>
  </si>
  <si>
    <t>E100001010159</t>
  </si>
  <si>
    <t>https://www.gem.wiki/Tata_Steel_Manufacturing_NTS_Plant</t>
  </si>
  <si>
    <t>P100000120863</t>
  </si>
  <si>
    <t>Tata Steel Manufacturing SCSC Plant</t>
  </si>
  <si>
    <t>https://www.gem.wiki/Tata_Steel_Manufacturing_SCSC_Plant</t>
  </si>
  <si>
    <t>P100000121204</t>
  </si>
  <si>
    <t>TY Steel Rayong Steel Plant</t>
  </si>
  <si>
    <t>E100001012383</t>
  </si>
  <si>
    <t>https://www.gem.wiki/TY_Steel_Rayong_Steel_Plant</t>
  </si>
  <si>
    <t>P100000120866</t>
  </si>
  <si>
    <t>UMC Metals Chon Buri plant</t>
  </si>
  <si>
    <t>E100001000453</t>
  </si>
  <si>
    <t>https://www.gem.wiki/UMC_Metals_Chon_Buri_plant</t>
  </si>
  <si>
    <t>Nu-Iron Unlimited Point Lisas DRI plant</t>
  </si>
  <si>
    <t>E100001010182</t>
  </si>
  <si>
    <t>TT Iron and Steel Point Lisas steel plant</t>
  </si>
  <si>
    <t>E100000131191</t>
  </si>
  <si>
    <t>P100000120882</t>
  </si>
  <si>
    <t>Aba Iron and Steel Payas plant</t>
  </si>
  <si>
    <t>E100000131190</t>
  </si>
  <si>
    <t>https://www.gem.wiki/Aba_Iron_and_Steel_Payas_plant</t>
  </si>
  <si>
    <t>P100000120891</t>
  </si>
  <si>
    <t>Asil Celik Orhangazi steel plant</t>
  </si>
  <si>
    <t>E100000130849</t>
  </si>
  <si>
    <t>https://www.gem.wiki/Asil_Celik_Orhangazi_steel_plant</t>
  </si>
  <si>
    <t>P100000120892</t>
  </si>
  <si>
    <t>Cebitas steel plant</t>
  </si>
  <si>
    <t>E100001010272</t>
  </si>
  <si>
    <t>https://www.gem.wiki/Cebitas_steel_plant</t>
  </si>
  <si>
    <t>72 MVA transformer</t>
  </si>
  <si>
    <t>P100000120867</t>
  </si>
  <si>
    <t>Colakoglu Metallurgical Dilovasi plant</t>
  </si>
  <si>
    <t>E100000002151</t>
  </si>
  <si>
    <t>https://www.gem.wiki/Colakoglu_Metallurgical_Dilovasi_plant</t>
  </si>
  <si>
    <t>Gebze Çolakoğlu power station</t>
  </si>
  <si>
    <t>P100000120868</t>
  </si>
  <si>
    <t>Diler Iron and Steel Dilovasi plant</t>
  </si>
  <si>
    <t>E100000130789</t>
  </si>
  <si>
    <t>https://www.gem.wiki/Diler_Iron_and_Steel_Dilovasi_plant</t>
  </si>
  <si>
    <t>Atlas iskenderun CPP, 100 mw solar power plant (coming soon)</t>
  </si>
  <si>
    <t>P100000120869</t>
  </si>
  <si>
    <t>Ege Steel Aliaga plant</t>
  </si>
  <si>
    <t>E100000130876</t>
  </si>
  <si>
    <t>https://www.gem.wiki/Ege_Steel_Aliaga_plant</t>
  </si>
  <si>
    <t>İzdemir Enerji power station</t>
  </si>
  <si>
    <t>P100000120870</t>
  </si>
  <si>
    <t>Ekinciler Iron and Steel Iskenderun plant</t>
  </si>
  <si>
    <t>E100000130793</t>
  </si>
  <si>
    <t>https://www.gem.wiki/Ekinciler_Iron_and_Steel_Iskenderun_plant</t>
  </si>
  <si>
    <t>Erdemir Eregli steel plant</t>
  </si>
  <si>
    <t>E100000130751</t>
  </si>
  <si>
    <t>Plans to build a solar power plant by 2025 (1200 mw)</t>
  </si>
  <si>
    <t>P100000120872</t>
  </si>
  <si>
    <t>Habas Aliaga steel plant</t>
  </si>
  <si>
    <t>E100001000568</t>
  </si>
  <si>
    <t>https://www.gem.wiki/Habas_Aliaga_steel_plant</t>
  </si>
  <si>
    <t>P100000120873</t>
  </si>
  <si>
    <t>İÇDAŞ Biga steel plant</t>
  </si>
  <si>
    <t>E100000130879</t>
  </si>
  <si>
    <t>https://www.gem.wiki/İÇDAŞ_Biga_steel_plant</t>
  </si>
  <si>
    <t>İÇDAŞ Biga power station</t>
  </si>
  <si>
    <t>P100000120874</t>
  </si>
  <si>
    <t>İDÇ Izdemir Aliaga steel plant</t>
  </si>
  <si>
    <t>E100000130752</t>
  </si>
  <si>
    <t>https://www.gem.wiki/İDÇ_Izdemir_Aliaga_steel_plant</t>
  </si>
  <si>
    <t>Isdemir Payas steel plant</t>
  </si>
  <si>
    <t>E100000130877</t>
  </si>
  <si>
    <t>not found (see note)</t>
  </si>
  <si>
    <t>P100000120876</t>
  </si>
  <si>
    <t>Kaptan Ereglisi steel plant</t>
  </si>
  <si>
    <t>E100000001058</t>
  </si>
  <si>
    <t>https://www.gem.wiki/Kaptan_Ereglisi_steel_plant</t>
  </si>
  <si>
    <t>37.31 MWm Solar Power Plant (announced)</t>
  </si>
  <si>
    <t>P100000120894</t>
  </si>
  <si>
    <t>Kardemir Celik Sanayi Izmir steel plant</t>
  </si>
  <si>
    <t>E100001000598</t>
  </si>
  <si>
    <t>https://www.gem.wiki/Kardemir_Celik_Sanayi_Izmir_steel_plant</t>
  </si>
  <si>
    <t>Kardemir Merkez steel plant</t>
  </si>
  <si>
    <t>hydroelectric power plant and power plant on site, supplies 65% of own electricity from process gases; Kardemir Karabük Demir Çelik power station (CAN Europe)</t>
  </si>
  <si>
    <t>P100000120878</t>
  </si>
  <si>
    <t>Koc Metallurgical Toprakkale plant</t>
  </si>
  <si>
    <t>E100000131090</t>
  </si>
  <si>
    <t>https://www.gem.wiki/Koc_Metallurgical_Toprakkale_plant</t>
  </si>
  <si>
    <t>P100001044901</t>
  </si>
  <si>
    <t>Kocaer Çelik Steel Plant</t>
  </si>
  <si>
    <t>E100002007119</t>
  </si>
  <si>
    <t>https://www.gem.wiki/Kocaer_Çelik_Steel_Plant</t>
  </si>
  <si>
    <t>P100000120879</t>
  </si>
  <si>
    <t>Kroman Steel Darica plant</t>
  </si>
  <si>
    <t>E100000130801</t>
  </si>
  <si>
    <t>https://www.gem.wiki/Kroman_Steel_Darica_plant</t>
  </si>
  <si>
    <t>Horasan Solar Power Plant Project (just went through an impact assessment)</t>
  </si>
  <si>
    <t>P100000120881</t>
  </si>
  <si>
    <t>Mescier Iron and Steel Bartin plant</t>
  </si>
  <si>
    <t>E100000131123</t>
  </si>
  <si>
    <t>https://www.gem.wiki/Mescier_Iron_and_Steel_Bartin_plant</t>
  </si>
  <si>
    <t>plans to build a 3.6 mwe solar power plant (announced 2023)</t>
  </si>
  <si>
    <t>P100000120880</t>
  </si>
  <si>
    <t>MMK Türkiye Metallurgical Payas plant</t>
  </si>
  <si>
    <t>E100001010269</t>
  </si>
  <si>
    <t>https://www.gem.wiki/MMK_Türkiye_Metallurgical_Payas_plant</t>
  </si>
  <si>
    <t>P100000120883</t>
  </si>
  <si>
    <t>Ozkan Iron and Steel Aliaga plant</t>
  </si>
  <si>
    <t>E100000130878</t>
  </si>
  <si>
    <t>https://www.gem.wiki/Ozkan_Iron_and_Steel_Aliaga_plant</t>
  </si>
  <si>
    <t>P100000120884</t>
  </si>
  <si>
    <t>Siddik Kardesler Dilovasi steel plant</t>
  </si>
  <si>
    <t>E100000131138</t>
  </si>
  <si>
    <t>https://www.gem.wiki/Siddik_Kardesler_Dilovasi_steel_plant</t>
  </si>
  <si>
    <t>P100000120886</t>
  </si>
  <si>
    <t>Toscelik Iskenderun steel plant</t>
  </si>
  <si>
    <t>E100000130880</t>
  </si>
  <si>
    <t>https://www.gem.wiki/Toscelik_Iskenderun_steel_plant</t>
  </si>
  <si>
    <t>P100000120885</t>
  </si>
  <si>
    <t>Toscelik Toprakkale steel plant</t>
  </si>
  <si>
    <t>https://www.gem.wiki/Toscelik_Toprakkale_steel_plant</t>
  </si>
  <si>
    <t>Tosyalı İskenderun power station</t>
  </si>
  <si>
    <t>P100000120889</t>
  </si>
  <si>
    <t>Tosyali Toprakkale plant</t>
  </si>
  <si>
    <t>https://www.gem.wiki/Tosyali_Toprakkale_plant</t>
  </si>
  <si>
    <t>Baştuğ Transformer Center</t>
  </si>
  <si>
    <t>P100000120887</t>
  </si>
  <si>
    <t>Yazici Iron and Steel Iskenderun plant</t>
  </si>
  <si>
    <t>E100000130881</t>
  </si>
  <si>
    <t>https://www.gem.wiki/Yazici_Iron_and_Steel_Iskenderun_plant</t>
  </si>
  <si>
    <t>Atlas Enerji İskenderun power station</t>
  </si>
  <si>
    <t>P100000120888</t>
  </si>
  <si>
    <t>Yesilyurt Iron and Steel Tekkekoy plant</t>
  </si>
  <si>
    <t>E100000130882</t>
  </si>
  <si>
    <t>https://www.gem.wiki/Yesilyurt_Iron_and_Steel_Tekkekoy_plant</t>
  </si>
  <si>
    <t>P100000121241</t>
  </si>
  <si>
    <t>Yildiz Iron and Steel Kocaeli plant</t>
  </si>
  <si>
    <t>E100001012895</t>
  </si>
  <si>
    <t>https://www.gem.wiki/Yildiz_Iron_and_Steel_Kocaeli_plant</t>
  </si>
  <si>
    <t>Tembo Steels Iganga plant</t>
  </si>
  <si>
    <t>E100000131193</t>
  </si>
  <si>
    <t>Alchevsk Metallurgical Plant</t>
  </si>
  <si>
    <t>E100001012119</t>
  </si>
  <si>
    <t>ArcelorMittal Kryvyi Rih steel plant</t>
  </si>
  <si>
    <t>E100001000500</t>
  </si>
  <si>
    <t>BF; BOF; OHF</t>
  </si>
  <si>
    <t>Central power plant on site</t>
  </si>
  <si>
    <t>Azovstal Iron and Steel Works</t>
  </si>
  <si>
    <t>E100000130817</t>
  </si>
  <si>
    <t>DCH Dnipro Metallurgical Plant</t>
  </si>
  <si>
    <t>E100001012227</t>
  </si>
  <si>
    <t>Donetsk Metallurgical Plant</t>
  </si>
  <si>
    <t>E100002004455</t>
  </si>
  <si>
    <t>P100000120915</t>
  </si>
  <si>
    <t>Interpipe Steel Plant</t>
  </si>
  <si>
    <t>E100001012175</t>
  </si>
  <si>
    <t>https://www.gem.wiki/Interpipe_Steel_Plant</t>
  </si>
  <si>
    <t>Prydniprovska TPP</t>
  </si>
  <si>
    <t>Metallurgical Plant Kametstal</t>
  </si>
  <si>
    <t>E100001012133</t>
  </si>
  <si>
    <t>P100000120917</t>
  </si>
  <si>
    <t>Metinvest EAF steel plant</t>
  </si>
  <si>
    <t>https://www.gem.wiki/Metinvest_EAF_steel_plant</t>
  </si>
  <si>
    <t>Metinvest Ilyich Iron and Steel Works</t>
  </si>
  <si>
    <t>E100000130830</t>
  </si>
  <si>
    <t>Metinvest Zaporizhstal steel plant</t>
  </si>
  <si>
    <t>E100000130816</t>
  </si>
  <si>
    <t>Yenakiieve Metallurgical Plant</t>
  </si>
  <si>
    <t>E100001012191</t>
  </si>
  <si>
    <t>P100000120908</t>
  </si>
  <si>
    <t>Yuzovsky Metallurgical Plant</t>
  </si>
  <si>
    <t>E100001012093</t>
  </si>
  <si>
    <t>https://www.gem.wiki/Yuzovsky_Metallurgical_Plant</t>
  </si>
  <si>
    <t>P100000121217</t>
  </si>
  <si>
    <t>Arabian Gulf Steel Industries Abu Dhabi plant</t>
  </si>
  <si>
    <t>E100001012447</t>
  </si>
  <si>
    <t>https://www.gem.wiki/Arabian_Gulf_Steel_Industries_Abu_Dhabi_plant</t>
  </si>
  <si>
    <t>Electricity</t>
  </si>
  <si>
    <t>P100000120002</t>
  </si>
  <si>
    <t>BILDCO Abu Dhabi steel plant</t>
  </si>
  <si>
    <t>E100000130760</t>
  </si>
  <si>
    <t>https://www.gem.wiki/BILDCO_Abu_Dhabi_steel_plant</t>
  </si>
  <si>
    <t>Emsteel Abu Dhabi plant</t>
  </si>
  <si>
    <t>E100001016181</t>
  </si>
  <si>
    <t>British Steel Scunthorpe plant</t>
  </si>
  <si>
    <t>E100000131043</t>
  </si>
  <si>
    <t>P100000121223</t>
  </si>
  <si>
    <t>British Steel Teesside plant</t>
  </si>
  <si>
    <t>https://www.gem.wiki/British_Steel_Teesside_plant</t>
  </si>
  <si>
    <t>P100000120486</t>
  </si>
  <si>
    <t>GFG Liberty Steel Newport plant</t>
  </si>
  <si>
    <t>https://www.gem.wiki/GFG_Liberty_Steel_Newport_plant</t>
  </si>
  <si>
    <t>P100000120485</t>
  </si>
  <si>
    <t>GFG Liberty Steel Rotherham plant</t>
  </si>
  <si>
    <t>https://www.gem.wiki/GFG_Liberty_Steel_Rotherham_plant</t>
  </si>
  <si>
    <t>P100000120487</t>
  </si>
  <si>
    <t>Marcegaglia Sheffield steel plant</t>
  </si>
  <si>
    <t>E100001012192</t>
  </si>
  <si>
    <t>https://www.gem.wiki/Marcegaglia_Sheffield_steel_plant</t>
  </si>
  <si>
    <t>P100000120484</t>
  </si>
  <si>
    <t>Se.ven GI Cardiff plant</t>
  </si>
  <si>
    <t>https://www.gem.wiki/Se.ven_GI_Cardiff_plant</t>
  </si>
  <si>
    <t>Tata Steel Port Talbot steel plant</t>
  </si>
  <si>
    <t>E100001010180</t>
  </si>
  <si>
    <t>new grid to be built by National Grid by end of 2027</t>
  </si>
  <si>
    <t>P100000120998</t>
  </si>
  <si>
    <t>Alton Steel plant</t>
  </si>
  <si>
    <t>E100000130968</t>
  </si>
  <si>
    <t>https://www.gem.wiki/Alton_Steel_plant</t>
  </si>
  <si>
    <t>10% of electricity will be supplied by Qcell solar panels onsite</t>
  </si>
  <si>
    <t>P100000120997</t>
  </si>
  <si>
    <t>ArcelorMittal Calvert</t>
  </si>
  <si>
    <t>E100001010118</t>
  </si>
  <si>
    <t>https://www.gem.wiki/ArcelorMittal_Calvert</t>
  </si>
  <si>
    <t>ArcelorMittal Texas DRI plant</t>
  </si>
  <si>
    <t>P100000120937</t>
  </si>
  <si>
    <t>BlueScope North Star Steel plant</t>
  </si>
  <si>
    <t>E100000130828</t>
  </si>
  <si>
    <t>https://www.gem.wiki/BlueScope_North_Star_Steel_plant</t>
  </si>
  <si>
    <t>P100000120995</t>
  </si>
  <si>
    <t>BlueScope Steel EAF plant</t>
  </si>
  <si>
    <t>https://www.gem.wiki/BlueScope_Steel_EAF_plant</t>
  </si>
  <si>
    <t>P100000120984</t>
  </si>
  <si>
    <t>Cascade Steel Rolling Mills</t>
  </si>
  <si>
    <t>E100000130775</t>
  </si>
  <si>
    <t>https://www.gem.wiki/Cascade_Steel_Rolling_Mills</t>
  </si>
  <si>
    <t>100% net carbon free electricity</t>
  </si>
  <si>
    <t>P100000120986</t>
  </si>
  <si>
    <t>Charter Steel Cleveland plant</t>
  </si>
  <si>
    <t>E100000130780</t>
  </si>
  <si>
    <t>https://www.gem.wiki/Charter_Steel_Cleveland_plant</t>
  </si>
  <si>
    <t>P100000120985</t>
  </si>
  <si>
    <t>Charter Steel Saukville plant</t>
  </si>
  <si>
    <t>https://www.gem.wiki/Charter_Steel_Saukville_plant</t>
  </si>
  <si>
    <t>Cleveland-Cliffs Burns Harbor steel plant</t>
  </si>
  <si>
    <t>P100000120919</t>
  </si>
  <si>
    <t>Cleveland-Cliffs Butler steel plant</t>
  </si>
  <si>
    <t>https://www.gem.wiki/Cleveland-Cliffs_Butler_steel_plant</t>
  </si>
  <si>
    <t>Cleveland-Cliffs Cleveland steel plant</t>
  </si>
  <si>
    <t>P100000120924</t>
  </si>
  <si>
    <t>Cleveland-Cliffs Coatesville steel plant</t>
  </si>
  <si>
    <t>https://www.gem.wiki/Cleveland-Cliffs_Coatesville_steel_plant</t>
  </si>
  <si>
    <t>Cleveland-Cliffs Dearborn steel plant</t>
  </si>
  <si>
    <t>Cleveland-Cliffs Indiana Harbor steel plant</t>
  </si>
  <si>
    <t>P100000120971</t>
  </si>
  <si>
    <t>Cleveland-Cliffs Mansfield Works</t>
  </si>
  <si>
    <t>https://www.gem.wiki/Cleveland-Cliffs_Mansfield_Works</t>
  </si>
  <si>
    <t>Cleveland-Cliffs Middletown steel plant</t>
  </si>
  <si>
    <t>P100000120922</t>
  </si>
  <si>
    <t>Cleveland-Cliffs Riverdale steel plant</t>
  </si>
  <si>
    <t>https://www.gem.wiki/Cleveland-Cliffs_Riverdale_steel_plant</t>
  </si>
  <si>
    <t>P100000120925</t>
  </si>
  <si>
    <t>Cleveland-Cliffs Steelton steel plant</t>
  </si>
  <si>
    <t>https://www.gem.wiki/Cleveland-Cliffs_Steelton_steel_plant</t>
  </si>
  <si>
    <t>Cleveland-Cliffs Toledo DRI plant</t>
  </si>
  <si>
    <t>P100000120991</t>
  </si>
  <si>
    <t>CMC Alabama steel plant</t>
  </si>
  <si>
    <t>E100000130754</t>
  </si>
  <si>
    <t>https://www.gem.wiki/CMC_Alabama_steel_plant</t>
  </si>
  <si>
    <t>P100000120994</t>
  </si>
  <si>
    <t>CMC Arizona steel plant</t>
  </si>
  <si>
    <t>https://www.gem.wiki/CMC_Arizona_steel_plant</t>
  </si>
  <si>
    <t>P100000120992</t>
  </si>
  <si>
    <t>CMC South Carolina steel plant</t>
  </si>
  <si>
    <t>https://www.gem.wiki/CMC_South_Carolina_steel_plant</t>
  </si>
  <si>
    <t>P100000120989</t>
  </si>
  <si>
    <t>CMC Steel Florida plant</t>
  </si>
  <si>
    <t>https://www.gem.wiki/CMC_Steel_Florida_plant</t>
  </si>
  <si>
    <t>P100000120990</t>
  </si>
  <si>
    <t>CMC Steel New Jersey plant</t>
  </si>
  <si>
    <t>https://www.gem.wiki/CMC_Steel_New_Jersey_plant</t>
  </si>
  <si>
    <t>P100000120929</t>
  </si>
  <si>
    <t>CMC Steel Texas plant</t>
  </si>
  <si>
    <t>https://www.gem.wiki/CMC_Steel_Texas_plant</t>
  </si>
  <si>
    <t>P100000120993</t>
  </si>
  <si>
    <t>CMC Tennessee steel plant</t>
  </si>
  <si>
    <t>https://www.gem.wiki/CMC_Tennessee_steel_plant</t>
  </si>
  <si>
    <t>P100000121251</t>
  </si>
  <si>
    <t>Electra iron plant</t>
  </si>
  <si>
    <t>E100001013917</t>
  </si>
  <si>
    <t>https://www.gem.wiki/Electra_iron_plant</t>
  </si>
  <si>
    <t>P100000120930</t>
  </si>
  <si>
    <t>Evraz Pueblo steel plant</t>
  </si>
  <si>
    <t>https://www.gem.wiki/Evraz_Pueblo_steel_plant</t>
  </si>
  <si>
    <t>Xcel Energy and solar panels</t>
  </si>
  <si>
    <t>P100000120979</t>
  </si>
  <si>
    <t>Finkl Steel Chicago plant</t>
  </si>
  <si>
    <t>E100000130827</t>
  </si>
  <si>
    <t>https://www.gem.wiki/Finkl_Steel_Chicago_plant</t>
  </si>
  <si>
    <t>P100000120980</t>
  </si>
  <si>
    <t>Gerdau Cartersville steel plant</t>
  </si>
  <si>
    <t>https://www.gem.wiki/Gerdau_Cartersville_steel_plant</t>
  </si>
  <si>
    <t>P100000120982</t>
  </si>
  <si>
    <t>Gerdau Fort Smith steel plant</t>
  </si>
  <si>
    <t>https://www.gem.wiki/Gerdau_Fort_Smith_steel_plant</t>
  </si>
  <si>
    <t>P100001044952</t>
  </si>
  <si>
    <t>Gerdau Jackson steel mill</t>
  </si>
  <si>
    <t>https://www.gem.wiki/Gerdau_Jackson_steel_mill</t>
  </si>
  <si>
    <t>P100000120931</t>
  </si>
  <si>
    <t>Gerdau Midlothian Steel Mill</t>
  </si>
  <si>
    <t>https://www.gem.wiki/Gerdau_Midlothian_Steel_Mill</t>
  </si>
  <si>
    <t>Solar farm with an installed capacity of 80MWdc installed 2022</t>
  </si>
  <si>
    <t>P100000120983</t>
  </si>
  <si>
    <t>Gerdau Monroe steel plant</t>
  </si>
  <si>
    <t>https://www.gem.wiki/Gerdau_Monroe_steel_plant</t>
  </si>
  <si>
    <t>P100000120932</t>
  </si>
  <si>
    <t>Gerdau Petersburg Steel Mill</t>
  </si>
  <si>
    <t>https://www.gem.wiki/Gerdau_Petersburg_Steel_Mill</t>
  </si>
  <si>
    <t>P100000120981</t>
  </si>
  <si>
    <t>Gerdau Saint Paul steel plant</t>
  </si>
  <si>
    <t>https://www.gem.wiki/Gerdau_Saint_Paul_steel_plant</t>
  </si>
  <si>
    <t>P100000121160</t>
  </si>
  <si>
    <t>Hybar Arkansas steel plant</t>
  </si>
  <si>
    <t>E100001012112</t>
  </si>
  <si>
    <t>https://www.gem.wiki/Hybar_Arkansas_steel_plant</t>
  </si>
  <si>
    <t>Green &amp; Clean Power LLC (GCP) will construct 105-megawatt solar installation and a 160 megawatt-hour battery energy storage system.</t>
  </si>
  <si>
    <t>Hyundai Steel Louisiana plant</t>
  </si>
  <si>
    <t>P100000120935</t>
  </si>
  <si>
    <t>JSW Steel USA Ohio plant</t>
  </si>
  <si>
    <t>E100001000527</t>
  </si>
  <si>
    <t>https://www.gem.wiki/JSW_Steel_USA_Ohio_plant</t>
  </si>
  <si>
    <t>P100000120961</t>
  </si>
  <si>
    <t>Leggett &amp; Platt Sterling Steel plant</t>
  </si>
  <si>
    <t>E100000130870</t>
  </si>
  <si>
    <t>https://www.gem.wiki/Leggett_&amp;_Platt_Sterling_Steel_plant</t>
  </si>
  <si>
    <t>P100000120977</t>
  </si>
  <si>
    <t>Liberty Steel &amp; Wire Peoria plant</t>
  </si>
  <si>
    <t>https://www.gem.wiki/Liberty_Steel_&amp;_Wire_Peoria_plant</t>
  </si>
  <si>
    <t>P100000120978</t>
  </si>
  <si>
    <t>Liberty Steel Georgetown plant</t>
  </si>
  <si>
    <t>https://www.gem.wiki/Liberty_Steel_Georgetown_plant</t>
  </si>
  <si>
    <t>Mesabi Metallics Nashwuak HBI plant</t>
  </si>
  <si>
    <t>E100001012502</t>
  </si>
  <si>
    <t>P100000120962</t>
  </si>
  <si>
    <t>Metallus Faircrest steel plant</t>
  </si>
  <si>
    <t>E100000131012</t>
  </si>
  <si>
    <t>https://www.gem.wiki/Metallus_Faircrest_steel_plant</t>
  </si>
  <si>
    <t>P100000120963</t>
  </si>
  <si>
    <t>Metallus Harrison steel plant</t>
  </si>
  <si>
    <t>https://www.gem.wiki/Metallus_Harrison_steel_plant</t>
  </si>
  <si>
    <t>P100000120976</t>
  </si>
  <si>
    <t>NLMK Indiana steel plant</t>
  </si>
  <si>
    <t>E100001010268</t>
  </si>
  <si>
    <t>https://www.gem.wiki/NLMK_Indiana_steel_plant</t>
  </si>
  <si>
    <t>P100000120936</t>
  </si>
  <si>
    <t>North American Stainless Ghent steel plant</t>
  </si>
  <si>
    <t>E100000130869</t>
  </si>
  <si>
    <t>https://www.gem.wiki/North_American_Stainless_Ghent_steel_plant</t>
  </si>
  <si>
    <t>P100000120938</t>
  </si>
  <si>
    <t>Nucor Steel Berkeley plant</t>
  </si>
  <si>
    <t>E100001010181</t>
  </si>
  <si>
    <t>https://www.gem.wiki/Nucor_Steel_Berkeley_plant</t>
  </si>
  <si>
    <t>P100000121155</t>
  </si>
  <si>
    <t>Nucor Steel Birmingham plant</t>
  </si>
  <si>
    <t>https://www.gem.wiki/Nucor_Steel_Birmingham_plant</t>
  </si>
  <si>
    <t>P100000120953</t>
  </si>
  <si>
    <t>Nucor Steel Brandenburg plant</t>
  </si>
  <si>
    <t>https://www.gem.wiki/Nucor_Steel_Brandenburg_plant</t>
  </si>
  <si>
    <t>P100000120939</t>
  </si>
  <si>
    <t>Nucor Steel Crawfordsville plant</t>
  </si>
  <si>
    <t>https://www.gem.wiki/Nucor_Steel_Crawfordsville_plant</t>
  </si>
  <si>
    <t>P100000120940</t>
  </si>
  <si>
    <t>Nucor Steel Darlington plant</t>
  </si>
  <si>
    <t>https://www.gem.wiki/Nucor_Steel_Darlington_plant</t>
  </si>
  <si>
    <t>P100000120945</t>
  </si>
  <si>
    <t>Nucor Steel Decatur plant</t>
  </si>
  <si>
    <t>E100001010183</t>
  </si>
  <si>
    <t>https://www.gem.wiki/Nucor_Steel_Decatur_plant</t>
  </si>
  <si>
    <t>P100000120946</t>
  </si>
  <si>
    <t>Nucor Steel Gallatin plant</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</si>
  <si>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</si>
  <si>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</si>
  <si>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</si>
  <si>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</si>
  <si>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https://www.gem.wiki/Nucor_Steel_Hertford_plant</t>
  </si>
  <si>
    <t>P100000120942</t>
  </si>
  <si>
    <t>Nucor Steel Hickman plant</t>
  </si>
  <si>
    <t>https://www.gem.wiki/Nucor_Steel_Hickman_plant</t>
  </si>
  <si>
    <t>P100000120948</t>
  </si>
  <si>
    <t>Nucor Steel Jewett plant</t>
  </si>
  <si>
    <t>https://www.gem.wiki/Nucor_Steel_Jewett_plant</t>
  </si>
  <si>
    <t>P100000120947</t>
  </si>
  <si>
    <t>Nucor Steel Kankakee plant</t>
  </si>
  <si>
    <t>E100001010197</t>
  </si>
  <si>
    <t>https://www.gem.wiki/Nucor_Steel_Kankakee_plant</t>
  </si>
  <si>
    <t>P100000121000</t>
  </si>
  <si>
    <t>Nucor Steel Kingman plant</t>
  </si>
  <si>
    <t>E100001010194</t>
  </si>
  <si>
    <t>https://www.gem.wiki/Nucor_Steel_Kingman_plant</t>
  </si>
  <si>
    <t>Nucor Steel Louisiana</t>
  </si>
  <si>
    <t>E100001010198</t>
  </si>
  <si>
    <t>P100000120944</t>
  </si>
  <si>
    <t>Nucor Steel Memphis plant</t>
  </si>
  <si>
    <t>E100001010199</t>
  </si>
  <si>
    <t>https://www.gem.wiki/Nucor_Steel_Memphis_plant</t>
  </si>
  <si>
    <t>P100000120943</t>
  </si>
  <si>
    <t>Nucor Steel Norfolk plant</t>
  </si>
  <si>
    <t>https://www.gem.wiki/Nucor_Steel_Norfolk_plant</t>
  </si>
  <si>
    <t>P100000121221</t>
  </si>
  <si>
    <t>Nucor Steel Pacific Northwest steel plant</t>
  </si>
  <si>
    <t>https://www.gem.wiki/Nucor_Steel_Pacific_Northwest_steel_plant</t>
  </si>
  <si>
    <t>P100000120951</t>
  </si>
  <si>
    <t>Nucor Steel Plymouth plant</t>
  </si>
  <si>
    <t>https://www.gem.wiki/Nucor_Steel_Plymouth_plant</t>
  </si>
  <si>
    <t>P100000120952</t>
  </si>
  <si>
    <t>Nucor Steel Seattle plant</t>
  </si>
  <si>
    <t>E100001010200</t>
  </si>
  <si>
    <t>https://www.gem.wiki/Nucor_Steel_Seattle_plant</t>
  </si>
  <si>
    <t>P100000120950</t>
  </si>
  <si>
    <t>Nucor Steel Tuscaloosa plant</t>
  </si>
  <si>
    <t>E100001010184</t>
  </si>
  <si>
    <t>https://www.gem.wiki/Nucor_Steel_Tuscaloosa_plant</t>
  </si>
  <si>
    <t>P100000120988</t>
  </si>
  <si>
    <t>Nucor Steel West Virginia steel plant</t>
  </si>
  <si>
    <t>https://www.gem.wiki/Nucor_Steel_West_Virginia_steel_plant</t>
  </si>
  <si>
    <t>P100000120949</t>
  </si>
  <si>
    <t>Nucor-Yamato Steel Blytheville plant</t>
  </si>
  <si>
    <t>E100001010195</t>
  </si>
  <si>
    <t>https://www.gem.wiki/Nucor-Yamato_Steel_Blytheville_plant</t>
  </si>
  <si>
    <t>P100000120975</t>
  </si>
  <si>
    <t>Optimus Steel Beaumont plant</t>
  </si>
  <si>
    <t>E100000131058</t>
  </si>
  <si>
    <t>https://www.gem.wiki/Optimus_Steel_Beaumont_plant</t>
  </si>
  <si>
    <t>P100000120954</t>
  </si>
  <si>
    <t>Outokumpu Stainless USA steel plant</t>
  </si>
  <si>
    <t>E100000130958</t>
  </si>
  <si>
    <t>https://www.gem.wiki/Outokumpu_Stainless_USA_steel_plant</t>
  </si>
  <si>
    <t>P100000120955</t>
  </si>
  <si>
    <t>Republic Steel Canton plant</t>
  </si>
  <si>
    <t>E100000130872</t>
  </si>
  <si>
    <t>https://www.gem.wiki/Republic_Steel_Canton_plant</t>
  </si>
  <si>
    <t>Republic Steel Lorain steel plant</t>
  </si>
  <si>
    <t>P100000120933</t>
  </si>
  <si>
    <t>SSAB Americas Alabama steel plant</t>
  </si>
  <si>
    <t>E100001010364</t>
  </si>
  <si>
    <t>https://www.gem.wiki/SSAB_Americas_Alabama_steel_plant</t>
  </si>
  <si>
    <t>P100000120934</t>
  </si>
  <si>
    <t>SSAB Americas Iowa steel plant</t>
  </si>
  <si>
    <t>https://www.gem.wiki/SSAB_Americas_Iowa_steel_plant</t>
  </si>
  <si>
    <t>Steel Dynamics Butler plant</t>
  </si>
  <si>
    <t>E100001010336</t>
  </si>
  <si>
    <t>P100000120958</t>
  </si>
  <si>
    <t>Steel Dynamics Columbia City plant</t>
  </si>
  <si>
    <t>https://www.gem.wiki/Steel_Dynamics_Columbia_City_plant</t>
  </si>
  <si>
    <t>P100000120959</t>
  </si>
  <si>
    <t>Steel Dynamics Columbus plant</t>
  </si>
  <si>
    <t>https://www.gem.wiki/Steel_Dynamics_Columbus_plant</t>
  </si>
  <si>
    <t>P100000120973</t>
  </si>
  <si>
    <t>Steel Dynamics Engineered Bar Products steel plant</t>
  </si>
  <si>
    <t>https://www.gem.wiki/Steel_Dynamics_Engineered_Bar_Products_steel_plant</t>
  </si>
  <si>
    <t>P100000120972</t>
  </si>
  <si>
    <t>Steel Dynamics Roanoke steel plant</t>
  </si>
  <si>
    <t>https://www.gem.wiki/Steel_Dynamics_Roanoke_steel_plant</t>
  </si>
  <si>
    <t>P100000120960</t>
  </si>
  <si>
    <t>Steel Dynamics Sinton plant</t>
  </si>
  <si>
    <t>https://www.gem.wiki/Steel_Dynamics_Sinton_plant</t>
  </si>
  <si>
    <t>Will use 308MW wind power from new wind farm starting 2024</t>
  </si>
  <si>
    <t>P100000120928</t>
  </si>
  <si>
    <t>U.S. Steel Big River Steel plant</t>
  </si>
  <si>
    <t>E100001010266</t>
  </si>
  <si>
    <t>https://www.gem.wiki/U.S._Steel_Big_River_Steel_plant</t>
  </si>
  <si>
    <t>"renewable and nuclear power"</t>
  </si>
  <si>
    <t>U.S. Steel Edgar Thomson Plant</t>
  </si>
  <si>
    <t>E100000001319</t>
  </si>
  <si>
    <t>P100000120965</t>
  </si>
  <si>
    <t>U.S. Steel Fairfield plant</t>
  </si>
  <si>
    <t>https://www.gem.wiki/U.S._Steel_Fairfield_plant</t>
  </si>
  <si>
    <t>U.S. Steel Gary Works</t>
  </si>
  <si>
    <t>U.S. Steel Granite City Works</t>
  </si>
  <si>
    <t>U.S. Steel Great Lakes Works</t>
  </si>
  <si>
    <t>P100000120974</t>
  </si>
  <si>
    <t>Vallourec Star Youngstown steel plant</t>
  </si>
  <si>
    <t>E100000130871</t>
  </si>
  <si>
    <t>https://www.gem.wiki/Vallourec_Star_Youngstown_steel_plant</t>
  </si>
  <si>
    <t>company says electricity comes from 86% carbon-free sources (nuclear)</t>
  </si>
  <si>
    <t>P100001023449</t>
  </si>
  <si>
    <t>Metallurgical Cluster Gallaaral</t>
  </si>
  <si>
    <t>E100001012111</t>
  </si>
  <si>
    <t>https://www.gem.wiki/Metallurgical_Cluster_Gallaaral</t>
  </si>
  <si>
    <t>Tebinbulak mining and smelting complex</t>
  </si>
  <si>
    <t>P100000121001</t>
  </si>
  <si>
    <t>Uzmetkombinat steel plant</t>
  </si>
  <si>
    <t>E100000130852</t>
  </si>
  <si>
    <t>https://www.gem.wiki/Uzmetkombinat_steel_plant</t>
  </si>
  <si>
    <t>Syrdarya power station</t>
  </si>
  <si>
    <t>CVG Briquetera de Venezuela DRI plant</t>
  </si>
  <si>
    <t>E100000130759</t>
  </si>
  <si>
    <t>CVG Briquetera del Caroní DRI plant</t>
  </si>
  <si>
    <t>E100000130955</t>
  </si>
  <si>
    <t>CVG Briquetera del Orinoco DRI plant</t>
  </si>
  <si>
    <t>E100001010279</t>
  </si>
  <si>
    <t>Guri, Macagua I, Macagua II, Macagua III hydroelectric plants</t>
  </si>
  <si>
    <t>CVG Comsigua DRI plant</t>
  </si>
  <si>
    <t>E100000130906</t>
  </si>
  <si>
    <t>CVG Ferrominera Orinoco DRI plant</t>
  </si>
  <si>
    <t>E100001000469</t>
  </si>
  <si>
    <t>Sidor Ciudad Guayana steel plant</t>
  </si>
  <si>
    <t>E100000130923</t>
  </si>
  <si>
    <t>P100001045594</t>
  </si>
  <si>
    <t>ASEAN Steel Hoa Phu steel plant</t>
  </si>
  <si>
    <t>E100002008307</t>
  </si>
  <si>
    <t>https://www.gem.wiki/ASEAN_Steel_Hoa_Phu_steel_plant</t>
  </si>
  <si>
    <t>P100001023452</t>
  </si>
  <si>
    <t>Chan May Steel plant</t>
  </si>
  <si>
    <t>https://www.gem.wiki/Chan_May_Steel_plant</t>
  </si>
  <si>
    <t>P100000121209</t>
  </si>
  <si>
    <t>DST Nghi Son Steel Plant</t>
  </si>
  <si>
    <t>E100001012401</t>
  </si>
  <si>
    <t>https://www.gem.wiki/DST_Nghi_Son_Steel_Plant</t>
  </si>
  <si>
    <t>Formosa Ha Tinh Steel plant</t>
  </si>
  <si>
    <t>E100000003270</t>
  </si>
  <si>
    <t>650 MW coal-fired power plant</t>
  </si>
  <si>
    <t>Hoa Phat Dung Quat steel plant</t>
  </si>
  <si>
    <t>E100000131044</t>
  </si>
  <si>
    <t>Hoa Phat Hai Duong Steel plant</t>
  </si>
  <si>
    <t>E100000130919</t>
  </si>
  <si>
    <t>114 MW Captive Power Plant</t>
  </si>
  <si>
    <t>P100000121022</t>
  </si>
  <si>
    <t>Hoa Sen Phu My steel plant</t>
  </si>
  <si>
    <t>E100000130853</t>
  </si>
  <si>
    <t>https://www.gem.wiki/Hoa_Sen_Phu_My_steel_plant</t>
  </si>
  <si>
    <t>Lao Cai Cast Iron and Steel Plant</t>
  </si>
  <si>
    <t>E100000131120</t>
  </si>
  <si>
    <t>P100000121026</t>
  </si>
  <si>
    <t>Long Son Phu My Iron and Steel plant</t>
  </si>
  <si>
    <t>E100000131194</t>
  </si>
  <si>
    <t>https://www.gem.wiki/Long_Son_Phu_My_Iron_and_Steel_plant</t>
  </si>
  <si>
    <t>P100000121012</t>
  </si>
  <si>
    <t>Pomina Steel 2 Phu My plant</t>
  </si>
  <si>
    <t>E100000130937</t>
  </si>
  <si>
    <t>https://www.gem.wiki/Pomina_Steel_2_Phu_My_plant</t>
  </si>
  <si>
    <t>Pomina Steel 3 Phu My plant</t>
  </si>
  <si>
    <t>P100000121020</t>
  </si>
  <si>
    <t>POSCO Vietnam Phu My steel plant</t>
  </si>
  <si>
    <t>E100001010137</t>
  </si>
  <si>
    <t>https://www.gem.wiki/POSCO_Vietnam_Phu_My_steel_plant</t>
  </si>
  <si>
    <t>P100001045593</t>
  </si>
  <si>
    <t>Shengli Vietnam Special Steel An Bai steel plant</t>
  </si>
  <si>
    <t>E100002008300</t>
  </si>
  <si>
    <t>https://www.gem.wiki/Shengli_Vietnam_Special_Steel_An_Bai_steel_plant</t>
  </si>
  <si>
    <t>Thai Nguyen Iron and Steel plant</t>
  </si>
  <si>
    <t>E100000130922</t>
  </si>
  <si>
    <t>P100000121014</t>
  </si>
  <si>
    <t>Tung Ho Steel Phu My plant</t>
  </si>
  <si>
    <t>E100000130964</t>
  </si>
  <si>
    <t>https://www.gem.wiki/Tung_Ho_Steel_Phu_My_plant</t>
  </si>
  <si>
    <t>Tuyen Quang Iron and Steel Long Binh steel plant</t>
  </si>
  <si>
    <t>E100002008286</t>
  </si>
  <si>
    <t>P100000121017</t>
  </si>
  <si>
    <t>VAS An Hung Tuong Steel Binh Duong plant</t>
  </si>
  <si>
    <t>E100000130986</t>
  </si>
  <si>
    <t>https://www.gem.wiki/VAS_An_Hung_Tuong_Steel_Binh_Duong_plant</t>
  </si>
  <si>
    <t>P100000121016</t>
  </si>
  <si>
    <t>VAS Nghi Son Cast Iron and Steel plant</t>
  </si>
  <si>
    <t>E100000131128</t>
  </si>
  <si>
    <t>https://www.gem.wiki/VAS_Nghi_Son_Cast_Iron_and_Steel_plant</t>
  </si>
  <si>
    <t>P100000121018</t>
  </si>
  <si>
    <t>VAS Tue Minh Steel Binh Duong plant</t>
  </si>
  <si>
    <t>E100000131140</t>
  </si>
  <si>
    <t>https://www.gem.wiki/VAS_Tue_Minh_Steel_Binh_Duong_plant</t>
  </si>
  <si>
    <t>P100001045591</t>
  </si>
  <si>
    <t>Viet Nhat VJS Nam Cau Kien steel plant</t>
  </si>
  <si>
    <t>E100002008298</t>
  </si>
  <si>
    <t>https://www.gem.wiki/Viet_Nhat_VJS_Nam_Cau_Kien_steel_plant</t>
  </si>
  <si>
    <t>P100001045592</t>
  </si>
  <si>
    <t>Vietnam Italy Steel Pho Noi steel plant</t>
  </si>
  <si>
    <t>E100002008299</t>
  </si>
  <si>
    <t>https://www.gem.wiki/Vietnam_Italy_Steel_Pho_Noi_steel_plant</t>
  </si>
  <si>
    <t>P100000121023</t>
  </si>
  <si>
    <t>Vina Kyoei Steel Phu My plant</t>
  </si>
  <si>
    <t>E100000130957</t>
  </si>
  <si>
    <t>https://www.gem.wiki/Vina_Kyoei_Steel_Phu_My_plant</t>
  </si>
  <si>
    <t>P100001045578</t>
  </si>
  <si>
    <t>Vina One Steel Ben Luc steel plant</t>
  </si>
  <si>
    <t>E100002008272</t>
  </si>
  <si>
    <t>https://www.gem.wiki/Vina_One_Steel_Ben_Luc_steel_plant</t>
  </si>
  <si>
    <t>P100000121201</t>
  </si>
  <si>
    <t>Vina Roma Quang Tri Steel Plant</t>
  </si>
  <si>
    <t>E100001012382</t>
  </si>
  <si>
    <t>https://www.gem.wiki/Vina_Roma_Quang_Tri_Steel_Plant</t>
  </si>
  <si>
    <t>P100000121021</t>
  </si>
  <si>
    <t>VNSteel Southern Steel Company plant</t>
  </si>
  <si>
    <t>E100000130939</t>
  </si>
  <si>
    <t>https://www.gem.wiki/VNSteel_Southern_Steel_Company_plant</t>
  </si>
  <si>
    <t>Xuan Thien Nam Dinh steel plant</t>
  </si>
  <si>
    <t>E100000134775</t>
  </si>
  <si>
    <t>Plans wind power for EAF</t>
  </si>
  <si>
    <t>Xuan Thien Nghia Hung steel plant</t>
  </si>
  <si>
    <t>BER-PIG Iron and Steel Company Redcliff plant</t>
  </si>
  <si>
    <t>E100002003150</t>
  </si>
  <si>
    <t>Dinson Chivhu iron and steel plant</t>
  </si>
  <si>
    <t>E100000131195</t>
  </si>
  <si>
    <t>Sherwood substation, 300 mw power plants (70 mw currently on right now)</t>
  </si>
  <si>
    <t>Relining (Date Format)</t>
  </si>
  <si>
    <t>Next Relining</t>
  </si>
  <si>
    <t>Next Relining Year</t>
  </si>
  <si>
    <t>Retirement Date</t>
  </si>
  <si>
    <t>Current Size (tonne)</t>
  </si>
  <si>
    <t>Scrap-based</t>
  </si>
  <si>
    <t>U100000144022</t>
  </si>
  <si>
    <t>EAF SMP-1</t>
  </si>
  <si>
    <t>U100000144023</t>
  </si>
  <si>
    <t>EAF SMP-2</t>
  </si>
  <si>
    <t>U100000144024</t>
  </si>
  <si>
    <t>EAF SMP-3</t>
  </si>
  <si>
    <t>U100000144945</t>
  </si>
  <si>
    <t>unknown EAF (1)</t>
  </si>
  <si>
    <t>U100000144025</t>
  </si>
  <si>
    <t>U100000144026</t>
  </si>
  <si>
    <t>EAF 1</t>
  </si>
  <si>
    <t>U100000144027</t>
  </si>
  <si>
    <t>EAF 2</t>
  </si>
  <si>
    <t>U100000144028</t>
  </si>
  <si>
    <t>EAF 4</t>
  </si>
  <si>
    <t>U100000141478</t>
  </si>
  <si>
    <t>EAF 5</t>
  </si>
  <si>
    <t>U100001027806</t>
  </si>
  <si>
    <t>EAF 6</t>
  </si>
  <si>
    <t>U100000141479</t>
  </si>
  <si>
    <t>U100000141480</t>
  </si>
  <si>
    <t>U100000141481</t>
  </si>
  <si>
    <t>U100000144755</t>
  </si>
  <si>
    <t>unknown EAF (2)</t>
  </si>
  <si>
    <t>U100000141482</t>
  </si>
  <si>
    <t>U100000141483</t>
  </si>
  <si>
    <t>U100000141484</t>
  </si>
  <si>
    <t>U100000141485</t>
  </si>
  <si>
    <t>U100000141486</t>
  </si>
  <si>
    <t>U100000141487</t>
  </si>
  <si>
    <t>U100000141488</t>
  </si>
  <si>
    <t>U100000141489</t>
  </si>
  <si>
    <t>U100000141490</t>
  </si>
  <si>
    <t>U100001048537</t>
  </si>
  <si>
    <t>U100000144259</t>
  </si>
  <si>
    <t>U100000144261</t>
  </si>
  <si>
    <t>U100000141491</t>
  </si>
  <si>
    <t>U100000141492</t>
  </si>
  <si>
    <t>U100000141493</t>
  </si>
  <si>
    <t>U100000141494</t>
  </si>
  <si>
    <t>U100000141495</t>
  </si>
  <si>
    <t>U100000141496</t>
  </si>
  <si>
    <t>U100000141497</t>
  </si>
  <si>
    <t>U100000141498</t>
  </si>
  <si>
    <t>EAF 3</t>
  </si>
  <si>
    <t>U100000144012</t>
  </si>
  <si>
    <t>U100000141499</t>
  </si>
  <si>
    <t>U100000141500</t>
  </si>
  <si>
    <t>U100000141501</t>
  </si>
  <si>
    <t>U100000141502</t>
  </si>
  <si>
    <t>U100000141503</t>
  </si>
  <si>
    <t>U100000141504</t>
  </si>
  <si>
    <t>U100000141505</t>
  </si>
  <si>
    <t>U100000141506</t>
  </si>
  <si>
    <t>U100000141507</t>
  </si>
  <si>
    <t>U100000141508</t>
  </si>
  <si>
    <t>U100000141509</t>
  </si>
  <si>
    <t>U100000144947</t>
  </si>
  <si>
    <t>U100000141510</t>
  </si>
  <si>
    <t>U100000141511</t>
  </si>
  <si>
    <t>U100000141512</t>
  </si>
  <si>
    <t>U100000144948</t>
  </si>
  <si>
    <t>U100000141513</t>
  </si>
  <si>
    <t>U100000144949</t>
  </si>
  <si>
    <t>U100000141514</t>
  </si>
  <si>
    <t>U100000141515</t>
  </si>
  <si>
    <t>U100000141516</t>
  </si>
  <si>
    <t>U100000141517</t>
  </si>
  <si>
    <t>U100000141518</t>
  </si>
  <si>
    <t>U100000141519</t>
  </si>
  <si>
    <t>U100000141520</t>
  </si>
  <si>
    <t>U100000143839</t>
  </si>
  <si>
    <t>U100000143840</t>
  </si>
  <si>
    <t>U100000144029</t>
  </si>
  <si>
    <t>U100000144950</t>
  </si>
  <si>
    <t>U100000141521</t>
  </si>
  <si>
    <t>U100000141522</t>
  </si>
  <si>
    <t>U100000141523</t>
  </si>
  <si>
    <t>U100000141524</t>
  </si>
  <si>
    <t>U100000141525</t>
  </si>
  <si>
    <t>U100000141526</t>
  </si>
  <si>
    <t>U100000141527</t>
  </si>
  <si>
    <t>U100000141528</t>
  </si>
  <si>
    <t>U100000141529</t>
  </si>
  <si>
    <t>U100000141530</t>
  </si>
  <si>
    <t>U100000141531</t>
  </si>
  <si>
    <t>U100000141532</t>
  </si>
  <si>
    <t>U100000141533</t>
  </si>
  <si>
    <t>U100000143829</t>
  </si>
  <si>
    <t>U100000143830</t>
  </si>
  <si>
    <t>U100000141534</t>
  </si>
  <si>
    <t>U100000141535</t>
  </si>
  <si>
    <t>U100000141536</t>
  </si>
  <si>
    <t>unknown EAF (3)</t>
  </si>
  <si>
    <t>U100000141537</t>
  </si>
  <si>
    <t>U100000144239</t>
  </si>
  <si>
    <t>U100000144834</t>
  </si>
  <si>
    <t>U100000141538</t>
  </si>
  <si>
    <t>U100000141539</t>
  </si>
  <si>
    <t>U100000143947</t>
  </si>
  <si>
    <t>U100000143948</t>
  </si>
  <si>
    <t>unknown EAF (4)</t>
  </si>
  <si>
    <t>U100000141540</t>
  </si>
  <si>
    <t>U100000141541</t>
  </si>
  <si>
    <t>U100000141542</t>
  </si>
  <si>
    <t>U100000141543</t>
  </si>
  <si>
    <t>U100000141544</t>
  </si>
  <si>
    <t>U100000141545</t>
  </si>
  <si>
    <t>U100000144951</t>
  </si>
  <si>
    <t>U100000141547</t>
  </si>
  <si>
    <t>U100000141548</t>
  </si>
  <si>
    <t>U100000141549</t>
  </si>
  <si>
    <t>U100000141550</t>
  </si>
  <si>
    <t>U100000141551</t>
  </si>
  <si>
    <t>unknown EAF (5)</t>
  </si>
  <si>
    <t>U100000141552</t>
  </si>
  <si>
    <t>unknown EAF (6)</t>
  </si>
  <si>
    <t>U100000141553</t>
  </si>
  <si>
    <t>U100000141554</t>
  </si>
  <si>
    <t>U100000141555</t>
  </si>
  <si>
    <t>U100000141556</t>
  </si>
  <si>
    <t>U100000141557</t>
  </si>
  <si>
    <t>U100001026976</t>
  </si>
  <si>
    <t>U100000141558</t>
  </si>
  <si>
    <t>U100000141559</t>
  </si>
  <si>
    <t>U100000141560</t>
  </si>
  <si>
    <t>U100000141561</t>
  </si>
  <si>
    <t>U100000141562</t>
  </si>
  <si>
    <t>U100000141563</t>
  </si>
  <si>
    <t>U100000141564</t>
  </si>
  <si>
    <t>U100000144017</t>
  </si>
  <si>
    <t>U100000141566</t>
  </si>
  <si>
    <t>U100000141567</t>
  </si>
  <si>
    <t>U100000141568</t>
  </si>
  <si>
    <t>U100000141569</t>
  </si>
  <si>
    <t>U100000141570</t>
  </si>
  <si>
    <t>U100000141571</t>
  </si>
  <si>
    <t>U100000141572</t>
  </si>
  <si>
    <t>U100000141573</t>
  </si>
  <si>
    <t>U100000141574</t>
  </si>
  <si>
    <t>U100000141575</t>
  </si>
  <si>
    <t>U100000141576</t>
  </si>
  <si>
    <t>U100000141577</t>
  </si>
  <si>
    <t>U100000141578</t>
  </si>
  <si>
    <t>U100000141579</t>
  </si>
  <si>
    <t>U100000141580</t>
  </si>
  <si>
    <t>U100000141581</t>
  </si>
  <si>
    <t>U100000141582</t>
  </si>
  <si>
    <t>U100000141583</t>
  </si>
  <si>
    <t>U100000144088</t>
  </si>
  <si>
    <t>EAF#1</t>
  </si>
  <si>
    <t>U100000144089</t>
  </si>
  <si>
    <t>EAF #2</t>
  </si>
  <si>
    <t>U100000141584</t>
  </si>
  <si>
    <t>U100000141585</t>
  </si>
  <si>
    <t>U100000141586</t>
  </si>
  <si>
    <t>U100000141587</t>
  </si>
  <si>
    <t>U100000141588</t>
  </si>
  <si>
    <t>U100000141589</t>
  </si>
  <si>
    <t>U100000141590</t>
  </si>
  <si>
    <t>U100000141591</t>
  </si>
  <si>
    <t>U100000141592</t>
  </si>
  <si>
    <t>U100000141593</t>
  </si>
  <si>
    <t>U100000141594</t>
  </si>
  <si>
    <t>U100000141595</t>
  </si>
  <si>
    <t>U100000141596</t>
  </si>
  <si>
    <t>U100000141597</t>
  </si>
  <si>
    <t>U100000143939</t>
  </si>
  <si>
    <t>U100000143940</t>
  </si>
  <si>
    <t>U100000143941</t>
  </si>
  <si>
    <t>U100000143942</t>
  </si>
  <si>
    <t>U100000143943</t>
  </si>
  <si>
    <t>U100000141599</t>
  </si>
  <si>
    <t>U100000141606</t>
  </si>
  <si>
    <t>U100000141605</t>
  </si>
  <si>
    <t>U100000141608</t>
  </si>
  <si>
    <t>U100000141609</t>
  </si>
  <si>
    <t>U100000144641</t>
  </si>
  <si>
    <t>U100000144642</t>
  </si>
  <si>
    <t>U100000141610</t>
  </si>
  <si>
    <t>U100000141611</t>
  </si>
  <si>
    <t>U100000141613</t>
  </si>
  <si>
    <t>U100000143945</t>
  </si>
  <si>
    <t>U100000141612</t>
  </si>
  <si>
    <t>U100000141615</t>
  </si>
  <si>
    <t>U100000141614</t>
  </si>
  <si>
    <t>U100000141616</t>
  </si>
  <si>
    <t>U100000141618</t>
  </si>
  <si>
    <t>U100000143955</t>
  </si>
  <si>
    <t>U100000143956</t>
  </si>
  <si>
    <t>U100000143957</t>
  </si>
  <si>
    <t>U100000141619</t>
  </si>
  <si>
    <t>U100000143962</t>
  </si>
  <si>
    <t>U100001030405</t>
  </si>
  <si>
    <t>U100001030406</t>
  </si>
  <si>
    <t>U100000141621</t>
  </si>
  <si>
    <t>U100000141622</t>
  </si>
  <si>
    <t>U100000141623</t>
  </si>
  <si>
    <t>U100000141624</t>
  </si>
  <si>
    <t>U100000141625</t>
  </si>
  <si>
    <t>U100000141626</t>
  </si>
  <si>
    <t>U100000141627</t>
  </si>
  <si>
    <t>U100000141628</t>
  </si>
  <si>
    <t>U100000141629</t>
  </si>
  <si>
    <t>U100000141630</t>
  </si>
  <si>
    <t>U100000141631</t>
  </si>
  <si>
    <t>U100000141632</t>
  </si>
  <si>
    <t>U100000141634</t>
  </si>
  <si>
    <t>U100000141635</t>
  </si>
  <si>
    <t>U100000141636</t>
  </si>
  <si>
    <t>U100000141637</t>
  </si>
  <si>
    <t>U100000141638</t>
  </si>
  <si>
    <t>U100000141639</t>
  </si>
  <si>
    <t>U100000141640</t>
  </si>
  <si>
    <t>U100000141641</t>
  </si>
  <si>
    <t>U100000141642</t>
  </si>
  <si>
    <t>U100000141643</t>
  </si>
  <si>
    <t>U100000141644</t>
  </si>
  <si>
    <t>U100000141645</t>
  </si>
  <si>
    <t>U100001026986</t>
  </si>
  <si>
    <t>U100000141646</t>
  </si>
  <si>
    <t>U100000141647</t>
  </si>
  <si>
    <t>U100000141648</t>
  </si>
  <si>
    <t>U100000141649</t>
  </si>
  <si>
    <t>U100000141650</t>
  </si>
  <si>
    <t>U100000141651</t>
  </si>
  <si>
    <t>U100000141652</t>
  </si>
  <si>
    <t>U100000141653</t>
  </si>
  <si>
    <t>U100000141655</t>
  </si>
  <si>
    <t>U100000144690</t>
  </si>
  <si>
    <t>U100000141656</t>
  </si>
  <si>
    <t>U100000141657</t>
  </si>
  <si>
    <t>U100000144043</t>
  </si>
  <si>
    <t>U100000141658</t>
  </si>
  <si>
    <t>U100000141659</t>
  </si>
  <si>
    <t>U100000141660</t>
  </si>
  <si>
    <t>U100000141661</t>
  </si>
  <si>
    <t>U100000141662</t>
  </si>
  <si>
    <t>U100001054386</t>
  </si>
  <si>
    <t>U100000141663</t>
  </si>
  <si>
    <t>U100000141664</t>
  </si>
  <si>
    <t>U100000144092</t>
  </si>
  <si>
    <t>U100001028006</t>
  </si>
  <si>
    <t>U100001028007</t>
  </si>
  <si>
    <t>U100000144096</t>
  </si>
  <si>
    <t>U100000144097</t>
  </si>
  <si>
    <t>U100000141666</t>
  </si>
  <si>
    <t>U100000143843</t>
  </si>
  <si>
    <t>U100000141667</t>
  </si>
  <si>
    <t>U100000144223</t>
  </si>
  <si>
    <t>U100000144224</t>
  </si>
  <si>
    <t>U100000141668</t>
  </si>
  <si>
    <t>U100000141669</t>
  </si>
  <si>
    <t>U100000141671</t>
  </si>
  <si>
    <t>U100000141670</t>
  </si>
  <si>
    <t>U100000143922</t>
  </si>
  <si>
    <t>U100000141672</t>
  </si>
  <si>
    <t>EAF #1</t>
  </si>
  <si>
    <t>U100000141673</t>
  </si>
  <si>
    <t>U100000141674</t>
  </si>
  <si>
    <t>EAF #3</t>
  </si>
  <si>
    <t>U100000141675</t>
  </si>
  <si>
    <t>U100000141676</t>
  </si>
  <si>
    <t>U100000141677</t>
  </si>
  <si>
    <t>U100000141678</t>
  </si>
  <si>
    <t>U100000141679</t>
  </si>
  <si>
    <t>U100000144086</t>
  </si>
  <si>
    <t>U100000144087</t>
  </si>
  <si>
    <t>U100000141680</t>
  </si>
  <si>
    <t>U100000141681</t>
  </si>
  <si>
    <t>U100000141682</t>
  </si>
  <si>
    <t>U100000141683</t>
  </si>
  <si>
    <t>U100000141687</t>
  </si>
  <si>
    <t>U100000143989</t>
  </si>
  <si>
    <t>U100001046548</t>
  </si>
  <si>
    <t>U100000141684</t>
  </si>
  <si>
    <t>U100000141685</t>
  </si>
  <si>
    <t>U100000141686</t>
  </si>
  <si>
    <t>U100000144071</t>
  </si>
  <si>
    <t>U100000141688</t>
  </si>
  <si>
    <t>U100000141689</t>
  </si>
  <si>
    <t>U100000141690</t>
  </si>
  <si>
    <t>U100000141691</t>
  </si>
  <si>
    <t>U100000141692</t>
  </si>
  <si>
    <t>U100000141693</t>
  </si>
  <si>
    <t>U100000141694</t>
  </si>
  <si>
    <t>U100000141695</t>
  </si>
  <si>
    <t>U100000141696</t>
  </si>
  <si>
    <t>U100000141697</t>
  </si>
  <si>
    <t>U100000141698</t>
  </si>
  <si>
    <t>U100000141700</t>
  </si>
  <si>
    <t>U100000141701</t>
  </si>
  <si>
    <t>U100000141702</t>
  </si>
  <si>
    <t>U100000143894</t>
  </si>
  <si>
    <t>U100000141703</t>
  </si>
  <si>
    <t>U100000141704</t>
  </si>
  <si>
    <t>U100000141705</t>
  </si>
  <si>
    <t>U100000141706</t>
  </si>
  <si>
    <t>U100000141707</t>
  </si>
  <si>
    <t>U100000141708</t>
  </si>
  <si>
    <t>U100000141709</t>
  </si>
  <si>
    <t>U100000141710</t>
  </si>
  <si>
    <t>U100000141711</t>
  </si>
  <si>
    <t>U100000141712</t>
  </si>
  <si>
    <t>U100000143971</t>
  </si>
  <si>
    <t>U100000141713</t>
  </si>
  <si>
    <t>U100000141714</t>
  </si>
  <si>
    <t>U100000141715</t>
  </si>
  <si>
    <t>U100000143970</t>
  </si>
  <si>
    <t>U100000141716</t>
  </si>
  <si>
    <t>U100001030553</t>
  </si>
  <si>
    <t>U100001030555</t>
  </si>
  <si>
    <t>U100001030556</t>
  </si>
  <si>
    <t>U100000141717</t>
  </si>
  <si>
    <t>U100000141718</t>
  </si>
  <si>
    <t>U100001027857</t>
  </si>
  <si>
    <t>unknown EAF (7)</t>
  </si>
  <si>
    <t>U100001027858</t>
  </si>
  <si>
    <t>unknown EAF (8)</t>
  </si>
  <si>
    <t>U100001027859</t>
  </si>
  <si>
    <t>unknown EAF (9)</t>
  </si>
  <si>
    <t>U100000144114</t>
  </si>
  <si>
    <t>U100000141719</t>
  </si>
  <si>
    <t>U100000141720</t>
  </si>
  <si>
    <t>U100000141721</t>
  </si>
  <si>
    <t>U100000141722</t>
  </si>
  <si>
    <t>U100000141723</t>
  </si>
  <si>
    <t>U100000144952</t>
  </si>
  <si>
    <t>U100000141724</t>
  </si>
  <si>
    <t>U100000145454</t>
  </si>
  <si>
    <t>U100001051023</t>
  </si>
  <si>
    <t>U100000141725</t>
  </si>
  <si>
    <t>U100000141726</t>
  </si>
  <si>
    <t>U100000141727</t>
  </si>
  <si>
    <t>U100000143946</t>
  </si>
  <si>
    <t>U100000141728</t>
  </si>
  <si>
    <t>U100000141729</t>
  </si>
  <si>
    <t>U100000141730</t>
  </si>
  <si>
    <t>U100000141731</t>
  </si>
  <si>
    <t>U100000141732</t>
  </si>
  <si>
    <t>U100000141733</t>
  </si>
  <si>
    <t>U100000141734</t>
  </si>
  <si>
    <t>U100000141735</t>
  </si>
  <si>
    <t>U100000141736</t>
  </si>
  <si>
    <t>U100000141737</t>
  </si>
  <si>
    <t>U100000141738</t>
  </si>
  <si>
    <t>U100000144035</t>
  </si>
  <si>
    <t>U100000144036</t>
  </si>
  <si>
    <t>U100000141739</t>
  </si>
  <si>
    <t>U100000141740</t>
  </si>
  <si>
    <t>U100000141741</t>
  </si>
  <si>
    <t>U100000144804</t>
  </si>
  <si>
    <t>U100000141744</t>
  </si>
  <si>
    <t>U100000144054</t>
  </si>
  <si>
    <t>U100000141742</t>
  </si>
  <si>
    <t>U100000141743</t>
  </si>
  <si>
    <t>U100000141747</t>
  </si>
  <si>
    <t>U100000141748</t>
  </si>
  <si>
    <t>U100000141749</t>
  </si>
  <si>
    <t>U100000141750</t>
  </si>
  <si>
    <t>U100000141751</t>
  </si>
  <si>
    <t>U100000141752</t>
  </si>
  <si>
    <t>U100000141753</t>
  </si>
  <si>
    <t>U100000141754</t>
  </si>
  <si>
    <t>U100000141755</t>
  </si>
  <si>
    <t>U100000141756</t>
  </si>
  <si>
    <t>U100000141757</t>
  </si>
  <si>
    <t>U100000141758</t>
  </si>
  <si>
    <t>U100000141759</t>
  </si>
  <si>
    <t>U100000141760</t>
  </si>
  <si>
    <t>U100000141761</t>
  </si>
  <si>
    <t>U100000141762</t>
  </si>
  <si>
    <t>U100000141763</t>
  </si>
  <si>
    <t>U100000141764</t>
  </si>
  <si>
    <t>U100000141765</t>
  </si>
  <si>
    <t>U100000141766</t>
  </si>
  <si>
    <t>U100000141767</t>
  </si>
  <si>
    <t>U100000141768</t>
  </si>
  <si>
    <t>U100000141769</t>
  </si>
  <si>
    <t>U100000141770</t>
  </si>
  <si>
    <t>U100000141771</t>
  </si>
  <si>
    <t>U100000141772</t>
  </si>
  <si>
    <t>U100000141773</t>
  </si>
  <si>
    <t>U100000141774</t>
  </si>
  <si>
    <t>U100000143895</t>
  </si>
  <si>
    <t>U100000141775</t>
  </si>
  <si>
    <t>U100000141776</t>
  </si>
  <si>
    <t>U100000141777</t>
  </si>
  <si>
    <t>U100000141778</t>
  </si>
  <si>
    <t>U100000141779</t>
  </si>
  <si>
    <t>U100000141780</t>
  </si>
  <si>
    <t>U100000141781</t>
  </si>
  <si>
    <t>U100000141782</t>
  </si>
  <si>
    <t>U100000141783</t>
  </si>
  <si>
    <t>U100000141784</t>
  </si>
  <si>
    <t>U100000141785</t>
  </si>
  <si>
    <t>U100000141786</t>
  </si>
  <si>
    <t>U100000141787</t>
  </si>
  <si>
    <t>U100000141788</t>
  </si>
  <si>
    <t>U100000141789</t>
  </si>
  <si>
    <t>U100000141790</t>
  </si>
  <si>
    <t>U100000143918</t>
  </si>
  <si>
    <t>U100000141791</t>
  </si>
  <si>
    <t>U100000144805</t>
  </si>
  <si>
    <t>U100000141792</t>
  </si>
  <si>
    <t>U100000141793</t>
  </si>
  <si>
    <t>U100000144953</t>
  </si>
  <si>
    <t>U100000144954</t>
  </si>
  <si>
    <t>U100000141796</t>
  </si>
  <si>
    <t>U100000141797</t>
  </si>
  <si>
    <t>U100000141798</t>
  </si>
  <si>
    <t>U100000144331</t>
  </si>
  <si>
    <t>U100000144332</t>
  </si>
  <si>
    <t>U100000141799</t>
  </si>
  <si>
    <t>U100000144828</t>
  </si>
  <si>
    <t>U100000141800</t>
  </si>
  <si>
    <t>U100000141801</t>
  </si>
  <si>
    <t>U100000144322</t>
  </si>
  <si>
    <t>U100000141802</t>
  </si>
  <si>
    <t>U100000141803</t>
  </si>
  <si>
    <t>U100000141804</t>
  </si>
  <si>
    <t>U100000141805</t>
  </si>
  <si>
    <t>U100000141807</t>
  </si>
  <si>
    <t>U100000141806</t>
  </si>
  <si>
    <t>U100000141808</t>
  </si>
  <si>
    <t>U100000141809</t>
  </si>
  <si>
    <t>U100000141810</t>
  </si>
  <si>
    <t>U100000141811</t>
  </si>
  <si>
    <t>U100000141812</t>
  </si>
  <si>
    <t>U100000141813</t>
  </si>
  <si>
    <t>U100000141814</t>
  </si>
  <si>
    <t>U100000141815</t>
  </si>
  <si>
    <t>U100000141816</t>
  </si>
  <si>
    <t>U100000141817</t>
  </si>
  <si>
    <t>U100000144955</t>
  </si>
  <si>
    <t>U100000141818</t>
  </si>
  <si>
    <t>U100000141819</t>
  </si>
  <si>
    <t>U100000141820</t>
  </si>
  <si>
    <t>U100001027054</t>
  </si>
  <si>
    <t>EAF - 1</t>
  </si>
  <si>
    <t>U100000141822</t>
  </si>
  <si>
    <t>EAF - 2</t>
  </si>
  <si>
    <t>U100000141821</t>
  </si>
  <si>
    <t>EAF - 3</t>
  </si>
  <si>
    <t>U100000144956</t>
  </si>
  <si>
    <t>U100000141823</t>
  </si>
  <si>
    <t>U100000141825</t>
  </si>
  <si>
    <t>U100000141826</t>
  </si>
  <si>
    <t>U100000141827</t>
  </si>
  <si>
    <t>U100000141828</t>
  </si>
  <si>
    <t>U100000141829</t>
  </si>
  <si>
    <t>U100000141830</t>
  </si>
  <si>
    <t>U100000141831</t>
  </si>
  <si>
    <t>U100000141832</t>
  </si>
  <si>
    <t>U100000141833</t>
  </si>
  <si>
    <t>U100000141834</t>
  </si>
  <si>
    <t>U100000141835</t>
  </si>
  <si>
    <t>U100000141836</t>
  </si>
  <si>
    <t>U100000141837</t>
  </si>
  <si>
    <t>U100000141838</t>
  </si>
  <si>
    <t>U100000141839</t>
  </si>
  <si>
    <t>U100000141840</t>
  </si>
  <si>
    <t>U100000141841</t>
  </si>
  <si>
    <t>U100000141842</t>
  </si>
  <si>
    <t>U100000141843</t>
  </si>
  <si>
    <t>U100000141844</t>
  </si>
  <si>
    <t>U100000141845</t>
  </si>
  <si>
    <t>U100000141846</t>
  </si>
  <si>
    <t>U100000141847</t>
  </si>
  <si>
    <t>U100000141848</t>
  </si>
  <si>
    <t>U100000141849</t>
  </si>
  <si>
    <t>U100000141850</t>
  </si>
  <si>
    <t>U100000141851</t>
  </si>
  <si>
    <t>U100000141852</t>
  </si>
  <si>
    <t>U100000141853</t>
  </si>
  <si>
    <t>U100000141854</t>
  </si>
  <si>
    <t>U100000141855</t>
  </si>
  <si>
    <t>U100000144639</t>
  </si>
  <si>
    <t>U100000144957</t>
  </si>
  <si>
    <t>U100000141856</t>
  </si>
  <si>
    <t>U100000144329</t>
  </si>
  <si>
    <t>U100000141857</t>
  </si>
  <si>
    <t>U100000141858</t>
  </si>
  <si>
    <t>U100000141859</t>
  </si>
  <si>
    <t>U100000144958</t>
  </si>
  <si>
    <t>U100000141860</t>
  </si>
  <si>
    <t>U100000141861</t>
  </si>
  <si>
    <t>U100000141862</t>
  </si>
  <si>
    <t>U100000141863</t>
  </si>
  <si>
    <t>U100000141864</t>
  </si>
  <si>
    <t>U100000141865</t>
  </si>
  <si>
    <t>U100000141866</t>
  </si>
  <si>
    <t>U100000141867</t>
  </si>
  <si>
    <t>U100000141868</t>
  </si>
  <si>
    <t>U100000141869</t>
  </si>
  <si>
    <t>U100000144394</t>
  </si>
  <si>
    <t>U100000144760</t>
  </si>
  <si>
    <t>U100000141870</t>
  </si>
  <si>
    <t>U100000141871</t>
  </si>
  <si>
    <t>U100000141872</t>
  </si>
  <si>
    <t>U100000144791</t>
  </si>
  <si>
    <t>U100000141875</t>
  </si>
  <si>
    <t>U100000141876</t>
  </si>
  <si>
    <t>U100000141877</t>
  </si>
  <si>
    <t>U100001030985</t>
  </si>
  <si>
    <t>U100000145045</t>
  </si>
  <si>
    <t>U100000141879</t>
  </si>
  <si>
    <t>U100000141880</t>
  </si>
  <si>
    <t>U100000141881</t>
  </si>
  <si>
    <t>U100000141882</t>
  </si>
  <si>
    <t>U100000144073</t>
  </si>
  <si>
    <t>U100001048440</t>
  </si>
  <si>
    <t>U100000144320</t>
  </si>
  <si>
    <t>U100000144326</t>
  </si>
  <si>
    <t>U100000144321</t>
  </si>
  <si>
    <t>U100000141887</t>
  </si>
  <si>
    <t>U100000141888</t>
  </si>
  <si>
    <t>U100000141889</t>
  </si>
  <si>
    <t>U100000141890</t>
  </si>
  <si>
    <t>U100000141891</t>
  </si>
  <si>
    <t>U100000141900</t>
  </si>
  <si>
    <t>unknown EAF (10)</t>
  </si>
  <si>
    <t>U100000141892</t>
  </si>
  <si>
    <t>U100000141893</t>
  </si>
  <si>
    <t>U100000141894</t>
  </si>
  <si>
    <t>U100000141895</t>
  </si>
  <si>
    <t>U100000141896</t>
  </si>
  <si>
    <t>U100000141897</t>
  </si>
  <si>
    <t>U100000141898</t>
  </si>
  <si>
    <t>U100000141899</t>
  </si>
  <si>
    <t>U100000144959</t>
  </si>
  <si>
    <t>U100000141901</t>
  </si>
  <si>
    <t>U100000144179</t>
  </si>
  <si>
    <t>U100000144180</t>
  </si>
  <si>
    <t>U100000144181</t>
  </si>
  <si>
    <t>U100000144185</t>
  </si>
  <si>
    <t>U100000141902</t>
  </si>
  <si>
    <t>U100000144142</t>
  </si>
  <si>
    <t>U100000144143</t>
  </si>
  <si>
    <t>U100000141903</t>
  </si>
  <si>
    <t>U100000144126</t>
  </si>
  <si>
    <t>U100000144127</t>
  </si>
  <si>
    <t>U100000144128</t>
  </si>
  <si>
    <t>U100000144129</t>
  </si>
  <si>
    <t>U100000141904</t>
  </si>
  <si>
    <t>U100000141907</t>
  </si>
  <si>
    <t>U100000143838</t>
  </si>
  <si>
    <t>U100000144418</t>
  </si>
  <si>
    <t>U100000144380</t>
  </si>
  <si>
    <t>U100000144381</t>
  </si>
  <si>
    <t>U100000144382</t>
  </si>
  <si>
    <t>U100000144383</t>
  </si>
  <si>
    <t>U100000141908</t>
  </si>
  <si>
    <t>U100000143815</t>
  </si>
  <si>
    <t>U100000144781</t>
  </si>
  <si>
    <t>U100000144782</t>
  </si>
  <si>
    <t>U100000141911</t>
  </si>
  <si>
    <t>U100000141912</t>
  </si>
  <si>
    <t>U100000141913</t>
  </si>
  <si>
    <t>U100000141914</t>
  </si>
  <si>
    <t>U100000141915</t>
  </si>
  <si>
    <t>U100000144960</t>
  </si>
  <si>
    <t>U100000144438</t>
  </si>
  <si>
    <t>U100000144439</t>
  </si>
  <si>
    <t>U100000145043</t>
  </si>
  <si>
    <t>U100000144440</t>
  </si>
  <si>
    <t>U100000141916</t>
  </si>
  <si>
    <t>U100000141917</t>
  </si>
  <si>
    <t>U100000144449</t>
  </si>
  <si>
    <t>U100000144452</t>
  </si>
  <si>
    <t>U100000144450</t>
  </si>
  <si>
    <t>U100000144453</t>
  </si>
  <si>
    <t>U100000141918</t>
  </si>
  <si>
    <t>U100000141919</t>
  </si>
  <si>
    <t>U100000141920</t>
  </si>
  <si>
    <t>U100000141921</t>
  </si>
  <si>
    <t>U100000144454</t>
  </si>
  <si>
    <t>U100000144963</t>
  </si>
  <si>
    <t>U100000144724</t>
  </si>
  <si>
    <t>U100000144964</t>
  </si>
  <si>
    <t>U100000141922</t>
  </si>
  <si>
    <t>U100000144579</t>
  </si>
  <si>
    <t>U100000144580</t>
  </si>
  <si>
    <t>U100000144408</t>
  </si>
  <si>
    <t>U100000144409</t>
  </si>
  <si>
    <t>U100001055455</t>
  </si>
  <si>
    <t>U100001055457</t>
  </si>
  <si>
    <t>U100000141923</t>
  </si>
  <si>
    <t>U100000144737</t>
  </si>
  <si>
    <t>U100000141924</t>
  </si>
  <si>
    <t>U100000141925</t>
  </si>
  <si>
    <t>U100000141926</t>
  </si>
  <si>
    <t>U100000144966</t>
  </si>
  <si>
    <t>U100000144967</t>
  </si>
  <si>
    <t>U100000141928</t>
  </si>
  <si>
    <t>U100000144968</t>
  </si>
  <si>
    <t>U100000141929</t>
  </si>
  <si>
    <t>U100000141930</t>
  </si>
  <si>
    <t>U100000141931</t>
  </si>
  <si>
    <t>U100000141932</t>
  </si>
  <si>
    <t>U100000141933</t>
  </si>
  <si>
    <t>U100000141934</t>
  </si>
  <si>
    <t>U100000141935</t>
  </si>
  <si>
    <t>U100000141936</t>
  </si>
  <si>
    <t>U100000141937</t>
  </si>
  <si>
    <t>U100000141938</t>
  </si>
  <si>
    <t>U100000141939</t>
  </si>
  <si>
    <t>U100000141940</t>
  </si>
  <si>
    <t>U100000141941</t>
  </si>
  <si>
    <t>U100000141942</t>
  </si>
  <si>
    <t>U100000141943</t>
  </si>
  <si>
    <t>U100000141944</t>
  </si>
  <si>
    <t>U100000141945</t>
  </si>
  <si>
    <t>U100000141946</t>
  </si>
  <si>
    <t>U100000141947</t>
  </si>
  <si>
    <t>U100000144236</t>
  </si>
  <si>
    <t>U100000144237</t>
  </si>
  <si>
    <t>U100000141948</t>
  </si>
  <si>
    <t>U100000144971</t>
  </si>
  <si>
    <t>U100000144230</t>
  </si>
  <si>
    <t>U100000144225</t>
  </si>
  <si>
    <t>U100000141949</t>
  </si>
  <si>
    <t>U100000141950</t>
  </si>
  <si>
    <t>U100000144727</t>
  </si>
  <si>
    <t>U100000144972</t>
  </si>
  <si>
    <t>U100000144973</t>
  </si>
  <si>
    <t>U100000144974</t>
  </si>
  <si>
    <t>U100000144975</t>
  </si>
  <si>
    <t>U100000144976</t>
  </si>
  <si>
    <t>U100000141951</t>
  </si>
  <si>
    <t>U100000141952</t>
  </si>
  <si>
    <t>U100000141953</t>
  </si>
  <si>
    <t>U100000141954</t>
  </si>
  <si>
    <t>U100000144977</t>
  </si>
  <si>
    <t>U100000141955</t>
  </si>
  <si>
    <t>U100000141956</t>
  </si>
  <si>
    <t>U100000141957</t>
  </si>
  <si>
    <t>U100000144978</t>
  </si>
  <si>
    <t>U100000144979</t>
  </si>
  <si>
    <t>U100000144980</t>
  </si>
  <si>
    <t>U100000144169</t>
  </si>
  <si>
    <t>U100000144170</t>
  </si>
  <si>
    <t>U100000141958</t>
  </si>
  <si>
    <t>U100000144981</t>
  </si>
  <si>
    <t>U100000144982</t>
  </si>
  <si>
    <t>U100000144983</t>
  </si>
  <si>
    <t>U100000141959</t>
  </si>
  <si>
    <t>U100000141960</t>
  </si>
  <si>
    <t>U100000141961</t>
  </si>
  <si>
    <t>U100000144984</t>
  </si>
  <si>
    <t>U100000144970</t>
  </si>
  <si>
    <t>U100000144986</t>
  </si>
  <si>
    <t>U100000144987</t>
  </si>
  <si>
    <t>U100000141962</t>
  </si>
  <si>
    <t>U100000141963</t>
  </si>
  <si>
    <t>U100000144988</t>
  </si>
  <si>
    <t>U100000144989</t>
  </si>
  <si>
    <t>U100000144990</t>
  </si>
  <si>
    <t>U100000144376</t>
  </si>
  <si>
    <t>U100000144991</t>
  </si>
  <si>
    <t>U100000144992</t>
  </si>
  <si>
    <t>U100000144993</t>
  </si>
  <si>
    <t>U100000144994</t>
  </si>
  <si>
    <t>U100000141965</t>
  </si>
  <si>
    <t>U100000141966</t>
  </si>
  <si>
    <t>U100000141967</t>
  </si>
  <si>
    <t>U100001050630</t>
  </si>
  <si>
    <t>U100000141968</t>
  </si>
  <si>
    <t>U100000141969</t>
  </si>
  <si>
    <t>U100000144996</t>
  </si>
  <si>
    <t>U100000141970</t>
  </si>
  <si>
    <t>U100000141971</t>
  </si>
  <si>
    <t>U100000141972</t>
  </si>
  <si>
    <t>U100000141973</t>
  </si>
  <si>
    <t>U100000141974</t>
  </si>
  <si>
    <t>U100000141975</t>
  </si>
  <si>
    <t>U100000141976</t>
  </si>
  <si>
    <t>U100000141977</t>
  </si>
  <si>
    <t>U100000144346</t>
  </si>
  <si>
    <t>U100000141978</t>
  </si>
  <si>
    <t>U100000141979</t>
  </si>
  <si>
    <t>U100000141980</t>
  </si>
  <si>
    <t>U100000141981</t>
  </si>
  <si>
    <t>U100000141983</t>
  </si>
  <si>
    <t>U100000141984</t>
  </si>
  <si>
    <t>U100000141985</t>
  </si>
  <si>
    <t>U100000141986</t>
  </si>
  <si>
    <t>U100000141987</t>
  </si>
  <si>
    <t>U100000141988</t>
  </si>
  <si>
    <t>U100000141989</t>
  </si>
  <si>
    <t>U100000141990</t>
  </si>
  <si>
    <t>U100000141991</t>
  </si>
  <si>
    <t>U100000141993</t>
  </si>
  <si>
    <t>U100000141992</t>
  </si>
  <si>
    <t>U100000141994</t>
  </si>
  <si>
    <t>U100000144681</t>
  </si>
  <si>
    <t>U100000141995</t>
  </si>
  <si>
    <t>U100000144695</t>
  </si>
  <si>
    <t>U100000144499</t>
  </si>
  <si>
    <t>U100000141996</t>
  </si>
  <si>
    <t>U100000141997</t>
  </si>
  <si>
    <t>U100000144682</t>
  </si>
  <si>
    <t>U100000144683</t>
  </si>
  <si>
    <t>U100001031214</t>
  </si>
  <si>
    <t>U100000142001</t>
  </si>
  <si>
    <t>U100000144708</t>
  </si>
  <si>
    <t>U100000142002</t>
  </si>
  <si>
    <t>U100001031213</t>
  </si>
  <si>
    <t>U100000142003</t>
  </si>
  <si>
    <t>U100000142005</t>
  </si>
  <si>
    <t>U100000142004</t>
  </si>
  <si>
    <t>U100000142006</t>
  </si>
  <si>
    <t>U100000142007</t>
  </si>
  <si>
    <t>U100000142008</t>
  </si>
  <si>
    <t>U100000142009</t>
  </si>
  <si>
    <t>U100000144767</t>
  </si>
  <si>
    <t>U100000144768</t>
  </si>
  <si>
    <t>U100000142010</t>
  </si>
  <si>
    <t>U100000144997</t>
  </si>
  <si>
    <t>U100000144709</t>
  </si>
  <si>
    <t>U100000142011</t>
  </si>
  <si>
    <t>U100000142012</t>
  </si>
  <si>
    <t>U100000142013</t>
  </si>
  <si>
    <t>U100000142014</t>
  </si>
  <si>
    <t>U100000142015</t>
  </si>
  <si>
    <t>U100000142016</t>
  </si>
  <si>
    <t>U100000144711</t>
  </si>
  <si>
    <t>U100000142017</t>
  </si>
  <si>
    <t>U100000144998</t>
  </si>
  <si>
    <t>U100001048174</t>
  </si>
  <si>
    <t>U100000142018</t>
  </si>
  <si>
    <t>U100000142019</t>
  </si>
  <si>
    <t>U100000142020</t>
  </si>
  <si>
    <t>U100000142023</t>
  </si>
  <si>
    <t>U100000144712</t>
  </si>
  <si>
    <t>U100000144946</t>
  </si>
  <si>
    <t>U100000144213</t>
  </si>
  <si>
    <t>U100000144214</t>
  </si>
  <si>
    <t>U100000142024</t>
  </si>
  <si>
    <t>U100000142025</t>
  </si>
  <si>
    <t>U100000142026</t>
  </si>
  <si>
    <t>U100000142027</t>
  </si>
  <si>
    <t>U100000142028</t>
  </si>
  <si>
    <t>U100000142029</t>
  </si>
  <si>
    <t>U100000142030</t>
  </si>
  <si>
    <t>U100000142031</t>
  </si>
  <si>
    <t>U100001048400</t>
  </si>
  <si>
    <t>U100000144217</t>
  </si>
  <si>
    <t>U100000142032</t>
  </si>
  <si>
    <t>U100000142033</t>
  </si>
  <si>
    <t>U100000142034</t>
  </si>
  <si>
    <t>U100000142035</t>
  </si>
  <si>
    <t>U100000142036</t>
  </si>
  <si>
    <t>U100000144351</t>
  </si>
  <si>
    <t>U100000144352</t>
  </si>
  <si>
    <t>U100000144353</t>
  </si>
  <si>
    <t>U100000142038</t>
  </si>
  <si>
    <t>U100000144354</t>
  </si>
  <si>
    <t>U100000144355</t>
  </si>
  <si>
    <t>U100000144356</t>
  </si>
  <si>
    <t>U100000144357</t>
  </si>
  <si>
    <t>U100000144358</t>
  </si>
  <si>
    <t>U100000144359</t>
  </si>
  <si>
    <t>U100000144360</t>
  </si>
  <si>
    <t>U100000144361</t>
  </si>
  <si>
    <t>U100000144362</t>
  </si>
  <si>
    <t>U100000144363</t>
  </si>
  <si>
    <t>U100000144364</t>
  </si>
  <si>
    <t>U100000142040</t>
  </si>
  <si>
    <t>U100000142041</t>
  </si>
  <si>
    <t>U100000142042</t>
  </si>
  <si>
    <t>U100000142043</t>
  </si>
  <si>
    <t>U100000142044</t>
  </si>
  <si>
    <t>U100000144581</t>
  </si>
  <si>
    <t>U100000142046</t>
  </si>
  <si>
    <t>U100000142047</t>
  </si>
  <si>
    <t>U100000142048</t>
  </si>
  <si>
    <t>U100000142045</t>
  </si>
  <si>
    <t>U100000142049</t>
  </si>
  <si>
    <t>U100000142050</t>
  </si>
  <si>
    <t>U100000142051</t>
  </si>
  <si>
    <t>U100000142052</t>
  </si>
  <si>
    <t>U100000144999</t>
  </si>
  <si>
    <t>U100000142053</t>
  </si>
  <si>
    <t>U100000145000</t>
  </si>
  <si>
    <t>U100000142054</t>
  </si>
  <si>
    <t>U100000142056</t>
  </si>
  <si>
    <t>U100000142057</t>
  </si>
  <si>
    <t>U100000142058</t>
  </si>
  <si>
    <t>U100000142059</t>
  </si>
  <si>
    <t>U100000142060</t>
  </si>
  <si>
    <t>U100000142061</t>
  </si>
  <si>
    <t>U100000142062</t>
  </si>
  <si>
    <t>U100000142063</t>
  </si>
  <si>
    <t>U100000142064</t>
  </si>
  <si>
    <t>U100000142065</t>
  </si>
  <si>
    <t>U100000142066</t>
  </si>
  <si>
    <t>U100000142067</t>
  </si>
  <si>
    <t>U100000142068</t>
  </si>
  <si>
    <t>U100000142069</t>
  </si>
  <si>
    <t>U100000142070</t>
  </si>
  <si>
    <t>U100000142071</t>
  </si>
  <si>
    <t>U100000142072</t>
  </si>
  <si>
    <t>U100000142073</t>
  </si>
  <si>
    <t>U100000142074</t>
  </si>
  <si>
    <t>U100000142075</t>
  </si>
  <si>
    <t>U100000142077</t>
  </si>
  <si>
    <t>U100001030383</t>
  </si>
  <si>
    <t>U100000142076</t>
  </si>
  <si>
    <t>U100000142078</t>
  </si>
  <si>
    <t>U100000142079</t>
  </si>
  <si>
    <t>U100000142080</t>
  </si>
  <si>
    <t>U100000142081</t>
  </si>
  <si>
    <t>U100000142082</t>
  </si>
  <si>
    <t>U100000142083</t>
  </si>
  <si>
    <t>U100000145001</t>
  </si>
  <si>
    <t>U100000142084</t>
  </si>
  <si>
    <t>U100000142085</t>
  </si>
  <si>
    <t>U100000142086</t>
  </si>
  <si>
    <t>U100001030290</t>
  </si>
  <si>
    <t>U100000142087</t>
  </si>
  <si>
    <t>U100000142088</t>
  </si>
  <si>
    <t>U100000142089</t>
  </si>
  <si>
    <t>U100000144031</t>
  </si>
  <si>
    <t>U100000144032</t>
  </si>
  <si>
    <t>U100000142090</t>
  </si>
  <si>
    <t>U100000142091</t>
  </si>
  <si>
    <t>U100000142092</t>
  </si>
  <si>
    <t>U100000142093</t>
  </si>
  <si>
    <t>U100000142094</t>
  </si>
  <si>
    <t>U100000142095</t>
  </si>
  <si>
    <t>U100000142096</t>
  </si>
  <si>
    <t>U100000142097</t>
  </si>
  <si>
    <t>U100000142098</t>
  </si>
  <si>
    <t>U100000144336</t>
  </si>
  <si>
    <t>U100000144337</t>
  </si>
  <si>
    <t>U100000144338</t>
  </si>
  <si>
    <t>U100000144334</t>
  </si>
  <si>
    <t>U100000145002</t>
  </si>
  <si>
    <t>U100000144339</t>
  </si>
  <si>
    <t>U100000142099</t>
  </si>
  <si>
    <t>U100000142100</t>
  </si>
  <si>
    <t>U100000142101</t>
  </si>
  <si>
    <t>U100000142102</t>
  </si>
  <si>
    <t>U100000145003</t>
  </si>
  <si>
    <t>U100000142103</t>
  </si>
  <si>
    <t>U100000145004</t>
  </si>
  <si>
    <t>U100000144854</t>
  </si>
  <si>
    <t>U100000144855</t>
  </si>
  <si>
    <t>U100000142104</t>
  </si>
  <si>
    <t>U100000144365</t>
  </si>
  <si>
    <t>U100000142106</t>
  </si>
  <si>
    <t>U100000142107</t>
  </si>
  <si>
    <t>U100000142108</t>
  </si>
  <si>
    <t>U100000142109</t>
  </si>
  <si>
    <t>U100000142110</t>
  </si>
  <si>
    <t>U100000142111</t>
  </si>
  <si>
    <t>U100000142112</t>
  </si>
  <si>
    <t>U100000144020</t>
  </si>
  <si>
    <t>U100000144021</t>
  </si>
  <si>
    <t>U100000142113</t>
  </si>
  <si>
    <t>U100000142114</t>
  </si>
  <si>
    <t>U100000142115</t>
  </si>
  <si>
    <t>U100000145005</t>
  </si>
  <si>
    <t>U100000145006</t>
  </si>
  <si>
    <t>U100000142116</t>
  </si>
  <si>
    <t>U100000145007</t>
  </si>
  <si>
    <t>U100000145008</t>
  </si>
  <si>
    <t>U100000145009</t>
  </si>
  <si>
    <t>U100000145010</t>
  </si>
  <si>
    <t>U100000145011</t>
  </si>
  <si>
    <t>U100000144231</t>
  </si>
  <si>
    <t>U100000142117</t>
  </si>
  <si>
    <t>U100000142119</t>
  </si>
  <si>
    <t>U100000142120</t>
  </si>
  <si>
    <t>U100000142121</t>
  </si>
  <si>
    <t>U100000145013</t>
  </si>
  <si>
    <t>U100000142122</t>
  </si>
  <si>
    <t>U100000142123</t>
  </si>
  <si>
    <t>U100000142124</t>
  </si>
  <si>
    <t>U100000142125</t>
  </si>
  <si>
    <t>U100000142126</t>
  </si>
  <si>
    <t>U100000142127</t>
  </si>
  <si>
    <t>U100000142128</t>
  </si>
  <si>
    <t>U100000142129</t>
  </si>
  <si>
    <t>U100000142130</t>
  </si>
  <si>
    <t>U100000142131</t>
  </si>
  <si>
    <t>U100000142132</t>
  </si>
  <si>
    <t>U100000142133</t>
  </si>
  <si>
    <t>U100000144344</t>
  </si>
  <si>
    <t>U100000142134</t>
  </si>
  <si>
    <t>U100000144792</t>
  </si>
  <si>
    <t>U100000142135</t>
  </si>
  <si>
    <t>U100000144166</t>
  </si>
  <si>
    <t>U100000142136</t>
  </si>
  <si>
    <t>U100000144793</t>
  </si>
  <si>
    <t>U100000142137</t>
  </si>
  <si>
    <t>U100000142138</t>
  </si>
  <si>
    <t>U100000144199</t>
  </si>
  <si>
    <t>U100000142139</t>
  </si>
  <si>
    <t>U100000142140</t>
  </si>
  <si>
    <t>U100000142141</t>
  </si>
  <si>
    <t>U100000142142</t>
  </si>
  <si>
    <t>U100000142143</t>
  </si>
  <si>
    <t>U100000142145</t>
  </si>
  <si>
    <t>U100000142146</t>
  </si>
  <si>
    <t>U100000142147</t>
  </si>
  <si>
    <t>U100000142148</t>
  </si>
  <si>
    <t>U100000142144</t>
  </si>
  <si>
    <t>U100000142149</t>
  </si>
  <si>
    <t>U100000142150</t>
  </si>
  <si>
    <t>U100000142151</t>
  </si>
  <si>
    <t>U100000144168</t>
  </si>
  <si>
    <t>U100000142152</t>
  </si>
  <si>
    <t>U100000142164</t>
  </si>
  <si>
    <t>U100000142153</t>
  </si>
  <si>
    <t>U100000142154</t>
  </si>
  <si>
    <t>U100000142155</t>
  </si>
  <si>
    <t>U100000144150</t>
  </si>
  <si>
    <t>U100000142156</t>
  </si>
  <si>
    <t>U100000142157</t>
  </si>
  <si>
    <t>U100000142158</t>
  </si>
  <si>
    <t>U100000144162</t>
  </si>
  <si>
    <t>U100000144163</t>
  </si>
  <si>
    <t>U100000142161</t>
  </si>
  <si>
    <t>U100000142162</t>
  </si>
  <si>
    <t>U100000142163</t>
  </si>
  <si>
    <t>U100000144794</t>
  </si>
  <si>
    <t>U100000142165</t>
  </si>
  <si>
    <t>U100000142166</t>
  </si>
  <si>
    <t>U100000145014</t>
  </si>
  <si>
    <t>U100000144366</t>
  </si>
  <si>
    <t>U100000144367</t>
  </si>
  <si>
    <t>U100000144368</t>
  </si>
  <si>
    <t>U100000144369</t>
  </si>
  <si>
    <t>U100000144370</t>
  </si>
  <si>
    <t>U100000144371</t>
  </si>
  <si>
    <t>U100000142167</t>
  </si>
  <si>
    <t>U100000142168</t>
  </si>
  <si>
    <t>U100000142169</t>
  </si>
  <si>
    <t>U100000145015</t>
  </si>
  <si>
    <t>U100000142170</t>
  </si>
  <si>
    <t>U100001030438</t>
  </si>
  <si>
    <t>U100000145016</t>
  </si>
  <si>
    <t>U100000145017</t>
  </si>
  <si>
    <t>U100000145018</t>
  </si>
  <si>
    <t>U100000142171</t>
  </si>
  <si>
    <t>U100000142172</t>
  </si>
  <si>
    <t>U100000144795</t>
  </si>
  <si>
    <t>U100000144784</t>
  </si>
  <si>
    <t>U100000144330</t>
  </si>
  <si>
    <t>U100000144833</t>
  </si>
  <si>
    <t>U100000142176</t>
  </si>
  <si>
    <t>U100000142177</t>
  </si>
  <si>
    <t>U100000142178</t>
  </si>
  <si>
    <t>U100000145019</t>
  </si>
  <si>
    <t>U100000142180</t>
  </si>
  <si>
    <t>U100000144345</t>
  </si>
  <si>
    <t>U100000145020</t>
  </si>
  <si>
    <t>U100000142181</t>
  </si>
  <si>
    <t>U100000142182</t>
  </si>
  <si>
    <t>U100000142183</t>
  </si>
  <si>
    <t>U100000142184</t>
  </si>
  <si>
    <t>U100000142185</t>
  </si>
  <si>
    <t>U100000145021</t>
  </si>
  <si>
    <t>U100000144307</t>
  </si>
  <si>
    <t>U100000144308</t>
  </si>
  <si>
    <t>U100000145022</t>
  </si>
  <si>
    <t>U100000145023</t>
  </si>
  <si>
    <t>U100000144312</t>
  </si>
  <si>
    <t>U100000144313</t>
  </si>
  <si>
    <t>U100000144314</t>
  </si>
  <si>
    <t>U100000144735</t>
  </si>
  <si>
    <t>U100000142187</t>
  </si>
  <si>
    <t>U100000145024</t>
  </si>
  <si>
    <t>U100000142188</t>
  </si>
  <si>
    <t>U100000144253</t>
  </si>
  <si>
    <t>U100000144254</t>
  </si>
  <si>
    <t>U100000144255</t>
  </si>
  <si>
    <t>U100000144260</t>
  </si>
  <si>
    <t>U100000144758</t>
  </si>
  <si>
    <t>U100000142189</t>
  </si>
  <si>
    <t>U100000142190</t>
  </si>
  <si>
    <t>U100000142191</t>
  </si>
  <si>
    <t>U100000142192</t>
  </si>
  <si>
    <t>U100000144309</t>
  </si>
  <si>
    <t>U100000144310</t>
  </si>
  <si>
    <t>U100000142193</t>
  </si>
  <si>
    <t>U100000142194</t>
  </si>
  <si>
    <t>U100000144757</t>
  </si>
  <si>
    <t>U100000142195</t>
  </si>
  <si>
    <t>U100000144814</t>
  </si>
  <si>
    <t>U100000142196</t>
  </si>
  <si>
    <t>U100000142197</t>
  </si>
  <si>
    <t>U100000142199</t>
  </si>
  <si>
    <t>U100000142200</t>
  </si>
  <si>
    <t>U100000142201</t>
  </si>
  <si>
    <t>U100000144311</t>
  </si>
  <si>
    <t>U100000142202</t>
  </si>
  <si>
    <t>U100000142203</t>
  </si>
  <si>
    <t>U100000142204</t>
  </si>
  <si>
    <t>U100000142205</t>
  </si>
  <si>
    <t>U100000144303</t>
  </si>
  <si>
    <t>U100000142206</t>
  </si>
  <si>
    <t>U100000142207</t>
  </si>
  <si>
    <t>U100000142208</t>
  </si>
  <si>
    <t>U100000142209</t>
  </si>
  <si>
    <t>U100000142210</t>
  </si>
  <si>
    <t>U100000142211</t>
  </si>
  <si>
    <t>U100000142212</t>
  </si>
  <si>
    <t>U100000142213</t>
  </si>
  <si>
    <t>U100000144433</t>
  </si>
  <si>
    <t>U100000142214</t>
  </si>
  <si>
    <t>U100000142215</t>
  </si>
  <si>
    <t>EAF 1A</t>
  </si>
  <si>
    <t>U100000142216</t>
  </si>
  <si>
    <t>EAF 1B</t>
  </si>
  <si>
    <t>U100000142217</t>
  </si>
  <si>
    <t>U100000144424</t>
  </si>
  <si>
    <t>U100000144425</t>
  </si>
  <si>
    <t>U100000142218</t>
  </si>
  <si>
    <t>U100000142219</t>
  </si>
  <si>
    <t>U100000142220</t>
  </si>
  <si>
    <t>U100000142222</t>
  </si>
  <si>
    <t>U100000144319</t>
  </si>
  <si>
    <t>U100000142225</t>
  </si>
  <si>
    <t>U100000145025</t>
  </si>
  <si>
    <t>U100000144769</t>
  </si>
  <si>
    <t>U100000142226</t>
  </si>
  <si>
    <t>U100000142227</t>
  </si>
  <si>
    <t>U100000142228</t>
  </si>
  <si>
    <t>U100000142229</t>
  </si>
  <si>
    <t>U100000142230</t>
  </si>
  <si>
    <t>U100000142231</t>
  </si>
  <si>
    <t>U100000142308</t>
  </si>
  <si>
    <t>U100000142309</t>
  </si>
  <si>
    <t>U100000142232</t>
  </si>
  <si>
    <t>U100000142233</t>
  </si>
  <si>
    <t>U100000142234</t>
  </si>
  <si>
    <t>U100000142235</t>
  </si>
  <si>
    <t>U100000142236</t>
  </si>
  <si>
    <t>U100000142237</t>
  </si>
  <si>
    <t>U100000142238</t>
  </si>
  <si>
    <t>U100000145056</t>
  </si>
  <si>
    <t>U100000142239</t>
  </si>
  <si>
    <t>U100000142240</t>
  </si>
  <si>
    <t>U100000142241</t>
  </si>
  <si>
    <t>U100000142242</t>
  </si>
  <si>
    <t>U100000144176</t>
  </si>
  <si>
    <t>U100000142243</t>
  </si>
  <si>
    <t>U100000142244</t>
  </si>
  <si>
    <t>U100000142245</t>
  </si>
  <si>
    <t>U100000142246</t>
  </si>
  <si>
    <t>U100000142247</t>
  </si>
  <si>
    <t>U100000142248</t>
  </si>
  <si>
    <t>U100000142249</t>
  </si>
  <si>
    <t>U100000144167</t>
  </si>
  <si>
    <t>U100000142250</t>
  </si>
  <si>
    <t>U100000142252</t>
  </si>
  <si>
    <t>U100000142253</t>
  </si>
  <si>
    <t>U100000142254</t>
  </si>
  <si>
    <t>U100000142255</t>
  </si>
  <si>
    <t>U100000142256</t>
  </si>
  <si>
    <t>U100000144375</t>
  </si>
  <si>
    <t>U100000142257</t>
  </si>
  <si>
    <t>U100000142258</t>
  </si>
  <si>
    <t>U100000142259</t>
  </si>
  <si>
    <t>U100000144207</t>
  </si>
  <si>
    <t>U100000142260</t>
  </si>
  <si>
    <t>U100000142261</t>
  </si>
  <si>
    <t>U100000142262</t>
  </si>
  <si>
    <t>U100000142263</t>
  </si>
  <si>
    <t>U100000142264</t>
  </si>
  <si>
    <t>U100000142265</t>
  </si>
  <si>
    <t>U100000142266</t>
  </si>
  <si>
    <t>U100000142267</t>
  </si>
  <si>
    <t>U100000142268</t>
  </si>
  <si>
    <t>U100000142269</t>
  </si>
  <si>
    <t>U100000142270</t>
  </si>
  <si>
    <t>U100000142271</t>
  </si>
  <si>
    <t>U100000142272</t>
  </si>
  <si>
    <t>U100000142273</t>
  </si>
  <si>
    <t>U100000142274</t>
  </si>
  <si>
    <t>U100000142275</t>
  </si>
  <si>
    <t>U100000142276</t>
  </si>
  <si>
    <t>EAF 8</t>
  </si>
  <si>
    <t>U100000144164</t>
  </si>
  <si>
    <t>U100000142277</t>
  </si>
  <si>
    <t>U100000142278</t>
  </si>
  <si>
    <t>U100000142279</t>
  </si>
  <si>
    <t>U100000142280</t>
  </si>
  <si>
    <t>U100000142281</t>
  </si>
  <si>
    <t>U100000142282</t>
  </si>
  <si>
    <t>EAF 9</t>
  </si>
  <si>
    <t>U100000142283</t>
  </si>
  <si>
    <t>U100000142284</t>
  </si>
  <si>
    <t>U100000142285</t>
  </si>
  <si>
    <t>U100000142286</t>
  </si>
  <si>
    <t>U100000142287</t>
  </si>
  <si>
    <t>U100000142288</t>
  </si>
  <si>
    <t>U100000142289</t>
  </si>
  <si>
    <t>U100000142290</t>
  </si>
  <si>
    <t>U100000142291</t>
  </si>
  <si>
    <t>U100000142292</t>
  </si>
  <si>
    <t>U100000142293</t>
  </si>
  <si>
    <t>U100000142294</t>
  </si>
  <si>
    <t>U100000142295</t>
  </si>
  <si>
    <t>U100000142296</t>
  </si>
  <si>
    <t>U100000142297</t>
  </si>
  <si>
    <t>U100000142298</t>
  </si>
  <si>
    <t>U100000142299</t>
  </si>
  <si>
    <t>U100000142300</t>
  </si>
  <si>
    <t>U100000144208</t>
  </si>
  <si>
    <t>U100000142301</t>
  </si>
  <si>
    <t>U100000142302</t>
  </si>
  <si>
    <t>U100000142303</t>
  </si>
  <si>
    <t>U100000142304</t>
  </si>
  <si>
    <t>U100000142305</t>
  </si>
  <si>
    <t>U100000142306</t>
  </si>
  <si>
    <t>U100000144233</t>
  </si>
  <si>
    <t>U100000142307</t>
  </si>
  <si>
    <t>U100000144134</t>
  </si>
  <si>
    <t>U100000144135</t>
  </si>
  <si>
    <t>U100000142310</t>
  </si>
  <si>
    <t>U100000142311</t>
  </si>
  <si>
    <t>U100000142312</t>
  </si>
  <si>
    <t>U100000142313</t>
  </si>
  <si>
    <t>U100000144258</t>
  </si>
  <si>
    <t>U100001027803</t>
  </si>
  <si>
    <t>U100000144000</t>
  </si>
  <si>
    <t>U100000144001</t>
  </si>
  <si>
    <t>U100000144002</t>
  </si>
  <si>
    <t>U100000144003</t>
  </si>
  <si>
    <t>U100000144004</t>
  </si>
  <si>
    <t>U100000142314</t>
  </si>
  <si>
    <t>U100000142315</t>
  </si>
  <si>
    <t>U100000144729</t>
  </si>
  <si>
    <t>U100000145026</t>
  </si>
  <si>
    <t>U100000145027</t>
  </si>
  <si>
    <t>U100000145028</t>
  </si>
  <si>
    <t>U100000142316</t>
  </si>
  <si>
    <t>U100000142317</t>
  </si>
  <si>
    <t>U100000145029</t>
  </si>
  <si>
    <t>U100001048270</t>
  </si>
  <si>
    <t>U100000142318</t>
  </si>
  <si>
    <t>U100000144726</t>
  </si>
  <si>
    <t>U100000145047</t>
  </si>
  <si>
    <t>U100000145048</t>
  </si>
  <si>
    <t>U100000145049</t>
  </si>
  <si>
    <t>U100000143899</t>
  </si>
  <si>
    <t>U100000144384</t>
  </si>
  <si>
    <t>U100000144796</t>
  </si>
  <si>
    <t>U100000145398</t>
  </si>
  <si>
    <t>U100000145448</t>
  </si>
  <si>
    <t>U100001030268</t>
  </si>
  <si>
    <t>U100000142319</t>
  </si>
  <si>
    <t>U100000145030</t>
  </si>
  <si>
    <t>U100000145031</t>
  </si>
  <si>
    <t>U100000145032</t>
  </si>
  <si>
    <t>U100000145033</t>
  </si>
  <si>
    <t>U100000145034</t>
  </si>
  <si>
    <t>U100000145035</t>
  </si>
  <si>
    <t>U100000142320</t>
  </si>
  <si>
    <t>U100000142322</t>
  </si>
  <si>
    <t>U100000142323</t>
  </si>
  <si>
    <t>U100000142324</t>
  </si>
  <si>
    <t>U100000145036</t>
  </si>
  <si>
    <t>U100000142325</t>
  </si>
  <si>
    <t>U100000142326</t>
  </si>
  <si>
    <t>U100000142327</t>
  </si>
  <si>
    <t>U100000142328</t>
  </si>
  <si>
    <t>U100000142329</t>
  </si>
  <si>
    <t>U100000142330</t>
  </si>
  <si>
    <t>U100000142331</t>
  </si>
  <si>
    <t>U100000142333</t>
  </si>
  <si>
    <t>U100000142334</t>
  </si>
  <si>
    <t>U100000142335</t>
  </si>
  <si>
    <t>U100000142336</t>
  </si>
  <si>
    <t>U100000142337</t>
  </si>
  <si>
    <t>U100000142338</t>
  </si>
  <si>
    <t>U100000142339</t>
  </si>
  <si>
    <t>U100000142340</t>
  </si>
  <si>
    <t>U100000142341</t>
  </si>
  <si>
    <t>U100000142342</t>
  </si>
  <si>
    <t>U100000142343</t>
  </si>
  <si>
    <t>U100000142344</t>
  </si>
  <si>
    <t>U100000142345</t>
  </si>
  <si>
    <t>U100000142346</t>
  </si>
  <si>
    <t>U100000142347</t>
  </si>
  <si>
    <t>U100000142348</t>
  </si>
  <si>
    <t>U100000142349</t>
  </si>
  <si>
    <t>U100000142350</t>
  </si>
  <si>
    <t>U100000142351</t>
  </si>
  <si>
    <t>U100000142352</t>
  </si>
  <si>
    <t>U100000142353</t>
  </si>
  <si>
    <t>U100000144136</t>
  </si>
  <si>
    <t>U100000144137</t>
  </si>
  <si>
    <t>U100000144138</t>
  </si>
  <si>
    <t>U100000142354</t>
  </si>
  <si>
    <t>U100000142355</t>
  </si>
  <si>
    <t>U100000143216</t>
  </si>
  <si>
    <t>U100000142356</t>
  </si>
  <si>
    <t>U100000142357</t>
  </si>
  <si>
    <t>U100000142358</t>
  </si>
  <si>
    <t>U100000142359</t>
  </si>
  <si>
    <t>U100000142360</t>
  </si>
  <si>
    <t>U100000142361</t>
  </si>
  <si>
    <t>U100001027951</t>
  </si>
  <si>
    <t>U100001027952</t>
  </si>
  <si>
    <t>U100001027953</t>
  </si>
  <si>
    <t>U100000142362</t>
  </si>
  <si>
    <t>U100000143220</t>
  </si>
  <si>
    <t>U100000145037</t>
  </si>
  <si>
    <t>U100001028212</t>
  </si>
  <si>
    <t>U100000142363</t>
  </si>
  <si>
    <t>U100000142364</t>
  </si>
  <si>
    <t>U100000142365</t>
  </si>
  <si>
    <t>U100000142366</t>
  </si>
  <si>
    <t>U100000144057</t>
  </si>
  <si>
    <t>U100000142367</t>
  </si>
  <si>
    <t>U100000142368</t>
  </si>
  <si>
    <t>U100000143900</t>
  </si>
  <si>
    <t>U100000144030</t>
  </si>
  <si>
    <t>U100000144099</t>
  </si>
  <si>
    <t>U100000145053</t>
  </si>
  <si>
    <t>U100000144200</t>
  </si>
  <si>
    <t>U100000145039</t>
  </si>
  <si>
    <t>U100000145444</t>
  </si>
  <si>
    <t>U100000144222</t>
  </si>
  <si>
    <t>U100001027865</t>
  </si>
  <si>
    <t>U100000144235</t>
  </si>
  <si>
    <t>U100000144969</t>
  </si>
  <si>
    <t>U100001031008</t>
  </si>
  <si>
    <t>U100001031009</t>
  </si>
  <si>
    <t>U100000145040</t>
  </si>
  <si>
    <t>U100000145041</t>
  </si>
  <si>
    <t>U100000144434</t>
  </si>
  <si>
    <t>U100000144435</t>
  </si>
  <si>
    <t>U100000145044</t>
  </si>
  <si>
    <t>U100000144535</t>
  </si>
  <si>
    <t>U100000144543</t>
  </si>
  <si>
    <t>U100000144598</t>
  </si>
  <si>
    <t>U100000144568</t>
  </si>
  <si>
    <t>U100000144601</t>
  </si>
  <si>
    <t>U100000144615</t>
  </si>
  <si>
    <t>U100000144638</t>
  </si>
  <si>
    <t>U100000144652</t>
  </si>
  <si>
    <t>U100000144685</t>
  </si>
  <si>
    <t>U100000144687</t>
  </si>
  <si>
    <t>U100000144766</t>
  </si>
  <si>
    <t>U100001027820</t>
  </si>
  <si>
    <t>U100001027823</t>
  </si>
  <si>
    <t>U100000144713</t>
  </si>
  <si>
    <t>U100000145046</t>
  </si>
  <si>
    <t>U100000144730</t>
  </si>
  <si>
    <t>U100000144731</t>
  </si>
  <si>
    <t>U100000145050</t>
  </si>
  <si>
    <t>U100000145051</t>
  </si>
  <si>
    <t>U100000145052</t>
  </si>
  <si>
    <t>U100000144745</t>
  </si>
  <si>
    <t>U100000144746</t>
  </si>
  <si>
    <t>U100000144756</t>
  </si>
  <si>
    <t>U100000144761</t>
  </si>
  <si>
    <t>U100000144764</t>
  </si>
  <si>
    <t>U100000144770</t>
  </si>
  <si>
    <t>U100000144771</t>
  </si>
  <si>
    <t>U100000144772</t>
  </si>
  <si>
    <t>U100000144773</t>
  </si>
  <si>
    <t>U100000144776</t>
  </si>
  <si>
    <t>U100000144777</t>
  </si>
  <si>
    <t>U100000144778</t>
  </si>
  <si>
    <t>U100001050587</t>
  </si>
  <si>
    <t>U100000144779</t>
  </si>
  <si>
    <t>U100000144780</t>
  </si>
  <si>
    <t>U100000144787</t>
  </si>
  <si>
    <t>U100000144812</t>
  </si>
  <si>
    <t>U100000144813</t>
  </si>
  <si>
    <t>U100000145055</t>
  </si>
  <si>
    <t>U100000144815</t>
  </si>
  <si>
    <t>U100000144817</t>
  </si>
  <si>
    <t>U100000144819</t>
  </si>
  <si>
    <t>U100000144821</t>
  </si>
  <si>
    <t>U100000144823</t>
  </si>
  <si>
    <t>U100000144827</t>
  </si>
  <si>
    <t>U100000144829</t>
  </si>
  <si>
    <t>U100000144836</t>
  </si>
  <si>
    <t>U100001027654</t>
  </si>
  <si>
    <t>unknown EAF</t>
  </si>
  <si>
    <t>U100001027738</t>
  </si>
  <si>
    <t>U100001028025</t>
  </si>
  <si>
    <t>U100001030266</t>
  </si>
  <si>
    <t>U100001030462</t>
  </si>
  <si>
    <t>U100001030739</t>
  </si>
  <si>
    <t>U100001030744</t>
  </si>
  <si>
    <t>U100001031073</t>
  </si>
  <si>
    <t>U100001031088</t>
  </si>
  <si>
    <t>U100001031244</t>
  </si>
  <si>
    <t>U100001054643</t>
  </si>
  <si>
    <t>U100001046538</t>
  </si>
  <si>
    <t>U100001048138</t>
  </si>
  <si>
    <t>U100001046539</t>
  </si>
  <si>
    <t>U100001046537</t>
  </si>
  <si>
    <t>U100001048172</t>
  </si>
  <si>
    <t>U100001048185</t>
  </si>
  <si>
    <t>U100001048294</t>
  </si>
  <si>
    <t>U100001050444</t>
  </si>
  <si>
    <t>U100001050456</t>
  </si>
  <si>
    <t>U100001050457</t>
  </si>
  <si>
    <t>U100001050482</t>
  </si>
  <si>
    <t>Unknown EAF (1)</t>
  </si>
  <si>
    <t>U100001050485</t>
  </si>
  <si>
    <t>Unknown EAF (2)</t>
  </si>
  <si>
    <t>U100001050514</t>
  </si>
  <si>
    <t>U100001050661</t>
  </si>
  <si>
    <t>U100001050828</t>
  </si>
  <si>
    <t>U100001050917</t>
  </si>
  <si>
    <t>U100001050943</t>
  </si>
  <si>
    <t>U100001050954</t>
  </si>
  <si>
    <t>U100001050983</t>
  </si>
  <si>
    <t>U100001051015</t>
  </si>
  <si>
    <t>U100001051341</t>
  </si>
  <si>
    <t>U100001051342</t>
  </si>
  <si>
    <t>U100001054318</t>
  </si>
  <si>
    <t>U100001054393</t>
  </si>
  <si>
    <t>U100001056913</t>
  </si>
  <si>
    <t>U100001062129</t>
  </si>
  <si>
    <t>U100001062158</t>
  </si>
  <si>
    <t>Unit name</t>
  </si>
  <si>
    <t>Current Size</t>
  </si>
  <si>
    <t>Current Size Unit</t>
  </si>
  <si>
    <t>U100000143491</t>
  </si>
  <si>
    <t>unknown BOF (1)</t>
  </si>
  <si>
    <t>tonnes</t>
  </si>
  <si>
    <t>U100000143492</t>
  </si>
  <si>
    <t>unknown BOF (2)</t>
  </si>
  <si>
    <t>U100000143493</t>
  </si>
  <si>
    <t>unknown BOF (3)</t>
  </si>
  <si>
    <t>U100000144692</t>
  </si>
  <si>
    <t>U100000144693</t>
  </si>
  <si>
    <t>U100000144694</t>
  </si>
  <si>
    <t>U100000144123</t>
  </si>
  <si>
    <t>BOF 4</t>
  </si>
  <si>
    <t>U100000144122</t>
  </si>
  <si>
    <t>U100000144238</t>
  </si>
  <si>
    <t>U100000143494</t>
  </si>
  <si>
    <t>U100000143496</t>
  </si>
  <si>
    <t>BOF 2</t>
  </si>
  <si>
    <t>U100000145057</t>
  </si>
  <si>
    <t>U100000143497</t>
  </si>
  <si>
    <t>U100000143498</t>
  </si>
  <si>
    <t>U100000143500</t>
  </si>
  <si>
    <t>U100000143501</t>
  </si>
  <si>
    <t>U100000143502</t>
  </si>
  <si>
    <t>BOF 1</t>
  </si>
  <si>
    <t>U100000143503</t>
  </si>
  <si>
    <t>U100000143504</t>
  </si>
  <si>
    <t>BOF 3</t>
  </si>
  <si>
    <t>U100000143505</t>
  </si>
  <si>
    <t>U100000143506</t>
  </si>
  <si>
    <t>U100000143507</t>
  </si>
  <si>
    <t>U100000143508</t>
  </si>
  <si>
    <t>U100000143509</t>
  </si>
  <si>
    <t>U100000143510</t>
  </si>
  <si>
    <t>U100000143511</t>
  </si>
  <si>
    <t>U100000143512</t>
  </si>
  <si>
    <t>U100000143513</t>
  </si>
  <si>
    <t>U100000143514</t>
  </si>
  <si>
    <t>U100000143515</t>
  </si>
  <si>
    <t>U100000143516</t>
  </si>
  <si>
    <t>U100000143517</t>
  </si>
  <si>
    <t>U100000143518</t>
  </si>
  <si>
    <t>U100000143519</t>
  </si>
  <si>
    <t>U100000143520</t>
  </si>
  <si>
    <t>U100000143521</t>
  </si>
  <si>
    <t>BOF 5</t>
  </si>
  <si>
    <t>U100000143522</t>
  </si>
  <si>
    <t>U100000143523</t>
  </si>
  <si>
    <t>U100000143526</t>
  </si>
  <si>
    <t>U100000143527</t>
  </si>
  <si>
    <t>U100000143528</t>
  </si>
  <si>
    <t>U100000143531</t>
  </si>
  <si>
    <t>U100000143841</t>
  </si>
  <si>
    <t>U100000143532</t>
  </si>
  <si>
    <t>U100000143533</t>
  </si>
  <si>
    <t>U100000143534</t>
  </si>
  <si>
    <t>U100000142369</t>
  </si>
  <si>
    <t>U100000142370</t>
  </si>
  <si>
    <t>U100000143920</t>
  </si>
  <si>
    <t>U100000142378</t>
  </si>
  <si>
    <t>unknown BOF (10)</t>
  </si>
  <si>
    <t>U100000142379</t>
  </si>
  <si>
    <t>unknown BOF (11)</t>
  </si>
  <si>
    <t>U100000142380</t>
  </si>
  <si>
    <t>unknown BOF (12)</t>
  </si>
  <si>
    <t>U100000143921</t>
  </si>
  <si>
    <t>U100000142371</t>
  </si>
  <si>
    <t>U100000142372</t>
  </si>
  <si>
    <t>unknown BOF (4)</t>
  </si>
  <si>
    <t>U100000142373</t>
  </si>
  <si>
    <t>unknown BOF (5)</t>
  </si>
  <si>
    <t>U100000142374</t>
  </si>
  <si>
    <t>unknown BOF (6)</t>
  </si>
  <si>
    <t>U100000142375</t>
  </si>
  <si>
    <t>unknown BOF (7)</t>
  </si>
  <si>
    <t>U100000142376</t>
  </si>
  <si>
    <t>unknown BOF (8)</t>
  </si>
  <si>
    <t>U100000142377</t>
  </si>
  <si>
    <t>unknown BOF (9)</t>
  </si>
  <si>
    <t>U100000142381</t>
  </si>
  <si>
    <t>U100000142382</t>
  </si>
  <si>
    <t>U100000142383</t>
  </si>
  <si>
    <t>U100000142384</t>
  </si>
  <si>
    <t>U100000142385</t>
  </si>
  <si>
    <t>U100000142386</t>
  </si>
  <si>
    <t>U100000142387</t>
  </si>
  <si>
    <t>U100000142388</t>
  </si>
  <si>
    <t>U100000142389</t>
  </si>
  <si>
    <t>U100000142390</t>
  </si>
  <si>
    <t>U100000142391</t>
  </si>
  <si>
    <t>U100000142392</t>
  </si>
  <si>
    <t>U100000142393</t>
  </si>
  <si>
    <t>U100000142394</t>
  </si>
  <si>
    <t>U100000142395</t>
  </si>
  <si>
    <t>U100001030395</t>
  </si>
  <si>
    <t>U100000142396</t>
  </si>
  <si>
    <t>U100000142397</t>
  </si>
  <si>
    <t>U100000142398</t>
  </si>
  <si>
    <t>U100000142399</t>
  </si>
  <si>
    <t>U100000142400</t>
  </si>
  <si>
    <t>U100000142401</t>
  </si>
  <si>
    <t>U100000142402</t>
  </si>
  <si>
    <t>U100000142403</t>
  </si>
  <si>
    <t>U100000142404</t>
  </si>
  <si>
    <t>U100000142405</t>
  </si>
  <si>
    <t>U100000142406</t>
  </si>
  <si>
    <t>U100000142407</t>
  </si>
  <si>
    <t>U100000142408</t>
  </si>
  <si>
    <t>U100000142409</t>
  </si>
  <si>
    <t>U100000142410</t>
  </si>
  <si>
    <t>U100000142411</t>
  </si>
  <si>
    <t>U100000142412</t>
  </si>
  <si>
    <t>U100000142413</t>
  </si>
  <si>
    <t>U100000142414</t>
  </si>
  <si>
    <t>U100000142415</t>
  </si>
  <si>
    <t>U100000142416</t>
  </si>
  <si>
    <t>U100000142417</t>
  </si>
  <si>
    <t>U100000142418</t>
  </si>
  <si>
    <t>U100000142419</t>
  </si>
  <si>
    <t>U100000142420</t>
  </si>
  <si>
    <t>U100001048246</t>
  </si>
  <si>
    <t>U100000142421</t>
  </si>
  <si>
    <t>U100000142422</t>
  </si>
  <si>
    <t>U100000142427</t>
  </si>
  <si>
    <t>U100000142423</t>
  </si>
  <si>
    <t>U100000142424</t>
  </si>
  <si>
    <t>U100000142425</t>
  </si>
  <si>
    <t>U100000142426</t>
  </si>
  <si>
    <t>U100000142429</t>
  </si>
  <si>
    <t>U100000142430</t>
  </si>
  <si>
    <t>U100000142431</t>
  </si>
  <si>
    <t>U100000142432</t>
  </si>
  <si>
    <t>U100000142433</t>
  </si>
  <si>
    <t>U100000142434</t>
  </si>
  <si>
    <t>U100000142435</t>
  </si>
  <si>
    <t>U100000142436</t>
  </si>
  <si>
    <t>U100000142437</t>
  </si>
  <si>
    <t>U100000142438</t>
  </si>
  <si>
    <t>U100000142439</t>
  </si>
  <si>
    <t>U100000142440</t>
  </si>
  <si>
    <t>U100000142441</t>
  </si>
  <si>
    <t>U100000142442</t>
  </si>
  <si>
    <t>U100000142443</t>
  </si>
  <si>
    <t>U100000142444</t>
  </si>
  <si>
    <t>U100000142445</t>
  </si>
  <si>
    <t>U100000142446</t>
  </si>
  <si>
    <t>U100000142455</t>
  </si>
  <si>
    <t>U100000142456</t>
  </si>
  <si>
    <t>U100001030372</t>
  </si>
  <si>
    <t>U100000142447</t>
  </si>
  <si>
    <t>U100000142448</t>
  </si>
  <si>
    <t>U100000142449</t>
  </si>
  <si>
    <t>U100000142450</t>
  </si>
  <si>
    <t>U100000142451</t>
  </si>
  <si>
    <t>U100000142452</t>
  </si>
  <si>
    <t>U100000142453</t>
  </si>
  <si>
    <t>U100000142454</t>
  </si>
  <si>
    <t>U100000142457</t>
  </si>
  <si>
    <t>U100001030532</t>
  </si>
  <si>
    <t>U100001030533</t>
  </si>
  <si>
    <t>U100000142458</t>
  </si>
  <si>
    <t>U100000142459</t>
  </si>
  <si>
    <t>U100000142460</t>
  </si>
  <si>
    <t>U100000142461</t>
  </si>
  <si>
    <t>U100000142462</t>
  </si>
  <si>
    <t>U100000142463</t>
  </si>
  <si>
    <t>U100000142464</t>
  </si>
  <si>
    <t>U100000142465</t>
  </si>
  <si>
    <t>U100000142466</t>
  </si>
  <si>
    <t>U100000142467</t>
  </si>
  <si>
    <t>U100000142468</t>
  </si>
  <si>
    <t>U100000142469</t>
  </si>
  <si>
    <t>U100000142470</t>
  </si>
  <si>
    <t>U100000142471</t>
  </si>
  <si>
    <t>U100000142472</t>
  </si>
  <si>
    <t>U100000142473</t>
  </si>
  <si>
    <t>U100000142474</t>
  </si>
  <si>
    <t>U100000142475</t>
  </si>
  <si>
    <t>U100000142476</t>
  </si>
  <si>
    <t>U100000142477</t>
  </si>
  <si>
    <t>U100000142478</t>
  </si>
  <si>
    <t>U100000142479</t>
  </si>
  <si>
    <t>U100000142480</t>
  </si>
  <si>
    <t>U100000142481</t>
  </si>
  <si>
    <t>U100000142482</t>
  </si>
  <si>
    <t>U100000142483</t>
  </si>
  <si>
    <t>U100000142484</t>
  </si>
  <si>
    <t>U100000142485</t>
  </si>
  <si>
    <t>U100000142486</t>
  </si>
  <si>
    <t>U100000142487</t>
  </si>
  <si>
    <t>U100000142488</t>
  </si>
  <si>
    <t>U100000142489</t>
  </si>
  <si>
    <t>U100000142490</t>
  </si>
  <si>
    <t>U100000142491</t>
  </si>
  <si>
    <t>U100000142492</t>
  </si>
  <si>
    <t>U100000142493</t>
  </si>
  <si>
    <t>U100000142494</t>
  </si>
  <si>
    <t>U100000142495</t>
  </si>
  <si>
    <t>#1 BOF</t>
  </si>
  <si>
    <t>U100000142496</t>
  </si>
  <si>
    <t>BOF #2</t>
  </si>
  <si>
    <t>U100000142497</t>
  </si>
  <si>
    <t>BOF #3</t>
  </si>
  <si>
    <t>U100000142498</t>
  </si>
  <si>
    <t>U100000142499</t>
  </si>
  <si>
    <t>U100000142500</t>
  </si>
  <si>
    <t>BOF #1</t>
  </si>
  <si>
    <t>U100000142501</t>
  </si>
  <si>
    <t>U100000142502</t>
  </si>
  <si>
    <t>U100000142503</t>
  </si>
  <si>
    <t>U100001054365</t>
  </si>
  <si>
    <t>U100000142504</t>
  </si>
  <si>
    <t>U100000142505</t>
  </si>
  <si>
    <t>U100000142506</t>
  </si>
  <si>
    <t>U100000142509</t>
  </si>
  <si>
    <t>BOF #6</t>
  </si>
  <si>
    <t>U100000142510</t>
  </si>
  <si>
    <t>BOF #7</t>
  </si>
  <si>
    <t>U100000142507</t>
  </si>
  <si>
    <t>U100000142508</t>
  </si>
  <si>
    <t>U100000142511</t>
  </si>
  <si>
    <t>U100000142512</t>
  </si>
  <si>
    <t>U100000142513</t>
  </si>
  <si>
    <t>U100000144697</t>
  </si>
  <si>
    <t>U100000142514</t>
  </si>
  <si>
    <t>U100000142515</t>
  </si>
  <si>
    <t>U100000142516</t>
  </si>
  <si>
    <t>U100000142517</t>
  </si>
  <si>
    <t>U100000142518</t>
  </si>
  <si>
    <t>U100000142519</t>
  </si>
  <si>
    <t>U100000142520</t>
  </si>
  <si>
    <t>U100001031344</t>
  </si>
  <si>
    <t>U100000142521</t>
  </si>
  <si>
    <t>U100000142522</t>
  </si>
  <si>
    <t>U100000142523</t>
  </si>
  <si>
    <t>U100000142524</t>
  </si>
  <si>
    <t>U100000142525</t>
  </si>
  <si>
    <t>U100000142526</t>
  </si>
  <si>
    <t>U100000142527</t>
  </si>
  <si>
    <t>U100000142528</t>
  </si>
  <si>
    <t>U100000142529</t>
  </si>
  <si>
    <t>U100000142530</t>
  </si>
  <si>
    <t>U100000142531</t>
  </si>
  <si>
    <t>U100000142532</t>
  </si>
  <si>
    <t>U100000142533</t>
  </si>
  <si>
    <t>U100000142534</t>
  </si>
  <si>
    <t>U100000142535</t>
  </si>
  <si>
    <t>U100000142536</t>
  </si>
  <si>
    <t>U100000142537</t>
  </si>
  <si>
    <t>U100000142538</t>
  </si>
  <si>
    <t>U100000142539</t>
  </si>
  <si>
    <t>U100000142540</t>
  </si>
  <si>
    <t>U100000142541</t>
  </si>
  <si>
    <t>U100000142542</t>
  </si>
  <si>
    <t>U100000142543</t>
  </si>
  <si>
    <t>U100000142544</t>
  </si>
  <si>
    <t>U100000142545</t>
  </si>
  <si>
    <t>U100000142546</t>
  </si>
  <si>
    <t>U100000142547</t>
  </si>
  <si>
    <t>U100000142548</t>
  </si>
  <si>
    <t>U100000142549</t>
  </si>
  <si>
    <t>U100000142550</t>
  </si>
  <si>
    <t>U100000142551</t>
  </si>
  <si>
    <t>U100000142552</t>
  </si>
  <si>
    <t>U100000142553</t>
  </si>
  <si>
    <t>U100000142554</t>
  </si>
  <si>
    <t>U100000143233</t>
  </si>
  <si>
    <t>U100000142555</t>
  </si>
  <si>
    <t>U100000142556</t>
  </si>
  <si>
    <t>U100000142557</t>
  </si>
  <si>
    <t>U100000144799</t>
  </si>
  <si>
    <t>U100000144800</t>
  </si>
  <si>
    <t>U100000142558</t>
  </si>
  <si>
    <t>U100000142559</t>
  </si>
  <si>
    <t>U100000142560</t>
  </si>
  <si>
    <t>U100000142561</t>
  </si>
  <si>
    <t>U100000142562</t>
  </si>
  <si>
    <t>U100000142563</t>
  </si>
  <si>
    <t>U100000142564</t>
  </si>
  <si>
    <t>U100000142565</t>
  </si>
  <si>
    <t>U100000142566</t>
  </si>
  <si>
    <t>U100000142567</t>
  </si>
  <si>
    <t>U100000142568</t>
  </si>
  <si>
    <t>U100000142569</t>
  </si>
  <si>
    <t>U100000142570</t>
  </si>
  <si>
    <t>U100000142571</t>
  </si>
  <si>
    <t>U100000142572</t>
  </si>
  <si>
    <t>U100000142573</t>
  </si>
  <si>
    <t>U100000142574</t>
  </si>
  <si>
    <t>U100000142575</t>
  </si>
  <si>
    <t>U100000142576</t>
  </si>
  <si>
    <t>U100000142577</t>
  </si>
  <si>
    <t>U100000142578</t>
  </si>
  <si>
    <t>U100000142580</t>
  </si>
  <si>
    <t>U100000142579</t>
  </si>
  <si>
    <t>U100000142581</t>
  </si>
  <si>
    <t>U100000142582</t>
  </si>
  <si>
    <t>U100000142583</t>
  </si>
  <si>
    <t>U100000142584</t>
  </si>
  <si>
    <t>U100000142585</t>
  </si>
  <si>
    <t>U100000142586</t>
  </si>
  <si>
    <t>U100000142587</t>
  </si>
  <si>
    <t>U100000142588</t>
  </si>
  <si>
    <t>U100000142589</t>
  </si>
  <si>
    <t>U100000142591</t>
  </si>
  <si>
    <t>U100000142592</t>
  </si>
  <si>
    <t>U100000142593</t>
  </si>
  <si>
    <t>U100000142594</t>
  </si>
  <si>
    <t>U100000142595</t>
  </si>
  <si>
    <t>U100000142596</t>
  </si>
  <si>
    <t>U100000142597</t>
  </si>
  <si>
    <t>U100000142598</t>
  </si>
  <si>
    <t>U100000142599</t>
  </si>
  <si>
    <t>U100000142600</t>
  </si>
  <si>
    <t>U100000142601</t>
  </si>
  <si>
    <t>U100000142602</t>
  </si>
  <si>
    <t>U100000142603</t>
  </si>
  <si>
    <t>U100000142604</t>
  </si>
  <si>
    <t>U100000142605</t>
  </si>
  <si>
    <t>U100000142606</t>
  </si>
  <si>
    <t>U100000142607</t>
  </si>
  <si>
    <t>U100000142608</t>
  </si>
  <si>
    <t>U100000142609</t>
  </si>
  <si>
    <t>U100000142610</t>
  </si>
  <si>
    <t>U100000142611</t>
  </si>
  <si>
    <t>U100000142612</t>
  </si>
  <si>
    <t>U100000142613</t>
  </si>
  <si>
    <t>U100000142614</t>
  </si>
  <si>
    <t>U100000142615</t>
  </si>
  <si>
    <t>U100000142616</t>
  </si>
  <si>
    <t>U100000142617</t>
  </si>
  <si>
    <t>U100000142618</t>
  </si>
  <si>
    <t>U100000142619</t>
  </si>
  <si>
    <t>U100000142621</t>
  </si>
  <si>
    <t>U100000142622</t>
  </si>
  <si>
    <t>U100000142623</t>
  </si>
  <si>
    <t>U100000142624</t>
  </si>
  <si>
    <t>U100000142625</t>
  </si>
  <si>
    <t>U100000142626</t>
  </si>
  <si>
    <t>U100000142627</t>
  </si>
  <si>
    <t>U100000142628</t>
  </si>
  <si>
    <t>U100000142629</t>
  </si>
  <si>
    <t>U100000142630</t>
  </si>
  <si>
    <t>U100000142631</t>
  </si>
  <si>
    <t>U100000142632</t>
  </si>
  <si>
    <t>U100000142633</t>
  </si>
  <si>
    <t>U100000142634</t>
  </si>
  <si>
    <t>U100000142635</t>
  </si>
  <si>
    <t>U100000142636</t>
  </si>
  <si>
    <t>U100000142637</t>
  </si>
  <si>
    <t>U100000142638</t>
  </si>
  <si>
    <t>U100000142639</t>
  </si>
  <si>
    <t>U100000142640</t>
  </si>
  <si>
    <t>U100000142641</t>
  </si>
  <si>
    <t>U100000142642</t>
  </si>
  <si>
    <t>U100000142643</t>
  </si>
  <si>
    <t>U100000142644</t>
  </si>
  <si>
    <t>U100000142645</t>
  </si>
  <si>
    <t>U100001031341</t>
  </si>
  <si>
    <t>U100000142646</t>
  </si>
  <si>
    <t>U100001031342</t>
  </si>
  <si>
    <t>BOF #4</t>
  </si>
  <si>
    <t>U100000142647</t>
  </si>
  <si>
    <t>U100000142648</t>
  </si>
  <si>
    <t>U100000142649</t>
  </si>
  <si>
    <t>U100000142650</t>
  </si>
  <si>
    <t>U100000142651</t>
  </si>
  <si>
    <t>U100000142652</t>
  </si>
  <si>
    <t>U100000142653</t>
  </si>
  <si>
    <t>U100000142654</t>
  </si>
  <si>
    <t>U100000142655</t>
  </si>
  <si>
    <t>U100000142656</t>
  </si>
  <si>
    <t>U100000142657</t>
  </si>
  <si>
    <t>U100000142658</t>
  </si>
  <si>
    <t>U100000142659</t>
  </si>
  <si>
    <t>U100000142660</t>
  </si>
  <si>
    <t>U100000142661</t>
  </si>
  <si>
    <t>U100000142662</t>
  </si>
  <si>
    <t>U100000142663</t>
  </si>
  <si>
    <t>U100000142664</t>
  </si>
  <si>
    <t>U100000142665</t>
  </si>
  <si>
    <t>U100000142666</t>
  </si>
  <si>
    <t>U100000142667</t>
  </si>
  <si>
    <t>U100000142668</t>
  </si>
  <si>
    <t>U100000142669</t>
  </si>
  <si>
    <t>U100000142670</t>
  </si>
  <si>
    <t>U100000142671</t>
  </si>
  <si>
    <t>U100000142672</t>
  </si>
  <si>
    <t>U100000142673</t>
  </si>
  <si>
    <t>U100000142674</t>
  </si>
  <si>
    <t>U100000142675</t>
  </si>
  <si>
    <t>U100000142676</t>
  </si>
  <si>
    <t>U100000142677</t>
  </si>
  <si>
    <t>U100000142678</t>
  </si>
  <si>
    <t>U100000142679</t>
  </si>
  <si>
    <t>U100000142680</t>
  </si>
  <si>
    <t>U100000142681</t>
  </si>
  <si>
    <t>U100000142682</t>
  </si>
  <si>
    <t>U100000142683</t>
  </si>
  <si>
    <t>U100000142684</t>
  </si>
  <si>
    <t>U100000142685</t>
  </si>
  <si>
    <t>U100000142686</t>
  </si>
  <si>
    <t>U100000142687</t>
  </si>
  <si>
    <t>U100000142688</t>
  </si>
  <si>
    <t>U100000142689</t>
  </si>
  <si>
    <t>U100000142690</t>
  </si>
  <si>
    <t>U100000142691</t>
  </si>
  <si>
    <t>U100000142692</t>
  </si>
  <si>
    <t>BOF# 1</t>
  </si>
  <si>
    <t>U100000142693</t>
  </si>
  <si>
    <t>U100001028217</t>
  </si>
  <si>
    <t>U100000142694</t>
  </si>
  <si>
    <t>U100000142695</t>
  </si>
  <si>
    <t>U100000144702</t>
  </si>
  <si>
    <t>U100000142696</t>
  </si>
  <si>
    <t>U100000142697</t>
  </si>
  <si>
    <t>U100000142698</t>
  </si>
  <si>
    <t>U100000142699</t>
  </si>
  <si>
    <t>U100000142700</t>
  </si>
  <si>
    <t>U100000142709</t>
  </si>
  <si>
    <t>U100000142710</t>
  </si>
  <si>
    <t>U100000142701</t>
  </si>
  <si>
    <t>U100000142702</t>
  </si>
  <si>
    <t>U100000142703</t>
  </si>
  <si>
    <t>U100000142704</t>
  </si>
  <si>
    <t>U100000142705</t>
  </si>
  <si>
    <t>U100000142706</t>
  </si>
  <si>
    <t>U100000142707</t>
  </si>
  <si>
    <t>U100000142708</t>
  </si>
  <si>
    <t>U100000142711</t>
  </si>
  <si>
    <t>U100000142712</t>
  </si>
  <si>
    <t>U100000142713</t>
  </si>
  <si>
    <t>U100000143243</t>
  </si>
  <si>
    <t>U100000143244</t>
  </si>
  <si>
    <t>U100000142714</t>
  </si>
  <si>
    <t>U100000142715</t>
  </si>
  <si>
    <t>U100000142716</t>
  </si>
  <si>
    <t>U100000142717</t>
  </si>
  <si>
    <t>U100000142718</t>
  </si>
  <si>
    <t>U100000142719</t>
  </si>
  <si>
    <t>U100000142720</t>
  </si>
  <si>
    <t>U100000142721</t>
  </si>
  <si>
    <t>U100000142722</t>
  </si>
  <si>
    <t>U100000142723</t>
  </si>
  <si>
    <t>U100000142724</t>
  </si>
  <si>
    <t>U100000142725</t>
  </si>
  <si>
    <t>U100000142726</t>
  </si>
  <si>
    <t>U100000142727</t>
  </si>
  <si>
    <t>U100000142728</t>
  </si>
  <si>
    <t>U100000142729</t>
  </si>
  <si>
    <t>U100000142731</t>
  </si>
  <si>
    <t>U100000142730</t>
  </si>
  <si>
    <t>U100000142732</t>
  </si>
  <si>
    <t>U100000143923</t>
  </si>
  <si>
    <t>U100000142733</t>
  </si>
  <si>
    <t>U100000142734</t>
  </si>
  <si>
    <t>U100000142735</t>
  </si>
  <si>
    <t>U100000142736</t>
  </si>
  <si>
    <t>U100000142737</t>
  </si>
  <si>
    <t>U100000142738</t>
  </si>
  <si>
    <t>U100000142739</t>
  </si>
  <si>
    <t>U100000142740</t>
  </si>
  <si>
    <t>U100000142744</t>
  </si>
  <si>
    <t>U100000142745</t>
  </si>
  <si>
    <t>U100000142746</t>
  </si>
  <si>
    <t>U100000142747</t>
  </si>
  <si>
    <t>U100000142748</t>
  </si>
  <si>
    <t>U100000143234</t>
  </si>
  <si>
    <t>U100000143235</t>
  </si>
  <si>
    <t>U100000142749</t>
  </si>
  <si>
    <t>U100000143848</t>
  </si>
  <si>
    <t>U100000142750</t>
  </si>
  <si>
    <t>U100000143849</t>
  </si>
  <si>
    <t>U100000143850</t>
  </si>
  <si>
    <t>U100000143932</t>
  </si>
  <si>
    <t>U100000143933</t>
  </si>
  <si>
    <t>U100000143934</t>
  </si>
  <si>
    <t>U100000143935</t>
  </si>
  <si>
    <t>U100000143936</t>
  </si>
  <si>
    <t>U100000143937</t>
  </si>
  <si>
    <t>U100000143857</t>
  </si>
  <si>
    <t>U100000142752</t>
  </si>
  <si>
    <t>U100000142753</t>
  </si>
  <si>
    <t>U100000143858</t>
  </si>
  <si>
    <t>U100000143859</t>
  </si>
  <si>
    <t>U100000143860</t>
  </si>
  <si>
    <t>U100000143861</t>
  </si>
  <si>
    <t>U100000143862</t>
  </si>
  <si>
    <t>U100000143863</t>
  </si>
  <si>
    <t>U100000142754</t>
  </si>
  <si>
    <t>U100000143864</t>
  </si>
  <si>
    <t>U100000143865</t>
  </si>
  <si>
    <t>U100000143866</t>
  </si>
  <si>
    <t>U100000142755</t>
  </si>
  <si>
    <t>U100000143867</t>
  </si>
  <si>
    <t>U100000143868</t>
  </si>
  <si>
    <t>U100000143869</t>
  </si>
  <si>
    <t>U100000143870</t>
  </si>
  <si>
    <t>U100000143871</t>
  </si>
  <si>
    <t>U100000143872</t>
  </si>
  <si>
    <t>U100000143944</t>
  </si>
  <si>
    <t>U100000142756</t>
  </si>
  <si>
    <t>U100000143873</t>
  </si>
  <si>
    <t>U100000143874</t>
  </si>
  <si>
    <t>U100000143875</t>
  </si>
  <si>
    <t>U100000143876</t>
  </si>
  <si>
    <t>U100000143877</t>
  </si>
  <si>
    <t>U100000143878</t>
  </si>
  <si>
    <t>U100000143879</t>
  </si>
  <si>
    <t>U100000142758</t>
  </si>
  <si>
    <t>U100000143236</t>
  </si>
  <si>
    <t>U100000143237</t>
  </si>
  <si>
    <t>U100000142759</t>
  </si>
  <si>
    <t>U100000142760</t>
  </si>
  <si>
    <t>U100000142761</t>
  </si>
  <si>
    <t>U100000142762</t>
  </si>
  <si>
    <t>U100000142763</t>
  </si>
  <si>
    <t>U100000142764</t>
  </si>
  <si>
    <t>U100000142765</t>
  </si>
  <si>
    <t>U100000142766</t>
  </si>
  <si>
    <t>U100000142767</t>
  </si>
  <si>
    <t>U100000142768</t>
  </si>
  <si>
    <t>U100000142769</t>
  </si>
  <si>
    <t>U100000142770</t>
  </si>
  <si>
    <t>U100000142771</t>
  </si>
  <si>
    <t>U100000142772</t>
  </si>
  <si>
    <t>U100000142773</t>
  </si>
  <si>
    <t>U100000142774</t>
  </si>
  <si>
    <t>U100000143951</t>
  </si>
  <si>
    <t>U100000143952</t>
  </si>
  <si>
    <t>U100000142775</t>
  </si>
  <si>
    <t>U100000142776</t>
  </si>
  <si>
    <t>U100000142777</t>
  </si>
  <si>
    <t>U100000142778</t>
  </si>
  <si>
    <t>U100000142779</t>
  </si>
  <si>
    <t>U100000142780</t>
  </si>
  <si>
    <t>U100000142781</t>
  </si>
  <si>
    <t>U100000142782</t>
  </si>
  <si>
    <t>U100000142783</t>
  </si>
  <si>
    <t>U100000142784</t>
  </si>
  <si>
    <t>U100000142785</t>
  </si>
  <si>
    <t>U100000142786</t>
  </si>
  <si>
    <t>U100000142787</t>
  </si>
  <si>
    <t>U100000142788</t>
  </si>
  <si>
    <t>U100000142789</t>
  </si>
  <si>
    <t>U100000142790</t>
  </si>
  <si>
    <t>U100000142791</t>
  </si>
  <si>
    <t>U100000142792</t>
  </si>
  <si>
    <t>U100000142793</t>
  </si>
  <si>
    <t>U100000142794</t>
  </si>
  <si>
    <t>U100000142795</t>
  </si>
  <si>
    <t>U100000142796</t>
  </si>
  <si>
    <t>U100000142797</t>
  </si>
  <si>
    <t>U100000142798</t>
  </si>
  <si>
    <t>U100000142799</t>
  </si>
  <si>
    <t>U100000142800</t>
  </si>
  <si>
    <t>U100000142801</t>
  </si>
  <si>
    <t>U100000142802</t>
  </si>
  <si>
    <t>U100000142803</t>
  </si>
  <si>
    <t>U100000142804</t>
  </si>
  <si>
    <t>U100000142805</t>
  </si>
  <si>
    <t>U100000142806</t>
  </si>
  <si>
    <t>U100000142807</t>
  </si>
  <si>
    <t>U100000142808</t>
  </si>
  <si>
    <t>U100000142809</t>
  </si>
  <si>
    <t>U100000142810</t>
  </si>
  <si>
    <t>U100000142811</t>
  </si>
  <si>
    <t>U100000142812</t>
  </si>
  <si>
    <t>U100000142813</t>
  </si>
  <si>
    <t>U100000142814</t>
  </si>
  <si>
    <t>U100000142815</t>
  </si>
  <si>
    <t>U100000142816</t>
  </si>
  <si>
    <t>U100000143906</t>
  </si>
  <si>
    <t>U100000143958</t>
  </si>
  <si>
    <t>U100000143959</t>
  </si>
  <si>
    <t>U100000142817</t>
  </si>
  <si>
    <t>U100000143907</t>
  </si>
  <si>
    <t>U100000142818</t>
  </si>
  <si>
    <t>U100000142827</t>
  </si>
  <si>
    <t>U100000142828</t>
  </si>
  <si>
    <t>U100000142829</t>
  </si>
  <si>
    <t>U100000142830</t>
  </si>
  <si>
    <t>U100000142831</t>
  </si>
  <si>
    <t>U100000142819</t>
  </si>
  <si>
    <t>U100000142820</t>
  </si>
  <si>
    <t>U100000142821</t>
  </si>
  <si>
    <t>U100000142822</t>
  </si>
  <si>
    <t>U100000142823</t>
  </si>
  <si>
    <t>U100000142824</t>
  </si>
  <si>
    <t>U100000142825</t>
  </si>
  <si>
    <t>U100000142826</t>
  </si>
  <si>
    <t>U100000142832</t>
  </si>
  <si>
    <t>U100000142833</t>
  </si>
  <si>
    <t>U100000142834</t>
  </si>
  <si>
    <t>U100000142835</t>
  </si>
  <si>
    <t>U100000142836</t>
  </si>
  <si>
    <t>U100000142837</t>
  </si>
  <si>
    <t>U100000142838</t>
  </si>
  <si>
    <t>U100000142839</t>
  </si>
  <si>
    <t>U100000142840</t>
  </si>
  <si>
    <t>U100000142841</t>
  </si>
  <si>
    <t>U100000142842</t>
  </si>
  <si>
    <t>U100000142843</t>
  </si>
  <si>
    <t>U100000142844</t>
  </si>
  <si>
    <t>U100000142845</t>
  </si>
  <si>
    <t>U100000142846</t>
  </si>
  <si>
    <t>U100000142847</t>
  </si>
  <si>
    <t>U100000142848</t>
  </si>
  <si>
    <t>U100001030403</t>
  </si>
  <si>
    <t>U100000142849</t>
  </si>
  <si>
    <t>U100000142850</t>
  </si>
  <si>
    <t>U100000142851</t>
  </si>
  <si>
    <t>U100000142852</t>
  </si>
  <si>
    <t>U100000142853</t>
  </si>
  <si>
    <t>U100000142854</t>
  </si>
  <si>
    <t>U100001030401</t>
  </si>
  <si>
    <t>U100001030402</t>
  </si>
  <si>
    <t>U100000142861</t>
  </si>
  <si>
    <t>U100000142862</t>
  </si>
  <si>
    <t>U100000142863</t>
  </si>
  <si>
    <t>U100000142864</t>
  </si>
  <si>
    <t>U100000142865</t>
  </si>
  <si>
    <t>U100000142866</t>
  </si>
  <si>
    <t>U100000143963</t>
  </si>
  <si>
    <t>U100000142867</t>
  </si>
  <si>
    <t>U100000142868</t>
  </si>
  <si>
    <t>U100000142869</t>
  </si>
  <si>
    <t>U100000142870</t>
  </si>
  <si>
    <t>U100000142871</t>
  </si>
  <si>
    <t>U100000143964</t>
  </si>
  <si>
    <t>U100000143965</t>
  </si>
  <si>
    <t>U100000143245</t>
  </si>
  <si>
    <t>U100000142872</t>
  </si>
  <si>
    <t>U100000142873</t>
  </si>
  <si>
    <t>U100000142874</t>
  </si>
  <si>
    <t>U100000142875</t>
  </si>
  <si>
    <t>U100000142876</t>
  </si>
  <si>
    <t>U100000142877</t>
  </si>
  <si>
    <t>U100000142878</t>
  </si>
  <si>
    <t>U100000142879</t>
  </si>
  <si>
    <t>U100000142880</t>
  </si>
  <si>
    <t>U100000142881</t>
  </si>
  <si>
    <t>U100000142882</t>
  </si>
  <si>
    <t>U100000142883</t>
  </si>
  <si>
    <t>U100000142884</t>
  </si>
  <si>
    <t>U100000142885</t>
  </si>
  <si>
    <t>U100000143968</t>
  </si>
  <si>
    <t>U100000143969</t>
  </si>
  <si>
    <t>U100000142886</t>
  </si>
  <si>
    <t>U100000142887</t>
  </si>
  <si>
    <t>U100000142888</t>
  </si>
  <si>
    <t>U100000142889</t>
  </si>
  <si>
    <t>U100000144803</t>
  </si>
  <si>
    <t>U100000142890</t>
  </si>
  <si>
    <t>U100000142891</t>
  </si>
  <si>
    <t>U100000142892</t>
  </si>
  <si>
    <t>U100000142893</t>
  </si>
  <si>
    <t>U100001030902</t>
  </si>
  <si>
    <t>U100000142894</t>
  </si>
  <si>
    <t>U100000142903</t>
  </si>
  <si>
    <t>U100000142904</t>
  </si>
  <si>
    <t>U100000143847</t>
  </si>
  <si>
    <t>U100000142895</t>
  </si>
  <si>
    <t>U100000142896</t>
  </si>
  <si>
    <t>U100000142897</t>
  </si>
  <si>
    <t>U100000142898</t>
  </si>
  <si>
    <t>U100000142899</t>
  </si>
  <si>
    <t>U100000142900</t>
  </si>
  <si>
    <t>U100000142901</t>
  </si>
  <si>
    <t>U100000142902</t>
  </si>
  <si>
    <t>U100000142905</t>
  </si>
  <si>
    <t>U100000142906</t>
  </si>
  <si>
    <t>U100000142907</t>
  </si>
  <si>
    <t>U100000142908</t>
  </si>
  <si>
    <t>U100000142909</t>
  </si>
  <si>
    <t>U100000142910</t>
  </si>
  <si>
    <t>U100000142911</t>
  </si>
  <si>
    <t>U100000142912</t>
  </si>
  <si>
    <t>U100000142913</t>
  </si>
  <si>
    <t>U100000142914</t>
  </si>
  <si>
    <t>U100000142915</t>
  </si>
  <si>
    <t>U100000142916</t>
  </si>
  <si>
    <t>U100000143973</t>
  </si>
  <si>
    <t>U100000143974</t>
  </si>
  <si>
    <t>U100000143978</t>
  </si>
  <si>
    <t>U100000143979</t>
  </si>
  <si>
    <t>U100000143980</t>
  </si>
  <si>
    <t>U100000142917</t>
  </si>
  <si>
    <t>U100000142918</t>
  </si>
  <si>
    <t>U100000142919</t>
  </si>
  <si>
    <t>U100000143981</t>
  </si>
  <si>
    <t>U100000142920</t>
  </si>
  <si>
    <t>U100000142921</t>
  </si>
  <si>
    <t>U100000142922</t>
  </si>
  <si>
    <t>U100000142923</t>
  </si>
  <si>
    <t>U100000142924</t>
  </si>
  <si>
    <t>U100000142925</t>
  </si>
  <si>
    <t>U100000142926</t>
  </si>
  <si>
    <t>U100000142927</t>
  </si>
  <si>
    <t>U100000142928</t>
  </si>
  <si>
    <t>U100000142929</t>
  </si>
  <si>
    <t>U100000142930</t>
  </si>
  <si>
    <t>U100000142931</t>
  </si>
  <si>
    <t>U100000142932</t>
  </si>
  <si>
    <t>U100000142933</t>
  </si>
  <si>
    <t>U100000142936</t>
  </si>
  <si>
    <t>U100000142937</t>
  </si>
  <si>
    <t>U100000142940</t>
  </si>
  <si>
    <t>BOF 6</t>
  </si>
  <si>
    <t>U100000142938</t>
  </si>
  <si>
    <t>U100000142939</t>
  </si>
  <si>
    <t>U100000142941</t>
  </si>
  <si>
    <t>U100000142942</t>
  </si>
  <si>
    <t>U100000142943</t>
  </si>
  <si>
    <t>U100000142944</t>
  </si>
  <si>
    <t>U100000142945</t>
  </si>
  <si>
    <t>U100000142946</t>
  </si>
  <si>
    <t>U100000142947</t>
  </si>
  <si>
    <t>U100000142948</t>
  </si>
  <si>
    <t>U100000142949</t>
  </si>
  <si>
    <t>U100000142950</t>
  </si>
  <si>
    <t>U100000142951</t>
  </si>
  <si>
    <t>U100000142952</t>
  </si>
  <si>
    <t>U100000142953</t>
  </si>
  <si>
    <t>U100000142954</t>
  </si>
  <si>
    <t>U100000143919</t>
  </si>
  <si>
    <t>U100000142955</t>
  </si>
  <si>
    <t>U100000142956</t>
  </si>
  <si>
    <t>U100000143181</t>
  </si>
  <si>
    <t>U100000142957</t>
  </si>
  <si>
    <t>U100000142958</t>
  </si>
  <si>
    <t>U100000142959</t>
  </si>
  <si>
    <t>U100000142960</t>
  </si>
  <si>
    <t>U100000143995</t>
  </si>
  <si>
    <t>U100000143996</t>
  </si>
  <si>
    <t>U100000143997</t>
  </si>
  <si>
    <t>U100000142961</t>
  </si>
  <si>
    <t>U100000142962</t>
  </si>
  <si>
    <t>U100000144009</t>
  </si>
  <si>
    <t>U100000144010</t>
  </si>
  <si>
    <t>U100000144011</t>
  </si>
  <si>
    <t>U100000142963</t>
  </si>
  <si>
    <t>U100000142964</t>
  </si>
  <si>
    <t>U100000142965</t>
  </si>
  <si>
    <t>U100000142966</t>
  </si>
  <si>
    <t>U100000143833</t>
  </si>
  <si>
    <t>U100000143834</t>
  </si>
  <si>
    <t>U100000142967</t>
  </si>
  <si>
    <t>U100000142968</t>
  </si>
  <si>
    <t>U100000142969</t>
  </si>
  <si>
    <t>U100000142970</t>
  </si>
  <si>
    <t>U100000142971</t>
  </si>
  <si>
    <t>U100000142972</t>
  </si>
  <si>
    <t>U100000142973</t>
  </si>
  <si>
    <t>U100000142974</t>
  </si>
  <si>
    <t>U100000142975</t>
  </si>
  <si>
    <t>U100000142976</t>
  </si>
  <si>
    <t>U100000142977</t>
  </si>
  <si>
    <t>U100000144016</t>
  </si>
  <si>
    <t>U100000142978</t>
  </si>
  <si>
    <t>U100000142979</t>
  </si>
  <si>
    <t>U100000142980</t>
  </si>
  <si>
    <t>U100000142981</t>
  </si>
  <si>
    <t>U100000142982</t>
  </si>
  <si>
    <t>U100000142983</t>
  </si>
  <si>
    <t>U100000142984</t>
  </si>
  <si>
    <t>U100000142985</t>
  </si>
  <si>
    <t>U100000142986</t>
  </si>
  <si>
    <t>U100000142987</t>
  </si>
  <si>
    <t>U100000142988</t>
  </si>
  <si>
    <t>U100000142989</t>
  </si>
  <si>
    <t>U100000142990</t>
  </si>
  <si>
    <t>U100000142991</t>
  </si>
  <si>
    <t>U100000142992</t>
  </si>
  <si>
    <t>U100000142993</t>
  </si>
  <si>
    <t>U100000142994</t>
  </si>
  <si>
    <t>U100000142995</t>
  </si>
  <si>
    <t>U100000142996</t>
  </si>
  <si>
    <t>U100000142997</t>
  </si>
  <si>
    <t>U100000142998</t>
  </si>
  <si>
    <t>U100000142999</t>
  </si>
  <si>
    <t>U100000143000</t>
  </si>
  <si>
    <t>U100000143001</t>
  </si>
  <si>
    <t>U100000143002</t>
  </si>
  <si>
    <t>U100000143003</t>
  </si>
  <si>
    <t>U100000143004</t>
  </si>
  <si>
    <t>U100000143005</t>
  </si>
  <si>
    <t>U100000143006</t>
  </si>
  <si>
    <t>U100000143007</t>
  </si>
  <si>
    <t>U100000143008</t>
  </si>
  <si>
    <t>U100000143009</t>
  </si>
  <si>
    <t>U100000143010</t>
  </si>
  <si>
    <t>U100000144689</t>
  </si>
  <si>
    <t>U100000143011</t>
  </si>
  <si>
    <t>U100000144797</t>
  </si>
  <si>
    <t>U100000144798</t>
  </si>
  <si>
    <t>U100000144041</t>
  </si>
  <si>
    <t>U100000143012</t>
  </si>
  <si>
    <t>U100000143015</t>
  </si>
  <si>
    <t>U100000143016</t>
  </si>
  <si>
    <t>U100000143017</t>
  </si>
  <si>
    <t>U100000143018</t>
  </si>
  <si>
    <t>U100000143019</t>
  </si>
  <si>
    <t>U100000143020</t>
  </si>
  <si>
    <t>U100000143021</t>
  </si>
  <si>
    <t>U100000143022</t>
  </si>
  <si>
    <t>U100000143023</t>
  </si>
  <si>
    <t>U100000143024</t>
  </si>
  <si>
    <t>U100000143025</t>
  </si>
  <si>
    <t>U100000143026</t>
  </si>
  <si>
    <t>U100000143027</t>
  </si>
  <si>
    <t>U100000143028</t>
  </si>
  <si>
    <t>U100000143029</t>
  </si>
  <si>
    <t>U100000143030</t>
  </si>
  <si>
    <t>U100000143246</t>
  </si>
  <si>
    <t>U100000143247</t>
  </si>
  <si>
    <t>U100000143248</t>
  </si>
  <si>
    <t>U100000143249</t>
  </si>
  <si>
    <t>U100000143250</t>
  </si>
  <si>
    <t>U100000143251</t>
  </si>
  <si>
    <t>U100000143031</t>
  </si>
  <si>
    <t>U100000144090</t>
  </si>
  <si>
    <t>U100000144091</t>
  </si>
  <si>
    <t>U100000143032</t>
  </si>
  <si>
    <t>U100000143033</t>
  </si>
  <si>
    <t>U100000143034</t>
  </si>
  <si>
    <t>U100000143035</t>
  </si>
  <si>
    <t>U100000143036</t>
  </si>
  <si>
    <t>U100000143037</t>
  </si>
  <si>
    <t>U100000143038</t>
  </si>
  <si>
    <t>U100001046552</t>
  </si>
  <si>
    <t>U100001046554</t>
  </si>
  <si>
    <t>U100001046553</t>
  </si>
  <si>
    <t>U100000143040</t>
  </si>
  <si>
    <t>U100000143041</t>
  </si>
  <si>
    <t>U100000143042</t>
  </si>
  <si>
    <t>U100000143043</t>
  </si>
  <si>
    <t>U100001046550</t>
  </si>
  <si>
    <t>U100001046551</t>
  </si>
  <si>
    <t>U100000143049</t>
  </si>
  <si>
    <t>U100000143050</t>
  </si>
  <si>
    <t>U100000143044</t>
  </si>
  <si>
    <t>U100000143053</t>
  </si>
  <si>
    <t>U100000143054</t>
  </si>
  <si>
    <t>U100000143045</t>
  </si>
  <si>
    <t>U100000143046</t>
  </si>
  <si>
    <t>U100000143047</t>
  </si>
  <si>
    <t>U100000143048</t>
  </si>
  <si>
    <t>U100000143051</t>
  </si>
  <si>
    <t>U100000143052</t>
  </si>
  <si>
    <t>U100000143055</t>
  </si>
  <si>
    <t>U100000143056</t>
  </si>
  <si>
    <t>U100000143057</t>
  </si>
  <si>
    <t>U100000143058</t>
  </si>
  <si>
    <t>U100000143059</t>
  </si>
  <si>
    <t>U100000143060</t>
  </si>
  <si>
    <t>U100000143061</t>
  </si>
  <si>
    <t>U100000143062</t>
  </si>
  <si>
    <t>U100000143063</t>
  </si>
  <si>
    <t>U100000143064</t>
  </si>
  <si>
    <t>U100000143065</t>
  </si>
  <si>
    <t>U100000143066</t>
  </si>
  <si>
    <t>U100000143067</t>
  </si>
  <si>
    <t>U100000143068</t>
  </si>
  <si>
    <t>U100000143069</t>
  </si>
  <si>
    <t>U100000143070</t>
  </si>
  <si>
    <t>U100000143071</t>
  </si>
  <si>
    <t>U100000143072</t>
  </si>
  <si>
    <t>#2 BOF</t>
  </si>
  <si>
    <t>U100000143074</t>
  </si>
  <si>
    <t>#3 BOF</t>
  </si>
  <si>
    <t>U100000143073</t>
  </si>
  <si>
    <t>#4 BOF</t>
  </si>
  <si>
    <t>U100000142590</t>
  </si>
  <si>
    <t>U100000143075</t>
  </si>
  <si>
    <t>U100000143076</t>
  </si>
  <si>
    <t>U100000143080</t>
  </si>
  <si>
    <t>U100000143081</t>
  </si>
  <si>
    <t>U100000143084</t>
  </si>
  <si>
    <t>U100000143085</t>
  </si>
  <si>
    <t>U100000143082</t>
  </si>
  <si>
    <t>U100000143083</t>
  </si>
  <si>
    <t>U100000143086</t>
  </si>
  <si>
    <t>U100000143087</t>
  </si>
  <si>
    <t>U100000143088</t>
  </si>
  <si>
    <t>U100000143089</t>
  </si>
  <si>
    <t>U100000143090</t>
  </si>
  <si>
    <t>U100000143091</t>
  </si>
  <si>
    <t>U100000143092</t>
  </si>
  <si>
    <t>U100000143908</t>
  </si>
  <si>
    <t>U100000143093</t>
  </si>
  <si>
    <t>U100000143094</t>
  </si>
  <si>
    <t>U100000143095</t>
  </si>
  <si>
    <t>U100000143096</t>
  </si>
  <si>
    <t>U100000143097</t>
  </si>
  <si>
    <t>U100000143098</t>
  </si>
  <si>
    <t>U100000144080</t>
  </si>
  <si>
    <t>U100000144081</t>
  </si>
  <si>
    <t>U100000144082</t>
  </si>
  <si>
    <t>U100000143241</t>
  </si>
  <si>
    <t>U100000143102</t>
  </si>
  <si>
    <t>U100000143103</t>
  </si>
  <si>
    <t>U100001030434</t>
  </si>
  <si>
    <t>U100000143104</t>
  </si>
  <si>
    <t>U100000143105</t>
  </si>
  <si>
    <t>U100000143106</t>
  </si>
  <si>
    <t>U100000143107</t>
  </si>
  <si>
    <t>U100000144110</t>
  </si>
  <si>
    <t>U100000144111</t>
  </si>
  <si>
    <t>U100000144112</t>
  </si>
  <si>
    <t>U100000143108</t>
  </si>
  <si>
    <t>U100000143109</t>
  </si>
  <si>
    <t>U100000143110</t>
  </si>
  <si>
    <t>U100000143111</t>
  </si>
  <si>
    <t>U100000143112</t>
  </si>
  <si>
    <t>U100000143113</t>
  </si>
  <si>
    <t>U100000143114</t>
  </si>
  <si>
    <t>U100000143115</t>
  </si>
  <si>
    <t>U100000143116</t>
  </si>
  <si>
    <t>U100000143117</t>
  </si>
  <si>
    <t>U100000143118</t>
  </si>
  <si>
    <t>U100000143120</t>
  </si>
  <si>
    <t>U100000143122</t>
  </si>
  <si>
    <t>U100000143123</t>
  </si>
  <si>
    <t>U100000143124</t>
  </si>
  <si>
    <t>U100000143125</t>
  </si>
  <si>
    <t>U100000143126</t>
  </si>
  <si>
    <t>U100000143127</t>
  </si>
  <si>
    <t>U100000143128</t>
  </si>
  <si>
    <t>U100000143886</t>
  </si>
  <si>
    <t>U100000143887</t>
  </si>
  <si>
    <t>U100000143888</t>
  </si>
  <si>
    <t>U100000143889</t>
  </si>
  <si>
    <t>U100000143129</t>
  </si>
  <si>
    <t>U100000143130</t>
  </si>
  <si>
    <t>U100000143131</t>
  </si>
  <si>
    <t>U100000143132</t>
  </si>
  <si>
    <t>U100000143133</t>
  </si>
  <si>
    <t>U100000143134</t>
  </si>
  <si>
    <t>U100000143135</t>
  </si>
  <si>
    <t>U100000144065</t>
  </si>
  <si>
    <t>U100000144066</t>
  </si>
  <si>
    <t>U100000144067</t>
  </si>
  <si>
    <t>U100000144068</t>
  </si>
  <si>
    <t>U100000144069</t>
  </si>
  <si>
    <t>U100000144070</t>
  </si>
  <si>
    <t>U100000143141</t>
  </si>
  <si>
    <t>U100000143142</t>
  </si>
  <si>
    <t>U100000143252</t>
  </si>
  <si>
    <t>U100000143253</t>
  </si>
  <si>
    <t>U100000143143</t>
  </si>
  <si>
    <t>U100000143144</t>
  </si>
  <si>
    <t>U100000143145</t>
  </si>
  <si>
    <t>U100000143929</t>
  </si>
  <si>
    <t>U100000143930</t>
  </si>
  <si>
    <t>U100000143931</t>
  </si>
  <si>
    <t>U100000143146</t>
  </si>
  <si>
    <t>U100000143147</t>
  </si>
  <si>
    <t>U100000143148</t>
  </si>
  <si>
    <t>U100000143149</t>
  </si>
  <si>
    <t>U100000143150</t>
  </si>
  <si>
    <t>U100000143151</t>
  </si>
  <si>
    <t>U100000143254</t>
  </si>
  <si>
    <t>U100000144106</t>
  </si>
  <si>
    <t>U100000144107</t>
  </si>
  <si>
    <t>U100000143153</t>
  </si>
  <si>
    <t>U100000143155</t>
  </si>
  <si>
    <t>U100000143154</t>
  </si>
  <si>
    <t>U100000143156</t>
  </si>
  <si>
    <t>U100001030508</t>
  </si>
  <si>
    <t>unknown BOF( 1)</t>
  </si>
  <si>
    <t>U100001030509</t>
  </si>
  <si>
    <t>unknown BOF( 2)</t>
  </si>
  <si>
    <t>U100001030510</t>
  </si>
  <si>
    <t>unknown BOF( 3)</t>
  </si>
  <si>
    <t>U100000143157</t>
  </si>
  <si>
    <t>U100000143158</t>
  </si>
  <si>
    <t>U100000143160</t>
  </si>
  <si>
    <t>U100000143162</t>
  </si>
  <si>
    <t>U100000143163</t>
  </si>
  <si>
    <t>U100000143164</t>
  </si>
  <si>
    <t>U100000143165</t>
  </si>
  <si>
    <t>U100000143166</t>
  </si>
  <si>
    <t>U100000143167</t>
  </si>
  <si>
    <t>U100000143168</t>
  </si>
  <si>
    <t>U100000143169</t>
  </si>
  <si>
    <t>U100000143170</t>
  </si>
  <si>
    <t>U100000143171</t>
  </si>
  <si>
    <t>U100000143172</t>
  </si>
  <si>
    <t>U100000143173</t>
  </si>
  <si>
    <t>U100000143174</t>
  </si>
  <si>
    <t>U100000143175</t>
  </si>
  <si>
    <t>U100000143176</t>
  </si>
  <si>
    <t>U100000143177</t>
  </si>
  <si>
    <t>U100000143178</t>
  </si>
  <si>
    <t>U100000143226</t>
  </si>
  <si>
    <t>U100000143227</t>
  </si>
  <si>
    <t>BOF# 2</t>
  </si>
  <si>
    <t>U100000143179</t>
  </si>
  <si>
    <t>U100000143180</t>
  </si>
  <si>
    <t>U100000143182</t>
  </si>
  <si>
    <t>U100000143183</t>
  </si>
  <si>
    <t>U100000143184</t>
  </si>
  <si>
    <t>U100000143185</t>
  </si>
  <si>
    <t>U100000143186</t>
  </si>
  <si>
    <t>U100000143187</t>
  </si>
  <si>
    <t>U100000143188</t>
  </si>
  <si>
    <t>U100000143535</t>
  </si>
  <si>
    <t>U100000143536</t>
  </si>
  <si>
    <t>U100001050663</t>
  </si>
  <si>
    <t>U100000143537</t>
  </si>
  <si>
    <t>U100000143538</t>
  </si>
  <si>
    <t>U100000143539</t>
  </si>
  <si>
    <t>U100000143540</t>
  </si>
  <si>
    <t>U100000143542</t>
  </si>
  <si>
    <t>U100000143543</t>
  </si>
  <si>
    <t>U100000144285</t>
  </si>
  <si>
    <t>U100000144286</t>
  </si>
  <si>
    <t>U100000143544</t>
  </si>
  <si>
    <t>U100000143545</t>
  </si>
  <si>
    <t>U100000143548</t>
  </si>
  <si>
    <t>U100000143549</t>
  </si>
  <si>
    <t>U100000143550</t>
  </si>
  <si>
    <t>U100000143552</t>
  </si>
  <si>
    <t>U100000143553</t>
  </si>
  <si>
    <t>U100000143554</t>
  </si>
  <si>
    <t>U100000143555</t>
  </si>
  <si>
    <t>U100000143556</t>
  </si>
  <si>
    <t>U100000144115</t>
  </si>
  <si>
    <t>U100000143558</t>
  </si>
  <si>
    <t>U100000143559</t>
  </si>
  <si>
    <t>U100000143560</t>
  </si>
  <si>
    <t>U100000143561</t>
  </si>
  <si>
    <t>U100000143562</t>
  </si>
  <si>
    <t>U100000143563</t>
  </si>
  <si>
    <t>U100000143564</t>
  </si>
  <si>
    <t>U100000143565</t>
  </si>
  <si>
    <t>U100000143566</t>
  </si>
  <si>
    <t>U100000143567</t>
  </si>
  <si>
    <t>U100000143568</t>
  </si>
  <si>
    <t>U100000143569</t>
  </si>
  <si>
    <t>U100000143576</t>
  </si>
  <si>
    <t>U100000143577</t>
  </si>
  <si>
    <t>U100000143578</t>
  </si>
  <si>
    <t>U100000143580</t>
  </si>
  <si>
    <t>U100000143581</t>
  </si>
  <si>
    <t>U100000143582</t>
  </si>
  <si>
    <t>U100000143583</t>
  </si>
  <si>
    <t>U100000143584</t>
  </si>
  <si>
    <t>U100000143585</t>
  </si>
  <si>
    <t>U100000143586</t>
  </si>
  <si>
    <t>U100000143587</t>
  </si>
  <si>
    <t>U100000143588</t>
  </si>
  <si>
    <t>U100000145059</t>
  </si>
  <si>
    <t>U100000143589</t>
  </si>
  <si>
    <t>U100000143590</t>
  </si>
  <si>
    <t>U100000145075</t>
  </si>
  <si>
    <t>U100000145076</t>
  </si>
  <si>
    <t>U100000144327</t>
  </si>
  <si>
    <t>U100000145077</t>
  </si>
  <si>
    <t>U100000145072</t>
  </si>
  <si>
    <t>U100000143591</t>
  </si>
  <si>
    <t>U100000143592</t>
  </si>
  <si>
    <t>U100000145073</t>
  </si>
  <si>
    <t>U100000145074</t>
  </si>
  <si>
    <t>U100000145078</t>
  </si>
  <si>
    <t>U100000145096</t>
  </si>
  <si>
    <t>U100000144145</t>
  </si>
  <si>
    <t>U100000144144</t>
  </si>
  <si>
    <t>U100000143595</t>
  </si>
  <si>
    <t>U100000144146</t>
  </si>
  <si>
    <t>U100000144147</t>
  </si>
  <si>
    <t>U100000144148</t>
  </si>
  <si>
    <t>U100000143596</t>
  </si>
  <si>
    <t>U100000143807</t>
  </si>
  <si>
    <t>U100000143808</t>
  </si>
  <si>
    <t>U100000143809</t>
  </si>
  <si>
    <t>U100000143597</t>
  </si>
  <si>
    <t>U100001055281</t>
  </si>
  <si>
    <t>U100001055284</t>
  </si>
  <si>
    <t>U100000143814</t>
  </si>
  <si>
    <t>U100000144419</t>
  </si>
  <si>
    <t>U100000144420</t>
  </si>
  <si>
    <t>U100000144378</t>
  </si>
  <si>
    <t>U100000144379</t>
  </si>
  <si>
    <t>U100001028180</t>
  </si>
  <si>
    <t>U100000144372</t>
  </si>
  <si>
    <t>U100000144390</t>
  </si>
  <si>
    <t>U100000143600</t>
  </si>
  <si>
    <t>U100000143601</t>
  </si>
  <si>
    <t>U100000143602</t>
  </si>
  <si>
    <t>U100000143603</t>
  </si>
  <si>
    <t>U100000143604</t>
  </si>
  <si>
    <t>U100000143605</t>
  </si>
  <si>
    <t>U100000143606</t>
  </si>
  <si>
    <t>U100000144395</t>
  </si>
  <si>
    <t>U100000144396</t>
  </si>
  <si>
    <t>U100000144397</t>
  </si>
  <si>
    <t>U100000144398</t>
  </si>
  <si>
    <t>U100000144399</t>
  </si>
  <si>
    <t>U100000145062</t>
  </si>
  <si>
    <t>U100000143607</t>
  </si>
  <si>
    <t>U100000143608</t>
  </si>
  <si>
    <t>U100000143609</t>
  </si>
  <si>
    <t>U100000143610</t>
  </si>
  <si>
    <t>U100000143611</t>
  </si>
  <si>
    <t>U100000145066</t>
  </si>
  <si>
    <t>U100000145067</t>
  </si>
  <si>
    <t>U100000143612</t>
  </si>
  <si>
    <t>U100000143613</t>
  </si>
  <si>
    <t>U100000143614</t>
  </si>
  <si>
    <t>U100000143816</t>
  </si>
  <si>
    <t>U100000143817</t>
  </si>
  <si>
    <t>U100000143818</t>
  </si>
  <si>
    <t>U100000145065</t>
  </si>
  <si>
    <t>U100000143618</t>
  </si>
  <si>
    <t>BOF Converter A (4)</t>
  </si>
  <si>
    <t>U100000143617</t>
  </si>
  <si>
    <t>BOF Converter B (3)</t>
  </si>
  <si>
    <t>U100000143616</t>
  </si>
  <si>
    <t>BOF Converter C (2)</t>
  </si>
  <si>
    <t>U100000143615</t>
  </si>
  <si>
    <t>BOF Converter D (1)</t>
  </si>
  <si>
    <t>U100000143619</t>
  </si>
  <si>
    <t>BOF Converter E (5)</t>
  </si>
  <si>
    <t>U100000143620</t>
  </si>
  <si>
    <t>U100000143621</t>
  </si>
  <si>
    <t>U100000145095</t>
  </si>
  <si>
    <t>U100001030277</t>
  </si>
  <si>
    <t>U100000143622</t>
  </si>
  <si>
    <t>U100000143623</t>
  </si>
  <si>
    <t>U100000143624</t>
  </si>
  <si>
    <t>U100000144323</t>
  </si>
  <si>
    <t>U100000144324</t>
  </si>
  <si>
    <t>U100000144325</t>
  </si>
  <si>
    <t>U100000143625</t>
  </si>
  <si>
    <t>U100000143626</t>
  </si>
  <si>
    <t>U100000143627</t>
  </si>
  <si>
    <t>U100000145068</t>
  </si>
  <si>
    <t>U100000144266</t>
  </si>
  <si>
    <t>U100000144267</t>
  </si>
  <si>
    <t>U100000144268</t>
  </si>
  <si>
    <t>U100000144290</t>
  </si>
  <si>
    <t>U100000144291</t>
  </si>
  <si>
    <t>U100000144292</t>
  </si>
  <si>
    <t>U100000144293</t>
  </si>
  <si>
    <t>U100000144294</t>
  </si>
  <si>
    <t>U100000144295</t>
  </si>
  <si>
    <t>U100000144296</t>
  </si>
  <si>
    <t>U100000144287</t>
  </si>
  <si>
    <t>U100000144288</t>
  </si>
  <si>
    <t>U100000144289</t>
  </si>
  <si>
    <t>U100000143628</t>
  </si>
  <si>
    <t>BOF A</t>
  </si>
  <si>
    <t>U100000143629</t>
  </si>
  <si>
    <t>BOF B</t>
  </si>
  <si>
    <t>U100000143630</t>
  </si>
  <si>
    <t>BOF C</t>
  </si>
  <si>
    <t>U100000143631</t>
  </si>
  <si>
    <t>BOF D</t>
  </si>
  <si>
    <t>U100000143632</t>
  </si>
  <si>
    <t>BOF E</t>
  </si>
  <si>
    <t>U100000143633</t>
  </si>
  <si>
    <t>BOF F</t>
  </si>
  <si>
    <t>U100000143634</t>
  </si>
  <si>
    <t>U100000144500</t>
  </si>
  <si>
    <t>U100001028208</t>
  </si>
  <si>
    <t>U100001028222</t>
  </si>
  <si>
    <t>U100000144119</t>
  </si>
  <si>
    <t>U100000144120</t>
  </si>
  <si>
    <t>U100000143637</t>
  </si>
  <si>
    <t>U100000144117</t>
  </si>
  <si>
    <t>U100000144102</t>
  </si>
  <si>
    <t>U100000144118</t>
  </si>
  <si>
    <t>U100000144103</t>
  </si>
  <si>
    <t>U100000143638</t>
  </si>
  <si>
    <t>U100000145063</t>
  </si>
  <si>
    <t>U100000145446</t>
  </si>
  <si>
    <t>U100001030748</t>
  </si>
  <si>
    <t>U100001030749</t>
  </si>
  <si>
    <t>U100000144411</t>
  </si>
  <si>
    <t>U100000145070</t>
  </si>
  <si>
    <t>U100001028213</t>
  </si>
  <si>
    <t>U100000144426</t>
  </si>
  <si>
    <t>U100000144427</t>
  </si>
  <si>
    <t>U100000143639</t>
  </si>
  <si>
    <t>U100000143640</t>
  </si>
  <si>
    <t>U100000143641</t>
  </si>
  <si>
    <t>U100000145071</t>
  </si>
  <si>
    <t>U100000143901</t>
  </si>
  <si>
    <t>U100000143820</t>
  </si>
  <si>
    <t>U100000143819</t>
  </si>
  <si>
    <t>U100000145064</t>
  </si>
  <si>
    <t>U100000143642</t>
  </si>
  <si>
    <t>U100000143821</t>
  </si>
  <si>
    <t>U100000143822</t>
  </si>
  <si>
    <t>U100000143643</t>
  </si>
  <si>
    <t>U100000144571</t>
  </si>
  <si>
    <t>U100000144475</t>
  </si>
  <si>
    <t>U100000144476</t>
  </si>
  <si>
    <t>U100000143644</t>
  </si>
  <si>
    <t>U100000144572</t>
  </si>
  <si>
    <t>U100000144573</t>
  </si>
  <si>
    <t>U100000144592</t>
  </si>
  <si>
    <t>U100000144593</t>
  </si>
  <si>
    <t>U100000144594</t>
  </si>
  <si>
    <t>U100000144595</t>
  </si>
  <si>
    <t>U100000144596</t>
  </si>
  <si>
    <t>U100000144597</t>
  </si>
  <si>
    <t>U100000145060</t>
  </si>
  <si>
    <t>U100000145061</t>
  </si>
  <si>
    <t>U100000144272</t>
  </si>
  <si>
    <t>U100000144273</t>
  </si>
  <si>
    <t>U100000144274</t>
  </si>
  <si>
    <t>U100000145079</t>
  </si>
  <si>
    <t>U100000144234</t>
  </si>
  <si>
    <t>U100000143646</t>
  </si>
  <si>
    <t>U100000143647</t>
  </si>
  <si>
    <t>U100000143648</t>
  </si>
  <si>
    <t>U100000143649</t>
  </si>
  <si>
    <t>U100000143650</t>
  </si>
  <si>
    <t>U100000143651</t>
  </si>
  <si>
    <t>U100000143652</t>
  </si>
  <si>
    <t>U100000143653</t>
  </si>
  <si>
    <t>U100000143654</t>
  </si>
  <si>
    <t>U100000143794</t>
  </si>
  <si>
    <t>U100000143795</t>
  </si>
  <si>
    <t>U100000143796</t>
  </si>
  <si>
    <t>U100000143655</t>
  </si>
  <si>
    <t>U100000143656</t>
  </si>
  <si>
    <t>U100000144698</t>
  </si>
  <si>
    <t>U100000144699</t>
  </si>
  <si>
    <t>U100000144700</t>
  </si>
  <si>
    <t>U100000143797</t>
  </si>
  <si>
    <t>U100000143658</t>
  </si>
  <si>
    <t>U100000143659</t>
  </si>
  <si>
    <t>U100000143660</t>
  </si>
  <si>
    <t>U100000143661</t>
  </si>
  <si>
    <t>U100000143662</t>
  </si>
  <si>
    <t>U100000143663</t>
  </si>
  <si>
    <t>U100000143664</t>
  </si>
  <si>
    <t>U100000144707</t>
  </si>
  <si>
    <t>U100000143665</t>
  </si>
  <si>
    <t>U100000143666</t>
  </si>
  <si>
    <t>U100000144801</t>
  </si>
  <si>
    <t>U100000143667</t>
  </si>
  <si>
    <t>U100000143668</t>
  </si>
  <si>
    <t>U100000143669</t>
  </si>
  <si>
    <t>U100000143670</t>
  </si>
  <si>
    <t>U100000143671</t>
  </si>
  <si>
    <t>U100000143672</t>
  </si>
  <si>
    <t>U100000143673</t>
  </si>
  <si>
    <t>U100000143674</t>
  </si>
  <si>
    <t>U100000143675</t>
  </si>
  <si>
    <t>U100000143676</t>
  </si>
  <si>
    <t>U100000143677</t>
  </si>
  <si>
    <t>U100000143678</t>
  </si>
  <si>
    <t>U100000143679</t>
  </si>
  <si>
    <t>U100000143680</t>
  </si>
  <si>
    <t>U100000143681</t>
  </si>
  <si>
    <t>U100000143682</t>
  </si>
  <si>
    <t>U100000143683</t>
  </si>
  <si>
    <t>U100000143684</t>
  </si>
  <si>
    <t>U100000143685</t>
  </si>
  <si>
    <t>U100000143686</t>
  </si>
  <si>
    <t>U100000143687</t>
  </si>
  <si>
    <t>U100000143688</t>
  </si>
  <si>
    <t>U100000143689</t>
  </si>
  <si>
    <t>U100000143690</t>
  </si>
  <si>
    <t>U100000143691</t>
  </si>
  <si>
    <t>U100000143692</t>
  </si>
  <si>
    <t>U100000143693</t>
  </si>
  <si>
    <t>U100000143694</t>
  </si>
  <si>
    <t>U100000143695</t>
  </si>
  <si>
    <t>U100000143696</t>
  </si>
  <si>
    <t>U100000143697</t>
  </si>
  <si>
    <t>U100000143698</t>
  </si>
  <si>
    <t>U100000143699</t>
  </si>
  <si>
    <t>U100000143700</t>
  </si>
  <si>
    <t>U100000144220</t>
  </si>
  <si>
    <t>U100001048386</t>
  </si>
  <si>
    <t>U100001048387</t>
  </si>
  <si>
    <t>U100000144218</t>
  </si>
  <si>
    <t>U100000144219</t>
  </si>
  <si>
    <t>U100000144347</t>
  </si>
  <si>
    <t>U100000144348</t>
  </si>
  <si>
    <t>U100000143701</t>
  </si>
  <si>
    <t>U100000144349</t>
  </si>
  <si>
    <t>U100000144350</t>
  </si>
  <si>
    <t>U100000143702</t>
  </si>
  <si>
    <t>U100001048207</t>
  </si>
  <si>
    <t>U100001048208</t>
  </si>
  <si>
    <t>U100000143703</t>
  </si>
  <si>
    <t>U100001048209</t>
  </si>
  <si>
    <t>U100001048210</t>
  </si>
  <si>
    <t>U100000143704</t>
  </si>
  <si>
    <t>U100001048211</t>
  </si>
  <si>
    <t>U100000143705</t>
  </si>
  <si>
    <t>U100000143706</t>
  </si>
  <si>
    <t>U100000144262</t>
  </si>
  <si>
    <t>U100000144263</t>
  </si>
  <si>
    <t>U100000143707</t>
  </si>
  <si>
    <t>U100000144265</t>
  </si>
  <si>
    <t>U100000144264</t>
  </si>
  <si>
    <t>U100000143708</t>
  </si>
  <si>
    <t>U100000143709</t>
  </si>
  <si>
    <t>U100000143710</t>
  </si>
  <si>
    <t>U100000145089</t>
  </si>
  <si>
    <t>U100000145084</t>
  </si>
  <si>
    <t>U100000143711</t>
  </si>
  <si>
    <t>U100000143712</t>
  </si>
  <si>
    <t>U100000143713</t>
  </si>
  <si>
    <t>U100000143714</t>
  </si>
  <si>
    <t>U100000143715</t>
  </si>
  <si>
    <t>U100000143716</t>
  </si>
  <si>
    <t>U100000143717</t>
  </si>
  <si>
    <t>U100000143823</t>
  </si>
  <si>
    <t>U100000143824</t>
  </si>
  <si>
    <t>U100000145082</t>
  </si>
  <si>
    <t>U100000145083</t>
  </si>
  <si>
    <t>U100000143718</t>
  </si>
  <si>
    <t>U100000144340</t>
  </si>
  <si>
    <t>U100000145081</t>
  </si>
  <si>
    <t>U100000143719</t>
  </si>
  <si>
    <t>U100001048266</t>
  </si>
  <si>
    <t>U100000143720</t>
  </si>
  <si>
    <t>U100000143798</t>
  </si>
  <si>
    <t>U100000143799</t>
  </si>
  <si>
    <t>U100000145085</t>
  </si>
  <si>
    <t>U100000144317</t>
  </si>
  <si>
    <t>U100000144318</t>
  </si>
  <si>
    <t>U100000143722</t>
  </si>
  <si>
    <t>U100000143723</t>
  </si>
  <si>
    <t>U100000144341</t>
  </si>
  <si>
    <t>U100000144342</t>
  </si>
  <si>
    <t>U100000144343</t>
  </si>
  <si>
    <t>U100000145086</t>
  </si>
  <si>
    <t>U100000143800</t>
  </si>
  <si>
    <t>U100000143801</t>
  </si>
  <si>
    <t>U100000143726</t>
  </si>
  <si>
    <t>U100000143727</t>
  </si>
  <si>
    <t>U100000143728</t>
  </si>
  <si>
    <t>U100000144196</t>
  </si>
  <si>
    <t>U100000144197</t>
  </si>
  <si>
    <t>U100000144198</t>
  </si>
  <si>
    <t>U100000144212</t>
  </si>
  <si>
    <t>U100000143729</t>
  </si>
  <si>
    <t>U100000144183</t>
  </si>
  <si>
    <t>U100000144184</t>
  </si>
  <si>
    <t>U100000144154</t>
  </si>
  <si>
    <t>BOF 1.1</t>
  </si>
  <si>
    <t>U100000144155</t>
  </si>
  <si>
    <t>BOF 1.2</t>
  </si>
  <si>
    <t>U100000144156</t>
  </si>
  <si>
    <t>BOF 1.3</t>
  </si>
  <si>
    <t>U100000144151</t>
  </si>
  <si>
    <t>BOF 2.1</t>
  </si>
  <si>
    <t>U100000144152</t>
  </si>
  <si>
    <t>BOF 2.2</t>
  </si>
  <si>
    <t>U100000144153</t>
  </si>
  <si>
    <t>BOF 2.3</t>
  </si>
  <si>
    <t>U100000145087</t>
  </si>
  <si>
    <t>U100001027700</t>
  </si>
  <si>
    <t>U100001027701</t>
  </si>
  <si>
    <t>U100001027702</t>
  </si>
  <si>
    <t>U100000143730</t>
  </si>
  <si>
    <t>U100000143731</t>
  </si>
  <si>
    <t>U100000143732</t>
  </si>
  <si>
    <t>U100000143825</t>
  </si>
  <si>
    <t>U100000144160</t>
  </si>
  <si>
    <t>U100001027705</t>
  </si>
  <si>
    <t>U100001027706</t>
  </si>
  <si>
    <t>U100000144161</t>
  </si>
  <si>
    <t>U100001027704</t>
  </si>
  <si>
    <t>U100001027707</t>
  </si>
  <si>
    <t>Unknown BOF (6)</t>
  </si>
  <si>
    <t>U100000145090</t>
  </si>
  <si>
    <t>U100000144328</t>
  </si>
  <si>
    <t>U100001048438</t>
  </si>
  <si>
    <t>U100000143733</t>
  </si>
  <si>
    <t>U100000143734</t>
  </si>
  <si>
    <t>U100000143735</t>
  </si>
  <si>
    <t>U100000143736</t>
  </si>
  <si>
    <t>U100000144269</t>
  </si>
  <si>
    <t>U100000144270</t>
  </si>
  <si>
    <t>U100000144271</t>
  </si>
  <si>
    <t>U100000145091</t>
  </si>
  <si>
    <t>U100000144282</t>
  </si>
  <si>
    <t>U100000144283</t>
  </si>
  <si>
    <t>U100000144284</t>
  </si>
  <si>
    <t>U100000144422</t>
  </si>
  <si>
    <t>U100000144423</t>
  </si>
  <si>
    <t>U100000143737</t>
  </si>
  <si>
    <t>U100000143738</t>
  </si>
  <si>
    <t>U100000143739</t>
  </si>
  <si>
    <t>U100000143740</t>
  </si>
  <si>
    <t>U100000143741</t>
  </si>
  <si>
    <t>U100000144241</t>
  </si>
  <si>
    <t>U100000144242</t>
  </si>
  <si>
    <t>U100000144243</t>
  </si>
  <si>
    <t>U100000144244</t>
  </si>
  <si>
    <t>U100000144245</t>
  </si>
  <si>
    <t>U100000144240</t>
  </si>
  <si>
    <t>U100000143742</t>
  </si>
  <si>
    <t>U100000143743</t>
  </si>
  <si>
    <t>U100000143744</t>
  </si>
  <si>
    <t>U100000143745</t>
  </si>
  <si>
    <t>U100000143746</t>
  </si>
  <si>
    <t>U100000143747</t>
  </si>
  <si>
    <t>U100000143748</t>
  </si>
  <si>
    <t>U100000143749</t>
  </si>
  <si>
    <t>U100000143750</t>
  </si>
  <si>
    <t>U100000143751</t>
  </si>
  <si>
    <t>U100000143752</t>
  </si>
  <si>
    <t>U100000143753</t>
  </si>
  <si>
    <t>U100000143754</t>
  </si>
  <si>
    <t>U100000143755</t>
  </si>
  <si>
    <t>U100000143756</t>
  </si>
  <si>
    <t>U100000143757</t>
  </si>
  <si>
    <t>U100000143758</t>
  </si>
  <si>
    <t>BOF 15</t>
  </si>
  <si>
    <t>U100000143759</t>
  </si>
  <si>
    <t>BOF 16</t>
  </si>
  <si>
    <t>U100000143760</t>
  </si>
  <si>
    <t>U100000143761</t>
  </si>
  <si>
    <t>U100000143762</t>
  </si>
  <si>
    <t>U100000143763</t>
  </si>
  <si>
    <t>U100000143764</t>
  </si>
  <si>
    <t>U100000143765</t>
  </si>
  <si>
    <t>U100000143766</t>
  </si>
  <si>
    <t>U100000143767</t>
  </si>
  <si>
    <t>U100000143768</t>
  </si>
  <si>
    <t>U100000143771</t>
  </si>
  <si>
    <t>U100000143772</t>
  </si>
  <si>
    <t>U100000143773</t>
  </si>
  <si>
    <t>U100000143774</t>
  </si>
  <si>
    <t>U100000143776</t>
  </si>
  <si>
    <t>U100000143775</t>
  </si>
  <si>
    <t>BOF R</t>
  </si>
  <si>
    <t>U100000143777</t>
  </si>
  <si>
    <t>U100000143778</t>
  </si>
  <si>
    <t>U100000143779</t>
  </si>
  <si>
    <t>U100000144037</t>
  </si>
  <si>
    <t>U100000144038</t>
  </si>
  <si>
    <t>U100000144039</t>
  </si>
  <si>
    <t>U100000143780</t>
  </si>
  <si>
    <t>U100000143781</t>
  </si>
  <si>
    <t>U100000143782</t>
  </si>
  <si>
    <t>U100000143783</t>
  </si>
  <si>
    <t>U100000143784</t>
  </si>
  <si>
    <t>U100000143785</t>
  </si>
  <si>
    <t>U100000143786</t>
  </si>
  <si>
    <t>U100000144722</t>
  </si>
  <si>
    <t>U100000144723</t>
  </si>
  <si>
    <t>U100000143802</t>
  </si>
  <si>
    <t>U100000143803</t>
  </si>
  <si>
    <t>U100000144074</t>
  </si>
  <si>
    <t>U100000144075</t>
  </si>
  <si>
    <t>U100000144076</t>
  </si>
  <si>
    <t>U100000144077</t>
  </si>
  <si>
    <t>U100000144078</t>
  </si>
  <si>
    <t>U100000144728</t>
  </si>
  <si>
    <t>U100000144079</t>
  </si>
  <si>
    <t>U100000145092</t>
  </si>
  <si>
    <t>U100000145093</t>
  </si>
  <si>
    <t>U100000143804</t>
  </si>
  <si>
    <t>U100000143805</t>
  </si>
  <si>
    <t>U100000143806</t>
  </si>
  <si>
    <t>U100000143790</t>
  </si>
  <si>
    <t>U100000143791</t>
  </si>
  <si>
    <t>U100000143792</t>
  </si>
  <si>
    <t>U100000145097</t>
  </si>
  <si>
    <t>U100000144113</t>
  </si>
  <si>
    <t>U100000143189</t>
  </si>
  <si>
    <t>U100000143190</t>
  </si>
  <si>
    <t>U100000143191</t>
  </si>
  <si>
    <t>U100000143192</t>
  </si>
  <si>
    <t>U100000143193</t>
  </si>
  <si>
    <t>U100000143194</t>
  </si>
  <si>
    <t>U100000143195</t>
  </si>
  <si>
    <t>U100000143196</t>
  </si>
  <si>
    <t>U100000143197</t>
  </si>
  <si>
    <t>U100000143198</t>
  </si>
  <si>
    <t>U100000143199</t>
  </si>
  <si>
    <t>U100000143200</t>
  </si>
  <si>
    <t>U100000143201</t>
  </si>
  <si>
    <t>U100000143202</t>
  </si>
  <si>
    <t>U100000143203</t>
  </si>
  <si>
    <t>U100000143206</t>
  </si>
  <si>
    <t>U100000143207</t>
  </si>
  <si>
    <t>U100000143208</t>
  </si>
  <si>
    <t>U100000143209</t>
  </si>
  <si>
    <t>U100000143210</t>
  </si>
  <si>
    <t>U100000143211</t>
  </si>
  <si>
    <t>U100000143212</t>
  </si>
  <si>
    <t>U100000143213</t>
  </si>
  <si>
    <t>U100000143214</t>
  </si>
  <si>
    <t>U100000143215</t>
  </si>
  <si>
    <t>U100000143217</t>
  </si>
  <si>
    <t>U100000144503</t>
  </si>
  <si>
    <t>U100000144504</t>
  </si>
  <si>
    <t>U100000144505</t>
  </si>
  <si>
    <t>U100000143218</t>
  </si>
  <si>
    <t>U100000144414</t>
  </si>
  <si>
    <t>U100000144416</t>
  </si>
  <si>
    <t>U100000143221</t>
  </si>
  <si>
    <t>U100000143222</t>
  </si>
  <si>
    <t>U100000143953</t>
  </si>
  <si>
    <t>U100000143954</t>
  </si>
  <si>
    <t>U100000143229</t>
  </si>
  <si>
    <t>U100000143230</t>
  </si>
  <si>
    <t>U100000143223</t>
  </si>
  <si>
    <t>U100000143231</t>
  </si>
  <si>
    <t>U100001031324</t>
  </si>
  <si>
    <t>U100000143232</t>
  </si>
  <si>
    <t>U100000143984</t>
  </si>
  <si>
    <t>U100000143985</t>
  </si>
  <si>
    <t>U100000144052</t>
  </si>
  <si>
    <t>U100000144053</t>
  </si>
  <si>
    <t>U100000143136</t>
  </si>
  <si>
    <t>U100000143137</t>
  </si>
  <si>
    <t>U100000143138</t>
  </si>
  <si>
    <t>U100000143139</t>
  </si>
  <si>
    <t>U100000143140</t>
  </si>
  <si>
    <t>U100000143077</t>
  </si>
  <si>
    <t>U100000143078</t>
  </si>
  <si>
    <t>U100000144084</t>
  </si>
  <si>
    <t>U100000144085</t>
  </si>
  <si>
    <t>U100000145094</t>
  </si>
  <si>
    <t>U100000144305</t>
  </si>
  <si>
    <t>U100000144306</t>
  </si>
  <si>
    <t>U100000144428</t>
  </si>
  <si>
    <t>U100000144429</t>
  </si>
  <si>
    <t>U100000144430</t>
  </si>
  <si>
    <t>U100000144431</t>
  </si>
  <si>
    <t>U100000145451</t>
  </si>
  <si>
    <t>unknown BOF</t>
  </si>
  <si>
    <t>U100000145433</t>
  </si>
  <si>
    <t>U100000145452</t>
  </si>
  <si>
    <t>U100000144802</t>
  </si>
  <si>
    <t>U100000145456</t>
  </si>
  <si>
    <t>U100001027999</t>
  </si>
  <si>
    <t>U100000144673</t>
  </si>
  <si>
    <t>U100000144674</t>
  </si>
  <si>
    <t>U100000144675</t>
  </si>
  <si>
    <t>U100000144676</t>
  </si>
  <si>
    <t>U100000144679</t>
  </si>
  <si>
    <t>U100000144680</t>
  </si>
  <si>
    <t>U100000145098</t>
  </si>
  <si>
    <t>U100000144837</t>
  </si>
  <si>
    <t>U100001028022</t>
  </si>
  <si>
    <t>U100001028090</t>
  </si>
  <si>
    <t>U100001028145</t>
  </si>
  <si>
    <t>U100001028186</t>
  </si>
  <si>
    <t>U100001051002</t>
  </si>
  <si>
    <t>U100001028190</t>
  </si>
  <si>
    <t>U100001051003</t>
  </si>
  <si>
    <t>U100001030474</t>
  </si>
  <si>
    <t>U100001030475</t>
  </si>
  <si>
    <t>U100001031107</t>
  </si>
  <si>
    <t>U100001031108</t>
  </si>
  <si>
    <t>U100001050458</t>
  </si>
  <si>
    <t>U100001050461</t>
  </si>
  <si>
    <t>U100001050459</t>
  </si>
  <si>
    <t>U100001050460</t>
  </si>
  <si>
    <t>U100001051329</t>
  </si>
  <si>
    <t>Retirement date</t>
  </si>
  <si>
    <t>Total Capacity</t>
  </si>
  <si>
    <t>Share of Capacity</t>
  </si>
  <si>
    <t>Energy intensity</t>
  </si>
  <si>
    <t>Share of E use</t>
  </si>
  <si>
    <t>Sum of plant E use</t>
  </si>
  <si>
    <t>% of BF Relined</t>
  </si>
  <si>
    <t>% of DRI retired</t>
  </si>
  <si>
    <t>% of EAF retired</t>
  </si>
  <si>
    <t>% of BOF retired</t>
  </si>
  <si>
    <t>relining assumed share of new BF cost</t>
  </si>
  <si>
    <t>other</t>
  </si>
  <si>
    <t>% total retired output, energy-use weighted</t>
  </si>
  <si>
    <t>cumulative</t>
  </si>
  <si>
    <t>Retirement profiles</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</si>
  <si>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</si>
  <si>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</si>
  <si>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</si>
  <si>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</si>
  <si>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</si>
  <si>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</si>
  <si>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</si>
  <si>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</si>
  <si>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</si>
  <si>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</si>
  <si>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</si>
  <si>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</si>
  <si>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</si>
  <si>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</si>
  <si>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</si>
  <si>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</si>
  <si>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</si>
  <si>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</si>
  <si>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</si>
  <si>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</si>
  <si>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</si>
  <si>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</si>
  <si>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</si>
  <si>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</si>
  <si>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</si>
  <si>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Unit: dimensionless (share of equipment retired)</t>
  </si>
  <si>
    <t>Source:</t>
  </si>
  <si>
    <t>BIISRP BAU Individual Industrial Site Retirement Profiles</t>
  </si>
  <si>
    <t>Iron &amp; steelmaking plants</t>
  </si>
  <si>
    <t>Global Energy Monitor</t>
  </si>
  <si>
    <t>Global Iron and Steel Tracker (September 2025 release)</t>
  </si>
  <si>
    <t>https://globalenergymonitor.org/projects/global-iron-and-steel-tracker/dashboard/</t>
  </si>
  <si>
    <t>Multiple tables</t>
  </si>
  <si>
    <t xml:space="preserve">This file allows the user to define explicit retirement profiles for specific industries. </t>
  </si>
  <si>
    <t>BIISRP Boolean Use Individual Industrial Site Retirement Profiles</t>
  </si>
  <si>
    <t>boolean</t>
  </si>
  <si>
    <t>Unit: dimensionless</t>
  </si>
  <si>
    <t xml:space="preserve">In small regions, there may be a limited number of facilities of a certain type -- for </t>
  </si>
  <si>
    <t>example, one integrated steelmaking plant. Therefore, using a smooth retirement curve</t>
  </si>
  <si>
    <t>as defined in indst/IESD might not reflect the quantized retirement that would be expected.</t>
  </si>
  <si>
    <t>Instead, you can use this file to define an explicit retirement profile. Maybe that one</t>
  </si>
  <si>
    <t xml:space="preserve">integrated plant will phase down from 2028 to 2030. You can use this file to define that </t>
  </si>
  <si>
    <t xml:space="preserve">retirement curve.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</si>
</sst>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
    <numFmt numFmtId="165" formatCode="yyyy\-mm\-dd"/>
    <numFmt numFmtId="166" formatCode="yyyy\-m"/>
    <numFmt numFmtId="167" formatCode="0.0"/>
  </numFmts>
  <fonts count="16" x14ac:knownFonts="1">
    <font>
      <sz val="10"/>
      <color rgb="FF000000"/>
      <name val="Calibri"/>
      <scheme val="minor"/>
    </font>
    <font>
      <b/>
      <sz val="11"/>
      <color rgb="FF000000"/>
      <name val="Calibri"/>
    </font>
    <font>
      <sz val="11"/>
      <color theme="1"/>
      <name val="Calibri"/>
    </font>
    <font>
      <sz val="11"/>
      <color rgb="FF000000"/>
      <name val="Calibri"/>
    </font>
    <font>
      <u/>
      <sz val="11"/>
      <color rgb="FF000000"/>
      <name val="Calibri"/>
    </font>
    <font>
      <u/>
      <sz val="10"/>
      <color theme="10"/>
      <name val="Calibri"/>
      <scheme val="minor"/>
    </font>
    <font>
      <sz val="10"/>
      <color rgb="FF000000"/>
      <name val="Calibri"/>
      <scheme val="minor"/>
    </font>
    <font>
      <b/>
      <sz val="11"/>
      <color theme="1"/>
      <name val="Calibri"/>
      <family val="2"/>
      <scheme val="minor"/>
    </font>
    <font>
      <b/>
      <sz val="11"/>
      <color theme="1"/>
      <name val="Calibri"/>
      <family val="2"/>
    </font>
    <font>
      <b/>
      <sz val="11"/>
      <color rgb="FF000000"/>
      <name val="Calibri"/>
      <family val="2"/>
    </font>
    <font>
      <sz val="11"/>
      <color rgb="FF000000"/>
      <name val="Calibri"/>
      <family val="2"/>
    </font>
    <font>
      <sz val="11"/>
      <color theme="1"/>
      <name val="Calibri"/>
      <family val="2"/>
    </font>
    <font>
      <sz val="10"/>
      <color rgb="FF000000"/>
      <name val="Calibri"/>
      <family val="2"/>
      <scheme val="minor"/>
    </font>
    <font>
      <u/>
      <sz val="11"/>
      <color rgb="FF000000"/>
      <name val="Calibri"/>
      <family val="2"/>
    </font>
    <font>
      <b/>
      <sz val="10"/>
      <color rgb="FF000000"/>
      <name val="Calibri"/>
      <family val="2"/>
      <scheme val="minor"/>
    </font>
    <font>
      <i/>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14999847407452621"/>
        <bgColor indexed="64"/>
      </patternFill>
    </fill>
    <fill>
      <patternFill patternType="solid">
        <fgColor theme="0" tint="-0.249977111117893"/>
        <bgColor indexed="64"/>
      </patternFill>
    </fill>
  </fills>
  <borders count="1">
    <border>
      <left/>
      <right/>
      <top/>
      <bottom/>
      <diagonal/>
    </border>
  </borders>
  <cellStyleXfs count="4">
    <xf numFmtId="0" fontId="0" fillId="0" borderId="0"/>
    <xf numFmtId="0" fontId="5" fillId="0" borderId="0" applyNumberFormat="0" applyFill="0" applyBorder="0" applyAlignment="0" applyProtection="0"/>
    <xf numFmtId="9" fontId="6" fillId="0" borderId="0" applyFont="0" applyFill="0" applyBorder="0" applyAlignment="0" applyProtection="0"/>
    <xf numFmtId="0" fontId="12" fillId="0" borderId="0"/>
  </cellStyleXfs>
  <cellXfs count="44">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xf>
    <xf numFmtId="165" fontId="3" fillId="0" borderId="0" xfId="0" applyNumberFormat="1" applyFont="1" applyAlignment="1">
      <alignment horizontal="left"/>
    </xf>
    <xf numFmtId="166" fontId="3" fillId="0" borderId="0" xfId="0" applyNumberFormat="1" applyFont="1" applyAlignment="1">
      <alignment horizontal="left"/>
    </xf>
    <xf numFmtId="0" fontId="3" fillId="0" borderId="0" xfId="0" applyFont="1"/>
    <xf numFmtId="164" fontId="2" fillId="0" borderId="0" xfId="0" applyNumberFormat="1" applyFont="1"/>
    <xf numFmtId="0" fontId="8" fillId="0" borderId="0" xfId="0" applyFont="1"/>
    <xf numFmtId="0" fontId="2" fillId="2" borderId="0" xfId="0" applyFont="1" applyFill="1"/>
    <xf numFmtId="0" fontId="9" fillId="0" borderId="0" xfId="3" applyFont="1" applyAlignment="1">
      <alignment horizontal="left"/>
    </xf>
    <xf numFmtId="167" fontId="9" fillId="0" borderId="0" xfId="3" applyNumberFormat="1" applyFont="1" applyAlignment="1">
      <alignment horizontal="left"/>
    </xf>
    <xf numFmtId="0" fontId="12" fillId="0" borderId="0" xfId="3"/>
    <xf numFmtId="0" fontId="10" fillId="0" borderId="0" xfId="3" applyFont="1" applyAlignment="1">
      <alignment horizontal="left"/>
    </xf>
    <xf numFmtId="0" fontId="13" fillId="0" borderId="0" xfId="3" applyFont="1" applyAlignment="1">
      <alignment horizontal="left"/>
    </xf>
    <xf numFmtId="167" fontId="10" fillId="0" borderId="0" xfId="3" applyNumberFormat="1" applyFont="1" applyAlignment="1">
      <alignment horizontal="left"/>
    </xf>
    <xf numFmtId="164" fontId="10" fillId="0" borderId="0" xfId="3" applyNumberFormat="1" applyFont="1" applyAlignment="1">
      <alignment horizontal="left"/>
    </xf>
    <xf numFmtId="167" fontId="10" fillId="0" borderId="0" xfId="3" applyNumberFormat="1" applyFont="1"/>
    <xf numFmtId="165" fontId="10" fillId="0" borderId="0" xfId="3" applyNumberFormat="1" applyFont="1" applyAlignment="1">
      <alignment horizontal="left"/>
    </xf>
    <xf numFmtId="166" fontId="10" fillId="0" borderId="0" xfId="3" applyNumberFormat="1" applyFont="1" applyAlignment="1">
      <alignment horizontal="left"/>
    </xf>
    <xf numFmtId="0" fontId="10" fillId="0" borderId="0" xfId="3" applyFont="1"/>
    <xf numFmtId="0" fontId="9" fillId="0" borderId="0" xfId="3" applyFont="1"/>
    <xf numFmtId="0" fontId="13" fillId="0" borderId="0" xfId="3" applyFont="1"/>
    <xf numFmtId="10" fontId="10" fillId="0" borderId="0" xfId="3" applyNumberFormat="1" applyFont="1"/>
    <xf numFmtId="164" fontId="10" fillId="0" borderId="0" xfId="3" applyNumberFormat="1" applyFont="1"/>
    <xf numFmtId="165" fontId="10" fillId="0" borderId="0" xfId="3" applyNumberFormat="1" applyFont="1"/>
    <xf numFmtId="166" fontId="10" fillId="0" borderId="0" xfId="3" applyNumberFormat="1" applyFont="1"/>
    <xf numFmtId="0" fontId="11" fillId="0" borderId="0" xfId="3" applyFont="1"/>
    <xf numFmtId="0" fontId="14" fillId="0" borderId="0" xfId="3" applyFont="1"/>
    <xf numFmtId="0" fontId="8" fillId="0" borderId="0" xfId="3" applyFont="1"/>
    <xf numFmtId="0" fontId="12" fillId="0" borderId="0" xfId="0" applyFont="1"/>
    <xf numFmtId="9" fontId="2" fillId="0" borderId="0" xfId="2" applyFont="1"/>
    <xf numFmtId="9" fontId="12" fillId="0" borderId="0" xfId="2" applyFont="1"/>
    <xf numFmtId="9" fontId="11" fillId="0" borderId="0" xfId="2" applyFont="1"/>
    <xf numFmtId="9" fontId="0" fillId="0" borderId="0" xfId="2" applyFont="1"/>
    <xf numFmtId="0" fontId="0" fillId="3" borderId="0" xfId="0" applyFill="1"/>
    <xf numFmtId="0" fontId="14" fillId="3" borderId="0" xfId="0" applyFont="1" applyFill="1"/>
    <xf numFmtId="0" fontId="15" fillId="0" borderId="0" xfId="0" applyFont="1"/>
    <xf numFmtId="0" fontId="7" fillId="0" borderId="0" xfId="0" applyFont="1"/>
    <xf numFmtId="0" fontId="7" fillId="4" borderId="0" xfId="0" applyFont="1" applyFill="1"/>
    <xf numFmtId="0" fontId="0" fillId="0" borderId="0" xfId="0" applyAlignment="1">
      <alignment horizontal="left"/>
    </xf>
    <xf numFmtId="0" fontId="5" fillId="0" borderId="0" xfId="1"/>
  </cellXfs>
  <cellStyles count="4">
    <cellStyle name="Hyperlink" xfId="1" builtinId="8"/>
    <cellStyle name="Normal" xfId="0" builtinId="0"/>
    <cellStyle name="Normal 2" xfId="3" xr:uid="{9152A021-0DF7-46C8-8C43-8F2FFCF392BC}"/>
    <cellStyle name="Percent" xfId="2" builtinId="5"/>
  </cellStyles>
  <dxfs count="1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none"/>
          </c:marker>
          <c:xVal>
            <c:numRef>
              <c:f>calculations!$C$2:$AF$2</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calculations!$C$8:$AF$8</c:f>
              <c:numCache>
                <c:formatCode>General</c:formatCode>
                <c:ptCount val="30"/>
                <c:pt idx="0">
                  <c:v>1.8076443469778661E-2</c:v>
                </c:pt>
                <c:pt idx="1">
                  <c:v>1.8076443469778661E-2</c:v>
                </c:pt>
                <c:pt idx="2">
                  <c:v>1.8076443469778661E-2</c:v>
                </c:pt>
                <c:pt idx="3">
                  <c:v>1.9281150943276676E-2</c:v>
                </c:pt>
                <c:pt idx="4">
                  <c:v>2.3785087002611824E-2</c:v>
                </c:pt>
                <c:pt idx="5">
                  <c:v>5.0715401481687322E-2</c:v>
                </c:pt>
                <c:pt idx="6">
                  <c:v>7.7009566799839779E-2</c:v>
                </c:pt>
                <c:pt idx="7">
                  <c:v>0.1070896148119355</c:v>
                </c:pt>
                <c:pt idx="8">
                  <c:v>0.11323720126580557</c:v>
                </c:pt>
                <c:pt idx="9">
                  <c:v>0.11540328915874853</c:v>
                </c:pt>
                <c:pt idx="10">
                  <c:v>0.11676305799022153</c:v>
                </c:pt>
                <c:pt idx="11">
                  <c:v>0.11861425204850759</c:v>
                </c:pt>
                <c:pt idx="12">
                  <c:v>0.1411551373172141</c:v>
                </c:pt>
                <c:pt idx="13">
                  <c:v>0.16017440685591078</c:v>
                </c:pt>
                <c:pt idx="14">
                  <c:v>0.16666312829732582</c:v>
                </c:pt>
                <c:pt idx="15">
                  <c:v>0.18602644850722172</c:v>
                </c:pt>
                <c:pt idx="16">
                  <c:v>0.19785405178168342</c:v>
                </c:pt>
                <c:pt idx="17">
                  <c:v>0.22007659740777802</c:v>
                </c:pt>
                <c:pt idx="18">
                  <c:v>0.25149561318354513</c:v>
                </c:pt>
                <c:pt idx="19">
                  <c:v>0.27349153067106091</c:v>
                </c:pt>
                <c:pt idx="20">
                  <c:v>0.3431631168996534</c:v>
                </c:pt>
                <c:pt idx="21">
                  <c:v>0.36272470359803699</c:v>
                </c:pt>
                <c:pt idx="22">
                  <c:v>0.3663030426282291</c:v>
                </c:pt>
                <c:pt idx="23">
                  <c:v>0.36856932401401743</c:v>
                </c:pt>
                <c:pt idx="24">
                  <c:v>0.37429943758103174</c:v>
                </c:pt>
                <c:pt idx="25">
                  <c:v>0.37577132770211741</c:v>
                </c:pt>
                <c:pt idx="26">
                  <c:v>0.38841479227546288</c:v>
                </c:pt>
                <c:pt idx="27">
                  <c:v>0.390540325659397</c:v>
                </c:pt>
                <c:pt idx="28">
                  <c:v>0.39147069380724697</c:v>
                </c:pt>
                <c:pt idx="29">
                  <c:v>0.39363678170018995</c:v>
                </c:pt>
              </c:numCache>
            </c:numRef>
          </c:yVal>
          <c:smooth val="0"/>
          <c:extLst>
            <c:ext xmlns:c16="http://schemas.microsoft.com/office/drawing/2014/chart" uri="{C3380CC4-5D6E-409C-BE32-E72D297353CC}">
              <c16:uniqueId val="{00000000-BE5C-46D8-A32C-D81D40CE9F3E}"/>
            </c:ext>
          </c:extLst>
        </c:ser>
        <c:dLbls>
          <c:showLegendKey val="0"/>
          <c:showVal val="0"/>
          <c:showCatName val="0"/>
          <c:showSerName val="0"/>
          <c:showPercent val="0"/>
          <c:showBubbleSize val="0"/>
        </c:dLbls>
        <c:axId val="1180472160"/>
        <c:axId val="1437039808"/>
      </c:scatterChart>
      <c:valAx>
        <c:axId val="118047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39808"/>
        <c:crosses val="autoZero"/>
        <c:crossBetween val="midCat"/>
      </c:valAx>
      <c:valAx>
        <c:axId val="143703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72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8</xdr:col>
      <xdr:colOff>264652</xdr:colOff>
      <xdr:row>60</xdr:row>
      <xdr:rowOff>84667</xdr:rowOff>
    </xdr:to>
    <xdr:pic>
      <xdr:nvPicPr>
        <xdr:cNvPr id="7" name="Picture 6">
          <a:extLst>
            <a:ext uri="{FF2B5EF4-FFF2-40B4-BE49-F238E27FC236}">
              <a16:creationId xmlns:a16="http://schemas.microsoft.com/office/drawing/2014/main" id="{BFDC91DF-7412-43B9-AFD3-38F08531097B}"/>
            </a:ext>
          </a:extLst>
        </xdr:cNvPr>
        <xdr:cNvPicPr>
          <a:picLocks noChangeAspect="1"/>
        </xdr:cNvPicPr>
      </xdr:nvPicPr>
      <xdr:blipFill>
        <a:blip xmlns:r="http://schemas.openxmlformats.org/officeDocument/2006/relationships" r:embed="rId1"/>
        <a:stretch>
          <a:fillRect/>
        </a:stretch>
      </xdr:blipFill>
      <xdr:spPr>
        <a:xfrm>
          <a:off x="558800" y="5118100"/>
          <a:ext cx="6045200" cy="2726267"/>
        </a:xfrm>
        <a:prstGeom prst="rect">
          <a:avLst/>
        </a:prstGeom>
      </xdr:spPr>
    </xdr:pic>
    <xdr:clientData/>
  </xdr:twoCellAnchor>
  <xdr:twoCellAnchor editAs="oneCell">
    <xdr:from>
      <xdr:col>1</xdr:col>
      <xdr:colOff>0</xdr:colOff>
      <xdr:row>20</xdr:row>
      <xdr:rowOff>0</xdr:rowOff>
    </xdr:from>
    <xdr:to>
      <xdr:col>7</xdr:col>
      <xdr:colOff>163050</xdr:colOff>
      <xdr:row>43</xdr:row>
      <xdr:rowOff>116440</xdr:rowOff>
    </xdr:to>
    <xdr:pic>
      <xdr:nvPicPr>
        <xdr:cNvPr id="8" name="Picture 7">
          <a:extLst>
            <a:ext uri="{FF2B5EF4-FFF2-40B4-BE49-F238E27FC236}">
              <a16:creationId xmlns:a16="http://schemas.microsoft.com/office/drawing/2014/main" id="{DF3D4311-3C16-44B1-B438-EFB692CF2300}"/>
            </a:ext>
          </a:extLst>
        </xdr:cNvPr>
        <xdr:cNvPicPr>
          <a:picLocks noChangeAspect="1"/>
        </xdr:cNvPicPr>
      </xdr:nvPicPr>
      <xdr:blipFill>
        <a:blip xmlns:r="http://schemas.openxmlformats.org/officeDocument/2006/relationships" r:embed="rId2"/>
        <a:stretch>
          <a:fillRect/>
        </a:stretch>
      </xdr:blipFill>
      <xdr:spPr>
        <a:xfrm>
          <a:off x="558800" y="1155700"/>
          <a:ext cx="5384799" cy="3913741"/>
        </a:xfrm>
        <a:prstGeom prst="rect">
          <a:avLst/>
        </a:prstGeom>
      </xdr:spPr>
    </xdr:pic>
    <xdr:clientData/>
  </xdr:twoCellAnchor>
  <xdr:twoCellAnchor>
    <xdr:from>
      <xdr:col>7</xdr:col>
      <xdr:colOff>376903</xdr:colOff>
      <xdr:row>8</xdr:row>
      <xdr:rowOff>86168</xdr:rowOff>
    </xdr:from>
    <xdr:to>
      <xdr:col>15</xdr:col>
      <xdr:colOff>469764</xdr:colOff>
      <xdr:row>25</xdr:row>
      <xdr:rowOff>43562</xdr:rowOff>
    </xdr:to>
    <xdr:graphicFrame macro="">
      <xdr:nvGraphicFramePr>
        <xdr:cNvPr id="9" name="Chart 8">
          <a:extLst>
            <a:ext uri="{FF2B5EF4-FFF2-40B4-BE49-F238E27FC236}">
              <a16:creationId xmlns:a16="http://schemas.microsoft.com/office/drawing/2014/main" id="{C1E40E9C-32ED-030A-7966-801DCC659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1" Type="http://schemas.openxmlformats.org/officeDocument/2006/relationships/hyperlink" Target="https://www.gem.wiki/Voestalpine_Stahl_Linz_steel_plant" TargetMode="External"/><Relationship Id="rId170" Type="http://schemas.openxmlformats.org/officeDocument/2006/relationships/hyperlink" Target="https://www.gem.wiki/Hebei_Anfeng_Iron_and_Steel_Co_Ltd" TargetMode="External"/><Relationship Id="rId268" Type="http://schemas.openxmlformats.org/officeDocument/2006/relationships/hyperlink" Target="https://www.gem.wiki/Liaoyang_United_Steel_Co_Ltd" TargetMode="External"/><Relationship Id="rId475" Type="http://schemas.openxmlformats.org/officeDocument/2006/relationships/hyperlink" Target="https://www.gem.wiki/Egyptian_Sponge_Iron_and_Steel_Company_Sadat_City_plant" TargetMode="External"/><Relationship Id="rId682" Type="http://schemas.openxmlformats.org/officeDocument/2006/relationships/hyperlink" Target="https://www.gem.wiki/Saeb_Steel_Complex" TargetMode="External"/><Relationship Id="rId128" Type="http://schemas.openxmlformats.org/officeDocument/2006/relationships/hyperlink" Target="https://www.gem.wiki/Fujian_Qingtuo_New_Material_Co_Ltd" TargetMode="External"/><Relationship Id="rId335" Type="http://schemas.openxmlformats.org/officeDocument/2006/relationships/hyperlink" Target="https://www.gem.wiki/Shanxi_Huaxinyuan_Steel_and_Iron_Group_Co_Ltd" TargetMode="External"/><Relationship Id="rId542" Type="http://schemas.openxmlformats.org/officeDocument/2006/relationships/hyperlink" Target="https://www.gem.wiki/Hospet_Steels_Hospet_plant" TargetMode="External"/><Relationship Id="rId987" Type="http://schemas.openxmlformats.org/officeDocument/2006/relationships/hyperlink" Target="https://www.gem.wiki/TY_Steel_Rayong_Steel_Plant" TargetMode="External"/><Relationship Id="rId402" Type="http://schemas.openxmlformats.org/officeDocument/2006/relationships/hyperlink" Target="https://www.gem.wiki/WISCO_Group_Kunming_Steel_Co_Ltd_Yuxi_Xinxing_Steel_Company" TargetMode="External"/><Relationship Id="rId847" Type="http://schemas.openxmlformats.org/officeDocument/2006/relationships/hyperlink" Target="https://www.gem.wiki/Mount_Zynai_Integratred_Steel_Mill_and_Smelting_Plant" TargetMode="External"/><Relationship Id="rId1032" Type="http://schemas.openxmlformats.org/officeDocument/2006/relationships/hyperlink" Target="https://www.gem.wiki/British_Steel_Teesside_plant" TargetMode="External"/><Relationship Id="rId707" Type="http://schemas.openxmlformats.org/officeDocument/2006/relationships/hyperlink" Target="https://www.gem.wiki/Ferriera_Valsabbia_Odolo_steel_plant" TargetMode="External"/><Relationship Id="rId914" Type="http://schemas.openxmlformats.org/officeDocument/2006/relationships/hyperlink" Target="https://www.gem.wiki/Solb_Steel_Jizan_plant" TargetMode="External"/><Relationship Id="rId43" Type="http://schemas.openxmlformats.org/officeDocument/2006/relationships/hyperlink" Target="https://www.gem.wiki/ArcelorMittal_Resende_steel_plant" TargetMode="External"/><Relationship Id="rId192" Type="http://schemas.openxmlformats.org/officeDocument/2006/relationships/hyperlink" Target="https://www.gem.wiki/Hebei_Xinjin_Iron_and_Steel_Co_Ltd" TargetMode="External"/><Relationship Id="rId497" Type="http://schemas.openxmlformats.org/officeDocument/2006/relationships/hyperlink" Target="https://www.gem.wiki/Riva_Alpa_Gargenville_steel_plant" TargetMode="External"/><Relationship Id="rId357" Type="http://schemas.openxmlformats.org/officeDocument/2006/relationships/hyperlink" Target="https://www.gem.wiki/Sichuan_Dazhou_Iron_and_Steel_Group_Co_Ltd" TargetMode="External"/><Relationship Id="rId217" Type="http://schemas.openxmlformats.org/officeDocument/2006/relationships/hyperlink" Target="https://www.gem.wiki/Hubei_Shunle_Steel_Co_Ltd_plant" TargetMode="External"/><Relationship Id="rId564" Type="http://schemas.openxmlformats.org/officeDocument/2006/relationships/hyperlink" Target="https://www.gem.wiki/JSW_Steel_Gadchiroli_steel_plant" TargetMode="External"/><Relationship Id="rId771" Type="http://schemas.openxmlformats.org/officeDocument/2006/relationships/hyperlink" Target="https://www.gem.wiki/Sinosteel_Kenya_plant" TargetMode="External"/><Relationship Id="rId869" Type="http://schemas.openxmlformats.org/officeDocument/2006/relationships/hyperlink" Target="https://www.gem.wiki/Tenaris_Silcotub_Calarasi_steel_mill" TargetMode="External"/><Relationship Id="rId424" Type="http://schemas.openxmlformats.org/officeDocument/2006/relationships/hyperlink" Target="https://www.gem.wiki/Xinjiang_Daan_Special_Steel_Co_Ltd" TargetMode="External"/><Relationship Id="rId631" Type="http://schemas.openxmlformats.org/officeDocument/2006/relationships/hyperlink" Target="https://www.gem.wiki/Dexin_Steel_Morowali_plant" TargetMode="External"/><Relationship Id="rId729" Type="http://schemas.openxmlformats.org/officeDocument/2006/relationships/hyperlink" Target="https://www.gem.wiki/JFE_East_Japan_Works_(Chiba)_steel_plant" TargetMode="External"/><Relationship Id="rId1054" Type="http://schemas.openxmlformats.org/officeDocument/2006/relationships/hyperlink" Target="https://www.gem.wiki/Cleveland-Cliffs_Riverdale_steel_plant" TargetMode="External"/><Relationship Id="rId936" Type="http://schemas.openxmlformats.org/officeDocument/2006/relationships/hyperlink" Target="https://www.gem.wiki/POSCO_Gwangyang_steel_plant" TargetMode="External"/><Relationship Id="rId1121" Type="http://schemas.openxmlformats.org/officeDocument/2006/relationships/hyperlink" Target="https://www.gem.wiki/U.S._Steel_Gary_Works" TargetMode="External"/><Relationship Id="rId65" Type="http://schemas.openxmlformats.org/officeDocument/2006/relationships/hyperlink" Target="https://www.gem.wiki/Angang_Group_Xinyang_Iron_and_Steel_Co_Ltd" TargetMode="External"/><Relationship Id="rId281" Type="http://schemas.openxmlformats.org/officeDocument/2006/relationships/hyperlink" Target="https://www.gem.wiki/Maanshan_Iron_and_Steel_Co_Ltd" TargetMode="External"/><Relationship Id="rId141" Type="http://schemas.openxmlformats.org/officeDocument/2006/relationships/hyperlink" Target="https://www.gem.wiki/Guangdong_Jinshenglan_Metallurgical_Technology_Co_Ltd" TargetMode="External"/><Relationship Id="rId379" Type="http://schemas.openxmlformats.org/officeDocument/2006/relationships/hyperlink" Target="https://www.gem.wiki/Tangshan_Wenfeng_Special_Steel_Co_Ltd" TargetMode="External"/><Relationship Id="rId586" Type="http://schemas.openxmlformats.org/officeDocument/2006/relationships/hyperlink" Target="https://www.gem.wiki/Orissa_Metaliks_Markuta_steel_plant" TargetMode="External"/><Relationship Id="rId793" Type="http://schemas.openxmlformats.org/officeDocument/2006/relationships/hyperlink" Target="https://www.gem.wiki/Altos_Hornos_De_Mexico_SA_AHMSA_steel_plant" TargetMode="External"/><Relationship Id="rId7" Type="http://schemas.openxmlformats.org/officeDocument/2006/relationships/hyperlink" Target="https://www.gem.wiki/Aceria_Angola_Bengo_steel_plant" TargetMode="External"/><Relationship Id="rId239" Type="http://schemas.openxmlformats.org/officeDocument/2006/relationships/hyperlink" Target="https://www.gem.wiki/Jiangxi_Yuanxing_Iron_and_Steel_Co_Ltd" TargetMode="External"/><Relationship Id="rId446" Type="http://schemas.openxmlformats.org/officeDocument/2006/relationships/hyperlink" Target="https://www.gem.wiki/Yunnan_Jingye_Steel_Co_Ltd" TargetMode="External"/><Relationship Id="rId653" Type="http://schemas.openxmlformats.org/officeDocument/2006/relationships/hyperlink" Target="https://www.gem.wiki/Butia_Steel_Kerman_plant" TargetMode="External"/><Relationship Id="rId1076" Type="http://schemas.openxmlformats.org/officeDocument/2006/relationships/hyperlink" Target="https://www.gem.wiki/JSW_Steel_USA_Ohio_plant" TargetMode="External"/><Relationship Id="rId306" Type="http://schemas.openxmlformats.org/officeDocument/2006/relationships/hyperlink" Target="https://www.gem.wiki/Sansteel_Minguang_Co_Ltd_Fujian_plant" TargetMode="External"/><Relationship Id="rId860" Type="http://schemas.openxmlformats.org/officeDocument/2006/relationships/hyperlink" Target="https://www.gem.wiki/Weglokoks_Ruda_Slaska_steel_plant" TargetMode="External"/><Relationship Id="rId958" Type="http://schemas.openxmlformats.org/officeDocument/2006/relationships/hyperlink" Target="https://www.gem.wiki/Stegra_Spain_steel_plant" TargetMode="External"/><Relationship Id="rId1143" Type="http://schemas.openxmlformats.org/officeDocument/2006/relationships/hyperlink" Target="https://www.gem.wiki/Pomina_Steel_3_Phu_My_plant" TargetMode="External"/><Relationship Id="rId87" Type="http://schemas.openxmlformats.org/officeDocument/2006/relationships/hyperlink" Target="https://www.gem.wiki/Baotou_Baoxin_Special_Steel_Co_Ltd" TargetMode="External"/><Relationship Id="rId513" Type="http://schemas.openxmlformats.org/officeDocument/2006/relationships/hyperlink" Target="https://www.gem.wiki/ThyssenKrupp_Steel_Duisburg_steel_plant" TargetMode="External"/><Relationship Id="rId720" Type="http://schemas.openxmlformats.org/officeDocument/2006/relationships/hyperlink" Target="https://www.gem.wiki/Aichi_Steel_Chita_Plant_(Tokai)" TargetMode="External"/><Relationship Id="rId818" Type="http://schemas.openxmlformats.org/officeDocument/2006/relationships/hyperlink" Target="https://www.gem.wiki/Ajaokuta_Steel_plant" TargetMode="External"/><Relationship Id="rId1003" Type="http://schemas.openxmlformats.org/officeDocument/2006/relationships/hyperlink" Target="https://www.gem.wiki/Kardemir_Merkez_steel_plant" TargetMode="External"/><Relationship Id="rId14" Type="http://schemas.openxmlformats.org/officeDocument/2006/relationships/hyperlink" Target="https://www.gem.wiki/GFG_Liberty_Steel_Australia_Whyalla_steel_plant" TargetMode="External"/><Relationship Id="rId163" Type="http://schemas.openxmlformats.org/officeDocument/2006/relationships/hyperlink" Target="https://www.gem.wiki/Guizhou_Hexing_Steel_Co_Ltd" TargetMode="External"/><Relationship Id="rId370" Type="http://schemas.openxmlformats.org/officeDocument/2006/relationships/hyperlink" Target="https://www.gem.wiki/Tangshan_Guoyi_Special_Type_Iron_and_Steel_Co_Ltd" TargetMode="External"/><Relationship Id="rId230" Type="http://schemas.openxmlformats.org/officeDocument/2006/relationships/hyperlink" Target="https://www.gem.wiki/Jiangsu_Delong_Nickel_Industry_Co_Ltd" TargetMode="External"/><Relationship Id="rId468" Type="http://schemas.openxmlformats.org/officeDocument/2006/relationships/hyperlink" Target="https://www.gem.wiki/Zunyi_Fuxin_Special_Steel_Equipment_Manufacturing_Co_Ltd" TargetMode="External"/><Relationship Id="rId675" Type="http://schemas.openxmlformats.org/officeDocument/2006/relationships/hyperlink" Target="https://www.gem.wiki/Natanz_Steel_Company_Isfahan_plant" TargetMode="External"/><Relationship Id="rId882" Type="http://schemas.openxmlformats.org/officeDocument/2006/relationships/hyperlink" Target="https://www.gem.wiki/Magnitogorsk_Iron_and_Steel_Works" TargetMode="External"/><Relationship Id="rId1098" Type="http://schemas.openxmlformats.org/officeDocument/2006/relationships/hyperlink" Target="https://www.gem.wiki/Nucor_Steel_Memphis_plant" TargetMode="External"/><Relationship Id="rId328" Type="http://schemas.openxmlformats.org/officeDocument/2006/relationships/hyperlink" Target="https://www.gem.wiki/Shandong_Xinhua_Special_Steel_Group_Co_Ltd" TargetMode="External"/><Relationship Id="rId535" Type="http://schemas.openxmlformats.org/officeDocument/2006/relationships/hyperlink" Target="https://www.gem.wiki/Electrosteel_Bokaro_steel_plant" TargetMode="External"/><Relationship Id="rId742" Type="http://schemas.openxmlformats.org/officeDocument/2006/relationships/hyperlink" Target="https://www.gem.wiki/Nippon_East_Japan_Works_(Kashima)_steel_plant" TargetMode="External"/><Relationship Id="rId602" Type="http://schemas.openxmlformats.org/officeDocument/2006/relationships/hyperlink" Target="https://www.gem.wiki/SAIL_Bhilai_steel_plant" TargetMode="External"/><Relationship Id="rId1025" Type="http://schemas.openxmlformats.org/officeDocument/2006/relationships/hyperlink" Target="https://www.gem.wiki/Metinvest_Zaporizhstal_steel_plant" TargetMode="External"/><Relationship Id="rId907" Type="http://schemas.openxmlformats.org/officeDocument/2006/relationships/hyperlink" Target="https://www.gem.wiki/Aramco_Ras_Al_Khair_steel_plant" TargetMode="External"/><Relationship Id="rId36" Type="http://schemas.openxmlformats.org/officeDocument/2006/relationships/hyperlink" Target="https://www.gem.wiki/ArcelorMittal_Gent_steel_plant" TargetMode="External"/><Relationship Id="rId185" Type="http://schemas.openxmlformats.org/officeDocument/2006/relationships/hyperlink" Target="https://www.gem.wiki/Hebei_Tianzhu_Iron_and_Steel_Group_Co_Ltd" TargetMode="External"/><Relationship Id="rId392" Type="http://schemas.openxmlformats.org/officeDocument/2006/relationships/hyperlink" Target="https://www.gem.wiki/Tianjin_Tianfeng_Steel_Co_Ltd" TargetMode="External"/><Relationship Id="rId697" Type="http://schemas.openxmlformats.org/officeDocument/2006/relationships/hyperlink" Target="https://www.gem.wiki/Acciaierie_Venete_Borgo_Valsugana_steel_plant" TargetMode="External"/><Relationship Id="rId252" Type="http://schemas.openxmlformats.org/officeDocument/2006/relationships/hyperlink" Target="https://www.gem.wiki/Jinding_Heavy_Industry_Co_Ltd" TargetMode="External"/><Relationship Id="rId112" Type="http://schemas.openxmlformats.org/officeDocument/2006/relationships/hyperlink" Target="https://www.gem.wiki/Danyang_Longjiang_Steel_Co_Ltd" TargetMode="External"/><Relationship Id="rId557" Type="http://schemas.openxmlformats.org/officeDocument/2006/relationships/hyperlink" Target="https://www.gem.wiki/JSW_BPSL_Jharkhand_steel_plant" TargetMode="External"/><Relationship Id="rId764" Type="http://schemas.openxmlformats.org/officeDocument/2006/relationships/hyperlink" Target="https://www.gem.wiki/Fujian_Hengwang_Shymkent_steel_plant" TargetMode="External"/><Relationship Id="rId971" Type="http://schemas.openxmlformats.org/officeDocument/2006/relationships/hyperlink" Target="https://www.gem.wiki/Hai_Kwang_Enterprise_Corporation" TargetMode="External"/><Relationship Id="rId417" Type="http://schemas.openxmlformats.org/officeDocument/2006/relationships/hyperlink" Target="https://www.gem.wiki/Wuzhou_Yongda_Special_Steel_Co_Ltd" TargetMode="External"/><Relationship Id="rId624" Type="http://schemas.openxmlformats.org/officeDocument/2006/relationships/hyperlink" Target="https://www.gem.wiki/Vardhman_Special_Steels_Ludhiana_steel_plant" TargetMode="External"/><Relationship Id="rId831" Type="http://schemas.openxmlformats.org/officeDocument/2006/relationships/hyperlink" Target="https://www.gem.wiki/Mitsui-Kobe_Duqm_DRI_plant" TargetMode="External"/><Relationship Id="rId1047" Type="http://schemas.openxmlformats.org/officeDocument/2006/relationships/hyperlink" Target="https://www.gem.wiki/Cleveland-Cliffs_Butler_steel_plant" TargetMode="External"/><Relationship Id="rId263" Type="http://schemas.openxmlformats.org/officeDocument/2006/relationships/hyperlink" Target="https://www.gem.wiki/Lengshuijiang_Steel_Co_Ltd" TargetMode="External"/><Relationship Id="rId470" Type="http://schemas.openxmlformats.org/officeDocument/2006/relationships/hyperlink" Target="https://www.gem.wiki/Al_Gioshy_Steel_Ain_Sokhna_plant" TargetMode="External"/><Relationship Id="rId929" Type="http://schemas.openxmlformats.org/officeDocument/2006/relationships/hyperlink" Target="https://www.gem.wiki/Hansco_Hwanyoung_Steel_Dangjin_plant" TargetMode="External"/><Relationship Id="rId1114" Type="http://schemas.openxmlformats.org/officeDocument/2006/relationships/hyperlink" Target="https://www.gem.wiki/Steel_Dynamics_Columbus_plant" TargetMode="External"/><Relationship Id="rId58" Type="http://schemas.openxmlformats.org/officeDocument/2006/relationships/hyperlink" Target="https://www.gem.wiki/Cleveland-Cliffs_Lake_Erie_steel_plant" TargetMode="External"/><Relationship Id="rId123" Type="http://schemas.openxmlformats.org/officeDocument/2006/relationships/hyperlink" Target="https://www.gem.wiki/Fujian_Dingxin_Industrial_Co_Ltd" TargetMode="External"/><Relationship Id="rId330" Type="http://schemas.openxmlformats.org/officeDocument/2006/relationships/hyperlink" Target="https://www.gem.wiki/Shanxi_Changxin_Industrial_Co_Ltd" TargetMode="External"/><Relationship Id="rId568" Type="http://schemas.openxmlformats.org/officeDocument/2006/relationships/hyperlink" Target="https://www.gem.wiki/JSW_Steel_Vijayanagar_steel_plant" TargetMode="External"/><Relationship Id="rId775" Type="http://schemas.openxmlformats.org/officeDocument/2006/relationships/hyperlink" Target="https://www.gem.wiki/ArcelorMittal_Differdange_steel_plant" TargetMode="External"/><Relationship Id="rId982" Type="http://schemas.openxmlformats.org/officeDocument/2006/relationships/hyperlink" Target="https://www.gem.wiki/Nippon_GJS_steel_plant" TargetMode="External"/><Relationship Id="rId428" Type="http://schemas.openxmlformats.org/officeDocument/2006/relationships/hyperlink" Target="https://www.gem.wiki/Xinjiang_Minxin_Iron_and_Steel_Group_Minhang_Special_Steel_Co_Ltd" TargetMode="External"/><Relationship Id="rId635" Type="http://schemas.openxmlformats.org/officeDocument/2006/relationships/hyperlink" Target="https://www.gem.wiki/Gunung_Raja_Paksi_West_Java_steel_plant" TargetMode="External"/><Relationship Id="rId842" Type="http://schemas.openxmlformats.org/officeDocument/2006/relationships/hyperlink" Target="https://www.gem.wiki/Pakistan_Steel_Mills_Karachi" TargetMode="External"/><Relationship Id="rId1058" Type="http://schemas.openxmlformats.org/officeDocument/2006/relationships/hyperlink" Target="https://www.gem.wiki/CMC_Arizona_steel_plant" TargetMode="External"/><Relationship Id="rId274" Type="http://schemas.openxmlformats.org/officeDocument/2006/relationships/hyperlink" Target="https://www.gem.wiki/Lishui_Huahong_Iron_and_Steel_Products_Co_Ltd" TargetMode="External"/><Relationship Id="rId481" Type="http://schemas.openxmlformats.org/officeDocument/2006/relationships/hyperlink" Target="https://www.gem.wiki/SMS_Group_DRI_Plant" TargetMode="External"/><Relationship Id="rId702" Type="http://schemas.openxmlformats.org/officeDocument/2006/relationships/hyperlink" Target="https://www.gem.wiki/Alfa_Acciai_Catania_steel_plant" TargetMode="External"/><Relationship Id="rId1125" Type="http://schemas.openxmlformats.org/officeDocument/2006/relationships/hyperlink" Target="https://www.gem.wiki/Metallurgical_Cluster_Gallaaral" TargetMode="External"/><Relationship Id="rId69" Type="http://schemas.openxmlformats.org/officeDocument/2006/relationships/hyperlink" Target="https://www.gem.wiki/Anhui_Changjiang_Steel_Co_Ltd" TargetMode="External"/><Relationship Id="rId134" Type="http://schemas.openxmlformats.org/officeDocument/2006/relationships/hyperlink" Target="https://www.gem.wiki/Fushun_Hanking_Direct_Reduced_Iron_Co_Ltd" TargetMode="External"/><Relationship Id="rId579" Type="http://schemas.openxmlformats.org/officeDocument/2006/relationships/hyperlink" Target="https://www.gem.wiki/Neelachal_Ispat_Nigam_steel_plant" TargetMode="External"/><Relationship Id="rId786" Type="http://schemas.openxmlformats.org/officeDocument/2006/relationships/hyperlink" Target="https://www.gem.wiki/Lion_Industries_Amsteel_Klang_steel_plant" TargetMode="External"/><Relationship Id="rId993" Type="http://schemas.openxmlformats.org/officeDocument/2006/relationships/hyperlink" Target="https://www.gem.wiki/Cebitas_steel_plant" TargetMode="External"/><Relationship Id="rId341" Type="http://schemas.openxmlformats.org/officeDocument/2006/relationships/hyperlink" Target="https://www.gem.wiki/Shanxi_Taigang_Stainless_Steel_Co_Ltd" TargetMode="External"/><Relationship Id="rId439" Type="http://schemas.openxmlformats.org/officeDocument/2006/relationships/hyperlink" Target="https://www.gem.wiki/Yangchun_New_Steel_Co_Ltd" TargetMode="External"/><Relationship Id="rId646" Type="http://schemas.openxmlformats.org/officeDocument/2006/relationships/hyperlink" Target="https://www.gem.wiki/Ardakan_Steel_Yazd_plant" TargetMode="External"/><Relationship Id="rId1069" Type="http://schemas.openxmlformats.org/officeDocument/2006/relationships/hyperlink" Target="https://www.gem.wiki/Gerdau_Jackson_steel_mill" TargetMode="External"/><Relationship Id="rId201" Type="http://schemas.openxmlformats.org/officeDocument/2006/relationships/hyperlink" Target="https://www.gem.wiki/Henan_Changtai_Stainless_Steel_Plate_Co_Ltd" TargetMode="External"/><Relationship Id="rId285" Type="http://schemas.openxmlformats.org/officeDocument/2006/relationships/hyperlink" Target="https://www.gem.wiki/Nanyang_Hanye_Special_Steel_Co_Ltd" TargetMode="External"/><Relationship Id="rId506" Type="http://schemas.openxmlformats.org/officeDocument/2006/relationships/hyperlink" Target="https://www.gem.wiki/Deutsche_Edelstahlwerke_steel_plant" TargetMode="External"/><Relationship Id="rId853" Type="http://schemas.openxmlformats.org/officeDocument/2006/relationships/hyperlink" Target="https://www.gem.wiki/SteelAsia_Compostela_steel_plant" TargetMode="External"/><Relationship Id="rId1136" Type="http://schemas.openxmlformats.org/officeDocument/2006/relationships/hyperlink" Target="https://www.gem.wiki/Formosa_Ha_Tinh_Steel_plant" TargetMode="External"/><Relationship Id="rId492" Type="http://schemas.openxmlformats.org/officeDocument/2006/relationships/hyperlink" Target="https://www.gem.wiki/Ascometal_Hagondange_steel_plant" TargetMode="External"/><Relationship Id="rId713" Type="http://schemas.openxmlformats.org/officeDocument/2006/relationships/hyperlink" Target="https://www.gem.wiki/Ori_Martin_Brescia_steel_plant" TargetMode="External"/><Relationship Id="rId797" Type="http://schemas.openxmlformats.org/officeDocument/2006/relationships/hyperlink" Target="https://www.gem.wiki/Grupo_Simec_Apizaco_Cholula_steel_plant" TargetMode="External"/><Relationship Id="rId920" Type="http://schemas.openxmlformats.org/officeDocument/2006/relationships/hyperlink" Target="https://www.gem.wiki/SIJ_Acroni_Jesenice_steel_plant" TargetMode="External"/><Relationship Id="rId145" Type="http://schemas.openxmlformats.org/officeDocument/2006/relationships/hyperlink" Target="https://www.gem.wiki/Guangshui_Huaxin_Metallurgical_Industry_Co_Ltd" TargetMode="External"/><Relationship Id="rId352" Type="http://schemas.openxmlformats.org/officeDocument/2006/relationships/hyperlink" Target="https://www.gem.wiki/Shougang_Changzhi_Iron_and_Steel_Co_Ltd" TargetMode="External"/><Relationship Id="rId212" Type="http://schemas.openxmlformats.org/officeDocument/2006/relationships/hyperlink" Target="https://www.gem.wiki/Huainan_Hongtai_Iron_and_Steel_Co_Ltd" TargetMode="External"/><Relationship Id="rId657" Type="http://schemas.openxmlformats.org/officeDocument/2006/relationships/hyperlink" Target="https://www.gem.wiki/Ghaenat_Steel_Complex_South_Khorasan" TargetMode="External"/><Relationship Id="rId864" Type="http://schemas.openxmlformats.org/officeDocument/2006/relationships/hyperlink" Target="https://www.gem.wiki/ArcelorMittal_Hunedoara_steel_plant" TargetMode="External"/><Relationship Id="rId296" Type="http://schemas.openxmlformats.org/officeDocument/2006/relationships/hyperlink" Target="https://www.gem.wiki/Pingxiang_Pinggang_Anyuan_Iron_and_Steel_Co_Ltd" TargetMode="External"/><Relationship Id="rId517" Type="http://schemas.openxmlformats.org/officeDocument/2006/relationships/hyperlink" Target="https://www.gem.wiki/Sidenor_Steel_Industry_Thessaloniki_plant" TargetMode="External"/><Relationship Id="rId724" Type="http://schemas.openxmlformats.org/officeDocument/2006/relationships/hyperlink" Target="https://www.gem.wiki/Godo_Steel_Himeji_Works" TargetMode="External"/><Relationship Id="rId931" Type="http://schemas.openxmlformats.org/officeDocument/2006/relationships/hyperlink" Target="https://www.gem.wiki/Hyundai_Steel_Incheon_steel_plant" TargetMode="External"/><Relationship Id="rId1147" Type="http://schemas.openxmlformats.org/officeDocument/2006/relationships/hyperlink" Target="https://www.gem.wiki/Tung_Ho_Steel_Phu_My_plant" TargetMode="External"/><Relationship Id="rId60" Type="http://schemas.openxmlformats.org/officeDocument/2006/relationships/hyperlink" Target="https://www.gem.wiki/Gerdau_Whitby_Steel_Mill" TargetMode="External"/><Relationship Id="rId156" Type="http://schemas.openxmlformats.org/officeDocument/2006/relationships/hyperlink" Target="https://www.gem.wiki/Guangxi_Iron_and_Steel_Group_Co_Ltd" TargetMode="External"/><Relationship Id="rId363" Type="http://schemas.openxmlformats.org/officeDocument/2006/relationships/hyperlink" Target="https://www.gem.wiki/Tangshan_Chunxing_Special_Steel_Co_Ltd" TargetMode="External"/><Relationship Id="rId570" Type="http://schemas.openxmlformats.org/officeDocument/2006/relationships/hyperlink" Target="https://www.gem.wiki/JSW_Vijayanagar_Metallics_steel_plant" TargetMode="External"/><Relationship Id="rId1007" Type="http://schemas.openxmlformats.org/officeDocument/2006/relationships/hyperlink" Target="https://www.gem.wiki/Ozkan_Iron_and_Steel_Aliaga_plant" TargetMode="External"/><Relationship Id="rId223" Type="http://schemas.openxmlformats.org/officeDocument/2006/relationships/hyperlink" Target="https://www.gem.wiki/Inner_Mongolia_Desheng_Metal_Products_Co_Ltd" TargetMode="External"/><Relationship Id="rId430" Type="http://schemas.openxmlformats.org/officeDocument/2006/relationships/hyperlink" Target="https://www.gem.wiki/Xinjiang_Xinan_Special_Steel_Co_Ltd" TargetMode="External"/><Relationship Id="rId668" Type="http://schemas.openxmlformats.org/officeDocument/2006/relationships/hyperlink" Target="https://www.gem.wiki/Kurdistan_Steel_Kurdistan_plant" TargetMode="External"/><Relationship Id="rId875" Type="http://schemas.openxmlformats.org/officeDocument/2006/relationships/hyperlink" Target="https://www.gem.wiki/Donelektrostal_Shakhty_steel_plant" TargetMode="External"/><Relationship Id="rId1060" Type="http://schemas.openxmlformats.org/officeDocument/2006/relationships/hyperlink" Target="https://www.gem.wiki/CMC_Steel_Florida_plant" TargetMode="External"/><Relationship Id="rId18" Type="http://schemas.openxmlformats.org/officeDocument/2006/relationships/hyperlink" Target="https://www.gem.wiki/GreenSteel_Australia_New_South_Wales_Steel_Plant" TargetMode="External"/><Relationship Id="rId528" Type="http://schemas.openxmlformats.org/officeDocument/2006/relationships/hyperlink" Target="https://www.gem.wiki/ArcelorMittal_Nippon_Steel_Paradip_Steel_Plant" TargetMode="External"/><Relationship Id="rId735" Type="http://schemas.openxmlformats.org/officeDocument/2006/relationships/hyperlink" Target="https://www.gem.wiki/Kobe_Kakogawa_Works_steel_plant" TargetMode="External"/><Relationship Id="rId942" Type="http://schemas.openxmlformats.org/officeDocument/2006/relationships/hyperlink" Target="https://www.gem.wiki/YK_Steel_Busan_plant" TargetMode="External"/><Relationship Id="rId1158" Type="http://schemas.openxmlformats.org/officeDocument/2006/relationships/hyperlink" Target="https://www.gem.wiki/Xuan_Thien_Nam_Dinh_steel_plant" TargetMode="External"/><Relationship Id="rId167" Type="http://schemas.openxmlformats.org/officeDocument/2006/relationships/hyperlink" Target="https://www.gem.wiki/Hangang_Longshan_Iron_and_Steel_Co_Ltd" TargetMode="External"/><Relationship Id="rId374" Type="http://schemas.openxmlformats.org/officeDocument/2006/relationships/hyperlink" Target="https://www.gem.wiki/Tangshan_Medium_Thick_Plate_Co_Ltd" TargetMode="External"/><Relationship Id="rId581" Type="http://schemas.openxmlformats.org/officeDocument/2006/relationships/hyperlink" Target="https://www.gem.wiki/NMDC_Karnataka_steel_plant" TargetMode="External"/><Relationship Id="rId1018" Type="http://schemas.openxmlformats.org/officeDocument/2006/relationships/hyperlink" Target="https://www.gem.wiki/Azovstal_Iron_and_Steel_Works" TargetMode="External"/><Relationship Id="rId71" Type="http://schemas.openxmlformats.org/officeDocument/2006/relationships/hyperlink" Target="https://www.gem.wiki/Anhui_Jin_an_Stainless_Steel_Casting_Co_Ltd" TargetMode="External"/><Relationship Id="rId234" Type="http://schemas.openxmlformats.org/officeDocument/2006/relationships/hyperlink" Target="https://www.gem.wiki/Jiangsu_Shente_Steel_Co_Ltd" TargetMode="External"/><Relationship Id="rId679" Type="http://schemas.openxmlformats.org/officeDocument/2006/relationships/hyperlink" Target="https://www.gem.wiki/Qeshm_Steel_Development_Hormuzgan_plant" TargetMode="External"/><Relationship Id="rId802" Type="http://schemas.openxmlformats.org/officeDocument/2006/relationships/hyperlink" Target="https://www.gem.wiki/TYASA_steel_plant" TargetMode="External"/><Relationship Id="rId886" Type="http://schemas.openxmlformats.org/officeDocument/2006/relationships/hyperlink" Target="https://www.gem.wiki/Nadezhdinski_Metallurgical_Plant" TargetMode="External"/><Relationship Id="rId2" Type="http://schemas.openxmlformats.org/officeDocument/2006/relationships/hyperlink" Target="https://www.gem.wiki/Algerian_Qatari_Steel_Jijel_plant" TargetMode="External"/><Relationship Id="rId29" Type="http://schemas.openxmlformats.org/officeDocument/2006/relationships/hyperlink" Target="https://www.gem.wiki/GPH_Steel_Sitakunda_plant" TargetMode="External"/><Relationship Id="rId441" Type="http://schemas.openxmlformats.org/officeDocument/2006/relationships/hyperlink" Target="https://www.gem.wiki/Yangzhou_Qinyou_Special_Metal_Materials_Co_Ltd" TargetMode="External"/><Relationship Id="rId539" Type="http://schemas.openxmlformats.org/officeDocument/2006/relationships/hyperlink" Target="https://www.gem.wiki/Gallantt_Ispat_Gorakhpur_steel_plant" TargetMode="External"/><Relationship Id="rId746" Type="http://schemas.openxmlformats.org/officeDocument/2006/relationships/hyperlink" Target="https://www.gem.wiki/Nippon_Kyushu_Works_(Yawata_Area,_Kokura)_steel_plant" TargetMode="External"/><Relationship Id="rId1071" Type="http://schemas.openxmlformats.org/officeDocument/2006/relationships/hyperlink" Target="https://www.gem.wiki/Gerdau_Monroe_steel_plant" TargetMode="External"/><Relationship Id="rId178" Type="http://schemas.openxmlformats.org/officeDocument/2006/relationships/hyperlink" Target="https://www.gem.wiki/Hebei_Longfengshan_Casting_Co_Ltd" TargetMode="External"/><Relationship Id="rId301" Type="http://schemas.openxmlformats.org/officeDocument/2006/relationships/hyperlink" Target="https://www.gem.wiki/Qinhuangdao_Baigong_Steel_Co_Ltd" TargetMode="External"/><Relationship Id="rId953" Type="http://schemas.openxmlformats.org/officeDocument/2006/relationships/hyperlink" Target="https://www.gem.wiki/Grupo_Gallardo_Siderurgica_Balboa_Jerez_de_los_Caballeros_steel_plant" TargetMode="External"/><Relationship Id="rId1029" Type="http://schemas.openxmlformats.org/officeDocument/2006/relationships/hyperlink" Target="https://www.gem.wiki/BILDCO_Abu_Dhabi_steel_plant" TargetMode="External"/><Relationship Id="rId82" Type="http://schemas.openxmlformats.org/officeDocument/2006/relationships/hyperlink" Target="https://www.gem.wiki/Baoshan_Iron_and_Steel_Co_Ltd_Headquarters" TargetMode="External"/><Relationship Id="rId385" Type="http://schemas.openxmlformats.org/officeDocument/2006/relationships/hyperlink" Target="https://www.gem.wiki/Tianjin_Iron_Plant" TargetMode="External"/><Relationship Id="rId592" Type="http://schemas.openxmlformats.org/officeDocument/2006/relationships/hyperlink" Target="https://www.gem.wiki/Rashmi_Green_Hydrogen_Steel_Kharagpur_steel_plant" TargetMode="External"/><Relationship Id="rId606" Type="http://schemas.openxmlformats.org/officeDocument/2006/relationships/hyperlink" Target="https://www.gem.wiki/SAIL_Paradip_steel_plant" TargetMode="External"/><Relationship Id="rId813" Type="http://schemas.openxmlformats.org/officeDocument/2006/relationships/hyperlink" Target="https://www.gem.wiki/HyIron_Steel_Namibia_plant" TargetMode="External"/><Relationship Id="rId245" Type="http://schemas.openxmlformats.org/officeDocument/2006/relationships/hyperlink" Target="https://www.gem.wiki/Jilin_Jianlong_Steel_Co_Ltd" TargetMode="External"/><Relationship Id="rId452" Type="http://schemas.openxmlformats.org/officeDocument/2006/relationships/hyperlink" Target="https://www.gem.wiki/Yunnan_Yuxi_Xianfu_Iron_and_Steel_Group_Co_Ltd" TargetMode="External"/><Relationship Id="rId897" Type="http://schemas.openxmlformats.org/officeDocument/2006/relationships/hyperlink" Target="https://www.gem.wiki/TMK_Taganrog_Metallurgical_Plant" TargetMode="External"/><Relationship Id="rId1082" Type="http://schemas.openxmlformats.org/officeDocument/2006/relationships/hyperlink" Target="https://www.gem.wiki/Metallus_Harrison_steel_plant" TargetMode="External"/><Relationship Id="rId105" Type="http://schemas.openxmlformats.org/officeDocument/2006/relationships/hyperlink" Target="https://www.gem.wiki/Chifeng_Yuanlian_Steel_Co_Ltd" TargetMode="External"/><Relationship Id="rId312" Type="http://schemas.openxmlformats.org/officeDocument/2006/relationships/hyperlink" Target="https://www.gem.wiki/Shaanxi_Steel_Group_Hanzhong_Iron_and_Steel_Co_Ltd" TargetMode="External"/><Relationship Id="rId757" Type="http://schemas.openxmlformats.org/officeDocument/2006/relationships/hyperlink" Target="https://www.gem.wiki/Tokyo_Steel_Okayama_plant" TargetMode="External"/><Relationship Id="rId964" Type="http://schemas.openxmlformats.org/officeDocument/2006/relationships/hyperlink" Target="https://www.gem.wiki/Stahl_Gerlafingen_steel_plant" TargetMode="External"/><Relationship Id="rId93" Type="http://schemas.openxmlformats.org/officeDocument/2006/relationships/hyperlink" Target="https://www.gem.wiki/Benxi_Beiying_Iron_and_Steel_Group_Co_Ltd_Beitai_Town" TargetMode="External"/><Relationship Id="rId189" Type="http://schemas.openxmlformats.org/officeDocument/2006/relationships/hyperlink" Target="https://www.gem.wiki/Hebei_Xin_Wuan_Steel_Group_Wenan_Iron_and_Steel_Co_Ltd" TargetMode="External"/><Relationship Id="rId396" Type="http://schemas.openxmlformats.org/officeDocument/2006/relationships/hyperlink" Target="https://www.gem.wiki/Tongling_Xuanli_Special_Steel_Co_Ltd" TargetMode="External"/><Relationship Id="rId617" Type="http://schemas.openxmlformats.org/officeDocument/2006/relationships/hyperlink" Target="https://www.gem.wiki/Tata_Metaliks_Kharagpur_steel_plant" TargetMode="External"/><Relationship Id="rId824" Type="http://schemas.openxmlformats.org/officeDocument/2006/relationships/hyperlink" Target="https://www.gem.wiki/Hwanghae_Iron_and_Steel_Complex_steel_plant" TargetMode="External"/><Relationship Id="rId256" Type="http://schemas.openxmlformats.org/officeDocument/2006/relationships/hyperlink" Target="https://www.gem.wiki/Jinzhou_Jinxing_Special_Steel_Company" TargetMode="External"/><Relationship Id="rId463" Type="http://schemas.openxmlformats.org/officeDocument/2006/relationships/hyperlink" Target="https://www.gem.wiki/Zhongxin_Iron_and_Steel_Group_Co_Ltd" TargetMode="External"/><Relationship Id="rId670" Type="http://schemas.openxmlformats.org/officeDocument/2006/relationships/hyperlink" Target="https://www.gem.wiki/Miyaneh_Steel_East_Azerbaijan_steel_plant" TargetMode="External"/><Relationship Id="rId1093" Type="http://schemas.openxmlformats.org/officeDocument/2006/relationships/hyperlink" Target="https://www.gem.wiki/Nucor_Steel_Hickman_plant" TargetMode="External"/><Relationship Id="rId1107" Type="http://schemas.openxmlformats.org/officeDocument/2006/relationships/hyperlink" Target="https://www.gem.wiki/Outokumpu_Stainless_USA_steel_plant" TargetMode="External"/><Relationship Id="rId116" Type="http://schemas.openxmlformats.org/officeDocument/2006/relationships/hyperlink" Target="https://www.gem.wiki/Delong_Steel_Co_Ltd" TargetMode="External"/><Relationship Id="rId323" Type="http://schemas.openxmlformats.org/officeDocument/2006/relationships/hyperlink" Target="https://www.gem.wiki/Shandong_Longsheng_Iron_and_Steel_Co_Ltd" TargetMode="External"/><Relationship Id="rId530" Type="http://schemas.openxmlformats.org/officeDocument/2006/relationships/hyperlink" Target="https://www.gem.wiki/Atibir_Industries_Bhorandiha_steel_plant" TargetMode="External"/><Relationship Id="rId768" Type="http://schemas.openxmlformats.org/officeDocument/2006/relationships/hyperlink" Target="https://www.gem.wiki/QazSpetsSteel_Aktobe_steel_plant" TargetMode="External"/><Relationship Id="rId975" Type="http://schemas.openxmlformats.org/officeDocument/2006/relationships/hyperlink" Target="https://www.gem.wiki/Tung_Ho_Steel_Taoyuan_Plant" TargetMode="External"/><Relationship Id="rId1160" Type="http://schemas.openxmlformats.org/officeDocument/2006/relationships/hyperlink" Target="https://www.gem.wiki/BER-PIG_Iron_and_Steel_Company_Redcliff_plant" TargetMode="External"/><Relationship Id="rId20" Type="http://schemas.openxmlformats.org/officeDocument/2006/relationships/hyperlink" Target="https://www.gem.wiki/Voestalpine_Stahl_Donawitz_steel_plant" TargetMode="External"/><Relationship Id="rId628" Type="http://schemas.openxmlformats.org/officeDocument/2006/relationships/hyperlink" Target="https://www.gem.wiki/Yazdani_Steel_and_Power_Kalinganagar_steel_plant" TargetMode="External"/><Relationship Id="rId835" Type="http://schemas.openxmlformats.org/officeDocument/2006/relationships/hyperlink" Target="https://www.gem.wiki/Agha_Steel_Industries_Karachi_plant" TargetMode="External"/><Relationship Id="rId267" Type="http://schemas.openxmlformats.org/officeDocument/2006/relationships/hyperlink" Target="https://www.gem.wiki/Lianyungang_Yaxin_Iron_and_Steel_Co_Ltd" TargetMode="External"/><Relationship Id="rId474" Type="http://schemas.openxmlformats.org/officeDocument/2006/relationships/hyperlink" Target="https://www.gem.wiki/Egyptian_Iron_&amp;_Steel_Company_Cairo_plant" TargetMode="External"/><Relationship Id="rId1020" Type="http://schemas.openxmlformats.org/officeDocument/2006/relationships/hyperlink" Target="https://www.gem.wiki/Donetsk_Metallurgical_Plant" TargetMode="External"/><Relationship Id="rId1118" Type="http://schemas.openxmlformats.org/officeDocument/2006/relationships/hyperlink" Target="https://www.gem.wiki/U.S._Steel_Big_River_Steel_plant" TargetMode="External"/><Relationship Id="rId127" Type="http://schemas.openxmlformats.org/officeDocument/2006/relationships/hyperlink" Target="https://www.gem.wiki/Fujian_Luoyuan_Minguang_Iron_and_Steel_Co_Ltd" TargetMode="External"/><Relationship Id="rId681" Type="http://schemas.openxmlformats.org/officeDocument/2006/relationships/hyperlink" Target="https://www.gem.wiki/Sabzevar_Steel_Complex_Razavi_Khorasan" TargetMode="External"/><Relationship Id="rId779" Type="http://schemas.openxmlformats.org/officeDocument/2006/relationships/hyperlink" Target="https://www.gem.wiki/Ann_Joo_Steel_Selangor_plant" TargetMode="External"/><Relationship Id="rId902" Type="http://schemas.openxmlformats.org/officeDocument/2006/relationships/hyperlink" Target="https://www.gem.wiki/Volzhsky_Pipe_Plant" TargetMode="External"/><Relationship Id="rId986" Type="http://schemas.openxmlformats.org/officeDocument/2006/relationships/hyperlink" Target="https://www.gem.wiki/Tata_Steel_Manufacturing_SCSC_Plant" TargetMode="External"/><Relationship Id="rId31" Type="http://schemas.openxmlformats.org/officeDocument/2006/relationships/hyperlink" Target="https://www.gem.wiki/Megnha_Re-rolling_and_Steel_Mills_steel_plant" TargetMode="External"/><Relationship Id="rId334" Type="http://schemas.openxmlformats.org/officeDocument/2006/relationships/hyperlink" Target="https://www.gem.wiki/Shanxi_Huaqiang_Iron_and_Steel_Co_Ltd" TargetMode="External"/><Relationship Id="rId541" Type="http://schemas.openxmlformats.org/officeDocument/2006/relationships/hyperlink" Target="https://www.gem.wiki/Godawari_Power_and_Ispat_Siltara_steel_plant" TargetMode="External"/><Relationship Id="rId639" Type="http://schemas.openxmlformats.org/officeDocument/2006/relationships/hyperlink" Target="https://www.gem.wiki/KS_Posco_Cilegon_steel_plant" TargetMode="External"/><Relationship Id="rId180" Type="http://schemas.openxmlformats.org/officeDocument/2006/relationships/hyperlink" Target="https://www.gem.wiki/Hebei_Puyang_Iron_and_Steel_Co_Ltd" TargetMode="External"/><Relationship Id="rId278" Type="http://schemas.openxmlformats.org/officeDocument/2006/relationships/hyperlink" Target="https://www.gem.wiki/Luoyang_Luogang_Group_of_Steel_and_Iron_Co_Ltd" TargetMode="External"/><Relationship Id="rId401" Type="http://schemas.openxmlformats.org/officeDocument/2006/relationships/hyperlink" Target="https://www.gem.wiki/WISCO_Group_Kunming_Steel_Co_Ltd_New_District_Branch" TargetMode="External"/><Relationship Id="rId846" Type="http://schemas.openxmlformats.org/officeDocument/2006/relationships/hyperlink" Target="https://www.gem.wiki/HBIS_and_SteelAsia_Lemery_plant" TargetMode="External"/><Relationship Id="rId1031" Type="http://schemas.openxmlformats.org/officeDocument/2006/relationships/hyperlink" Target="https://www.gem.wiki/British_Steel_Scunthorpe_plant" TargetMode="External"/><Relationship Id="rId1129" Type="http://schemas.openxmlformats.org/officeDocument/2006/relationships/hyperlink" Target="https://www.gem.wiki/CVG_Briquetera_del_Orinoco_DRI_plant" TargetMode="External"/><Relationship Id="rId485" Type="http://schemas.openxmlformats.org/officeDocument/2006/relationships/hyperlink" Target="https://www.gem.wiki/Blastr_Inkoo_steel_plant" TargetMode="External"/><Relationship Id="rId692" Type="http://schemas.openxmlformats.org/officeDocument/2006/relationships/hyperlink" Target="https://www.gem.wiki/F&amp;F_Steel_Erbil_plant" TargetMode="External"/><Relationship Id="rId706" Type="http://schemas.openxmlformats.org/officeDocument/2006/relationships/hyperlink" Target="https://www.gem.wiki/Feralpi_Siderurgica_Lonato_steel_plant" TargetMode="External"/><Relationship Id="rId913" Type="http://schemas.openxmlformats.org/officeDocument/2006/relationships/hyperlink" Target="https://www.gem.wiki/SABIC_Hadeed_Al_Jubail_steel_plant" TargetMode="External"/><Relationship Id="rId42" Type="http://schemas.openxmlformats.org/officeDocument/2006/relationships/hyperlink" Target="https://www.gem.wiki/ArcelorMittal_Piracicaba_steel_plant" TargetMode="External"/><Relationship Id="rId138" Type="http://schemas.openxmlformats.org/officeDocument/2006/relationships/hyperlink" Target="https://www.gem.wiki/Gansu_Jiu_Steel_Group_Hongxing_Iron_and_Steel_Co_Ltd" TargetMode="External"/><Relationship Id="rId345" Type="http://schemas.openxmlformats.org/officeDocument/2006/relationships/hyperlink" Target="https://www.gem.wiki/Shanxi_Zhongsheng_Iron_and_Steel_Co_Ltd" TargetMode="External"/><Relationship Id="rId552" Type="http://schemas.openxmlformats.org/officeDocument/2006/relationships/hyperlink" Target="https://www.gem.wiki/JSPL_Asanboni_Steel_Plant" TargetMode="External"/><Relationship Id="rId997" Type="http://schemas.openxmlformats.org/officeDocument/2006/relationships/hyperlink" Target="https://www.gem.wiki/Ekinciler_Iron_and_Steel_Iskenderun_plant" TargetMode="External"/><Relationship Id="rId191" Type="http://schemas.openxmlformats.org/officeDocument/2006/relationships/hyperlink" Target="https://www.gem.wiki/Hebei_Xinghua_Iron_and_Steel_Co_Ltd" TargetMode="External"/><Relationship Id="rId205" Type="http://schemas.openxmlformats.org/officeDocument/2006/relationships/hyperlink" Target="https://www.gem.wiki/Henan_Yaxin_Iron_and_Steel_Group_Co_Ltd" TargetMode="External"/><Relationship Id="rId412" Type="http://schemas.openxmlformats.org/officeDocument/2006/relationships/hyperlink" Target="https://www.gem.wiki/Wuhu_Xinxing_Ductile_Iron_Pipes_Co_Ltd" TargetMode="External"/><Relationship Id="rId857" Type="http://schemas.openxmlformats.org/officeDocument/2006/relationships/hyperlink" Target="https://www.gem.wiki/CMC_Zawiercie_steel_plant" TargetMode="External"/><Relationship Id="rId1042" Type="http://schemas.openxmlformats.org/officeDocument/2006/relationships/hyperlink" Target="https://www.gem.wiki/BlueScope_Steel_EAF_plant" TargetMode="External"/><Relationship Id="rId289" Type="http://schemas.openxmlformats.org/officeDocument/2006/relationships/hyperlink" Target="https://www.gem.wiki/Ningxia_Iron_and_Steel_Group_Co_Ltd" TargetMode="External"/><Relationship Id="rId496" Type="http://schemas.openxmlformats.org/officeDocument/2006/relationships/hyperlink" Target="https://www.gem.wiki/Marcegaglia_Fos_Sur_Mer_steel_plant" TargetMode="External"/><Relationship Id="rId717" Type="http://schemas.openxmlformats.org/officeDocument/2006/relationships/hyperlink" Target="https://www.gem.wiki/Riva_Acciaio_Caronno_Pertusella_steel_plant" TargetMode="External"/><Relationship Id="rId924" Type="http://schemas.openxmlformats.org/officeDocument/2006/relationships/hyperlink" Target="https://www.gem.wiki/ArcelorMittal_Vanderbijlpark_Steel_Works" TargetMode="External"/><Relationship Id="rId53" Type="http://schemas.openxmlformats.org/officeDocument/2006/relationships/hyperlink" Target="https://www.gem.wiki/Cambodia_Iron_and_Steel_Preah_Vihear_Plant" TargetMode="External"/><Relationship Id="rId149" Type="http://schemas.openxmlformats.org/officeDocument/2006/relationships/hyperlink" Target="https://www.gem.wiki/Guangxi_Deyuan_Metallurgy_Co_Ltd_Liujing_Industrial_Park" TargetMode="External"/><Relationship Id="rId356" Type="http://schemas.openxmlformats.org/officeDocument/2006/relationships/hyperlink" Target="https://www.gem.wiki/Shougang_Shuicheng_Iron_and_Steel_Group_Co_Ltd" TargetMode="External"/><Relationship Id="rId563" Type="http://schemas.openxmlformats.org/officeDocument/2006/relationships/hyperlink" Target="https://www.gem.wiki/JSW_Steel_Dolvi_steel_plant" TargetMode="External"/><Relationship Id="rId770" Type="http://schemas.openxmlformats.org/officeDocument/2006/relationships/hyperlink" Target="https://www.gem.wiki/Devki_Steel_Mills_Kwale_plant" TargetMode="External"/><Relationship Id="rId216" Type="http://schemas.openxmlformats.org/officeDocument/2006/relationships/hyperlink" Target="https://www.gem.wiki/Hubei_Lijin_Steel_Group_Co_Ltd" TargetMode="External"/><Relationship Id="rId423" Type="http://schemas.openxmlformats.org/officeDocument/2006/relationships/hyperlink" Target="https://www.gem.wiki/Xinji_Aosen_Iron_and_Steel_Group_Co_Ltd" TargetMode="External"/><Relationship Id="rId868" Type="http://schemas.openxmlformats.org/officeDocument/2006/relationships/hyperlink" Target="https://www.gem.wiki/Otelu_Rosu_Steel_Plant" TargetMode="External"/><Relationship Id="rId1053" Type="http://schemas.openxmlformats.org/officeDocument/2006/relationships/hyperlink" Target="https://www.gem.wiki/Cleveland-Cliffs_Middletown_steel_plant" TargetMode="External"/><Relationship Id="rId630" Type="http://schemas.openxmlformats.org/officeDocument/2006/relationships/hyperlink" Target="https://www.gem.wiki/CNR_Mandan_Steel_South_Kalimantan_plant" TargetMode="External"/><Relationship Id="rId728" Type="http://schemas.openxmlformats.org/officeDocument/2006/relationships/hyperlink" Target="https://www.gem.wiki/JFE_Bars_&amp;_Shapes_Mizushima_Works_steel_plant" TargetMode="External"/><Relationship Id="rId935" Type="http://schemas.openxmlformats.org/officeDocument/2006/relationships/hyperlink" Target="https://www.gem.wiki/KISCO_steel_Changwon_plant" TargetMode="External"/><Relationship Id="rId64" Type="http://schemas.openxmlformats.org/officeDocument/2006/relationships/hyperlink" Target="https://www.gem.wiki/CAP_Acero_Huachipato_steel_plant" TargetMode="External"/><Relationship Id="rId367" Type="http://schemas.openxmlformats.org/officeDocument/2006/relationships/hyperlink" Target="https://www.gem.wiki/Tangshan_Fengnan_District_Jing_an_Iron_and_Steel_Co_Ltd" TargetMode="External"/><Relationship Id="rId574" Type="http://schemas.openxmlformats.org/officeDocument/2006/relationships/hyperlink" Target="https://www.gem.wiki/Lloyds_Metals_and_Energy_Ltd_Konsari_Steel_Plant" TargetMode="External"/><Relationship Id="rId1120" Type="http://schemas.openxmlformats.org/officeDocument/2006/relationships/hyperlink" Target="https://www.gem.wiki/U.S._Steel_Fairfield_plant" TargetMode="External"/><Relationship Id="rId227" Type="http://schemas.openxmlformats.org/officeDocument/2006/relationships/hyperlink" Target="https://www.gem.wiki/Jianglong_Acheng_Iron_and_Steel_Co_Ltd" TargetMode="External"/><Relationship Id="rId781" Type="http://schemas.openxmlformats.org/officeDocument/2006/relationships/hyperlink" Target="https://www.gem.wiki/Eden_Flame_Johor_steel_plant" TargetMode="External"/><Relationship Id="rId879" Type="http://schemas.openxmlformats.org/officeDocument/2006/relationships/hyperlink" Target="https://www.gem.wiki/IMH_Tula_steel_plant" TargetMode="External"/><Relationship Id="rId434" Type="http://schemas.openxmlformats.org/officeDocument/2006/relationships/hyperlink" Target="https://www.gem.wiki/Xuanhua_Iron_and_Steel_Group_Co_Ltd" TargetMode="External"/><Relationship Id="rId641" Type="http://schemas.openxmlformats.org/officeDocument/2006/relationships/hyperlink" Target="https://www.gem.wiki/PT_Ispat_Indo_steel_plant" TargetMode="External"/><Relationship Id="rId739" Type="http://schemas.openxmlformats.org/officeDocument/2006/relationships/hyperlink" Target="https://www.gem.wiki/Kyoei_Steel_Yamaguchi_Division_(Yamaguchi)" TargetMode="External"/><Relationship Id="rId1064" Type="http://schemas.openxmlformats.org/officeDocument/2006/relationships/hyperlink" Target="https://www.gem.wiki/Electra_iron_plant" TargetMode="External"/><Relationship Id="rId280" Type="http://schemas.openxmlformats.org/officeDocument/2006/relationships/hyperlink" Target="https://www.gem.wiki/Lvliang_Jianlong_Industrial_Co_Ltd" TargetMode="External"/><Relationship Id="rId501" Type="http://schemas.openxmlformats.org/officeDocument/2006/relationships/hyperlink" Target="https://www.gem.wiki/Saarstahl_Ascoval_Saint-Saulve_steel_plant" TargetMode="External"/><Relationship Id="rId946" Type="http://schemas.openxmlformats.org/officeDocument/2006/relationships/hyperlink" Target="https://www.gem.wiki/ArcelorMittal_Olaberria-Bergara_(Olaberria)_steel_plant" TargetMode="External"/><Relationship Id="rId1131" Type="http://schemas.openxmlformats.org/officeDocument/2006/relationships/hyperlink" Target="https://www.gem.wiki/CVG_Ferrominera_Orinoco_DRI_plant" TargetMode="External"/><Relationship Id="rId75" Type="http://schemas.openxmlformats.org/officeDocument/2006/relationships/hyperlink" Target="https://www.gem.wiki/Anhui_Shoukuang_Dachang_Metal_Material_Co_Ltd" TargetMode="External"/><Relationship Id="rId140" Type="http://schemas.openxmlformats.org/officeDocument/2006/relationships/hyperlink" Target="https://www.gem.wiki/Guangdong_Jingye_Iron_and_Steel_Co_Ltd" TargetMode="External"/><Relationship Id="rId378" Type="http://schemas.openxmlformats.org/officeDocument/2006/relationships/hyperlink" Target="https://www.gem.wiki/Tangshan_Stainless_Steel_Co_Ltd_Guye_District" TargetMode="External"/><Relationship Id="rId585" Type="http://schemas.openxmlformats.org/officeDocument/2006/relationships/hyperlink" Target="https://www.gem.wiki/Orissa_Metaliks_Kharagpur_Steel_Plant" TargetMode="External"/><Relationship Id="rId792" Type="http://schemas.openxmlformats.org/officeDocument/2006/relationships/hyperlink" Target="https://www.gem.wiki/Southern_Steel_Prai_Penang_plant" TargetMode="External"/><Relationship Id="rId806" Type="http://schemas.openxmlformats.org/officeDocument/2006/relationships/hyperlink" Target="https://www.gem.wiki/Riva_Industries_Jorf_Lasfar_steel_plant" TargetMode="External"/><Relationship Id="rId6" Type="http://schemas.openxmlformats.org/officeDocument/2006/relationships/hyperlink" Target="https://www.gem.wiki/Tosyali_Algerie_Oran_steel_plant" TargetMode="External"/><Relationship Id="rId238" Type="http://schemas.openxmlformats.org/officeDocument/2006/relationships/hyperlink" Target="https://www.gem.wiki/Jiangxi_Taixin_Iron_and_Steel_Co_Ltd" TargetMode="External"/><Relationship Id="rId445" Type="http://schemas.openxmlformats.org/officeDocument/2006/relationships/hyperlink" Target="https://www.gem.wiki/Yunnan_Desheng_Iron_and_Steel_Co_Ltd" TargetMode="External"/><Relationship Id="rId652" Type="http://schemas.openxmlformats.org/officeDocument/2006/relationships/hyperlink" Target="https://www.gem.wiki/Bonab_Steel_Complex" TargetMode="External"/><Relationship Id="rId1075" Type="http://schemas.openxmlformats.org/officeDocument/2006/relationships/hyperlink" Target="https://www.gem.wiki/Hyundai_Steel_Louisiana_plant" TargetMode="External"/><Relationship Id="rId291" Type="http://schemas.openxmlformats.org/officeDocument/2006/relationships/hyperlink" Target="https://www.gem.wiki/Ningxia_Xinghua_Iron_and_Steel_Co_Ltd" TargetMode="External"/><Relationship Id="rId305" Type="http://schemas.openxmlformats.org/officeDocument/2006/relationships/hyperlink" Target="https://www.gem.wiki/Rizhao_Steel_Yingkou_Medium_Plate_Co_Ltd" TargetMode="External"/><Relationship Id="rId512" Type="http://schemas.openxmlformats.org/officeDocument/2006/relationships/hyperlink" Target="https://www.gem.wiki/Salzgitter_Flachstahl_steel_plant" TargetMode="External"/><Relationship Id="rId957" Type="http://schemas.openxmlformats.org/officeDocument/2006/relationships/hyperlink" Target="https://www.gem.wiki/Sidenor_Aceros_Especiales_Basauri_steel_plant" TargetMode="External"/><Relationship Id="rId1142" Type="http://schemas.openxmlformats.org/officeDocument/2006/relationships/hyperlink" Target="https://www.gem.wiki/Pomina_Steel_2_Phu_My_plant" TargetMode="External"/><Relationship Id="rId86" Type="http://schemas.openxmlformats.org/officeDocument/2006/relationships/hyperlink" Target="https://www.gem.wiki/Baosteel_Zhanjiang_Iron_and_Steel_Co_Ltd" TargetMode="External"/><Relationship Id="rId151" Type="http://schemas.openxmlformats.org/officeDocument/2006/relationships/hyperlink" Target="https://www.gem.wiki/Guangxi_Guigang_Iron_and_Steel_Group_Co_Ltd" TargetMode="External"/><Relationship Id="rId389" Type="http://schemas.openxmlformats.org/officeDocument/2006/relationships/hyperlink" Target="https://www.gem.wiki/Tianjin_Rockcheck_Steel_Group_Co_Ltd" TargetMode="External"/><Relationship Id="rId596" Type="http://schemas.openxmlformats.org/officeDocument/2006/relationships/hyperlink" Target="https://www.gem.wiki/Rungta_Mines_Chaliyama_steel_plant" TargetMode="External"/><Relationship Id="rId817" Type="http://schemas.openxmlformats.org/officeDocument/2006/relationships/hyperlink" Target="https://www.gem.wiki/African_Natural_Resources_and_Mines_Kaduna_Steel_Plant" TargetMode="External"/><Relationship Id="rId1002" Type="http://schemas.openxmlformats.org/officeDocument/2006/relationships/hyperlink" Target="https://www.gem.wiki/Kardemir_Celik_Sanayi_Izmir_steel_plant" TargetMode="External"/><Relationship Id="rId249" Type="http://schemas.openxmlformats.org/officeDocument/2006/relationships/hyperlink" Target="https://www.gem.wiki/Jilin_Xinda_Iron_and_Steel_Co_Ltd" TargetMode="External"/><Relationship Id="rId456" Type="http://schemas.openxmlformats.org/officeDocument/2006/relationships/hyperlink" Target="https://www.gem.wiki/Zhangjiagang_Rongsheng_Special_Steel_Co_Ltd" TargetMode="External"/><Relationship Id="rId663" Type="http://schemas.openxmlformats.org/officeDocument/2006/relationships/hyperlink" Target="https://www.gem.wiki/Kaavian_Steel_Khouzestan_plant" TargetMode="External"/><Relationship Id="rId870" Type="http://schemas.openxmlformats.org/officeDocument/2006/relationships/hyperlink" Target="https://www.gem.wiki/Ussuri_Capital_Romania_steel_plant" TargetMode="External"/><Relationship Id="rId1086" Type="http://schemas.openxmlformats.org/officeDocument/2006/relationships/hyperlink" Target="https://www.gem.wiki/Nucor_Steel_Birmingham_plant" TargetMode="External"/><Relationship Id="rId13" Type="http://schemas.openxmlformats.org/officeDocument/2006/relationships/hyperlink" Target="https://www.gem.wiki/GFG_Liberty_Laverton_Steel_Mill" TargetMode="External"/><Relationship Id="rId109" Type="http://schemas.openxmlformats.org/officeDocument/2006/relationships/hyperlink" Target="https://www.gem.wiki/Chongqing_Iron_and_Steel_Co_Ltd" TargetMode="External"/><Relationship Id="rId316" Type="http://schemas.openxmlformats.org/officeDocument/2006/relationships/hyperlink" Target="https://www.gem.wiki/Shandong_Guangfu_Group_Co_Ltd" TargetMode="External"/><Relationship Id="rId523" Type="http://schemas.openxmlformats.org/officeDocument/2006/relationships/hyperlink" Target="https://www.gem.wiki/ArcelorMittal_Bellary_steel_plant" TargetMode="External"/><Relationship Id="rId968" Type="http://schemas.openxmlformats.org/officeDocument/2006/relationships/hyperlink" Target="https://www.gem.wiki/China_Steel_Dragon_Steel_Taichung_plant" TargetMode="External"/><Relationship Id="rId1153" Type="http://schemas.openxmlformats.org/officeDocument/2006/relationships/hyperlink" Target="https://www.gem.wiki/Vietnam_Italy_Steel_Pho_Noi_steel_plant" TargetMode="External"/><Relationship Id="rId97" Type="http://schemas.openxmlformats.org/officeDocument/2006/relationships/hyperlink" Target="https://www.gem.wiki/Changzhi_Xingbao_Steel_Co_Ltd" TargetMode="External"/><Relationship Id="rId730" Type="http://schemas.openxmlformats.org/officeDocument/2006/relationships/hyperlink" Target="https://www.gem.wiki/JFE_East_Japan_Works_(Keihin)_steel_plant" TargetMode="External"/><Relationship Id="rId828" Type="http://schemas.openxmlformats.org/officeDocument/2006/relationships/hyperlink" Target="https://www.gem.wiki/Sev.en_GI_Mo_i_Rana_steel_plant" TargetMode="External"/><Relationship Id="rId1013" Type="http://schemas.openxmlformats.org/officeDocument/2006/relationships/hyperlink" Target="https://www.gem.wiki/Yesilyurt_Iron_and_Steel_Tekkekoy_plant" TargetMode="External"/><Relationship Id="rId162" Type="http://schemas.openxmlformats.org/officeDocument/2006/relationships/hyperlink" Target="https://www.gem.wiki/Guizhou_Ganglian_Industrial_Group_Co_Ltd" TargetMode="External"/><Relationship Id="rId467" Type="http://schemas.openxmlformats.org/officeDocument/2006/relationships/hyperlink" Target="https://www.gem.wiki/Zunyi_Changling_Special_Steel_Co_Ltd" TargetMode="External"/><Relationship Id="rId1097" Type="http://schemas.openxmlformats.org/officeDocument/2006/relationships/hyperlink" Target="https://www.gem.wiki/Nucor_Steel_Louisiana" TargetMode="External"/><Relationship Id="rId674" Type="http://schemas.openxmlformats.org/officeDocument/2006/relationships/hyperlink" Target="https://www.gem.wiki/Mobarakeh_Steel_Sefid_Dasht_Steel_Complex" TargetMode="External"/><Relationship Id="rId881" Type="http://schemas.openxmlformats.org/officeDocument/2006/relationships/hyperlink" Target="https://www.gem.wiki/Lebedinsky_GOK_DRI_Plant" TargetMode="External"/><Relationship Id="rId979" Type="http://schemas.openxmlformats.org/officeDocument/2006/relationships/hyperlink" Target="https://www.gem.wiki/Meranti_Steel_Map_Ta_Phut_plant" TargetMode="External"/><Relationship Id="rId24" Type="http://schemas.openxmlformats.org/officeDocument/2006/relationships/hyperlink" Target="https://www.gem.wiki/Sulb_Bahrain_Al_Hidd_steel_plant" TargetMode="External"/><Relationship Id="rId327" Type="http://schemas.openxmlformats.org/officeDocument/2006/relationships/hyperlink" Target="https://www.gem.wiki/Shandong_Taishan_Steel_Group_Co_Ltd" TargetMode="External"/><Relationship Id="rId534" Type="http://schemas.openxmlformats.org/officeDocument/2006/relationships/hyperlink" Target="https://www.gem.wiki/Crest_Steel_and_Power_Mangatta_Steel_Plant" TargetMode="External"/><Relationship Id="rId741" Type="http://schemas.openxmlformats.org/officeDocument/2006/relationships/hyperlink" Target="https://www.gem.wiki/Nakayama_Steel_Works_Osaka" TargetMode="External"/><Relationship Id="rId839" Type="http://schemas.openxmlformats.org/officeDocument/2006/relationships/hyperlink" Target="https://www.gem.wiki/Ittehad_Steel_Faisalabad_plant" TargetMode="External"/><Relationship Id="rId173" Type="http://schemas.openxmlformats.org/officeDocument/2006/relationships/hyperlink" Target="https://www.gem.wiki/Hebei_Donghai_Special_Steel_Co_Ltd" TargetMode="External"/><Relationship Id="rId380" Type="http://schemas.openxmlformats.org/officeDocument/2006/relationships/hyperlink" Target="https://www.gem.wiki/Tangshan_Xinbaotai_Iron_and_Steel_Co_Ltd" TargetMode="External"/><Relationship Id="rId601" Type="http://schemas.openxmlformats.org/officeDocument/2006/relationships/hyperlink" Target="https://www.gem.wiki/SAIL_Alloy_Steel_Plant" TargetMode="External"/><Relationship Id="rId1024" Type="http://schemas.openxmlformats.org/officeDocument/2006/relationships/hyperlink" Target="https://www.gem.wiki/Metinvest_Ilyich_Iron_and_Steel_Works" TargetMode="External"/><Relationship Id="rId240" Type="http://schemas.openxmlformats.org/officeDocument/2006/relationships/hyperlink" Target="https://www.gem.wiki/Jiangyin_Huaxi_Iron_and_Steel_Co_Ltd" TargetMode="External"/><Relationship Id="rId478" Type="http://schemas.openxmlformats.org/officeDocument/2006/relationships/hyperlink" Target="https://www.gem.wiki/Ezz_Flat_Steel_Ain_Sokhna_plant" TargetMode="External"/><Relationship Id="rId685" Type="http://schemas.openxmlformats.org/officeDocument/2006/relationships/hyperlink" Target="https://www.gem.wiki/Shams_Iron_and_Steel_Complex" TargetMode="External"/><Relationship Id="rId892" Type="http://schemas.openxmlformats.org/officeDocument/2006/relationships/hyperlink" Target="https://www.gem.wiki/Promsort_Kaluga_steel_plant" TargetMode="External"/><Relationship Id="rId906" Type="http://schemas.openxmlformats.org/officeDocument/2006/relationships/hyperlink" Target="https://www.gem.wiki/Al_Qaryan_steel_plant" TargetMode="External"/><Relationship Id="rId35" Type="http://schemas.openxmlformats.org/officeDocument/2006/relationships/hyperlink" Target="https://www.gem.wiki/Aperam_Stainless_Belgium_Genk_steel_plant" TargetMode="External"/><Relationship Id="rId100" Type="http://schemas.openxmlformats.org/officeDocument/2006/relationships/hyperlink" Target="https://www.gem.wiki/Chengde_Jianlong_Special_Steel_Co_Ltd" TargetMode="External"/><Relationship Id="rId338" Type="http://schemas.openxmlformats.org/officeDocument/2006/relationships/hyperlink" Target="https://www.gem.wiki/Shanxi_Liheng_Steel_Co_Ltd" TargetMode="External"/><Relationship Id="rId545" Type="http://schemas.openxmlformats.org/officeDocument/2006/relationships/hyperlink" Target="https://www.gem.wiki/Jai_Balaji_Rajbandh_Unit_III_steel_plant" TargetMode="External"/><Relationship Id="rId752" Type="http://schemas.openxmlformats.org/officeDocument/2006/relationships/hyperlink" Target="https://www.gem.wiki/Nippon_Stainless_Steel_Yamaguchi_Works_(Hikari_Area)_steel_plant" TargetMode="External"/><Relationship Id="rId184" Type="http://schemas.openxmlformats.org/officeDocument/2006/relationships/hyperlink" Target="https://www.gem.wiki/Hebei_Tangyin_Iron_and_Steel_Co_Ltd_Caofeidian_base" TargetMode="External"/><Relationship Id="rId391" Type="http://schemas.openxmlformats.org/officeDocument/2006/relationships/hyperlink" Target="https://www.gem.wiki/Tianjin_Rongcheng_Group_Tangshan_Special_Steel_Co_Ltd" TargetMode="External"/><Relationship Id="rId405" Type="http://schemas.openxmlformats.org/officeDocument/2006/relationships/hyperlink" Target="https://www.gem.wiki/Wu_an_Yuhua_Iron_and_Steel_Co_Ltd" TargetMode="External"/><Relationship Id="rId612" Type="http://schemas.openxmlformats.org/officeDocument/2006/relationships/hyperlink" Target="https://www.gem.wiki/Shyam_Steel_Mejia_Steel_Plant" TargetMode="External"/><Relationship Id="rId1035" Type="http://schemas.openxmlformats.org/officeDocument/2006/relationships/hyperlink" Target="https://www.gem.wiki/Marcegaglia_Sheffield_steel_plant" TargetMode="External"/><Relationship Id="rId251" Type="http://schemas.openxmlformats.org/officeDocument/2006/relationships/hyperlink" Target="https://www.gem.wiki/Jincheng_Fusheng_Iron_and_Steel_Co_Ltd" TargetMode="External"/><Relationship Id="rId489" Type="http://schemas.openxmlformats.org/officeDocument/2006/relationships/hyperlink" Target="https://www.gem.wiki/SSAB_Raahe_steel_plant" TargetMode="External"/><Relationship Id="rId696" Type="http://schemas.openxmlformats.org/officeDocument/2006/relationships/hyperlink" Target="https://www.gem.wiki/Acciaierie_d'Italia_Taranto_steel_plant" TargetMode="External"/><Relationship Id="rId917" Type="http://schemas.openxmlformats.org/officeDocument/2006/relationships/hyperlink" Target="https://www.gem.wiki/Metalfer_Steel_Mill_Sremska_Mitrovica" TargetMode="External"/><Relationship Id="rId1102" Type="http://schemas.openxmlformats.org/officeDocument/2006/relationships/hyperlink" Target="https://www.gem.wiki/Nucor_Steel_Seattle_plant" TargetMode="External"/><Relationship Id="rId46" Type="http://schemas.openxmlformats.org/officeDocument/2006/relationships/hyperlink" Target="https://www.gem.wiki/Gerdau_Pindamonhangaba_steel_plant" TargetMode="External"/><Relationship Id="rId349" Type="http://schemas.openxmlformats.org/officeDocument/2006/relationships/hyperlink" Target="https://www.gem.wiki/Shijiazhuang_Iron_and_Steel_Co_Ltd_Special_Steel_Branch" TargetMode="External"/><Relationship Id="rId556" Type="http://schemas.openxmlformats.org/officeDocument/2006/relationships/hyperlink" Target="https://www.gem.wiki/JSW_Bengal_Steel_Salboni_plant" TargetMode="External"/><Relationship Id="rId763" Type="http://schemas.openxmlformats.org/officeDocument/2006/relationships/hyperlink" Target="https://www.gem.wiki/ERG_Baowu_Rudny_HBI_plant" TargetMode="External"/><Relationship Id="rId111" Type="http://schemas.openxmlformats.org/officeDocument/2006/relationships/hyperlink" Target="https://www.gem.wiki/Chongqing_Zuhang_Iron_and_Steel_Co_Ltd" TargetMode="External"/><Relationship Id="rId195" Type="http://schemas.openxmlformats.org/officeDocument/2006/relationships/hyperlink" Target="https://www.gem.wiki/Hebei_Yanshan_Iron_and_Steel_Group_Co_Ltd" TargetMode="External"/><Relationship Id="rId209" Type="http://schemas.openxmlformats.org/officeDocument/2006/relationships/hyperlink" Target="https://www.gem.wiki/Heyuan_Derun_Steel_Co_Ltd_LanTang_Industrial_Park" TargetMode="External"/><Relationship Id="rId416" Type="http://schemas.openxmlformats.org/officeDocument/2006/relationships/hyperlink" Target="https://www.gem.wiki/Wuzhou_Yongda_Iron_and_Steel_Co_Ltd" TargetMode="External"/><Relationship Id="rId970" Type="http://schemas.openxmlformats.org/officeDocument/2006/relationships/hyperlink" Target="https://www.gem.wiki/Feng_Hsin_Steel_Taichung_plant" TargetMode="External"/><Relationship Id="rId1046" Type="http://schemas.openxmlformats.org/officeDocument/2006/relationships/hyperlink" Target="https://www.gem.wiki/Cleveland-Cliffs_Burns_Harbor_steel_plant" TargetMode="External"/><Relationship Id="rId623" Type="http://schemas.openxmlformats.org/officeDocument/2006/relationships/hyperlink" Target="https://www.gem.wiki/Uttam_Galva_Ferrous_Bellary_Steel_Plant" TargetMode="External"/><Relationship Id="rId830" Type="http://schemas.openxmlformats.org/officeDocument/2006/relationships/hyperlink" Target="https://www.gem.wiki/Jindal_Shadeed_Iron_&amp;_Steel_Sohar_plant" TargetMode="External"/><Relationship Id="rId928" Type="http://schemas.openxmlformats.org/officeDocument/2006/relationships/hyperlink" Target="https://www.gem.wiki/Dongkuk_Steel_Pohang_steel_plant" TargetMode="External"/><Relationship Id="rId57" Type="http://schemas.openxmlformats.org/officeDocument/2006/relationships/hyperlink" Target="https://www.gem.wiki/ArcelorMittal_Montreal_steel_plant" TargetMode="External"/><Relationship Id="rId262" Type="http://schemas.openxmlformats.org/officeDocument/2006/relationships/hyperlink" Target="https://www.gem.wiki/Lanxin_Steel_Group_Co_Ltd_plant" TargetMode="External"/><Relationship Id="rId567" Type="http://schemas.openxmlformats.org/officeDocument/2006/relationships/hyperlink" Target="https://www.gem.wiki/JSW_Steel_Salem_steel_plant" TargetMode="External"/><Relationship Id="rId1113" Type="http://schemas.openxmlformats.org/officeDocument/2006/relationships/hyperlink" Target="https://www.gem.wiki/Steel_Dynamics_Columbia_City_plant" TargetMode="External"/><Relationship Id="rId122" Type="http://schemas.openxmlformats.org/officeDocument/2006/relationships/hyperlink" Target="https://www.gem.wiki/Fujian_Dingsheng_Iron_and_Steel_Co_Ltd" TargetMode="External"/><Relationship Id="rId774" Type="http://schemas.openxmlformats.org/officeDocument/2006/relationships/hyperlink" Target="https://www.gem.wiki/Tosyali-SULB_Benghazi_Plant" TargetMode="External"/><Relationship Id="rId981" Type="http://schemas.openxmlformats.org/officeDocument/2006/relationships/hyperlink" Target="https://www.gem.wiki/Nippon_G_Steel_plant" TargetMode="External"/><Relationship Id="rId1057" Type="http://schemas.openxmlformats.org/officeDocument/2006/relationships/hyperlink" Target="https://www.gem.wiki/CMC_Alabama_steel_plant" TargetMode="External"/><Relationship Id="rId427" Type="http://schemas.openxmlformats.org/officeDocument/2006/relationships/hyperlink" Target="https://www.gem.wiki/Xinjiang_Kunyu_Iron_and_Steel_Co_Ltd" TargetMode="External"/><Relationship Id="rId634" Type="http://schemas.openxmlformats.org/officeDocument/2006/relationships/hyperlink" Target="https://www.gem.wiki/Gunung_Raja_Paksi_South_Kalimantan_steel_plant" TargetMode="External"/><Relationship Id="rId841" Type="http://schemas.openxmlformats.org/officeDocument/2006/relationships/hyperlink" Target="https://www.gem.wiki/National_Steel_Complex_Limited_Karachi_Steel_Plant" TargetMode="External"/><Relationship Id="rId273" Type="http://schemas.openxmlformats.org/officeDocument/2006/relationships/hyperlink" Target="https://www.gem.wiki/Linyi_Jiangxin_Iron_and_Steel_Co_Ltd" TargetMode="External"/><Relationship Id="rId480" Type="http://schemas.openxmlformats.org/officeDocument/2006/relationships/hyperlink" Target="https://www.gem.wiki/Hebei_Xinfeng_Suez_Canal_Economic_Zone" TargetMode="External"/><Relationship Id="rId701" Type="http://schemas.openxmlformats.org/officeDocument/2006/relationships/hyperlink" Target="https://www.gem.wiki/Alfa_Acciai_Brescia_steel_plant" TargetMode="External"/><Relationship Id="rId939" Type="http://schemas.openxmlformats.org/officeDocument/2006/relationships/hyperlink" Target="https://www.gem.wiki/SeAH_Changwon_Integrated_Special_Steel_plant" TargetMode="External"/><Relationship Id="rId1124" Type="http://schemas.openxmlformats.org/officeDocument/2006/relationships/hyperlink" Target="https://www.gem.wiki/Vallourec_Star_Youngstown_steel_plant" TargetMode="External"/><Relationship Id="rId68" Type="http://schemas.openxmlformats.org/officeDocument/2006/relationships/hyperlink" Target="https://www.gem.wiki/Angang_Steel_Co_Ltd_Bayuquan_branch" TargetMode="External"/><Relationship Id="rId133" Type="http://schemas.openxmlformats.org/officeDocument/2006/relationships/hyperlink" Target="https://www.gem.wiki/Fujian_Yixin_Steel_Co_Ltd" TargetMode="External"/><Relationship Id="rId340" Type="http://schemas.openxmlformats.org/officeDocument/2006/relationships/hyperlink" Target="https://www.gem.wiki/Shanxi_Meijin_Iron_and_Steel_Co_Ltd_Yuanping_City" TargetMode="External"/><Relationship Id="rId578" Type="http://schemas.openxmlformats.org/officeDocument/2006/relationships/hyperlink" Target="https://www.gem.wiki/N_R_Ispat_and_Power_Raigarh_steel_plant" TargetMode="External"/><Relationship Id="rId785" Type="http://schemas.openxmlformats.org/officeDocument/2006/relationships/hyperlink" Target="https://www.gem.wiki/Lion_Industries_Amsteel_Banting_steel_plant" TargetMode="External"/><Relationship Id="rId992" Type="http://schemas.openxmlformats.org/officeDocument/2006/relationships/hyperlink" Target="https://www.gem.wiki/Asil_Celik_Orhangazi_steel_plant" TargetMode="External"/><Relationship Id="rId200" Type="http://schemas.openxmlformats.org/officeDocument/2006/relationships/hyperlink" Target="https://www.gem.wiki/Henan_Angang_Zhoukou_Iron_and_Steel_Co_Ltd" TargetMode="External"/><Relationship Id="rId438" Type="http://schemas.openxmlformats.org/officeDocument/2006/relationships/hyperlink" Target="https://www.gem.wiki/Yancheng_Lianxin_Iron_and_Steel_Co_Ltd" TargetMode="External"/><Relationship Id="rId645" Type="http://schemas.openxmlformats.org/officeDocument/2006/relationships/hyperlink" Target="https://www.gem.wiki/Amirkabir_Arak_Steel_plant" TargetMode="External"/><Relationship Id="rId852" Type="http://schemas.openxmlformats.org/officeDocument/2006/relationships/hyperlink" Target="https://www.gem.wiki/SteelAsia_Candelaria_steel_Plant" TargetMode="External"/><Relationship Id="rId1068" Type="http://schemas.openxmlformats.org/officeDocument/2006/relationships/hyperlink" Target="https://www.gem.wiki/Gerdau_Fort_Smith_steel_plant" TargetMode="External"/><Relationship Id="rId284" Type="http://schemas.openxmlformats.org/officeDocument/2006/relationships/hyperlink" Target="https://www.gem.wiki/Nanjing_Iron_and_Steel_Co_Ltd" TargetMode="External"/><Relationship Id="rId491" Type="http://schemas.openxmlformats.org/officeDocument/2006/relationships/hyperlink" Target="https://www.gem.wiki/ArcelorMittal_Florange_steel_plant" TargetMode="External"/><Relationship Id="rId505" Type="http://schemas.openxmlformats.org/officeDocument/2006/relationships/hyperlink" Target="https://www.gem.wiki/Benteler_Steel_Tube_Lingen_plant" TargetMode="External"/><Relationship Id="rId712" Type="http://schemas.openxmlformats.org/officeDocument/2006/relationships/hyperlink" Target="https://www.gem.wiki/Metinvest_Piombino_steel_plant" TargetMode="External"/><Relationship Id="rId1135" Type="http://schemas.openxmlformats.org/officeDocument/2006/relationships/hyperlink" Target="https://www.gem.wiki/DST_Nghi_Son_Steel_Plant" TargetMode="External"/><Relationship Id="rId79" Type="http://schemas.openxmlformats.org/officeDocument/2006/relationships/hyperlink" Target="https://www.gem.wiki/Anyang_Iron_and_Steel_Co_Ltd" TargetMode="External"/><Relationship Id="rId144" Type="http://schemas.openxmlformats.org/officeDocument/2006/relationships/hyperlink" Target="https://www.gem.wiki/Guangdong_Yuebei_United_Steel_Co_Ltd" TargetMode="External"/><Relationship Id="rId589" Type="http://schemas.openxmlformats.org/officeDocument/2006/relationships/hyperlink" Target="https://www.gem.wiki/Prakash_Industries_Janjgir_steel_plant" TargetMode="External"/><Relationship Id="rId796" Type="http://schemas.openxmlformats.org/officeDocument/2006/relationships/hyperlink" Target="https://www.gem.wiki/Grupo_Acerero_steel_plant" TargetMode="External"/><Relationship Id="rId351" Type="http://schemas.openxmlformats.org/officeDocument/2006/relationships/hyperlink" Target="https://www.gem.wiki/Shiyan_Yunyang_District_Rongfeng_Iron_and_Steel_Co_Ltd" TargetMode="External"/><Relationship Id="rId449" Type="http://schemas.openxmlformats.org/officeDocument/2006/relationships/hyperlink" Target="https://www.gem.wiki/Yunnan_Qujing_Iron_and_Steel_Group_Yanggang_Iron_and_Steel_Co_Ltd" TargetMode="External"/><Relationship Id="rId656" Type="http://schemas.openxmlformats.org/officeDocument/2006/relationships/hyperlink" Target="https://www.gem.wiki/Ghadir_Iron_and_Steel_plant_Yazd" TargetMode="External"/><Relationship Id="rId863" Type="http://schemas.openxmlformats.org/officeDocument/2006/relationships/hyperlink" Target="https://www.gem.wiki/Industries_Qatar_Steel_Mesaieed_plant" TargetMode="External"/><Relationship Id="rId1079" Type="http://schemas.openxmlformats.org/officeDocument/2006/relationships/hyperlink" Target="https://www.gem.wiki/Liberty_Steel_Georgetown_plant" TargetMode="External"/><Relationship Id="rId211" Type="http://schemas.openxmlformats.org/officeDocument/2006/relationships/hyperlink" Target="https://www.gem.wiki/Houying_Group_Haicheng_Iron_and_Steel_Co_Ltd_Datun_Branch" TargetMode="External"/><Relationship Id="rId295" Type="http://schemas.openxmlformats.org/officeDocument/2006/relationships/hyperlink" Target="https://www.gem.wiki/Panshi_Jianlong_Iron_and_Steel_Co_Ltd" TargetMode="External"/><Relationship Id="rId309" Type="http://schemas.openxmlformats.org/officeDocument/2006/relationships/hyperlink" Target="https://www.gem.wiki/Shaanxi_Huaxin_Special_Steel_Group_Co_Ltd" TargetMode="External"/><Relationship Id="rId516" Type="http://schemas.openxmlformats.org/officeDocument/2006/relationships/hyperlink" Target="https://www.gem.wiki/Hellenic_Halyvourgia_Velestino_steel_plant" TargetMode="External"/><Relationship Id="rId1146" Type="http://schemas.openxmlformats.org/officeDocument/2006/relationships/hyperlink" Target="https://www.gem.wiki/Thai_Nguyen_Iron_and_Steel_plant" TargetMode="External"/><Relationship Id="rId723" Type="http://schemas.openxmlformats.org/officeDocument/2006/relationships/hyperlink" Target="https://www.gem.wiki/Godo_Steel_Funabashi_Works" TargetMode="External"/><Relationship Id="rId930" Type="http://schemas.openxmlformats.org/officeDocument/2006/relationships/hyperlink" Target="https://www.gem.wiki/Hyundai_Steel_Dangjin_steel_plant" TargetMode="External"/><Relationship Id="rId1006" Type="http://schemas.openxmlformats.org/officeDocument/2006/relationships/hyperlink" Target="https://www.gem.wiki/Mescier_Iron_and_Steel_Bartin_plant" TargetMode="External"/><Relationship Id="rId155" Type="http://schemas.openxmlformats.org/officeDocument/2006/relationships/hyperlink" Target="https://www.gem.wiki/Guangxi_Hezhou_Kexinda_Metal_Products_Co_Ltd" TargetMode="External"/><Relationship Id="rId362" Type="http://schemas.openxmlformats.org/officeDocument/2006/relationships/hyperlink" Target="https://www.gem.wiki/Sichuan_Yaan_Anshan_Iron_and_Steel_Co_Ltd" TargetMode="External"/><Relationship Id="rId222" Type="http://schemas.openxmlformats.org/officeDocument/2006/relationships/hyperlink" Target="https://www.gem.wiki/Inner_Mongolia_BaoTou_Steel_Union_Co_Ltd" TargetMode="External"/><Relationship Id="rId667" Type="http://schemas.openxmlformats.org/officeDocument/2006/relationships/hyperlink" Target="https://www.gem.wiki/Kish_South_Kaveh_Steel_Hormuzgan_plant" TargetMode="External"/><Relationship Id="rId874" Type="http://schemas.openxmlformats.org/officeDocument/2006/relationships/hyperlink" Target="https://www.gem.wiki/Balakovo_Steel_Plant" TargetMode="External"/><Relationship Id="rId17" Type="http://schemas.openxmlformats.org/officeDocument/2006/relationships/hyperlink" Target="https://www.gem.wiki/Green_Steel_of_WA_Geraldton_Steel_plant" TargetMode="External"/><Relationship Id="rId527" Type="http://schemas.openxmlformats.org/officeDocument/2006/relationships/hyperlink" Target="https://www.gem.wiki/ArcelorMittal_Nippon_Steel_Kendrapara_plant" TargetMode="External"/><Relationship Id="rId734" Type="http://schemas.openxmlformats.org/officeDocument/2006/relationships/hyperlink" Target="https://www.gem.wiki/Kishiwada_Steel_Osaka_Steel_Plant" TargetMode="External"/><Relationship Id="rId941" Type="http://schemas.openxmlformats.org/officeDocument/2006/relationships/hyperlink" Target="https://www.gem.wiki/South_Korea_hydrogen_DRI_plant" TargetMode="External"/><Relationship Id="rId1157" Type="http://schemas.openxmlformats.org/officeDocument/2006/relationships/hyperlink" Target="https://www.gem.wiki/VNSteel_Southern_Steel_Company_plant" TargetMode="External"/><Relationship Id="rId70" Type="http://schemas.openxmlformats.org/officeDocument/2006/relationships/hyperlink" Target="https://www.gem.wiki/Anhui_Guihang_Special_Steel_Co_Ltd" TargetMode="External"/><Relationship Id="rId166" Type="http://schemas.openxmlformats.org/officeDocument/2006/relationships/hyperlink" Target="https://www.gem.wiki/Handan_Iron_and_Steel_Group_Co_Ltd" TargetMode="External"/><Relationship Id="rId373" Type="http://schemas.openxmlformats.org/officeDocument/2006/relationships/hyperlink" Target="https://www.gem.wiki/Tangshan_Jinma_Steel_Group_Co_Ltd" TargetMode="External"/><Relationship Id="rId580" Type="http://schemas.openxmlformats.org/officeDocument/2006/relationships/hyperlink" Target="https://www.gem.wiki/Nilachal_Iron_%26_Power_Gamharia_Steel_Plant" TargetMode="External"/><Relationship Id="rId801" Type="http://schemas.openxmlformats.org/officeDocument/2006/relationships/hyperlink" Target="https://www.gem.wiki/Ternium_Puebla_steel_plant" TargetMode="External"/><Relationship Id="rId1017" Type="http://schemas.openxmlformats.org/officeDocument/2006/relationships/hyperlink" Target="https://www.gem.wiki/ArcelorMittal_Kryvyi_Rih_steel_plant" TargetMode="External"/><Relationship Id="rId1" Type="http://schemas.openxmlformats.org/officeDocument/2006/relationships/hyperlink" Target="https://www.gem.wiki/Kurum_International_Elbasan_steel_plant" TargetMode="External"/><Relationship Id="rId233" Type="http://schemas.openxmlformats.org/officeDocument/2006/relationships/hyperlink" Target="https://www.gem.wiki/Jiangsu_Shagang_Group_Huaigang_Special_Steel_Co_Ltd" TargetMode="External"/><Relationship Id="rId440" Type="http://schemas.openxmlformats.org/officeDocument/2006/relationships/hyperlink" Target="https://www.gem.wiki/Yangzhou_Hengrun_Ocean_Heavy_Industry_Co_Ltd" TargetMode="External"/><Relationship Id="rId678" Type="http://schemas.openxmlformats.org/officeDocument/2006/relationships/hyperlink" Target="https://www.gem.wiki/Persian_Gulf_Saba_Steel" TargetMode="External"/><Relationship Id="rId885" Type="http://schemas.openxmlformats.org/officeDocument/2006/relationships/hyperlink" Target="https://www.gem.wiki/Metalloinvest_OEMK_steel_plant" TargetMode="External"/><Relationship Id="rId1070" Type="http://schemas.openxmlformats.org/officeDocument/2006/relationships/hyperlink" Target="https://www.gem.wiki/Gerdau_Midlothian_Steel_Mill" TargetMode="External"/><Relationship Id="rId28" Type="http://schemas.openxmlformats.org/officeDocument/2006/relationships/hyperlink" Target="https://www.gem.wiki/BSRM_Steels_Mirsarai_plant" TargetMode="External"/><Relationship Id="rId300" Type="http://schemas.openxmlformats.org/officeDocument/2006/relationships/hyperlink" Target="https://www.gem.wiki/Qingdao_Special_Iron_and_Steel_Co_Ltd" TargetMode="External"/><Relationship Id="rId538" Type="http://schemas.openxmlformats.org/officeDocument/2006/relationships/hyperlink" Target="https://www.gem.wiki/Evonith_Value_Steel_Wardha_Steel_Plant" TargetMode="External"/><Relationship Id="rId745" Type="http://schemas.openxmlformats.org/officeDocument/2006/relationships/hyperlink" Target="https://www.gem.wiki/Nippon_Kyushu_Works_(Oita_Area,_Oita)_steel_plant" TargetMode="External"/><Relationship Id="rId952" Type="http://schemas.openxmlformats.org/officeDocument/2006/relationships/hyperlink" Target="https://www.gem.wiki/Grupo_Gallardo_Corrugados_Getafe_steel_plant" TargetMode="External"/><Relationship Id="rId81" Type="http://schemas.openxmlformats.org/officeDocument/2006/relationships/hyperlink" Target="https://www.gem.wiki/Baicheng_Fuda_Bar_Rolling_Co_Ltd" TargetMode="External"/><Relationship Id="rId177" Type="http://schemas.openxmlformats.org/officeDocument/2006/relationships/hyperlink" Target="https://www.gem.wiki/Hebei_Jinxi_Iron_and_Steel_Group_Co_Ltd" TargetMode="External"/><Relationship Id="rId384" Type="http://schemas.openxmlformats.org/officeDocument/2006/relationships/hyperlink" Target="https://www.gem.wiki/Tianjin_Iron_and_Steel_Group_Co_Ltd" TargetMode="External"/><Relationship Id="rId591" Type="http://schemas.openxmlformats.org/officeDocument/2006/relationships/hyperlink" Target="https://www.gem.wiki/Ramsarup_Industries_Kharagpur_steel_plant" TargetMode="External"/><Relationship Id="rId605" Type="http://schemas.openxmlformats.org/officeDocument/2006/relationships/hyperlink" Target="https://www.gem.wiki/SAIL_IISCO_steel_plant" TargetMode="External"/><Relationship Id="rId812" Type="http://schemas.openxmlformats.org/officeDocument/2006/relationships/hyperlink" Target="https://www.gem.wiki/Abba_Steel_Ohangwena_steel_plant" TargetMode="External"/><Relationship Id="rId1028" Type="http://schemas.openxmlformats.org/officeDocument/2006/relationships/hyperlink" Target="https://www.gem.wiki/Arabian_Gulf_Steel_Industries_Abu_Dhabi_plant" TargetMode="External"/><Relationship Id="rId244" Type="http://schemas.openxmlformats.org/officeDocument/2006/relationships/hyperlink" Target="https://www.gem.wiki/Jianlong_Xilin_Iron_and_Steel_Co_Ltd" TargetMode="External"/><Relationship Id="rId689" Type="http://schemas.openxmlformats.org/officeDocument/2006/relationships/hyperlink" Target="https://www.gem.wiki/Zarand_Iranian_Steel_Company_Kerman_plant" TargetMode="External"/><Relationship Id="rId896" Type="http://schemas.openxmlformats.org/officeDocument/2006/relationships/hyperlink" Target="https://www.gem.wiki/TMK_Seversky_Pipe_Plant" TargetMode="External"/><Relationship Id="rId1081" Type="http://schemas.openxmlformats.org/officeDocument/2006/relationships/hyperlink" Target="https://www.gem.wiki/Metallus_Faircrest_steel_plant" TargetMode="External"/><Relationship Id="rId39" Type="http://schemas.openxmlformats.org/officeDocument/2006/relationships/hyperlink" Target="https://www.gem.wiki/ArcelorMittal_Barra_Mansa_steel_plant" TargetMode="External"/><Relationship Id="rId451" Type="http://schemas.openxmlformats.org/officeDocument/2006/relationships/hyperlink" Target="https://www.gem.wiki/Yunnan_Yuxi_Iron_and_Steel_Group_Yukun_Iron_and_Steel_Co_Ltd" TargetMode="External"/><Relationship Id="rId549" Type="http://schemas.openxmlformats.org/officeDocument/2006/relationships/hyperlink" Target="https://www.gem.wiki/Jindal_Stainless_Jajpur_steel_plant" TargetMode="External"/><Relationship Id="rId756" Type="http://schemas.openxmlformats.org/officeDocument/2006/relationships/hyperlink" Target="https://www.gem.wiki/Tokyo_Steel_Kyushu_plant" TargetMode="External"/><Relationship Id="rId104" Type="http://schemas.openxmlformats.org/officeDocument/2006/relationships/hyperlink" Target="https://www.gem.wiki/Chengyu_Vanadium_and_Titanium_Technology_Co_Ltd" TargetMode="External"/><Relationship Id="rId188" Type="http://schemas.openxmlformats.org/officeDocument/2006/relationships/hyperlink" Target="https://www.gem.wiki/Hebei_Xin_Wuan_Steel_Group_Hongrong_Iron_and_Steel_Co_Ltd" TargetMode="External"/><Relationship Id="rId311" Type="http://schemas.openxmlformats.org/officeDocument/2006/relationships/hyperlink" Target="https://www.gem.wiki/Shaanxi_Lueyang_Iron_and_Steel_Co_Ltd" TargetMode="External"/><Relationship Id="rId395" Type="http://schemas.openxmlformats.org/officeDocument/2006/relationships/hyperlink" Target="https://www.gem.wiki/Tongling_Fuxin_Iron_and_Steel_Co_Ltd" TargetMode="External"/><Relationship Id="rId409" Type="http://schemas.openxmlformats.org/officeDocument/2006/relationships/hyperlink" Target="https://www.gem.wiki/Wuhan_Iron_and_Steel_Co_Ltd" TargetMode="External"/><Relationship Id="rId963" Type="http://schemas.openxmlformats.org/officeDocument/2006/relationships/hyperlink" Target="https://www.gem.wiki/Stegra_Boden_steel_plant" TargetMode="External"/><Relationship Id="rId1039" Type="http://schemas.openxmlformats.org/officeDocument/2006/relationships/hyperlink" Target="https://www.gem.wiki/ArcelorMittal_Calvert" TargetMode="External"/><Relationship Id="rId92" Type="http://schemas.openxmlformats.org/officeDocument/2006/relationships/hyperlink" Target="https://www.gem.wiki/Bengang_Steel_Plates_Co_Ltd" TargetMode="External"/><Relationship Id="rId616" Type="http://schemas.openxmlformats.org/officeDocument/2006/relationships/hyperlink" Target="https://www.gem.wiki/Swadesh_Metallics_Simga_Steel_Plant" TargetMode="External"/><Relationship Id="rId823" Type="http://schemas.openxmlformats.org/officeDocument/2006/relationships/hyperlink" Target="https://www.gem.wiki/Ch'ollima_Steel_Complex_steel_plant" TargetMode="External"/><Relationship Id="rId255" Type="http://schemas.openxmlformats.org/officeDocument/2006/relationships/hyperlink" Target="https://www.gem.wiki/Jinye_Iron_and_Steel_Group_Co_Ltd" TargetMode="External"/><Relationship Id="rId462" Type="http://schemas.openxmlformats.org/officeDocument/2006/relationships/hyperlink" Target="https://www.gem.wiki/Zhongpu_Handan_Iron_and_Steel_Co_Ltd" TargetMode="External"/><Relationship Id="rId1092" Type="http://schemas.openxmlformats.org/officeDocument/2006/relationships/hyperlink" Target="https://www.gem.wiki/Nucor_Steel_Hertford_plant" TargetMode="External"/><Relationship Id="rId1106" Type="http://schemas.openxmlformats.org/officeDocument/2006/relationships/hyperlink" Target="https://www.gem.wiki/Optimus_Steel_Beaumont_plant" TargetMode="External"/><Relationship Id="rId115" Type="http://schemas.openxmlformats.org/officeDocument/2006/relationships/hyperlink" Target="https://www.gem.wiki/Daye_Xinye_Special_Steel_Co_Ltd" TargetMode="External"/><Relationship Id="rId322" Type="http://schemas.openxmlformats.org/officeDocument/2006/relationships/hyperlink" Target="https://www.gem.wiki/Shandong_Laigang_Yongfeng_Steel_Co_Ltd" TargetMode="External"/><Relationship Id="rId767" Type="http://schemas.openxmlformats.org/officeDocument/2006/relationships/hyperlink" Target="https://www.gem.wiki/Qarmet_steel_plant" TargetMode="External"/><Relationship Id="rId974" Type="http://schemas.openxmlformats.org/officeDocument/2006/relationships/hyperlink" Target="https://www.gem.wiki/Tung_Ho_Steel_Miaoli_Plant" TargetMode="External"/><Relationship Id="rId199" Type="http://schemas.openxmlformats.org/officeDocument/2006/relationships/hyperlink" Target="https://www.gem.wiki/Heilongjiang_Jianlong_Iron_and_Steel_Co_Ltd" TargetMode="External"/><Relationship Id="rId627" Type="http://schemas.openxmlformats.org/officeDocument/2006/relationships/hyperlink" Target="https://www.gem.wiki/Xindia_Steels_Koppal_plant" TargetMode="External"/><Relationship Id="rId834" Type="http://schemas.openxmlformats.org/officeDocument/2006/relationships/hyperlink" Target="https://www.gem.wiki/Sun_Metals_Sur_steel_plant" TargetMode="External"/><Relationship Id="rId266" Type="http://schemas.openxmlformats.org/officeDocument/2006/relationships/hyperlink" Target="https://www.gem.wiki/Lianyungang_Xingxin_Iron_and_Steel_Co_Ltd" TargetMode="External"/><Relationship Id="rId473" Type="http://schemas.openxmlformats.org/officeDocument/2006/relationships/hyperlink" Target="https://www.gem.wiki/Egyptian_American_Steel_Rolling_Company_Sadat_City_plant" TargetMode="External"/><Relationship Id="rId680" Type="http://schemas.openxmlformats.org/officeDocument/2006/relationships/hyperlink" Target="https://www.gem.wiki/Sabalan_Iron_and_Steel_Complex" TargetMode="External"/><Relationship Id="rId901" Type="http://schemas.openxmlformats.org/officeDocument/2006/relationships/hyperlink" Target="https://www.gem.wiki/VMK_Red_October_steel_plant" TargetMode="External"/><Relationship Id="rId1117" Type="http://schemas.openxmlformats.org/officeDocument/2006/relationships/hyperlink" Target="https://www.gem.wiki/Steel_Dynamics_Sinton_plant" TargetMode="External"/><Relationship Id="rId30" Type="http://schemas.openxmlformats.org/officeDocument/2006/relationships/hyperlink" Target="https://www.gem.wiki/KSRM_Sitakunda_steel_plant" TargetMode="External"/><Relationship Id="rId126" Type="http://schemas.openxmlformats.org/officeDocument/2006/relationships/hyperlink" Target="https://www.gem.wiki/Fujian_Longgang_New_Materials_Co_Ltd" TargetMode="External"/><Relationship Id="rId333" Type="http://schemas.openxmlformats.org/officeDocument/2006/relationships/hyperlink" Target="https://www.gem.wiki/Shanxi_Hongda_Iron_and_Steel_Group_Co_Ltd" TargetMode="External"/><Relationship Id="rId540" Type="http://schemas.openxmlformats.org/officeDocument/2006/relationships/hyperlink" Target="https://www.gem.wiki/Godawari_Power_and_Ispat_Sarora_Steel_Plant" TargetMode="External"/><Relationship Id="rId778" Type="http://schemas.openxmlformats.org/officeDocument/2006/relationships/hyperlink" Target="https://www.gem.wiki/Ann_Joo_Integrated_Steel_Penang_plant" TargetMode="External"/><Relationship Id="rId985" Type="http://schemas.openxmlformats.org/officeDocument/2006/relationships/hyperlink" Target="https://www.gem.wiki/Tata_Steel_Manufacturing_NTS_Plant" TargetMode="External"/><Relationship Id="rId638" Type="http://schemas.openxmlformats.org/officeDocument/2006/relationships/hyperlink" Target="https://www.gem.wiki/Krakatau_Steel_Cilegon_plant" TargetMode="External"/><Relationship Id="rId845" Type="http://schemas.openxmlformats.org/officeDocument/2006/relationships/hyperlink" Target="https://www.gem.wiki/BaoSteel_and_SteelAsia_Philippines_plant" TargetMode="External"/><Relationship Id="rId1030" Type="http://schemas.openxmlformats.org/officeDocument/2006/relationships/hyperlink" Target="https://www.gem.wiki/Emsteel_Abu_Dhabi_plant" TargetMode="External"/><Relationship Id="rId277" Type="http://schemas.openxmlformats.org/officeDocument/2006/relationships/hyperlink" Target="https://www.gem.wiki/Longnan_Fuxin_Iron_and_Steel_Co_Ltd" TargetMode="External"/><Relationship Id="rId400" Type="http://schemas.openxmlformats.org/officeDocument/2006/relationships/hyperlink" Target="https://www.gem.wiki/WISCO_Group_Kunming_Steel_Co_Ltd_Honghe_Iron_and_Steel_Company" TargetMode="External"/><Relationship Id="rId484" Type="http://schemas.openxmlformats.org/officeDocument/2006/relationships/hyperlink" Target="https://www.gem.wiki/Ekos_Steel_Dukem_plant" TargetMode="External"/><Relationship Id="rId705" Type="http://schemas.openxmlformats.org/officeDocument/2006/relationships/hyperlink" Target="https://www.gem.wiki/Feralpi_Calvisano_steel_plant" TargetMode="External"/><Relationship Id="rId1128" Type="http://schemas.openxmlformats.org/officeDocument/2006/relationships/hyperlink" Target="https://www.gem.wiki/CVG_Briquetera_de_Venezuela_DRI_plant" TargetMode="External"/><Relationship Id="rId137" Type="http://schemas.openxmlformats.org/officeDocument/2006/relationships/hyperlink" Target="https://www.gem.wiki/Fuzhou_Wuhang_Steel_Products_Co_Ltd" TargetMode="External"/><Relationship Id="rId344" Type="http://schemas.openxmlformats.org/officeDocument/2006/relationships/hyperlink" Target="https://www.gem.wiki/Shanxi_Xintai_Iron_and_Steel_Co_Ltd" TargetMode="External"/><Relationship Id="rId691" Type="http://schemas.openxmlformats.org/officeDocument/2006/relationships/hyperlink" Target="https://www.gem.wiki/Al_Anmaa_Basra_steel_plant" TargetMode="External"/><Relationship Id="rId789" Type="http://schemas.openxmlformats.org/officeDocument/2006/relationships/hyperlink" Target="https://www.gem.wiki/Maju_Perwaja_Steel_plant" TargetMode="External"/><Relationship Id="rId912" Type="http://schemas.openxmlformats.org/officeDocument/2006/relationships/hyperlink" Target="https://www.gem.wiki/Rajhi_Al_Assemah_Steel_Jeddah_plant" TargetMode="External"/><Relationship Id="rId996" Type="http://schemas.openxmlformats.org/officeDocument/2006/relationships/hyperlink" Target="https://www.gem.wiki/Ege_Steel_Aliaga_plant" TargetMode="External"/><Relationship Id="rId41" Type="http://schemas.openxmlformats.org/officeDocument/2006/relationships/hyperlink" Target="https://www.gem.wiki/ArcelorMittal_Monlevade_steel_plant" TargetMode="External"/><Relationship Id="rId551" Type="http://schemas.openxmlformats.org/officeDocument/2006/relationships/hyperlink" Target="https://www.gem.wiki/JSPL_Angul_steel_plant" TargetMode="External"/><Relationship Id="rId649" Type="http://schemas.openxmlformats.org/officeDocument/2006/relationships/hyperlink" Target="https://www.gem.wiki/Arvand_Kaveh_Steel_Khoramshahr_plant" TargetMode="External"/><Relationship Id="rId856" Type="http://schemas.openxmlformats.org/officeDocument/2006/relationships/hyperlink" Target="https://www.gem.wiki/Celsa_Huta_Ostrowiec_steel_plant" TargetMode="External"/><Relationship Id="rId190" Type="http://schemas.openxmlformats.org/officeDocument/2006/relationships/hyperlink" Target="https://www.gem.wiki/Hebei_Xinda_Iron_and_Steel_Group_Co_Ltd" TargetMode="External"/><Relationship Id="rId204" Type="http://schemas.openxmlformats.org/officeDocument/2006/relationships/hyperlink" Target="https://www.gem.wiki/Henan_Jiyuan_Iron_and_Steel_Group_Co_Ltd" TargetMode="External"/><Relationship Id="rId288" Type="http://schemas.openxmlformats.org/officeDocument/2006/relationships/hyperlink" Target="https://www.gem.wiki/Ningxia_Boyu_Hongxing_Special_Steel_Group_Co" TargetMode="External"/><Relationship Id="rId411" Type="http://schemas.openxmlformats.org/officeDocument/2006/relationships/hyperlink" Target="https://www.gem.wiki/Wuhu_Fuxin_Iron_and_Steel_Co_Ltd" TargetMode="External"/><Relationship Id="rId509" Type="http://schemas.openxmlformats.org/officeDocument/2006/relationships/hyperlink" Target="https://www.gem.wiki/Lech_Stahlwerke_Meitingen_steel_plant" TargetMode="External"/><Relationship Id="rId1041" Type="http://schemas.openxmlformats.org/officeDocument/2006/relationships/hyperlink" Target="https://www.gem.wiki/BlueScope_North_Star_Steel_plant" TargetMode="External"/><Relationship Id="rId1139" Type="http://schemas.openxmlformats.org/officeDocument/2006/relationships/hyperlink" Target="https://www.gem.wiki/Hoa_Sen_Phu_My_steel_plant" TargetMode="External"/><Relationship Id="rId495" Type="http://schemas.openxmlformats.org/officeDocument/2006/relationships/hyperlink" Target="https://www.gem.wiki/Liberty_Steel_Dunkerque_DRI_plant" TargetMode="External"/><Relationship Id="rId716" Type="http://schemas.openxmlformats.org/officeDocument/2006/relationships/hyperlink" Target="https://www.gem.wiki/Pittini_Siderpotenza_Potenza_steel_plant" TargetMode="External"/><Relationship Id="rId923" Type="http://schemas.openxmlformats.org/officeDocument/2006/relationships/hyperlink" Target="https://www.gem.wiki/ArcelorMittal_Saldanha_Steel_Works" TargetMode="External"/><Relationship Id="rId52" Type="http://schemas.openxmlformats.org/officeDocument/2006/relationships/hyperlink" Target="https://www.gem.wiki/Stomana_Industry_Pernik_steel_plant" TargetMode="External"/><Relationship Id="rId148" Type="http://schemas.openxmlformats.org/officeDocument/2006/relationships/hyperlink" Target="https://www.gem.wiki/Guangxi_Deyuan_Metallurgy_Co_Ltd_Heng_County" TargetMode="External"/><Relationship Id="rId355" Type="http://schemas.openxmlformats.org/officeDocument/2006/relationships/hyperlink" Target="https://www.gem.wiki/Shougang_Qian_an_Iron_and_Steel_Co_Ltd" TargetMode="External"/><Relationship Id="rId562" Type="http://schemas.openxmlformats.org/officeDocument/2006/relationships/hyperlink" Target="https://www.gem.wiki/JSW_POSCO_Keonjhar_steel_plant" TargetMode="External"/><Relationship Id="rId215" Type="http://schemas.openxmlformats.org/officeDocument/2006/relationships/hyperlink" Target="https://www.gem.wiki/Hubei_Jinshenglan_Metallurgical_Technology_Co_Ltd" TargetMode="External"/><Relationship Id="rId422" Type="http://schemas.openxmlformats.org/officeDocument/2006/relationships/hyperlink" Target="https://www.gem.wiki/Xining_Special_Steel_Co_Ltd" TargetMode="External"/><Relationship Id="rId867" Type="http://schemas.openxmlformats.org/officeDocument/2006/relationships/hyperlink" Target="https://www.gem.wiki/Artrom_Resita_steel_plant" TargetMode="External"/><Relationship Id="rId1052" Type="http://schemas.openxmlformats.org/officeDocument/2006/relationships/hyperlink" Target="https://www.gem.wiki/Cleveland-Cliffs_Mansfield_Works" TargetMode="External"/><Relationship Id="rId299" Type="http://schemas.openxmlformats.org/officeDocument/2006/relationships/hyperlink" Target="https://www.gem.wiki/Qian_an_Zhayi_Steel_Group_Co_Ltd" TargetMode="External"/><Relationship Id="rId727" Type="http://schemas.openxmlformats.org/officeDocument/2006/relationships/hyperlink" Target="https://www.gem.wiki/JFE_Bars_&amp;_Shapes_Kashima_Works_steel_plant" TargetMode="External"/><Relationship Id="rId934" Type="http://schemas.openxmlformats.org/officeDocument/2006/relationships/hyperlink" Target="https://www.gem.wiki/KG_Steel_Incheon_steel_plant" TargetMode="External"/><Relationship Id="rId63" Type="http://schemas.openxmlformats.org/officeDocument/2006/relationships/hyperlink" Target="https://www.gem.wiki/AZA_Colina_steel_plant" TargetMode="External"/><Relationship Id="rId159" Type="http://schemas.openxmlformats.org/officeDocument/2006/relationships/hyperlink" Target="https://www.gem.wiki/Guangxi_Shenglong_Metallurgical_Co_Ltd" TargetMode="External"/><Relationship Id="rId366" Type="http://schemas.openxmlformats.org/officeDocument/2006/relationships/hyperlink" Target="https://www.gem.wiki/Tangshan_Donghua_Iron_and_Steel_Enterprise_Group_Co_Ltd" TargetMode="External"/><Relationship Id="rId573" Type="http://schemas.openxmlformats.org/officeDocument/2006/relationships/hyperlink" Target="https://www.gem.wiki/Lloyds_Metals_and_Energy_Ltd_Ghugus_Steel_Plant" TargetMode="External"/><Relationship Id="rId780" Type="http://schemas.openxmlformats.org/officeDocument/2006/relationships/hyperlink" Target="https://www.gem.wiki/Eastern_Steel_Kemaman_plant" TargetMode="External"/><Relationship Id="rId226" Type="http://schemas.openxmlformats.org/officeDocument/2006/relationships/hyperlink" Target="https://www.gem.wiki/Inner_Mongolia_Yaxin_Longshun_Special_Steel_Co_Ltd" TargetMode="External"/><Relationship Id="rId433" Type="http://schemas.openxmlformats.org/officeDocument/2006/relationships/hyperlink" Target="https://www.gem.wiki/Xiwang_Metal_Science_Technology_Co_Ltd" TargetMode="External"/><Relationship Id="rId878" Type="http://schemas.openxmlformats.org/officeDocument/2006/relationships/hyperlink" Target="https://www.gem.wiki/Evraz_ZSMK_steel_plant" TargetMode="External"/><Relationship Id="rId1063" Type="http://schemas.openxmlformats.org/officeDocument/2006/relationships/hyperlink" Target="https://www.gem.wiki/CMC_Tennessee_steel_plant" TargetMode="External"/><Relationship Id="rId640" Type="http://schemas.openxmlformats.org/officeDocument/2006/relationships/hyperlink" Target="https://www.gem.wiki/Master_Steel_Jakarta_Steel_plant" TargetMode="External"/><Relationship Id="rId738" Type="http://schemas.openxmlformats.org/officeDocument/2006/relationships/hyperlink" Target="https://www.gem.wiki/Kyoei_Steel_Nagoya_Division_(Tokai)" TargetMode="External"/><Relationship Id="rId945" Type="http://schemas.openxmlformats.org/officeDocument/2006/relationships/hyperlink" Target="https://www.gem.wiki/ArcelorMittal_Asturias_(Aviles)_steel_plant" TargetMode="External"/><Relationship Id="rId74" Type="http://schemas.openxmlformats.org/officeDocument/2006/relationships/hyperlink" Target="https://www.gem.wiki/Anhui_Lixin_Special_Steel_Co_Ltd" TargetMode="External"/><Relationship Id="rId377" Type="http://schemas.openxmlformats.org/officeDocument/2006/relationships/hyperlink" Target="https://www.gem.wiki/Tangshan_Stainless_Steel_Co_Ltd" TargetMode="External"/><Relationship Id="rId500" Type="http://schemas.openxmlformats.org/officeDocument/2006/relationships/hyperlink" Target="https://www.gem.wiki/Riva_Sam_Neuves-Maisons_steel_plant" TargetMode="External"/><Relationship Id="rId584" Type="http://schemas.openxmlformats.org/officeDocument/2006/relationships/hyperlink" Target="https://www.gem.wiki/Orissa_Alloy_Steel_Kharagpur_Plant" TargetMode="External"/><Relationship Id="rId805" Type="http://schemas.openxmlformats.org/officeDocument/2006/relationships/hyperlink" Target="https://www.gem.wiki/Mahgreb_Steel_Casablanca_plant" TargetMode="External"/><Relationship Id="rId1130" Type="http://schemas.openxmlformats.org/officeDocument/2006/relationships/hyperlink" Target="https://www.gem.wiki/CVG_Comsigua_DRI_plant" TargetMode="External"/><Relationship Id="rId5" Type="http://schemas.openxmlformats.org/officeDocument/2006/relationships/hyperlink" Target="https://www.gem.wiki/Sider_El_Hadjar_Annaba_steel_plant" TargetMode="External"/><Relationship Id="rId237" Type="http://schemas.openxmlformats.org/officeDocument/2006/relationships/hyperlink" Target="https://www.gem.wiki/Jiangsu_Xugang_Iron_and_Steel_Group_Co_Ltd" TargetMode="External"/><Relationship Id="rId791" Type="http://schemas.openxmlformats.org/officeDocument/2006/relationships/hyperlink" Target="https://www.gem.wiki/Perfect_Channel_Gurun_steel_plant" TargetMode="External"/><Relationship Id="rId889" Type="http://schemas.openxmlformats.org/officeDocument/2006/relationships/hyperlink" Target="https://www.gem.wiki/Novorossiysk_rolling_plant" TargetMode="External"/><Relationship Id="rId1074" Type="http://schemas.openxmlformats.org/officeDocument/2006/relationships/hyperlink" Target="https://www.gem.wiki/Hybar_Arkansas_steel_plant" TargetMode="External"/><Relationship Id="rId444" Type="http://schemas.openxmlformats.org/officeDocument/2006/relationships/hyperlink" Target="https://www.gem.wiki/Yingkou_Iron_and_Steel_Co_Ltd" TargetMode="External"/><Relationship Id="rId651" Type="http://schemas.openxmlformats.org/officeDocument/2006/relationships/hyperlink" Target="https://www.gem.wiki/Bafgh_Mineral_Complex_Iron_and_Steel_Yazd_plant" TargetMode="External"/><Relationship Id="rId749" Type="http://schemas.openxmlformats.org/officeDocument/2006/relationships/hyperlink" Target="https://www.gem.wiki/Nippon_Sanyo_Special_Steel" TargetMode="External"/><Relationship Id="rId290" Type="http://schemas.openxmlformats.org/officeDocument/2006/relationships/hyperlink" Target="https://www.gem.wiki/Ningxia_Jianlong_Special_Steel_Co_Ltd" TargetMode="External"/><Relationship Id="rId304" Type="http://schemas.openxmlformats.org/officeDocument/2006/relationships/hyperlink" Target="https://www.gem.wiki/Rizhao_Steel_Holding_Group_Co_Ltd" TargetMode="External"/><Relationship Id="rId388" Type="http://schemas.openxmlformats.org/officeDocument/2006/relationships/hyperlink" Target="https://www.gem.wiki/Tianjin_Pipe_Corporation" TargetMode="External"/><Relationship Id="rId511" Type="http://schemas.openxmlformats.org/officeDocument/2006/relationships/hyperlink" Target="https://www.gem.wiki/Riva_Hennigsdorfer_Electric_Steel_Works" TargetMode="External"/><Relationship Id="rId609" Type="http://schemas.openxmlformats.org/officeDocument/2006/relationships/hyperlink" Target="https://www.gem.wiki/Shri_Bajrang_Power_%26_Ispat_Tilda_Steel_Plant" TargetMode="External"/><Relationship Id="rId956" Type="http://schemas.openxmlformats.org/officeDocument/2006/relationships/hyperlink" Target="https://www.gem.wiki/Riva_Siderurgica_Sevillana_steel_plant" TargetMode="External"/><Relationship Id="rId1141" Type="http://schemas.openxmlformats.org/officeDocument/2006/relationships/hyperlink" Target="https://www.gem.wiki/Long_Son_Phu_My_Iron_and_Steel_plant" TargetMode="External"/><Relationship Id="rId85" Type="http://schemas.openxmlformats.org/officeDocument/2006/relationships/hyperlink" Target="https://www.gem.wiki/Baosteel_Special_Steel_Co_Ltd" TargetMode="External"/><Relationship Id="rId150" Type="http://schemas.openxmlformats.org/officeDocument/2006/relationships/hyperlink" Target="https://www.gem.wiki/Guangxi_Guifeng_Special_Steel_Co_Ltd" TargetMode="External"/><Relationship Id="rId595" Type="http://schemas.openxmlformats.org/officeDocument/2006/relationships/hyperlink" Target="https://www.gem.wiki/RINL_Vizag_Steel_plant" TargetMode="External"/><Relationship Id="rId816" Type="http://schemas.openxmlformats.org/officeDocument/2006/relationships/hyperlink" Target="https://www.gem.wiki/BlueScope_New_Zealand_Steel_Glenbrook" TargetMode="External"/><Relationship Id="rId1001" Type="http://schemas.openxmlformats.org/officeDocument/2006/relationships/hyperlink" Target="https://www.gem.wiki/Kaptan_Ereglisi_steel_plant" TargetMode="External"/><Relationship Id="rId248" Type="http://schemas.openxmlformats.org/officeDocument/2006/relationships/hyperlink" Target="https://www.gem.wiki/Jilin_Steel_Group_Taihua_Metal_Equipment_Manufacture_Co_Ltd" TargetMode="External"/><Relationship Id="rId455" Type="http://schemas.openxmlformats.org/officeDocument/2006/relationships/hyperlink" Target="https://www.gem.wiki/Zhangjiagang_Hongchang_Steel_Co_Ltd" TargetMode="External"/><Relationship Id="rId662" Type="http://schemas.openxmlformats.org/officeDocument/2006/relationships/hyperlink" Target="https://www.gem.wiki/Jahan_Foolad_Sirjan_Steel_Kerman_plant" TargetMode="External"/><Relationship Id="rId1085" Type="http://schemas.openxmlformats.org/officeDocument/2006/relationships/hyperlink" Target="https://www.gem.wiki/Nucor_Steel_Berkeley_plant" TargetMode="External"/><Relationship Id="rId12" Type="http://schemas.openxmlformats.org/officeDocument/2006/relationships/hyperlink" Target="https://www.gem.wiki/Fortescue_Christmas_Creek_Green_Metal_Project" TargetMode="External"/><Relationship Id="rId108" Type="http://schemas.openxmlformats.org/officeDocument/2006/relationships/hyperlink" Target="https://www.gem.wiki/Chongli_Steel_Manufacturing_Co_Ltd" TargetMode="External"/><Relationship Id="rId315" Type="http://schemas.openxmlformats.org/officeDocument/2006/relationships/hyperlink" Target="https://www.gem.wiki/Shandong_Fulun_Iron_and_Steel_Co_Ltd" TargetMode="External"/><Relationship Id="rId522" Type="http://schemas.openxmlformats.org/officeDocument/2006/relationships/hyperlink" Target="https://www.gem.wiki/Adhunik_Metaliks_Kuanrmunda_steel_plant" TargetMode="External"/><Relationship Id="rId967" Type="http://schemas.openxmlformats.org/officeDocument/2006/relationships/hyperlink" Target="https://www.gem.wiki/China_Steel_Corporation_Xiaogang_plant" TargetMode="External"/><Relationship Id="rId1152" Type="http://schemas.openxmlformats.org/officeDocument/2006/relationships/hyperlink" Target="https://www.gem.wiki/Viet_Nhat_VJS_Nam_Cau_Kien_steel_plant" TargetMode="External"/><Relationship Id="rId96" Type="http://schemas.openxmlformats.org/officeDocument/2006/relationships/hyperlink" Target="https://www.gem.wiki/Changshu_Longteng_Special_Steel_Co_Ltd" TargetMode="External"/><Relationship Id="rId161" Type="http://schemas.openxmlformats.org/officeDocument/2006/relationships/hyperlink" Target="https://www.gem.wiki/Guilin_Pinggang_Iron_and_Steel_Co_Ltd" TargetMode="External"/><Relationship Id="rId399" Type="http://schemas.openxmlformats.org/officeDocument/2006/relationships/hyperlink" Target="https://www.gem.wiki/WISCO_Group_Kunming_Steel_Co_Ltd_Anning_Branch" TargetMode="External"/><Relationship Id="rId827" Type="http://schemas.openxmlformats.org/officeDocument/2006/relationships/hyperlink" Target="https://www.gem.wiki/Makstil_Skopje_Steel_plant" TargetMode="External"/><Relationship Id="rId1012" Type="http://schemas.openxmlformats.org/officeDocument/2006/relationships/hyperlink" Target="https://www.gem.wiki/Yazici_Iron_and_Steel_Iskenderun_plant" TargetMode="External"/><Relationship Id="rId259" Type="http://schemas.openxmlformats.org/officeDocument/2006/relationships/hyperlink" Target="https://www.gem.wiki/Jiujiang_Pinggang_Iron_and_Steel_Co_Ltd" TargetMode="External"/><Relationship Id="rId466" Type="http://schemas.openxmlformats.org/officeDocument/2006/relationships/hyperlink" Target="https://www.gem.wiki/Zibo_Qilin_Fushan_Iron_and_Steel_Co_Ltd" TargetMode="External"/><Relationship Id="rId673" Type="http://schemas.openxmlformats.org/officeDocument/2006/relationships/hyperlink" Target="https://www.gem.wiki/Mobarakeh_Steel_Hormuzgan_Steel_Company_plant" TargetMode="External"/><Relationship Id="rId880" Type="http://schemas.openxmlformats.org/officeDocument/2006/relationships/hyperlink" Target="https://www.gem.wiki/Kamsky_Metallurgical_Works_TEMPO" TargetMode="External"/><Relationship Id="rId1096" Type="http://schemas.openxmlformats.org/officeDocument/2006/relationships/hyperlink" Target="https://www.gem.wiki/Nucor_Steel_Kingman_plant" TargetMode="External"/><Relationship Id="rId23" Type="http://schemas.openxmlformats.org/officeDocument/2006/relationships/hyperlink" Target="https://www.gem.wiki/Baku_Steel_Company_steel_plant" TargetMode="External"/><Relationship Id="rId119" Type="http://schemas.openxmlformats.org/officeDocument/2006/relationships/hyperlink" Target="https://www.gem.wiki/Fangchenggang_Jinxi_Steel_Technology_Co_Ltd" TargetMode="External"/><Relationship Id="rId326" Type="http://schemas.openxmlformats.org/officeDocument/2006/relationships/hyperlink" Target="https://www.gem.wiki/Shandong_Shouguang_Juneng_Special_Steel_Co_Ltd" TargetMode="External"/><Relationship Id="rId533" Type="http://schemas.openxmlformats.org/officeDocument/2006/relationships/hyperlink" Target="https://www.gem.wiki/Captain_Steel_Garbeta_steel_plant" TargetMode="External"/><Relationship Id="rId978" Type="http://schemas.openxmlformats.org/officeDocument/2006/relationships/hyperlink" Target="https://www.gem.wiki/Chow_Steel_Kabinburi_Steel_Plant" TargetMode="External"/><Relationship Id="rId740" Type="http://schemas.openxmlformats.org/officeDocument/2006/relationships/hyperlink" Target="https://www.gem.wiki/Nakayama_Steel_Products_Osaka_plant" TargetMode="External"/><Relationship Id="rId838" Type="http://schemas.openxmlformats.org/officeDocument/2006/relationships/hyperlink" Target="https://www.gem.wiki/Faizan_Steel_Karachi_steel_plant" TargetMode="External"/><Relationship Id="rId1023" Type="http://schemas.openxmlformats.org/officeDocument/2006/relationships/hyperlink" Target="https://www.gem.wiki/Metinvest_EAF_steel_plant" TargetMode="External"/><Relationship Id="rId172" Type="http://schemas.openxmlformats.org/officeDocument/2006/relationships/hyperlink" Target="https://www.gem.wiki/Hebei_Bishi_Inner_Mongolia_iron_and_steel_plant" TargetMode="External"/><Relationship Id="rId477" Type="http://schemas.openxmlformats.org/officeDocument/2006/relationships/hyperlink" Target="https://www.gem.wiki/Egyptian_Steel_Beni_Suef_plant" TargetMode="External"/><Relationship Id="rId600" Type="http://schemas.openxmlformats.org/officeDocument/2006/relationships/hyperlink" Target="https://www.gem.wiki/Rungta_Mines_Karakolha_sponge_iron_plant" TargetMode="External"/><Relationship Id="rId684" Type="http://schemas.openxmlformats.org/officeDocument/2006/relationships/hyperlink" Target="https://www.gem.wiki/Shadegan_Steel_Complex" TargetMode="External"/><Relationship Id="rId337" Type="http://schemas.openxmlformats.org/officeDocument/2006/relationships/hyperlink" Target="https://www.gem.wiki/Shanxi_Jinnan_Iron_and_Steel_Group_Co_Ltd" TargetMode="External"/><Relationship Id="rId891" Type="http://schemas.openxmlformats.org/officeDocument/2006/relationships/hyperlink" Target="https://www.gem.wiki/Pervouralsk_Pipe_Plant" TargetMode="External"/><Relationship Id="rId905" Type="http://schemas.openxmlformats.org/officeDocument/2006/relationships/hyperlink" Target="https://www.gem.wiki/Al_Ittefaq_National_Steel_Dammam_plant" TargetMode="External"/><Relationship Id="rId989" Type="http://schemas.openxmlformats.org/officeDocument/2006/relationships/hyperlink" Target="https://www.gem.wiki/Nu-Iron_Unlimited_Point_Lisas_DRI_plant" TargetMode="External"/><Relationship Id="rId34" Type="http://schemas.openxmlformats.org/officeDocument/2006/relationships/hyperlink" Target="https://www.gem.wiki/Byelorussian_Steel_Works" TargetMode="External"/><Relationship Id="rId544" Type="http://schemas.openxmlformats.org/officeDocument/2006/relationships/hyperlink" Target="https://www.gem.wiki/Jai_Balaji_Jyoti_Steels_Sundargarh_plant" TargetMode="External"/><Relationship Id="rId751" Type="http://schemas.openxmlformats.org/officeDocument/2006/relationships/hyperlink" Target="https://www.gem.wiki/Nippon_Setouchi_Works_(Kure_Area)_steel_plant" TargetMode="External"/><Relationship Id="rId849" Type="http://schemas.openxmlformats.org/officeDocument/2006/relationships/hyperlink" Target="https://www.gem.wiki/Panhua_Group_Sarangani_steel_plant" TargetMode="External"/><Relationship Id="rId183" Type="http://schemas.openxmlformats.org/officeDocument/2006/relationships/hyperlink" Target="https://www.gem.wiki/Hebei_Tangyin_Iron_and_Steel_Co_Ltd" TargetMode="External"/><Relationship Id="rId390" Type="http://schemas.openxmlformats.org/officeDocument/2006/relationships/hyperlink" Target="https://www.gem.wiki/Tianjin_Rongcheng_Group_Tangshan_Fengrun_Special_Steel_Co_Ltd" TargetMode="External"/><Relationship Id="rId404" Type="http://schemas.openxmlformats.org/officeDocument/2006/relationships/hyperlink" Target="https://www.gem.wiki/Wu_an_Mingfang_Iron_and_Steel_Co_Ltd" TargetMode="External"/><Relationship Id="rId611" Type="http://schemas.openxmlformats.org/officeDocument/2006/relationships/hyperlink" Target="https://www.gem.wiki/Shyam_Metalics_Sambalpur_Steel_Plant" TargetMode="External"/><Relationship Id="rId1034" Type="http://schemas.openxmlformats.org/officeDocument/2006/relationships/hyperlink" Target="https://www.gem.wiki/GFG_Liberty_Steel_Rotherham_plant" TargetMode="External"/><Relationship Id="rId250" Type="http://schemas.openxmlformats.org/officeDocument/2006/relationships/hyperlink" Target="https://www.gem.wiki/Jinan_Iron_and_Steel_Group_Co_Ltd" TargetMode="External"/><Relationship Id="rId488" Type="http://schemas.openxmlformats.org/officeDocument/2006/relationships/hyperlink" Target="https://www.gem.wiki/Ovako_Imatra_steel_plant" TargetMode="External"/><Relationship Id="rId695" Type="http://schemas.openxmlformats.org/officeDocument/2006/relationships/hyperlink" Target="https://www.gem.wiki/Van_Steel_Kurdistan_plant" TargetMode="External"/><Relationship Id="rId709" Type="http://schemas.openxmlformats.org/officeDocument/2006/relationships/hyperlink" Target="https://www.gem.wiki/Finarvedi_Cremona_steel_plant" TargetMode="External"/><Relationship Id="rId916" Type="http://schemas.openxmlformats.org/officeDocument/2006/relationships/hyperlink" Target="https://www.gem.wiki/HBIS_GROUP_Serbia_Iron_&amp;_Steel_plant_Belgrade" TargetMode="External"/><Relationship Id="rId1101" Type="http://schemas.openxmlformats.org/officeDocument/2006/relationships/hyperlink" Target="https://www.gem.wiki/Nucor_Steel_Plymouth_plant" TargetMode="External"/><Relationship Id="rId45" Type="http://schemas.openxmlformats.org/officeDocument/2006/relationships/hyperlink" Target="https://www.gem.wiki/Gerdau_Cosigua_Santa_Cruz_steel_plant" TargetMode="External"/><Relationship Id="rId110" Type="http://schemas.openxmlformats.org/officeDocument/2006/relationships/hyperlink" Target="https://www.gem.wiki/Chongqing_Yonghang_Steel_Group_Co_Ltd" TargetMode="External"/><Relationship Id="rId348" Type="http://schemas.openxmlformats.org/officeDocument/2006/relationships/hyperlink" Target="https://www.gem.wiki/Shijiazhuang_Iron_and_Steel_Co_Ltd" TargetMode="External"/><Relationship Id="rId555" Type="http://schemas.openxmlformats.org/officeDocument/2006/relationships/hyperlink" Target="https://www.gem.wiki/JSPL_Raigarh_steel_plant" TargetMode="External"/><Relationship Id="rId762" Type="http://schemas.openxmlformats.org/officeDocument/2006/relationships/hyperlink" Target="https://www.gem.wiki/Aktobe_Generatsiya_steel_plant" TargetMode="External"/><Relationship Id="rId194" Type="http://schemas.openxmlformats.org/officeDocument/2006/relationships/hyperlink" Target="https://www.gem.wiki/Hebei_Xinxing_Ductile_Iron_Pipes_Co_Ltd" TargetMode="External"/><Relationship Id="rId208" Type="http://schemas.openxmlformats.org/officeDocument/2006/relationships/hyperlink" Target="https://www.gem.wiki/Heyuan_Derun_Steel_Co_Ltd_Dongjiang_Jinzhu_Industrial_Park" TargetMode="External"/><Relationship Id="rId415" Type="http://schemas.openxmlformats.org/officeDocument/2006/relationships/hyperlink" Target="https://www.gem.wiki/Wuyang_Iron_and_Steel_Co_Ltd" TargetMode="External"/><Relationship Id="rId622" Type="http://schemas.openxmlformats.org/officeDocument/2006/relationships/hyperlink" Target="https://www.gem.wiki/Tata_Steel_Ludhiana_steel_plant" TargetMode="External"/><Relationship Id="rId1045" Type="http://schemas.openxmlformats.org/officeDocument/2006/relationships/hyperlink" Target="https://www.gem.wiki/Charter_Steel_Saukville_plant" TargetMode="External"/><Relationship Id="rId261" Type="http://schemas.openxmlformats.org/officeDocument/2006/relationships/hyperlink" Target="https://www.gem.wiki/Langfang_Guangyuan_Metalwork_Co_Ltd" TargetMode="External"/><Relationship Id="rId499" Type="http://schemas.openxmlformats.org/officeDocument/2006/relationships/hyperlink" Target="https://www.gem.wiki/Riva_Sam_Montereau_steel_plant" TargetMode="External"/><Relationship Id="rId927" Type="http://schemas.openxmlformats.org/officeDocument/2006/relationships/hyperlink" Target="https://www.gem.wiki/Dongkuk_Steel_Incheon_steel_plant" TargetMode="External"/><Relationship Id="rId1112" Type="http://schemas.openxmlformats.org/officeDocument/2006/relationships/hyperlink" Target="https://www.gem.wiki/Steel_Dynamics_Butler_plant" TargetMode="External"/><Relationship Id="rId56" Type="http://schemas.openxmlformats.org/officeDocument/2006/relationships/hyperlink" Target="https://www.gem.wiki/ArcelorMittal_Dofasco_steel_plant" TargetMode="External"/><Relationship Id="rId359" Type="http://schemas.openxmlformats.org/officeDocument/2006/relationships/hyperlink" Target="https://www.gem.wiki/Sichuan_Gangchen_Stainless_Steel_Co_Ltd" TargetMode="External"/><Relationship Id="rId566" Type="http://schemas.openxmlformats.org/officeDocument/2006/relationships/hyperlink" Target="https://www.gem.wiki/JSW_Steel_Raigarh_steel_plant" TargetMode="External"/><Relationship Id="rId773" Type="http://schemas.openxmlformats.org/officeDocument/2006/relationships/hyperlink" Target="https://www.gem.wiki/Libyan_Iron_and_Steel_Misrata_plant" TargetMode="External"/><Relationship Id="rId121" Type="http://schemas.openxmlformats.org/officeDocument/2006/relationships/hyperlink" Target="https://www.gem.wiki/Fujian_Dadonghai_Industrial_Group_Co_Ltd_plant" TargetMode="External"/><Relationship Id="rId219" Type="http://schemas.openxmlformats.org/officeDocument/2006/relationships/hyperlink" Target="https://www.gem.wiki/Hunan_Valin_Lianyuan_Iron_and_Steel_Co_Ltd" TargetMode="External"/><Relationship Id="rId426" Type="http://schemas.openxmlformats.org/officeDocument/2006/relationships/hyperlink" Target="https://www.gem.wiki/Xinjiang_Kingtec_Steel_Co_Ltd" TargetMode="External"/><Relationship Id="rId633" Type="http://schemas.openxmlformats.org/officeDocument/2006/relationships/hyperlink" Target="https://www.gem.wiki/Gunung_Raja_Paksi_North_Sumatra_steel_plant" TargetMode="External"/><Relationship Id="rId980" Type="http://schemas.openxmlformats.org/officeDocument/2006/relationships/hyperlink" Target="https://www.gem.wiki/Millcon_Steel_Rayong_plant" TargetMode="External"/><Relationship Id="rId1056" Type="http://schemas.openxmlformats.org/officeDocument/2006/relationships/hyperlink" Target="https://www.gem.wiki/Cleveland-Cliffs_Toledo_DRI_plant" TargetMode="External"/><Relationship Id="rId840" Type="http://schemas.openxmlformats.org/officeDocument/2006/relationships/hyperlink" Target="https://www.gem.wiki/Mughal_Iron_&amp;_Steel_Industries_Lahore_plant" TargetMode="External"/><Relationship Id="rId938" Type="http://schemas.openxmlformats.org/officeDocument/2006/relationships/hyperlink" Target="https://www.gem.wiki/SeAH_Besteel_Gunsan_steel_plant" TargetMode="External"/><Relationship Id="rId67" Type="http://schemas.openxmlformats.org/officeDocument/2006/relationships/hyperlink" Target="https://www.gem.wiki/Angang_Steel_Co_Ltd" TargetMode="External"/><Relationship Id="rId272" Type="http://schemas.openxmlformats.org/officeDocument/2006/relationships/hyperlink" Target="https://www.gem.wiki/Linyi_Iron_and_Steel_Investment_Group_Co_Ltd" TargetMode="External"/><Relationship Id="rId577" Type="http://schemas.openxmlformats.org/officeDocument/2006/relationships/hyperlink" Target="https://www.gem.wiki/MSP_Steel_&amp;_Power_Raigarh_plant" TargetMode="External"/><Relationship Id="rId700" Type="http://schemas.openxmlformats.org/officeDocument/2006/relationships/hyperlink" Target="https://www.gem.wiki/AFV_Accaierie_Beltrame_Vicenza_steel_plant" TargetMode="External"/><Relationship Id="rId1123" Type="http://schemas.openxmlformats.org/officeDocument/2006/relationships/hyperlink" Target="https://www.gem.wiki/U.S._Steel_Great_Lakes_Works" TargetMode="External"/><Relationship Id="rId132" Type="http://schemas.openxmlformats.org/officeDocument/2006/relationships/hyperlink" Target="https://www.gem.wiki/Fujian_Wuhang_Stainless_Steel_Products_Co_Ltd" TargetMode="External"/><Relationship Id="rId784" Type="http://schemas.openxmlformats.org/officeDocument/2006/relationships/hyperlink" Target="https://www.gem.wiki/Hebei_Xin_Wu_an_Steel_Malaysia_plant" TargetMode="External"/><Relationship Id="rId991" Type="http://schemas.openxmlformats.org/officeDocument/2006/relationships/hyperlink" Target="https://www.gem.wiki/Aba_Iron_and_Steel_Payas_plant" TargetMode="External"/><Relationship Id="rId1067" Type="http://schemas.openxmlformats.org/officeDocument/2006/relationships/hyperlink" Target="https://www.gem.wiki/Gerdau_Cartersville_steel_plant" TargetMode="External"/><Relationship Id="rId437" Type="http://schemas.openxmlformats.org/officeDocument/2006/relationships/hyperlink" Target="https://www.gem.wiki/Xuzhou_Taifa_Special_Steel_Group_Co_Ltd" TargetMode="External"/><Relationship Id="rId644" Type="http://schemas.openxmlformats.org/officeDocument/2006/relationships/hyperlink" Target="https://www.gem.wiki/Ahya_Steel_Folad_Baft_Company_DRI_plant" TargetMode="External"/><Relationship Id="rId851" Type="http://schemas.openxmlformats.org/officeDocument/2006/relationships/hyperlink" Target="https://www.gem.wiki/SteelAsia_Calaca_plant" TargetMode="External"/><Relationship Id="rId283" Type="http://schemas.openxmlformats.org/officeDocument/2006/relationships/hyperlink" Target="https://www.gem.wiki/Minyuan_Iron_and_Steel_Group_Co_Ltd" TargetMode="External"/><Relationship Id="rId490" Type="http://schemas.openxmlformats.org/officeDocument/2006/relationships/hyperlink" Target="https://www.gem.wiki/ArcelorMittal_Dunkerque_steel_plant" TargetMode="External"/><Relationship Id="rId504" Type="http://schemas.openxmlformats.org/officeDocument/2006/relationships/hyperlink" Target="https://www.gem.wiki/ArcelorMittal_Hamburg_steel_plant" TargetMode="External"/><Relationship Id="rId711" Type="http://schemas.openxmlformats.org/officeDocument/2006/relationships/hyperlink" Target="https://www.gem.wiki/JSW_Steel_Piombino_steel_plant" TargetMode="External"/><Relationship Id="rId949" Type="http://schemas.openxmlformats.org/officeDocument/2006/relationships/hyperlink" Target="https://www.gem.wiki/Celsa_Global_Steel_Wire_Santander_plant" TargetMode="External"/><Relationship Id="rId1134" Type="http://schemas.openxmlformats.org/officeDocument/2006/relationships/hyperlink" Target="https://www.gem.wiki/Chan_May_Steel_plant" TargetMode="External"/><Relationship Id="rId78" Type="http://schemas.openxmlformats.org/officeDocument/2006/relationships/hyperlink" Target="https://www.gem.wiki/Anyang_Huixin_Special_Steel_Co_Ltd" TargetMode="External"/><Relationship Id="rId143" Type="http://schemas.openxmlformats.org/officeDocument/2006/relationships/hyperlink" Target="https://www.gem.wiki/GuangDong_Xinxing_Ductile_Iron_Pipes_Co_Ltd" TargetMode="External"/><Relationship Id="rId350" Type="http://schemas.openxmlformats.org/officeDocument/2006/relationships/hyperlink" Target="https://www.gem.wiki/Shiyan_Fuyan_Iron_and_Steel_Co_Ltd" TargetMode="External"/><Relationship Id="rId588" Type="http://schemas.openxmlformats.org/officeDocument/2006/relationships/hyperlink" Target="https://www.gem.wiki/Orissa_Steel_and_Power_Jhargram_Steel_Plant" TargetMode="External"/><Relationship Id="rId795" Type="http://schemas.openxmlformats.org/officeDocument/2006/relationships/hyperlink" Target="https://www.gem.wiki/DEACERO_Ramos_Arizpe_steel_plant" TargetMode="External"/><Relationship Id="rId809" Type="http://schemas.openxmlformats.org/officeDocument/2006/relationships/hyperlink" Target="https://www.gem.wiki/Kunming_Iron_and_Steel_Myanmar_plant" TargetMode="External"/><Relationship Id="rId9" Type="http://schemas.openxmlformats.org/officeDocument/2006/relationships/hyperlink" Target="https://www.gem.wiki/Tosyali_Sonangol_Kassinga_Iron_and_Steel_Plant" TargetMode="External"/><Relationship Id="rId210" Type="http://schemas.openxmlformats.org/officeDocument/2006/relationships/hyperlink" Target="https://www.gem.wiki/Hezhou_Xindu_Sanyuan_Casting_Co_Ltd" TargetMode="External"/><Relationship Id="rId448" Type="http://schemas.openxmlformats.org/officeDocument/2006/relationships/hyperlink" Target="https://www.gem.wiki/Yunnan_Qujing_Iron_and_Steel_Group_Fenghuang_Steel_Co_Ltd" TargetMode="External"/><Relationship Id="rId655" Type="http://schemas.openxmlformats.org/officeDocument/2006/relationships/hyperlink" Target="https://www.gem.wiki/Esfahan_Steel_Isfahan_plant" TargetMode="External"/><Relationship Id="rId862" Type="http://schemas.openxmlformats.org/officeDocument/2006/relationships/hyperlink" Target="https://www.gem.wiki/SN_SEIXAL_Siderurgia_Nacional_steel_plant" TargetMode="External"/><Relationship Id="rId1078" Type="http://schemas.openxmlformats.org/officeDocument/2006/relationships/hyperlink" Target="https://www.gem.wiki/Liberty_Steel_&amp;_Wire_Peoria_plant" TargetMode="External"/><Relationship Id="rId294" Type="http://schemas.openxmlformats.org/officeDocument/2006/relationships/hyperlink" Target="https://www.gem.wiki/Pangang_Group_Xichang_Steel_and_Vanadium_Co_Ltd" TargetMode="External"/><Relationship Id="rId308" Type="http://schemas.openxmlformats.org/officeDocument/2006/relationships/hyperlink" Target="https://www.gem.wiki/Shaanxi_Hanzhong_Iron_and_Steel_Group_Co_Ltd" TargetMode="External"/><Relationship Id="rId515" Type="http://schemas.openxmlformats.org/officeDocument/2006/relationships/hyperlink" Target="https://www.gem.wiki/Halyvourgiki_Eleusis_steel_plant" TargetMode="External"/><Relationship Id="rId722" Type="http://schemas.openxmlformats.org/officeDocument/2006/relationships/hyperlink" Target="https://www.gem.wiki/Daido_Steel_Chita_plant_(Tokai)" TargetMode="External"/><Relationship Id="rId1145" Type="http://schemas.openxmlformats.org/officeDocument/2006/relationships/hyperlink" Target="https://www.gem.wiki/Shengli_Vietnam_Special_Steel_An_Bai_steel_plant" TargetMode="External"/><Relationship Id="rId89" Type="http://schemas.openxmlformats.org/officeDocument/2006/relationships/hyperlink" Target="https://www.gem.wiki/Baotou_Daan_Iron_and_Steel_Co_Ltd_Hondlon_District" TargetMode="External"/><Relationship Id="rId154" Type="http://schemas.openxmlformats.org/officeDocument/2006/relationships/hyperlink" Target="https://www.gem.wiki/Guangxi_Guixin_Steel_Manufacturing_Co_Ltd" TargetMode="External"/><Relationship Id="rId361" Type="http://schemas.openxmlformats.org/officeDocument/2006/relationships/hyperlink" Target="https://www.gem.wiki/Sichuan_Shengquan_Iron_and_Steel_Group_Co_Ltd" TargetMode="External"/><Relationship Id="rId599" Type="http://schemas.openxmlformats.org/officeDocument/2006/relationships/hyperlink" Target="https://www.gem.wiki/Rungta_Mines_Karakhendra_Steel_Plant" TargetMode="External"/><Relationship Id="rId1005" Type="http://schemas.openxmlformats.org/officeDocument/2006/relationships/hyperlink" Target="https://www.gem.wiki/Kroman_Steel_Darica_plant" TargetMode="External"/><Relationship Id="rId459" Type="http://schemas.openxmlformats.org/officeDocument/2006/relationships/hyperlink" Target="https://www.gem.wiki/Zhejiang_Yuxin_Industrial_Co_Ltd" TargetMode="External"/><Relationship Id="rId666" Type="http://schemas.openxmlformats.org/officeDocument/2006/relationships/hyperlink" Target="https://www.gem.wiki/Khouzestan_Steel_plant" TargetMode="External"/><Relationship Id="rId873" Type="http://schemas.openxmlformats.org/officeDocument/2006/relationships/hyperlink" Target="https://www.gem.wiki/Ashinskiy_Metallurgical_plant" TargetMode="External"/><Relationship Id="rId1089" Type="http://schemas.openxmlformats.org/officeDocument/2006/relationships/hyperlink" Target="https://www.gem.wiki/Nucor_Steel_Darlington_plant" TargetMode="External"/><Relationship Id="rId16" Type="http://schemas.openxmlformats.org/officeDocument/2006/relationships/hyperlink" Target="https://www.gem.wiki/Green_Steel_of_WA_Collie_Steel_plant" TargetMode="External"/><Relationship Id="rId221" Type="http://schemas.openxmlformats.org/officeDocument/2006/relationships/hyperlink" Target="https://www.gem.wiki/Inner_Mongolia_Baotou_Jiyu_Iron_and_Steel_Co_Ltd_Hondlon_District" TargetMode="External"/><Relationship Id="rId319" Type="http://schemas.openxmlformats.org/officeDocument/2006/relationships/hyperlink" Target="https://www.gem.wiki/Shandong_Iron_and_Steel_Group_Rizhao_Co_Ltd" TargetMode="External"/><Relationship Id="rId526" Type="http://schemas.openxmlformats.org/officeDocument/2006/relationships/hyperlink" Target="https://www.gem.wiki/ArcelorMittal_Nippon_Steel_Hazira_Plant" TargetMode="External"/><Relationship Id="rId1156" Type="http://schemas.openxmlformats.org/officeDocument/2006/relationships/hyperlink" Target="https://www.gem.wiki/Vina_Roma_Quang_Tri_Steel_Plant" TargetMode="External"/><Relationship Id="rId733" Type="http://schemas.openxmlformats.org/officeDocument/2006/relationships/hyperlink" Target="https://www.gem.wiki/JFE_West_Japan_Works_(Kurashiki)_steel_plant" TargetMode="External"/><Relationship Id="rId940" Type="http://schemas.openxmlformats.org/officeDocument/2006/relationships/hyperlink" Target="https://www.gem.wiki/SeAH_Steel_Pohang_plant" TargetMode="External"/><Relationship Id="rId1016" Type="http://schemas.openxmlformats.org/officeDocument/2006/relationships/hyperlink" Target="https://www.gem.wiki/Alchevsk_Metallurgical_Plant" TargetMode="External"/><Relationship Id="rId165" Type="http://schemas.openxmlformats.org/officeDocument/2006/relationships/hyperlink" Target="https://www.gem.wiki/Guizhou_United_Iron_and_Steel_Group_Co_Ltd" TargetMode="External"/><Relationship Id="rId372" Type="http://schemas.openxmlformats.org/officeDocument/2006/relationships/hyperlink" Target="https://www.gem.wiki/Tangshan_Jianlong_Special_Steel_Co_Ltd" TargetMode="External"/><Relationship Id="rId677" Type="http://schemas.openxmlformats.org/officeDocument/2006/relationships/hyperlink" Target="https://www.gem.wiki/Pasargad_Steel_Complex_Fars" TargetMode="External"/><Relationship Id="rId800" Type="http://schemas.openxmlformats.org/officeDocument/2006/relationships/hyperlink" Target="https://www.gem.wiki/Ternium_Apodaca_steel_plant" TargetMode="External"/><Relationship Id="rId232" Type="http://schemas.openxmlformats.org/officeDocument/2006/relationships/hyperlink" Target="https://www.gem.wiki/Jiangsu_Longyuan_Steel_Co" TargetMode="External"/><Relationship Id="rId884" Type="http://schemas.openxmlformats.org/officeDocument/2006/relationships/hyperlink" Target="https://www.gem.wiki/Metalloinvest_Mikhailovsky_HBI_plant" TargetMode="External"/><Relationship Id="rId27" Type="http://schemas.openxmlformats.org/officeDocument/2006/relationships/hyperlink" Target="https://www.gem.wiki/BSRM_Ltd_Mirsarai_plant" TargetMode="External"/><Relationship Id="rId537" Type="http://schemas.openxmlformats.org/officeDocument/2006/relationships/hyperlink" Target="https://www.gem.wiki/Evonith_Metallics_Wardha_Steel_Plant" TargetMode="External"/><Relationship Id="rId744" Type="http://schemas.openxmlformats.org/officeDocument/2006/relationships/hyperlink" Target="https://www.gem.wiki/Nippon_Kansai_Works_(Wakayama_Area,_Wakayama)_steel_plant" TargetMode="External"/><Relationship Id="rId951" Type="http://schemas.openxmlformats.org/officeDocument/2006/relationships/hyperlink" Target="https://www.gem.wiki/Grupo_Gallardo_Corrugados_Azpeitia_steel_plant" TargetMode="External"/><Relationship Id="rId80" Type="http://schemas.openxmlformats.org/officeDocument/2006/relationships/hyperlink" Target="https://www.gem.wiki/Anyang_Xinpu_Steel_Co_Ltd" TargetMode="External"/><Relationship Id="rId176" Type="http://schemas.openxmlformats.org/officeDocument/2006/relationships/hyperlink" Target="https://www.gem.wiki/Hebei_Huaxin_Special_Steel_Co_Ltd" TargetMode="External"/><Relationship Id="rId383" Type="http://schemas.openxmlformats.org/officeDocument/2006/relationships/hyperlink" Target="https://www.gem.wiki/Tangshan_Zhengfeng_Steel_Co_Ltd" TargetMode="External"/><Relationship Id="rId590" Type="http://schemas.openxmlformats.org/officeDocument/2006/relationships/hyperlink" Target="https://www.gem.wiki/Prakash_Sponge_Iron_and_Power_Challakere_Steel_Plant" TargetMode="External"/><Relationship Id="rId604" Type="http://schemas.openxmlformats.org/officeDocument/2006/relationships/hyperlink" Target="https://www.gem.wiki/SAIL_Durgapur_steel_plant" TargetMode="External"/><Relationship Id="rId811" Type="http://schemas.openxmlformats.org/officeDocument/2006/relationships/hyperlink" Target="https://www.gem.wiki/Myingyan_Myanmar_Steel_Plant" TargetMode="External"/><Relationship Id="rId1027" Type="http://schemas.openxmlformats.org/officeDocument/2006/relationships/hyperlink" Target="https://www.gem.wiki/Yuzovsky_Metallurgical_Plant" TargetMode="External"/><Relationship Id="rId243" Type="http://schemas.openxmlformats.org/officeDocument/2006/relationships/hyperlink" Target="https://www.gem.wiki/Jianlong_Beiman_Special_Steel_Co_Ltd" TargetMode="External"/><Relationship Id="rId450" Type="http://schemas.openxmlformats.org/officeDocument/2006/relationships/hyperlink" Target="https://www.gem.wiki/Yunnan_Tiangao_Nickel_Alloy_Co_Ltd" TargetMode="External"/><Relationship Id="rId688" Type="http://schemas.openxmlformats.org/officeDocument/2006/relationships/hyperlink" Target="https://www.gem.wiki/West_Alborz_Ana_Steel_Zanjan_plant" TargetMode="External"/><Relationship Id="rId895" Type="http://schemas.openxmlformats.org/officeDocument/2006/relationships/hyperlink" Target="https://www.gem.wiki/StavStal_Metallurgical_Plant" TargetMode="External"/><Relationship Id="rId909" Type="http://schemas.openxmlformats.org/officeDocument/2006/relationships/hyperlink" Target="https://www.gem.wiki/BAP_Al-Khair_Steel_Company" TargetMode="External"/><Relationship Id="rId1080" Type="http://schemas.openxmlformats.org/officeDocument/2006/relationships/hyperlink" Target="https://www.gem.wiki/Mesabi_Metallics_Nashwuak_HBI_plant" TargetMode="External"/><Relationship Id="rId38" Type="http://schemas.openxmlformats.org/officeDocument/2006/relationships/hyperlink" Target="https://www.gem.wiki/ArcelorMittal_Zenica_steel_plant" TargetMode="External"/><Relationship Id="rId103" Type="http://schemas.openxmlformats.org/officeDocument/2006/relationships/hyperlink" Target="https://www.gem.wiki/Chengdu_Changfeng_Iron_and_Steel_Group_Co_Ltd" TargetMode="External"/><Relationship Id="rId310" Type="http://schemas.openxmlformats.org/officeDocument/2006/relationships/hyperlink" Target="https://www.gem.wiki/Shaanxi_Longmen_Steel_Co_Ltd" TargetMode="External"/><Relationship Id="rId548" Type="http://schemas.openxmlformats.org/officeDocument/2006/relationships/hyperlink" Target="https://www.gem.wiki/Jindal_Stainless_Hisar_steel_plant" TargetMode="External"/><Relationship Id="rId755" Type="http://schemas.openxmlformats.org/officeDocument/2006/relationships/hyperlink" Target="https://www.gem.wiki/Osaka_Steel_Sakai_Works" TargetMode="External"/><Relationship Id="rId962" Type="http://schemas.openxmlformats.org/officeDocument/2006/relationships/hyperlink" Target="https://www.gem.wiki/Ovako_Hofors_steel_plant" TargetMode="External"/><Relationship Id="rId91" Type="http://schemas.openxmlformats.org/officeDocument/2006/relationships/hyperlink" Target="https://www.gem.wiki/Baowu_Group_Echeng_Iron_and_Steel_Co_Ltd" TargetMode="External"/><Relationship Id="rId187" Type="http://schemas.openxmlformats.org/officeDocument/2006/relationships/hyperlink" Target="https://www.gem.wiki/Hebei_Wenfeng_Iron_and_Steel_Co_Ltd" TargetMode="External"/><Relationship Id="rId394" Type="http://schemas.openxmlformats.org/officeDocument/2006/relationships/hyperlink" Target="https://www.gem.wiki/Tonghua_Iron_and_Steel_Co_Ltd" TargetMode="External"/><Relationship Id="rId408" Type="http://schemas.openxmlformats.org/officeDocument/2006/relationships/hyperlink" Target="https://www.gem.wiki/Wuhai_Baogang_Wanteng_Iron_and_Steel_Co_Ltd" TargetMode="External"/><Relationship Id="rId615" Type="http://schemas.openxmlformats.org/officeDocument/2006/relationships/hyperlink" Target="https://www.gem.wiki/Surjagad_Ispat_Gadchiroli_steel_plant" TargetMode="External"/><Relationship Id="rId822" Type="http://schemas.openxmlformats.org/officeDocument/2006/relationships/hyperlink" Target="https://www.gem.wiki/Vulcan_Green_Steel_Nigeria_plant" TargetMode="External"/><Relationship Id="rId1038" Type="http://schemas.openxmlformats.org/officeDocument/2006/relationships/hyperlink" Target="https://www.gem.wiki/Alton_Steel_plant" TargetMode="External"/><Relationship Id="rId254" Type="http://schemas.openxmlformats.org/officeDocument/2006/relationships/hyperlink" Target="https://www.gem.wiki/Jingzhou_Qunli_Metal_Products_Co_Ltd" TargetMode="External"/><Relationship Id="rId699" Type="http://schemas.openxmlformats.org/officeDocument/2006/relationships/hyperlink" Target="https://www.gem.wiki/Acciaierie_Venete_Sarezzo_steel_plant" TargetMode="External"/><Relationship Id="rId1091" Type="http://schemas.openxmlformats.org/officeDocument/2006/relationships/hyperlink" Target="https://www.gem.wiki/Nucor_Steel_Gallatin_plant" TargetMode="External"/><Relationship Id="rId1105" Type="http://schemas.openxmlformats.org/officeDocument/2006/relationships/hyperlink" Target="https://www.gem.wiki/Nucor-Yamato_Steel_Blytheville_plant" TargetMode="External"/><Relationship Id="rId49" Type="http://schemas.openxmlformats.org/officeDocument/2006/relationships/hyperlink" Target="https://www.gem.wiki/Ternium_Brasil_Santa_Cruz_steel_plant" TargetMode="External"/><Relationship Id="rId114" Type="http://schemas.openxmlformats.org/officeDocument/2006/relationships/hyperlink" Target="https://www.gem.wiki/Daye_Special_Steel_Co_Ltd" TargetMode="External"/><Relationship Id="rId461" Type="http://schemas.openxmlformats.org/officeDocument/2006/relationships/hyperlink" Target="https://www.gem.wiki/Zhenshi_Group_Eastern_Special_Steel_Co_Ltd" TargetMode="External"/><Relationship Id="rId559" Type="http://schemas.openxmlformats.org/officeDocument/2006/relationships/hyperlink" Target="https://www.gem.wiki/JSW_Steel_Salav_DRI_plant" TargetMode="External"/><Relationship Id="rId766" Type="http://schemas.openxmlformats.org/officeDocument/2006/relationships/hyperlink" Target="https://www.gem.wiki/KSP_Steel_Pavlodar_steel_plant" TargetMode="External"/><Relationship Id="rId198" Type="http://schemas.openxmlformats.org/officeDocument/2006/relationships/hyperlink" Target="https://www.gem.wiki/Hebei_Zongheng_Group_Fengnan_Iron_and_Steel_Co_Ltd" TargetMode="External"/><Relationship Id="rId321" Type="http://schemas.openxmlformats.org/officeDocument/2006/relationships/hyperlink" Target="https://www.gem.wiki/Shandong_Iron_and_Steel_Group_Yongfeng_Zibo_Co_Ltd" TargetMode="External"/><Relationship Id="rId419" Type="http://schemas.openxmlformats.org/officeDocument/2006/relationships/hyperlink" Target="https://www.gem.wiki/Xiangfen_County_Xinjinshan_Special_Steel_Co_Ltd" TargetMode="External"/><Relationship Id="rId626" Type="http://schemas.openxmlformats.org/officeDocument/2006/relationships/hyperlink" Target="https://www.gem.wiki/Welspun_Metallics_Anjar_Steel_plant" TargetMode="External"/><Relationship Id="rId973" Type="http://schemas.openxmlformats.org/officeDocument/2006/relationships/hyperlink" Target="https://www.gem.wiki/Tung_Ho_Steel_Kaohsiung_Plant" TargetMode="External"/><Relationship Id="rId1049" Type="http://schemas.openxmlformats.org/officeDocument/2006/relationships/hyperlink" Target="https://www.gem.wiki/Cleveland-Cliffs_Coatesville_steel_plant" TargetMode="External"/><Relationship Id="rId833" Type="http://schemas.openxmlformats.org/officeDocument/2006/relationships/hyperlink" Target="https://www.gem.wiki/Sohar_Steel_plant" TargetMode="External"/><Relationship Id="rId1116" Type="http://schemas.openxmlformats.org/officeDocument/2006/relationships/hyperlink" Target="https://www.gem.wiki/Steel_Dynamics_Roanoke_steel_plant" TargetMode="External"/><Relationship Id="rId265" Type="http://schemas.openxmlformats.org/officeDocument/2006/relationships/hyperlink" Target="https://www.gem.wiki/Lianyungang_Huale_Alloy_Group_Co_Ltd" TargetMode="External"/><Relationship Id="rId472" Type="http://schemas.openxmlformats.org/officeDocument/2006/relationships/hyperlink" Target="https://www.gem.wiki/Delta_Steel_Mill_Al_Qalyubia_plant" TargetMode="External"/><Relationship Id="rId900" Type="http://schemas.openxmlformats.org/officeDocument/2006/relationships/hyperlink" Target="https://www.gem.wiki/Novotroitskaya_Ural_Steel_power_station" TargetMode="External"/><Relationship Id="rId125" Type="http://schemas.openxmlformats.org/officeDocument/2006/relationships/hyperlink" Target="https://www.gem.wiki/Fujian_Fuxin_Special_Steel_Co_Ltd" TargetMode="External"/><Relationship Id="rId332" Type="http://schemas.openxmlformats.org/officeDocument/2006/relationships/hyperlink" Target="https://www.gem.wiki/Shanxi_Gaoyi_Steel_Co_Ltd" TargetMode="External"/><Relationship Id="rId777" Type="http://schemas.openxmlformats.org/officeDocument/2006/relationships/hyperlink" Target="https://www.gem.wiki/Alliance_Steel_Kuantan_plant" TargetMode="External"/><Relationship Id="rId984" Type="http://schemas.openxmlformats.org/officeDocument/2006/relationships/hyperlink" Target="https://www.gem.wiki/Siam_Yamato_Steel_Map_Ta_Phut_plant" TargetMode="External"/><Relationship Id="rId637" Type="http://schemas.openxmlformats.org/officeDocument/2006/relationships/hyperlink" Target="https://www.gem.wiki/Jakarta_Prima_Steel_Industries_plant" TargetMode="External"/><Relationship Id="rId844" Type="http://schemas.openxmlformats.org/officeDocument/2006/relationships/hyperlink" Target="https://www.gem.wiki/Gerdau_Siderperu_Chimbote_steel_plant" TargetMode="External"/><Relationship Id="rId276" Type="http://schemas.openxmlformats.org/officeDocument/2006/relationships/hyperlink" Target="https://www.gem.wiki/Liyang_Baorun_Steel_Co_Ltd" TargetMode="External"/><Relationship Id="rId483" Type="http://schemas.openxmlformats.org/officeDocument/2006/relationships/hyperlink" Target="https://www.gem.wiki/Suez_Steel_Solb_Misr_Attaka_plant" TargetMode="External"/><Relationship Id="rId690" Type="http://schemas.openxmlformats.org/officeDocument/2006/relationships/hyperlink" Target="https://www.gem.wiki/Zonouz_Steel_Complex" TargetMode="External"/><Relationship Id="rId704" Type="http://schemas.openxmlformats.org/officeDocument/2006/relationships/hyperlink" Target="https://www.gem.wiki/Duferco_Travi_e_Profilati_San_Zeno_Naviglio_steel_plant" TargetMode="External"/><Relationship Id="rId911" Type="http://schemas.openxmlformats.org/officeDocument/2006/relationships/hyperlink" Target="https://www.gem.wiki/Gulf_Tubing_Company_Ras_Al-Khair_steel_plant" TargetMode="External"/><Relationship Id="rId1127" Type="http://schemas.openxmlformats.org/officeDocument/2006/relationships/hyperlink" Target="https://www.gem.wiki/Uzmetkombinat_steel_plant" TargetMode="External"/><Relationship Id="rId40" Type="http://schemas.openxmlformats.org/officeDocument/2006/relationships/hyperlink" Target="https://www.gem.wiki/ArcelorMittal_Juiz_de_Fora_steel_plant" TargetMode="External"/><Relationship Id="rId136" Type="http://schemas.openxmlformats.org/officeDocument/2006/relationships/hyperlink" Target="https://www.gem.wiki/Fushun_Special_Steel_Co_Ltd" TargetMode="External"/><Relationship Id="rId343" Type="http://schemas.openxmlformats.org/officeDocument/2006/relationships/hyperlink" Target="https://www.gem.wiki/Shanxi_Tongde_Xinghua_Special_Steel_Co_Ltd" TargetMode="External"/><Relationship Id="rId550" Type="http://schemas.openxmlformats.org/officeDocument/2006/relationships/hyperlink" Target="https://www.gem.wiki/JSOL_Angul_steel_plant" TargetMode="External"/><Relationship Id="rId788" Type="http://schemas.openxmlformats.org/officeDocument/2006/relationships/hyperlink" Target="https://www.gem.wiki/Maegma_Minerals_Lumut_HBI_plant" TargetMode="External"/><Relationship Id="rId995" Type="http://schemas.openxmlformats.org/officeDocument/2006/relationships/hyperlink" Target="https://www.gem.wiki/Diler_Iron_and_Steel_Dilovasi_plant" TargetMode="External"/><Relationship Id="rId203" Type="http://schemas.openxmlformats.org/officeDocument/2006/relationships/hyperlink" Target="https://www.gem.wiki/Henan_Jinhui_Industrial_Group" TargetMode="External"/><Relationship Id="rId648" Type="http://schemas.openxmlformats.org/officeDocument/2006/relationships/hyperlink" Target="https://www.gem.wiki/Arvand_Jahanara_Steel_Khouzestan_plant" TargetMode="External"/><Relationship Id="rId855" Type="http://schemas.openxmlformats.org/officeDocument/2006/relationships/hyperlink" Target="https://www.gem.wiki/ArcelorMittal_Warszawa_steel_plant" TargetMode="External"/><Relationship Id="rId1040" Type="http://schemas.openxmlformats.org/officeDocument/2006/relationships/hyperlink" Target="https://www.gem.wiki/ArcelorMittal_Texas_DRI_plant" TargetMode="External"/><Relationship Id="rId287" Type="http://schemas.openxmlformats.org/officeDocument/2006/relationships/hyperlink" Target="https://www.gem.wiki/Ningbo_Iron_and_Steel_Co_Ltd" TargetMode="External"/><Relationship Id="rId410" Type="http://schemas.openxmlformats.org/officeDocument/2006/relationships/hyperlink" Target="https://www.gem.wiki/Wuhan_Shunle_Stainless_Steel_Co_Ltd" TargetMode="External"/><Relationship Id="rId494" Type="http://schemas.openxmlformats.org/officeDocument/2006/relationships/hyperlink" Target="https://www.gem.wiki/GravitHy_Fos_sur_Mer_iron_plant" TargetMode="External"/><Relationship Id="rId508" Type="http://schemas.openxmlformats.org/officeDocument/2006/relationships/hyperlink" Target="https://www.gem.wiki/Kehler_Baden_Steel_Works" TargetMode="External"/><Relationship Id="rId715" Type="http://schemas.openxmlformats.org/officeDocument/2006/relationships/hyperlink" Target="https://www.gem.wiki/Pittini_Ferriere_Nord_Osoppo_steel_plant" TargetMode="External"/><Relationship Id="rId922" Type="http://schemas.openxmlformats.org/officeDocument/2006/relationships/hyperlink" Target="https://www.gem.wiki/ArcelorMittal_Newcastle_Steel_Works" TargetMode="External"/><Relationship Id="rId1138" Type="http://schemas.openxmlformats.org/officeDocument/2006/relationships/hyperlink" Target="https://www.gem.wiki/Hoa_Phat_Hai_Duong_Steel_plant" TargetMode="External"/><Relationship Id="rId147" Type="http://schemas.openxmlformats.org/officeDocument/2006/relationships/hyperlink" Target="https://www.gem.wiki/Guangxi_Chiji_Iron_and_Steel_Co_Ltd" TargetMode="External"/><Relationship Id="rId354" Type="http://schemas.openxmlformats.org/officeDocument/2006/relationships/hyperlink" Target="https://www.gem.wiki/Shougang_Jingtang_United_Iron_and_Steel_Co_Ltd" TargetMode="External"/><Relationship Id="rId799" Type="http://schemas.openxmlformats.org/officeDocument/2006/relationships/hyperlink" Target="https://www.gem.wiki/Tenaris_TAMSA_Veracruz_steel_plant" TargetMode="External"/><Relationship Id="rId51" Type="http://schemas.openxmlformats.org/officeDocument/2006/relationships/hyperlink" Target="https://www.gem.wiki/Vallourec_Jeceaba_steel_plant" TargetMode="External"/><Relationship Id="rId561" Type="http://schemas.openxmlformats.org/officeDocument/2006/relationships/hyperlink" Target="https://www.gem.wiki/JSW_Kadapa_steel_plant" TargetMode="External"/><Relationship Id="rId659" Type="http://schemas.openxmlformats.org/officeDocument/2006/relationships/hyperlink" Target="https://www.gem.wiki/Iran_Alloy_Steel_Company_Yazd_plant" TargetMode="External"/><Relationship Id="rId866" Type="http://schemas.openxmlformats.org/officeDocument/2006/relationships/hyperlink" Target="https://www.gem.wiki/GFG_Liberty_Galati_steel_plant" TargetMode="External"/><Relationship Id="rId214" Type="http://schemas.openxmlformats.org/officeDocument/2006/relationships/hyperlink" Target="https://www.gem.wiki/Hubei_Dazhan_Iron_and_Steel_Co_Ltd" TargetMode="External"/><Relationship Id="rId298" Type="http://schemas.openxmlformats.org/officeDocument/2006/relationships/hyperlink" Target="https://www.gem.wiki/Qian_an_Jiujiang_Wire_Co_Ltd" TargetMode="External"/><Relationship Id="rId421" Type="http://schemas.openxmlformats.org/officeDocument/2006/relationships/hyperlink" Target="https://www.gem.wiki/Xingtai_Iron_and_Steel_Co_Ltd_Weixian" TargetMode="External"/><Relationship Id="rId519" Type="http://schemas.openxmlformats.org/officeDocument/2006/relationships/hyperlink" Target="https://www.gem.wiki/AG_Sidegua_Masagua_steel_plant" TargetMode="External"/><Relationship Id="rId1051" Type="http://schemas.openxmlformats.org/officeDocument/2006/relationships/hyperlink" Target="https://www.gem.wiki/Cleveland-Cliffs_Indiana_Harbor_steel_plant" TargetMode="External"/><Relationship Id="rId1149" Type="http://schemas.openxmlformats.org/officeDocument/2006/relationships/hyperlink" Target="https://www.gem.wiki/VAS_An_Hung_Tuong_Steel_Binh_Duong_plant" TargetMode="External"/><Relationship Id="rId158" Type="http://schemas.openxmlformats.org/officeDocument/2006/relationships/hyperlink" Target="https://www.gem.wiki/Guangxi_Longzhou_Zhongheng_Wanhua_Industrial_Co_Ltd" TargetMode="External"/><Relationship Id="rId726" Type="http://schemas.openxmlformats.org/officeDocument/2006/relationships/hyperlink" Target="https://www.gem.wiki/JFE_Bars_&amp;_Shapes_Himeji_Works_steel_plant" TargetMode="External"/><Relationship Id="rId933" Type="http://schemas.openxmlformats.org/officeDocument/2006/relationships/hyperlink" Target="https://www.gem.wiki/KG_Steel_Dangjin_steel_plant" TargetMode="External"/><Relationship Id="rId1009" Type="http://schemas.openxmlformats.org/officeDocument/2006/relationships/hyperlink" Target="https://www.gem.wiki/Toscelik_Iskenderun_steel_plant" TargetMode="External"/><Relationship Id="rId62" Type="http://schemas.openxmlformats.org/officeDocument/2006/relationships/hyperlink" Target="https://www.gem.wiki/Rio_Tinto_Fer_et_Titane_steel_plant" TargetMode="External"/><Relationship Id="rId365" Type="http://schemas.openxmlformats.org/officeDocument/2006/relationships/hyperlink" Target="https://www.gem.wiki/Tangshan_Donghai_Iron_and_Steel_Group_Co_Ltd" TargetMode="External"/><Relationship Id="rId572" Type="http://schemas.openxmlformats.org/officeDocument/2006/relationships/hyperlink" Target="https://www.gem.wiki/KIC_Metaliks_Durgapur_steel_plant" TargetMode="External"/><Relationship Id="rId225" Type="http://schemas.openxmlformats.org/officeDocument/2006/relationships/hyperlink" Target="https://www.gem.wiki/Inner_Mongolia_Wanzhou_Special_Steel_Co_Ltd" TargetMode="External"/><Relationship Id="rId432" Type="http://schemas.openxmlformats.org/officeDocument/2006/relationships/hyperlink" Target="https://www.gem.wiki/Xinyu_Iron_and_Steel_Group_Co_Ltd" TargetMode="External"/><Relationship Id="rId877" Type="http://schemas.openxmlformats.org/officeDocument/2006/relationships/hyperlink" Target="https://www.gem.wiki/Evraz_NTMK_steel_plant" TargetMode="External"/><Relationship Id="rId1062" Type="http://schemas.openxmlformats.org/officeDocument/2006/relationships/hyperlink" Target="https://www.gem.wiki/CMC_Steel_Texas_plant" TargetMode="External"/><Relationship Id="rId737" Type="http://schemas.openxmlformats.org/officeDocument/2006/relationships/hyperlink" Target="https://www.gem.wiki/Kyoei_Steel_Hirakata_Division_(Osaka)" TargetMode="External"/><Relationship Id="rId944" Type="http://schemas.openxmlformats.org/officeDocument/2006/relationships/hyperlink" Target="https://www.gem.wiki/Acerinox_Europa_Los_Barrios_steel_plant" TargetMode="External"/><Relationship Id="rId73" Type="http://schemas.openxmlformats.org/officeDocument/2006/relationships/hyperlink" Target="https://www.gem.wiki/Anhui_Langxi_Hongtai_Iron_and_Steel_Co_Ltd" TargetMode="External"/><Relationship Id="rId169" Type="http://schemas.openxmlformats.org/officeDocument/2006/relationships/hyperlink" Target="https://www.gem.wiki/Hbis_Laoting_Steel_Co_Ltd" TargetMode="External"/><Relationship Id="rId376" Type="http://schemas.openxmlformats.org/officeDocument/2006/relationships/hyperlink" Target="https://www.gem.wiki/Tangshan_Songting_Iron_and_Steel_Co_Ltd" TargetMode="External"/><Relationship Id="rId583" Type="http://schemas.openxmlformats.org/officeDocument/2006/relationships/hyperlink" Target="https://www.gem.wiki/OMPL_Jharsuguda_Steel_Plant" TargetMode="External"/><Relationship Id="rId790" Type="http://schemas.openxmlformats.org/officeDocument/2006/relationships/hyperlink" Target="https://www.gem.wiki/Malaysia_Steel_Works_Klang" TargetMode="External"/><Relationship Id="rId804" Type="http://schemas.openxmlformats.org/officeDocument/2006/relationships/hyperlink" Target="https://www.gem.wiki/ArcelorMittal_Sonasid_Casablanca_steel_plant" TargetMode="External"/><Relationship Id="rId4" Type="http://schemas.openxmlformats.org/officeDocument/2006/relationships/hyperlink" Target="https://www.gem.wiki/Ozmert_Algeria_Steel_Plant" TargetMode="External"/><Relationship Id="rId236" Type="http://schemas.openxmlformats.org/officeDocument/2006/relationships/hyperlink" Target="https://www.gem.wiki/Jiangsu_Xingda_Steel_Group" TargetMode="External"/><Relationship Id="rId443" Type="http://schemas.openxmlformats.org/officeDocument/2006/relationships/hyperlink" Target="https://www.gem.wiki/Yichang_Fulong_Iron_and_Steel_Co_Ltd" TargetMode="External"/><Relationship Id="rId650" Type="http://schemas.openxmlformats.org/officeDocument/2006/relationships/hyperlink" Target="https://www.gem.wiki/Azna_Steel_Lorestan_plant" TargetMode="External"/><Relationship Id="rId888" Type="http://schemas.openxmlformats.org/officeDocument/2006/relationships/hyperlink" Target="https://www.gem.wiki/NLMK_Stoilensky_iron_plant" TargetMode="External"/><Relationship Id="rId1073" Type="http://schemas.openxmlformats.org/officeDocument/2006/relationships/hyperlink" Target="https://www.gem.wiki/Gerdau_Saint_Paul_steel_plant" TargetMode="External"/><Relationship Id="rId303" Type="http://schemas.openxmlformats.org/officeDocument/2006/relationships/hyperlink" Target="https://www.gem.wiki/Quzhou_Yuanli_Metal_Products_Co_Ltd" TargetMode="External"/><Relationship Id="rId748" Type="http://schemas.openxmlformats.org/officeDocument/2006/relationships/hyperlink" Target="https://www.gem.wiki/Nippon_Nagoya_steel_plant" TargetMode="External"/><Relationship Id="rId955" Type="http://schemas.openxmlformats.org/officeDocument/2006/relationships/hyperlink" Target="https://www.gem.wiki/Megasider_Zaragoza_steel_plant" TargetMode="External"/><Relationship Id="rId1140" Type="http://schemas.openxmlformats.org/officeDocument/2006/relationships/hyperlink" Target="https://www.gem.wiki/Lao_Cai_Cast_Iron_and_Steel_Plant" TargetMode="External"/><Relationship Id="rId84" Type="http://schemas.openxmlformats.org/officeDocument/2006/relationships/hyperlink" Target="https://www.gem.wiki/Baosteel_Group_Xinjiang_Bayi_Iron_and_Steel_Co_Ltd" TargetMode="External"/><Relationship Id="rId387" Type="http://schemas.openxmlformats.org/officeDocument/2006/relationships/hyperlink" Target="https://www.gem.wiki/Tianjin_New_Tiangang_United_Special_Steel_Co_Ltd" TargetMode="External"/><Relationship Id="rId510" Type="http://schemas.openxmlformats.org/officeDocument/2006/relationships/hyperlink" Target="https://www.gem.wiki/Riva_Brandenburg_Electric_Steel_Works" TargetMode="External"/><Relationship Id="rId594" Type="http://schemas.openxmlformats.org/officeDocument/2006/relationships/hyperlink" Target="https://www.gem.wiki/Rashmi_Metaliks_Kharagpur_steel_plant" TargetMode="External"/><Relationship Id="rId608" Type="http://schemas.openxmlformats.org/officeDocument/2006/relationships/hyperlink" Target="https://www.gem.wiki/Shakambhari_Ispat_and_Power_Purulia_Steel_Plant" TargetMode="External"/><Relationship Id="rId815" Type="http://schemas.openxmlformats.org/officeDocument/2006/relationships/hyperlink" Target="https://www.gem.wiki/Van_Merksteijn_International_steel_plant" TargetMode="External"/><Relationship Id="rId247" Type="http://schemas.openxmlformats.org/officeDocument/2006/relationships/hyperlink" Target="https://www.gem.wiki/Jilin_Steel_Group_Fugang_Metal_Manufacturing_Co_Ltd" TargetMode="External"/><Relationship Id="rId899" Type="http://schemas.openxmlformats.org/officeDocument/2006/relationships/hyperlink" Target="https://www.gem.wiki/Ural_Steel_Metallurgical_Plant" TargetMode="External"/><Relationship Id="rId1000" Type="http://schemas.openxmlformats.org/officeDocument/2006/relationships/hyperlink" Target="https://www.gem.wiki/Isdemir_Payas_steel_plant" TargetMode="External"/><Relationship Id="rId1084" Type="http://schemas.openxmlformats.org/officeDocument/2006/relationships/hyperlink" Target="https://www.gem.wiki/North_American_Stainless_Ghent_steel_plant" TargetMode="External"/><Relationship Id="rId107" Type="http://schemas.openxmlformats.org/officeDocument/2006/relationships/hyperlink" Target="https://www.gem.wiki/Chizhou_Guichi_Guihang_Metal_Products_Co_Ltd" TargetMode="External"/><Relationship Id="rId454" Type="http://schemas.openxmlformats.org/officeDocument/2006/relationships/hyperlink" Target="https://www.gem.wiki/Zenith_Steel_Group_Nantong_Co_Ltd" TargetMode="External"/><Relationship Id="rId661" Type="http://schemas.openxmlformats.org/officeDocument/2006/relationships/hyperlink" Target="https://www.gem.wiki/Isatis_Sponge_Iron_Company_Yazd" TargetMode="External"/><Relationship Id="rId759" Type="http://schemas.openxmlformats.org/officeDocument/2006/relationships/hyperlink" Target="https://www.gem.wiki/Tokyo_Steel_Utsunomiya_plant" TargetMode="External"/><Relationship Id="rId966" Type="http://schemas.openxmlformats.org/officeDocument/2006/relationships/hyperlink" Target="https://www.gem.wiki/Hmisho_Steel_Hassia_plant" TargetMode="External"/><Relationship Id="rId11" Type="http://schemas.openxmlformats.org/officeDocument/2006/relationships/hyperlink" Target="https://www.gem.wiki/BlueScope_Port_Kembla_steel_plant" TargetMode="External"/><Relationship Id="rId314" Type="http://schemas.openxmlformats.org/officeDocument/2006/relationships/hyperlink" Target="https://www.gem.wiki/Shandong_Chuanyang_Group_Co_Ltd" TargetMode="External"/><Relationship Id="rId398" Type="http://schemas.openxmlformats.org/officeDocument/2006/relationships/hyperlink" Target="https://www.gem.wiki/Weifang_Special_Steel_Group_Co_Ltd" TargetMode="External"/><Relationship Id="rId521" Type="http://schemas.openxmlformats.org/officeDocument/2006/relationships/hyperlink" Target="https://www.gem.wiki/Action_Ispat_and_Power_Jharsuguda_steel_plant" TargetMode="External"/><Relationship Id="rId619" Type="http://schemas.openxmlformats.org/officeDocument/2006/relationships/hyperlink" Target="https://www.gem.wiki/Tata_Steel_Jamshedpur_steel_plant" TargetMode="External"/><Relationship Id="rId1151" Type="http://schemas.openxmlformats.org/officeDocument/2006/relationships/hyperlink" Target="https://www.gem.wiki/VAS_Tue_Minh_Steel_Binh_Duong_plant" TargetMode="External"/><Relationship Id="rId95" Type="http://schemas.openxmlformats.org/officeDocument/2006/relationships/hyperlink" Target="https://www.gem.wiki/Cangzhou_Lingang_Sanling_Metal_Co_Ltd" TargetMode="External"/><Relationship Id="rId160" Type="http://schemas.openxmlformats.org/officeDocument/2006/relationships/hyperlink" Target="https://www.gem.wiki/Guangxi_Wuzhou_Jinhai_Stainless_Steel_Co_Ltd" TargetMode="External"/><Relationship Id="rId826" Type="http://schemas.openxmlformats.org/officeDocument/2006/relationships/hyperlink" Target="https://www.gem.wiki/Tangshan_Iron_and_Steel_Kim_Chaek_Steel_Plant" TargetMode="External"/><Relationship Id="rId1011" Type="http://schemas.openxmlformats.org/officeDocument/2006/relationships/hyperlink" Target="https://www.gem.wiki/Tosyali_Toprakkale_plant" TargetMode="External"/><Relationship Id="rId1109" Type="http://schemas.openxmlformats.org/officeDocument/2006/relationships/hyperlink" Target="https://www.gem.wiki/Republic_Steel_Lorain_steel_plant" TargetMode="External"/><Relationship Id="rId258" Type="http://schemas.openxmlformats.org/officeDocument/2006/relationships/hyperlink" Target="https://www.gem.wiki/Jiugang_Group_Yuzhong_Iron_and_Steel_Co_Ltd" TargetMode="External"/><Relationship Id="rId465" Type="http://schemas.openxmlformats.org/officeDocument/2006/relationships/hyperlink" Target="https://www.gem.wiki/Zhuhai_Yueyufeng_Iron_and_Steel_Co_Ltd" TargetMode="External"/><Relationship Id="rId672" Type="http://schemas.openxmlformats.org/officeDocument/2006/relationships/hyperlink" Target="https://www.gem.wiki/Mobarakeh_Steel_Complex_Isfahan" TargetMode="External"/><Relationship Id="rId1095" Type="http://schemas.openxmlformats.org/officeDocument/2006/relationships/hyperlink" Target="https://www.gem.wiki/Nucor_Steel_Kankakee_plant" TargetMode="External"/><Relationship Id="rId22" Type="http://schemas.openxmlformats.org/officeDocument/2006/relationships/hyperlink" Target="https://www.gem.wiki/Azerbaijan_Integrated_Steel_Mill_Complex" TargetMode="External"/><Relationship Id="rId118" Type="http://schemas.openxmlformats.org/officeDocument/2006/relationships/hyperlink" Target="https://www.gem.wiki/Ezhou_Hongtai_Steel_Co_Ltd" TargetMode="External"/><Relationship Id="rId325" Type="http://schemas.openxmlformats.org/officeDocument/2006/relationships/hyperlink" Target="https://www.gem.wiki/Shandong_Minyuan_Iron_and_Steel_Co_Ltd" TargetMode="External"/><Relationship Id="rId532" Type="http://schemas.openxmlformats.org/officeDocument/2006/relationships/hyperlink" Target="https://www.gem.wiki/BMM_Ispat_Danapur_steel_plant" TargetMode="External"/><Relationship Id="rId977" Type="http://schemas.openxmlformats.org/officeDocument/2006/relationships/hyperlink" Target="https://www.gem.wiki/Bangkok_Steel_Industry_Samut_Prakan_plant" TargetMode="External"/><Relationship Id="rId171" Type="http://schemas.openxmlformats.org/officeDocument/2006/relationships/hyperlink" Target="https://www.gem.wiki/Hebei_Baoxin_Iron_and_Steel_Group_Co_Ltd" TargetMode="External"/><Relationship Id="rId837" Type="http://schemas.openxmlformats.org/officeDocument/2006/relationships/hyperlink" Target="https://www.gem.wiki/Century_Steel_Khyber_plant" TargetMode="External"/><Relationship Id="rId1022" Type="http://schemas.openxmlformats.org/officeDocument/2006/relationships/hyperlink" Target="https://www.gem.wiki/Metallurgical_Plant_Kametstal" TargetMode="External"/><Relationship Id="rId269" Type="http://schemas.openxmlformats.org/officeDocument/2006/relationships/hyperlink" Target="https://www.gem.wiki/Liaoyang_Xinyi_Special_Steel_Co_Ltd" TargetMode="External"/><Relationship Id="rId476" Type="http://schemas.openxmlformats.org/officeDocument/2006/relationships/hyperlink" Target="https://www.gem.wiki/Egyptian_Steel_Ain_Sokhna_plant" TargetMode="External"/><Relationship Id="rId683" Type="http://schemas.openxmlformats.org/officeDocument/2006/relationships/hyperlink" Target="https://www.gem.wiki/Sarmad_Iron_and_Steel_Complex_Abarkouh" TargetMode="External"/><Relationship Id="rId890" Type="http://schemas.openxmlformats.org/officeDocument/2006/relationships/hyperlink" Target="https://www.gem.wiki/OMK_Vyksa_Casting_and_Rolling_Complex" TargetMode="External"/><Relationship Id="rId904" Type="http://schemas.openxmlformats.org/officeDocument/2006/relationships/hyperlink" Target="https://www.gem.wiki/Al_Ittefaq_Arab_Steel_Dammam_plant" TargetMode="External"/><Relationship Id="rId33" Type="http://schemas.openxmlformats.org/officeDocument/2006/relationships/hyperlink" Target="https://www.gem.wiki/Unitex_Steel_Mills_Feni_steel_plant" TargetMode="External"/><Relationship Id="rId129" Type="http://schemas.openxmlformats.org/officeDocument/2006/relationships/hyperlink" Target="https://www.gem.wiki/Fujian_Quanzhou_Minguang_Iron_and_Steel_Co_Ltd" TargetMode="External"/><Relationship Id="rId336" Type="http://schemas.openxmlformats.org/officeDocument/2006/relationships/hyperlink" Target="https://www.gem.wiki/Shanxi_Jianlong_Industrial_Co_Ltd" TargetMode="External"/><Relationship Id="rId543" Type="http://schemas.openxmlformats.org/officeDocument/2006/relationships/hyperlink" Target="https://www.gem.wiki/Jai_Balaji_Durgapur_Unit_IV_steel_plant" TargetMode="External"/><Relationship Id="rId988" Type="http://schemas.openxmlformats.org/officeDocument/2006/relationships/hyperlink" Target="https://www.gem.wiki/UMC_Metals_Chon_Buri_plant" TargetMode="External"/><Relationship Id="rId182" Type="http://schemas.openxmlformats.org/officeDocument/2006/relationships/hyperlink" Target="https://www.gem.wiki/Hebei_Taihang_Iron_and_Steel_Group_Co_Ltd" TargetMode="External"/><Relationship Id="rId403" Type="http://schemas.openxmlformats.org/officeDocument/2006/relationships/hyperlink" Target="https://www.gem.wiki/WISCO_Group_Xiangyang_Heavy_Equipment_Materials_Co_Ltd" TargetMode="External"/><Relationship Id="rId750" Type="http://schemas.openxmlformats.org/officeDocument/2006/relationships/hyperlink" Target="https://www.gem.wiki/Nippon_Setouchi_Works_(Hirohata_Area)_steel_plant" TargetMode="External"/><Relationship Id="rId848" Type="http://schemas.openxmlformats.org/officeDocument/2006/relationships/hyperlink" Target="https://www.gem.wiki/Panhua_Group_Mindanao_steel_plant" TargetMode="External"/><Relationship Id="rId1033" Type="http://schemas.openxmlformats.org/officeDocument/2006/relationships/hyperlink" Target="https://www.gem.wiki/GFG_Liberty_Steel_Newport_plant" TargetMode="External"/><Relationship Id="rId487" Type="http://schemas.openxmlformats.org/officeDocument/2006/relationships/hyperlink" Target="https://www.gem.wiki/Outokumpu_Tornio_steel_plant" TargetMode="External"/><Relationship Id="rId610" Type="http://schemas.openxmlformats.org/officeDocument/2006/relationships/hyperlink" Target="https://www.gem.wiki/Shyam_Metalics_Jamuria_Steel_Plant" TargetMode="External"/><Relationship Id="rId694" Type="http://schemas.openxmlformats.org/officeDocument/2006/relationships/hyperlink" Target="https://www.gem.wiki/State_Company_for_Iron_&amp;_Steel_Basra_plant" TargetMode="External"/><Relationship Id="rId708" Type="http://schemas.openxmlformats.org/officeDocument/2006/relationships/hyperlink" Target="https://www.gem.wiki/Finarvedi_Acciai_Speciali_Terni_steel_plant" TargetMode="External"/><Relationship Id="rId915" Type="http://schemas.openxmlformats.org/officeDocument/2006/relationships/hyperlink" Target="https://www.gem.wiki/Tosyali_Ras_Al_Khair_steel_plant" TargetMode="External"/><Relationship Id="rId347" Type="http://schemas.openxmlformats.org/officeDocument/2006/relationships/hyperlink" Target="https://www.gem.wiki/Shiheng_Special_Steel_Group_Co_Ltd" TargetMode="External"/><Relationship Id="rId999" Type="http://schemas.openxmlformats.org/officeDocument/2006/relationships/hyperlink" Target="https://www.gem.wiki/Habas_Aliaga_steel_plant" TargetMode="External"/><Relationship Id="rId1100" Type="http://schemas.openxmlformats.org/officeDocument/2006/relationships/hyperlink" Target="https://www.gem.wiki/Nucor_Steel_Pacific_Northwest_steel_plant" TargetMode="External"/><Relationship Id="rId44" Type="http://schemas.openxmlformats.org/officeDocument/2006/relationships/hyperlink" Target="https://www.gem.wiki/CSN_Volta_Redonda_steel_plant" TargetMode="External"/><Relationship Id="rId554" Type="http://schemas.openxmlformats.org/officeDocument/2006/relationships/hyperlink" Target="https://www.gem.wiki/JSPL_Patratu_steel_plant" TargetMode="External"/><Relationship Id="rId761" Type="http://schemas.openxmlformats.org/officeDocument/2006/relationships/hyperlink" Target="https://www.gem.wiki/Yamato_Steel_Himeji_Plant" TargetMode="External"/><Relationship Id="rId859" Type="http://schemas.openxmlformats.org/officeDocument/2006/relationships/hyperlink" Target="https://www.gem.wiki/Huta_Czestochowa_steel_plant" TargetMode="External"/><Relationship Id="rId193" Type="http://schemas.openxmlformats.org/officeDocument/2006/relationships/hyperlink" Target="https://www.gem.wiki/Hebei_Xinwuan_Iron_and_Steel_Group_Xinhui_Metallurgy_Co_Ltd" TargetMode="External"/><Relationship Id="rId207" Type="http://schemas.openxmlformats.org/officeDocument/2006/relationships/hyperlink" Target="https://www.gem.wiki/Heping_Yueshen_Steel_Industry_Co_Ltd" TargetMode="External"/><Relationship Id="rId414" Type="http://schemas.openxmlformats.org/officeDocument/2006/relationships/hyperlink" Target="https://www.gem.wiki/Wuxi_Xinsanzhou_Steel_Co_Ltd" TargetMode="External"/><Relationship Id="rId498" Type="http://schemas.openxmlformats.org/officeDocument/2006/relationships/hyperlink" Target="https://www.gem.wiki/Riva_Iton_Seine_Bonnieres_Sur_Seine_steel_plant" TargetMode="External"/><Relationship Id="rId621" Type="http://schemas.openxmlformats.org/officeDocument/2006/relationships/hyperlink" Target="https://www.gem.wiki/Tata_Steel_Long_Products_Gamharia_steel_plant" TargetMode="External"/><Relationship Id="rId1044" Type="http://schemas.openxmlformats.org/officeDocument/2006/relationships/hyperlink" Target="https://www.gem.wiki/Charter_Steel_Cleveland_plant" TargetMode="External"/><Relationship Id="rId260" Type="http://schemas.openxmlformats.org/officeDocument/2006/relationships/hyperlink" Target="https://www.gem.wiki/Laiwu_Iron_and_Steel_Group_Yinshan_Section_Steel_Co_Ltd" TargetMode="External"/><Relationship Id="rId719" Type="http://schemas.openxmlformats.org/officeDocument/2006/relationships/hyperlink" Target="https://www.gem.wiki/Tenaris_Dalmine_steel_plant" TargetMode="External"/><Relationship Id="rId926" Type="http://schemas.openxmlformats.org/officeDocument/2006/relationships/hyperlink" Target="https://www.gem.wiki/DaehanSteel_Noksan_Steel_Plant" TargetMode="External"/><Relationship Id="rId1111" Type="http://schemas.openxmlformats.org/officeDocument/2006/relationships/hyperlink" Target="https://www.gem.wiki/SSAB_Americas_Iowa_steel_plant" TargetMode="External"/><Relationship Id="rId55" Type="http://schemas.openxmlformats.org/officeDocument/2006/relationships/hyperlink" Target="https://www.gem.wiki/Algoma_steel_plant" TargetMode="External"/><Relationship Id="rId120" Type="http://schemas.openxmlformats.org/officeDocument/2006/relationships/hyperlink" Target="https://www.gem.wiki/Fangda_Special_Steel_Technology_Co_Ltd" TargetMode="External"/><Relationship Id="rId358" Type="http://schemas.openxmlformats.org/officeDocument/2006/relationships/hyperlink" Target="https://www.gem.wiki/Sichuan_Desheng_Group_Vanadium_and_Titanium_Co_Ltd" TargetMode="External"/><Relationship Id="rId565" Type="http://schemas.openxmlformats.org/officeDocument/2006/relationships/hyperlink" Target="https://www.gem.wiki/JSW_Steel_Jharkhand_steel_plant" TargetMode="External"/><Relationship Id="rId772" Type="http://schemas.openxmlformats.org/officeDocument/2006/relationships/hyperlink" Target="https://www.gem.wiki/United_Steel_Industrial_Kuwait_Steel_Sharq_plant" TargetMode="External"/><Relationship Id="rId218" Type="http://schemas.openxmlformats.org/officeDocument/2006/relationships/hyperlink" Target="https://www.gem.wiki/Hubei_Wucheng_Iron_and_Steel_Group_Co_Ltd" TargetMode="External"/><Relationship Id="rId425" Type="http://schemas.openxmlformats.org/officeDocument/2006/relationships/hyperlink" Target="https://www.gem.wiki/Xinjiang_Ka_Steel_Group_Co" TargetMode="External"/><Relationship Id="rId632" Type="http://schemas.openxmlformats.org/officeDocument/2006/relationships/hyperlink" Target="https://www.gem.wiki/Fuhai_Indonesia_Steel_Plant" TargetMode="External"/><Relationship Id="rId1055" Type="http://schemas.openxmlformats.org/officeDocument/2006/relationships/hyperlink" Target="https://www.gem.wiki/Cleveland-Cliffs_Steelton_steel_plant" TargetMode="External"/><Relationship Id="rId271" Type="http://schemas.openxmlformats.org/officeDocument/2006/relationships/hyperlink" Target="https://www.gem.wiki/Lingyuan_Iron_and_Steel_Co_Ltd" TargetMode="External"/><Relationship Id="rId937" Type="http://schemas.openxmlformats.org/officeDocument/2006/relationships/hyperlink" Target="https://www.gem.wiki/POSCO_Pohang_steel_plant" TargetMode="External"/><Relationship Id="rId1122" Type="http://schemas.openxmlformats.org/officeDocument/2006/relationships/hyperlink" Target="https://www.gem.wiki/U.S._Steel_Granite_City_Works" TargetMode="External"/><Relationship Id="rId66" Type="http://schemas.openxmlformats.org/officeDocument/2006/relationships/hyperlink" Target="https://www.gem.wiki/Angang_Lianzhong_Stainless_Steel_Co_Ltd" TargetMode="External"/><Relationship Id="rId131" Type="http://schemas.openxmlformats.org/officeDocument/2006/relationships/hyperlink" Target="https://www.gem.wiki/Fujian_Tsingtuo_Nickel_Industry_Co_Ltd" TargetMode="External"/><Relationship Id="rId369" Type="http://schemas.openxmlformats.org/officeDocument/2006/relationships/hyperlink" Target="https://www.gem.wiki/Tangshan_Guotang_Steel_Co_Ltd" TargetMode="External"/><Relationship Id="rId576" Type="http://schemas.openxmlformats.org/officeDocument/2006/relationships/hyperlink" Target="https://www.gem.wiki/Mono_Steel_Gandhidham_plant" TargetMode="External"/><Relationship Id="rId783" Type="http://schemas.openxmlformats.org/officeDocument/2006/relationships/hyperlink" Target="https://www.gem.wiki/Esteel_Sabah_Steel_Plant" TargetMode="External"/><Relationship Id="rId990" Type="http://schemas.openxmlformats.org/officeDocument/2006/relationships/hyperlink" Target="https://www.gem.wiki/TT_Iron_and_Steel_Point_Lisas_steel_plant" TargetMode="External"/><Relationship Id="rId229" Type="http://schemas.openxmlformats.org/officeDocument/2006/relationships/hyperlink" Target="https://www.gem.wiki/Jiangsu_Changqiang_Iron_and_Steel_Co_Ltd" TargetMode="External"/><Relationship Id="rId436" Type="http://schemas.openxmlformats.org/officeDocument/2006/relationships/hyperlink" Target="https://www.gem.wiki/Xuzhou_Jinhong_Iron_and_Steel_Group_Co_Ltd" TargetMode="External"/><Relationship Id="rId643" Type="http://schemas.openxmlformats.org/officeDocument/2006/relationships/hyperlink" Target="https://www.gem.wiki/Wuhan_Indonesia_Steel_Plant" TargetMode="External"/><Relationship Id="rId1066" Type="http://schemas.openxmlformats.org/officeDocument/2006/relationships/hyperlink" Target="https://www.gem.wiki/Finkl_Steel_Chicago_plant" TargetMode="External"/><Relationship Id="rId850" Type="http://schemas.openxmlformats.org/officeDocument/2006/relationships/hyperlink" Target="https://www.gem.wiki/SteelAsia_Batangas_plant" TargetMode="External"/><Relationship Id="rId948" Type="http://schemas.openxmlformats.org/officeDocument/2006/relationships/hyperlink" Target="https://www.gem.wiki/Celsa_Barcelona_Castellbisbal_steel_plant" TargetMode="External"/><Relationship Id="rId1133" Type="http://schemas.openxmlformats.org/officeDocument/2006/relationships/hyperlink" Target="https://www.gem.wiki/ASEAN_Steel_Hoa_Phu_steel_plant" TargetMode="External"/><Relationship Id="rId77" Type="http://schemas.openxmlformats.org/officeDocument/2006/relationships/hyperlink" Target="https://www.gem.wiki/Ansteel_Group_Chaoyang_Steel_and_Iron_Co_Ltd" TargetMode="External"/><Relationship Id="rId282" Type="http://schemas.openxmlformats.org/officeDocument/2006/relationships/hyperlink" Target="https://www.gem.wiki/Mintal_Group_DRI_plant" TargetMode="External"/><Relationship Id="rId503" Type="http://schemas.openxmlformats.org/officeDocument/2006/relationships/hyperlink" Target="https://www.gem.wiki/ArcelorMittal_Duisburg_steel_plant" TargetMode="External"/><Relationship Id="rId587" Type="http://schemas.openxmlformats.org/officeDocument/2006/relationships/hyperlink" Target="https://www.gem.wiki/Orissa_Sponge_Iron_and_Steel_plant" TargetMode="External"/><Relationship Id="rId710" Type="http://schemas.openxmlformats.org/officeDocument/2006/relationships/hyperlink" Target="https://www.gem.wiki/IRO_Odolo_steel_plant" TargetMode="External"/><Relationship Id="rId808" Type="http://schemas.openxmlformats.org/officeDocument/2006/relationships/hyperlink" Target="https://www.gem.wiki/Tete_Steel_Maputo_plant" TargetMode="External"/><Relationship Id="rId8" Type="http://schemas.openxmlformats.org/officeDocument/2006/relationships/hyperlink" Target="https://www.gem.wiki/Companhia_Siderurgica_do_Cuchi_pig_iron_plant" TargetMode="External"/><Relationship Id="rId142" Type="http://schemas.openxmlformats.org/officeDocument/2006/relationships/hyperlink" Target="https://www.gem.wiki/Guangdong_Nanfang_Donghai_Iron_and_Steel_Co_Ltd" TargetMode="External"/><Relationship Id="rId447" Type="http://schemas.openxmlformats.org/officeDocument/2006/relationships/hyperlink" Target="https://www.gem.wiki/Yunnan_Qujing_Iron_and_Steel_Group_Chenggang_Iron_and_Steel_Co_Ltd" TargetMode="External"/><Relationship Id="rId794" Type="http://schemas.openxmlformats.org/officeDocument/2006/relationships/hyperlink" Target="https://www.gem.wiki/DEACERO_Celaya_steel_plant" TargetMode="External"/><Relationship Id="rId1077" Type="http://schemas.openxmlformats.org/officeDocument/2006/relationships/hyperlink" Target="https://www.gem.wiki/Leggett_&amp;_Platt_Sterling_Steel_plant" TargetMode="External"/><Relationship Id="rId654" Type="http://schemas.openxmlformats.org/officeDocument/2006/relationships/hyperlink" Target="https://www.gem.wiki/Chadormalu_Mining_and_Industrial_Company_Yazd_plant" TargetMode="External"/><Relationship Id="rId861" Type="http://schemas.openxmlformats.org/officeDocument/2006/relationships/hyperlink" Target="https://www.gem.wiki/SN_MAIA_Siderurgia_Nacional_steel_plant" TargetMode="External"/><Relationship Id="rId959" Type="http://schemas.openxmlformats.org/officeDocument/2006/relationships/hyperlink" Target="https://www.gem.wiki/Lanwa_Steel_Hambantota_steel_plant" TargetMode="External"/><Relationship Id="rId293" Type="http://schemas.openxmlformats.org/officeDocument/2006/relationships/hyperlink" Target="https://www.gem.wiki/Pangang_Group_Panzhihua_Steel_Vanadium_Co_Ltd" TargetMode="External"/><Relationship Id="rId307" Type="http://schemas.openxmlformats.org/officeDocument/2006/relationships/hyperlink" Target="https://www.gem.wiki/SGIS_Songshan_Co_Ltd" TargetMode="External"/><Relationship Id="rId514" Type="http://schemas.openxmlformats.org/officeDocument/2006/relationships/hyperlink" Target="https://www.gem.wiki/Sentuo_Steel_Tema_plant" TargetMode="External"/><Relationship Id="rId721" Type="http://schemas.openxmlformats.org/officeDocument/2006/relationships/hyperlink" Target="https://www.gem.wiki/Chubu_Steel_Plate_Nagoya_plant" TargetMode="External"/><Relationship Id="rId1144" Type="http://schemas.openxmlformats.org/officeDocument/2006/relationships/hyperlink" Target="https://www.gem.wiki/POSCO_Vietnam_Phu_My_steel_plant" TargetMode="External"/><Relationship Id="rId88" Type="http://schemas.openxmlformats.org/officeDocument/2006/relationships/hyperlink" Target="https://www.gem.wiki/Baotou_Da'an_Iron_and_Steel_Co_Ltd_Kundulun_District" TargetMode="External"/><Relationship Id="rId153" Type="http://schemas.openxmlformats.org/officeDocument/2006/relationships/hyperlink" Target="https://www.gem.wiki/Guangxi_Guixin_Iron_and_Steel_Group_Co_Ltd" TargetMode="External"/><Relationship Id="rId360" Type="http://schemas.openxmlformats.org/officeDocument/2006/relationships/hyperlink" Target="https://www.gem.wiki/Sichuan_Shehong_Chuanzhong_Construction_Materials_Co_Ltd" TargetMode="External"/><Relationship Id="rId598" Type="http://schemas.openxmlformats.org/officeDocument/2006/relationships/hyperlink" Target="https://www.gem.wiki/Rungta_Mines_Kamanda_steel_plant" TargetMode="External"/><Relationship Id="rId819" Type="http://schemas.openxmlformats.org/officeDocument/2006/relationships/hyperlink" Target="https://www.gem.wiki/Kam_Industries_Kwara_steel_plant" TargetMode="External"/><Relationship Id="rId1004" Type="http://schemas.openxmlformats.org/officeDocument/2006/relationships/hyperlink" Target="https://www.gem.wiki/Koc_Metallurgical_Toprakkale_plant" TargetMode="External"/><Relationship Id="rId220" Type="http://schemas.openxmlformats.org/officeDocument/2006/relationships/hyperlink" Target="https://www.gem.wiki/Hunan_Valin_Xiangtan_Iron_and_Steel_Co_Ltd" TargetMode="External"/><Relationship Id="rId458" Type="http://schemas.openxmlformats.org/officeDocument/2006/relationships/hyperlink" Target="https://www.gem.wiki/Zhejiang_Wantai_Special_Steel_Co_Ltd" TargetMode="External"/><Relationship Id="rId665" Type="http://schemas.openxmlformats.org/officeDocument/2006/relationships/hyperlink" Target="https://www.gem.wiki/Khouzestan_Oxin_Steel" TargetMode="External"/><Relationship Id="rId872" Type="http://schemas.openxmlformats.org/officeDocument/2006/relationships/hyperlink" Target="https://www.gem.wiki/Amurstal_steel_plant" TargetMode="External"/><Relationship Id="rId1088" Type="http://schemas.openxmlformats.org/officeDocument/2006/relationships/hyperlink" Target="https://www.gem.wiki/Nucor_Steel_Crawfordsville_plant" TargetMode="External"/><Relationship Id="rId15" Type="http://schemas.openxmlformats.org/officeDocument/2006/relationships/hyperlink" Target="https://www.gem.wiki/GFG_Liberty_Sydney_Steel_Mill" TargetMode="External"/><Relationship Id="rId318" Type="http://schemas.openxmlformats.org/officeDocument/2006/relationships/hyperlink" Target="https://www.gem.wiki/Shandong_Iron_and_Steel_Co_Ltd_Laiwu_Branch_Xinxing_Road" TargetMode="External"/><Relationship Id="rId525" Type="http://schemas.openxmlformats.org/officeDocument/2006/relationships/hyperlink" Target="https://www.gem.wiki/ArcelorMittal_Nippon_Steel_Gadchiroli_steel_plant" TargetMode="External"/><Relationship Id="rId732" Type="http://schemas.openxmlformats.org/officeDocument/2006/relationships/hyperlink" Target="https://www.gem.wiki/JFE_West_Japan_Works_(Fukuyama)_steel_plant" TargetMode="External"/><Relationship Id="rId1155" Type="http://schemas.openxmlformats.org/officeDocument/2006/relationships/hyperlink" Target="https://www.gem.wiki/Vina_One_Steel_Ben_Luc_steel_plant" TargetMode="External"/><Relationship Id="rId99" Type="http://schemas.openxmlformats.org/officeDocument/2006/relationships/hyperlink" Target="https://www.gem.wiki/Chengde_Iron_and_Steel_Group_Co_Ltd" TargetMode="External"/><Relationship Id="rId164" Type="http://schemas.openxmlformats.org/officeDocument/2006/relationships/hyperlink" Target="https://www.gem.wiki/Guizhou_Juxin_Iron_and_Steel_Group_Co_Ltd" TargetMode="External"/><Relationship Id="rId371" Type="http://schemas.openxmlformats.org/officeDocument/2006/relationships/hyperlink" Target="https://www.gem.wiki/Tangshan_Iron_and_Steel_Group_Co_Ltd" TargetMode="External"/><Relationship Id="rId1015" Type="http://schemas.openxmlformats.org/officeDocument/2006/relationships/hyperlink" Target="https://www.gem.wiki/Tembo_Steels_Iganga_plant" TargetMode="External"/><Relationship Id="rId469" Type="http://schemas.openxmlformats.org/officeDocument/2006/relationships/hyperlink" Target="https://www.gem.wiki/GFG_Liberty_Ostrava_steel_plant" TargetMode="External"/><Relationship Id="rId676" Type="http://schemas.openxmlformats.org/officeDocument/2006/relationships/hyperlink" Target="https://www.gem.wiki/Neyriz_Ghadir_Steel_Company_Fars_plant" TargetMode="External"/><Relationship Id="rId883" Type="http://schemas.openxmlformats.org/officeDocument/2006/relationships/hyperlink" Target="https://www.gem.wiki/Mechel_Chelyabinsk_Metallurgical_Plant" TargetMode="External"/><Relationship Id="rId1099" Type="http://schemas.openxmlformats.org/officeDocument/2006/relationships/hyperlink" Target="https://www.gem.wiki/Nucor_Steel_Norfolk_plant" TargetMode="External"/><Relationship Id="rId26" Type="http://schemas.openxmlformats.org/officeDocument/2006/relationships/hyperlink" Target="https://www.gem.wiki/Bashundhara_Steel_Mirsarai_plant" TargetMode="External"/><Relationship Id="rId231" Type="http://schemas.openxmlformats.org/officeDocument/2006/relationships/hyperlink" Target="https://www.gem.wiki/Jiangsu_Hongtai_Iron_and_Steel_Co_Ltd" TargetMode="External"/><Relationship Id="rId329" Type="http://schemas.openxmlformats.org/officeDocument/2006/relationships/hyperlink" Target="https://www.gem.wiki/Shanghai_Meishan_Iron_and_Steel_Co_Ltd" TargetMode="External"/><Relationship Id="rId536" Type="http://schemas.openxmlformats.org/officeDocument/2006/relationships/hyperlink" Target="https://www.gem.wiki/Electrosteel_Castings_Srikalahasthi_Steel_Plant" TargetMode="External"/><Relationship Id="rId175" Type="http://schemas.openxmlformats.org/officeDocument/2006/relationships/hyperlink" Target="https://www.gem.wiki/Hebei_Huaxi_Special_Steel_Co_Ltd" TargetMode="External"/><Relationship Id="rId743" Type="http://schemas.openxmlformats.org/officeDocument/2006/relationships/hyperlink" Target="https://www.gem.wiki/Nippon_East_Japan_Works_(Kimitsu)_steel_plant" TargetMode="External"/><Relationship Id="rId950" Type="http://schemas.openxmlformats.org/officeDocument/2006/relationships/hyperlink" Target="https://www.gem.wiki/Celsa_Nervacero_steel_plant" TargetMode="External"/><Relationship Id="rId1026" Type="http://schemas.openxmlformats.org/officeDocument/2006/relationships/hyperlink" Target="https://www.gem.wiki/Yenakiieve_Metallurgical_Plant" TargetMode="External"/><Relationship Id="rId382" Type="http://schemas.openxmlformats.org/officeDocument/2006/relationships/hyperlink" Target="https://www.gem.wiki/Tangshan_Yutian_Jinzhou_Industrial_Co_Ltd" TargetMode="External"/><Relationship Id="rId603" Type="http://schemas.openxmlformats.org/officeDocument/2006/relationships/hyperlink" Target="https://www.gem.wiki/SAIL_Bokaro_steel_plant" TargetMode="External"/><Relationship Id="rId687" Type="http://schemas.openxmlformats.org/officeDocument/2006/relationships/hyperlink" Target="https://www.gem.wiki/Torbat_Heydarieh_Steel_Company_Khorasan" TargetMode="External"/><Relationship Id="rId810" Type="http://schemas.openxmlformats.org/officeDocument/2006/relationships/hyperlink" Target="https://www.gem.wiki/Myanmar_Economic_Corporation_Pin_Pet_No_2_Steel_Mill" TargetMode="External"/><Relationship Id="rId908" Type="http://schemas.openxmlformats.org/officeDocument/2006/relationships/hyperlink" Target="https://www.gem.wiki/Arkan_Steel_Jeddah_plant" TargetMode="External"/><Relationship Id="rId242" Type="http://schemas.openxmlformats.org/officeDocument/2006/relationships/hyperlink" Target="https://www.gem.wiki/Jiangyin_Xingcheng_Special_Steel_Works_Co_Ltd" TargetMode="External"/><Relationship Id="rId894" Type="http://schemas.openxmlformats.org/officeDocument/2006/relationships/hyperlink" Target="https://www.gem.wiki/Severstal_Cherepovets_steel_plant" TargetMode="External"/><Relationship Id="rId37" Type="http://schemas.openxmlformats.org/officeDocument/2006/relationships/hyperlink" Target="https://www.gem.wiki/Thy_Marcinelle_Charleroi_steel_plant" TargetMode="External"/><Relationship Id="rId102" Type="http://schemas.openxmlformats.org/officeDocument/2006/relationships/hyperlink" Target="https://www.gem.wiki/Chengde_Zhaofeng_Steel_Group_Co_Ltd" TargetMode="External"/><Relationship Id="rId547" Type="http://schemas.openxmlformats.org/officeDocument/2006/relationships/hyperlink" Target="https://www.gem.wiki/Jayaswal_Neco_Industries_Raipur_steel_plant" TargetMode="External"/><Relationship Id="rId754" Type="http://schemas.openxmlformats.org/officeDocument/2006/relationships/hyperlink" Target="https://www.gem.wiki/North_Nippon_Muroran_Works_steel_plant" TargetMode="External"/><Relationship Id="rId961" Type="http://schemas.openxmlformats.org/officeDocument/2006/relationships/hyperlink" Target="https://www.gem.wiki/Outokumpu_Avesta_steel_plant" TargetMode="External"/><Relationship Id="rId90" Type="http://schemas.openxmlformats.org/officeDocument/2006/relationships/hyperlink" Target="https://www.gem.wiki/Baotou_Deshun_Special_Steel_Co_Ltd" TargetMode="External"/><Relationship Id="rId186" Type="http://schemas.openxmlformats.org/officeDocument/2006/relationships/hyperlink" Target="https://www.gem.wiki/Hebei_Tianzhu_Iron_and_Steel_Group_Co_Ltd_Fengrun_Plant" TargetMode="External"/><Relationship Id="rId393" Type="http://schemas.openxmlformats.org/officeDocument/2006/relationships/hyperlink" Target="https://www.gem.wiki/Tianjin_Tianzhong_Giant_Heavy_Industry_Co_Ltd" TargetMode="External"/><Relationship Id="rId407" Type="http://schemas.openxmlformats.org/officeDocument/2006/relationships/hyperlink" Target="https://www.gem.wiki/Wugang_Zhongjia_Iron_and_Steel_Co_Ltd" TargetMode="External"/><Relationship Id="rId614" Type="http://schemas.openxmlformats.org/officeDocument/2006/relationships/hyperlink" Target="https://www.gem.wiki/Sunflag_Iron_and_Steel_plant" TargetMode="External"/><Relationship Id="rId821" Type="http://schemas.openxmlformats.org/officeDocument/2006/relationships/hyperlink" Target="https://www.gem.wiki/Premium_Steel_Warri_plant" TargetMode="External"/><Relationship Id="rId1037" Type="http://schemas.openxmlformats.org/officeDocument/2006/relationships/hyperlink" Target="https://www.gem.wiki/Tata_Steel_Port_Talbot_steel_plant" TargetMode="External"/><Relationship Id="rId253" Type="http://schemas.openxmlformats.org/officeDocument/2006/relationships/hyperlink" Target="https://www.gem.wiki/Jingye_Iron_and_Steel_Co_Ltd" TargetMode="External"/><Relationship Id="rId460" Type="http://schemas.openxmlformats.org/officeDocument/2006/relationships/hyperlink" Target="https://www.gem.wiki/Zhengzhou_Yongtong_Special_Steel_Co_Ltd" TargetMode="External"/><Relationship Id="rId698" Type="http://schemas.openxmlformats.org/officeDocument/2006/relationships/hyperlink" Target="https://www.gem.wiki/Acciaierie_Venete_Padua_steel_plant" TargetMode="External"/><Relationship Id="rId919" Type="http://schemas.openxmlformats.org/officeDocument/2006/relationships/hyperlink" Target="https://www.gem.wiki/Max_Aicher_Slovakia_Steel_Mills_Strazske" TargetMode="External"/><Relationship Id="rId1090" Type="http://schemas.openxmlformats.org/officeDocument/2006/relationships/hyperlink" Target="https://www.gem.wiki/Nucor_Steel_Decatur_plant" TargetMode="External"/><Relationship Id="rId1104" Type="http://schemas.openxmlformats.org/officeDocument/2006/relationships/hyperlink" Target="https://www.gem.wiki/Nucor_Steel_West_Virginia_steel_plant" TargetMode="External"/><Relationship Id="rId48" Type="http://schemas.openxmlformats.org/officeDocument/2006/relationships/hyperlink" Target="https://www.gem.wiki/Simec_Pindamonhangaba_steel_plant" TargetMode="External"/><Relationship Id="rId113" Type="http://schemas.openxmlformats.org/officeDocument/2006/relationships/hyperlink" Target="https://www.gem.wiki/Daye_Huaxin_Industrial_Co_Ltd" TargetMode="External"/><Relationship Id="rId320" Type="http://schemas.openxmlformats.org/officeDocument/2006/relationships/hyperlink" Target="https://www.gem.wiki/Shandong_Iron_and_Steel_Group_Yongfeng_Lingang_Co_Ltd" TargetMode="External"/><Relationship Id="rId558" Type="http://schemas.openxmlformats.org/officeDocument/2006/relationships/hyperlink" Target="https://www.gem.wiki/JSW_BPSL_Jharsuguda_steel_plant" TargetMode="External"/><Relationship Id="rId765" Type="http://schemas.openxmlformats.org/officeDocument/2006/relationships/hyperlink" Target="https://www.gem.wiki/Kazakhstal_steel_plant" TargetMode="External"/><Relationship Id="rId972" Type="http://schemas.openxmlformats.org/officeDocument/2006/relationships/hyperlink" Target="https://www.gem.wiki/Shyeh_Sheng_Fuat_Steel_Kaohsiung_plant" TargetMode="External"/><Relationship Id="rId197" Type="http://schemas.openxmlformats.org/officeDocument/2006/relationships/hyperlink" Target="https://www.gem.wiki/Hebei_Zhangxuan_High_Tech_Co_Ltd" TargetMode="External"/><Relationship Id="rId418" Type="http://schemas.openxmlformats.org/officeDocument/2006/relationships/hyperlink" Target="https://www.gem.wiki/Xiangfen_County_Xingyuan_Steel_Group_Co_Ltd" TargetMode="External"/><Relationship Id="rId625" Type="http://schemas.openxmlformats.org/officeDocument/2006/relationships/hyperlink" Target="https://www.gem.wiki/Vedanta_Sesa_Goa_Pig_Iron_Plant" TargetMode="External"/><Relationship Id="rId832" Type="http://schemas.openxmlformats.org/officeDocument/2006/relationships/hyperlink" Target="https://www.gem.wiki/Moon_Iron_&amp;_Steel_Company_Sohar_plant" TargetMode="External"/><Relationship Id="rId1048" Type="http://schemas.openxmlformats.org/officeDocument/2006/relationships/hyperlink" Target="https://www.gem.wiki/Cleveland-Cliffs_Cleveland_steel_plant" TargetMode="External"/><Relationship Id="rId264" Type="http://schemas.openxmlformats.org/officeDocument/2006/relationships/hyperlink" Target="https://www.gem.wiki/Lianfeng_Steel_Zhangjiagang_Co_Ltd" TargetMode="External"/><Relationship Id="rId471" Type="http://schemas.openxmlformats.org/officeDocument/2006/relationships/hyperlink" Target="https://www.gem.wiki/Al-Ezz_Dekheila_Steel_Alexandria_plant" TargetMode="External"/><Relationship Id="rId1115" Type="http://schemas.openxmlformats.org/officeDocument/2006/relationships/hyperlink" Target="https://www.gem.wiki/Steel_Dynamics_Engineered_Bar_Products_steel_plant" TargetMode="External"/><Relationship Id="rId59" Type="http://schemas.openxmlformats.org/officeDocument/2006/relationships/hyperlink" Target="https://www.gem.wiki/Evraz_Regina_Steel_plant" TargetMode="External"/><Relationship Id="rId124" Type="http://schemas.openxmlformats.org/officeDocument/2006/relationships/hyperlink" Target="https://www.gem.wiki/Fujian_Fuhua_New_Materials_Group_Co_Ltd" TargetMode="External"/><Relationship Id="rId569" Type="http://schemas.openxmlformats.org/officeDocument/2006/relationships/hyperlink" Target="https://www.gem.wiki/JSW_Utkal_Steel_Rajnagar_plant" TargetMode="External"/><Relationship Id="rId776" Type="http://schemas.openxmlformats.org/officeDocument/2006/relationships/hyperlink" Target="https://www.gem.wiki/ArcelorMittal_Esch-Belval_steel_plant" TargetMode="External"/><Relationship Id="rId983" Type="http://schemas.openxmlformats.org/officeDocument/2006/relationships/hyperlink" Target="https://www.gem.wiki/Siam_Yamato_Steel_Huai_Pong_plant" TargetMode="External"/><Relationship Id="rId331" Type="http://schemas.openxmlformats.org/officeDocument/2006/relationships/hyperlink" Target="https://www.gem.wiki/Shanxi_Dongfang_Hengliu_Precision_Casting_Co" TargetMode="External"/><Relationship Id="rId429" Type="http://schemas.openxmlformats.org/officeDocument/2006/relationships/hyperlink" Target="https://www.gem.wiki/Xinjiang_Tianshan_Iron_and_Steel_Bazhou_Co_Ltd" TargetMode="External"/><Relationship Id="rId636" Type="http://schemas.openxmlformats.org/officeDocument/2006/relationships/hyperlink" Target="https://www.gem.wiki/Hebei_Bishi_Central_Java_steel_plant" TargetMode="External"/><Relationship Id="rId1059" Type="http://schemas.openxmlformats.org/officeDocument/2006/relationships/hyperlink" Target="https://www.gem.wiki/CMC_South_Carolina_steel_plant" TargetMode="External"/><Relationship Id="rId843" Type="http://schemas.openxmlformats.org/officeDocument/2006/relationships/hyperlink" Target="https://www.gem.wiki/Aceros_Arequipa_Pisco_steel_plant" TargetMode="External"/><Relationship Id="rId1126" Type="http://schemas.openxmlformats.org/officeDocument/2006/relationships/hyperlink" Target="https://www.gem.wiki/Tebinbulak_mining_and_smelting_complex" TargetMode="External"/><Relationship Id="rId275" Type="http://schemas.openxmlformats.org/officeDocument/2006/relationships/hyperlink" Target="https://www.gem.wiki/Liuzhou_Iron_and_Steel_Co_Ltd_Liuzhou_Base" TargetMode="External"/><Relationship Id="rId482" Type="http://schemas.openxmlformats.org/officeDocument/2006/relationships/hyperlink" Target="https://www.gem.wiki/Suez_Canal_Economic_Zone_steel_complex" TargetMode="External"/><Relationship Id="rId703" Type="http://schemas.openxmlformats.org/officeDocument/2006/relationships/hyperlink" Target="https://www.gem.wiki/Danieli_ABS_Pozzuolo_del_Friuli_steel_plant" TargetMode="External"/><Relationship Id="rId910" Type="http://schemas.openxmlformats.org/officeDocument/2006/relationships/hyperlink" Target="https://www.gem.wiki/Essar_Ras_Al_Khair_steel_plant" TargetMode="External"/><Relationship Id="rId135" Type="http://schemas.openxmlformats.org/officeDocument/2006/relationships/hyperlink" Target="https://www.gem.wiki/Fushun_New_Steel_Co_Ltd" TargetMode="External"/><Relationship Id="rId342" Type="http://schemas.openxmlformats.org/officeDocument/2006/relationships/hyperlink" Target="https://www.gem.wiki/Shanxi_Tongcai_Industry_and_Trade_Co_Ltd" TargetMode="External"/><Relationship Id="rId787" Type="http://schemas.openxmlformats.org/officeDocument/2006/relationships/hyperlink" Target="https://www.gem.wiki/Lion_Industries_Megasteel_plant" TargetMode="External"/><Relationship Id="rId994" Type="http://schemas.openxmlformats.org/officeDocument/2006/relationships/hyperlink" Target="https://www.gem.wiki/Colakoglu_Metallurgical_Dilovasi_plant" TargetMode="External"/><Relationship Id="rId202" Type="http://schemas.openxmlformats.org/officeDocument/2006/relationships/hyperlink" Target="https://www.gem.wiki/Henan_Fengbao_Special_Steel_Co_Ltd" TargetMode="External"/><Relationship Id="rId647" Type="http://schemas.openxmlformats.org/officeDocument/2006/relationships/hyperlink" Target="https://www.gem.wiki/Arfa_Iron_and_Steel_Yazd_plant" TargetMode="External"/><Relationship Id="rId854" Type="http://schemas.openxmlformats.org/officeDocument/2006/relationships/hyperlink" Target="https://www.gem.wiki/SteelAsia_Concepcion_plant" TargetMode="External"/><Relationship Id="rId286" Type="http://schemas.openxmlformats.org/officeDocument/2006/relationships/hyperlink" Target="https://www.gem.wiki/Ningbo_Haoyang_New_Materials_Techonology_Co_Ltd" TargetMode="External"/><Relationship Id="rId493" Type="http://schemas.openxmlformats.org/officeDocument/2006/relationships/hyperlink" Target="https://www.gem.wiki/Celsa_France_Boucau_steel_plant" TargetMode="External"/><Relationship Id="rId507" Type="http://schemas.openxmlformats.org/officeDocument/2006/relationships/hyperlink" Target="https://www.gem.wiki/ESF_Elbe_Stahlwerke_Feralpi_Riesa_plant" TargetMode="External"/><Relationship Id="rId714" Type="http://schemas.openxmlformats.org/officeDocument/2006/relationships/hyperlink" Target="https://www.gem.wiki/Pittini_Acciaierie_di_Verona_steel_plant" TargetMode="External"/><Relationship Id="rId921" Type="http://schemas.openxmlformats.org/officeDocument/2006/relationships/hyperlink" Target="https://www.gem.wiki/Acerinox_Columbus_Stainless_steel_plant" TargetMode="External"/><Relationship Id="rId1137" Type="http://schemas.openxmlformats.org/officeDocument/2006/relationships/hyperlink" Target="https://www.gem.wiki/Hoa_Phat_Dung_Quat_steel_plant" TargetMode="External"/><Relationship Id="rId50" Type="http://schemas.openxmlformats.org/officeDocument/2006/relationships/hyperlink" Target="https://www.gem.wiki/Usiminas_Ipatinga_steel_plant" TargetMode="External"/><Relationship Id="rId146" Type="http://schemas.openxmlformats.org/officeDocument/2006/relationships/hyperlink" Target="https://www.gem.wiki/Guangxi_Beigang_New_Material_Co_Ltd" TargetMode="External"/><Relationship Id="rId353" Type="http://schemas.openxmlformats.org/officeDocument/2006/relationships/hyperlink" Target="https://www.gem.wiki/Shougang_Guiyang_Special_Steel_Co_Ltd" TargetMode="External"/><Relationship Id="rId560" Type="http://schemas.openxmlformats.org/officeDocument/2006/relationships/hyperlink" Target="https://www.gem.wiki/JSW_JFE_Electrical_Bellary_Steel_plant" TargetMode="External"/><Relationship Id="rId798" Type="http://schemas.openxmlformats.org/officeDocument/2006/relationships/hyperlink" Target="https://www.gem.wiki/Grupo_Simec_San_Luis_steel_plants" TargetMode="External"/><Relationship Id="rId213" Type="http://schemas.openxmlformats.org/officeDocument/2006/relationships/hyperlink" Target="https://www.gem.wiki/Huangshi_Xingang_Heavy_Industry_Technology_Co_Ltd" TargetMode="External"/><Relationship Id="rId420" Type="http://schemas.openxmlformats.org/officeDocument/2006/relationships/hyperlink" Target="https://www.gem.wiki/Xingtai_Iron_and_Steel_Co_Ltd" TargetMode="External"/><Relationship Id="rId658" Type="http://schemas.openxmlformats.org/officeDocument/2006/relationships/hyperlink" Target="https://www.gem.wiki/Golgohar_Iron_and_Steel_Company_Kerman" TargetMode="External"/><Relationship Id="rId865" Type="http://schemas.openxmlformats.org/officeDocument/2006/relationships/hyperlink" Target="https://www.gem.wiki/Donalam_Targoviste_plant" TargetMode="External"/><Relationship Id="rId1050" Type="http://schemas.openxmlformats.org/officeDocument/2006/relationships/hyperlink" Target="https://www.gem.wiki/Cleveland-Cliffs_Dearborn_steel_plant" TargetMode="External"/><Relationship Id="rId297" Type="http://schemas.openxmlformats.org/officeDocument/2006/relationships/hyperlink" Target="https://www.gem.wiki/Posco_Zhangjiagang_Stainless_Steel_Co_Ltd" TargetMode="External"/><Relationship Id="rId518" Type="http://schemas.openxmlformats.org/officeDocument/2006/relationships/hyperlink" Target="https://www.gem.wiki/Sovel_Almyros_steel_plant" TargetMode="External"/><Relationship Id="rId725" Type="http://schemas.openxmlformats.org/officeDocument/2006/relationships/hyperlink" Target="https://www.gem.wiki/Godo_Steel_Osaka_Works" TargetMode="External"/><Relationship Id="rId932" Type="http://schemas.openxmlformats.org/officeDocument/2006/relationships/hyperlink" Target="https://www.gem.wiki/Hyundai_Steel_Pohang_steel_plant" TargetMode="External"/><Relationship Id="rId1148" Type="http://schemas.openxmlformats.org/officeDocument/2006/relationships/hyperlink" Target="https://www.gem.wiki/Tuyen_Quang_Iron_and_Steel_Long_Binh_steel_plant" TargetMode="External"/><Relationship Id="rId157" Type="http://schemas.openxmlformats.org/officeDocument/2006/relationships/hyperlink" Target="https://www.gem.wiki/Guangxi_Liugang_Zhongjin_Stainless_Steel_Co_Ltd" TargetMode="External"/><Relationship Id="rId364" Type="http://schemas.openxmlformats.org/officeDocument/2006/relationships/hyperlink" Target="https://www.gem.wiki/Tangshan_Delong_Iron_and_Steel_Co_Ltd" TargetMode="External"/><Relationship Id="rId1008" Type="http://schemas.openxmlformats.org/officeDocument/2006/relationships/hyperlink" Target="https://www.gem.wiki/Siddik_Kardesler_Dilovasi_steel_plant" TargetMode="External"/><Relationship Id="rId61" Type="http://schemas.openxmlformats.org/officeDocument/2006/relationships/hyperlink" Target="https://www.gem.wiki/Ivaco_Rolling_Mills_steel_plant" TargetMode="External"/><Relationship Id="rId571" Type="http://schemas.openxmlformats.org/officeDocument/2006/relationships/hyperlink" Target="https://www.gem.wiki/Kalyani_Steels_Dhenkanal_steel_plant" TargetMode="External"/><Relationship Id="rId669" Type="http://schemas.openxmlformats.org/officeDocument/2006/relationships/hyperlink" Target="https://www.gem.wiki/Makran_Steel_Sistan_and_Baluchestan_Complex" TargetMode="External"/><Relationship Id="rId876" Type="http://schemas.openxmlformats.org/officeDocument/2006/relationships/hyperlink" Target="https://www.gem.wiki/Ecolant_steel_plant" TargetMode="External"/><Relationship Id="rId19" Type="http://schemas.openxmlformats.org/officeDocument/2006/relationships/hyperlink" Target="https://www.gem.wiki/POSCO_Port_Hedland_Steel_Plant" TargetMode="External"/><Relationship Id="rId224" Type="http://schemas.openxmlformats.org/officeDocument/2006/relationships/hyperlink" Target="https://www.gem.wiki/Inner_Mongolia_Mingtuo_Ferrite_New_Material_Co_Ltd" TargetMode="External"/><Relationship Id="rId431" Type="http://schemas.openxmlformats.org/officeDocument/2006/relationships/hyperlink" Target="https://www.gem.wiki/Xinjiang_Yili_Iron_and_Steel_Co_Ltd" TargetMode="External"/><Relationship Id="rId529" Type="http://schemas.openxmlformats.org/officeDocument/2006/relationships/hyperlink" Target="https://www.gem.wiki/Arjas_Steel_Tadipatri_plant" TargetMode="External"/><Relationship Id="rId736" Type="http://schemas.openxmlformats.org/officeDocument/2006/relationships/hyperlink" Target="https://www.gem.wiki/Kobe_Wire_Rod_and_Bar_steel_plant" TargetMode="External"/><Relationship Id="rId1061" Type="http://schemas.openxmlformats.org/officeDocument/2006/relationships/hyperlink" Target="https://www.gem.wiki/CMC_Steel_New_Jersey_plant" TargetMode="External"/><Relationship Id="rId1159" Type="http://schemas.openxmlformats.org/officeDocument/2006/relationships/hyperlink" Target="https://www.gem.wiki/Xuan_Thien_Nghia_Hung_steel_plant" TargetMode="External"/><Relationship Id="rId168" Type="http://schemas.openxmlformats.org/officeDocument/2006/relationships/hyperlink" Target="https://www.gem.wiki/Hangda_Steel_Co_Ltd" TargetMode="External"/><Relationship Id="rId943" Type="http://schemas.openxmlformats.org/officeDocument/2006/relationships/hyperlink" Target="https://www.gem.wiki/YK_Steel_Dangjin_plant" TargetMode="External"/><Relationship Id="rId1019" Type="http://schemas.openxmlformats.org/officeDocument/2006/relationships/hyperlink" Target="https://www.gem.wiki/DCH_Dnipro_Metallurgical_Plant" TargetMode="External"/><Relationship Id="rId72" Type="http://schemas.openxmlformats.org/officeDocument/2006/relationships/hyperlink" Target="https://www.gem.wiki/Anhui_Jingxian_Longxin_Iron_and_Steel_Co_Ltd" TargetMode="External"/><Relationship Id="rId375" Type="http://schemas.openxmlformats.org/officeDocument/2006/relationships/hyperlink" Target="https://www.gem.wiki/Tangshan_Ruifeng_Iron_and_Steel_Group_Co_Ltd" TargetMode="External"/><Relationship Id="rId582" Type="http://schemas.openxmlformats.org/officeDocument/2006/relationships/hyperlink" Target="https://www.gem.wiki/NMDC_Nagarnar_steel_plant" TargetMode="External"/><Relationship Id="rId803" Type="http://schemas.openxmlformats.org/officeDocument/2006/relationships/hyperlink" Target="https://www.gem.wiki/JSC_Moldova_Steel_Works" TargetMode="External"/><Relationship Id="rId3" Type="http://schemas.openxmlformats.org/officeDocument/2006/relationships/hyperlink" Target="https://www.gem.wiki/ETRHB_Annaba_steel_plant" TargetMode="External"/><Relationship Id="rId235" Type="http://schemas.openxmlformats.org/officeDocument/2006/relationships/hyperlink" Target="https://www.gem.wiki/Jiangsu_Suxin_Special_Steel_Group_Co_Ltd" TargetMode="External"/><Relationship Id="rId442" Type="http://schemas.openxmlformats.org/officeDocument/2006/relationships/hyperlink" Target="https://www.gem.wiki/Yantai_Walsin_Stainless_Steel_Co_Ltd" TargetMode="External"/><Relationship Id="rId887" Type="http://schemas.openxmlformats.org/officeDocument/2006/relationships/hyperlink" Target="https://www.gem.wiki/NLMK_Lipetsk_steel_plant" TargetMode="External"/><Relationship Id="rId1072" Type="http://schemas.openxmlformats.org/officeDocument/2006/relationships/hyperlink" Target="https://www.gem.wiki/Gerdau_Petersburg_Steel_Mill" TargetMode="External"/><Relationship Id="rId302" Type="http://schemas.openxmlformats.org/officeDocument/2006/relationships/hyperlink" Target="https://www.gem.wiki/Qinhuangdao_Hongxing_Iron_and_Steel_Co_Ltd" TargetMode="External"/><Relationship Id="rId747" Type="http://schemas.openxmlformats.org/officeDocument/2006/relationships/hyperlink" Target="https://www.gem.wiki/Nippon_Kyushu_Works_(Yawata_Area,_Tobata)_steel_plant" TargetMode="External"/><Relationship Id="rId954" Type="http://schemas.openxmlformats.org/officeDocument/2006/relationships/hyperlink" Target="https://www.gem.wiki/Hydnum_Steel_Castilla-La_Mancha_plant" TargetMode="External"/><Relationship Id="rId83" Type="http://schemas.openxmlformats.org/officeDocument/2006/relationships/hyperlink" Target="https://www.gem.wiki/Baosteel_Desheng_Stainless_Steel_Co_Ltd" TargetMode="External"/><Relationship Id="rId179" Type="http://schemas.openxmlformats.org/officeDocument/2006/relationships/hyperlink" Target="https://www.gem.wiki/Hebei_Mingbin_Iron_and_Steel_Co_Ltd" TargetMode="External"/><Relationship Id="rId386" Type="http://schemas.openxmlformats.org/officeDocument/2006/relationships/hyperlink" Target="https://www.gem.wiki/Tianjin_Metallurgy_Group_Zhasan_Steel_Co_Ltd" TargetMode="External"/><Relationship Id="rId593" Type="http://schemas.openxmlformats.org/officeDocument/2006/relationships/hyperlink" Target="https://www.gem.wiki/Rashmi_Metaliks_Jamuria_steel_plant" TargetMode="External"/><Relationship Id="rId607" Type="http://schemas.openxmlformats.org/officeDocument/2006/relationships/hyperlink" Target="https://www.gem.wiki/SAIL_Rourkela_steel_plant" TargetMode="External"/><Relationship Id="rId814" Type="http://schemas.openxmlformats.org/officeDocument/2006/relationships/hyperlink" Target="https://www.gem.wiki/Tata_Steel_IJmuiden_steel_plant" TargetMode="External"/><Relationship Id="rId246" Type="http://schemas.openxmlformats.org/officeDocument/2006/relationships/hyperlink" Target="https://www.gem.wiki/Jilin_Jingang_Iron_and_Steel_Co_Ltd" TargetMode="External"/><Relationship Id="rId453" Type="http://schemas.openxmlformats.org/officeDocument/2006/relationships/hyperlink" Target="https://www.gem.wiki/Zenith_Steel_Group_Co_Ltd" TargetMode="External"/><Relationship Id="rId660" Type="http://schemas.openxmlformats.org/officeDocument/2006/relationships/hyperlink" Target="https://www.gem.wiki/Iranian_Alborz_Steel_Mazandaran_plant" TargetMode="External"/><Relationship Id="rId898" Type="http://schemas.openxmlformats.org/officeDocument/2006/relationships/hyperlink" Target="https://www.gem.wiki/Tyumen_Electrosteel_plant" TargetMode="External"/><Relationship Id="rId1083" Type="http://schemas.openxmlformats.org/officeDocument/2006/relationships/hyperlink" Target="https://www.gem.wiki/NLMK_Indiana_steel_plant" TargetMode="External"/><Relationship Id="rId106" Type="http://schemas.openxmlformats.org/officeDocument/2006/relationships/hyperlink" Target="https://www.gem.wiki/Chifeng_Zhongtang_Special_Steel_Co_Ltd" TargetMode="External"/><Relationship Id="rId313" Type="http://schemas.openxmlformats.org/officeDocument/2006/relationships/hyperlink" Target="https://www.gem.wiki/Shagang_Group_Anyang_Yongxing_Special_Steel_Co_Ltd" TargetMode="External"/><Relationship Id="rId758" Type="http://schemas.openxmlformats.org/officeDocument/2006/relationships/hyperlink" Target="https://www.gem.wiki/Tokyo_Steel_Tahara_plant" TargetMode="External"/><Relationship Id="rId965" Type="http://schemas.openxmlformats.org/officeDocument/2006/relationships/hyperlink" Target="https://www.gem.wiki/Hadeed_Metal_Manufacturing_Co_Damascus_steel_plant" TargetMode="External"/><Relationship Id="rId1150" Type="http://schemas.openxmlformats.org/officeDocument/2006/relationships/hyperlink" Target="https://www.gem.wiki/VAS_Nghi_Son_Cast_Iron_and_Steel_plant" TargetMode="External"/><Relationship Id="rId10" Type="http://schemas.openxmlformats.org/officeDocument/2006/relationships/hyperlink" Target="https://www.gem.wiki/TenarisSiderca_Campana_steel_plant" TargetMode="External"/><Relationship Id="rId94" Type="http://schemas.openxmlformats.org/officeDocument/2006/relationships/hyperlink" Target="https://www.gem.wiki/Cangzhou_China_Railway_Equipment_Manufacture_Material_Co_Ltd" TargetMode="External"/><Relationship Id="rId397" Type="http://schemas.openxmlformats.org/officeDocument/2006/relationships/hyperlink" Target="https://www.gem.wiki/Tongshan_Liguo_Iron_and_Steel_Co_Ltd" TargetMode="External"/><Relationship Id="rId520" Type="http://schemas.openxmlformats.org/officeDocument/2006/relationships/hyperlink" Target="https://www.gem.wiki/Shiu_Wing_Tuen_Mun_Steel_plant" TargetMode="External"/><Relationship Id="rId618" Type="http://schemas.openxmlformats.org/officeDocument/2006/relationships/hyperlink" Target="https://www.gem.wiki/Tata_Steel_BSL_Meramandali_steel_plant" TargetMode="External"/><Relationship Id="rId825" Type="http://schemas.openxmlformats.org/officeDocument/2006/relationships/hyperlink" Target="https://www.gem.wiki/Kim_Chaek_Iron_and_Steel_Complex_steel_plant" TargetMode="External"/><Relationship Id="rId257" Type="http://schemas.openxmlformats.org/officeDocument/2006/relationships/hyperlink" Target="https://www.gem.wiki/Jishan_Mingfu_Steel_Products_Co_Ltd" TargetMode="External"/><Relationship Id="rId464" Type="http://schemas.openxmlformats.org/officeDocument/2006/relationships/hyperlink" Target="https://www.gem.wiki/Zhongye_Dongfang_Jiangsu_Heavy_Industry_Co_Ltd" TargetMode="External"/><Relationship Id="rId1010" Type="http://schemas.openxmlformats.org/officeDocument/2006/relationships/hyperlink" Target="https://www.gem.wiki/Toscelik_Toprakkale_steel_plant" TargetMode="External"/><Relationship Id="rId1094" Type="http://schemas.openxmlformats.org/officeDocument/2006/relationships/hyperlink" Target="https://www.gem.wiki/Nucor_Steel_Jewett_plant" TargetMode="External"/><Relationship Id="rId1108" Type="http://schemas.openxmlformats.org/officeDocument/2006/relationships/hyperlink" Target="https://www.gem.wiki/Republic_Steel_Canton_plant" TargetMode="External"/><Relationship Id="rId117" Type="http://schemas.openxmlformats.org/officeDocument/2006/relationships/hyperlink" Target="https://www.gem.wiki/Dongbei_Special_Steel_Group_Dalian_Special_Steel_Co_Ltd" TargetMode="External"/><Relationship Id="rId671" Type="http://schemas.openxmlformats.org/officeDocument/2006/relationships/hyperlink" Target="https://www.gem.wiki/Mobarakeh_Saba_Steel_Complex" TargetMode="External"/><Relationship Id="rId769" Type="http://schemas.openxmlformats.org/officeDocument/2006/relationships/hyperlink" Target="https://www.gem.wiki/Sin_Yuan_Steel_Shymkent_steel_plant" TargetMode="External"/><Relationship Id="rId976" Type="http://schemas.openxmlformats.org/officeDocument/2006/relationships/hyperlink" Target="https://www.gem.wiki/Yieh_United_Steel_Kaohsiung_plant" TargetMode="External"/><Relationship Id="rId324" Type="http://schemas.openxmlformats.org/officeDocument/2006/relationships/hyperlink" Target="https://www.gem.wiki/Shandong_Luli_Steel_Co_Ltd" TargetMode="External"/><Relationship Id="rId531" Type="http://schemas.openxmlformats.org/officeDocument/2006/relationships/hyperlink" Target="https://www.gem.wiki/Baldota_Koppal_steel_plant" TargetMode="External"/><Relationship Id="rId629" Type="http://schemas.openxmlformats.org/officeDocument/2006/relationships/hyperlink" Target="https://www.gem.wiki/Anshan_Iron_and_Steel_Central_Sulawesi_steel_plant" TargetMode="External"/><Relationship Id="rId1161" Type="http://schemas.openxmlformats.org/officeDocument/2006/relationships/hyperlink" Target="https://www.gem.wiki/Dinson_Chivhu_iron_and_steel_plant" TargetMode="External"/><Relationship Id="rId836" Type="http://schemas.openxmlformats.org/officeDocument/2006/relationships/hyperlink" Target="https://www.gem.wiki/Amreli_Steels_Dhabeji_plant" TargetMode="External"/><Relationship Id="rId1021" Type="http://schemas.openxmlformats.org/officeDocument/2006/relationships/hyperlink" Target="https://www.gem.wiki/Interpipe_Steel_Plant" TargetMode="External"/><Relationship Id="rId1119" Type="http://schemas.openxmlformats.org/officeDocument/2006/relationships/hyperlink" Target="https://www.gem.wiki/U.S._Steel_Edgar_Thomson_Plant" TargetMode="External"/><Relationship Id="rId903" Type="http://schemas.openxmlformats.org/officeDocument/2006/relationships/hyperlink" Target="https://www.gem.wiki/Al_Atoun_Yanbu_steel_plant" TargetMode="External"/><Relationship Id="rId32" Type="http://schemas.openxmlformats.org/officeDocument/2006/relationships/hyperlink" Target="https://www.gem.wiki/Star_Consortium_steel_plant" TargetMode="External"/><Relationship Id="rId181" Type="http://schemas.openxmlformats.org/officeDocument/2006/relationships/hyperlink" Target="https://www.gem.wiki/Hebei_Rongxin_Steel_Co_Ltd" TargetMode="External"/><Relationship Id="rId279" Type="http://schemas.openxmlformats.org/officeDocument/2006/relationships/hyperlink" Target="https://www.gem.wiki/Luzhou_Xinyang_Vanadium_Titanium_Steel_Co_Ltd" TargetMode="External"/><Relationship Id="rId486" Type="http://schemas.openxmlformats.org/officeDocument/2006/relationships/hyperlink" Target="https://www.gem.wiki/GravitHy_Kristinestad_iron_plant" TargetMode="External"/><Relationship Id="rId693" Type="http://schemas.openxmlformats.org/officeDocument/2006/relationships/hyperlink" Target="https://www.gem.wiki/Mass_Iron_and_Steel_Industry_Co_Sulaimaniya_plant" TargetMode="External"/><Relationship Id="rId139" Type="http://schemas.openxmlformats.org/officeDocument/2006/relationships/hyperlink" Target="https://www.gem.wiki/Guangdong_Guangqing_Metal_Technology_Co_Ltd" TargetMode="External"/><Relationship Id="rId346" Type="http://schemas.openxmlformats.org/officeDocument/2006/relationships/hyperlink" Target="https://www.gem.wiki/Shanxi_Zhongyang_Iron_and_Steel_Co_Ltd" TargetMode="External"/><Relationship Id="rId553" Type="http://schemas.openxmlformats.org/officeDocument/2006/relationships/hyperlink" Target="https://www.gem.wiki/JSPL_Krishnapatnam_steel_plant" TargetMode="External"/><Relationship Id="rId760" Type="http://schemas.openxmlformats.org/officeDocument/2006/relationships/hyperlink" Target="https://www.gem.wiki/Topy_Industries_Toyohashi_steel_plant" TargetMode="External"/><Relationship Id="rId998" Type="http://schemas.openxmlformats.org/officeDocument/2006/relationships/hyperlink" Target="https://www.gem.wiki/Erdemir_Eregli_steel_plant" TargetMode="External"/><Relationship Id="rId206" Type="http://schemas.openxmlformats.org/officeDocument/2006/relationships/hyperlink" Target="https://www.gem.wiki/Hengyang_Valin_Steel_Tube_Co_Ltd" TargetMode="External"/><Relationship Id="rId413" Type="http://schemas.openxmlformats.org/officeDocument/2006/relationships/hyperlink" Target="https://www.gem.wiki/Wulanhot_Steel_Co_Ltd" TargetMode="External"/><Relationship Id="rId858" Type="http://schemas.openxmlformats.org/officeDocument/2006/relationships/hyperlink" Target="https://www.gem.wiki/Ferrostal_Labedy_Gliwice_steel_plant" TargetMode="External"/><Relationship Id="rId1043" Type="http://schemas.openxmlformats.org/officeDocument/2006/relationships/hyperlink" Target="https://www.gem.wiki/Cascade_Steel_Rolling_Mills" TargetMode="External"/><Relationship Id="rId620" Type="http://schemas.openxmlformats.org/officeDocument/2006/relationships/hyperlink" Target="https://www.gem.wiki/Tata_Steel_Kalinganagar_steel_plant" TargetMode="External"/><Relationship Id="rId718" Type="http://schemas.openxmlformats.org/officeDocument/2006/relationships/hyperlink" Target="https://www.gem.wiki/Riva_Acciaio_Lesegno_steel_plant" TargetMode="External"/><Relationship Id="rId925" Type="http://schemas.openxmlformats.org/officeDocument/2006/relationships/hyperlink" Target="https://www.gem.wiki/Scaw_Metals_Group_Germiston_plant" TargetMode="External"/><Relationship Id="rId1110" Type="http://schemas.openxmlformats.org/officeDocument/2006/relationships/hyperlink" Target="https://www.gem.wiki/SSAB_Americas_Alabama_steel_plant" TargetMode="External"/><Relationship Id="rId54" Type="http://schemas.openxmlformats.org/officeDocument/2006/relationships/hyperlink" Target="https://www.gem.wiki/China_Baowu_Phnom_Penh_steel_plant" TargetMode="External"/><Relationship Id="rId270" Type="http://schemas.openxmlformats.org/officeDocument/2006/relationships/hyperlink" Target="https://www.gem.wiki/Licheng_Taihang_Iron_and_Steel_Co_Ltd" TargetMode="External"/><Relationship Id="rId130" Type="http://schemas.openxmlformats.org/officeDocument/2006/relationships/hyperlink" Target="https://www.gem.wiki/Fujian_Sanbao_Steel_Co_Ltd" TargetMode="External"/><Relationship Id="rId368" Type="http://schemas.openxmlformats.org/officeDocument/2006/relationships/hyperlink" Target="https://www.gem.wiki/Tangshan_Ganglu_Iron_and_Steel_Co_Ltd" TargetMode="External"/><Relationship Id="rId575" Type="http://schemas.openxmlformats.org/officeDocument/2006/relationships/hyperlink" Target="https://www.gem.wiki/Mesco_Steel_Kalinganagar_plant" TargetMode="External"/><Relationship Id="rId782" Type="http://schemas.openxmlformats.org/officeDocument/2006/relationships/hyperlink" Target="https://www.gem.wiki/Esteel_Antara_Labuan_iron_plant" TargetMode="External"/><Relationship Id="rId228" Type="http://schemas.openxmlformats.org/officeDocument/2006/relationships/hyperlink" Target="https://www.gem.wiki/Jiangsu_Binxin_Steel_Group_Co_Ltd" TargetMode="External"/><Relationship Id="rId435" Type="http://schemas.openxmlformats.org/officeDocument/2006/relationships/hyperlink" Target="https://www.gem.wiki/Xuzhou_Baofeng_Special_Steel_Co_Ltd" TargetMode="External"/><Relationship Id="rId642" Type="http://schemas.openxmlformats.org/officeDocument/2006/relationships/hyperlink" Target="https://www.gem.wiki/Shaanxi_Iron_and_Steel_Indonesia_plant" TargetMode="External"/><Relationship Id="rId1065" Type="http://schemas.openxmlformats.org/officeDocument/2006/relationships/hyperlink" Target="https://www.gem.wiki/Evraz_Pueblo_steel_plant" TargetMode="External"/><Relationship Id="rId502" Type="http://schemas.openxmlformats.org/officeDocument/2006/relationships/hyperlink" Target="https://www.gem.wiki/ArcelorMittal_Bremen_steel_plant" TargetMode="External"/><Relationship Id="rId947" Type="http://schemas.openxmlformats.org/officeDocument/2006/relationships/hyperlink" Target="https://www.gem.wiki/ArcelorMittal_Sestao_steel_plant" TargetMode="External"/><Relationship Id="rId1132" Type="http://schemas.openxmlformats.org/officeDocument/2006/relationships/hyperlink" Target="https://www.gem.wiki/Sidor_Ciudad_Guayana_steel_plant" TargetMode="External"/><Relationship Id="rId76" Type="http://schemas.openxmlformats.org/officeDocument/2006/relationships/hyperlink" Target="https://www.gem.wiki/Anshan_Baode_Iron_and_Steel_Co_Ltd" TargetMode="External"/><Relationship Id="rId807" Type="http://schemas.openxmlformats.org/officeDocument/2006/relationships/hyperlink" Target="https://www.gem.wiki/Univers_Acier_Sidi_Hajjaj_steel_plant" TargetMode="External"/><Relationship Id="rId292" Type="http://schemas.openxmlformats.org/officeDocument/2006/relationships/hyperlink" Target="https://www.gem.wiki/Pangang_Group_Jiangyou_Changcheng_Special_Steel_Co_Ltd" TargetMode="External"/><Relationship Id="rId597" Type="http://schemas.openxmlformats.org/officeDocument/2006/relationships/hyperlink" Target="https://www.gem.wiki/Rungta_Mines_Dhenkanal_steel_plant" TargetMode="External"/><Relationship Id="rId152" Type="http://schemas.openxmlformats.org/officeDocument/2006/relationships/hyperlink" Target="https://www.gem.wiki/Guangxi_Guigang_Iron_and_Steel_Group_Guigang_Guibao_Special_Steel_Co_Ltd" TargetMode="External"/><Relationship Id="rId457" Type="http://schemas.openxmlformats.org/officeDocument/2006/relationships/hyperlink" Target="https://www.gem.wiki/Zhejiang_Tsingshan_Iron_and_Steel_Co_Ltd" TargetMode="External"/><Relationship Id="rId1087" Type="http://schemas.openxmlformats.org/officeDocument/2006/relationships/hyperlink" Target="https://www.gem.wiki/Nucor_Steel_Brandenburg_plant" TargetMode="External"/><Relationship Id="rId664" Type="http://schemas.openxmlformats.org/officeDocument/2006/relationships/hyperlink" Target="https://www.gem.wiki/Khorasan_Steel_Complex" TargetMode="External"/><Relationship Id="rId871" Type="http://schemas.openxmlformats.org/officeDocument/2006/relationships/hyperlink" Target="https://www.gem.wiki/Abinsk_Electric_Steel_Works" TargetMode="External"/><Relationship Id="rId969" Type="http://schemas.openxmlformats.org/officeDocument/2006/relationships/hyperlink" Target="https://www.gem.wiki/E_Top_Metal_Changhua_plant" TargetMode="External"/><Relationship Id="rId317" Type="http://schemas.openxmlformats.org/officeDocument/2006/relationships/hyperlink" Target="https://www.gem.wiki/Shandong_Iron_and_Steel_Co_Ltd_Laiwu_Branch_Aishan_Street" TargetMode="External"/><Relationship Id="rId524" Type="http://schemas.openxmlformats.org/officeDocument/2006/relationships/hyperlink" Target="https://www.gem.wiki/ArcelorMittal_Nippon_Steel_Anakapalle_steel_plant" TargetMode="External"/><Relationship Id="rId731" Type="http://schemas.openxmlformats.org/officeDocument/2006/relationships/hyperlink" Target="https://www.gem.wiki/JFE_Sendai_Works_steel_plant" TargetMode="External"/><Relationship Id="rId1154" Type="http://schemas.openxmlformats.org/officeDocument/2006/relationships/hyperlink" Target="https://www.gem.wiki/Vina_Kyoei_Steel_Phu_My_plant" TargetMode="External"/><Relationship Id="rId98" Type="http://schemas.openxmlformats.org/officeDocument/2006/relationships/hyperlink" Target="https://www.gem.wiki/Changzhou_Eastern_Special_Steel_Co_Ltd" TargetMode="External"/><Relationship Id="rId829" Type="http://schemas.openxmlformats.org/officeDocument/2006/relationships/hyperlink" Target="https://www.gem.wiki/Jindal_Shadeed_Iron_&amp;_Steel_Duqm_plant" TargetMode="External"/><Relationship Id="rId1014" Type="http://schemas.openxmlformats.org/officeDocument/2006/relationships/hyperlink" Target="https://www.gem.wiki/Yildiz_Iron_and_Steel_Kocaeli_plant" TargetMode="External"/><Relationship Id="rId25" Type="http://schemas.openxmlformats.org/officeDocument/2006/relationships/hyperlink" Target="https://www.gem.wiki/Abul_Khair_Steel_Sitakunda_plant" TargetMode="External"/><Relationship Id="rId174" Type="http://schemas.openxmlformats.org/officeDocument/2006/relationships/hyperlink" Target="https://www.gem.wiki/Hebei_Huaxi_Iron_and_Steel_Co_Ltd" TargetMode="External"/><Relationship Id="rId381" Type="http://schemas.openxmlformats.org/officeDocument/2006/relationships/hyperlink" Target="https://www.gem.wiki/Tangshan_Xinglong_Iron_and_Steel_Co_Ltd" TargetMode="External"/><Relationship Id="rId241" Type="http://schemas.openxmlformats.org/officeDocument/2006/relationships/hyperlink" Target="https://www.gem.wiki/Jiangyin_Xicheng_Steel_Co_Ltd" TargetMode="External"/><Relationship Id="rId479" Type="http://schemas.openxmlformats.org/officeDocument/2006/relationships/hyperlink" Target="https://www.gem.wiki/Ezz_Steel_Rebar_Sadat_City_plant" TargetMode="External"/><Relationship Id="rId686" Type="http://schemas.openxmlformats.org/officeDocument/2006/relationships/hyperlink" Target="https://www.gem.wiki/Sirjan_Iranian_Steel_Kerman_Plant" TargetMode="External"/><Relationship Id="rId893" Type="http://schemas.openxmlformats.org/officeDocument/2006/relationships/hyperlink" Target="https://www.gem.wiki/Promsort_Ural_steel_plant" TargetMode="External"/><Relationship Id="rId339" Type="http://schemas.openxmlformats.org/officeDocument/2006/relationships/hyperlink" Target="https://www.gem.wiki/Shanxi_Meijin_Iron_and_Steel_Co_Ltd_Dongyu_Town" TargetMode="External"/><Relationship Id="rId546" Type="http://schemas.openxmlformats.org/officeDocument/2006/relationships/hyperlink" Target="https://www.gem.wiki/Jai_Balaji_Steels_Raghunnathpur_plant" TargetMode="External"/><Relationship Id="rId753" Type="http://schemas.openxmlformats.org/officeDocument/2006/relationships/hyperlink" Target="https://www.gem.wiki/Nippon_Stainless_Steel_Yamaguchi_Works_(Shunan_Area)_steel_plant" TargetMode="External"/><Relationship Id="rId101" Type="http://schemas.openxmlformats.org/officeDocument/2006/relationships/hyperlink" Target="https://www.gem.wiki/Chengde_Shengfeng_Iron_and_Steel_Co_Ltd" TargetMode="External"/><Relationship Id="rId406" Type="http://schemas.openxmlformats.org/officeDocument/2006/relationships/hyperlink" Target="https://www.gem.wiki/Wu'an_Yongcheng_Zhuye_Co_Ltd" TargetMode="External"/><Relationship Id="rId960" Type="http://schemas.openxmlformats.org/officeDocument/2006/relationships/hyperlink" Target="https://www.gem.wiki/HYBRIT_Gallivare_sponge_iron_plant" TargetMode="External"/><Relationship Id="rId1036" Type="http://schemas.openxmlformats.org/officeDocument/2006/relationships/hyperlink" Target="https://www.gem.wiki/Se.ven_GI_Cardiff_plant" TargetMode="External"/><Relationship Id="rId613" Type="http://schemas.openxmlformats.org/officeDocument/2006/relationships/hyperlink" Target="https://www.gem.wiki/Shyam_Steel_Raghunathpur_Steel_Plant" TargetMode="External"/><Relationship Id="rId820" Type="http://schemas.openxmlformats.org/officeDocument/2006/relationships/hyperlink" Target="https://www.gem.wiki/Kogi_Steel_Project" TargetMode="External"/><Relationship Id="rId918" Type="http://schemas.openxmlformats.org/officeDocument/2006/relationships/hyperlink" Target="https://www.gem.wiki/Natsteel_Singapore_plant" TargetMode="External"/><Relationship Id="rId1103" Type="http://schemas.openxmlformats.org/officeDocument/2006/relationships/hyperlink" Target="https://www.gem.wiki/Nucor_Steel_Tuscaloosa_plant" TargetMode="External"/><Relationship Id="rId47" Type="http://schemas.openxmlformats.org/officeDocument/2006/relationships/hyperlink" Target="https://www.gem.wiki/Simec_Cariacica_steel_plant" TargetMode="External"/><Relationship Id="rId196" Type="http://schemas.openxmlformats.org/officeDocument/2006/relationships/hyperlink" Target="https://www.gem.wiki/Hebei_Yongyang_Special_Steel_Group_Co_Ltd" TargetMode="External"/></Relationships>
</file>

<file path=xl/worksheets/_rels/sheet4.xml.rels><?xml version="1.0" encoding="UTF-8" standalone="yes"?>
<Relationships xmlns="http://schemas.openxmlformats.org/package/2006/relationships"><Relationship Id="rId1522" Type="http://schemas.openxmlformats.org/officeDocument/2006/relationships/hyperlink" Target="https://www.gem.wiki/BER-PIG_Iron_and_Steel_Company_Redcliff_plant" TargetMode="External"/><Relationship Id="rId21" Type="http://schemas.openxmlformats.org/officeDocument/2006/relationships/hyperlink" Target="https://www.gem.wiki/Usiminas_Ipatinga_steel_plant" TargetMode="External"/><Relationship Id="rId170" Type="http://schemas.openxmlformats.org/officeDocument/2006/relationships/hyperlink" Target="https://www.gem.wiki/Tangshan_Ruifeng_Iron_and_Steel_Group_Co_Ltd" TargetMode="External"/><Relationship Id="rId268" Type="http://schemas.openxmlformats.org/officeDocument/2006/relationships/hyperlink" Target="https://www.gem.wiki/Tangshan_Fengnan_District_Jing_an_Iron_and_Steel_Co_Ltd" TargetMode="External"/><Relationship Id="rId475" Type="http://schemas.openxmlformats.org/officeDocument/2006/relationships/hyperlink" Target="https://www.gem.wiki/Jiangsu_Shagang_Group_Huaigang_Special_Steel_Co_Ltd" TargetMode="External"/><Relationship Id="rId682" Type="http://schemas.openxmlformats.org/officeDocument/2006/relationships/hyperlink" Target="https://www.gem.wiki/Xiwang_Metal_Science_Technology_Co_Ltd" TargetMode="External"/><Relationship Id="rId128" Type="http://schemas.openxmlformats.org/officeDocument/2006/relationships/hyperlink" Target="https://www.gem.wiki/Guangxi_Guigang_Iron_and_Steel_Group_Co_Ltd" TargetMode="External"/><Relationship Id="rId335" Type="http://schemas.openxmlformats.org/officeDocument/2006/relationships/hyperlink" Target="https://www.gem.wiki/Hebei_Tianzhu_Iron_and_Steel_Group_Co_Ltd_Fengrun_Plant" TargetMode="External"/><Relationship Id="rId542" Type="http://schemas.openxmlformats.org/officeDocument/2006/relationships/hyperlink" Target="https://www.gem.wiki/Jiangyin_Huaxi_Iron_and_Steel_Co_Ltd" TargetMode="External"/><Relationship Id="rId987" Type="http://schemas.openxmlformats.org/officeDocument/2006/relationships/hyperlink" Target="https://www.gem.wiki/Yunnan_Jingye_Steel_Co_Ltd" TargetMode="External"/><Relationship Id="rId1172" Type="http://schemas.openxmlformats.org/officeDocument/2006/relationships/hyperlink" Target="https://www.gem.wiki/Hospet_Steels_Hospet_plant" TargetMode="External"/><Relationship Id="rId402" Type="http://schemas.openxmlformats.org/officeDocument/2006/relationships/hyperlink" Target="https://www.gem.wiki/Henan_Fengbao_Special_Steel_Co_Ltd" TargetMode="External"/><Relationship Id="rId847" Type="http://schemas.openxmlformats.org/officeDocument/2006/relationships/hyperlink" Target="https://www.gem.wiki/Xinjiang_Kingtec_Steel_Co_Ltd" TargetMode="External"/><Relationship Id="rId1032" Type="http://schemas.openxmlformats.org/officeDocument/2006/relationships/hyperlink" Target="https://www.gem.wiki/Shanxi_Huaqiang_Iron_and_Steel_Co_Ltd" TargetMode="External"/><Relationship Id="rId1477" Type="http://schemas.openxmlformats.org/officeDocument/2006/relationships/hyperlink" Target="https://www.gem.wiki/Shanxi_Dongfang_Hengliu_Precision_Casting_Co" TargetMode="External"/><Relationship Id="rId707" Type="http://schemas.openxmlformats.org/officeDocument/2006/relationships/hyperlink" Target="https://www.gem.wiki/Shandong_Longsheng_Iron_and_Steel_Co_Ltd" TargetMode="External"/><Relationship Id="rId914" Type="http://schemas.openxmlformats.org/officeDocument/2006/relationships/hyperlink" Target="https://www.gem.wiki/Anhui_Shoukuang_Dachang_Metal_Material_Co_Ltd" TargetMode="External"/><Relationship Id="rId1337" Type="http://schemas.openxmlformats.org/officeDocument/2006/relationships/hyperlink" Target="https://www.gem.wiki/Isdemir_Payas_steel_plant" TargetMode="External"/><Relationship Id="rId1544" Type="http://schemas.openxmlformats.org/officeDocument/2006/relationships/hyperlink" Target="https://www.gem.wiki/Crest_Steel_and_Power_Mangatta_Steel_Plant" TargetMode="External"/><Relationship Id="rId43" Type="http://schemas.openxmlformats.org/officeDocument/2006/relationships/hyperlink" Target="https://www.gem.wiki/Anhui_Changjiang_Steel_Co_Ltd" TargetMode="External"/><Relationship Id="rId1404" Type="http://schemas.openxmlformats.org/officeDocument/2006/relationships/hyperlink" Target="https://www.gem.wiki/U.S._Steel_Granite_City_Works" TargetMode="External"/><Relationship Id="rId192" Type="http://schemas.openxmlformats.org/officeDocument/2006/relationships/hyperlink" Target="https://www.gem.wiki/Hebei_Puyang_Iron_and_Steel_Co_Ltd" TargetMode="External"/><Relationship Id="rId497" Type="http://schemas.openxmlformats.org/officeDocument/2006/relationships/hyperlink" Target="https://www.gem.wiki/Lianfeng_Steel_Zhangjiagang_Co_Ltd" TargetMode="External"/><Relationship Id="rId357" Type="http://schemas.openxmlformats.org/officeDocument/2006/relationships/hyperlink" Target="https://www.gem.wiki/Langfang_Guangyuan_Metalwork_Co_Ltd" TargetMode="External"/><Relationship Id="rId1194" Type="http://schemas.openxmlformats.org/officeDocument/2006/relationships/hyperlink" Target="https://www.gem.wiki/Rungta_Mines_Dhenkanal_steel_plant" TargetMode="External"/><Relationship Id="rId217" Type="http://schemas.openxmlformats.org/officeDocument/2006/relationships/hyperlink" Target="https://www.gem.wiki/Hebei_Jinxi_Iron_and_Steel_Group_Co_Ltd" TargetMode="External"/><Relationship Id="rId564" Type="http://schemas.openxmlformats.org/officeDocument/2006/relationships/hyperlink" Target="https://www.gem.wiki/Xinyu_Iron_and_Steel_Group_Co_Ltd" TargetMode="External"/><Relationship Id="rId771" Type="http://schemas.openxmlformats.org/officeDocument/2006/relationships/hyperlink" Target="https://www.gem.wiki/Shanxi_Changxin_Industrial_Co_Ltd" TargetMode="External"/><Relationship Id="rId869" Type="http://schemas.openxmlformats.org/officeDocument/2006/relationships/hyperlink" Target="https://www.gem.wiki/Yunnan_Yuxi_Iron_and_Steel_Group_Yukun_Iron_and_Steel_Co_Ltd" TargetMode="External"/><Relationship Id="rId1499" Type="http://schemas.openxmlformats.org/officeDocument/2006/relationships/hyperlink" Target="https://www.gem.wiki/Evonith_Metallics_Wardha_Steel_Plant" TargetMode="External"/><Relationship Id="rId424" Type="http://schemas.openxmlformats.org/officeDocument/2006/relationships/hyperlink" Target="https://www.gem.wiki/Hunan_Valin_Xiangtan_Iron_and_Steel_Co_Ltd" TargetMode="External"/><Relationship Id="rId631" Type="http://schemas.openxmlformats.org/officeDocument/2006/relationships/hyperlink" Target="https://www.gem.wiki/Yingkou_Iron_and_Steel_Co_Ltd" TargetMode="External"/><Relationship Id="rId729" Type="http://schemas.openxmlformats.org/officeDocument/2006/relationships/hyperlink" Target="https://www.gem.wiki/Lvliang_Jianlong_Industrial_Co_Ltd" TargetMode="External"/><Relationship Id="rId1054" Type="http://schemas.openxmlformats.org/officeDocument/2006/relationships/hyperlink" Target="https://www.gem.wiki/Egyptian_Iron_&amp;_Steel_Company_Cairo_plant" TargetMode="External"/><Relationship Id="rId1261" Type="http://schemas.openxmlformats.org/officeDocument/2006/relationships/hyperlink" Target="https://www.gem.wiki/POSCO_Pohang_steel_plant" TargetMode="External"/><Relationship Id="rId1359" Type="http://schemas.openxmlformats.org/officeDocument/2006/relationships/hyperlink" Target="https://www.gem.wiki/ArcelorMittal_Kryvyi_Rih_steel_plant" TargetMode="External"/><Relationship Id="rId936" Type="http://schemas.openxmlformats.org/officeDocument/2006/relationships/hyperlink" Target="https://www.gem.wiki/Hebei_Taihang_Iron_and_Steel_Group_Co_Ltd" TargetMode="External"/><Relationship Id="rId1121" Type="http://schemas.openxmlformats.org/officeDocument/2006/relationships/hyperlink" Target="https://www.gem.wiki/SAIL_Bhilai_steel_plant" TargetMode="External"/><Relationship Id="rId1219" Type="http://schemas.openxmlformats.org/officeDocument/2006/relationships/hyperlink" Target="https://www.gem.wiki/JFE_West_Japan_Works_(Fukuyama)_steel_plant" TargetMode="External"/><Relationship Id="rId65" Type="http://schemas.openxmlformats.org/officeDocument/2006/relationships/hyperlink" Target="https://www.gem.wiki/Sansteel_Minguang_Co_Ltd_Fujian_plant" TargetMode="External"/><Relationship Id="rId1426" Type="http://schemas.openxmlformats.org/officeDocument/2006/relationships/hyperlink" Target="https://www.gem.wiki/Dinson_Chivhu_iron_and_steel_plant" TargetMode="External"/><Relationship Id="rId281" Type="http://schemas.openxmlformats.org/officeDocument/2006/relationships/hyperlink" Target="https://www.gem.wiki/Hebei_Xin_Wuan_Steel_Group_Wenan_Iron_and_Steel_Co_Ltd" TargetMode="External"/><Relationship Id="rId141" Type="http://schemas.openxmlformats.org/officeDocument/2006/relationships/hyperlink" Target="https://www.gem.wiki/Handan_Iron_and_Steel_Group_Co_Ltd" TargetMode="External"/><Relationship Id="rId379" Type="http://schemas.openxmlformats.org/officeDocument/2006/relationships/hyperlink" Target="https://www.gem.wiki/Shagang_Group_Anyang_Yongxing_Special_Steel_Co_Ltd" TargetMode="External"/><Relationship Id="rId586" Type="http://schemas.openxmlformats.org/officeDocument/2006/relationships/hyperlink" Target="https://www.gem.wiki/Angang_Steel_Co_Ltd" TargetMode="External"/><Relationship Id="rId793" Type="http://schemas.openxmlformats.org/officeDocument/2006/relationships/hyperlink" Target="https://www.gem.wiki/Shougang_Changzhi_Iron_and_Steel_Co_Ltd" TargetMode="External"/><Relationship Id="rId7" Type="http://schemas.openxmlformats.org/officeDocument/2006/relationships/hyperlink" Target="https://www.gem.wiki/BlueScope_Port_Kembla_steel_plant" TargetMode="External"/><Relationship Id="rId239" Type="http://schemas.openxmlformats.org/officeDocument/2006/relationships/hyperlink" Target="https://www.gem.wiki/Jingye_Iron_and_Steel_Co_Ltd" TargetMode="External"/><Relationship Id="rId446" Type="http://schemas.openxmlformats.org/officeDocument/2006/relationships/hyperlink" Target="https://www.gem.wiki/Inner_Mongolia_Baotou_Jiyu_Iron_and_Steel_Co_Ltd_Hondlon_District" TargetMode="External"/><Relationship Id="rId653" Type="http://schemas.openxmlformats.org/officeDocument/2006/relationships/hyperlink" Target="https://www.gem.wiki/Qingdao_Special_Iron_and_Steel_Co_Ltd" TargetMode="External"/><Relationship Id="rId1076" Type="http://schemas.openxmlformats.org/officeDocument/2006/relationships/hyperlink" Target="https://www.gem.wiki/KS_Posco_Cilegon_steel_plant" TargetMode="External"/><Relationship Id="rId1283" Type="http://schemas.openxmlformats.org/officeDocument/2006/relationships/hyperlink" Target="https://www.gem.wiki/Gerdau_Siderperu_Chimbote_steel_plant" TargetMode="External"/><Relationship Id="rId1490" Type="http://schemas.openxmlformats.org/officeDocument/2006/relationships/hyperlink" Target="https://www.gem.wiki/Orissa_Metaliks_Kharagpur_Steel_Plant" TargetMode="External"/><Relationship Id="rId306" Type="http://schemas.openxmlformats.org/officeDocument/2006/relationships/hyperlink" Target="https://www.gem.wiki/Tangshan_Jinma_Steel_Group_Co_Ltd" TargetMode="External"/><Relationship Id="rId860" Type="http://schemas.openxmlformats.org/officeDocument/2006/relationships/hyperlink" Target="https://www.gem.wiki/WISCO_Group_Kunming_Steel_Co_Ltd_Honghe_Iron_and_Steel_Company" TargetMode="External"/><Relationship Id="rId958" Type="http://schemas.openxmlformats.org/officeDocument/2006/relationships/hyperlink" Target="https://www.gem.wiki/Baosteel_Desheng_Stainless_Steel_Co_Ltd" TargetMode="External"/><Relationship Id="rId1143" Type="http://schemas.openxmlformats.org/officeDocument/2006/relationships/hyperlink" Target="https://www.gem.wiki/Tata_Steel_Kalinganagar_steel_plant" TargetMode="External"/><Relationship Id="rId87" Type="http://schemas.openxmlformats.org/officeDocument/2006/relationships/hyperlink" Target="https://www.gem.wiki/Gansu_Jiu_Steel_Group_Hongxing_Iron_and_Steel_Co_Ltd" TargetMode="External"/><Relationship Id="rId513" Type="http://schemas.openxmlformats.org/officeDocument/2006/relationships/hyperlink" Target="https://www.gem.wiki/Jiangsu_Shente_Steel_Co_Ltd" TargetMode="External"/><Relationship Id="rId720" Type="http://schemas.openxmlformats.org/officeDocument/2006/relationships/hyperlink" Target="https://www.gem.wiki/Baoshan_Iron_and_Steel_Co_Ltd_Headquarters" TargetMode="External"/><Relationship Id="rId818" Type="http://schemas.openxmlformats.org/officeDocument/2006/relationships/hyperlink" Target="https://www.gem.wiki/Tianjin_Iron_and_Steel_Group_Co_Ltd" TargetMode="External"/><Relationship Id="rId1350" Type="http://schemas.openxmlformats.org/officeDocument/2006/relationships/hyperlink" Target="https://www.gem.wiki/Alchevsk_Metallurgical_Plant" TargetMode="External"/><Relationship Id="rId1448" Type="http://schemas.openxmlformats.org/officeDocument/2006/relationships/hyperlink" Target="https://www.gem.wiki/Baotou_Baoxin_Special_Steel_Co_Ltd" TargetMode="External"/><Relationship Id="rId1003" Type="http://schemas.openxmlformats.org/officeDocument/2006/relationships/hyperlink" Target="https://www.gem.wiki/Guangxi_Chiji_Iron_and_Steel_Co_Ltd" TargetMode="External"/><Relationship Id="rId1210" Type="http://schemas.openxmlformats.org/officeDocument/2006/relationships/hyperlink" Target="https://www.gem.wiki/Acciaierie_d'Italia_Taranto_steel_plant" TargetMode="External"/><Relationship Id="rId1308" Type="http://schemas.openxmlformats.org/officeDocument/2006/relationships/hyperlink" Target="https://www.gem.wiki/NLMK_Lipetsk_steel_plant" TargetMode="External"/><Relationship Id="rId1515" Type="http://schemas.openxmlformats.org/officeDocument/2006/relationships/hyperlink" Target="https://www.gem.wiki/BER-PIG_Iron_and_Steel_Company_Redcliff_plant" TargetMode="External"/><Relationship Id="rId14" Type="http://schemas.openxmlformats.org/officeDocument/2006/relationships/hyperlink" Target="https://www.gem.wiki/ArcelorMittal_Monlevade_steel_plant" TargetMode="External"/><Relationship Id="rId163" Type="http://schemas.openxmlformats.org/officeDocument/2006/relationships/hyperlink" Target="https://www.gem.wiki/Tangshan_Donghua_Iron_and_Steel_Enterprise_Group_Co_Ltd" TargetMode="External"/><Relationship Id="rId370" Type="http://schemas.openxmlformats.org/officeDocument/2006/relationships/hyperlink" Target="https://www.gem.wiki/Anyang_Iron_and_Steel_Co_Ltd" TargetMode="External"/><Relationship Id="rId230" Type="http://schemas.openxmlformats.org/officeDocument/2006/relationships/hyperlink" Target="https://www.gem.wiki/Hebei_Donghai_Special_Steel_Co_Ltd" TargetMode="External"/><Relationship Id="rId468" Type="http://schemas.openxmlformats.org/officeDocument/2006/relationships/hyperlink" Target="https://www.gem.wiki/Zhangjiagang_Hongchang_Steel_Co_Ltd" TargetMode="External"/><Relationship Id="rId675" Type="http://schemas.openxmlformats.org/officeDocument/2006/relationships/hyperlink" Target="https://www.gem.wiki/Rizhao_Steel_Holding_Group_Co_Ltd" TargetMode="External"/><Relationship Id="rId882" Type="http://schemas.openxmlformats.org/officeDocument/2006/relationships/hyperlink" Target="https://www.gem.wiki/Yunnan_Qujing_Iron_and_Steel_Group_Chenggang_Iron_and_Steel_Co_Ltd" TargetMode="External"/><Relationship Id="rId1098" Type="http://schemas.openxmlformats.org/officeDocument/2006/relationships/hyperlink" Target="https://www.gem.wiki/JSPL_Raigarh_steel_plant" TargetMode="External"/><Relationship Id="rId328" Type="http://schemas.openxmlformats.org/officeDocument/2006/relationships/hyperlink" Target="https://www.gem.wiki/Tangshan_Donghai_Iron_and_Steel_Group_Co_Ltd" TargetMode="External"/><Relationship Id="rId535" Type="http://schemas.openxmlformats.org/officeDocument/2006/relationships/hyperlink" Target="https://www.gem.wiki/Danyang_Longjiang_Steel_Co_Ltd" TargetMode="External"/><Relationship Id="rId742" Type="http://schemas.openxmlformats.org/officeDocument/2006/relationships/hyperlink" Target="https://www.gem.wiki/Shanxi_Liheng_Steel_Co_Ltd" TargetMode="External"/><Relationship Id="rId1165" Type="http://schemas.openxmlformats.org/officeDocument/2006/relationships/hyperlink" Target="https://www.gem.wiki/Jindal_Stainless_Jajpur_steel_plant" TargetMode="External"/><Relationship Id="rId1372" Type="http://schemas.openxmlformats.org/officeDocument/2006/relationships/hyperlink" Target="https://www.gem.wiki/DCH_Dnipro_Metallurgical_Plant" TargetMode="External"/><Relationship Id="rId602" Type="http://schemas.openxmlformats.org/officeDocument/2006/relationships/hyperlink" Target="https://www.gem.wiki/Bengang_Steel_Plates_Co_Ltd" TargetMode="External"/><Relationship Id="rId1025" Type="http://schemas.openxmlformats.org/officeDocument/2006/relationships/hyperlink" Target="https://www.gem.wiki/Sichuan_Dazhou_Iron_and_Steel_Group_Co_Ltd" TargetMode="External"/><Relationship Id="rId1232" Type="http://schemas.openxmlformats.org/officeDocument/2006/relationships/hyperlink" Target="https://www.gem.wiki/Nippon_Nagoya_steel_plant" TargetMode="External"/><Relationship Id="rId907" Type="http://schemas.openxmlformats.org/officeDocument/2006/relationships/hyperlink" Target="https://www.gem.wiki/Hebei_Zongheng_Group_Fengnan_Iron_and_Steel_Co_Ltd" TargetMode="External"/><Relationship Id="rId1537" Type="http://schemas.openxmlformats.org/officeDocument/2006/relationships/hyperlink" Target="https://www.gem.wiki/Jai_Balaji_Rajbandh_Unit_III_steel_plant" TargetMode="External"/><Relationship Id="rId36" Type="http://schemas.openxmlformats.org/officeDocument/2006/relationships/hyperlink" Target="https://www.gem.wiki/Maanshan_Iron_and_Steel_Co_Ltd" TargetMode="External"/><Relationship Id="rId185" Type="http://schemas.openxmlformats.org/officeDocument/2006/relationships/hyperlink" Target="https://www.gem.wiki/Hebei_Yanshan_Iron_and_Steel_Group_Co_Ltd" TargetMode="External"/><Relationship Id="rId392" Type="http://schemas.openxmlformats.org/officeDocument/2006/relationships/hyperlink" Target="https://www.gem.wiki/Henan_Jiyuan_Iron_and_Steel_Group_Co_Ltd" TargetMode="External"/><Relationship Id="rId697" Type="http://schemas.openxmlformats.org/officeDocument/2006/relationships/hyperlink" Target="https://www.gem.wiki/Shandong_Shouguang_Juneng_Special_Steel_Co_Ltd" TargetMode="External"/><Relationship Id="rId252" Type="http://schemas.openxmlformats.org/officeDocument/2006/relationships/hyperlink" Target="https://www.gem.wiki/Tangshan_Jianlong_Special_Steel_Co_Ltd" TargetMode="External"/><Relationship Id="rId1187" Type="http://schemas.openxmlformats.org/officeDocument/2006/relationships/hyperlink" Target="https://www.gem.wiki/Atibir_Industries_Bhorandiha_steel_plant" TargetMode="External"/><Relationship Id="rId112" Type="http://schemas.openxmlformats.org/officeDocument/2006/relationships/hyperlink" Target="https://www.gem.wiki/Liuzhou_Iron_and_Steel_Co_Ltd_Liuzhou_Base" TargetMode="External"/><Relationship Id="rId557" Type="http://schemas.openxmlformats.org/officeDocument/2006/relationships/hyperlink" Target="https://www.gem.wiki/Pingxiang_Pinggang_Anyuan_Iron_and_Steel_Co_Ltd" TargetMode="External"/><Relationship Id="rId764" Type="http://schemas.openxmlformats.org/officeDocument/2006/relationships/hyperlink" Target="https://www.gem.wiki/Shanxi_Gaoyi_Steel_Co_Ltd" TargetMode="External"/><Relationship Id="rId971" Type="http://schemas.openxmlformats.org/officeDocument/2006/relationships/hyperlink" Target="https://www.gem.wiki/Lanxin_Steel_Group_Co_Ltd_plant" TargetMode="External"/><Relationship Id="rId1394" Type="http://schemas.openxmlformats.org/officeDocument/2006/relationships/hyperlink" Target="https://www.gem.wiki/Republic_Steel_Lorain_steel_plant" TargetMode="External"/><Relationship Id="rId417" Type="http://schemas.openxmlformats.org/officeDocument/2006/relationships/hyperlink" Target="https://www.gem.wiki/Baowu_Group_Echeng_Iron_and_Steel_Co_Ltd" TargetMode="External"/><Relationship Id="rId624" Type="http://schemas.openxmlformats.org/officeDocument/2006/relationships/hyperlink" Target="https://www.gem.wiki/Houying_Group_Haicheng_Iron_and_Steel_Co_Ltd_Datun_Branch" TargetMode="External"/><Relationship Id="rId831" Type="http://schemas.openxmlformats.org/officeDocument/2006/relationships/hyperlink" Target="https://www.gem.wiki/Tianjin_New_Tiangang_United_Special_Steel_Co_Ltd" TargetMode="External"/><Relationship Id="rId1047" Type="http://schemas.openxmlformats.org/officeDocument/2006/relationships/hyperlink" Target="https://www.gem.wiki/ThyssenKrupp_Steel_Duisburg_steel_plant" TargetMode="External"/><Relationship Id="rId1254" Type="http://schemas.openxmlformats.org/officeDocument/2006/relationships/hyperlink" Target="https://www.gem.wiki/POSCO_Gwangyang_steel_plant" TargetMode="External"/><Relationship Id="rId1461" Type="http://schemas.openxmlformats.org/officeDocument/2006/relationships/hyperlink" Target="https://www.gem.wiki/Tongshan_Liguo_Iron_and_Steel_Co_Ltd" TargetMode="External"/><Relationship Id="rId929" Type="http://schemas.openxmlformats.org/officeDocument/2006/relationships/hyperlink" Target="https://www.gem.wiki/Yunnan_Yuxi_Xianfu_Iron_and_Steel_Group_Co_Ltd" TargetMode="External"/><Relationship Id="rId1114" Type="http://schemas.openxmlformats.org/officeDocument/2006/relationships/hyperlink" Target="https://www.gem.wiki/NMDC_Nagarnar_steel_plant" TargetMode="External"/><Relationship Id="rId1321" Type="http://schemas.openxmlformats.org/officeDocument/2006/relationships/hyperlink" Target="https://www.gem.wiki/Severstal_Cherepovets_steel_plant" TargetMode="External"/><Relationship Id="rId58" Type="http://schemas.openxmlformats.org/officeDocument/2006/relationships/hyperlink" Target="https://www.gem.wiki/Sansteel_Minguang_Co_Ltd_Fujian_plant" TargetMode="External"/><Relationship Id="rId1419" Type="http://schemas.openxmlformats.org/officeDocument/2006/relationships/hyperlink" Target="https://www.gem.wiki/Lao_Cai_Cast_Iron_and_Steel_Plant" TargetMode="External"/><Relationship Id="rId274" Type="http://schemas.openxmlformats.org/officeDocument/2006/relationships/hyperlink" Target="https://www.gem.wiki/Hebei_Yongyang_Special_Steel_Group_Co_Ltd" TargetMode="External"/><Relationship Id="rId481" Type="http://schemas.openxmlformats.org/officeDocument/2006/relationships/hyperlink" Target="https://www.gem.wiki/Nanjing_Iron_and_Steel_Co_Ltd" TargetMode="External"/><Relationship Id="rId134" Type="http://schemas.openxmlformats.org/officeDocument/2006/relationships/hyperlink" Target="https://www.gem.wiki/Qian_an_Zhayi_Steel_Group_Co_Ltd" TargetMode="External"/><Relationship Id="rId579" Type="http://schemas.openxmlformats.org/officeDocument/2006/relationships/hyperlink" Target="https://www.gem.wiki/Jilin_Xinda_Iron_and_Steel_Co_Ltd" TargetMode="External"/><Relationship Id="rId786" Type="http://schemas.openxmlformats.org/officeDocument/2006/relationships/hyperlink" Target="https://www.gem.wiki/Shanxi_Jianlong_Industrial_Co_Ltd" TargetMode="External"/><Relationship Id="rId993" Type="http://schemas.openxmlformats.org/officeDocument/2006/relationships/hyperlink" Target="https://www.gem.wiki/Tongling_Xuanli_Special_Steel_Co_Ltd" TargetMode="External"/><Relationship Id="rId341" Type="http://schemas.openxmlformats.org/officeDocument/2006/relationships/hyperlink" Target="https://www.gem.wiki/Hebei_Huaxi_Iron_and_Steel_Co_Ltd" TargetMode="External"/><Relationship Id="rId439" Type="http://schemas.openxmlformats.org/officeDocument/2006/relationships/hyperlink" Target="https://www.gem.wiki/Inner_Mongolia_BaoTou_Steel_Union_Co_Ltd" TargetMode="External"/><Relationship Id="rId646" Type="http://schemas.openxmlformats.org/officeDocument/2006/relationships/hyperlink" Target="https://www.gem.wiki/Shaanxi_Steel_Group_Hanzhong_Iron_and_Steel_Co_Ltd" TargetMode="External"/><Relationship Id="rId1069" Type="http://schemas.openxmlformats.org/officeDocument/2006/relationships/hyperlink" Target="https://www.gem.wiki/British_Steel_Scunthorpe_plant" TargetMode="External"/><Relationship Id="rId1276" Type="http://schemas.openxmlformats.org/officeDocument/2006/relationships/hyperlink" Target="https://www.gem.wiki/Eastern_Steel_Kemaman_plant" TargetMode="External"/><Relationship Id="rId1483" Type="http://schemas.openxmlformats.org/officeDocument/2006/relationships/hyperlink" Target="https://www.gem.wiki/Shyam_Steel_Raghunathpur_Steel_Plant" TargetMode="External"/><Relationship Id="rId201" Type="http://schemas.openxmlformats.org/officeDocument/2006/relationships/hyperlink" Target="https://www.gem.wiki/Wu_an_Yuhua_Iron_and_Steel_Co_Ltd" TargetMode="External"/><Relationship Id="rId506" Type="http://schemas.openxmlformats.org/officeDocument/2006/relationships/hyperlink" Target="https://www.gem.wiki/Zenith_Steel_Group_Co_Ltd" TargetMode="External"/><Relationship Id="rId853" Type="http://schemas.openxmlformats.org/officeDocument/2006/relationships/hyperlink" Target="https://www.gem.wiki/Xinjiang_Kunyu_Iron_and_Steel_Co_Ltd" TargetMode="External"/><Relationship Id="rId1136" Type="http://schemas.openxmlformats.org/officeDocument/2006/relationships/hyperlink" Target="https://www.gem.wiki/Tata_Steel_Jamshedpur_steel_plant" TargetMode="External"/><Relationship Id="rId713" Type="http://schemas.openxmlformats.org/officeDocument/2006/relationships/hyperlink" Target="https://www.gem.wiki/Laiwu_Iron_and_Steel_Group_Yinshan_Section_Steel_Co_Ltd" TargetMode="External"/><Relationship Id="rId920" Type="http://schemas.openxmlformats.org/officeDocument/2006/relationships/hyperlink" Target="https://www.gem.wiki/Shanxi_Jinnan_Iron_and_Steel_Group_Co_Ltd" TargetMode="External"/><Relationship Id="rId1343" Type="http://schemas.openxmlformats.org/officeDocument/2006/relationships/hyperlink" Target="https://www.gem.wiki/China_Steel_Corporation_Xiaogang_plant" TargetMode="External"/><Relationship Id="rId1203" Type="http://schemas.openxmlformats.org/officeDocument/2006/relationships/hyperlink" Target="https://www.gem.wiki/Sunflag_Iron_and_Steel_plant" TargetMode="External"/><Relationship Id="rId1410" Type="http://schemas.openxmlformats.org/officeDocument/2006/relationships/hyperlink" Target="https://www.gem.wiki/Hoa_Phat_Dung_Quat_steel_plant" TargetMode="External"/><Relationship Id="rId1508" Type="http://schemas.openxmlformats.org/officeDocument/2006/relationships/hyperlink" Target="https://www.gem.wiki/Companhia_Siderurgica_do_Cuchi_pig_iron_plant" TargetMode="External"/><Relationship Id="rId296" Type="http://schemas.openxmlformats.org/officeDocument/2006/relationships/hyperlink" Target="https://www.gem.wiki/Hebei_Xinjin_Iron_and_Steel_Co_Ltd" TargetMode="External"/><Relationship Id="rId156" Type="http://schemas.openxmlformats.org/officeDocument/2006/relationships/hyperlink" Target="https://www.gem.wiki/Shougang_Jingtang_United_Iron_and_Steel_Co_Ltd" TargetMode="External"/><Relationship Id="rId363" Type="http://schemas.openxmlformats.org/officeDocument/2006/relationships/hyperlink" Target="https://www.gem.wiki/Jianlong_Xilin_Iron_and_Steel_Co_Ltd" TargetMode="External"/><Relationship Id="rId570" Type="http://schemas.openxmlformats.org/officeDocument/2006/relationships/hyperlink" Target="https://www.gem.wiki/Xinyu_Iron_and_Steel_Group_Co_Ltd" TargetMode="External"/><Relationship Id="rId223" Type="http://schemas.openxmlformats.org/officeDocument/2006/relationships/hyperlink" Target="https://www.gem.wiki/Tangshan_Ganglu_Iron_and_Steel_Co_Ltd" TargetMode="External"/><Relationship Id="rId430" Type="http://schemas.openxmlformats.org/officeDocument/2006/relationships/hyperlink" Target="https://www.gem.wiki/Hengyang_Valin_Steel_Tube_Co_Ltd" TargetMode="External"/><Relationship Id="rId668" Type="http://schemas.openxmlformats.org/officeDocument/2006/relationships/hyperlink" Target="https://www.gem.wiki/Rizhao_Steel_Holding_Group_Co_Ltd" TargetMode="External"/><Relationship Id="rId875" Type="http://schemas.openxmlformats.org/officeDocument/2006/relationships/hyperlink" Target="https://www.gem.wiki/Yunnan_Yuxi_Iron_and_Steel_Group_Yukun_Iron_and_Steel_Co_Ltd" TargetMode="External"/><Relationship Id="rId1060" Type="http://schemas.openxmlformats.org/officeDocument/2006/relationships/hyperlink" Target="https://www.gem.wiki/ArcelorMittal_Dunkerque_steel_plant" TargetMode="External"/><Relationship Id="rId1298" Type="http://schemas.openxmlformats.org/officeDocument/2006/relationships/hyperlink" Target="https://www.gem.wiki/Magnitogorsk_Iron_and_Steel_Works" TargetMode="External"/><Relationship Id="rId528" Type="http://schemas.openxmlformats.org/officeDocument/2006/relationships/hyperlink" Target="https://www.gem.wiki/Jiangsu_Changqiang_Iron_and_Steel_Co_Ltd" TargetMode="External"/><Relationship Id="rId735" Type="http://schemas.openxmlformats.org/officeDocument/2006/relationships/hyperlink" Target="https://www.gem.wiki/Lvliang_Jianlong_Industrial_Co_Ltd" TargetMode="External"/><Relationship Id="rId942" Type="http://schemas.openxmlformats.org/officeDocument/2006/relationships/hyperlink" Target="https://www.gem.wiki/Hebei_Tangyin_Iron_and_Steel_Co_Ltd_Caofeidian_base" TargetMode="External"/><Relationship Id="rId1158" Type="http://schemas.openxmlformats.org/officeDocument/2006/relationships/hyperlink" Target="https://www.gem.wiki/Neelachal_Ispat_Nigam_steel_plant" TargetMode="External"/><Relationship Id="rId1365" Type="http://schemas.openxmlformats.org/officeDocument/2006/relationships/hyperlink" Target="https://www.gem.wiki/Azovstal_Iron_and_Steel_Works" TargetMode="External"/><Relationship Id="rId1018" Type="http://schemas.openxmlformats.org/officeDocument/2006/relationships/hyperlink" Target="https://www.gem.wiki/Guangxi_Liugang_Zhongjin_Stainless_Steel_Co_Ltd" TargetMode="External"/><Relationship Id="rId1225" Type="http://schemas.openxmlformats.org/officeDocument/2006/relationships/hyperlink" Target="https://www.gem.wiki/Nippon_Setouchi_Works_(Kure_Area)_steel_plant" TargetMode="External"/><Relationship Id="rId1432" Type="http://schemas.openxmlformats.org/officeDocument/2006/relationships/hyperlink" Target="https://www.gem.wiki/Hebei_Anfeng_Iron_and_Steel_Co_Ltd" TargetMode="External"/><Relationship Id="rId71" Type="http://schemas.openxmlformats.org/officeDocument/2006/relationships/hyperlink" Target="https://www.gem.wiki/Fujian_Sanbao_Steel_Co_Ltd" TargetMode="External"/><Relationship Id="rId802" Type="http://schemas.openxmlformats.org/officeDocument/2006/relationships/hyperlink" Target="https://www.gem.wiki/Pangang_Group_Xichang_Steel_and_Vanadium_Co_Ltd" TargetMode="External"/><Relationship Id="rId29" Type="http://schemas.openxmlformats.org/officeDocument/2006/relationships/hyperlink" Target="https://www.gem.wiki/Algoma_steel_plant" TargetMode="External"/><Relationship Id="rId178" Type="http://schemas.openxmlformats.org/officeDocument/2006/relationships/hyperlink" Target="https://www.gem.wiki/Qian_an_Jiujiang_Wire_Co_Ltd" TargetMode="External"/><Relationship Id="rId385" Type="http://schemas.openxmlformats.org/officeDocument/2006/relationships/hyperlink" Target="https://www.gem.wiki/Angang_Group_Xinyang_Iron_and_Steel_Co_Ltd" TargetMode="External"/><Relationship Id="rId592" Type="http://schemas.openxmlformats.org/officeDocument/2006/relationships/hyperlink" Target="https://www.gem.wiki/Ansteel_Group_Chaoyang_Steel_and_Iron_Co_Ltd" TargetMode="External"/><Relationship Id="rId245" Type="http://schemas.openxmlformats.org/officeDocument/2006/relationships/hyperlink" Target="https://www.gem.wiki/Delong_Steel_Co_Ltd" TargetMode="External"/><Relationship Id="rId452" Type="http://schemas.openxmlformats.org/officeDocument/2006/relationships/hyperlink" Target="https://www.gem.wiki/Inner_Mongolia_Yaxin_Longshun_Special_Steel_Co_Ltd" TargetMode="External"/><Relationship Id="rId897" Type="http://schemas.openxmlformats.org/officeDocument/2006/relationships/hyperlink" Target="https://www.gem.wiki/Guangxi_Iron_and_Steel_Group_Co_Ltd" TargetMode="External"/><Relationship Id="rId1082" Type="http://schemas.openxmlformats.org/officeDocument/2006/relationships/hyperlink" Target="https://www.gem.wiki/Shaanxi_Iron_and_Steel_Indonesia_plant" TargetMode="External"/><Relationship Id="rId105" Type="http://schemas.openxmlformats.org/officeDocument/2006/relationships/hyperlink" Target="https://www.gem.wiki/Yangchun_New_Steel_Co_Ltd" TargetMode="External"/><Relationship Id="rId312" Type="http://schemas.openxmlformats.org/officeDocument/2006/relationships/hyperlink" Target="https://www.gem.wiki/Hebei_Xinda_Iron_and_Steel_Group_Co_Ltd" TargetMode="External"/><Relationship Id="rId757" Type="http://schemas.openxmlformats.org/officeDocument/2006/relationships/hyperlink" Target="https://www.gem.wiki/Shanxi_Hongda_Iron_and_Steel_Group_Co_Ltd" TargetMode="External"/><Relationship Id="rId964" Type="http://schemas.openxmlformats.org/officeDocument/2006/relationships/hyperlink" Target="https://www.gem.wiki/Shandong_Iron_and_Steel_Co_Ltd_Laiwu_Branch_Xinxing_Road" TargetMode="External"/><Relationship Id="rId1387" Type="http://schemas.openxmlformats.org/officeDocument/2006/relationships/hyperlink" Target="https://www.gem.wiki/Cleveland-Cliffs_Burns_Harbor_steel_plant" TargetMode="External"/><Relationship Id="rId93" Type="http://schemas.openxmlformats.org/officeDocument/2006/relationships/hyperlink" Target="https://www.gem.wiki/Jiugang_Group_Yuzhong_Iron_and_Steel_Co_Ltd" TargetMode="External"/><Relationship Id="rId617" Type="http://schemas.openxmlformats.org/officeDocument/2006/relationships/hyperlink" Target="https://www.gem.wiki/Fushun_New_Steel_Co_Ltd" TargetMode="External"/><Relationship Id="rId824" Type="http://schemas.openxmlformats.org/officeDocument/2006/relationships/hyperlink" Target="https://www.gem.wiki/Tianjin_Rockcheck_Steel_Group_Co_Ltd" TargetMode="External"/><Relationship Id="rId1247" Type="http://schemas.openxmlformats.org/officeDocument/2006/relationships/hyperlink" Target="https://www.gem.wiki/Kim_Chaek_Iron_and_Steel_Complex_steel_plant" TargetMode="External"/><Relationship Id="rId1454" Type="http://schemas.openxmlformats.org/officeDocument/2006/relationships/hyperlink" Target="https://www.gem.wiki/Henan_Jinhui_Industrial_Group" TargetMode="External"/><Relationship Id="rId1107" Type="http://schemas.openxmlformats.org/officeDocument/2006/relationships/hyperlink" Target="https://www.gem.wiki/JSW_Steel_Vijayanagar_steel_plant" TargetMode="External"/><Relationship Id="rId1314" Type="http://schemas.openxmlformats.org/officeDocument/2006/relationships/hyperlink" Target="https://www.gem.wiki/Evraz_NTMK_steel_plant" TargetMode="External"/><Relationship Id="rId1521" Type="http://schemas.openxmlformats.org/officeDocument/2006/relationships/hyperlink" Target="https://www.gem.wiki/BER-PIG_Iron_and_Steel_Company_Redcliff_plant" TargetMode="External"/><Relationship Id="rId20" Type="http://schemas.openxmlformats.org/officeDocument/2006/relationships/hyperlink" Target="https://www.gem.wiki/Usiminas_Ipatinga_steel_plant" TargetMode="External"/><Relationship Id="rId267" Type="http://schemas.openxmlformats.org/officeDocument/2006/relationships/hyperlink" Target="https://www.gem.wiki/Tangshan_Fengnan_District_Jing_an_Iron_and_Steel_Co_Ltd" TargetMode="External"/><Relationship Id="rId474" Type="http://schemas.openxmlformats.org/officeDocument/2006/relationships/hyperlink" Target="https://www.gem.wiki/Jiangsu_Shagang_Group_Huaigang_Special_Steel_Co_Ltd" TargetMode="External"/><Relationship Id="rId127" Type="http://schemas.openxmlformats.org/officeDocument/2006/relationships/hyperlink" Target="https://www.gem.wiki/Guangxi_Guigang_Iron_and_Steel_Group_Co_Ltd" TargetMode="External"/><Relationship Id="rId681" Type="http://schemas.openxmlformats.org/officeDocument/2006/relationships/hyperlink" Target="https://www.gem.wiki/Xiwang_Metal_Science_Technology_Co_Ltd" TargetMode="External"/><Relationship Id="rId779" Type="http://schemas.openxmlformats.org/officeDocument/2006/relationships/hyperlink" Target="https://www.gem.wiki/Jincheng_Fusheng_Iron_and_Steel_Co_Ltd" TargetMode="External"/><Relationship Id="rId986" Type="http://schemas.openxmlformats.org/officeDocument/2006/relationships/hyperlink" Target="https://www.gem.wiki/Yunnan_Tiangao_Nickel_Alloy_Co_Ltd" TargetMode="External"/><Relationship Id="rId334" Type="http://schemas.openxmlformats.org/officeDocument/2006/relationships/hyperlink" Target="https://www.gem.wiki/Tangshan_Wenfeng_Special_Steel_Co_Ltd" TargetMode="External"/><Relationship Id="rId541" Type="http://schemas.openxmlformats.org/officeDocument/2006/relationships/hyperlink" Target="https://www.gem.wiki/Jiangyin_Huaxi_Iron_and_Steel_Co_Ltd" TargetMode="External"/><Relationship Id="rId639" Type="http://schemas.openxmlformats.org/officeDocument/2006/relationships/hyperlink" Target="https://www.gem.wiki/Xining_Special_Steel_Co_Ltd" TargetMode="External"/><Relationship Id="rId1171" Type="http://schemas.openxmlformats.org/officeDocument/2006/relationships/hyperlink" Target="https://www.gem.wiki/Xindia_Steels_Koppal_plant" TargetMode="External"/><Relationship Id="rId1269" Type="http://schemas.openxmlformats.org/officeDocument/2006/relationships/hyperlink" Target="https://www.gem.wiki/Kunming_Iron_and_Steel_Myanmar_plant" TargetMode="External"/><Relationship Id="rId1476" Type="http://schemas.openxmlformats.org/officeDocument/2006/relationships/hyperlink" Target="https://www.gem.wiki/Shanxi_Meijin_Iron_and_Steel_Co_Ltd_Yuanping_City" TargetMode="External"/><Relationship Id="rId401" Type="http://schemas.openxmlformats.org/officeDocument/2006/relationships/hyperlink" Target="https://www.gem.wiki/Henan_Fengbao_Special_Steel_Co_Ltd" TargetMode="External"/><Relationship Id="rId846" Type="http://schemas.openxmlformats.org/officeDocument/2006/relationships/hyperlink" Target="https://www.gem.wiki/Baosteel_Group_Xinjiang_Bayi_Iron_and_Steel_Co_Ltd" TargetMode="External"/><Relationship Id="rId1031" Type="http://schemas.openxmlformats.org/officeDocument/2006/relationships/hyperlink" Target="https://www.gem.wiki/Guangxi_Longzhou_Zhongheng_Wanhua_Industrial_Co_Ltd" TargetMode="External"/><Relationship Id="rId1129" Type="http://schemas.openxmlformats.org/officeDocument/2006/relationships/hyperlink" Target="https://www.gem.wiki/SAIL_Durgapur_steel_plant" TargetMode="External"/><Relationship Id="rId706" Type="http://schemas.openxmlformats.org/officeDocument/2006/relationships/hyperlink" Target="https://www.gem.wiki/Linyi_Jiangxin_Iron_and_Steel_Co_Ltd" TargetMode="External"/><Relationship Id="rId913" Type="http://schemas.openxmlformats.org/officeDocument/2006/relationships/hyperlink" Target="https://www.gem.wiki/Anhui_Shoukuang_Dachang_Metal_Material_Co_Ltd" TargetMode="External"/><Relationship Id="rId1336" Type="http://schemas.openxmlformats.org/officeDocument/2006/relationships/hyperlink" Target="https://www.gem.wiki/Isdemir_Payas_steel_plant" TargetMode="External"/><Relationship Id="rId1543" Type="http://schemas.openxmlformats.org/officeDocument/2006/relationships/hyperlink" Target="https://www.gem.wiki/JSOL_Angul_steel_plant" TargetMode="External"/><Relationship Id="rId42" Type="http://schemas.openxmlformats.org/officeDocument/2006/relationships/hyperlink" Target="https://www.gem.wiki/Anhui_Changjiang_Steel_Co_Ltd" TargetMode="External"/><Relationship Id="rId1403" Type="http://schemas.openxmlformats.org/officeDocument/2006/relationships/hyperlink" Target="https://www.gem.wiki/U.S._Steel_Granite_City_Works" TargetMode="External"/><Relationship Id="rId191" Type="http://schemas.openxmlformats.org/officeDocument/2006/relationships/hyperlink" Target="https://www.gem.wiki/Tangshan_Songting_Iron_and_Steel_Co_Ltd" TargetMode="External"/><Relationship Id="rId289" Type="http://schemas.openxmlformats.org/officeDocument/2006/relationships/hyperlink" Target="https://www.gem.wiki/Hebei_Xin_Wuan_Steel_Group_Hongrong_Iron_and_Steel_Co_Ltd" TargetMode="External"/><Relationship Id="rId496" Type="http://schemas.openxmlformats.org/officeDocument/2006/relationships/hyperlink" Target="https://www.gem.wiki/Lianfeng_Steel_Zhangjiagang_Co_Ltd" TargetMode="External"/><Relationship Id="rId149" Type="http://schemas.openxmlformats.org/officeDocument/2006/relationships/hyperlink" Target="https://www.gem.wiki/Xuanhua_Iron_and_Steel_Group_Co_Ltd" TargetMode="External"/><Relationship Id="rId356" Type="http://schemas.openxmlformats.org/officeDocument/2006/relationships/hyperlink" Target="https://www.gem.wiki/Langfang_Guangyuan_Metalwork_Co_Ltd" TargetMode="External"/><Relationship Id="rId563" Type="http://schemas.openxmlformats.org/officeDocument/2006/relationships/hyperlink" Target="https://www.gem.wiki/Jiujiang_Pinggang_Iron_and_Steel_Co_Ltd" TargetMode="External"/><Relationship Id="rId770" Type="http://schemas.openxmlformats.org/officeDocument/2006/relationships/hyperlink" Target="https://www.gem.wiki/Licheng_Taihang_Iron_and_Steel_Co_Ltd" TargetMode="External"/><Relationship Id="rId1193" Type="http://schemas.openxmlformats.org/officeDocument/2006/relationships/hyperlink" Target="https://www.gem.wiki/Rungta_Mines_Dhenkanal_steel_plant" TargetMode="External"/><Relationship Id="rId216" Type="http://schemas.openxmlformats.org/officeDocument/2006/relationships/hyperlink" Target="https://www.gem.wiki/Hebei_Jinxi_Iron_and_Steel_Group_Co_Ltd" TargetMode="External"/><Relationship Id="rId423" Type="http://schemas.openxmlformats.org/officeDocument/2006/relationships/hyperlink" Target="https://www.gem.wiki/Hunan_Valin_Xiangtan_Iron_and_Steel_Co_Ltd" TargetMode="External"/><Relationship Id="rId868" Type="http://schemas.openxmlformats.org/officeDocument/2006/relationships/hyperlink" Target="https://www.gem.wiki/Yunnan_Yuxi_Iron_and_Steel_Group_Yukun_Iron_and_Steel_Co_Ltd" TargetMode="External"/><Relationship Id="rId1053" Type="http://schemas.openxmlformats.org/officeDocument/2006/relationships/hyperlink" Target="https://www.gem.wiki/Sider_El_Hadjar_Annaba_steel_plant" TargetMode="External"/><Relationship Id="rId1260" Type="http://schemas.openxmlformats.org/officeDocument/2006/relationships/hyperlink" Target="https://www.gem.wiki/POSCO_Pohang_steel_plant" TargetMode="External"/><Relationship Id="rId1498" Type="http://schemas.openxmlformats.org/officeDocument/2006/relationships/hyperlink" Target="https://www.gem.wiki/Evonith_Metallics_Wardha_Steel_Plant" TargetMode="External"/><Relationship Id="rId630" Type="http://schemas.openxmlformats.org/officeDocument/2006/relationships/hyperlink" Target="https://www.gem.wiki/Yingkou_Iron_and_Steel_Co_Ltd" TargetMode="External"/><Relationship Id="rId728" Type="http://schemas.openxmlformats.org/officeDocument/2006/relationships/hyperlink" Target="https://www.gem.wiki/Shanxi_Zhongyang_Iron_and_Steel_Co_Ltd" TargetMode="External"/><Relationship Id="rId935" Type="http://schemas.openxmlformats.org/officeDocument/2006/relationships/hyperlink" Target="https://www.gem.wiki/Hebei_Taihang_Iron_and_Steel_Group_Co_Ltd" TargetMode="External"/><Relationship Id="rId1358" Type="http://schemas.openxmlformats.org/officeDocument/2006/relationships/hyperlink" Target="https://www.gem.wiki/ArcelorMittal_Kryvyi_Rih_steel_plant" TargetMode="External"/><Relationship Id="rId64" Type="http://schemas.openxmlformats.org/officeDocument/2006/relationships/hyperlink" Target="https://www.gem.wiki/Sansteel_Minguang_Co_Ltd_Fujian_plant" TargetMode="External"/><Relationship Id="rId1120" Type="http://schemas.openxmlformats.org/officeDocument/2006/relationships/hyperlink" Target="https://www.gem.wiki/SAIL_Bhilai_steel_plant" TargetMode="External"/><Relationship Id="rId1218" Type="http://schemas.openxmlformats.org/officeDocument/2006/relationships/hyperlink" Target="https://www.gem.wiki/JFE_West_Japan_Works_(Fukuyama)_steel_plant" TargetMode="External"/><Relationship Id="rId1425" Type="http://schemas.openxmlformats.org/officeDocument/2006/relationships/hyperlink" Target="https://www.gem.wiki/ArcelorMittal_Vanderbijlpark_Steel_Works" TargetMode="External"/><Relationship Id="rId280" Type="http://schemas.openxmlformats.org/officeDocument/2006/relationships/hyperlink" Target="https://www.gem.wiki/Hebei_Xin_Wuan_Steel_Group_Wenan_Iron_and_Steel_Co_Ltd" TargetMode="External"/><Relationship Id="rId140" Type="http://schemas.openxmlformats.org/officeDocument/2006/relationships/hyperlink" Target="https://www.gem.wiki/Handan_Iron_and_Steel_Group_Co_Ltd" TargetMode="External"/><Relationship Id="rId378" Type="http://schemas.openxmlformats.org/officeDocument/2006/relationships/hyperlink" Target="https://www.gem.wiki/Shagang_Group_Anyang_Yongxing_Special_Steel_Co_Ltd" TargetMode="External"/><Relationship Id="rId585" Type="http://schemas.openxmlformats.org/officeDocument/2006/relationships/hyperlink" Target="https://www.gem.wiki/Angang_Steel_Co_Ltd" TargetMode="External"/><Relationship Id="rId792" Type="http://schemas.openxmlformats.org/officeDocument/2006/relationships/hyperlink" Target="https://www.gem.wiki/Shougang_Changzhi_Iron_and_Steel_Co_Ltd" TargetMode="External"/><Relationship Id="rId6" Type="http://schemas.openxmlformats.org/officeDocument/2006/relationships/hyperlink" Target="https://www.gem.wiki/BlueScope_Port_Kembla_steel_plant" TargetMode="External"/><Relationship Id="rId238" Type="http://schemas.openxmlformats.org/officeDocument/2006/relationships/hyperlink" Target="https://www.gem.wiki/Jingye_Iron_and_Steel_Co_Ltd" TargetMode="External"/><Relationship Id="rId445" Type="http://schemas.openxmlformats.org/officeDocument/2006/relationships/hyperlink" Target="https://www.gem.wiki/Chifeng_Yuanlian_Steel_Co_Ltd" TargetMode="External"/><Relationship Id="rId652" Type="http://schemas.openxmlformats.org/officeDocument/2006/relationships/hyperlink" Target="https://www.gem.wiki/Qingdao_Special_Iron_and_Steel_Co_Ltd" TargetMode="External"/><Relationship Id="rId1075" Type="http://schemas.openxmlformats.org/officeDocument/2006/relationships/hyperlink" Target="https://www.gem.wiki/Krakatau_Steel_Cilegon_plant" TargetMode="External"/><Relationship Id="rId1282" Type="http://schemas.openxmlformats.org/officeDocument/2006/relationships/hyperlink" Target="https://www.gem.wiki/Tata_Steel_IJmuiden_steel_plant" TargetMode="External"/><Relationship Id="rId305" Type="http://schemas.openxmlformats.org/officeDocument/2006/relationships/hyperlink" Target="https://www.gem.wiki/Tangshan_Jinma_Steel_Group_Co_Ltd" TargetMode="External"/><Relationship Id="rId512" Type="http://schemas.openxmlformats.org/officeDocument/2006/relationships/hyperlink" Target="https://www.gem.wiki/Jiangsu_Shente_Steel_Co_Ltd" TargetMode="External"/><Relationship Id="rId957" Type="http://schemas.openxmlformats.org/officeDocument/2006/relationships/hyperlink" Target="https://www.gem.wiki/Baosteel_Desheng_Stainless_Steel_Co_Ltd" TargetMode="External"/><Relationship Id="rId1142" Type="http://schemas.openxmlformats.org/officeDocument/2006/relationships/hyperlink" Target="https://www.gem.wiki/Tata_Steel_Jamshedpur_steel_plant" TargetMode="External"/><Relationship Id="rId86" Type="http://schemas.openxmlformats.org/officeDocument/2006/relationships/hyperlink" Target="https://www.gem.wiki/Gansu_Jiu_Steel_Group_Hongxing_Iron_and_Steel_Co_Ltd" TargetMode="External"/><Relationship Id="rId817" Type="http://schemas.openxmlformats.org/officeDocument/2006/relationships/hyperlink" Target="https://www.gem.wiki/Tianjin_Iron_Plant" TargetMode="External"/><Relationship Id="rId1002" Type="http://schemas.openxmlformats.org/officeDocument/2006/relationships/hyperlink" Target="https://www.gem.wiki/Guangxi_Guixin_Iron_and_Steel_Group_Co_Ltd" TargetMode="External"/><Relationship Id="rId1447" Type="http://schemas.openxmlformats.org/officeDocument/2006/relationships/hyperlink" Target="https://www.gem.wiki/Daye_Xinye_Special_Steel_Co_Ltd" TargetMode="External"/><Relationship Id="rId1307" Type="http://schemas.openxmlformats.org/officeDocument/2006/relationships/hyperlink" Target="https://www.gem.wiki/NLMK_Lipetsk_steel_plant" TargetMode="External"/><Relationship Id="rId1514" Type="http://schemas.openxmlformats.org/officeDocument/2006/relationships/hyperlink" Target="https://www.gem.wiki/BER-PIG_Iron_and_Steel_Company_Redcliff_plant" TargetMode="External"/><Relationship Id="rId13" Type="http://schemas.openxmlformats.org/officeDocument/2006/relationships/hyperlink" Target="https://www.gem.wiki/ArcelorMittal_Monlevade_steel_plant" TargetMode="External"/><Relationship Id="rId162" Type="http://schemas.openxmlformats.org/officeDocument/2006/relationships/hyperlink" Target="https://www.gem.wiki/Tangshan_Donghua_Iron_and_Steel_Enterprise_Group_Co_Ltd" TargetMode="External"/><Relationship Id="rId467" Type="http://schemas.openxmlformats.org/officeDocument/2006/relationships/hyperlink" Target="https://www.gem.wiki/Zhangjiagang_Hongchang_Steel_Co_Ltd" TargetMode="External"/><Relationship Id="rId1097" Type="http://schemas.openxmlformats.org/officeDocument/2006/relationships/hyperlink" Target="https://www.gem.wiki/JSPL_Raigarh_steel_plant" TargetMode="External"/><Relationship Id="rId674" Type="http://schemas.openxmlformats.org/officeDocument/2006/relationships/hyperlink" Target="https://www.gem.wiki/Rizhao_Steel_Holding_Group_Co_Ltd" TargetMode="External"/><Relationship Id="rId881" Type="http://schemas.openxmlformats.org/officeDocument/2006/relationships/hyperlink" Target="https://www.gem.wiki/Yunnan_Qujing_Iron_and_Steel_Group_Chenggang_Iron_and_Steel_Co_Ltd" TargetMode="External"/><Relationship Id="rId979" Type="http://schemas.openxmlformats.org/officeDocument/2006/relationships/hyperlink" Target="https://www.gem.wiki/Lianyungang_Yaxin_Iron_and_Steel_Co_Ltd" TargetMode="External"/><Relationship Id="rId327" Type="http://schemas.openxmlformats.org/officeDocument/2006/relationships/hyperlink" Target="https://www.gem.wiki/Tangshan_Donghai_Iron_and_Steel_Group_Co_Ltd" TargetMode="External"/><Relationship Id="rId534" Type="http://schemas.openxmlformats.org/officeDocument/2006/relationships/hyperlink" Target="https://www.gem.wiki/Changzhou_Eastern_Special_Steel_Co_Ltd" TargetMode="External"/><Relationship Id="rId741" Type="http://schemas.openxmlformats.org/officeDocument/2006/relationships/hyperlink" Target="https://www.gem.wiki/Shanxi_Xintai_Iron_and_Steel_Co_Ltd" TargetMode="External"/><Relationship Id="rId839" Type="http://schemas.openxmlformats.org/officeDocument/2006/relationships/hyperlink" Target="https://www.gem.wiki/Tianjin_Metallurgy_Group_Zhasan_Steel_Co_Ltd" TargetMode="External"/><Relationship Id="rId1164" Type="http://schemas.openxmlformats.org/officeDocument/2006/relationships/hyperlink" Target="https://www.gem.wiki/Jindal_Stainless_Jajpur_steel_plant" TargetMode="External"/><Relationship Id="rId1371" Type="http://schemas.openxmlformats.org/officeDocument/2006/relationships/hyperlink" Target="https://www.gem.wiki/Donetsk_Metallurgical_Plant" TargetMode="External"/><Relationship Id="rId1469" Type="http://schemas.openxmlformats.org/officeDocument/2006/relationships/hyperlink" Target="https://www.gem.wiki/Shandong_Xinhua_Special_Steel_Group_Co_Ltd" TargetMode="External"/><Relationship Id="rId601" Type="http://schemas.openxmlformats.org/officeDocument/2006/relationships/hyperlink" Target="https://www.gem.wiki/Bengang_Steel_Plates_Co_Ltd" TargetMode="External"/><Relationship Id="rId1024" Type="http://schemas.openxmlformats.org/officeDocument/2006/relationships/hyperlink" Target="https://www.gem.wiki/Sichuan_Dazhou_Iron_and_Steel_Group_Co_Ltd" TargetMode="External"/><Relationship Id="rId1231" Type="http://schemas.openxmlformats.org/officeDocument/2006/relationships/hyperlink" Target="https://www.gem.wiki/Nippon_Nagoya_steel_plant" TargetMode="External"/><Relationship Id="rId906" Type="http://schemas.openxmlformats.org/officeDocument/2006/relationships/hyperlink" Target="https://www.gem.wiki/Hebei_Zongheng_Group_Fengnan_Iron_and_Steel_Co_Ltd" TargetMode="External"/><Relationship Id="rId1329" Type="http://schemas.openxmlformats.org/officeDocument/2006/relationships/hyperlink" Target="https://www.gem.wiki/Evraz_ZSMK_steel_plant" TargetMode="External"/><Relationship Id="rId1536" Type="http://schemas.openxmlformats.org/officeDocument/2006/relationships/hyperlink" Target="https://www.gem.wiki/Jai_Balaji_Rajbandh_Unit_III_steel_plant" TargetMode="External"/><Relationship Id="rId35" Type="http://schemas.openxmlformats.org/officeDocument/2006/relationships/hyperlink" Target="https://www.gem.wiki/Wuhu_Xinxing_Ductile_Iron_Pipes_Co_Ltd" TargetMode="External"/><Relationship Id="rId184" Type="http://schemas.openxmlformats.org/officeDocument/2006/relationships/hyperlink" Target="https://www.gem.wiki/Hebei_Yanshan_Iron_and_Steel_Group_Co_Ltd" TargetMode="External"/><Relationship Id="rId391" Type="http://schemas.openxmlformats.org/officeDocument/2006/relationships/hyperlink" Target="https://www.gem.wiki/Henan_Jiyuan_Iron_and_Steel_Group_Co_Ltd" TargetMode="External"/><Relationship Id="rId251" Type="http://schemas.openxmlformats.org/officeDocument/2006/relationships/hyperlink" Target="https://www.gem.wiki/Chengde_Jianlong_Special_Steel_Co_Ltd" TargetMode="External"/><Relationship Id="rId489" Type="http://schemas.openxmlformats.org/officeDocument/2006/relationships/hyperlink" Target="https://www.gem.wiki/Lianfeng_Steel_Zhangjiagang_Co_Ltd" TargetMode="External"/><Relationship Id="rId696" Type="http://schemas.openxmlformats.org/officeDocument/2006/relationships/hyperlink" Target="https://www.gem.wiki/Shiheng_Special_Steel_Group_Co_Ltd" TargetMode="External"/><Relationship Id="rId349" Type="http://schemas.openxmlformats.org/officeDocument/2006/relationships/hyperlink" Target="https://www.gem.wiki/Chengde_Shengfeng_Iron_and_Steel_Co_Ltd" TargetMode="External"/><Relationship Id="rId556" Type="http://schemas.openxmlformats.org/officeDocument/2006/relationships/hyperlink" Target="https://www.gem.wiki/Pingxiang_Pinggang_Anyuan_Iron_and_Steel_Co_Ltd" TargetMode="External"/><Relationship Id="rId763" Type="http://schemas.openxmlformats.org/officeDocument/2006/relationships/hyperlink" Target="https://www.gem.wiki/Shanxi_Huaxinyuan_Steel_and_Iron_Group_Co_Ltd" TargetMode="External"/><Relationship Id="rId1186" Type="http://schemas.openxmlformats.org/officeDocument/2006/relationships/hyperlink" Target="https://www.gem.wiki/Atibir_Industries_Bhorandiha_steel_plant" TargetMode="External"/><Relationship Id="rId1393" Type="http://schemas.openxmlformats.org/officeDocument/2006/relationships/hyperlink" Target="https://www.gem.wiki/Cleveland-Cliffs_Cleveland_steel_plant" TargetMode="External"/><Relationship Id="rId111" Type="http://schemas.openxmlformats.org/officeDocument/2006/relationships/hyperlink" Target="https://www.gem.wiki/Liuzhou_Iron_and_Steel_Co_Ltd_Liuzhou_Base" TargetMode="External"/><Relationship Id="rId209" Type="http://schemas.openxmlformats.org/officeDocument/2006/relationships/hyperlink" Target="https://www.gem.wiki/Xingtai_Iron_and_Steel_Co_Ltd" TargetMode="External"/><Relationship Id="rId416" Type="http://schemas.openxmlformats.org/officeDocument/2006/relationships/hyperlink" Target="https://www.gem.wiki/Wuhan_Iron_and_Steel_Co_Ltd" TargetMode="External"/><Relationship Id="rId970" Type="http://schemas.openxmlformats.org/officeDocument/2006/relationships/hyperlink" Target="https://www.gem.wiki/Lanxin_Steel_Group_Co_Ltd_plant" TargetMode="External"/><Relationship Id="rId1046" Type="http://schemas.openxmlformats.org/officeDocument/2006/relationships/hyperlink" Target="https://www.gem.wiki/ThyssenKrupp_Steel_Duisburg_steel_plant" TargetMode="External"/><Relationship Id="rId1253" Type="http://schemas.openxmlformats.org/officeDocument/2006/relationships/hyperlink" Target="https://www.gem.wiki/Hyundai_Steel_Dangjin_steel_plant" TargetMode="External"/><Relationship Id="rId623" Type="http://schemas.openxmlformats.org/officeDocument/2006/relationships/hyperlink" Target="https://www.gem.wiki/Dongbei_Special_Steel_Group_Dalian_Special_Steel_Co_Ltd" TargetMode="External"/><Relationship Id="rId830" Type="http://schemas.openxmlformats.org/officeDocument/2006/relationships/hyperlink" Target="https://www.gem.wiki/Tianjin_New_Tiangang_United_Special_Steel_Co_Ltd" TargetMode="External"/><Relationship Id="rId928" Type="http://schemas.openxmlformats.org/officeDocument/2006/relationships/hyperlink" Target="https://www.gem.wiki/Yunnan_Yuxi_Xianfu_Iron_and_Steel_Group_Co_Ltd" TargetMode="External"/><Relationship Id="rId1460" Type="http://schemas.openxmlformats.org/officeDocument/2006/relationships/hyperlink" Target="https://www.gem.wiki/Jiangsu_Xingda_Steel_Group" TargetMode="External"/><Relationship Id="rId57" Type="http://schemas.openxmlformats.org/officeDocument/2006/relationships/hyperlink" Target="https://www.gem.wiki/Sichuan_Desheng_Group_Vanadium_and_Titanium_Co_Ltd" TargetMode="External"/><Relationship Id="rId1113" Type="http://schemas.openxmlformats.org/officeDocument/2006/relationships/hyperlink" Target="https://www.gem.wiki/Lloyds_Metals_and_Energy_Ltd_Ghugus_Steel_Plant" TargetMode="External"/><Relationship Id="rId1320" Type="http://schemas.openxmlformats.org/officeDocument/2006/relationships/hyperlink" Target="https://www.gem.wiki/Severstal_Cherepovets_steel_plant" TargetMode="External"/><Relationship Id="rId1418" Type="http://schemas.openxmlformats.org/officeDocument/2006/relationships/hyperlink" Target="https://www.gem.wiki/Hoa_Phat_Hai_Duong_Steel_plant" TargetMode="External"/><Relationship Id="rId273" Type="http://schemas.openxmlformats.org/officeDocument/2006/relationships/hyperlink" Target="https://www.gem.wiki/Hebei_Xinwuan_Iron_and_Steel_Group_Xinhui_Metallurgy_Co_Ltd" TargetMode="External"/><Relationship Id="rId480" Type="http://schemas.openxmlformats.org/officeDocument/2006/relationships/hyperlink" Target="https://www.gem.wiki/Nanjing_Iron_and_Steel_Co_Ltd" TargetMode="External"/><Relationship Id="rId133" Type="http://schemas.openxmlformats.org/officeDocument/2006/relationships/hyperlink" Target="https://www.gem.wiki/Qian_an_Zhayi_Steel_Group_Co_Ltd" TargetMode="External"/><Relationship Id="rId340" Type="http://schemas.openxmlformats.org/officeDocument/2006/relationships/hyperlink" Target="https://www.gem.wiki/Hebei_Tangyin_Iron_and_Steel_Co_Ltd" TargetMode="External"/><Relationship Id="rId578" Type="http://schemas.openxmlformats.org/officeDocument/2006/relationships/hyperlink" Target="https://www.gem.wiki/Jilin_Xinda_Iron_and_Steel_Co_Ltd" TargetMode="External"/><Relationship Id="rId785" Type="http://schemas.openxmlformats.org/officeDocument/2006/relationships/hyperlink" Target="https://www.gem.wiki/Jincheng_Fusheng_Iron_and_Steel_Co_Ltd" TargetMode="External"/><Relationship Id="rId992" Type="http://schemas.openxmlformats.org/officeDocument/2006/relationships/hyperlink" Target="https://www.gem.wiki/Inner_Mongolia_Mingtuo_Ferrite_New_Material_Co_Ltd" TargetMode="External"/><Relationship Id="rId200" Type="http://schemas.openxmlformats.org/officeDocument/2006/relationships/hyperlink" Target="https://www.gem.wiki/Wu_an_Yuhua_Iron_and_Steel_Co_Ltd" TargetMode="External"/><Relationship Id="rId438" Type="http://schemas.openxmlformats.org/officeDocument/2006/relationships/hyperlink" Target="https://www.gem.wiki/Inner_Mongolia_BaoTou_Steel_Union_Co_Ltd" TargetMode="External"/><Relationship Id="rId645" Type="http://schemas.openxmlformats.org/officeDocument/2006/relationships/hyperlink" Target="https://www.gem.wiki/Shaanxi_Steel_Group_Hanzhong_Iron_and_Steel_Co_Ltd" TargetMode="External"/><Relationship Id="rId852" Type="http://schemas.openxmlformats.org/officeDocument/2006/relationships/hyperlink" Target="https://www.gem.wiki/Xinjiang_Kunyu_Iron_and_Steel_Co_Ltd" TargetMode="External"/><Relationship Id="rId1068" Type="http://schemas.openxmlformats.org/officeDocument/2006/relationships/hyperlink" Target="https://www.gem.wiki/British_Steel_Scunthorpe_plant" TargetMode="External"/><Relationship Id="rId1275" Type="http://schemas.openxmlformats.org/officeDocument/2006/relationships/hyperlink" Target="https://www.gem.wiki/Eastern_Steel_Kemaman_plant" TargetMode="External"/><Relationship Id="rId1482" Type="http://schemas.openxmlformats.org/officeDocument/2006/relationships/hyperlink" Target="https://www.gem.wiki/ArcelorMittal_Nippon_Steel_Paradip_Steel_Plant" TargetMode="External"/><Relationship Id="rId505" Type="http://schemas.openxmlformats.org/officeDocument/2006/relationships/hyperlink" Target="https://www.gem.wiki/Zenith_Steel_Group_Co_Ltd" TargetMode="External"/><Relationship Id="rId712" Type="http://schemas.openxmlformats.org/officeDocument/2006/relationships/hyperlink" Target="https://www.gem.wiki/Laiwu_Iron_and_Steel_Group_Yinshan_Section_Steel_Co_Ltd" TargetMode="External"/><Relationship Id="rId1135" Type="http://schemas.openxmlformats.org/officeDocument/2006/relationships/hyperlink" Target="https://www.gem.wiki/SAIL_Rourkela_steel_plant" TargetMode="External"/><Relationship Id="rId1342" Type="http://schemas.openxmlformats.org/officeDocument/2006/relationships/hyperlink" Target="https://www.gem.wiki/China_Steel_Corporation_Xiaogang_plant" TargetMode="External"/><Relationship Id="rId79" Type="http://schemas.openxmlformats.org/officeDocument/2006/relationships/hyperlink" Target="https://www.gem.wiki/Fujian_Luoyuan_Minguang_Iron_and_Steel_Co_Ltd" TargetMode="External"/><Relationship Id="rId1202" Type="http://schemas.openxmlformats.org/officeDocument/2006/relationships/hyperlink" Target="https://www.gem.wiki/Sunflag_Iron_and_Steel_plant" TargetMode="External"/><Relationship Id="rId1507" Type="http://schemas.openxmlformats.org/officeDocument/2006/relationships/hyperlink" Target="https://www.gem.wiki/Companhia_Siderurgica_do_Cuchi_pig_iron_plant" TargetMode="External"/><Relationship Id="rId295" Type="http://schemas.openxmlformats.org/officeDocument/2006/relationships/hyperlink" Target="https://www.gem.wiki/Hebei_Xinjin_Iron_and_Steel_Co_Ltd" TargetMode="External"/><Relationship Id="rId155" Type="http://schemas.openxmlformats.org/officeDocument/2006/relationships/hyperlink" Target="https://www.gem.wiki/Shougang_Jingtang_United_Iron_and_Steel_Co_Ltd" TargetMode="External"/><Relationship Id="rId362" Type="http://schemas.openxmlformats.org/officeDocument/2006/relationships/hyperlink" Target="https://www.gem.wiki/Jianlong_Xilin_Iron_and_Steel_Co_Ltd" TargetMode="External"/><Relationship Id="rId1297" Type="http://schemas.openxmlformats.org/officeDocument/2006/relationships/hyperlink" Target="https://www.gem.wiki/IMH_Tula_steel_plant" TargetMode="External"/><Relationship Id="rId222" Type="http://schemas.openxmlformats.org/officeDocument/2006/relationships/hyperlink" Target="https://www.gem.wiki/Tangshan_Ganglu_Iron_and_Steel_Co_Ltd" TargetMode="External"/><Relationship Id="rId667" Type="http://schemas.openxmlformats.org/officeDocument/2006/relationships/hyperlink" Target="https://www.gem.wiki/Rizhao_Steel_Holding_Group_Co_Ltd" TargetMode="External"/><Relationship Id="rId874" Type="http://schemas.openxmlformats.org/officeDocument/2006/relationships/hyperlink" Target="https://www.gem.wiki/Yunnan_Yuxi_Iron_and_Steel_Group_Yukun_Iron_and_Steel_Co_Ltd" TargetMode="External"/><Relationship Id="rId527" Type="http://schemas.openxmlformats.org/officeDocument/2006/relationships/hyperlink" Target="https://www.gem.wiki/Jiangsu_Changqiang_Iron_and_Steel_Co_Ltd" TargetMode="External"/><Relationship Id="rId734" Type="http://schemas.openxmlformats.org/officeDocument/2006/relationships/hyperlink" Target="https://www.gem.wiki/Lvliang_Jianlong_Industrial_Co_Ltd" TargetMode="External"/><Relationship Id="rId941" Type="http://schemas.openxmlformats.org/officeDocument/2006/relationships/hyperlink" Target="https://www.gem.wiki/Chifeng_Zhongtang_Special_Steel_Co_Ltd" TargetMode="External"/><Relationship Id="rId1157" Type="http://schemas.openxmlformats.org/officeDocument/2006/relationships/hyperlink" Target="https://www.gem.wiki/JSW_Utkal_Steel_Rajnagar_plant" TargetMode="External"/><Relationship Id="rId1364" Type="http://schemas.openxmlformats.org/officeDocument/2006/relationships/hyperlink" Target="https://www.gem.wiki/Azovstal_Iron_and_Steel_Works" TargetMode="External"/><Relationship Id="rId70" Type="http://schemas.openxmlformats.org/officeDocument/2006/relationships/hyperlink" Target="https://www.gem.wiki/Fujian_Quanzhou_Minguang_Iron_and_Steel_Co_Ltd" TargetMode="External"/><Relationship Id="rId801" Type="http://schemas.openxmlformats.org/officeDocument/2006/relationships/hyperlink" Target="https://www.gem.wiki/Pangang_Group_Xichang_Steel_and_Vanadium_Co_Ltd" TargetMode="External"/><Relationship Id="rId1017" Type="http://schemas.openxmlformats.org/officeDocument/2006/relationships/hyperlink" Target="https://www.gem.wiki/Guangxi_Liugang_Zhongjin_Stainless_Steel_Co_Ltd" TargetMode="External"/><Relationship Id="rId1224" Type="http://schemas.openxmlformats.org/officeDocument/2006/relationships/hyperlink" Target="https://www.gem.wiki/Kobe_Wire_Rod_and_Bar_steel_plant" TargetMode="External"/><Relationship Id="rId1431" Type="http://schemas.openxmlformats.org/officeDocument/2006/relationships/hyperlink" Target="https://www.gem.wiki/Hebei_Anfeng_Iron_and_Steel_Co_Ltd" TargetMode="External"/><Relationship Id="rId1529" Type="http://schemas.openxmlformats.org/officeDocument/2006/relationships/hyperlink" Target="https://www.gem.wiki/ArcelorMittal_Nippon_Steel_Anakapalle_steel_plant" TargetMode="External"/><Relationship Id="rId28" Type="http://schemas.openxmlformats.org/officeDocument/2006/relationships/hyperlink" Target="https://www.gem.wiki/ArcelorMittal_Dofasco_steel_plant" TargetMode="External"/><Relationship Id="rId177" Type="http://schemas.openxmlformats.org/officeDocument/2006/relationships/hyperlink" Target="https://www.gem.wiki/Qian_an_Jiujiang_Wire_Co_Ltd" TargetMode="External"/><Relationship Id="rId384" Type="http://schemas.openxmlformats.org/officeDocument/2006/relationships/hyperlink" Target="https://www.gem.wiki/Angang_Group_Xinyang_Iron_and_Steel_Co_Ltd" TargetMode="External"/><Relationship Id="rId591" Type="http://schemas.openxmlformats.org/officeDocument/2006/relationships/hyperlink" Target="https://www.gem.wiki/Angang_Steel_Co_Ltd_Bayuquan_branch" TargetMode="External"/><Relationship Id="rId244" Type="http://schemas.openxmlformats.org/officeDocument/2006/relationships/hyperlink" Target="https://www.gem.wiki/Jingye_Iron_and_Steel_Co_Ltd" TargetMode="External"/><Relationship Id="rId689" Type="http://schemas.openxmlformats.org/officeDocument/2006/relationships/hyperlink" Target="https://www.gem.wiki/Shandong_Taishan_Steel_Group_Co_Ltd" TargetMode="External"/><Relationship Id="rId896" Type="http://schemas.openxmlformats.org/officeDocument/2006/relationships/hyperlink" Target="https://www.gem.wiki/Guangxi_Iron_and_Steel_Group_Co_Ltd" TargetMode="External"/><Relationship Id="rId1081" Type="http://schemas.openxmlformats.org/officeDocument/2006/relationships/hyperlink" Target="https://www.gem.wiki/Dexin_Steel_Morowali_plant" TargetMode="External"/><Relationship Id="rId451" Type="http://schemas.openxmlformats.org/officeDocument/2006/relationships/hyperlink" Target="https://www.gem.wiki/Inner_Mongolia_Yaxin_Longshun_Special_Steel_Co_Ltd" TargetMode="External"/><Relationship Id="rId549" Type="http://schemas.openxmlformats.org/officeDocument/2006/relationships/hyperlink" Target="https://www.gem.wiki/Zhongxin_Iron_and_Steel_Group_Co_Ltd" TargetMode="External"/><Relationship Id="rId756" Type="http://schemas.openxmlformats.org/officeDocument/2006/relationships/hyperlink" Target="https://www.gem.wiki/Changzhi_Xingbao_Steel_Co_Ltd" TargetMode="External"/><Relationship Id="rId1179" Type="http://schemas.openxmlformats.org/officeDocument/2006/relationships/hyperlink" Target="https://www.gem.wiki/Godawari_Power_and_Ispat_Siltara_steel_plant" TargetMode="External"/><Relationship Id="rId1386" Type="http://schemas.openxmlformats.org/officeDocument/2006/relationships/hyperlink" Target="https://www.gem.wiki/Cleveland-Cliffs_Middletown_steel_plant" TargetMode="External"/><Relationship Id="rId104" Type="http://schemas.openxmlformats.org/officeDocument/2006/relationships/hyperlink" Target="https://www.gem.wiki/Yangchun_New_Steel_Co_Ltd" TargetMode="External"/><Relationship Id="rId311" Type="http://schemas.openxmlformats.org/officeDocument/2006/relationships/hyperlink" Target="https://www.gem.wiki/Hebei_Xinda_Iron_and_Steel_Group_Co_Ltd" TargetMode="External"/><Relationship Id="rId409" Type="http://schemas.openxmlformats.org/officeDocument/2006/relationships/hyperlink" Target="https://www.gem.wiki/Anyang_Huixin_Special_Steel_Co_Ltd" TargetMode="External"/><Relationship Id="rId963" Type="http://schemas.openxmlformats.org/officeDocument/2006/relationships/hyperlink" Target="https://www.gem.wiki/Shandong_Iron_and_Steel_Co_Ltd_Laiwu_Branch_Xinxing_Road" TargetMode="External"/><Relationship Id="rId1039" Type="http://schemas.openxmlformats.org/officeDocument/2006/relationships/hyperlink" Target="https://www.gem.wiki/Shandong_Iron_and_Steel_Group_Yongfeng_Lingang_Co_Ltd" TargetMode="External"/><Relationship Id="rId1246" Type="http://schemas.openxmlformats.org/officeDocument/2006/relationships/hyperlink" Target="https://www.gem.wiki/Hwanghae_Iron_and_Steel_Complex_steel_plant" TargetMode="External"/><Relationship Id="rId92" Type="http://schemas.openxmlformats.org/officeDocument/2006/relationships/hyperlink" Target="https://www.gem.wiki/Jiugang_Group_Yuzhong_Iron_and_Steel_Co_Ltd" TargetMode="External"/><Relationship Id="rId616" Type="http://schemas.openxmlformats.org/officeDocument/2006/relationships/hyperlink" Target="https://www.gem.wiki/Fushun_New_Steel_Co_Ltd" TargetMode="External"/><Relationship Id="rId823" Type="http://schemas.openxmlformats.org/officeDocument/2006/relationships/hyperlink" Target="https://www.gem.wiki/Tianjin_Rockcheck_Steel_Group_Co_Ltd" TargetMode="External"/><Relationship Id="rId1453" Type="http://schemas.openxmlformats.org/officeDocument/2006/relationships/hyperlink" Target="https://www.gem.wiki/Henan_Jinhui_Industrial_Group" TargetMode="External"/><Relationship Id="rId1106" Type="http://schemas.openxmlformats.org/officeDocument/2006/relationships/hyperlink" Target="https://www.gem.wiki/JSW_Steel_Vijayanagar_steel_plant" TargetMode="External"/><Relationship Id="rId1313" Type="http://schemas.openxmlformats.org/officeDocument/2006/relationships/hyperlink" Target="https://www.gem.wiki/Evraz_NTMK_steel_plant" TargetMode="External"/><Relationship Id="rId1520" Type="http://schemas.openxmlformats.org/officeDocument/2006/relationships/hyperlink" Target="https://www.gem.wiki/BER-PIG_Iron_and_Steel_Company_Redcliff_plant" TargetMode="External"/><Relationship Id="rId199" Type="http://schemas.openxmlformats.org/officeDocument/2006/relationships/hyperlink" Target="https://www.gem.wiki/Wu_an_Yuhua_Iron_and_Steel_Co_Ltd" TargetMode="External"/><Relationship Id="rId266" Type="http://schemas.openxmlformats.org/officeDocument/2006/relationships/hyperlink" Target="https://www.gem.wiki/Tangshan_Fengnan_District_Jing_an_Iron_and_Steel_Co_Ltd" TargetMode="External"/><Relationship Id="rId473" Type="http://schemas.openxmlformats.org/officeDocument/2006/relationships/hyperlink" Target="https://www.gem.wiki/Jiangsu_Shagang_Group_Huaigang_Special_Steel_Co_Ltd" TargetMode="External"/><Relationship Id="rId680" Type="http://schemas.openxmlformats.org/officeDocument/2006/relationships/hyperlink" Target="https://www.gem.wiki/Shandong_Guangfu_Group_Co_Ltd" TargetMode="External"/><Relationship Id="rId126" Type="http://schemas.openxmlformats.org/officeDocument/2006/relationships/hyperlink" Target="https://www.gem.wiki/Guangxi_Guigang_Iron_and_Steel_Group_Co_Ltd" TargetMode="External"/><Relationship Id="rId333" Type="http://schemas.openxmlformats.org/officeDocument/2006/relationships/hyperlink" Target="https://www.gem.wiki/Tangshan_Wenfeng_Special_Steel_Co_Ltd" TargetMode="External"/><Relationship Id="rId540" Type="http://schemas.openxmlformats.org/officeDocument/2006/relationships/hyperlink" Target="https://www.gem.wiki/Wuxi_Xinsanzhou_Steel_Co_Ltd" TargetMode="External"/><Relationship Id="rId778" Type="http://schemas.openxmlformats.org/officeDocument/2006/relationships/hyperlink" Target="https://www.gem.wiki/Jincheng_Fusheng_Iron_and_Steel_Co_Ltd" TargetMode="External"/><Relationship Id="rId985" Type="http://schemas.openxmlformats.org/officeDocument/2006/relationships/hyperlink" Target="https://www.gem.wiki/Yunnan_Tiangao_Nickel_Alloy_Co_Ltd" TargetMode="External"/><Relationship Id="rId1170" Type="http://schemas.openxmlformats.org/officeDocument/2006/relationships/hyperlink" Target="https://www.gem.wiki/Xindia_Steels_Koppal_plant" TargetMode="External"/><Relationship Id="rId638" Type="http://schemas.openxmlformats.org/officeDocument/2006/relationships/hyperlink" Target="https://www.gem.wiki/Xining_Special_Steel_Co_Ltd" TargetMode="External"/><Relationship Id="rId845" Type="http://schemas.openxmlformats.org/officeDocument/2006/relationships/hyperlink" Target="https://www.gem.wiki/Baosteel_Group_Xinjiang_Bayi_Iron_and_Steel_Co_Ltd" TargetMode="External"/><Relationship Id="rId1030" Type="http://schemas.openxmlformats.org/officeDocument/2006/relationships/hyperlink" Target="https://www.gem.wiki/Panshi_Jianlong_Iron_and_Steel_Co_Ltd" TargetMode="External"/><Relationship Id="rId1268" Type="http://schemas.openxmlformats.org/officeDocument/2006/relationships/hyperlink" Target="https://www.gem.wiki/Kunming_Iron_and_Steel_Myanmar_plant" TargetMode="External"/><Relationship Id="rId1475" Type="http://schemas.openxmlformats.org/officeDocument/2006/relationships/hyperlink" Target="https://www.gem.wiki/Shanxi_Meijin_Iron_and_Steel_Co_Ltd_Yuanping_City" TargetMode="External"/><Relationship Id="rId400" Type="http://schemas.openxmlformats.org/officeDocument/2006/relationships/hyperlink" Target="https://www.gem.wiki/Henan_Fengbao_Special_Steel_Co_Ltd" TargetMode="External"/><Relationship Id="rId705" Type="http://schemas.openxmlformats.org/officeDocument/2006/relationships/hyperlink" Target="https://www.gem.wiki/Linyi_Jiangxin_Iron_and_Steel_Co_Ltd" TargetMode="External"/><Relationship Id="rId1128" Type="http://schemas.openxmlformats.org/officeDocument/2006/relationships/hyperlink" Target="https://www.gem.wiki/SAIL_Bokaro_steel_plant" TargetMode="External"/><Relationship Id="rId1335" Type="http://schemas.openxmlformats.org/officeDocument/2006/relationships/hyperlink" Target="https://www.gem.wiki/Isdemir_Payas_steel_plant" TargetMode="External"/><Relationship Id="rId1542" Type="http://schemas.openxmlformats.org/officeDocument/2006/relationships/hyperlink" Target="https://www.gem.wiki/JSOL_Angul_steel_plant" TargetMode="External"/><Relationship Id="rId912" Type="http://schemas.openxmlformats.org/officeDocument/2006/relationships/hyperlink" Target="https://www.gem.wiki/Anhui_Shoukuang_Dachang_Metal_Material_Co_Ltd" TargetMode="External"/><Relationship Id="rId41" Type="http://schemas.openxmlformats.org/officeDocument/2006/relationships/hyperlink" Target="https://www.gem.wiki/Maanshan_Iron_and_Steel_Co_Ltd" TargetMode="External"/><Relationship Id="rId1402" Type="http://schemas.openxmlformats.org/officeDocument/2006/relationships/hyperlink" Target="https://www.gem.wiki/U.S._Steel_Great_Lakes_Works" TargetMode="External"/><Relationship Id="rId190" Type="http://schemas.openxmlformats.org/officeDocument/2006/relationships/hyperlink" Target="https://www.gem.wiki/Tangshan_Songting_Iron_and_Steel_Co_Ltd" TargetMode="External"/><Relationship Id="rId288" Type="http://schemas.openxmlformats.org/officeDocument/2006/relationships/hyperlink" Target="https://www.gem.wiki/Hebei_Baoxin_Iron_and_Steel_Group_Co_Ltd" TargetMode="External"/><Relationship Id="rId495" Type="http://schemas.openxmlformats.org/officeDocument/2006/relationships/hyperlink" Target="https://www.gem.wiki/Lianfeng_Steel_Zhangjiagang_Co_Ltd" TargetMode="External"/><Relationship Id="rId148" Type="http://schemas.openxmlformats.org/officeDocument/2006/relationships/hyperlink" Target="https://www.gem.wiki/Xuanhua_Iron_and_Steel_Group_Co_Ltd" TargetMode="External"/><Relationship Id="rId355" Type="http://schemas.openxmlformats.org/officeDocument/2006/relationships/hyperlink" Target="https://www.gem.wiki/Langfang_Guangyuan_Metalwork_Co_Ltd" TargetMode="External"/><Relationship Id="rId562" Type="http://schemas.openxmlformats.org/officeDocument/2006/relationships/hyperlink" Target="https://www.gem.wiki/Jiujiang_Pinggang_Iron_and_Steel_Co_Ltd" TargetMode="External"/><Relationship Id="rId1192" Type="http://schemas.openxmlformats.org/officeDocument/2006/relationships/hyperlink" Target="https://www.gem.wiki/Arjas_Steel_Tadipatri_plant" TargetMode="External"/><Relationship Id="rId215" Type="http://schemas.openxmlformats.org/officeDocument/2006/relationships/hyperlink" Target="https://www.gem.wiki/Hebei_Jinxi_Iron_and_Steel_Group_Co_Ltd" TargetMode="External"/><Relationship Id="rId422" Type="http://schemas.openxmlformats.org/officeDocument/2006/relationships/hyperlink" Target="https://www.gem.wiki/Daye_Special_Steel_Co_Ltd" TargetMode="External"/><Relationship Id="rId867" Type="http://schemas.openxmlformats.org/officeDocument/2006/relationships/hyperlink" Target="https://www.gem.wiki/Yunnan_Yuxi_Iron_and_Steel_Group_Yukun_Iron_and_Steel_Co_Ltd" TargetMode="External"/><Relationship Id="rId1052" Type="http://schemas.openxmlformats.org/officeDocument/2006/relationships/hyperlink" Target="https://www.gem.wiki/ArcelorMittal_Bremen_steel_plant" TargetMode="External"/><Relationship Id="rId1497" Type="http://schemas.openxmlformats.org/officeDocument/2006/relationships/hyperlink" Target="https://www.gem.wiki/Uttam_Galva_Ferrous_Bellary_Steel_Plant" TargetMode="External"/><Relationship Id="rId727" Type="http://schemas.openxmlformats.org/officeDocument/2006/relationships/hyperlink" Target="https://www.gem.wiki/Shanxi_Zhongyang_Iron_and_Steel_Co_Ltd" TargetMode="External"/><Relationship Id="rId934" Type="http://schemas.openxmlformats.org/officeDocument/2006/relationships/hyperlink" Target="https://www.gem.wiki/Hebei_Tianzhu_Iron_and_Steel_Group_Co_Ltd" TargetMode="External"/><Relationship Id="rId1357" Type="http://schemas.openxmlformats.org/officeDocument/2006/relationships/hyperlink" Target="https://www.gem.wiki/ArcelorMittal_Kryvyi_Rih_steel_plant" TargetMode="External"/><Relationship Id="rId63" Type="http://schemas.openxmlformats.org/officeDocument/2006/relationships/hyperlink" Target="https://www.gem.wiki/Sansteel_Minguang_Co_Ltd_Fujian_plant" TargetMode="External"/><Relationship Id="rId1217" Type="http://schemas.openxmlformats.org/officeDocument/2006/relationships/hyperlink" Target="https://www.gem.wiki/JFE_West_Japan_Works_(Fukuyama)_steel_plant" TargetMode="External"/><Relationship Id="rId1424" Type="http://schemas.openxmlformats.org/officeDocument/2006/relationships/hyperlink" Target="https://www.gem.wiki/ArcelorMittal_Vanderbijlpark_Steel_Works" TargetMode="External"/><Relationship Id="rId640" Type="http://schemas.openxmlformats.org/officeDocument/2006/relationships/hyperlink" Target="https://www.gem.wiki/Shaanxi_Longmen_Steel_Co_Ltd" TargetMode="External"/><Relationship Id="rId738" Type="http://schemas.openxmlformats.org/officeDocument/2006/relationships/hyperlink" Target="https://www.gem.wiki/Shanxi_Xintai_Iron_and_Steel_Co_Ltd" TargetMode="External"/><Relationship Id="rId945" Type="http://schemas.openxmlformats.org/officeDocument/2006/relationships/hyperlink" Target="https://www.gem.wiki/Henan_Angang_Zhoukou_Iron_and_Steel_Co_Ltd" TargetMode="External"/><Relationship Id="rId1368" Type="http://schemas.openxmlformats.org/officeDocument/2006/relationships/hyperlink" Target="https://www.gem.wiki/Metallurgical_Plant_Kametstal" TargetMode="External"/><Relationship Id="rId74" Type="http://schemas.openxmlformats.org/officeDocument/2006/relationships/hyperlink" Target="https://www.gem.wiki/Fujian_Yixin_Steel_Co_Ltd" TargetMode="External"/><Relationship Id="rId377" Type="http://schemas.openxmlformats.org/officeDocument/2006/relationships/hyperlink" Target="https://www.gem.wiki/Shagang_Group_Anyang_Yongxing_Special_Steel_Co_Ltd" TargetMode="External"/><Relationship Id="rId500" Type="http://schemas.openxmlformats.org/officeDocument/2006/relationships/hyperlink" Target="https://www.gem.wiki/Lianfeng_Steel_Zhangjiagang_Co_Ltd" TargetMode="External"/><Relationship Id="rId584" Type="http://schemas.openxmlformats.org/officeDocument/2006/relationships/hyperlink" Target="https://www.gem.wiki/Angang_Steel_Co_Ltd" TargetMode="External"/><Relationship Id="rId805" Type="http://schemas.openxmlformats.org/officeDocument/2006/relationships/hyperlink" Target="https://www.gem.wiki/Chengyu_Vanadium_and_Titanium_Technology_Co_Ltd" TargetMode="External"/><Relationship Id="rId1130" Type="http://schemas.openxmlformats.org/officeDocument/2006/relationships/hyperlink" Target="https://www.gem.wiki/SAIL_Durgapur_steel_plant" TargetMode="External"/><Relationship Id="rId1228" Type="http://schemas.openxmlformats.org/officeDocument/2006/relationships/hyperlink" Target="https://www.gem.wiki/Nippon_East_Japan_Works_(Kimitsu)_steel_plant" TargetMode="External"/><Relationship Id="rId1435" Type="http://schemas.openxmlformats.org/officeDocument/2006/relationships/hyperlink" Target="https://www.gem.wiki/Hebei_Anfeng_Iron_and_Steel_Co_Ltd" TargetMode="External"/><Relationship Id="rId5" Type="http://schemas.openxmlformats.org/officeDocument/2006/relationships/hyperlink" Target="https://www.gem.wiki/Voestalpine_Stahl_Donawitz_steel_plant" TargetMode="External"/><Relationship Id="rId237" Type="http://schemas.openxmlformats.org/officeDocument/2006/relationships/hyperlink" Target="https://www.gem.wiki/Jingye_Iron_and_Steel_Co_Ltd" TargetMode="External"/><Relationship Id="rId791" Type="http://schemas.openxmlformats.org/officeDocument/2006/relationships/hyperlink" Target="https://www.gem.wiki/Shanxi_Jianlong_Industrial_Co_Ltd" TargetMode="External"/><Relationship Id="rId889" Type="http://schemas.openxmlformats.org/officeDocument/2006/relationships/hyperlink" Target="https://www.gem.wiki/Quzhou_Yuanli_Metal_Products_Co_Ltd" TargetMode="External"/><Relationship Id="rId1074" Type="http://schemas.openxmlformats.org/officeDocument/2006/relationships/hyperlink" Target="https://www.gem.wiki/Gunung_Raja_Paksi_West_Java_steel_plant" TargetMode="External"/><Relationship Id="rId444" Type="http://schemas.openxmlformats.org/officeDocument/2006/relationships/hyperlink" Target="https://www.gem.wiki/Chifeng_Yuanlian_Steel_Co_Ltd" TargetMode="External"/><Relationship Id="rId651" Type="http://schemas.openxmlformats.org/officeDocument/2006/relationships/hyperlink" Target="https://www.gem.wiki/Qingdao_Special_Iron_and_Steel_Co_Ltd" TargetMode="External"/><Relationship Id="rId749" Type="http://schemas.openxmlformats.org/officeDocument/2006/relationships/hyperlink" Target="https://www.gem.wiki/Xiangfen_County_Xingyuan_Steel_Group_Co_Ltd" TargetMode="External"/><Relationship Id="rId1281" Type="http://schemas.openxmlformats.org/officeDocument/2006/relationships/hyperlink" Target="https://www.gem.wiki/Tata_Steel_IJmuiden_steel_plant" TargetMode="External"/><Relationship Id="rId1379" Type="http://schemas.openxmlformats.org/officeDocument/2006/relationships/hyperlink" Target="https://www.gem.wiki/Metinvest_Ilyich_Iron_and_Steel_Works" TargetMode="External"/><Relationship Id="rId1502" Type="http://schemas.openxmlformats.org/officeDocument/2006/relationships/hyperlink" Target="https://www.gem.wiki/Vedanta_Sesa_Goa_Pig_Iron_Plant" TargetMode="External"/><Relationship Id="rId290" Type="http://schemas.openxmlformats.org/officeDocument/2006/relationships/hyperlink" Target="https://www.gem.wiki/Hebei_Xin_Wuan_Steel_Group_Hongrong_Iron_and_Steel_Co_Ltd" TargetMode="External"/><Relationship Id="rId304" Type="http://schemas.openxmlformats.org/officeDocument/2006/relationships/hyperlink" Target="https://www.gem.wiki/Tangshan_Jinma_Steel_Group_Co_Ltd" TargetMode="External"/><Relationship Id="rId388" Type="http://schemas.openxmlformats.org/officeDocument/2006/relationships/hyperlink" Target="https://www.gem.wiki/Henan_Jiyuan_Iron_and_Steel_Group_Co_Ltd" TargetMode="External"/><Relationship Id="rId511" Type="http://schemas.openxmlformats.org/officeDocument/2006/relationships/hyperlink" Target="https://www.gem.wiki/Changshu_Longteng_Special_Steel_Co_Ltd" TargetMode="External"/><Relationship Id="rId609" Type="http://schemas.openxmlformats.org/officeDocument/2006/relationships/hyperlink" Target="https://www.gem.wiki/Benxi_Beiying_Iron_and_Steel_Group_Co_Ltd_Beitai_Town" TargetMode="External"/><Relationship Id="rId956" Type="http://schemas.openxmlformats.org/officeDocument/2006/relationships/hyperlink" Target="https://www.gem.wiki/Baosteel_Desheng_Stainless_Steel_Co_Ltd" TargetMode="External"/><Relationship Id="rId1141" Type="http://schemas.openxmlformats.org/officeDocument/2006/relationships/hyperlink" Target="https://www.gem.wiki/Tata_Steel_Jamshedpur_steel_plant" TargetMode="External"/><Relationship Id="rId1239" Type="http://schemas.openxmlformats.org/officeDocument/2006/relationships/hyperlink" Target="https://www.gem.wiki/Nippon_Kansai_Works_(Wakayama_Area,_Wakayama)_steel_plant" TargetMode="External"/><Relationship Id="rId85" Type="http://schemas.openxmlformats.org/officeDocument/2006/relationships/hyperlink" Target="https://www.gem.wiki/Gansu_Jiu_Steel_Group_Hongxing_Iron_and_Steel_Co_Ltd" TargetMode="External"/><Relationship Id="rId150" Type="http://schemas.openxmlformats.org/officeDocument/2006/relationships/hyperlink" Target="https://www.gem.wiki/Chengde_Iron_and_Steel_Group_Co_Ltd" TargetMode="External"/><Relationship Id="rId595" Type="http://schemas.openxmlformats.org/officeDocument/2006/relationships/hyperlink" Target="https://www.gem.wiki/Rizhao_Steel_Yingkou_Medium_Plate_Co_Ltd" TargetMode="External"/><Relationship Id="rId816" Type="http://schemas.openxmlformats.org/officeDocument/2006/relationships/hyperlink" Target="https://www.gem.wiki/Tianjin_Iron_Plant" TargetMode="External"/><Relationship Id="rId1001" Type="http://schemas.openxmlformats.org/officeDocument/2006/relationships/hyperlink" Target="https://www.gem.wiki/Guangxi_Guixin_Iron_and_Steel_Group_Co_Ltd" TargetMode="External"/><Relationship Id="rId1446" Type="http://schemas.openxmlformats.org/officeDocument/2006/relationships/hyperlink" Target="https://www.gem.wiki/Guangshui_Huaxin_Metallurgical_Industry_Co_Ltd" TargetMode="External"/><Relationship Id="rId248" Type="http://schemas.openxmlformats.org/officeDocument/2006/relationships/hyperlink" Target="https://www.gem.wiki/Tangshan_Delong_Iron_and_Steel_Co_Ltd" TargetMode="External"/><Relationship Id="rId455" Type="http://schemas.openxmlformats.org/officeDocument/2006/relationships/hyperlink" Target="https://www.gem.wiki/Inner_Mongolia_Yaxin_Longshun_Special_Steel_Co_Ltd" TargetMode="External"/><Relationship Id="rId662" Type="http://schemas.openxmlformats.org/officeDocument/2006/relationships/hyperlink" Target="https://www.gem.wiki/Rizhao_Steel_Holding_Group_Co_Ltd" TargetMode="External"/><Relationship Id="rId1085" Type="http://schemas.openxmlformats.org/officeDocument/2006/relationships/hyperlink" Target="https://www.gem.wiki/JSW_BPSL_Jharsuguda_steel_plant" TargetMode="External"/><Relationship Id="rId1292" Type="http://schemas.openxmlformats.org/officeDocument/2006/relationships/hyperlink" Target="https://www.gem.wiki/Mechel_Chelyabinsk_Metallurgical_Plant" TargetMode="External"/><Relationship Id="rId1306" Type="http://schemas.openxmlformats.org/officeDocument/2006/relationships/hyperlink" Target="https://www.gem.wiki/Magnitogorsk_Iron_and_Steel_Works" TargetMode="External"/><Relationship Id="rId1513" Type="http://schemas.openxmlformats.org/officeDocument/2006/relationships/hyperlink" Target="https://www.gem.wiki/BER-PIG_Iron_and_Steel_Company_Redcliff_plant" TargetMode="External"/><Relationship Id="rId12" Type="http://schemas.openxmlformats.org/officeDocument/2006/relationships/hyperlink" Target="https://www.gem.wiki/ArcelorMittal_Gent_steel_plant" TargetMode="External"/><Relationship Id="rId108" Type="http://schemas.openxmlformats.org/officeDocument/2006/relationships/hyperlink" Target="https://www.gem.wiki/Liuzhou_Iron_and_Steel_Co_Ltd_Liuzhou_Base" TargetMode="External"/><Relationship Id="rId315" Type="http://schemas.openxmlformats.org/officeDocument/2006/relationships/hyperlink" Target="https://www.gem.wiki/Tangshan_Guoyi_Special_Type_Iron_and_Steel_Co_Ltd" TargetMode="External"/><Relationship Id="rId522" Type="http://schemas.openxmlformats.org/officeDocument/2006/relationships/hyperlink" Target="https://www.gem.wiki/Lianyungang_Xingxin_Iron_and_Steel_Co_Ltd" TargetMode="External"/><Relationship Id="rId967" Type="http://schemas.openxmlformats.org/officeDocument/2006/relationships/hyperlink" Target="https://www.gem.wiki/Minyuan_Iron_and_Steel_Group_Co_Ltd" TargetMode="External"/><Relationship Id="rId1152" Type="http://schemas.openxmlformats.org/officeDocument/2006/relationships/hyperlink" Target="https://www.gem.wiki/Tata_Steel_Long_Products_Gamharia_steel_plant" TargetMode="External"/><Relationship Id="rId96" Type="http://schemas.openxmlformats.org/officeDocument/2006/relationships/hyperlink" Target="https://www.gem.wiki/SGIS_Songshan_Co_Ltd" TargetMode="External"/><Relationship Id="rId161" Type="http://schemas.openxmlformats.org/officeDocument/2006/relationships/hyperlink" Target="https://www.gem.wiki/Tangshan_Donghua_Iron_and_Steel_Enterprise_Group_Co_Ltd" TargetMode="External"/><Relationship Id="rId399" Type="http://schemas.openxmlformats.org/officeDocument/2006/relationships/hyperlink" Target="https://www.gem.wiki/Anyang_Xinpu_Steel_Co_Ltd" TargetMode="External"/><Relationship Id="rId827" Type="http://schemas.openxmlformats.org/officeDocument/2006/relationships/hyperlink" Target="https://www.gem.wiki/Tianjin_Rockcheck_Steel_Group_Co_Ltd" TargetMode="External"/><Relationship Id="rId1012" Type="http://schemas.openxmlformats.org/officeDocument/2006/relationships/hyperlink" Target="https://www.gem.wiki/Jinan_Iron_and_Steel_Group_Co_Ltd" TargetMode="External"/><Relationship Id="rId1457" Type="http://schemas.openxmlformats.org/officeDocument/2006/relationships/hyperlink" Target="https://www.gem.wiki/Jiangsu_Xingda_Steel_Group" TargetMode="External"/><Relationship Id="rId259" Type="http://schemas.openxmlformats.org/officeDocument/2006/relationships/hyperlink" Target="https://www.gem.wiki/Tangshan_Stainless_Steel_Co_Ltd_Guye_District" TargetMode="External"/><Relationship Id="rId466" Type="http://schemas.openxmlformats.org/officeDocument/2006/relationships/hyperlink" Target="https://www.gem.wiki/Zhangjiagang_Hongchang_Steel_Co_Ltd" TargetMode="External"/><Relationship Id="rId673" Type="http://schemas.openxmlformats.org/officeDocument/2006/relationships/hyperlink" Target="https://www.gem.wiki/Rizhao_Steel_Holding_Group_Co_Ltd" TargetMode="External"/><Relationship Id="rId880" Type="http://schemas.openxmlformats.org/officeDocument/2006/relationships/hyperlink" Target="https://www.gem.wiki/Yunnan_Desheng_Iron_and_Steel_Co_Ltd" TargetMode="External"/><Relationship Id="rId1096" Type="http://schemas.openxmlformats.org/officeDocument/2006/relationships/hyperlink" Target="https://www.gem.wiki/JSPL_Angul_steel_plant" TargetMode="External"/><Relationship Id="rId1317" Type="http://schemas.openxmlformats.org/officeDocument/2006/relationships/hyperlink" Target="https://www.gem.wiki/Nadezhdinski_Metallurgical_Plant" TargetMode="External"/><Relationship Id="rId1524" Type="http://schemas.openxmlformats.org/officeDocument/2006/relationships/hyperlink" Target="https://www.gem.wiki/JSW_POSCO_Keonjhar_steel_plant" TargetMode="External"/><Relationship Id="rId23" Type="http://schemas.openxmlformats.org/officeDocument/2006/relationships/hyperlink" Target="https://www.gem.wiki/Vallourec_Jeceaba_steel_plant" TargetMode="External"/><Relationship Id="rId119" Type="http://schemas.openxmlformats.org/officeDocument/2006/relationships/hyperlink" Target="https://www.gem.wiki/Guangxi_Shenglong_Metallurgical_Co_Ltd" TargetMode="External"/><Relationship Id="rId326" Type="http://schemas.openxmlformats.org/officeDocument/2006/relationships/hyperlink" Target="https://www.gem.wiki/Tangshan_Donghai_Iron_and_Steel_Group_Co_Ltd" TargetMode="External"/><Relationship Id="rId533" Type="http://schemas.openxmlformats.org/officeDocument/2006/relationships/hyperlink" Target="https://www.gem.wiki/Changzhou_Eastern_Special_Steel_Co_Ltd" TargetMode="External"/><Relationship Id="rId978" Type="http://schemas.openxmlformats.org/officeDocument/2006/relationships/hyperlink" Target="https://www.gem.wiki/Lianyungang_Yaxin_Iron_and_Steel_Co_Ltd" TargetMode="External"/><Relationship Id="rId1163" Type="http://schemas.openxmlformats.org/officeDocument/2006/relationships/hyperlink" Target="https://www.gem.wiki/JSPL_Patratu_steel_plant" TargetMode="External"/><Relationship Id="rId1370" Type="http://schemas.openxmlformats.org/officeDocument/2006/relationships/hyperlink" Target="https://www.gem.wiki/Donetsk_Metallurgical_Plant" TargetMode="External"/><Relationship Id="rId740" Type="http://schemas.openxmlformats.org/officeDocument/2006/relationships/hyperlink" Target="https://www.gem.wiki/Shanxi_Xintai_Iron_and_Steel_Co_Ltd" TargetMode="External"/><Relationship Id="rId838" Type="http://schemas.openxmlformats.org/officeDocument/2006/relationships/hyperlink" Target="https://www.gem.wiki/Chongli_Steel_Manufacturing_Co_Ltd" TargetMode="External"/><Relationship Id="rId1023" Type="http://schemas.openxmlformats.org/officeDocument/2006/relationships/hyperlink" Target="https://www.gem.wiki/Sichuan_Dazhou_Iron_and_Steel_Group_Co_Ltd" TargetMode="External"/><Relationship Id="rId1468" Type="http://schemas.openxmlformats.org/officeDocument/2006/relationships/hyperlink" Target="https://www.gem.wiki/Baotou_Da'an_Iron_and_Steel_Co_Ltd_Kundulun_District" TargetMode="External"/><Relationship Id="rId172" Type="http://schemas.openxmlformats.org/officeDocument/2006/relationships/hyperlink" Target="https://www.gem.wiki/Qian_an_Jiujiang_Wire_Co_Ltd" TargetMode="External"/><Relationship Id="rId477" Type="http://schemas.openxmlformats.org/officeDocument/2006/relationships/hyperlink" Target="https://www.gem.wiki/Jiangsu_Shagang_Group_Huaigang_Special_Steel_Co_Ltd" TargetMode="External"/><Relationship Id="rId600" Type="http://schemas.openxmlformats.org/officeDocument/2006/relationships/hyperlink" Target="https://www.gem.wiki/Bengang_Steel_Plates_Co_Ltd" TargetMode="External"/><Relationship Id="rId684" Type="http://schemas.openxmlformats.org/officeDocument/2006/relationships/hyperlink" Target="https://www.gem.wiki/Shandong_Chuanyang_Group_Co_Ltd" TargetMode="External"/><Relationship Id="rId1230" Type="http://schemas.openxmlformats.org/officeDocument/2006/relationships/hyperlink" Target="https://www.gem.wiki/North_Nippon_Muroran_Works_steel_plant" TargetMode="External"/><Relationship Id="rId1328" Type="http://schemas.openxmlformats.org/officeDocument/2006/relationships/hyperlink" Target="https://www.gem.wiki/Evraz_ZSMK_steel_plant" TargetMode="External"/><Relationship Id="rId1535" Type="http://schemas.openxmlformats.org/officeDocument/2006/relationships/hyperlink" Target="https://www.gem.wiki/Rungta_Mines_Chaliyama_steel_plant" TargetMode="External"/><Relationship Id="rId337" Type="http://schemas.openxmlformats.org/officeDocument/2006/relationships/hyperlink" Target="https://www.gem.wiki/Hebei_Tangyin_Iron_and_Steel_Co_Ltd" TargetMode="External"/><Relationship Id="rId891" Type="http://schemas.openxmlformats.org/officeDocument/2006/relationships/hyperlink" Target="https://www.gem.wiki/Quzhou_Yuanli_Metal_Products_Co_Ltd" TargetMode="External"/><Relationship Id="rId905" Type="http://schemas.openxmlformats.org/officeDocument/2006/relationships/hyperlink" Target="https://www.gem.wiki/Yancheng_Lianxin_Iron_and_Steel_Co_Ltd" TargetMode="External"/><Relationship Id="rId989" Type="http://schemas.openxmlformats.org/officeDocument/2006/relationships/hyperlink" Target="https://www.gem.wiki/Wulanhot_Steel_Co_Ltd" TargetMode="External"/><Relationship Id="rId34" Type="http://schemas.openxmlformats.org/officeDocument/2006/relationships/hyperlink" Target="https://www.gem.wiki/Wuhu_Xinxing_Ductile_Iron_Pipes_Co_Ltd" TargetMode="External"/><Relationship Id="rId544" Type="http://schemas.openxmlformats.org/officeDocument/2006/relationships/hyperlink" Target="https://www.gem.wiki/Xuzhou_Taifa_Special_Steel_Group_Co_Ltd" TargetMode="External"/><Relationship Id="rId751" Type="http://schemas.openxmlformats.org/officeDocument/2006/relationships/hyperlink" Target="https://www.gem.wiki/Shanxi_Tongcai_Industry_and_Trade_Co_Ltd" TargetMode="External"/><Relationship Id="rId849" Type="http://schemas.openxmlformats.org/officeDocument/2006/relationships/hyperlink" Target="https://www.gem.wiki/Xinjiang_Tianshan_Iron_and_Steel_Bazhou_Co_Ltd" TargetMode="External"/><Relationship Id="rId1174" Type="http://schemas.openxmlformats.org/officeDocument/2006/relationships/hyperlink" Target="https://www.gem.wiki/Hospet_Steels_Hospet_plant" TargetMode="External"/><Relationship Id="rId1381" Type="http://schemas.openxmlformats.org/officeDocument/2006/relationships/hyperlink" Target="https://www.gem.wiki/Metinvest_Zaporizhstal_steel_plant" TargetMode="External"/><Relationship Id="rId1479" Type="http://schemas.openxmlformats.org/officeDocument/2006/relationships/hyperlink" Target="https://www.gem.wiki/Aktobe_Generatsiya_steel_plant" TargetMode="External"/><Relationship Id="rId183" Type="http://schemas.openxmlformats.org/officeDocument/2006/relationships/hyperlink" Target="https://www.gem.wiki/Hebei_Yanshan_Iron_and_Steel_Group_Co_Ltd" TargetMode="External"/><Relationship Id="rId390" Type="http://schemas.openxmlformats.org/officeDocument/2006/relationships/hyperlink" Target="https://www.gem.wiki/Henan_Jiyuan_Iron_and_Steel_Group_Co_Ltd" TargetMode="External"/><Relationship Id="rId404" Type="http://schemas.openxmlformats.org/officeDocument/2006/relationships/hyperlink" Target="https://www.gem.wiki/Henan_Yaxin_Iron_and_Steel_Group_Co_Ltd" TargetMode="External"/><Relationship Id="rId611" Type="http://schemas.openxmlformats.org/officeDocument/2006/relationships/hyperlink" Target="https://www.gem.wiki/Lingyuan_Iron_and_Steel_Co_Ltd" TargetMode="External"/><Relationship Id="rId1034" Type="http://schemas.openxmlformats.org/officeDocument/2006/relationships/hyperlink" Target="https://www.gem.wiki/Yunnan_Qujing_Iron_and_Steel_Group_Yanggang_Iron_and_Steel_Co_Ltd" TargetMode="External"/><Relationship Id="rId1241" Type="http://schemas.openxmlformats.org/officeDocument/2006/relationships/hyperlink" Target="https://www.gem.wiki/China_Baowu_Phnom_Penh_steel_plant" TargetMode="External"/><Relationship Id="rId1339" Type="http://schemas.openxmlformats.org/officeDocument/2006/relationships/hyperlink" Target="https://www.gem.wiki/Kardemir_Merkez_steel_plant" TargetMode="External"/><Relationship Id="rId250" Type="http://schemas.openxmlformats.org/officeDocument/2006/relationships/hyperlink" Target="https://www.gem.wiki/Chengde_Jianlong_Special_Steel_Co_Ltd" TargetMode="External"/><Relationship Id="rId488" Type="http://schemas.openxmlformats.org/officeDocument/2006/relationships/hyperlink" Target="https://www.gem.wiki/Lianfeng_Steel_Zhangjiagang_Co_Ltd" TargetMode="External"/><Relationship Id="rId695" Type="http://schemas.openxmlformats.org/officeDocument/2006/relationships/hyperlink" Target="https://www.gem.wiki/Shiheng_Special_Steel_Group_Co_Ltd" TargetMode="External"/><Relationship Id="rId709" Type="http://schemas.openxmlformats.org/officeDocument/2006/relationships/hyperlink" Target="https://www.gem.wiki/Shandong_Minyuan_Iron_and_Steel_Co_Ltd" TargetMode="External"/><Relationship Id="rId916" Type="http://schemas.openxmlformats.org/officeDocument/2006/relationships/hyperlink" Target="https://www.gem.wiki/Hbis_Laoting_Steel_Co_Ltd" TargetMode="External"/><Relationship Id="rId1101" Type="http://schemas.openxmlformats.org/officeDocument/2006/relationships/hyperlink" Target="https://www.gem.wiki/JSW_Steel_Dolvi_steel_plant" TargetMode="External"/><Relationship Id="rId1546" Type="http://schemas.openxmlformats.org/officeDocument/2006/relationships/hyperlink" Target="https://www.gem.wiki/Tuyen_Quang_Iron_and_Steel_Long_Binh_steel_plant" TargetMode="External"/><Relationship Id="rId45" Type="http://schemas.openxmlformats.org/officeDocument/2006/relationships/hyperlink" Target="https://www.gem.wiki/Anhui_Guihang_Special_Steel_Co_Ltd" TargetMode="External"/><Relationship Id="rId110" Type="http://schemas.openxmlformats.org/officeDocument/2006/relationships/hyperlink" Target="https://www.gem.wiki/Liuzhou_Iron_and_Steel_Co_Ltd_Liuzhou_Base" TargetMode="External"/><Relationship Id="rId348" Type="http://schemas.openxmlformats.org/officeDocument/2006/relationships/hyperlink" Target="https://www.gem.wiki/Chengde_Zhaofeng_Steel_Group_Co_Ltd" TargetMode="External"/><Relationship Id="rId555" Type="http://schemas.openxmlformats.org/officeDocument/2006/relationships/hyperlink" Target="https://www.gem.wiki/Fangda_Special_Steel_Technology_Co_Ltd" TargetMode="External"/><Relationship Id="rId762" Type="http://schemas.openxmlformats.org/officeDocument/2006/relationships/hyperlink" Target="https://www.gem.wiki/Shanxi_Huaxinyuan_Steel_and_Iron_Group_Co_Ltd" TargetMode="External"/><Relationship Id="rId1185" Type="http://schemas.openxmlformats.org/officeDocument/2006/relationships/hyperlink" Target="https://www.gem.wiki/Jai_Balaji_Steels_Raghunnathpur_plant" TargetMode="External"/><Relationship Id="rId1392" Type="http://schemas.openxmlformats.org/officeDocument/2006/relationships/hyperlink" Target="https://www.gem.wiki/Cleveland-Cliffs_Cleveland_steel_plant" TargetMode="External"/><Relationship Id="rId1406" Type="http://schemas.openxmlformats.org/officeDocument/2006/relationships/hyperlink" Target="https://www.gem.wiki/Formosa_Ha_Tinh_Steel_plant" TargetMode="External"/><Relationship Id="rId194" Type="http://schemas.openxmlformats.org/officeDocument/2006/relationships/hyperlink" Target="https://www.gem.wiki/Hebei_Puyang_Iron_and_Steel_Co_Ltd" TargetMode="External"/><Relationship Id="rId208" Type="http://schemas.openxmlformats.org/officeDocument/2006/relationships/hyperlink" Target="https://www.gem.wiki/Xingtai_Iron_and_Steel_Co_Ltd" TargetMode="External"/><Relationship Id="rId415" Type="http://schemas.openxmlformats.org/officeDocument/2006/relationships/hyperlink" Target="https://www.gem.wiki/Wuhan_Iron_and_Steel_Co_Ltd" TargetMode="External"/><Relationship Id="rId622" Type="http://schemas.openxmlformats.org/officeDocument/2006/relationships/hyperlink" Target="https://www.gem.wiki/Fushun_New_Steel_Co_Ltd" TargetMode="External"/><Relationship Id="rId1045" Type="http://schemas.openxmlformats.org/officeDocument/2006/relationships/hyperlink" Target="https://www.gem.wiki/ThyssenKrupp_Steel_Duisburg_steel_plant" TargetMode="External"/><Relationship Id="rId1252" Type="http://schemas.openxmlformats.org/officeDocument/2006/relationships/hyperlink" Target="https://www.gem.wiki/Hyundai_Steel_Dangjin_steel_plant" TargetMode="External"/><Relationship Id="rId261" Type="http://schemas.openxmlformats.org/officeDocument/2006/relationships/hyperlink" Target="https://www.gem.wiki/Tangshan_Stainless_Steel_Co_Ltd_Guye_District" TargetMode="External"/><Relationship Id="rId499" Type="http://schemas.openxmlformats.org/officeDocument/2006/relationships/hyperlink" Target="https://www.gem.wiki/Lianfeng_Steel_Zhangjiagang_Co_Ltd" TargetMode="External"/><Relationship Id="rId927" Type="http://schemas.openxmlformats.org/officeDocument/2006/relationships/hyperlink" Target="https://www.gem.wiki/Yunnan_Yuxi_Xianfu_Iron_and_Steel_Group_Co_Ltd" TargetMode="External"/><Relationship Id="rId1112" Type="http://schemas.openxmlformats.org/officeDocument/2006/relationships/hyperlink" Target="https://www.gem.wiki/JSW_Bengal_Steel_Salboni_plant" TargetMode="External"/><Relationship Id="rId56" Type="http://schemas.openxmlformats.org/officeDocument/2006/relationships/hyperlink" Target="https://www.gem.wiki/Sichuan_Desheng_Group_Vanadium_and_Titanium_Co_Ltd" TargetMode="External"/><Relationship Id="rId359" Type="http://schemas.openxmlformats.org/officeDocument/2006/relationships/hyperlink" Target="https://www.gem.wiki/Heilongjiang_Jianlong_Iron_and_Steel_Co_Ltd" TargetMode="External"/><Relationship Id="rId566" Type="http://schemas.openxmlformats.org/officeDocument/2006/relationships/hyperlink" Target="https://www.gem.wiki/Xinyu_Iron_and_Steel_Group_Co_Ltd" TargetMode="External"/><Relationship Id="rId773" Type="http://schemas.openxmlformats.org/officeDocument/2006/relationships/hyperlink" Target="https://www.gem.wiki/Shanxi_Changxin_Industrial_Co_Ltd" TargetMode="External"/><Relationship Id="rId1196" Type="http://schemas.openxmlformats.org/officeDocument/2006/relationships/hyperlink" Target="https://www.gem.wiki/Rungta_Mines_Dhenkanal_steel_plant" TargetMode="External"/><Relationship Id="rId1417" Type="http://schemas.openxmlformats.org/officeDocument/2006/relationships/hyperlink" Target="https://www.gem.wiki/Hoa_Phat_Hai_Duong_Steel_plant" TargetMode="External"/><Relationship Id="rId121" Type="http://schemas.openxmlformats.org/officeDocument/2006/relationships/hyperlink" Target="https://www.gem.wiki/Guangxi_Shenglong_Metallurgical_Co_Ltd" TargetMode="External"/><Relationship Id="rId219" Type="http://schemas.openxmlformats.org/officeDocument/2006/relationships/hyperlink" Target="https://www.gem.wiki/Tangshan_Ganglu_Iron_and_Steel_Co_Ltd" TargetMode="External"/><Relationship Id="rId426" Type="http://schemas.openxmlformats.org/officeDocument/2006/relationships/hyperlink" Target="https://www.gem.wiki/Hunan_Valin_Xiangtan_Iron_and_Steel_Co_Ltd" TargetMode="External"/><Relationship Id="rId633" Type="http://schemas.openxmlformats.org/officeDocument/2006/relationships/hyperlink" Target="https://www.gem.wiki/Ningxia_Iron_and_Steel_Group_Co_Ltd" TargetMode="External"/><Relationship Id="rId980" Type="http://schemas.openxmlformats.org/officeDocument/2006/relationships/hyperlink" Target="https://www.gem.wiki/Hebei_Longfengshan_Casting_Co_Ltd" TargetMode="External"/><Relationship Id="rId1056" Type="http://schemas.openxmlformats.org/officeDocument/2006/relationships/hyperlink" Target="https://www.gem.wiki/Egyptian_Iron_&amp;_Steel_Company_Cairo_plant" TargetMode="External"/><Relationship Id="rId1263" Type="http://schemas.openxmlformats.org/officeDocument/2006/relationships/hyperlink" Target="https://www.gem.wiki/Qarmet_steel_plant" TargetMode="External"/><Relationship Id="rId840" Type="http://schemas.openxmlformats.org/officeDocument/2006/relationships/hyperlink" Target="https://www.gem.wiki/Tianjin_Metallurgy_Group_Zhasan_Steel_Co_Ltd" TargetMode="External"/><Relationship Id="rId938" Type="http://schemas.openxmlformats.org/officeDocument/2006/relationships/hyperlink" Target="https://www.gem.wiki/Hangang_Longshan_Iron_and_Steel_Co_Ltd" TargetMode="External"/><Relationship Id="rId1470" Type="http://schemas.openxmlformats.org/officeDocument/2006/relationships/hyperlink" Target="https://www.gem.wiki/Shandong_Xinhua_Special_Steel_Group_Co_Ltd" TargetMode="External"/><Relationship Id="rId67" Type="http://schemas.openxmlformats.org/officeDocument/2006/relationships/hyperlink" Target="https://www.gem.wiki/Fujian_Quanzhou_Minguang_Iron_and_Steel_Co_Ltd" TargetMode="External"/><Relationship Id="rId272" Type="http://schemas.openxmlformats.org/officeDocument/2006/relationships/hyperlink" Target="https://www.gem.wiki/Hebei_Xinwuan_Iron_and_Steel_Group_Xinhui_Metallurgy_Co_Ltd" TargetMode="External"/><Relationship Id="rId577" Type="http://schemas.openxmlformats.org/officeDocument/2006/relationships/hyperlink" Target="https://www.gem.wiki/Jilin_Xinda_Iron_and_Steel_Co_Ltd" TargetMode="External"/><Relationship Id="rId700" Type="http://schemas.openxmlformats.org/officeDocument/2006/relationships/hyperlink" Target="https://www.gem.wiki/Shandong_Fulun_Iron_and_Steel_Co_Ltd" TargetMode="External"/><Relationship Id="rId1123" Type="http://schemas.openxmlformats.org/officeDocument/2006/relationships/hyperlink" Target="https://www.gem.wiki/SAIL_Bokaro_steel_plant" TargetMode="External"/><Relationship Id="rId1330" Type="http://schemas.openxmlformats.org/officeDocument/2006/relationships/hyperlink" Target="https://www.gem.wiki/Hmisho_Steel_Hassia_plant" TargetMode="External"/><Relationship Id="rId1428" Type="http://schemas.openxmlformats.org/officeDocument/2006/relationships/hyperlink" Target="https://www.gem.wiki/Dinson_Chivhu_iron_and_steel_plant" TargetMode="External"/><Relationship Id="rId132" Type="http://schemas.openxmlformats.org/officeDocument/2006/relationships/hyperlink" Target="https://www.gem.wiki/Hebei_Xinxing_Ductile_Iron_Pipes_Co_Ltd" TargetMode="External"/><Relationship Id="rId784" Type="http://schemas.openxmlformats.org/officeDocument/2006/relationships/hyperlink" Target="https://www.gem.wiki/Jincheng_Fusheng_Iron_and_Steel_Co_Ltd" TargetMode="External"/><Relationship Id="rId991" Type="http://schemas.openxmlformats.org/officeDocument/2006/relationships/hyperlink" Target="https://www.gem.wiki/Wulanhot_Steel_Co_Ltd" TargetMode="External"/><Relationship Id="rId1067" Type="http://schemas.openxmlformats.org/officeDocument/2006/relationships/hyperlink" Target="https://www.gem.wiki/British_Steel_Scunthorpe_plant" TargetMode="External"/><Relationship Id="rId437" Type="http://schemas.openxmlformats.org/officeDocument/2006/relationships/hyperlink" Target="https://www.gem.wiki/Inner_Mongolia_BaoTou_Steel_Union_Co_Ltd" TargetMode="External"/><Relationship Id="rId644" Type="http://schemas.openxmlformats.org/officeDocument/2006/relationships/hyperlink" Target="https://www.gem.wiki/Shaanxi_Longmen_Steel_Co_Ltd" TargetMode="External"/><Relationship Id="rId851" Type="http://schemas.openxmlformats.org/officeDocument/2006/relationships/hyperlink" Target="https://www.gem.wiki/Xinjiang_Kunyu_Iron_and_Steel_Co_Ltd" TargetMode="External"/><Relationship Id="rId1274" Type="http://schemas.openxmlformats.org/officeDocument/2006/relationships/hyperlink" Target="https://www.gem.wiki/Hebei_Xin_Wu_an_Steel_Malaysia_plant" TargetMode="External"/><Relationship Id="rId1481" Type="http://schemas.openxmlformats.org/officeDocument/2006/relationships/hyperlink" Target="https://www.gem.wiki/ArcelorMittal_Nippon_Steel_Paradip_Steel_Plant" TargetMode="External"/><Relationship Id="rId283" Type="http://schemas.openxmlformats.org/officeDocument/2006/relationships/hyperlink" Target="https://www.gem.wiki/Wu_an_Mingfang_Iron_and_Steel_Co_Ltd" TargetMode="External"/><Relationship Id="rId490" Type="http://schemas.openxmlformats.org/officeDocument/2006/relationships/hyperlink" Target="https://www.gem.wiki/Lianfeng_Steel_Zhangjiagang_Co_Ltd" TargetMode="External"/><Relationship Id="rId504" Type="http://schemas.openxmlformats.org/officeDocument/2006/relationships/hyperlink" Target="https://www.gem.wiki/Zenith_Steel_Group_Co_Ltd" TargetMode="External"/><Relationship Id="rId711" Type="http://schemas.openxmlformats.org/officeDocument/2006/relationships/hyperlink" Target="https://www.gem.wiki/Laiwu_Iron_and_Steel_Group_Yinshan_Section_Steel_Co_Ltd" TargetMode="External"/><Relationship Id="rId949" Type="http://schemas.openxmlformats.org/officeDocument/2006/relationships/hyperlink" Target="https://www.gem.wiki/Zenith_Steel_Group_Nantong_Co_Ltd" TargetMode="External"/><Relationship Id="rId1134" Type="http://schemas.openxmlformats.org/officeDocument/2006/relationships/hyperlink" Target="https://www.gem.wiki/SAIL_Rourkela_steel_plant" TargetMode="External"/><Relationship Id="rId1341" Type="http://schemas.openxmlformats.org/officeDocument/2006/relationships/hyperlink" Target="https://www.gem.wiki/Kardemir_Merkez_steel_plant" TargetMode="External"/><Relationship Id="rId78" Type="http://schemas.openxmlformats.org/officeDocument/2006/relationships/hyperlink" Target="https://www.gem.wiki/Fujian_Luoyuan_Minguang_Iron_and_Steel_Co_Ltd" TargetMode="External"/><Relationship Id="rId143" Type="http://schemas.openxmlformats.org/officeDocument/2006/relationships/hyperlink" Target="https://www.gem.wiki/Shijiazhuang_Iron_and_Steel_Co_Ltd" TargetMode="External"/><Relationship Id="rId350" Type="http://schemas.openxmlformats.org/officeDocument/2006/relationships/hyperlink" Target="https://www.gem.wiki/Chengde_Shengfeng_Iron_and_Steel_Co_Ltd" TargetMode="External"/><Relationship Id="rId588" Type="http://schemas.openxmlformats.org/officeDocument/2006/relationships/hyperlink" Target="https://www.gem.wiki/Angang_Steel_Co_Ltd" TargetMode="External"/><Relationship Id="rId795" Type="http://schemas.openxmlformats.org/officeDocument/2006/relationships/hyperlink" Target="https://www.gem.wiki/Jinye_Iron_and_Steel_Group_Co_Ltd" TargetMode="External"/><Relationship Id="rId809" Type="http://schemas.openxmlformats.org/officeDocument/2006/relationships/hyperlink" Target="https://www.gem.wiki/Chengyu_Vanadium_and_Titanium_Technology_Co_Ltd" TargetMode="External"/><Relationship Id="rId1201" Type="http://schemas.openxmlformats.org/officeDocument/2006/relationships/hyperlink" Target="https://www.gem.wiki/ArcelorMittal_Nippon_Steel_Kendrapara_plant" TargetMode="External"/><Relationship Id="rId1439" Type="http://schemas.openxmlformats.org/officeDocument/2006/relationships/hyperlink" Target="https://www.gem.wiki/Ningxia_Jianlong_Special_Steel_Co_Ltd" TargetMode="External"/><Relationship Id="rId9" Type="http://schemas.openxmlformats.org/officeDocument/2006/relationships/hyperlink" Target="https://www.gem.wiki/ArcelorMittal_Zenica_steel_plant" TargetMode="External"/><Relationship Id="rId210" Type="http://schemas.openxmlformats.org/officeDocument/2006/relationships/hyperlink" Target="https://www.gem.wiki/Xingtai_Iron_and_Steel_Co_Ltd" TargetMode="External"/><Relationship Id="rId448" Type="http://schemas.openxmlformats.org/officeDocument/2006/relationships/hyperlink" Target="https://www.gem.wiki/Baotou_Daan_Iron_and_Steel_Co_Ltd_Hondlon_District" TargetMode="External"/><Relationship Id="rId655" Type="http://schemas.openxmlformats.org/officeDocument/2006/relationships/hyperlink" Target="https://www.gem.wiki/Rizhao_Steel_Holding_Group_Co_Ltd" TargetMode="External"/><Relationship Id="rId862" Type="http://schemas.openxmlformats.org/officeDocument/2006/relationships/hyperlink" Target="https://www.gem.wiki/WISCO_Group_Kunming_Steel_Co_Ltd_Yuxi_Xinxing_Steel_Company" TargetMode="External"/><Relationship Id="rId1078" Type="http://schemas.openxmlformats.org/officeDocument/2006/relationships/hyperlink" Target="https://www.gem.wiki/CNR_Mandan_Steel_South_Kalimantan_plant" TargetMode="External"/><Relationship Id="rId1285" Type="http://schemas.openxmlformats.org/officeDocument/2006/relationships/hyperlink" Target="https://www.gem.wiki/Panhua_Group_Sarangani_steel_plant" TargetMode="External"/><Relationship Id="rId1492" Type="http://schemas.openxmlformats.org/officeDocument/2006/relationships/hyperlink" Target="https://www.gem.wiki/Shakambhari_Ispat_and_Power_Purulia_Steel_Plant" TargetMode="External"/><Relationship Id="rId1506" Type="http://schemas.openxmlformats.org/officeDocument/2006/relationships/hyperlink" Target="https://www.gem.wiki/Companhia_Siderurgica_do_Cuchi_pig_iron_plant" TargetMode="External"/><Relationship Id="rId294" Type="http://schemas.openxmlformats.org/officeDocument/2006/relationships/hyperlink" Target="https://www.gem.wiki/Hebei_Xinjin_Iron_and_Steel_Co_Ltd" TargetMode="External"/><Relationship Id="rId308" Type="http://schemas.openxmlformats.org/officeDocument/2006/relationships/hyperlink" Target="https://www.gem.wiki/Hebei_Xinda_Iron_and_Steel_Group_Co_Ltd" TargetMode="External"/><Relationship Id="rId515" Type="http://schemas.openxmlformats.org/officeDocument/2006/relationships/hyperlink" Target="https://www.gem.wiki/Jiangsu_Binxin_Steel_Group_Co_Ltd" TargetMode="External"/><Relationship Id="rId722" Type="http://schemas.openxmlformats.org/officeDocument/2006/relationships/hyperlink" Target="https://www.gem.wiki/Baoshan_Iron_and_Steel_Co_Ltd_Headquarters" TargetMode="External"/><Relationship Id="rId1145" Type="http://schemas.openxmlformats.org/officeDocument/2006/relationships/hyperlink" Target="https://www.gem.wiki/RINL_Vizag_Steel_plant" TargetMode="External"/><Relationship Id="rId1352" Type="http://schemas.openxmlformats.org/officeDocument/2006/relationships/hyperlink" Target="https://www.gem.wiki/Alchevsk_Metallurgical_Plant" TargetMode="External"/><Relationship Id="rId89" Type="http://schemas.openxmlformats.org/officeDocument/2006/relationships/hyperlink" Target="https://www.gem.wiki/Gansu_Jiu_Steel_Group_Hongxing_Iron_and_Steel_Co_Ltd" TargetMode="External"/><Relationship Id="rId154" Type="http://schemas.openxmlformats.org/officeDocument/2006/relationships/hyperlink" Target="https://www.gem.wiki/Shougang_Jingtang_United_Iron_and_Steel_Co_Ltd" TargetMode="External"/><Relationship Id="rId361" Type="http://schemas.openxmlformats.org/officeDocument/2006/relationships/hyperlink" Target="https://www.gem.wiki/Heilongjiang_Jianlong_Iron_and_Steel_Co_Ltd" TargetMode="External"/><Relationship Id="rId599" Type="http://schemas.openxmlformats.org/officeDocument/2006/relationships/hyperlink" Target="https://www.gem.wiki/Rizhao_Steel_Yingkou_Medium_Plate_Co_Ltd" TargetMode="External"/><Relationship Id="rId1005" Type="http://schemas.openxmlformats.org/officeDocument/2006/relationships/hyperlink" Target="https://www.gem.wiki/Guangxi_Chiji_Iron_and_Steel_Co_Ltd" TargetMode="External"/><Relationship Id="rId1212" Type="http://schemas.openxmlformats.org/officeDocument/2006/relationships/hyperlink" Target="https://www.gem.wiki/JFE_East_Japan_Works_(Chiba)_steel_plant" TargetMode="External"/><Relationship Id="rId459" Type="http://schemas.openxmlformats.org/officeDocument/2006/relationships/hyperlink" Target="https://www.gem.wiki/Zhangjiagang_Hongchang_Steel_Co_Ltd" TargetMode="External"/><Relationship Id="rId666" Type="http://schemas.openxmlformats.org/officeDocument/2006/relationships/hyperlink" Target="https://www.gem.wiki/Rizhao_Steel_Holding_Group_Co_Ltd" TargetMode="External"/><Relationship Id="rId873" Type="http://schemas.openxmlformats.org/officeDocument/2006/relationships/hyperlink" Target="https://www.gem.wiki/Yunnan_Yuxi_Iron_and_Steel_Group_Yukun_Iron_and_Steel_Co_Ltd" TargetMode="External"/><Relationship Id="rId1089" Type="http://schemas.openxmlformats.org/officeDocument/2006/relationships/hyperlink" Target="https://www.gem.wiki/Tata_Steel_BSL_Meramandali_steel_plant" TargetMode="External"/><Relationship Id="rId1296" Type="http://schemas.openxmlformats.org/officeDocument/2006/relationships/hyperlink" Target="https://www.gem.wiki/IMH_Tula_steel_plant" TargetMode="External"/><Relationship Id="rId1517" Type="http://schemas.openxmlformats.org/officeDocument/2006/relationships/hyperlink" Target="https://www.gem.wiki/BER-PIG_Iron_and_Steel_Company_Redcliff_plant" TargetMode="External"/><Relationship Id="rId16" Type="http://schemas.openxmlformats.org/officeDocument/2006/relationships/hyperlink" Target="https://www.gem.wiki/Ternium_Brasil_Santa_Cruz_steel_plant" TargetMode="External"/><Relationship Id="rId221" Type="http://schemas.openxmlformats.org/officeDocument/2006/relationships/hyperlink" Target="https://www.gem.wiki/Tangshan_Ganglu_Iron_and_Steel_Co_Ltd" TargetMode="External"/><Relationship Id="rId319" Type="http://schemas.openxmlformats.org/officeDocument/2006/relationships/hyperlink" Target="https://www.gem.wiki/Hebei_Rongxin_Steel_Co_Ltd" TargetMode="External"/><Relationship Id="rId526" Type="http://schemas.openxmlformats.org/officeDocument/2006/relationships/hyperlink" Target="https://www.gem.wiki/Jiangsu_Xugang_Iron_and_Steel_Group_Co_Ltd" TargetMode="External"/><Relationship Id="rId1156" Type="http://schemas.openxmlformats.org/officeDocument/2006/relationships/hyperlink" Target="https://www.gem.wiki/JSW_Utkal_Steel_Rajnagar_plant" TargetMode="External"/><Relationship Id="rId1363" Type="http://schemas.openxmlformats.org/officeDocument/2006/relationships/hyperlink" Target="https://www.gem.wiki/Azovstal_Iron_and_Steel_Works" TargetMode="External"/><Relationship Id="rId733" Type="http://schemas.openxmlformats.org/officeDocument/2006/relationships/hyperlink" Target="https://www.gem.wiki/Lvliang_Jianlong_Industrial_Co_Ltd" TargetMode="External"/><Relationship Id="rId940" Type="http://schemas.openxmlformats.org/officeDocument/2006/relationships/hyperlink" Target="https://www.gem.wiki/Chifeng_Zhongtang_Special_Steel_Co_Ltd" TargetMode="External"/><Relationship Id="rId1016" Type="http://schemas.openxmlformats.org/officeDocument/2006/relationships/hyperlink" Target="https://www.gem.wiki/Jinan_Iron_and_Steel_Group_Co_Ltd" TargetMode="External"/><Relationship Id="rId165" Type="http://schemas.openxmlformats.org/officeDocument/2006/relationships/hyperlink" Target="https://www.gem.wiki/Tangshan_Donghua_Iron_and_Steel_Enterprise_Group_Co_Ltd" TargetMode="External"/><Relationship Id="rId372" Type="http://schemas.openxmlformats.org/officeDocument/2006/relationships/hyperlink" Target="https://www.gem.wiki/Anyang_Iron_and_Steel_Co_Ltd" TargetMode="External"/><Relationship Id="rId677" Type="http://schemas.openxmlformats.org/officeDocument/2006/relationships/hyperlink" Target="https://www.gem.wiki/Shandong_Guangfu_Group_Co_Ltd" TargetMode="External"/><Relationship Id="rId800" Type="http://schemas.openxmlformats.org/officeDocument/2006/relationships/hyperlink" Target="https://www.gem.wiki/Pangang_Group_Panzhihua_Steel_Vanadium_Co_Ltd" TargetMode="External"/><Relationship Id="rId1223" Type="http://schemas.openxmlformats.org/officeDocument/2006/relationships/hyperlink" Target="https://www.gem.wiki/Kobe_Kakogawa_Works_steel_plant" TargetMode="External"/><Relationship Id="rId1430" Type="http://schemas.openxmlformats.org/officeDocument/2006/relationships/hyperlink" Target="https://www.gem.wiki/Guangdong_Yuebei_United_Steel_Co_Ltd" TargetMode="External"/><Relationship Id="rId1528" Type="http://schemas.openxmlformats.org/officeDocument/2006/relationships/hyperlink" Target="https://www.gem.wiki/ArcelorMittal_Nippon_Steel_Anakapalle_steel_plant" TargetMode="External"/><Relationship Id="rId232" Type="http://schemas.openxmlformats.org/officeDocument/2006/relationships/hyperlink" Target="https://www.gem.wiki/Hebei_Donghai_Special_Steel_Co_Ltd" TargetMode="External"/><Relationship Id="rId884" Type="http://schemas.openxmlformats.org/officeDocument/2006/relationships/hyperlink" Target="https://www.gem.wiki/Yunnan_Qujing_Iron_and_Steel_Group_Chenggang_Iron_and_Steel_Co_Ltd" TargetMode="External"/><Relationship Id="rId27" Type="http://schemas.openxmlformats.org/officeDocument/2006/relationships/hyperlink" Target="https://www.gem.wiki/ArcelorMittal_Dofasco_steel_plant" TargetMode="External"/><Relationship Id="rId537" Type="http://schemas.openxmlformats.org/officeDocument/2006/relationships/hyperlink" Target="https://www.gem.wiki/Yangzhou_Qinyou_Special_Metal_Materials_Co_Ltd" TargetMode="External"/><Relationship Id="rId744" Type="http://schemas.openxmlformats.org/officeDocument/2006/relationships/hyperlink" Target="https://www.gem.wiki/Shanxi_Liheng_Steel_Co_Ltd" TargetMode="External"/><Relationship Id="rId951" Type="http://schemas.openxmlformats.org/officeDocument/2006/relationships/hyperlink" Target="https://www.gem.wiki/Liaoyang_United_Steel_Co_Ltd" TargetMode="External"/><Relationship Id="rId1167" Type="http://schemas.openxmlformats.org/officeDocument/2006/relationships/hyperlink" Target="https://www.gem.wiki/Tata_Metaliks_Kharagpur_steel_plant" TargetMode="External"/><Relationship Id="rId1374" Type="http://schemas.openxmlformats.org/officeDocument/2006/relationships/hyperlink" Target="https://www.gem.wiki/Yenakiieve_Metallurgical_Plant" TargetMode="External"/><Relationship Id="rId80" Type="http://schemas.openxmlformats.org/officeDocument/2006/relationships/hyperlink" Target="https://www.gem.wiki/Fujian_Tsingtuo_Nickel_Industry_Co_Ltd" TargetMode="External"/><Relationship Id="rId176" Type="http://schemas.openxmlformats.org/officeDocument/2006/relationships/hyperlink" Target="https://www.gem.wiki/Qian_an_Jiujiang_Wire_Co_Ltd" TargetMode="External"/><Relationship Id="rId383" Type="http://schemas.openxmlformats.org/officeDocument/2006/relationships/hyperlink" Target="https://www.gem.wiki/Angang_Group_Xinyang_Iron_and_Steel_Co_Ltd" TargetMode="External"/><Relationship Id="rId590" Type="http://schemas.openxmlformats.org/officeDocument/2006/relationships/hyperlink" Target="https://www.gem.wiki/Angang_Steel_Co_Ltd_Bayuquan_branch" TargetMode="External"/><Relationship Id="rId604" Type="http://schemas.openxmlformats.org/officeDocument/2006/relationships/hyperlink" Target="https://www.gem.wiki/Bengang_Steel_Plates_Co_Ltd" TargetMode="External"/><Relationship Id="rId811" Type="http://schemas.openxmlformats.org/officeDocument/2006/relationships/hyperlink" Target="https://www.gem.wiki/Tianjin_Iron_Plant" TargetMode="External"/><Relationship Id="rId1027" Type="http://schemas.openxmlformats.org/officeDocument/2006/relationships/hyperlink" Target="https://www.gem.wiki/Tangshan_Guotang_Steel_Co_Ltd" TargetMode="External"/><Relationship Id="rId1234" Type="http://schemas.openxmlformats.org/officeDocument/2006/relationships/hyperlink" Target="https://www.gem.wiki/Nippon_Kyushu_Works_(Oita_Area,_Oita)_steel_plant" TargetMode="External"/><Relationship Id="rId1441" Type="http://schemas.openxmlformats.org/officeDocument/2006/relationships/hyperlink" Target="https://www.gem.wiki/Ningxia_Jianlong_Special_Steel_Co_Ltd" TargetMode="External"/><Relationship Id="rId243" Type="http://schemas.openxmlformats.org/officeDocument/2006/relationships/hyperlink" Target="https://www.gem.wiki/Jingye_Iron_and_Steel_Co_Ltd" TargetMode="External"/><Relationship Id="rId450" Type="http://schemas.openxmlformats.org/officeDocument/2006/relationships/hyperlink" Target="https://www.gem.wiki/Baotou_Daan_Iron_and_Steel_Co_Ltd_Hondlon_District" TargetMode="External"/><Relationship Id="rId688" Type="http://schemas.openxmlformats.org/officeDocument/2006/relationships/hyperlink" Target="https://www.gem.wiki/Shandong_Taishan_Steel_Group_Co_Ltd" TargetMode="External"/><Relationship Id="rId895" Type="http://schemas.openxmlformats.org/officeDocument/2006/relationships/hyperlink" Target="https://www.gem.wiki/Ningbo_Iron_and_Steel_Co_Ltd" TargetMode="External"/><Relationship Id="rId909" Type="http://schemas.openxmlformats.org/officeDocument/2006/relationships/hyperlink" Target="https://www.gem.wiki/Hebei_Zongheng_Group_Fengnan_Iron_and_Steel_Co_Ltd" TargetMode="External"/><Relationship Id="rId1080" Type="http://schemas.openxmlformats.org/officeDocument/2006/relationships/hyperlink" Target="https://www.gem.wiki/Dexin_Steel_Morowali_plant" TargetMode="External"/><Relationship Id="rId1301" Type="http://schemas.openxmlformats.org/officeDocument/2006/relationships/hyperlink" Target="https://www.gem.wiki/Magnitogorsk_Iron_and_Steel_Works" TargetMode="External"/><Relationship Id="rId1539" Type="http://schemas.openxmlformats.org/officeDocument/2006/relationships/hyperlink" Target="https://www.gem.wiki/Rashmi_Green_Hydrogen_Steel_Kharagpur_steel_plant" TargetMode="External"/><Relationship Id="rId38" Type="http://schemas.openxmlformats.org/officeDocument/2006/relationships/hyperlink" Target="https://www.gem.wiki/Maanshan_Iron_and_Steel_Co_Ltd" TargetMode="External"/><Relationship Id="rId103" Type="http://schemas.openxmlformats.org/officeDocument/2006/relationships/hyperlink" Target="https://www.gem.wiki/Zhuhai_Yueyufeng_Iron_and_Steel_Co_Ltd" TargetMode="External"/><Relationship Id="rId310" Type="http://schemas.openxmlformats.org/officeDocument/2006/relationships/hyperlink" Target="https://www.gem.wiki/Hebei_Xinda_Iron_and_Steel_Group_Co_Ltd" TargetMode="External"/><Relationship Id="rId548" Type="http://schemas.openxmlformats.org/officeDocument/2006/relationships/hyperlink" Target="https://www.gem.wiki/Zhongxin_Iron_and_Steel_Group_Co_Ltd" TargetMode="External"/><Relationship Id="rId755" Type="http://schemas.openxmlformats.org/officeDocument/2006/relationships/hyperlink" Target="https://www.gem.wiki/Changzhi_Xingbao_Steel_Co_Ltd" TargetMode="External"/><Relationship Id="rId962" Type="http://schemas.openxmlformats.org/officeDocument/2006/relationships/hyperlink" Target="https://www.gem.wiki/Shandong_Iron_and_Steel_Co_Ltd_Laiwu_Branch_Xinxing_Road" TargetMode="External"/><Relationship Id="rId1178" Type="http://schemas.openxmlformats.org/officeDocument/2006/relationships/hyperlink" Target="https://www.gem.wiki/Rashmi_Metaliks_Kharagpur_steel_plant" TargetMode="External"/><Relationship Id="rId1385" Type="http://schemas.openxmlformats.org/officeDocument/2006/relationships/hyperlink" Target="https://www.gem.wiki/Cleveland-Cliffs_Dearborn_steel_plant" TargetMode="External"/><Relationship Id="rId91" Type="http://schemas.openxmlformats.org/officeDocument/2006/relationships/hyperlink" Target="https://www.gem.wiki/Gansu_Jiu_Steel_Group_Hongxing_Iron_and_Steel_Co_Ltd" TargetMode="External"/><Relationship Id="rId187" Type="http://schemas.openxmlformats.org/officeDocument/2006/relationships/hyperlink" Target="https://www.gem.wiki/Tangshan_Songting_Iron_and_Steel_Co_Ltd" TargetMode="External"/><Relationship Id="rId394" Type="http://schemas.openxmlformats.org/officeDocument/2006/relationships/hyperlink" Target="https://www.gem.wiki/Henan_Jiyuan_Iron_and_Steel_Group_Co_Ltd" TargetMode="External"/><Relationship Id="rId408" Type="http://schemas.openxmlformats.org/officeDocument/2006/relationships/hyperlink" Target="https://www.gem.wiki/Henan_Changtai_Stainless_Steel_Plate_Co_Ltd" TargetMode="External"/><Relationship Id="rId615" Type="http://schemas.openxmlformats.org/officeDocument/2006/relationships/hyperlink" Target="https://www.gem.wiki/Lingyuan_Iron_and_Steel_Co_Ltd" TargetMode="External"/><Relationship Id="rId822" Type="http://schemas.openxmlformats.org/officeDocument/2006/relationships/hyperlink" Target="https://www.gem.wiki/Tianjin_Rockcheck_Steel_Group_Co_Ltd" TargetMode="External"/><Relationship Id="rId1038" Type="http://schemas.openxmlformats.org/officeDocument/2006/relationships/hyperlink" Target="https://www.gem.wiki/Shandong_Iron_and_Steel_Group_Yongfeng_Lingang_Co_Ltd" TargetMode="External"/><Relationship Id="rId1245" Type="http://schemas.openxmlformats.org/officeDocument/2006/relationships/hyperlink" Target="https://www.gem.wiki/Hwanghae_Iron_and_Steel_Complex_steel_plant" TargetMode="External"/><Relationship Id="rId1452" Type="http://schemas.openxmlformats.org/officeDocument/2006/relationships/hyperlink" Target="https://www.gem.wiki/Wu'an_Yongcheng_Zhuye_Co_Ltd" TargetMode="External"/><Relationship Id="rId254" Type="http://schemas.openxmlformats.org/officeDocument/2006/relationships/hyperlink" Target="https://www.gem.wiki/Tangshan_Jianlong_Special_Steel_Co_Ltd" TargetMode="External"/><Relationship Id="rId699" Type="http://schemas.openxmlformats.org/officeDocument/2006/relationships/hyperlink" Target="https://www.gem.wiki/Shandong_Luli_Steel_Co_Ltd" TargetMode="External"/><Relationship Id="rId1091" Type="http://schemas.openxmlformats.org/officeDocument/2006/relationships/hyperlink" Target="https://www.gem.wiki/ArcelorMittal_Nippon_Steel_Hazira_Plant" TargetMode="External"/><Relationship Id="rId1105" Type="http://schemas.openxmlformats.org/officeDocument/2006/relationships/hyperlink" Target="https://www.gem.wiki/JSW_Steel_Salem_steel_plant" TargetMode="External"/><Relationship Id="rId1312" Type="http://schemas.openxmlformats.org/officeDocument/2006/relationships/hyperlink" Target="https://www.gem.wiki/Evraz_NTMK_steel_plant" TargetMode="External"/><Relationship Id="rId49" Type="http://schemas.openxmlformats.org/officeDocument/2006/relationships/hyperlink" Target="https://www.gem.wiki/Wuhu_Fuxin_Iron_and_Steel_Co_Ltd" TargetMode="External"/><Relationship Id="rId114" Type="http://schemas.openxmlformats.org/officeDocument/2006/relationships/hyperlink" Target="https://www.gem.wiki/Guangxi_Beigang_New_Material_Co_Ltd" TargetMode="External"/><Relationship Id="rId461" Type="http://schemas.openxmlformats.org/officeDocument/2006/relationships/hyperlink" Target="https://www.gem.wiki/Zhangjiagang_Hongchang_Steel_Co_Ltd" TargetMode="External"/><Relationship Id="rId559" Type="http://schemas.openxmlformats.org/officeDocument/2006/relationships/hyperlink" Target="https://www.gem.wiki/Pingxiang_Pinggang_Anyuan_Iron_and_Steel_Co_Ltd" TargetMode="External"/><Relationship Id="rId766" Type="http://schemas.openxmlformats.org/officeDocument/2006/relationships/hyperlink" Target="https://www.gem.wiki/Shanxi_Gaoyi_Steel_Co_Ltd" TargetMode="External"/><Relationship Id="rId1189" Type="http://schemas.openxmlformats.org/officeDocument/2006/relationships/hyperlink" Target="https://www.gem.wiki/Orissa_Metaliks_Markuta_steel_plant" TargetMode="External"/><Relationship Id="rId1396" Type="http://schemas.openxmlformats.org/officeDocument/2006/relationships/hyperlink" Target="https://www.gem.wiki/U.S._Steel_Edgar_Thomson_Plant" TargetMode="External"/><Relationship Id="rId198" Type="http://schemas.openxmlformats.org/officeDocument/2006/relationships/hyperlink" Target="https://www.gem.wiki/Wu_an_Yuhua_Iron_and_Steel_Co_Ltd" TargetMode="External"/><Relationship Id="rId321" Type="http://schemas.openxmlformats.org/officeDocument/2006/relationships/hyperlink" Target="https://www.gem.wiki/Hebei_Rongxin_Steel_Co_Ltd" TargetMode="External"/><Relationship Id="rId419" Type="http://schemas.openxmlformats.org/officeDocument/2006/relationships/hyperlink" Target="https://www.gem.wiki/Daye_Special_Steel_Co_Ltd" TargetMode="External"/><Relationship Id="rId626" Type="http://schemas.openxmlformats.org/officeDocument/2006/relationships/hyperlink" Target="https://www.gem.wiki/Houying_Group_Haicheng_Iron_and_Steel_Co_Ltd_Datun_Branch" TargetMode="External"/><Relationship Id="rId973" Type="http://schemas.openxmlformats.org/officeDocument/2006/relationships/hyperlink" Target="https://www.gem.wiki/Fujian_Dadonghai_Industrial_Group_Co_Ltd_plant" TargetMode="External"/><Relationship Id="rId1049" Type="http://schemas.openxmlformats.org/officeDocument/2006/relationships/hyperlink" Target="https://www.gem.wiki/Salzgitter_Flachstahl_steel_plant" TargetMode="External"/><Relationship Id="rId1256" Type="http://schemas.openxmlformats.org/officeDocument/2006/relationships/hyperlink" Target="https://www.gem.wiki/POSCO_Gwangyang_steel_plant" TargetMode="External"/><Relationship Id="rId833" Type="http://schemas.openxmlformats.org/officeDocument/2006/relationships/hyperlink" Target="https://www.gem.wiki/Tianjin_New_Tiangang_United_Special_Steel_Co_Ltd" TargetMode="External"/><Relationship Id="rId1116" Type="http://schemas.openxmlformats.org/officeDocument/2006/relationships/hyperlink" Target="https://www.gem.wiki/SAIL_Bhilai_steel_plant" TargetMode="External"/><Relationship Id="rId1463" Type="http://schemas.openxmlformats.org/officeDocument/2006/relationships/hyperlink" Target="https://www.gem.wiki/Jiangsu_Longyuan_Steel_Co" TargetMode="External"/><Relationship Id="rId265" Type="http://schemas.openxmlformats.org/officeDocument/2006/relationships/hyperlink" Target="https://www.gem.wiki/Tangshan_Medium_Thick_Plate_Co_Ltd" TargetMode="External"/><Relationship Id="rId472" Type="http://schemas.openxmlformats.org/officeDocument/2006/relationships/hyperlink" Target="https://www.gem.wiki/Jiangsu_Shagang_Group_Huaigang_Special_Steel_Co_Ltd" TargetMode="External"/><Relationship Id="rId900" Type="http://schemas.openxmlformats.org/officeDocument/2006/relationships/hyperlink" Target="https://www.gem.wiki/Shanxi_Meijin_Iron_and_Steel_Co_Ltd_Dongyu_Town" TargetMode="External"/><Relationship Id="rId1323" Type="http://schemas.openxmlformats.org/officeDocument/2006/relationships/hyperlink" Target="https://www.gem.wiki/Ural_Steel_Metallurgical_Plant" TargetMode="External"/><Relationship Id="rId1530" Type="http://schemas.openxmlformats.org/officeDocument/2006/relationships/hyperlink" Target="https://www.gem.wiki/Adhunik_Metaliks_Kuanrmunda_steel_plant" TargetMode="External"/><Relationship Id="rId125" Type="http://schemas.openxmlformats.org/officeDocument/2006/relationships/hyperlink" Target="https://www.gem.wiki/Guangxi_Shenglong_Metallurgical_Co_Ltd" TargetMode="External"/><Relationship Id="rId332" Type="http://schemas.openxmlformats.org/officeDocument/2006/relationships/hyperlink" Target="https://www.gem.wiki/Tangshan_Chunxing_Special_Steel_Co_Ltd" TargetMode="External"/><Relationship Id="rId777" Type="http://schemas.openxmlformats.org/officeDocument/2006/relationships/hyperlink" Target="https://www.gem.wiki/Xiangfen_County_Xinjinshan_Special_Steel_Co_Ltd" TargetMode="External"/><Relationship Id="rId984" Type="http://schemas.openxmlformats.org/officeDocument/2006/relationships/hyperlink" Target="https://www.gem.wiki/Fushun_Hanking_Direct_Reduced_Iron_Co_Ltd" TargetMode="External"/><Relationship Id="rId637" Type="http://schemas.openxmlformats.org/officeDocument/2006/relationships/hyperlink" Target="https://www.gem.wiki/Xining_Special_Steel_Co_Ltd" TargetMode="External"/><Relationship Id="rId844" Type="http://schemas.openxmlformats.org/officeDocument/2006/relationships/hyperlink" Target="https://www.gem.wiki/Baosteel_Group_Xinjiang_Bayi_Iron_and_Steel_Co_Ltd" TargetMode="External"/><Relationship Id="rId1267" Type="http://schemas.openxmlformats.org/officeDocument/2006/relationships/hyperlink" Target="https://www.gem.wiki/Lanwa_Steel_Hambantota_steel_plant" TargetMode="External"/><Relationship Id="rId1474" Type="http://schemas.openxmlformats.org/officeDocument/2006/relationships/hyperlink" Target="https://www.gem.wiki/Shandong_Iron_and_Steel_Co_Ltd_Laiwu_Branch_Aishan_Street" TargetMode="External"/><Relationship Id="rId276" Type="http://schemas.openxmlformats.org/officeDocument/2006/relationships/hyperlink" Target="https://www.gem.wiki/Jinding_Heavy_Industry_Co_Ltd" TargetMode="External"/><Relationship Id="rId483" Type="http://schemas.openxmlformats.org/officeDocument/2006/relationships/hyperlink" Target="https://www.gem.wiki/Jiangyin_Xingcheng_Special_Steel_Works_Co_Ltd" TargetMode="External"/><Relationship Id="rId690" Type="http://schemas.openxmlformats.org/officeDocument/2006/relationships/hyperlink" Target="https://www.gem.wiki/Shiheng_Special_Steel_Group_Co_Ltd" TargetMode="External"/><Relationship Id="rId704" Type="http://schemas.openxmlformats.org/officeDocument/2006/relationships/hyperlink" Target="https://www.gem.wiki/Shandong_Fulun_Iron_and_Steel_Co_Ltd" TargetMode="External"/><Relationship Id="rId911" Type="http://schemas.openxmlformats.org/officeDocument/2006/relationships/hyperlink" Target="https://www.gem.wiki/Shandong_Iron_and_Steel_Group_Rizhao_Co_Ltd" TargetMode="External"/><Relationship Id="rId1127" Type="http://schemas.openxmlformats.org/officeDocument/2006/relationships/hyperlink" Target="https://www.gem.wiki/SAIL_Bokaro_steel_plant" TargetMode="External"/><Relationship Id="rId1334" Type="http://schemas.openxmlformats.org/officeDocument/2006/relationships/hyperlink" Target="https://www.gem.wiki/Isdemir_Payas_steel_plant" TargetMode="External"/><Relationship Id="rId1541" Type="http://schemas.openxmlformats.org/officeDocument/2006/relationships/hyperlink" Target="https://www.gem.wiki/JSOL_Angul_steel_plant" TargetMode="External"/><Relationship Id="rId40" Type="http://schemas.openxmlformats.org/officeDocument/2006/relationships/hyperlink" Target="https://www.gem.wiki/Maanshan_Iron_and_Steel_Co_Ltd" TargetMode="External"/><Relationship Id="rId136" Type="http://schemas.openxmlformats.org/officeDocument/2006/relationships/hyperlink" Target="https://www.gem.wiki/Tangshan_Iron_and_Steel_Group_Co_Ltd" TargetMode="External"/><Relationship Id="rId343" Type="http://schemas.openxmlformats.org/officeDocument/2006/relationships/hyperlink" Target="https://www.gem.wiki/Qinhuangdao_Hongxing_Iron_and_Steel_Co_Ltd" TargetMode="External"/><Relationship Id="rId550" Type="http://schemas.openxmlformats.org/officeDocument/2006/relationships/hyperlink" Target="https://www.gem.wiki/Shanghai_Meishan_Iron_and_Steel_Co_Ltd" TargetMode="External"/><Relationship Id="rId788" Type="http://schemas.openxmlformats.org/officeDocument/2006/relationships/hyperlink" Target="https://www.gem.wiki/Shanxi_Jianlong_Industrial_Co_Ltd" TargetMode="External"/><Relationship Id="rId995" Type="http://schemas.openxmlformats.org/officeDocument/2006/relationships/hyperlink" Target="https://www.gem.wiki/Wugang_Zhongjia_Iron_and_Steel_Co_Ltd" TargetMode="External"/><Relationship Id="rId1180" Type="http://schemas.openxmlformats.org/officeDocument/2006/relationships/hyperlink" Target="https://www.gem.wiki/Mesco_Steel_Kalinganagar_plant" TargetMode="External"/><Relationship Id="rId1401" Type="http://schemas.openxmlformats.org/officeDocument/2006/relationships/hyperlink" Target="https://www.gem.wiki/U.S._Steel_Great_Lakes_Works" TargetMode="External"/><Relationship Id="rId203" Type="http://schemas.openxmlformats.org/officeDocument/2006/relationships/hyperlink" Target="https://www.gem.wiki/Hebei_Wenfeng_Iron_and_Steel_Co_Ltd" TargetMode="External"/><Relationship Id="rId648" Type="http://schemas.openxmlformats.org/officeDocument/2006/relationships/hyperlink" Target="https://www.gem.wiki/Shaanxi_Lueyang_Iron_and_Steel_Co_Ltd" TargetMode="External"/><Relationship Id="rId855" Type="http://schemas.openxmlformats.org/officeDocument/2006/relationships/hyperlink" Target="https://www.gem.wiki/Xinjiang_Yili_Iron_and_Steel_Co_Ltd" TargetMode="External"/><Relationship Id="rId1040" Type="http://schemas.openxmlformats.org/officeDocument/2006/relationships/hyperlink" Target="https://www.gem.wiki/Jianglong_Acheng_Iron_and_Steel_Co_Ltd" TargetMode="External"/><Relationship Id="rId1278" Type="http://schemas.openxmlformats.org/officeDocument/2006/relationships/hyperlink" Target="https://www.gem.wiki/Alliance_Steel_Kuantan_plant" TargetMode="External"/><Relationship Id="rId1485" Type="http://schemas.openxmlformats.org/officeDocument/2006/relationships/hyperlink" Target="https://www.gem.wiki/Shyam_Metalics_Sambalpur_Steel_Plant" TargetMode="External"/><Relationship Id="rId287" Type="http://schemas.openxmlformats.org/officeDocument/2006/relationships/hyperlink" Target="https://www.gem.wiki/Hebei_Baoxin_Iron_and_Steel_Group_Co_Ltd" TargetMode="External"/><Relationship Id="rId410" Type="http://schemas.openxmlformats.org/officeDocument/2006/relationships/hyperlink" Target="https://www.gem.wiki/Wuhan_Iron_and_Steel_Co_Ltd" TargetMode="External"/><Relationship Id="rId494" Type="http://schemas.openxmlformats.org/officeDocument/2006/relationships/hyperlink" Target="https://www.gem.wiki/Lianfeng_Steel_Zhangjiagang_Co_Ltd" TargetMode="External"/><Relationship Id="rId508" Type="http://schemas.openxmlformats.org/officeDocument/2006/relationships/hyperlink" Target="https://www.gem.wiki/Zenith_Steel_Group_Co_Ltd" TargetMode="External"/><Relationship Id="rId715" Type="http://schemas.openxmlformats.org/officeDocument/2006/relationships/hyperlink" Target="https://www.gem.wiki/Shandong_Laigang_Yongfeng_Steel_Co_Ltd" TargetMode="External"/><Relationship Id="rId922" Type="http://schemas.openxmlformats.org/officeDocument/2006/relationships/hyperlink" Target="https://www.gem.wiki/Shanxi_Jinnan_Iron_and_Steel_Group_Co_Ltd" TargetMode="External"/><Relationship Id="rId1138" Type="http://schemas.openxmlformats.org/officeDocument/2006/relationships/hyperlink" Target="https://www.gem.wiki/Tata_Steel_Jamshedpur_steel_plant" TargetMode="External"/><Relationship Id="rId1345" Type="http://schemas.openxmlformats.org/officeDocument/2006/relationships/hyperlink" Target="https://www.gem.wiki/China_Steel_Corporation_Xiaogang_plant" TargetMode="External"/><Relationship Id="rId147" Type="http://schemas.openxmlformats.org/officeDocument/2006/relationships/hyperlink" Target="https://www.gem.wiki/Xuanhua_Iron_and_Steel_Group_Co_Ltd" TargetMode="External"/><Relationship Id="rId354" Type="http://schemas.openxmlformats.org/officeDocument/2006/relationships/hyperlink" Target="https://www.gem.wiki/Xinji_Aosen_Iron_and_Steel_Group_Co_Ltd" TargetMode="External"/><Relationship Id="rId799" Type="http://schemas.openxmlformats.org/officeDocument/2006/relationships/hyperlink" Target="https://www.gem.wiki/Pangang_Group_Panzhihua_Steel_Vanadium_Co_Ltd" TargetMode="External"/><Relationship Id="rId1191" Type="http://schemas.openxmlformats.org/officeDocument/2006/relationships/hyperlink" Target="https://www.gem.wiki/Arjas_Steel_Tadipatri_plant" TargetMode="External"/><Relationship Id="rId1205" Type="http://schemas.openxmlformats.org/officeDocument/2006/relationships/hyperlink" Target="https://www.gem.wiki/Esfahan_Steel_Isfahan_plant" TargetMode="External"/><Relationship Id="rId51" Type="http://schemas.openxmlformats.org/officeDocument/2006/relationships/hyperlink" Target="https://www.gem.wiki/Chongqing_Iron_and_Steel_Co_Ltd" TargetMode="External"/><Relationship Id="rId561" Type="http://schemas.openxmlformats.org/officeDocument/2006/relationships/hyperlink" Target="https://www.gem.wiki/Jiujiang_Pinggang_Iron_and_Steel_Co_Ltd" TargetMode="External"/><Relationship Id="rId659" Type="http://schemas.openxmlformats.org/officeDocument/2006/relationships/hyperlink" Target="https://www.gem.wiki/Rizhao_Steel_Holding_Group_Co_Ltd" TargetMode="External"/><Relationship Id="rId866" Type="http://schemas.openxmlformats.org/officeDocument/2006/relationships/hyperlink" Target="https://www.gem.wiki/Yunnan_Yuxi_Iron_and_Steel_Group_Yukun_Iron_and_Steel_Co_Ltd" TargetMode="External"/><Relationship Id="rId1289" Type="http://schemas.openxmlformats.org/officeDocument/2006/relationships/hyperlink" Target="https://www.gem.wiki/GFG_Liberty_Galati_steel_plant" TargetMode="External"/><Relationship Id="rId1412" Type="http://schemas.openxmlformats.org/officeDocument/2006/relationships/hyperlink" Target="https://www.gem.wiki/Hoa_Phat_Dung_Quat_steel_plant" TargetMode="External"/><Relationship Id="rId1496" Type="http://schemas.openxmlformats.org/officeDocument/2006/relationships/hyperlink" Target="https://www.gem.wiki/Uttam_Galva_Ferrous_Bellary_Steel_Plant" TargetMode="External"/><Relationship Id="rId214" Type="http://schemas.openxmlformats.org/officeDocument/2006/relationships/hyperlink" Target="https://www.gem.wiki/Hebei_Jinxi_Iron_and_Steel_Group_Co_Ltd" TargetMode="External"/><Relationship Id="rId298" Type="http://schemas.openxmlformats.org/officeDocument/2006/relationships/hyperlink" Target="https://www.gem.wiki/Hebei_Xinghua_Iron_and_Steel_Co_Ltd" TargetMode="External"/><Relationship Id="rId421" Type="http://schemas.openxmlformats.org/officeDocument/2006/relationships/hyperlink" Target="https://www.gem.wiki/Daye_Special_Steel_Co_Ltd" TargetMode="External"/><Relationship Id="rId519" Type="http://schemas.openxmlformats.org/officeDocument/2006/relationships/hyperlink" Target="https://www.gem.wiki/Jiangsu_Binxin_Steel_Group_Co_Ltd" TargetMode="External"/><Relationship Id="rId1051" Type="http://schemas.openxmlformats.org/officeDocument/2006/relationships/hyperlink" Target="https://www.gem.wiki/ArcelorMittal_Bremen_steel_plant" TargetMode="External"/><Relationship Id="rId1149" Type="http://schemas.openxmlformats.org/officeDocument/2006/relationships/hyperlink" Target="https://www.gem.wiki/Electrosteel_Bokaro_steel_plant" TargetMode="External"/><Relationship Id="rId1356" Type="http://schemas.openxmlformats.org/officeDocument/2006/relationships/hyperlink" Target="https://www.gem.wiki/ArcelorMittal_Kryvyi_Rih_steel_plant" TargetMode="External"/><Relationship Id="rId158" Type="http://schemas.openxmlformats.org/officeDocument/2006/relationships/hyperlink" Target="https://www.gem.wiki/Shougang_Qian_an_Iron_and_Steel_Co_Ltd" TargetMode="External"/><Relationship Id="rId726" Type="http://schemas.openxmlformats.org/officeDocument/2006/relationships/hyperlink" Target="https://www.gem.wiki/Shanxi_Zhongyang_Iron_and_Steel_Co_Ltd" TargetMode="External"/><Relationship Id="rId933" Type="http://schemas.openxmlformats.org/officeDocument/2006/relationships/hyperlink" Target="https://www.gem.wiki/Hebei_Tianzhu_Iron_and_Steel_Group_Co_Ltd" TargetMode="External"/><Relationship Id="rId1009" Type="http://schemas.openxmlformats.org/officeDocument/2006/relationships/hyperlink" Target="https://www.gem.wiki/Qinhuangdao_Baigong_Steel_Co_Ltd" TargetMode="External"/><Relationship Id="rId62" Type="http://schemas.openxmlformats.org/officeDocument/2006/relationships/hyperlink" Target="https://www.gem.wiki/Sansteel_Minguang_Co_Ltd_Fujian_plant" TargetMode="External"/><Relationship Id="rId365" Type="http://schemas.openxmlformats.org/officeDocument/2006/relationships/hyperlink" Target="https://www.gem.wiki/Jianlong_Beiman_Special_Steel_Co_Ltd" TargetMode="External"/><Relationship Id="rId572" Type="http://schemas.openxmlformats.org/officeDocument/2006/relationships/hyperlink" Target="https://www.gem.wiki/Jilin_Jianlong_Steel_Co_Ltd" TargetMode="External"/><Relationship Id="rId1216" Type="http://schemas.openxmlformats.org/officeDocument/2006/relationships/hyperlink" Target="https://www.gem.wiki/JFE_West_Japan_Works_(Kurashiki)_steel_plant" TargetMode="External"/><Relationship Id="rId1423" Type="http://schemas.openxmlformats.org/officeDocument/2006/relationships/hyperlink" Target="https://www.gem.wiki/ArcelorMittal_Newcastle_Steel_Works" TargetMode="External"/><Relationship Id="rId225" Type="http://schemas.openxmlformats.org/officeDocument/2006/relationships/hyperlink" Target="https://www.gem.wiki/Tangshan_Ganglu_Iron_and_Steel_Co_Ltd" TargetMode="External"/><Relationship Id="rId432" Type="http://schemas.openxmlformats.org/officeDocument/2006/relationships/hyperlink" Target="https://www.gem.wiki/Lengshuijiang_Steel_Co_Ltd" TargetMode="External"/><Relationship Id="rId877" Type="http://schemas.openxmlformats.org/officeDocument/2006/relationships/hyperlink" Target="https://www.gem.wiki/Yunnan_Desheng_Iron_and_Steel_Co_Ltd" TargetMode="External"/><Relationship Id="rId1062" Type="http://schemas.openxmlformats.org/officeDocument/2006/relationships/hyperlink" Target="https://www.gem.wiki/ArcelorMittal_Dunkerque_steel_plant" TargetMode="External"/><Relationship Id="rId737" Type="http://schemas.openxmlformats.org/officeDocument/2006/relationships/hyperlink" Target="https://www.gem.wiki/Shanxi_Xintai_Iron_and_Steel_Co_Ltd" TargetMode="External"/><Relationship Id="rId944" Type="http://schemas.openxmlformats.org/officeDocument/2006/relationships/hyperlink" Target="https://www.gem.wiki/Linyi_Iron_and_Steel_Investment_Group_Co_Ltd" TargetMode="External"/><Relationship Id="rId1367" Type="http://schemas.openxmlformats.org/officeDocument/2006/relationships/hyperlink" Target="https://www.gem.wiki/Metallurgical_Plant_Kametstal" TargetMode="External"/><Relationship Id="rId73" Type="http://schemas.openxmlformats.org/officeDocument/2006/relationships/hyperlink" Target="https://www.gem.wiki/Fujian_Yixin_Steel_Co_Ltd" TargetMode="External"/><Relationship Id="rId169" Type="http://schemas.openxmlformats.org/officeDocument/2006/relationships/hyperlink" Target="https://www.gem.wiki/Tangshan_Ruifeng_Iron_and_Steel_Group_Co_Ltd" TargetMode="External"/><Relationship Id="rId376" Type="http://schemas.openxmlformats.org/officeDocument/2006/relationships/hyperlink" Target="https://www.gem.wiki/Shagang_Group_Anyang_Yongxing_Special_Steel_Co_Ltd" TargetMode="External"/><Relationship Id="rId583" Type="http://schemas.openxmlformats.org/officeDocument/2006/relationships/hyperlink" Target="https://www.gem.wiki/Angang_Steel_Co_Ltd" TargetMode="External"/><Relationship Id="rId790" Type="http://schemas.openxmlformats.org/officeDocument/2006/relationships/hyperlink" Target="https://www.gem.wiki/Shanxi_Jianlong_Industrial_Co_Ltd" TargetMode="External"/><Relationship Id="rId804" Type="http://schemas.openxmlformats.org/officeDocument/2006/relationships/hyperlink" Target="https://www.gem.wiki/Chengyu_Vanadium_and_Titanium_Technology_Co_Ltd" TargetMode="External"/><Relationship Id="rId1227" Type="http://schemas.openxmlformats.org/officeDocument/2006/relationships/hyperlink" Target="https://www.gem.wiki/Nippon_East_Japan_Works_(Kimitsu)_steel_plant" TargetMode="External"/><Relationship Id="rId1434" Type="http://schemas.openxmlformats.org/officeDocument/2006/relationships/hyperlink" Target="https://www.gem.wiki/Hebei_Anfeng_Iron_and_Steel_Co_Ltd" TargetMode="External"/><Relationship Id="rId4" Type="http://schemas.openxmlformats.org/officeDocument/2006/relationships/hyperlink" Target="https://www.gem.wiki/Voestalpine_Stahl_Donawitz_steel_plant" TargetMode="External"/><Relationship Id="rId236" Type="http://schemas.openxmlformats.org/officeDocument/2006/relationships/hyperlink" Target="https://www.gem.wiki/Jingye_Iron_and_Steel_Co_Ltd" TargetMode="External"/><Relationship Id="rId443" Type="http://schemas.openxmlformats.org/officeDocument/2006/relationships/hyperlink" Target="https://www.gem.wiki/Inner_Mongolia_BaoTou_Steel_Union_Co_Ltd" TargetMode="External"/><Relationship Id="rId650" Type="http://schemas.openxmlformats.org/officeDocument/2006/relationships/hyperlink" Target="https://www.gem.wiki/Shandong_Iron_and_Steel_Group_Yongfeng_Zibo_Co_Ltd" TargetMode="External"/><Relationship Id="rId888" Type="http://schemas.openxmlformats.org/officeDocument/2006/relationships/hyperlink" Target="https://www.gem.wiki/Quzhou_Yuanli_Metal_Products_Co_Ltd" TargetMode="External"/><Relationship Id="rId1073" Type="http://schemas.openxmlformats.org/officeDocument/2006/relationships/hyperlink" Target="https://www.gem.wiki/Gunung_Raja_Paksi_West_Java_steel_plant" TargetMode="External"/><Relationship Id="rId1280" Type="http://schemas.openxmlformats.org/officeDocument/2006/relationships/hyperlink" Target="https://www.gem.wiki/Ajaokuta_Steel_plant" TargetMode="External"/><Relationship Id="rId1501" Type="http://schemas.openxmlformats.org/officeDocument/2006/relationships/hyperlink" Target="https://www.gem.wiki/Vedanta_Sesa_Goa_Pig_Iron_Plant" TargetMode="External"/><Relationship Id="rId303" Type="http://schemas.openxmlformats.org/officeDocument/2006/relationships/hyperlink" Target="https://www.gem.wiki/Tangshan_Xinglong_Iron_and_Steel_Co_Ltd" TargetMode="External"/><Relationship Id="rId748" Type="http://schemas.openxmlformats.org/officeDocument/2006/relationships/hyperlink" Target="https://www.gem.wiki/Xiangfen_County_Xingyuan_Steel_Group_Co_Ltd" TargetMode="External"/><Relationship Id="rId955" Type="http://schemas.openxmlformats.org/officeDocument/2006/relationships/hyperlink" Target="https://www.gem.wiki/Liaoyang_United_Steel_Co_Ltd" TargetMode="External"/><Relationship Id="rId1140" Type="http://schemas.openxmlformats.org/officeDocument/2006/relationships/hyperlink" Target="https://www.gem.wiki/Tata_Steel_Jamshedpur_steel_plant" TargetMode="External"/><Relationship Id="rId1378" Type="http://schemas.openxmlformats.org/officeDocument/2006/relationships/hyperlink" Target="https://www.gem.wiki/Metinvest_Ilyich_Iron_and_Steel_Works" TargetMode="External"/><Relationship Id="rId84" Type="http://schemas.openxmlformats.org/officeDocument/2006/relationships/hyperlink" Target="https://www.gem.wiki/Gansu_Jiu_Steel_Group_Hongxing_Iron_and_Steel_Co_Ltd" TargetMode="External"/><Relationship Id="rId387" Type="http://schemas.openxmlformats.org/officeDocument/2006/relationships/hyperlink" Target="https://www.gem.wiki/Angang_Group_Xinyang_Iron_and_Steel_Co_Ltd" TargetMode="External"/><Relationship Id="rId510" Type="http://schemas.openxmlformats.org/officeDocument/2006/relationships/hyperlink" Target="https://www.gem.wiki/Zenith_Steel_Group_Co_Ltd" TargetMode="External"/><Relationship Id="rId594" Type="http://schemas.openxmlformats.org/officeDocument/2006/relationships/hyperlink" Target="https://www.gem.wiki/Rizhao_Steel_Yingkou_Medium_Plate_Co_Ltd" TargetMode="External"/><Relationship Id="rId608" Type="http://schemas.openxmlformats.org/officeDocument/2006/relationships/hyperlink" Target="https://www.gem.wiki/Benxi_Beiying_Iron_and_Steel_Group_Co_Ltd_Beitai_Town" TargetMode="External"/><Relationship Id="rId815" Type="http://schemas.openxmlformats.org/officeDocument/2006/relationships/hyperlink" Target="https://www.gem.wiki/Tianjin_Iron_Plant" TargetMode="External"/><Relationship Id="rId1238" Type="http://schemas.openxmlformats.org/officeDocument/2006/relationships/hyperlink" Target="https://www.gem.wiki/Nippon_Kyushu_Works_(Yawata_Area,_Kokura)_steel_plant" TargetMode="External"/><Relationship Id="rId1445" Type="http://schemas.openxmlformats.org/officeDocument/2006/relationships/hyperlink" Target="https://www.gem.wiki/Jishan_Mingfu_Steel_Products_Co_Ltd" TargetMode="External"/><Relationship Id="rId247" Type="http://schemas.openxmlformats.org/officeDocument/2006/relationships/hyperlink" Target="https://www.gem.wiki/Delong_Steel_Co_Ltd" TargetMode="External"/><Relationship Id="rId899" Type="http://schemas.openxmlformats.org/officeDocument/2006/relationships/hyperlink" Target="https://www.gem.wiki/Hebei_Mingbin_Iron_and_Steel_Co_Ltd" TargetMode="External"/><Relationship Id="rId1000" Type="http://schemas.openxmlformats.org/officeDocument/2006/relationships/hyperlink" Target="https://www.gem.wiki/Guangxi_Guixin_Iron_and_Steel_Group_Co_Ltd" TargetMode="External"/><Relationship Id="rId1084" Type="http://schemas.openxmlformats.org/officeDocument/2006/relationships/hyperlink" Target="https://www.gem.wiki/Hebei_Bishi_Central_Java_steel_plant" TargetMode="External"/><Relationship Id="rId1305" Type="http://schemas.openxmlformats.org/officeDocument/2006/relationships/hyperlink" Target="https://www.gem.wiki/Magnitogorsk_Iron_and_Steel_Works" TargetMode="External"/><Relationship Id="rId107" Type="http://schemas.openxmlformats.org/officeDocument/2006/relationships/hyperlink" Target="https://www.gem.wiki/Liuzhou_Iron_and_Steel_Co_Ltd_Liuzhou_Base" TargetMode="External"/><Relationship Id="rId454" Type="http://schemas.openxmlformats.org/officeDocument/2006/relationships/hyperlink" Target="https://www.gem.wiki/Inner_Mongolia_Yaxin_Longshun_Special_Steel_Co_Ltd" TargetMode="External"/><Relationship Id="rId661" Type="http://schemas.openxmlformats.org/officeDocument/2006/relationships/hyperlink" Target="https://www.gem.wiki/Rizhao_Steel_Holding_Group_Co_Ltd" TargetMode="External"/><Relationship Id="rId759" Type="http://schemas.openxmlformats.org/officeDocument/2006/relationships/hyperlink" Target="https://www.gem.wiki/Shanxi_Hongda_Iron_and_Steel_Group_Co_Ltd" TargetMode="External"/><Relationship Id="rId966" Type="http://schemas.openxmlformats.org/officeDocument/2006/relationships/hyperlink" Target="https://www.gem.wiki/Minyuan_Iron_and_Steel_Group_Co_Ltd" TargetMode="External"/><Relationship Id="rId1291" Type="http://schemas.openxmlformats.org/officeDocument/2006/relationships/hyperlink" Target="https://www.gem.wiki/HBIS_GROUP_Serbia_Iron_&amp;_Steel_plant_Belgrade" TargetMode="External"/><Relationship Id="rId1389" Type="http://schemas.openxmlformats.org/officeDocument/2006/relationships/hyperlink" Target="https://www.gem.wiki/Cleveland-Cliffs_Indiana_Harbor_steel_plant" TargetMode="External"/><Relationship Id="rId1512" Type="http://schemas.openxmlformats.org/officeDocument/2006/relationships/hyperlink" Target="https://www.gem.wiki/Jinzhou_Jinxing_Special_Steel_Company" TargetMode="External"/><Relationship Id="rId11" Type="http://schemas.openxmlformats.org/officeDocument/2006/relationships/hyperlink" Target="https://www.gem.wiki/ArcelorMittal_Gent_steel_plant" TargetMode="External"/><Relationship Id="rId314" Type="http://schemas.openxmlformats.org/officeDocument/2006/relationships/hyperlink" Target="https://www.gem.wiki/Tangshan_Guoyi_Special_Type_Iron_and_Steel_Co_Ltd" TargetMode="External"/><Relationship Id="rId398" Type="http://schemas.openxmlformats.org/officeDocument/2006/relationships/hyperlink" Target="https://www.gem.wiki/Anyang_Xinpu_Steel_Co_Ltd" TargetMode="External"/><Relationship Id="rId521" Type="http://schemas.openxmlformats.org/officeDocument/2006/relationships/hyperlink" Target="https://www.gem.wiki/Lianyungang_Xingxin_Iron_and_Steel_Co_Ltd" TargetMode="External"/><Relationship Id="rId619" Type="http://schemas.openxmlformats.org/officeDocument/2006/relationships/hyperlink" Target="https://www.gem.wiki/Fushun_New_Steel_Co_Ltd" TargetMode="External"/><Relationship Id="rId1151" Type="http://schemas.openxmlformats.org/officeDocument/2006/relationships/hyperlink" Target="https://www.gem.wiki/Tata_Steel_Long_Products_Gamharia_steel_plant" TargetMode="External"/><Relationship Id="rId1249" Type="http://schemas.openxmlformats.org/officeDocument/2006/relationships/hyperlink" Target="https://www.gem.wiki/Kim_Chaek_Iron_and_Steel_Complex_steel_plant" TargetMode="External"/><Relationship Id="rId95" Type="http://schemas.openxmlformats.org/officeDocument/2006/relationships/hyperlink" Target="https://www.gem.wiki/SGIS_Songshan_Co_Ltd" TargetMode="External"/><Relationship Id="rId160" Type="http://schemas.openxmlformats.org/officeDocument/2006/relationships/hyperlink" Target="https://www.gem.wiki/Tangshan_Donghua_Iron_and_Steel_Enterprise_Group_Co_Ltd" TargetMode="External"/><Relationship Id="rId826" Type="http://schemas.openxmlformats.org/officeDocument/2006/relationships/hyperlink" Target="https://www.gem.wiki/Tianjin_Rockcheck_Steel_Group_Co_Ltd" TargetMode="External"/><Relationship Id="rId1011" Type="http://schemas.openxmlformats.org/officeDocument/2006/relationships/hyperlink" Target="https://www.gem.wiki/Jinan_Iron_and_Steel_Group_Co_Ltd" TargetMode="External"/><Relationship Id="rId1109" Type="http://schemas.openxmlformats.org/officeDocument/2006/relationships/hyperlink" Target="https://www.gem.wiki/JSW_Steel_Vijayanagar_steel_plant" TargetMode="External"/><Relationship Id="rId1456" Type="http://schemas.openxmlformats.org/officeDocument/2006/relationships/hyperlink" Target="https://www.gem.wiki/Shanxi_Tongde_Xinghua_Special_Steel_Co_Ltd" TargetMode="External"/><Relationship Id="rId258" Type="http://schemas.openxmlformats.org/officeDocument/2006/relationships/hyperlink" Target="https://www.gem.wiki/Cangzhou_China_Railway_Equipment_Manufacture_Material_Co_Ltd" TargetMode="External"/><Relationship Id="rId465" Type="http://schemas.openxmlformats.org/officeDocument/2006/relationships/hyperlink" Target="https://www.gem.wiki/Zhangjiagang_Hongchang_Steel_Co_Ltd" TargetMode="External"/><Relationship Id="rId672" Type="http://schemas.openxmlformats.org/officeDocument/2006/relationships/hyperlink" Target="https://www.gem.wiki/Rizhao_Steel_Holding_Group_Co_Ltd" TargetMode="External"/><Relationship Id="rId1095" Type="http://schemas.openxmlformats.org/officeDocument/2006/relationships/hyperlink" Target="https://www.gem.wiki/JSPL_Angul_steel_plant" TargetMode="External"/><Relationship Id="rId1316" Type="http://schemas.openxmlformats.org/officeDocument/2006/relationships/hyperlink" Target="https://www.gem.wiki/Nadezhdinski_Metallurgical_Plant" TargetMode="External"/><Relationship Id="rId1523" Type="http://schemas.openxmlformats.org/officeDocument/2006/relationships/hyperlink" Target="https://www.gem.wiki/Xinjiang_Ka_Steel_Group_Co" TargetMode="External"/><Relationship Id="rId22" Type="http://schemas.openxmlformats.org/officeDocument/2006/relationships/hyperlink" Target="https://www.gem.wiki/Vallourec_Jeceaba_steel_plant" TargetMode="External"/><Relationship Id="rId118" Type="http://schemas.openxmlformats.org/officeDocument/2006/relationships/hyperlink" Target="https://www.gem.wiki/Guangxi_Shenglong_Metallurgical_Co_Ltd" TargetMode="External"/><Relationship Id="rId325" Type="http://schemas.openxmlformats.org/officeDocument/2006/relationships/hyperlink" Target="https://www.gem.wiki/Tangshan_Donghai_Iron_and_Steel_Group_Co_Ltd" TargetMode="External"/><Relationship Id="rId532" Type="http://schemas.openxmlformats.org/officeDocument/2006/relationships/hyperlink" Target="https://www.gem.wiki/Changzhou_Eastern_Special_Steel_Co_Ltd" TargetMode="External"/><Relationship Id="rId977" Type="http://schemas.openxmlformats.org/officeDocument/2006/relationships/hyperlink" Target="https://www.gem.wiki/Fujian_Dadonghai_Industrial_Group_Co_Ltd_plant" TargetMode="External"/><Relationship Id="rId1162" Type="http://schemas.openxmlformats.org/officeDocument/2006/relationships/hyperlink" Target="https://www.gem.wiki/Welspun_Metallics_Anjar_Steel_plant" TargetMode="External"/><Relationship Id="rId171" Type="http://schemas.openxmlformats.org/officeDocument/2006/relationships/hyperlink" Target="https://www.gem.wiki/Tangshan_Ruifeng_Iron_and_Steel_Group_Co_Ltd" TargetMode="External"/><Relationship Id="rId837" Type="http://schemas.openxmlformats.org/officeDocument/2006/relationships/hyperlink" Target="https://www.gem.wiki/Tianjin_Tianfeng_Steel_Co_Ltd" TargetMode="External"/><Relationship Id="rId1022" Type="http://schemas.openxmlformats.org/officeDocument/2006/relationships/hyperlink" Target="https://www.gem.wiki/Sichuan_Dazhou_Iron_and_Steel_Group_Co_Ltd" TargetMode="External"/><Relationship Id="rId1467" Type="http://schemas.openxmlformats.org/officeDocument/2006/relationships/hyperlink" Target="https://www.gem.wiki/Baotou_Deshun_Special_Steel_Co_Ltd" TargetMode="External"/><Relationship Id="rId269" Type="http://schemas.openxmlformats.org/officeDocument/2006/relationships/hyperlink" Target="https://www.gem.wiki/Zhongpu_Handan_Iron_and_Steel_Co_Ltd" TargetMode="External"/><Relationship Id="rId476" Type="http://schemas.openxmlformats.org/officeDocument/2006/relationships/hyperlink" Target="https://www.gem.wiki/Jiangsu_Shagang_Group_Huaigang_Special_Steel_Co_Ltd" TargetMode="External"/><Relationship Id="rId683" Type="http://schemas.openxmlformats.org/officeDocument/2006/relationships/hyperlink" Target="https://www.gem.wiki/Shandong_Chuanyang_Group_Co_Ltd" TargetMode="External"/><Relationship Id="rId890" Type="http://schemas.openxmlformats.org/officeDocument/2006/relationships/hyperlink" Target="https://www.gem.wiki/Quzhou_Yuanli_Metal_Products_Co_Ltd" TargetMode="External"/><Relationship Id="rId904" Type="http://schemas.openxmlformats.org/officeDocument/2006/relationships/hyperlink" Target="https://www.gem.wiki/Yancheng_Lianxin_Iron_and_Steel_Co_Ltd" TargetMode="External"/><Relationship Id="rId1327" Type="http://schemas.openxmlformats.org/officeDocument/2006/relationships/hyperlink" Target="https://www.gem.wiki/Evraz_ZSMK_steel_plant" TargetMode="External"/><Relationship Id="rId1534" Type="http://schemas.openxmlformats.org/officeDocument/2006/relationships/hyperlink" Target="https://www.gem.wiki/Rungta_Mines_Chaliyama_steel_plant" TargetMode="External"/><Relationship Id="rId33" Type="http://schemas.openxmlformats.org/officeDocument/2006/relationships/hyperlink" Target="https://www.gem.wiki/CAP_Acero_Huachipato_steel_plant" TargetMode="External"/><Relationship Id="rId129" Type="http://schemas.openxmlformats.org/officeDocument/2006/relationships/hyperlink" Target="https://www.gem.wiki/Guangxi_Guigang_Iron_and_Steel_Group_Co_Ltd" TargetMode="External"/><Relationship Id="rId336" Type="http://schemas.openxmlformats.org/officeDocument/2006/relationships/hyperlink" Target="https://www.gem.wiki/Hebei_Tianzhu_Iron_and_Steel_Group_Co_Ltd_Fengrun_Plant" TargetMode="External"/><Relationship Id="rId543" Type="http://schemas.openxmlformats.org/officeDocument/2006/relationships/hyperlink" Target="https://www.gem.wiki/Jiangsu_Suxin_Special_Steel_Group_Co_Ltd" TargetMode="External"/><Relationship Id="rId988" Type="http://schemas.openxmlformats.org/officeDocument/2006/relationships/hyperlink" Target="https://www.gem.wiki/Yunnan_Jingye_Steel_Co_Ltd" TargetMode="External"/><Relationship Id="rId1173" Type="http://schemas.openxmlformats.org/officeDocument/2006/relationships/hyperlink" Target="https://www.gem.wiki/Hospet_Steels_Hospet_plant" TargetMode="External"/><Relationship Id="rId1380" Type="http://schemas.openxmlformats.org/officeDocument/2006/relationships/hyperlink" Target="https://www.gem.wiki/Metinvest_Ilyich_Iron_and_Steel_Works" TargetMode="External"/><Relationship Id="rId182" Type="http://schemas.openxmlformats.org/officeDocument/2006/relationships/hyperlink" Target="https://www.gem.wiki/Hebei_Yanshan_Iron_and_Steel_Group_Co_Ltd" TargetMode="External"/><Relationship Id="rId403" Type="http://schemas.openxmlformats.org/officeDocument/2006/relationships/hyperlink" Target="https://www.gem.wiki/Henan_Yaxin_Iron_and_Steel_Group_Co_Ltd" TargetMode="External"/><Relationship Id="rId750" Type="http://schemas.openxmlformats.org/officeDocument/2006/relationships/hyperlink" Target="https://www.gem.wiki/Xiangfen_County_Xingyuan_Steel_Group_Co_Ltd" TargetMode="External"/><Relationship Id="rId848" Type="http://schemas.openxmlformats.org/officeDocument/2006/relationships/hyperlink" Target="https://www.gem.wiki/Xinjiang_Kingtec_Steel_Co_Ltd" TargetMode="External"/><Relationship Id="rId1033" Type="http://schemas.openxmlformats.org/officeDocument/2006/relationships/hyperlink" Target="https://www.gem.wiki/Yunnan_Qujing_Iron_and_Steel_Group_Yanggang_Iron_and_Steel_Co_Ltd" TargetMode="External"/><Relationship Id="rId1478" Type="http://schemas.openxmlformats.org/officeDocument/2006/relationships/hyperlink" Target="https://www.gem.wiki/Cambodia_Iron_and_Steel_Preah_Vihear_Plant" TargetMode="External"/><Relationship Id="rId487" Type="http://schemas.openxmlformats.org/officeDocument/2006/relationships/hyperlink" Target="https://www.gem.wiki/Jiangyin_Xingcheng_Special_Steel_Works_Co_Ltd" TargetMode="External"/><Relationship Id="rId610" Type="http://schemas.openxmlformats.org/officeDocument/2006/relationships/hyperlink" Target="https://www.gem.wiki/Benxi_Beiying_Iron_and_Steel_Group_Co_Ltd_Beitai_Town" TargetMode="External"/><Relationship Id="rId694" Type="http://schemas.openxmlformats.org/officeDocument/2006/relationships/hyperlink" Target="https://www.gem.wiki/Shiheng_Special_Steel_Group_Co_Ltd" TargetMode="External"/><Relationship Id="rId708" Type="http://schemas.openxmlformats.org/officeDocument/2006/relationships/hyperlink" Target="https://www.gem.wiki/Shandong_Longsheng_Iron_and_Steel_Co_Ltd" TargetMode="External"/><Relationship Id="rId915" Type="http://schemas.openxmlformats.org/officeDocument/2006/relationships/hyperlink" Target="https://www.gem.wiki/Fujian_Dingsheng_Iron_and_Steel_Co_Ltd" TargetMode="External"/><Relationship Id="rId1240" Type="http://schemas.openxmlformats.org/officeDocument/2006/relationships/hyperlink" Target="https://www.gem.wiki/Nippon_Kansai_Works_(Wakayama_Area,_Wakayama)_steel_plant" TargetMode="External"/><Relationship Id="rId1338" Type="http://schemas.openxmlformats.org/officeDocument/2006/relationships/hyperlink" Target="https://www.gem.wiki/Kardemir_Merkez_steel_plant" TargetMode="External"/><Relationship Id="rId1545" Type="http://schemas.openxmlformats.org/officeDocument/2006/relationships/hyperlink" Target="https://www.gem.wiki/KIC_Metaliks_Durgapur_steel_plant" TargetMode="External"/><Relationship Id="rId347" Type="http://schemas.openxmlformats.org/officeDocument/2006/relationships/hyperlink" Target="https://www.gem.wiki/Chengde_Zhaofeng_Steel_Group_Co_Ltd" TargetMode="External"/><Relationship Id="rId999" Type="http://schemas.openxmlformats.org/officeDocument/2006/relationships/hyperlink" Target="https://www.gem.wiki/Guangdong_Jingye_Iron_and_Steel_Co_Ltd" TargetMode="External"/><Relationship Id="rId1100" Type="http://schemas.openxmlformats.org/officeDocument/2006/relationships/hyperlink" Target="https://www.gem.wiki/JSPL_Raigarh_steel_plant" TargetMode="External"/><Relationship Id="rId1184" Type="http://schemas.openxmlformats.org/officeDocument/2006/relationships/hyperlink" Target="https://www.gem.wiki/Jai_Balaji_Durgapur_Unit_IV_steel_plant" TargetMode="External"/><Relationship Id="rId1405" Type="http://schemas.openxmlformats.org/officeDocument/2006/relationships/hyperlink" Target="https://www.gem.wiki/Formosa_Ha_Tinh_Steel_plant" TargetMode="External"/><Relationship Id="rId44" Type="http://schemas.openxmlformats.org/officeDocument/2006/relationships/hyperlink" Target="https://www.gem.wiki/Anhui_Changjiang_Steel_Co_Ltd" TargetMode="External"/><Relationship Id="rId554" Type="http://schemas.openxmlformats.org/officeDocument/2006/relationships/hyperlink" Target="https://www.gem.wiki/Fangda_Special_Steel_Technology_Co_Ltd" TargetMode="External"/><Relationship Id="rId761" Type="http://schemas.openxmlformats.org/officeDocument/2006/relationships/hyperlink" Target="https://www.gem.wiki/Shanxi_Huaxinyuan_Steel_and_Iron_Group_Co_Ltd" TargetMode="External"/><Relationship Id="rId859" Type="http://schemas.openxmlformats.org/officeDocument/2006/relationships/hyperlink" Target="https://www.gem.wiki/WISCO_Group_Kunming_Steel_Co_Ltd_Honghe_Iron_and_Steel_Company" TargetMode="External"/><Relationship Id="rId1391" Type="http://schemas.openxmlformats.org/officeDocument/2006/relationships/hyperlink" Target="https://www.gem.wiki/Cleveland-Cliffs_Indiana_Harbor_steel_plant" TargetMode="External"/><Relationship Id="rId1489" Type="http://schemas.openxmlformats.org/officeDocument/2006/relationships/hyperlink" Target="https://www.gem.wiki/Rungta_Mines_Kamanda_steel_plant" TargetMode="External"/><Relationship Id="rId193" Type="http://schemas.openxmlformats.org/officeDocument/2006/relationships/hyperlink" Target="https://www.gem.wiki/Hebei_Puyang_Iron_and_Steel_Co_Ltd" TargetMode="External"/><Relationship Id="rId207" Type="http://schemas.openxmlformats.org/officeDocument/2006/relationships/hyperlink" Target="https://www.gem.wiki/Hebei_Wenfeng_Iron_and_Steel_Co_Ltd" TargetMode="External"/><Relationship Id="rId414" Type="http://schemas.openxmlformats.org/officeDocument/2006/relationships/hyperlink" Target="https://www.gem.wiki/Wuhan_Iron_and_Steel_Co_Ltd" TargetMode="External"/><Relationship Id="rId498" Type="http://schemas.openxmlformats.org/officeDocument/2006/relationships/hyperlink" Target="https://www.gem.wiki/Lianfeng_Steel_Zhangjiagang_Co_Ltd" TargetMode="External"/><Relationship Id="rId621" Type="http://schemas.openxmlformats.org/officeDocument/2006/relationships/hyperlink" Target="https://www.gem.wiki/Fushun_New_Steel_Co_Ltd" TargetMode="External"/><Relationship Id="rId1044" Type="http://schemas.openxmlformats.org/officeDocument/2006/relationships/hyperlink" Target="https://www.gem.wiki/ThyssenKrupp_Steel_Duisburg_steel_plant" TargetMode="External"/><Relationship Id="rId1251" Type="http://schemas.openxmlformats.org/officeDocument/2006/relationships/hyperlink" Target="https://www.gem.wiki/Hyundai_Steel_Dangjin_steel_plant" TargetMode="External"/><Relationship Id="rId1349" Type="http://schemas.openxmlformats.org/officeDocument/2006/relationships/hyperlink" Target="https://www.gem.wiki/Alchevsk_Metallurgical_Plant" TargetMode="External"/><Relationship Id="rId260" Type="http://schemas.openxmlformats.org/officeDocument/2006/relationships/hyperlink" Target="https://www.gem.wiki/Tangshan_Stainless_Steel_Co_Ltd_Guye_District" TargetMode="External"/><Relationship Id="rId719" Type="http://schemas.openxmlformats.org/officeDocument/2006/relationships/hyperlink" Target="https://www.gem.wiki/Baoshan_Iron_and_Steel_Co_Ltd_Headquarters" TargetMode="External"/><Relationship Id="rId926" Type="http://schemas.openxmlformats.org/officeDocument/2006/relationships/hyperlink" Target="https://www.gem.wiki/Yunnan_Yuxi_Xianfu_Iron_and_Steel_Group_Co_Ltd" TargetMode="External"/><Relationship Id="rId1111" Type="http://schemas.openxmlformats.org/officeDocument/2006/relationships/hyperlink" Target="https://www.gem.wiki/JSW_Steel_Jharkhand_steel_plant" TargetMode="External"/><Relationship Id="rId55" Type="http://schemas.openxmlformats.org/officeDocument/2006/relationships/hyperlink" Target="https://www.gem.wiki/Sichuan_Desheng_Group_Vanadium_and_Titanium_Co_Ltd" TargetMode="External"/><Relationship Id="rId120" Type="http://schemas.openxmlformats.org/officeDocument/2006/relationships/hyperlink" Target="https://www.gem.wiki/Guangxi_Shenglong_Metallurgical_Co_Ltd" TargetMode="External"/><Relationship Id="rId358" Type="http://schemas.openxmlformats.org/officeDocument/2006/relationships/hyperlink" Target="https://www.gem.wiki/Langfang_Guangyuan_Metalwork_Co_Ltd" TargetMode="External"/><Relationship Id="rId565" Type="http://schemas.openxmlformats.org/officeDocument/2006/relationships/hyperlink" Target="https://www.gem.wiki/Xinyu_Iron_and_Steel_Group_Co_Ltd" TargetMode="External"/><Relationship Id="rId772" Type="http://schemas.openxmlformats.org/officeDocument/2006/relationships/hyperlink" Target="https://www.gem.wiki/Shanxi_Changxin_Industrial_Co_Ltd" TargetMode="External"/><Relationship Id="rId1195" Type="http://schemas.openxmlformats.org/officeDocument/2006/relationships/hyperlink" Target="https://www.gem.wiki/Rungta_Mines_Dhenkanal_steel_plant" TargetMode="External"/><Relationship Id="rId1209" Type="http://schemas.openxmlformats.org/officeDocument/2006/relationships/hyperlink" Target="https://www.gem.wiki/Acciaierie_d'Italia_Taranto_steel_plant" TargetMode="External"/><Relationship Id="rId1416" Type="http://schemas.openxmlformats.org/officeDocument/2006/relationships/hyperlink" Target="https://www.gem.wiki/Hoa_Phat_Hai_Duong_Steel_plant" TargetMode="External"/><Relationship Id="rId218" Type="http://schemas.openxmlformats.org/officeDocument/2006/relationships/hyperlink" Target="https://www.gem.wiki/Tangshan_Ganglu_Iron_and_Steel_Co_Ltd" TargetMode="External"/><Relationship Id="rId425" Type="http://schemas.openxmlformats.org/officeDocument/2006/relationships/hyperlink" Target="https://www.gem.wiki/Hunan_Valin_Xiangtan_Iron_and_Steel_Co_Ltd" TargetMode="External"/><Relationship Id="rId632" Type="http://schemas.openxmlformats.org/officeDocument/2006/relationships/hyperlink" Target="https://www.gem.wiki/Anshan_Baode_Iron_and_Steel_Co_Ltd" TargetMode="External"/><Relationship Id="rId1055" Type="http://schemas.openxmlformats.org/officeDocument/2006/relationships/hyperlink" Target="https://www.gem.wiki/Egyptian_Iron_&amp;_Steel_Company_Cairo_plant" TargetMode="External"/><Relationship Id="rId1262" Type="http://schemas.openxmlformats.org/officeDocument/2006/relationships/hyperlink" Target="https://www.gem.wiki/POSCO_Pohang_steel_plant" TargetMode="External"/><Relationship Id="rId271" Type="http://schemas.openxmlformats.org/officeDocument/2006/relationships/hyperlink" Target="https://www.gem.wiki/Zhongpu_Handan_Iron_and_Steel_Co_Ltd" TargetMode="External"/><Relationship Id="rId937" Type="http://schemas.openxmlformats.org/officeDocument/2006/relationships/hyperlink" Target="https://www.gem.wiki/Hebei_Taihang_Iron_and_Steel_Group_Co_Ltd" TargetMode="External"/><Relationship Id="rId1122" Type="http://schemas.openxmlformats.org/officeDocument/2006/relationships/hyperlink" Target="https://www.gem.wiki/SAIL_Bokaro_steel_plant" TargetMode="External"/><Relationship Id="rId66" Type="http://schemas.openxmlformats.org/officeDocument/2006/relationships/hyperlink" Target="https://www.gem.wiki/Fujian_Quanzhou_Minguang_Iron_and_Steel_Co_Ltd" TargetMode="External"/><Relationship Id="rId131" Type="http://schemas.openxmlformats.org/officeDocument/2006/relationships/hyperlink" Target="https://www.gem.wiki/Shougang_Shuicheng_Iron_and_Steel_Group_Co_Ltd" TargetMode="External"/><Relationship Id="rId369" Type="http://schemas.openxmlformats.org/officeDocument/2006/relationships/hyperlink" Target="https://www.gem.wiki/Anyang_Iron_and_Steel_Co_Ltd" TargetMode="External"/><Relationship Id="rId576" Type="http://schemas.openxmlformats.org/officeDocument/2006/relationships/hyperlink" Target="https://www.gem.wiki/Jilin_Xinda_Iron_and_Steel_Co_Ltd" TargetMode="External"/><Relationship Id="rId783" Type="http://schemas.openxmlformats.org/officeDocument/2006/relationships/hyperlink" Target="https://www.gem.wiki/Jincheng_Fusheng_Iron_and_Steel_Co_Ltd" TargetMode="External"/><Relationship Id="rId990" Type="http://schemas.openxmlformats.org/officeDocument/2006/relationships/hyperlink" Target="https://www.gem.wiki/Wulanhot_Steel_Co_Ltd" TargetMode="External"/><Relationship Id="rId1427" Type="http://schemas.openxmlformats.org/officeDocument/2006/relationships/hyperlink" Target="https://www.gem.wiki/Dinson_Chivhu_iron_and_steel_plant" TargetMode="External"/><Relationship Id="rId229" Type="http://schemas.openxmlformats.org/officeDocument/2006/relationships/hyperlink" Target="https://www.gem.wiki/Hebei_Donghai_Special_Steel_Co_Ltd" TargetMode="External"/><Relationship Id="rId436" Type="http://schemas.openxmlformats.org/officeDocument/2006/relationships/hyperlink" Target="https://www.gem.wiki/Inner_Mongolia_BaoTou_Steel_Union_Co_Ltd" TargetMode="External"/><Relationship Id="rId643" Type="http://schemas.openxmlformats.org/officeDocument/2006/relationships/hyperlink" Target="https://www.gem.wiki/Shaanxi_Longmen_Steel_Co_Ltd" TargetMode="External"/><Relationship Id="rId1066" Type="http://schemas.openxmlformats.org/officeDocument/2006/relationships/hyperlink" Target="https://www.gem.wiki/Tata_Steel_Port_Talbot_steel_plant" TargetMode="External"/><Relationship Id="rId1273" Type="http://schemas.openxmlformats.org/officeDocument/2006/relationships/hyperlink" Target="https://www.gem.wiki/Hebei_Xin_Wu_an_Steel_Malaysia_plant" TargetMode="External"/><Relationship Id="rId1480" Type="http://schemas.openxmlformats.org/officeDocument/2006/relationships/hyperlink" Target="https://www.gem.wiki/JSPL_Asanboni_Steel_Plant" TargetMode="External"/><Relationship Id="rId850" Type="http://schemas.openxmlformats.org/officeDocument/2006/relationships/hyperlink" Target="https://www.gem.wiki/Xinjiang_Tianshan_Iron_and_Steel_Bazhou_Co_Ltd" TargetMode="External"/><Relationship Id="rId948" Type="http://schemas.openxmlformats.org/officeDocument/2006/relationships/hyperlink" Target="https://www.gem.wiki/Zenith_Steel_Group_Nantong_Co_Ltd" TargetMode="External"/><Relationship Id="rId1133" Type="http://schemas.openxmlformats.org/officeDocument/2006/relationships/hyperlink" Target="https://www.gem.wiki/SAIL_Rourkela_steel_plant" TargetMode="External"/><Relationship Id="rId77" Type="http://schemas.openxmlformats.org/officeDocument/2006/relationships/hyperlink" Target="https://www.gem.wiki/Fujian_Luoyuan_Minguang_Iron_and_Steel_Co_Ltd" TargetMode="External"/><Relationship Id="rId282" Type="http://schemas.openxmlformats.org/officeDocument/2006/relationships/hyperlink" Target="https://www.gem.wiki/Hebei_Xin_Wuan_Steel_Group_Wenan_Iron_and_Steel_Co_Ltd" TargetMode="External"/><Relationship Id="rId503" Type="http://schemas.openxmlformats.org/officeDocument/2006/relationships/hyperlink" Target="https://www.gem.wiki/Zenith_Steel_Group_Co_Ltd" TargetMode="External"/><Relationship Id="rId587" Type="http://schemas.openxmlformats.org/officeDocument/2006/relationships/hyperlink" Target="https://www.gem.wiki/Angang_Steel_Co_Ltd" TargetMode="External"/><Relationship Id="rId710" Type="http://schemas.openxmlformats.org/officeDocument/2006/relationships/hyperlink" Target="https://www.gem.wiki/Shandong_Minyuan_Iron_and_Steel_Co_Ltd" TargetMode="External"/><Relationship Id="rId808" Type="http://schemas.openxmlformats.org/officeDocument/2006/relationships/hyperlink" Target="https://www.gem.wiki/Chengyu_Vanadium_and_Titanium_Technology_Co_Ltd" TargetMode="External"/><Relationship Id="rId1340" Type="http://schemas.openxmlformats.org/officeDocument/2006/relationships/hyperlink" Target="https://www.gem.wiki/Kardemir_Merkez_steel_plant" TargetMode="External"/><Relationship Id="rId1438" Type="http://schemas.openxmlformats.org/officeDocument/2006/relationships/hyperlink" Target="https://www.gem.wiki/Yangzhou_Hengrun_Ocean_Heavy_Industry_Co_Ltd" TargetMode="External"/><Relationship Id="rId8" Type="http://schemas.openxmlformats.org/officeDocument/2006/relationships/hyperlink" Target="https://www.gem.wiki/GFG_Liberty_Steel_Australia_Whyalla_steel_plant" TargetMode="External"/><Relationship Id="rId142" Type="http://schemas.openxmlformats.org/officeDocument/2006/relationships/hyperlink" Target="https://www.gem.wiki/Handan_Iron_and_Steel_Group_Co_Ltd" TargetMode="External"/><Relationship Id="rId447" Type="http://schemas.openxmlformats.org/officeDocument/2006/relationships/hyperlink" Target="https://www.gem.wiki/Inner_Mongolia_Desheng_Metal_Products_Co_Ltd" TargetMode="External"/><Relationship Id="rId794" Type="http://schemas.openxmlformats.org/officeDocument/2006/relationships/hyperlink" Target="https://www.gem.wiki/Jinye_Iron_and_Steel_Group_Co_Ltd" TargetMode="External"/><Relationship Id="rId1077" Type="http://schemas.openxmlformats.org/officeDocument/2006/relationships/hyperlink" Target="https://www.gem.wiki/KS_Posco_Cilegon_steel_plant" TargetMode="External"/><Relationship Id="rId1200" Type="http://schemas.openxmlformats.org/officeDocument/2006/relationships/hyperlink" Target="https://www.gem.wiki/ArcelorMittal_Nippon_Steel_Kendrapara_plant" TargetMode="External"/><Relationship Id="rId654" Type="http://schemas.openxmlformats.org/officeDocument/2006/relationships/hyperlink" Target="https://www.gem.wiki/Rizhao_Steel_Holding_Group_Co_Ltd" TargetMode="External"/><Relationship Id="rId861" Type="http://schemas.openxmlformats.org/officeDocument/2006/relationships/hyperlink" Target="https://www.gem.wiki/WISCO_Group_Kunming_Steel_Co_Ltd_Yuxi_Xinxing_Steel_Company" TargetMode="External"/><Relationship Id="rId959" Type="http://schemas.openxmlformats.org/officeDocument/2006/relationships/hyperlink" Target="https://www.gem.wiki/Baosteel_Desheng_Stainless_Steel_Co_Ltd" TargetMode="External"/><Relationship Id="rId1284" Type="http://schemas.openxmlformats.org/officeDocument/2006/relationships/hyperlink" Target="https://www.gem.wiki/Panhua_Group_Sarangani_steel_plant" TargetMode="External"/><Relationship Id="rId1491" Type="http://schemas.openxmlformats.org/officeDocument/2006/relationships/hyperlink" Target="https://www.gem.wiki/Orissa_Alloy_Steel_Kharagpur_Plant" TargetMode="External"/><Relationship Id="rId1505" Type="http://schemas.openxmlformats.org/officeDocument/2006/relationships/hyperlink" Target="https://www.gem.wiki/Companhia_Siderurgica_do_Cuchi_pig_iron_plant" TargetMode="External"/><Relationship Id="rId293" Type="http://schemas.openxmlformats.org/officeDocument/2006/relationships/hyperlink" Target="https://www.gem.wiki/Hebei_Xinjin_Iron_and_Steel_Co_Ltd" TargetMode="External"/><Relationship Id="rId307" Type="http://schemas.openxmlformats.org/officeDocument/2006/relationships/hyperlink" Target="https://www.gem.wiki/Hebei_Xinda_Iron_and_Steel_Group_Co_Ltd" TargetMode="External"/><Relationship Id="rId514" Type="http://schemas.openxmlformats.org/officeDocument/2006/relationships/hyperlink" Target="https://www.gem.wiki/Jiangsu_Binxin_Steel_Group_Co_Ltd" TargetMode="External"/><Relationship Id="rId721" Type="http://schemas.openxmlformats.org/officeDocument/2006/relationships/hyperlink" Target="https://www.gem.wiki/Baoshan_Iron_and_Steel_Co_Ltd_Headquarters" TargetMode="External"/><Relationship Id="rId1144" Type="http://schemas.openxmlformats.org/officeDocument/2006/relationships/hyperlink" Target="https://www.gem.wiki/Tata_Steel_Kalinganagar_steel_plant" TargetMode="External"/><Relationship Id="rId1351" Type="http://schemas.openxmlformats.org/officeDocument/2006/relationships/hyperlink" Target="https://www.gem.wiki/Alchevsk_Metallurgical_Plant" TargetMode="External"/><Relationship Id="rId1449" Type="http://schemas.openxmlformats.org/officeDocument/2006/relationships/hyperlink" Target="https://www.gem.wiki/Lianyungang_Huale_Alloy_Group_Co_Ltd" TargetMode="External"/><Relationship Id="rId88" Type="http://schemas.openxmlformats.org/officeDocument/2006/relationships/hyperlink" Target="https://www.gem.wiki/Gansu_Jiu_Steel_Group_Hongxing_Iron_and_Steel_Co_Ltd" TargetMode="External"/><Relationship Id="rId153" Type="http://schemas.openxmlformats.org/officeDocument/2006/relationships/hyperlink" Target="https://www.gem.wiki/Chengde_Iron_and_Steel_Group_Co_Ltd" TargetMode="External"/><Relationship Id="rId360" Type="http://schemas.openxmlformats.org/officeDocument/2006/relationships/hyperlink" Target="https://www.gem.wiki/Heilongjiang_Jianlong_Iron_and_Steel_Co_Ltd" TargetMode="External"/><Relationship Id="rId598" Type="http://schemas.openxmlformats.org/officeDocument/2006/relationships/hyperlink" Target="https://www.gem.wiki/Rizhao_Steel_Yingkou_Medium_Plate_Co_Ltd" TargetMode="External"/><Relationship Id="rId819" Type="http://schemas.openxmlformats.org/officeDocument/2006/relationships/hyperlink" Target="https://www.gem.wiki/Tianjin_Iron_and_Steel_Group_Co_Ltd" TargetMode="External"/><Relationship Id="rId1004" Type="http://schemas.openxmlformats.org/officeDocument/2006/relationships/hyperlink" Target="https://www.gem.wiki/Guangxi_Chiji_Iron_and_Steel_Co_Ltd" TargetMode="External"/><Relationship Id="rId1211" Type="http://schemas.openxmlformats.org/officeDocument/2006/relationships/hyperlink" Target="https://www.gem.wiki/Acciaierie_d'Italia_Taranto_steel_plant" TargetMode="External"/><Relationship Id="rId220" Type="http://schemas.openxmlformats.org/officeDocument/2006/relationships/hyperlink" Target="https://www.gem.wiki/Tangshan_Ganglu_Iron_and_Steel_Co_Ltd" TargetMode="External"/><Relationship Id="rId458" Type="http://schemas.openxmlformats.org/officeDocument/2006/relationships/hyperlink" Target="https://www.gem.wiki/Zhangjiagang_Hongchang_Steel_Co_Ltd" TargetMode="External"/><Relationship Id="rId665" Type="http://schemas.openxmlformats.org/officeDocument/2006/relationships/hyperlink" Target="https://www.gem.wiki/Rizhao_Steel_Holding_Group_Co_Ltd" TargetMode="External"/><Relationship Id="rId872" Type="http://schemas.openxmlformats.org/officeDocument/2006/relationships/hyperlink" Target="https://www.gem.wiki/Yunnan_Yuxi_Iron_and_Steel_Group_Yukun_Iron_and_Steel_Co_Ltd" TargetMode="External"/><Relationship Id="rId1088" Type="http://schemas.openxmlformats.org/officeDocument/2006/relationships/hyperlink" Target="https://www.gem.wiki/Tata_Steel_BSL_Meramandali_steel_plant" TargetMode="External"/><Relationship Id="rId1295" Type="http://schemas.openxmlformats.org/officeDocument/2006/relationships/hyperlink" Target="https://www.gem.wiki/IMH_Tula_steel_plant" TargetMode="External"/><Relationship Id="rId1309" Type="http://schemas.openxmlformats.org/officeDocument/2006/relationships/hyperlink" Target="https://www.gem.wiki/NLMK_Lipetsk_steel_plant" TargetMode="External"/><Relationship Id="rId1516" Type="http://schemas.openxmlformats.org/officeDocument/2006/relationships/hyperlink" Target="https://www.gem.wiki/BER-PIG_Iron_and_Steel_Company_Redcliff_plant" TargetMode="External"/><Relationship Id="rId15" Type="http://schemas.openxmlformats.org/officeDocument/2006/relationships/hyperlink" Target="https://www.gem.wiki/Ternium_Brasil_Santa_Cruz_steel_plant" TargetMode="External"/><Relationship Id="rId318" Type="http://schemas.openxmlformats.org/officeDocument/2006/relationships/hyperlink" Target="https://www.gem.wiki/Hebei_Rongxin_Steel_Co_Ltd" TargetMode="External"/><Relationship Id="rId525" Type="http://schemas.openxmlformats.org/officeDocument/2006/relationships/hyperlink" Target="https://www.gem.wiki/Jiangsu_Xugang_Iron_and_Steel_Group_Co_Ltd" TargetMode="External"/><Relationship Id="rId732" Type="http://schemas.openxmlformats.org/officeDocument/2006/relationships/hyperlink" Target="https://www.gem.wiki/Lvliang_Jianlong_Industrial_Co_Ltd" TargetMode="External"/><Relationship Id="rId1155" Type="http://schemas.openxmlformats.org/officeDocument/2006/relationships/hyperlink" Target="https://www.gem.wiki/JSW_Utkal_Steel_Rajnagar_plant" TargetMode="External"/><Relationship Id="rId1362" Type="http://schemas.openxmlformats.org/officeDocument/2006/relationships/hyperlink" Target="https://www.gem.wiki/Azovstal_Iron_and_Steel_Works" TargetMode="External"/><Relationship Id="rId99" Type="http://schemas.openxmlformats.org/officeDocument/2006/relationships/hyperlink" Target="https://www.gem.wiki/Baosteel_Zhanjiang_Iron_and_Steel_Co_Ltd" TargetMode="External"/><Relationship Id="rId164" Type="http://schemas.openxmlformats.org/officeDocument/2006/relationships/hyperlink" Target="https://www.gem.wiki/Tangshan_Donghua_Iron_and_Steel_Enterprise_Group_Co_Ltd" TargetMode="External"/><Relationship Id="rId371" Type="http://schemas.openxmlformats.org/officeDocument/2006/relationships/hyperlink" Target="https://www.gem.wiki/Anyang_Iron_and_Steel_Co_Ltd" TargetMode="External"/><Relationship Id="rId1015" Type="http://schemas.openxmlformats.org/officeDocument/2006/relationships/hyperlink" Target="https://www.gem.wiki/Jinan_Iron_and_Steel_Group_Co_Ltd" TargetMode="External"/><Relationship Id="rId1222" Type="http://schemas.openxmlformats.org/officeDocument/2006/relationships/hyperlink" Target="https://www.gem.wiki/Kobe_Kakogawa_Works_steel_plant" TargetMode="External"/><Relationship Id="rId469" Type="http://schemas.openxmlformats.org/officeDocument/2006/relationships/hyperlink" Target="https://www.gem.wiki/Zhangjiagang_Hongchang_Steel_Co_Ltd" TargetMode="External"/><Relationship Id="rId676" Type="http://schemas.openxmlformats.org/officeDocument/2006/relationships/hyperlink" Target="https://www.gem.wiki/Shandong_Guangfu_Group_Co_Ltd" TargetMode="External"/><Relationship Id="rId883" Type="http://schemas.openxmlformats.org/officeDocument/2006/relationships/hyperlink" Target="https://www.gem.wiki/Yunnan_Qujing_Iron_and_Steel_Group_Chenggang_Iron_and_Steel_Co_Ltd" TargetMode="External"/><Relationship Id="rId1099" Type="http://schemas.openxmlformats.org/officeDocument/2006/relationships/hyperlink" Target="https://www.gem.wiki/JSPL_Raigarh_steel_plant" TargetMode="External"/><Relationship Id="rId1527" Type="http://schemas.openxmlformats.org/officeDocument/2006/relationships/hyperlink" Target="https://www.gem.wiki/Baldota_Koppal_steel_plant" TargetMode="External"/><Relationship Id="rId26" Type="http://schemas.openxmlformats.org/officeDocument/2006/relationships/hyperlink" Target="https://www.gem.wiki/ArcelorMittal_Dofasco_steel_plant" TargetMode="External"/><Relationship Id="rId231" Type="http://schemas.openxmlformats.org/officeDocument/2006/relationships/hyperlink" Target="https://www.gem.wiki/Hebei_Donghai_Special_Steel_Co_Ltd" TargetMode="External"/><Relationship Id="rId329" Type="http://schemas.openxmlformats.org/officeDocument/2006/relationships/hyperlink" Target="https://www.gem.wiki/Tangshan_Donghai_Iron_and_Steel_Group_Co_Ltd" TargetMode="External"/><Relationship Id="rId536" Type="http://schemas.openxmlformats.org/officeDocument/2006/relationships/hyperlink" Target="https://www.gem.wiki/Danyang_Longjiang_Steel_Co_Ltd" TargetMode="External"/><Relationship Id="rId1166" Type="http://schemas.openxmlformats.org/officeDocument/2006/relationships/hyperlink" Target="https://www.gem.wiki/Tata_Metaliks_Kharagpur_steel_plant" TargetMode="External"/><Relationship Id="rId1373" Type="http://schemas.openxmlformats.org/officeDocument/2006/relationships/hyperlink" Target="https://www.gem.wiki/DCH_Dnipro_Metallurgical_Plant" TargetMode="External"/><Relationship Id="rId175" Type="http://schemas.openxmlformats.org/officeDocument/2006/relationships/hyperlink" Target="https://www.gem.wiki/Qian_an_Jiujiang_Wire_Co_Ltd" TargetMode="External"/><Relationship Id="rId743" Type="http://schemas.openxmlformats.org/officeDocument/2006/relationships/hyperlink" Target="https://www.gem.wiki/Shanxi_Liheng_Steel_Co_Ltd" TargetMode="External"/><Relationship Id="rId950" Type="http://schemas.openxmlformats.org/officeDocument/2006/relationships/hyperlink" Target="https://www.gem.wiki/Liaoyang_United_Steel_Co_Ltd" TargetMode="External"/><Relationship Id="rId1026" Type="http://schemas.openxmlformats.org/officeDocument/2006/relationships/hyperlink" Target="https://www.gem.wiki/Hebei_Huaxin_Special_Steel_Co_Ltd" TargetMode="External"/><Relationship Id="rId382" Type="http://schemas.openxmlformats.org/officeDocument/2006/relationships/hyperlink" Target="https://www.gem.wiki/Angang_Group_Xinyang_Iron_and_Steel_Co_Ltd" TargetMode="External"/><Relationship Id="rId603" Type="http://schemas.openxmlformats.org/officeDocument/2006/relationships/hyperlink" Target="https://www.gem.wiki/Bengang_Steel_Plates_Co_Ltd" TargetMode="External"/><Relationship Id="rId687" Type="http://schemas.openxmlformats.org/officeDocument/2006/relationships/hyperlink" Target="https://www.gem.wiki/Weifang_Special_Steel_Group_Co_Ltd" TargetMode="External"/><Relationship Id="rId810" Type="http://schemas.openxmlformats.org/officeDocument/2006/relationships/hyperlink" Target="https://www.gem.wiki/Tianjin_Iron_Plant" TargetMode="External"/><Relationship Id="rId908" Type="http://schemas.openxmlformats.org/officeDocument/2006/relationships/hyperlink" Target="https://www.gem.wiki/Hebei_Zongheng_Group_Fengnan_Iron_and_Steel_Co_Ltd" TargetMode="External"/><Relationship Id="rId1233" Type="http://schemas.openxmlformats.org/officeDocument/2006/relationships/hyperlink" Target="https://www.gem.wiki/Nippon_Kyushu_Works_(Oita_Area,_Oita)_steel_plant" TargetMode="External"/><Relationship Id="rId1440" Type="http://schemas.openxmlformats.org/officeDocument/2006/relationships/hyperlink" Target="https://www.gem.wiki/Ningxia_Jianlong_Special_Steel_Co_Ltd" TargetMode="External"/><Relationship Id="rId1538" Type="http://schemas.openxmlformats.org/officeDocument/2006/relationships/hyperlink" Target="https://www.gem.wiki/Rashmi_Green_Hydrogen_Steel_Kharagpur_steel_plant" TargetMode="External"/><Relationship Id="rId242" Type="http://schemas.openxmlformats.org/officeDocument/2006/relationships/hyperlink" Target="https://www.gem.wiki/Jingye_Iron_and_Steel_Co_Ltd" TargetMode="External"/><Relationship Id="rId894" Type="http://schemas.openxmlformats.org/officeDocument/2006/relationships/hyperlink" Target="https://www.gem.wiki/Ningbo_Iron_and_Steel_Co_Ltd" TargetMode="External"/><Relationship Id="rId1177" Type="http://schemas.openxmlformats.org/officeDocument/2006/relationships/hyperlink" Target="https://www.gem.wiki/Ramsarup_Industries_Kharagpur_steel_plant" TargetMode="External"/><Relationship Id="rId1300" Type="http://schemas.openxmlformats.org/officeDocument/2006/relationships/hyperlink" Target="https://www.gem.wiki/Magnitogorsk_Iron_and_Steel_Works" TargetMode="External"/><Relationship Id="rId37" Type="http://schemas.openxmlformats.org/officeDocument/2006/relationships/hyperlink" Target="https://www.gem.wiki/Maanshan_Iron_and_Steel_Co_Ltd" TargetMode="External"/><Relationship Id="rId102" Type="http://schemas.openxmlformats.org/officeDocument/2006/relationships/hyperlink" Target="https://www.gem.wiki/Zhuhai_Yueyufeng_Iron_and_Steel_Co_Ltd" TargetMode="External"/><Relationship Id="rId547" Type="http://schemas.openxmlformats.org/officeDocument/2006/relationships/hyperlink" Target="https://www.gem.wiki/Zhongxin_Iron_and_Steel_Group_Co_Ltd" TargetMode="External"/><Relationship Id="rId754" Type="http://schemas.openxmlformats.org/officeDocument/2006/relationships/hyperlink" Target="https://www.gem.wiki/Shanxi_Tongcai_Industry_and_Trade_Co_Ltd" TargetMode="External"/><Relationship Id="rId961" Type="http://schemas.openxmlformats.org/officeDocument/2006/relationships/hyperlink" Target="https://www.gem.wiki/Shandong_Iron_and_Steel_Co_Ltd_Laiwu_Branch_Xinxing_Road" TargetMode="External"/><Relationship Id="rId1384" Type="http://schemas.openxmlformats.org/officeDocument/2006/relationships/hyperlink" Target="https://www.gem.wiki/Metinvest_Zaporizhstal_steel_plant" TargetMode="External"/><Relationship Id="rId90" Type="http://schemas.openxmlformats.org/officeDocument/2006/relationships/hyperlink" Target="https://www.gem.wiki/Gansu_Jiu_Steel_Group_Hongxing_Iron_and_Steel_Co_Ltd" TargetMode="External"/><Relationship Id="rId186" Type="http://schemas.openxmlformats.org/officeDocument/2006/relationships/hyperlink" Target="https://www.gem.wiki/Hebei_Yanshan_Iron_and_Steel_Group_Co_Ltd" TargetMode="External"/><Relationship Id="rId393" Type="http://schemas.openxmlformats.org/officeDocument/2006/relationships/hyperlink" Target="https://www.gem.wiki/Henan_Jiyuan_Iron_and_Steel_Group_Co_Ltd" TargetMode="External"/><Relationship Id="rId407" Type="http://schemas.openxmlformats.org/officeDocument/2006/relationships/hyperlink" Target="https://www.gem.wiki/Henan_Changtai_Stainless_Steel_Plate_Co_Ltd" TargetMode="External"/><Relationship Id="rId614" Type="http://schemas.openxmlformats.org/officeDocument/2006/relationships/hyperlink" Target="https://www.gem.wiki/Lingyuan_Iron_and_Steel_Co_Ltd" TargetMode="External"/><Relationship Id="rId821" Type="http://schemas.openxmlformats.org/officeDocument/2006/relationships/hyperlink" Target="https://www.gem.wiki/Tianjin_Pipe_Corporation" TargetMode="External"/><Relationship Id="rId1037" Type="http://schemas.openxmlformats.org/officeDocument/2006/relationships/hyperlink" Target="https://www.gem.wiki/Shandong_Iron_and_Steel_Group_Yongfeng_Lingang_Co_Ltd" TargetMode="External"/><Relationship Id="rId1244" Type="http://schemas.openxmlformats.org/officeDocument/2006/relationships/hyperlink" Target="https://www.gem.wiki/Hwanghae_Iron_and_Steel_Complex_steel_plant" TargetMode="External"/><Relationship Id="rId1451" Type="http://schemas.openxmlformats.org/officeDocument/2006/relationships/hyperlink" Target="https://www.gem.wiki/Tianjin_Rongcheng_Group_Tangshan_Special_Steel_Co_Ltd" TargetMode="External"/><Relationship Id="rId253" Type="http://schemas.openxmlformats.org/officeDocument/2006/relationships/hyperlink" Target="https://www.gem.wiki/Tangshan_Jianlong_Special_Steel_Co_Ltd" TargetMode="External"/><Relationship Id="rId460" Type="http://schemas.openxmlformats.org/officeDocument/2006/relationships/hyperlink" Target="https://www.gem.wiki/Zhangjiagang_Hongchang_Steel_Co_Ltd" TargetMode="External"/><Relationship Id="rId698" Type="http://schemas.openxmlformats.org/officeDocument/2006/relationships/hyperlink" Target="https://www.gem.wiki/Shandong_Luli_Steel_Co_Ltd" TargetMode="External"/><Relationship Id="rId919" Type="http://schemas.openxmlformats.org/officeDocument/2006/relationships/hyperlink" Target="https://www.gem.wiki/Hbis_Laoting_Steel_Co_Ltd" TargetMode="External"/><Relationship Id="rId1090" Type="http://schemas.openxmlformats.org/officeDocument/2006/relationships/hyperlink" Target="https://www.gem.wiki/BMM_Ispat_Danapur_steel_plant" TargetMode="External"/><Relationship Id="rId1104" Type="http://schemas.openxmlformats.org/officeDocument/2006/relationships/hyperlink" Target="https://www.gem.wiki/JSW_Steel_Salem_steel_plant" TargetMode="External"/><Relationship Id="rId1311" Type="http://schemas.openxmlformats.org/officeDocument/2006/relationships/hyperlink" Target="https://www.gem.wiki/NLMK_Lipetsk_steel_plant" TargetMode="External"/><Relationship Id="rId48" Type="http://schemas.openxmlformats.org/officeDocument/2006/relationships/hyperlink" Target="https://www.gem.wiki/Wuhu_Fuxin_Iron_and_Steel_Co_Ltd" TargetMode="External"/><Relationship Id="rId113" Type="http://schemas.openxmlformats.org/officeDocument/2006/relationships/hyperlink" Target="https://www.gem.wiki/Guangxi_Beigang_New_Material_Co_Ltd" TargetMode="External"/><Relationship Id="rId320" Type="http://schemas.openxmlformats.org/officeDocument/2006/relationships/hyperlink" Target="https://www.gem.wiki/Hebei_Rongxin_Steel_Co_Ltd" TargetMode="External"/><Relationship Id="rId558" Type="http://schemas.openxmlformats.org/officeDocument/2006/relationships/hyperlink" Target="https://www.gem.wiki/Pingxiang_Pinggang_Anyuan_Iron_and_Steel_Co_Ltd" TargetMode="External"/><Relationship Id="rId765" Type="http://schemas.openxmlformats.org/officeDocument/2006/relationships/hyperlink" Target="https://www.gem.wiki/Shanxi_Gaoyi_Steel_Co_Ltd" TargetMode="External"/><Relationship Id="rId972" Type="http://schemas.openxmlformats.org/officeDocument/2006/relationships/hyperlink" Target="https://www.gem.wiki/Fujian_Dadonghai_Industrial_Group_Co_Ltd_plant" TargetMode="External"/><Relationship Id="rId1188" Type="http://schemas.openxmlformats.org/officeDocument/2006/relationships/hyperlink" Target="https://www.gem.wiki/Orissa_Metaliks_Markuta_steel_plant" TargetMode="External"/><Relationship Id="rId1395" Type="http://schemas.openxmlformats.org/officeDocument/2006/relationships/hyperlink" Target="https://www.gem.wiki/U.S._Steel_Edgar_Thomson_Plant" TargetMode="External"/><Relationship Id="rId1409" Type="http://schemas.openxmlformats.org/officeDocument/2006/relationships/hyperlink" Target="https://www.gem.wiki/Pomina_Steel_3_Phu_My_plant" TargetMode="External"/><Relationship Id="rId197" Type="http://schemas.openxmlformats.org/officeDocument/2006/relationships/hyperlink" Target="https://www.gem.wiki/Hebei_Puyang_Iron_and_Steel_Co_Ltd" TargetMode="External"/><Relationship Id="rId418" Type="http://schemas.openxmlformats.org/officeDocument/2006/relationships/hyperlink" Target="https://www.gem.wiki/Baowu_Group_Echeng_Iron_and_Steel_Co_Ltd" TargetMode="External"/><Relationship Id="rId625" Type="http://schemas.openxmlformats.org/officeDocument/2006/relationships/hyperlink" Target="https://www.gem.wiki/Houying_Group_Haicheng_Iron_and_Steel_Co_Ltd_Datun_Branch" TargetMode="External"/><Relationship Id="rId832" Type="http://schemas.openxmlformats.org/officeDocument/2006/relationships/hyperlink" Target="https://www.gem.wiki/Tianjin_New_Tiangang_United_Special_Steel_Co_Ltd" TargetMode="External"/><Relationship Id="rId1048" Type="http://schemas.openxmlformats.org/officeDocument/2006/relationships/hyperlink" Target="https://www.gem.wiki/Salzgitter_Flachstahl_steel_plant" TargetMode="External"/><Relationship Id="rId1255" Type="http://schemas.openxmlformats.org/officeDocument/2006/relationships/hyperlink" Target="https://www.gem.wiki/POSCO_Gwangyang_steel_plant" TargetMode="External"/><Relationship Id="rId1462" Type="http://schemas.openxmlformats.org/officeDocument/2006/relationships/hyperlink" Target="https://www.gem.wiki/Tongshan_Liguo_Iron_and_Steel_Co_Ltd" TargetMode="External"/><Relationship Id="rId264" Type="http://schemas.openxmlformats.org/officeDocument/2006/relationships/hyperlink" Target="https://www.gem.wiki/Tangshan_Medium_Thick_Plate_Co_Ltd" TargetMode="External"/><Relationship Id="rId471" Type="http://schemas.openxmlformats.org/officeDocument/2006/relationships/hyperlink" Target="https://www.gem.wiki/Zhangjiagang_Hongchang_Steel_Co_Ltd" TargetMode="External"/><Relationship Id="rId1115" Type="http://schemas.openxmlformats.org/officeDocument/2006/relationships/hyperlink" Target="https://www.gem.wiki/SAIL_IISCO_steel_plant" TargetMode="External"/><Relationship Id="rId1322" Type="http://schemas.openxmlformats.org/officeDocument/2006/relationships/hyperlink" Target="https://www.gem.wiki/Severstal_Cherepovets_steel_plant" TargetMode="External"/><Relationship Id="rId59" Type="http://schemas.openxmlformats.org/officeDocument/2006/relationships/hyperlink" Target="https://www.gem.wiki/Sansteel_Minguang_Co_Ltd_Fujian_plant" TargetMode="External"/><Relationship Id="rId124" Type="http://schemas.openxmlformats.org/officeDocument/2006/relationships/hyperlink" Target="https://www.gem.wiki/Guangxi_Shenglong_Metallurgical_Co_Ltd" TargetMode="External"/><Relationship Id="rId569" Type="http://schemas.openxmlformats.org/officeDocument/2006/relationships/hyperlink" Target="https://www.gem.wiki/Xinyu_Iron_and_Steel_Group_Co_Ltd" TargetMode="External"/><Relationship Id="rId776" Type="http://schemas.openxmlformats.org/officeDocument/2006/relationships/hyperlink" Target="https://www.gem.wiki/Xiangfen_County_Xinjinshan_Special_Steel_Co_Ltd" TargetMode="External"/><Relationship Id="rId983" Type="http://schemas.openxmlformats.org/officeDocument/2006/relationships/hyperlink" Target="https://www.gem.wiki/Fushun_Hanking_Direct_Reduced_Iron_Co_Ltd" TargetMode="External"/><Relationship Id="rId1199" Type="http://schemas.openxmlformats.org/officeDocument/2006/relationships/hyperlink" Target="https://www.gem.wiki/ArcelorMittal_Nippon_Steel_Kendrapara_plant" TargetMode="External"/><Relationship Id="rId331" Type="http://schemas.openxmlformats.org/officeDocument/2006/relationships/hyperlink" Target="https://www.gem.wiki/Tangshan_Chunxing_Special_Steel_Co_Ltd" TargetMode="External"/><Relationship Id="rId429" Type="http://schemas.openxmlformats.org/officeDocument/2006/relationships/hyperlink" Target="https://www.gem.wiki/Hunan_Valin_Lianyuan_Iron_and_Steel_Co_Ltd" TargetMode="External"/><Relationship Id="rId636" Type="http://schemas.openxmlformats.org/officeDocument/2006/relationships/hyperlink" Target="https://www.gem.wiki/Ningxia_Iron_and_Steel_Group_Co_Ltd" TargetMode="External"/><Relationship Id="rId1059" Type="http://schemas.openxmlformats.org/officeDocument/2006/relationships/hyperlink" Target="https://www.gem.wiki/SSAB_Raahe_steel_plant" TargetMode="External"/><Relationship Id="rId1266" Type="http://schemas.openxmlformats.org/officeDocument/2006/relationships/hyperlink" Target="https://www.gem.wiki/Qarmet_steel_plant" TargetMode="External"/><Relationship Id="rId1473" Type="http://schemas.openxmlformats.org/officeDocument/2006/relationships/hyperlink" Target="https://www.gem.wiki/Shandong_Iron_and_Steel_Co_Ltd_Laiwu_Branch_Aishan_Street" TargetMode="External"/><Relationship Id="rId843" Type="http://schemas.openxmlformats.org/officeDocument/2006/relationships/hyperlink" Target="https://www.gem.wiki/Baosteel_Group_Xinjiang_Bayi_Iron_and_Steel_Co_Ltd" TargetMode="External"/><Relationship Id="rId1126" Type="http://schemas.openxmlformats.org/officeDocument/2006/relationships/hyperlink" Target="https://www.gem.wiki/SAIL_Bokaro_steel_plant" TargetMode="External"/><Relationship Id="rId275" Type="http://schemas.openxmlformats.org/officeDocument/2006/relationships/hyperlink" Target="https://www.gem.wiki/Hebei_Yongyang_Special_Steel_Group_Co_Ltd" TargetMode="External"/><Relationship Id="rId482" Type="http://schemas.openxmlformats.org/officeDocument/2006/relationships/hyperlink" Target="https://www.gem.wiki/Nanjing_Iron_and_Steel_Co_Ltd" TargetMode="External"/><Relationship Id="rId703" Type="http://schemas.openxmlformats.org/officeDocument/2006/relationships/hyperlink" Target="https://www.gem.wiki/Shandong_Fulun_Iron_and_Steel_Co_Ltd" TargetMode="External"/><Relationship Id="rId910" Type="http://schemas.openxmlformats.org/officeDocument/2006/relationships/hyperlink" Target="https://www.gem.wiki/Shandong_Iron_and_Steel_Group_Rizhao_Co_Ltd" TargetMode="External"/><Relationship Id="rId1333" Type="http://schemas.openxmlformats.org/officeDocument/2006/relationships/hyperlink" Target="https://www.gem.wiki/Erdemir_Eregli_steel_plant" TargetMode="External"/><Relationship Id="rId1540" Type="http://schemas.openxmlformats.org/officeDocument/2006/relationships/hyperlink" Target="https://www.gem.wiki/Rashmi_Green_Hydrogen_Steel_Kharagpur_steel_plant" TargetMode="External"/><Relationship Id="rId135" Type="http://schemas.openxmlformats.org/officeDocument/2006/relationships/hyperlink" Target="https://www.gem.wiki/Tangshan_Iron_and_Steel_Group_Co_Ltd" TargetMode="External"/><Relationship Id="rId342" Type="http://schemas.openxmlformats.org/officeDocument/2006/relationships/hyperlink" Target="https://www.gem.wiki/Qinhuangdao_Hongxing_Iron_and_Steel_Co_Ltd" TargetMode="External"/><Relationship Id="rId787" Type="http://schemas.openxmlformats.org/officeDocument/2006/relationships/hyperlink" Target="https://www.gem.wiki/Shanxi_Jianlong_Industrial_Co_Ltd" TargetMode="External"/><Relationship Id="rId994" Type="http://schemas.openxmlformats.org/officeDocument/2006/relationships/hyperlink" Target="https://www.gem.wiki/Tongling_Xuanli_Special_Steel_Co_Ltd" TargetMode="External"/><Relationship Id="rId1400" Type="http://schemas.openxmlformats.org/officeDocument/2006/relationships/hyperlink" Target="https://www.gem.wiki/U.S._Steel_Gary_Works" TargetMode="External"/><Relationship Id="rId202" Type="http://schemas.openxmlformats.org/officeDocument/2006/relationships/hyperlink" Target="https://www.gem.wiki/Wu_an_Yuhua_Iron_and_Steel_Co_Ltd" TargetMode="External"/><Relationship Id="rId647" Type="http://schemas.openxmlformats.org/officeDocument/2006/relationships/hyperlink" Target="https://www.gem.wiki/Shaanxi_Steel_Group_Hanzhong_Iron_and_Steel_Co_Ltd" TargetMode="External"/><Relationship Id="rId854" Type="http://schemas.openxmlformats.org/officeDocument/2006/relationships/hyperlink" Target="https://www.gem.wiki/Xinjiang_Yili_Iron_and_Steel_Co_Ltd" TargetMode="External"/><Relationship Id="rId1277" Type="http://schemas.openxmlformats.org/officeDocument/2006/relationships/hyperlink" Target="https://www.gem.wiki/Ann_Joo_Integrated_Steel_Penang_plant" TargetMode="External"/><Relationship Id="rId1484" Type="http://schemas.openxmlformats.org/officeDocument/2006/relationships/hyperlink" Target="https://www.gem.wiki/Shyam_Metalics_Jamuria_Steel_Plant" TargetMode="External"/><Relationship Id="rId286" Type="http://schemas.openxmlformats.org/officeDocument/2006/relationships/hyperlink" Target="https://www.gem.wiki/Hebei_Baoxin_Iron_and_Steel_Group_Co_Ltd" TargetMode="External"/><Relationship Id="rId493" Type="http://schemas.openxmlformats.org/officeDocument/2006/relationships/hyperlink" Target="https://www.gem.wiki/Lianfeng_Steel_Zhangjiagang_Co_Ltd" TargetMode="External"/><Relationship Id="rId507" Type="http://schemas.openxmlformats.org/officeDocument/2006/relationships/hyperlink" Target="https://www.gem.wiki/Zenith_Steel_Group_Co_Ltd" TargetMode="External"/><Relationship Id="rId714" Type="http://schemas.openxmlformats.org/officeDocument/2006/relationships/hyperlink" Target="https://www.gem.wiki/Shandong_Laigang_Yongfeng_Steel_Co_Ltd" TargetMode="External"/><Relationship Id="rId921" Type="http://schemas.openxmlformats.org/officeDocument/2006/relationships/hyperlink" Target="https://www.gem.wiki/Shanxi_Jinnan_Iron_and_Steel_Group_Co_Ltd" TargetMode="External"/><Relationship Id="rId1137" Type="http://schemas.openxmlformats.org/officeDocument/2006/relationships/hyperlink" Target="https://www.gem.wiki/Tata_Steel_Jamshedpur_steel_plant" TargetMode="External"/><Relationship Id="rId1344" Type="http://schemas.openxmlformats.org/officeDocument/2006/relationships/hyperlink" Target="https://www.gem.wiki/China_Steel_Corporation_Xiaogang_plant" TargetMode="External"/><Relationship Id="rId50" Type="http://schemas.openxmlformats.org/officeDocument/2006/relationships/hyperlink" Target="https://www.gem.wiki/Chongqing_Iron_and_Steel_Co_Ltd" TargetMode="External"/><Relationship Id="rId146" Type="http://schemas.openxmlformats.org/officeDocument/2006/relationships/hyperlink" Target="https://www.gem.wiki/Xuanhua_Iron_and_Steel_Group_Co_Ltd" TargetMode="External"/><Relationship Id="rId353" Type="http://schemas.openxmlformats.org/officeDocument/2006/relationships/hyperlink" Target="https://www.gem.wiki/Xinji_Aosen_Iron_and_Steel_Group_Co_Ltd" TargetMode="External"/><Relationship Id="rId560" Type="http://schemas.openxmlformats.org/officeDocument/2006/relationships/hyperlink" Target="https://www.gem.wiki/Jiujiang_Pinggang_Iron_and_Steel_Co_Ltd" TargetMode="External"/><Relationship Id="rId798" Type="http://schemas.openxmlformats.org/officeDocument/2006/relationships/hyperlink" Target="https://www.gem.wiki/Pangang_Group_Panzhihua_Steel_Vanadium_Co_Ltd" TargetMode="External"/><Relationship Id="rId1190" Type="http://schemas.openxmlformats.org/officeDocument/2006/relationships/hyperlink" Target="https://www.gem.wiki/MSP_Steel_&amp;_Power_Raigarh_plant" TargetMode="External"/><Relationship Id="rId1204" Type="http://schemas.openxmlformats.org/officeDocument/2006/relationships/hyperlink" Target="https://www.gem.wiki/Esfahan_Steel_Isfahan_plant" TargetMode="External"/><Relationship Id="rId1411" Type="http://schemas.openxmlformats.org/officeDocument/2006/relationships/hyperlink" Target="https://www.gem.wiki/Hoa_Phat_Dung_Quat_steel_plant" TargetMode="External"/><Relationship Id="rId213" Type="http://schemas.openxmlformats.org/officeDocument/2006/relationships/hyperlink" Target="https://www.gem.wiki/Hebei_Jinxi_Iron_and_Steel_Group_Co_Ltd" TargetMode="External"/><Relationship Id="rId420" Type="http://schemas.openxmlformats.org/officeDocument/2006/relationships/hyperlink" Target="https://www.gem.wiki/Daye_Special_Steel_Co_Ltd" TargetMode="External"/><Relationship Id="rId658" Type="http://schemas.openxmlformats.org/officeDocument/2006/relationships/hyperlink" Target="https://www.gem.wiki/Rizhao_Steel_Holding_Group_Co_Ltd" TargetMode="External"/><Relationship Id="rId865" Type="http://schemas.openxmlformats.org/officeDocument/2006/relationships/hyperlink" Target="https://www.gem.wiki/Yunnan_Yuxi_Iron_and_Steel_Group_Yukun_Iron_and_Steel_Co_Ltd" TargetMode="External"/><Relationship Id="rId1050" Type="http://schemas.openxmlformats.org/officeDocument/2006/relationships/hyperlink" Target="https://www.gem.wiki/Salzgitter_Flachstahl_steel_plant" TargetMode="External"/><Relationship Id="rId1288" Type="http://schemas.openxmlformats.org/officeDocument/2006/relationships/hyperlink" Target="https://www.gem.wiki/Agha_Steel_Industries_Karachi_plant" TargetMode="External"/><Relationship Id="rId1495" Type="http://schemas.openxmlformats.org/officeDocument/2006/relationships/hyperlink" Target="https://www.gem.wiki/Swadesh_Metallics_Simga_Steel_Plant" TargetMode="External"/><Relationship Id="rId1509" Type="http://schemas.openxmlformats.org/officeDocument/2006/relationships/hyperlink" Target="https://www.gem.wiki/Godawari_Power_and_Ispat_Sarora_Steel_Plant" TargetMode="External"/><Relationship Id="rId297" Type="http://schemas.openxmlformats.org/officeDocument/2006/relationships/hyperlink" Target="https://www.gem.wiki/Hebei_Xinghua_Iron_and_Steel_Co_Ltd" TargetMode="External"/><Relationship Id="rId518" Type="http://schemas.openxmlformats.org/officeDocument/2006/relationships/hyperlink" Target="https://www.gem.wiki/Jiangsu_Binxin_Steel_Group_Co_Ltd" TargetMode="External"/><Relationship Id="rId725" Type="http://schemas.openxmlformats.org/officeDocument/2006/relationships/hyperlink" Target="https://www.gem.wiki/Shanxi_Taigang_Stainless_Steel_Co_Ltd" TargetMode="External"/><Relationship Id="rId932" Type="http://schemas.openxmlformats.org/officeDocument/2006/relationships/hyperlink" Target="https://www.gem.wiki/Hebei_Huaxi_Special_Steel_Co_Ltd" TargetMode="External"/><Relationship Id="rId1148" Type="http://schemas.openxmlformats.org/officeDocument/2006/relationships/hyperlink" Target="https://www.gem.wiki/Electrosteel_Bokaro_steel_plant" TargetMode="External"/><Relationship Id="rId1355" Type="http://schemas.openxmlformats.org/officeDocument/2006/relationships/hyperlink" Target="https://www.gem.wiki/ArcelorMittal_Kryvyi_Rih_steel_plant" TargetMode="External"/><Relationship Id="rId157" Type="http://schemas.openxmlformats.org/officeDocument/2006/relationships/hyperlink" Target="https://www.gem.wiki/Shougang_Qian_an_Iron_and_Steel_Co_Ltd" TargetMode="External"/><Relationship Id="rId364" Type="http://schemas.openxmlformats.org/officeDocument/2006/relationships/hyperlink" Target="https://www.gem.wiki/Jianlong_Xilin_Iron_and_Steel_Co_Ltd" TargetMode="External"/><Relationship Id="rId1008" Type="http://schemas.openxmlformats.org/officeDocument/2006/relationships/hyperlink" Target="https://www.gem.wiki/Qinhuangdao_Baigong_Steel_Co_Ltd" TargetMode="External"/><Relationship Id="rId1215" Type="http://schemas.openxmlformats.org/officeDocument/2006/relationships/hyperlink" Target="https://www.gem.wiki/JFE_West_Japan_Works_(Kurashiki)_steel_plant" TargetMode="External"/><Relationship Id="rId1422" Type="http://schemas.openxmlformats.org/officeDocument/2006/relationships/hyperlink" Target="https://www.gem.wiki/Thai_Nguyen_Iron_and_Steel_plant" TargetMode="External"/><Relationship Id="rId61" Type="http://schemas.openxmlformats.org/officeDocument/2006/relationships/hyperlink" Target="https://www.gem.wiki/Sansteel_Minguang_Co_Ltd_Fujian_plant" TargetMode="External"/><Relationship Id="rId571" Type="http://schemas.openxmlformats.org/officeDocument/2006/relationships/hyperlink" Target="https://www.gem.wiki/Xinyu_Iron_and_Steel_Group_Co_Ltd" TargetMode="External"/><Relationship Id="rId669" Type="http://schemas.openxmlformats.org/officeDocument/2006/relationships/hyperlink" Target="https://www.gem.wiki/Rizhao_Steel_Holding_Group_Co_Ltd" TargetMode="External"/><Relationship Id="rId876" Type="http://schemas.openxmlformats.org/officeDocument/2006/relationships/hyperlink" Target="https://www.gem.wiki/Yunnan_Desheng_Iron_and_Steel_Co_Ltd" TargetMode="External"/><Relationship Id="rId1299" Type="http://schemas.openxmlformats.org/officeDocument/2006/relationships/hyperlink" Target="https://www.gem.wiki/Magnitogorsk_Iron_and_Steel_Works" TargetMode="External"/><Relationship Id="rId19" Type="http://schemas.openxmlformats.org/officeDocument/2006/relationships/hyperlink" Target="https://www.gem.wiki/Usiminas_Ipatinga_steel_plant" TargetMode="External"/><Relationship Id="rId224" Type="http://schemas.openxmlformats.org/officeDocument/2006/relationships/hyperlink" Target="https://www.gem.wiki/Tangshan_Ganglu_Iron_and_Steel_Co_Ltd" TargetMode="External"/><Relationship Id="rId431" Type="http://schemas.openxmlformats.org/officeDocument/2006/relationships/hyperlink" Target="https://www.gem.wiki/Lengshuijiang_Steel_Co_Ltd" TargetMode="External"/><Relationship Id="rId529" Type="http://schemas.openxmlformats.org/officeDocument/2006/relationships/hyperlink" Target="https://www.gem.wiki/Xuzhou_Baofeng_Special_Steel_Co_Ltd" TargetMode="External"/><Relationship Id="rId736" Type="http://schemas.openxmlformats.org/officeDocument/2006/relationships/hyperlink" Target="https://www.gem.wiki/Lvliang_Jianlong_Industrial_Co_Ltd" TargetMode="External"/><Relationship Id="rId1061" Type="http://schemas.openxmlformats.org/officeDocument/2006/relationships/hyperlink" Target="https://www.gem.wiki/ArcelorMittal_Dunkerque_steel_plant" TargetMode="External"/><Relationship Id="rId1159" Type="http://schemas.openxmlformats.org/officeDocument/2006/relationships/hyperlink" Target="https://www.gem.wiki/Neelachal_Ispat_Nigam_steel_plant" TargetMode="External"/><Relationship Id="rId1366" Type="http://schemas.openxmlformats.org/officeDocument/2006/relationships/hyperlink" Target="https://www.gem.wiki/Azovstal_Iron_and_Steel_Works" TargetMode="External"/><Relationship Id="rId168" Type="http://schemas.openxmlformats.org/officeDocument/2006/relationships/hyperlink" Target="https://www.gem.wiki/Tangshan_Ruifeng_Iron_and_Steel_Group_Co_Ltd" TargetMode="External"/><Relationship Id="rId943" Type="http://schemas.openxmlformats.org/officeDocument/2006/relationships/hyperlink" Target="https://www.gem.wiki/Hebei_Tangyin_Iron_and_Steel_Co_Ltd_Caofeidian_base" TargetMode="External"/><Relationship Id="rId1019" Type="http://schemas.openxmlformats.org/officeDocument/2006/relationships/hyperlink" Target="https://www.gem.wiki/Daye_Huaxin_Industrial_Co_Ltd" TargetMode="External"/><Relationship Id="rId72" Type="http://schemas.openxmlformats.org/officeDocument/2006/relationships/hyperlink" Target="https://www.gem.wiki/Fujian_Sanbao_Steel_Co_Ltd" TargetMode="External"/><Relationship Id="rId375" Type="http://schemas.openxmlformats.org/officeDocument/2006/relationships/hyperlink" Target="https://www.gem.wiki/Shagang_Group_Anyang_Yongxing_Special_Steel_Co_Ltd" TargetMode="External"/><Relationship Id="rId582" Type="http://schemas.openxmlformats.org/officeDocument/2006/relationships/hyperlink" Target="https://www.gem.wiki/Jilin_Jingang_Iron_and_Steel_Co_Ltd" TargetMode="External"/><Relationship Id="rId803" Type="http://schemas.openxmlformats.org/officeDocument/2006/relationships/hyperlink" Target="https://www.gem.wiki/Pangang_Group_Xichang_Steel_and_Vanadium_Co_Ltd" TargetMode="External"/><Relationship Id="rId1226" Type="http://schemas.openxmlformats.org/officeDocument/2006/relationships/hyperlink" Target="https://www.gem.wiki/Nippon_Setouchi_Works_(Kure_Area)_steel_plant" TargetMode="External"/><Relationship Id="rId1433" Type="http://schemas.openxmlformats.org/officeDocument/2006/relationships/hyperlink" Target="https://www.gem.wiki/Hebei_Anfeng_Iron_and_Steel_Co_Ltd" TargetMode="External"/><Relationship Id="rId3" Type="http://schemas.openxmlformats.org/officeDocument/2006/relationships/hyperlink" Target="https://www.gem.wiki/Voestalpine_Stahl_Linz_steel_plant" TargetMode="External"/><Relationship Id="rId235" Type="http://schemas.openxmlformats.org/officeDocument/2006/relationships/hyperlink" Target="https://www.gem.wiki/Jingye_Iron_and_Steel_Co_Ltd" TargetMode="External"/><Relationship Id="rId442" Type="http://schemas.openxmlformats.org/officeDocument/2006/relationships/hyperlink" Target="https://www.gem.wiki/Inner_Mongolia_BaoTou_Steel_Union_Co_Ltd" TargetMode="External"/><Relationship Id="rId887" Type="http://schemas.openxmlformats.org/officeDocument/2006/relationships/hyperlink" Target="https://www.gem.wiki/Quzhou_Yuanli_Metal_Products_Co_Ltd" TargetMode="External"/><Relationship Id="rId1072" Type="http://schemas.openxmlformats.org/officeDocument/2006/relationships/hyperlink" Target="https://www.gem.wiki/Halyvourgiki_Eleusis_steel_plant" TargetMode="External"/><Relationship Id="rId1500" Type="http://schemas.openxmlformats.org/officeDocument/2006/relationships/hyperlink" Target="https://www.gem.wiki/Vedanta_Sesa_Goa_Pig_Iron_Plant" TargetMode="External"/><Relationship Id="rId302" Type="http://schemas.openxmlformats.org/officeDocument/2006/relationships/hyperlink" Target="https://www.gem.wiki/Tangshan_Xinglong_Iron_and_Steel_Co_Ltd" TargetMode="External"/><Relationship Id="rId747" Type="http://schemas.openxmlformats.org/officeDocument/2006/relationships/hyperlink" Target="https://www.gem.wiki/Shanxi_Liheng_Steel_Co_Ltd" TargetMode="External"/><Relationship Id="rId954" Type="http://schemas.openxmlformats.org/officeDocument/2006/relationships/hyperlink" Target="https://www.gem.wiki/Liaoyang_United_Steel_Co_Ltd" TargetMode="External"/><Relationship Id="rId1377" Type="http://schemas.openxmlformats.org/officeDocument/2006/relationships/hyperlink" Target="https://www.gem.wiki/Metinvest_Ilyich_Iron_and_Steel_Works" TargetMode="External"/><Relationship Id="rId83" Type="http://schemas.openxmlformats.org/officeDocument/2006/relationships/hyperlink" Target="https://www.gem.wiki/Fujian_Tsingtuo_Nickel_Industry_Co_Ltd" TargetMode="External"/><Relationship Id="rId179" Type="http://schemas.openxmlformats.org/officeDocument/2006/relationships/hyperlink" Target="https://www.gem.wiki/Qian_an_Jiujiang_Wire_Co_Ltd" TargetMode="External"/><Relationship Id="rId386" Type="http://schemas.openxmlformats.org/officeDocument/2006/relationships/hyperlink" Target="https://www.gem.wiki/Angang_Group_Xinyang_Iron_and_Steel_Co_Ltd" TargetMode="External"/><Relationship Id="rId593" Type="http://schemas.openxmlformats.org/officeDocument/2006/relationships/hyperlink" Target="https://www.gem.wiki/Rizhao_Steel_Yingkou_Medium_Plate_Co_Ltd" TargetMode="External"/><Relationship Id="rId607" Type="http://schemas.openxmlformats.org/officeDocument/2006/relationships/hyperlink" Target="https://www.gem.wiki/Benxi_Beiying_Iron_and_Steel_Group_Co_Ltd_Beitai_Town" TargetMode="External"/><Relationship Id="rId814" Type="http://schemas.openxmlformats.org/officeDocument/2006/relationships/hyperlink" Target="https://www.gem.wiki/Tianjin_Iron_Plant" TargetMode="External"/><Relationship Id="rId1237" Type="http://schemas.openxmlformats.org/officeDocument/2006/relationships/hyperlink" Target="https://www.gem.wiki/Nippon_East_Japan_Works_(Kashima)_steel_plant" TargetMode="External"/><Relationship Id="rId1444" Type="http://schemas.openxmlformats.org/officeDocument/2006/relationships/hyperlink" Target="https://www.gem.wiki/Jishan_Mingfu_Steel_Products_Co_Ltd" TargetMode="External"/><Relationship Id="rId246" Type="http://schemas.openxmlformats.org/officeDocument/2006/relationships/hyperlink" Target="https://www.gem.wiki/Delong_Steel_Co_Ltd" TargetMode="External"/><Relationship Id="rId453" Type="http://schemas.openxmlformats.org/officeDocument/2006/relationships/hyperlink" Target="https://www.gem.wiki/Inner_Mongolia_Yaxin_Longshun_Special_Steel_Co_Ltd" TargetMode="External"/><Relationship Id="rId660" Type="http://schemas.openxmlformats.org/officeDocument/2006/relationships/hyperlink" Target="https://www.gem.wiki/Rizhao_Steel_Holding_Group_Co_Ltd" TargetMode="External"/><Relationship Id="rId898" Type="http://schemas.openxmlformats.org/officeDocument/2006/relationships/hyperlink" Target="https://www.gem.wiki/Guangxi_Iron_and_Steel_Group_Co_Ltd" TargetMode="External"/><Relationship Id="rId1083" Type="http://schemas.openxmlformats.org/officeDocument/2006/relationships/hyperlink" Target="https://www.gem.wiki/Gunung_Raja_Paksi_North_Sumatra_steel_plant" TargetMode="External"/><Relationship Id="rId1290" Type="http://schemas.openxmlformats.org/officeDocument/2006/relationships/hyperlink" Target="https://www.gem.wiki/HBIS_GROUP_Serbia_Iron_&amp;_Steel_plant_Belgrade" TargetMode="External"/><Relationship Id="rId1304" Type="http://schemas.openxmlformats.org/officeDocument/2006/relationships/hyperlink" Target="https://www.gem.wiki/Magnitogorsk_Iron_and_Steel_Works" TargetMode="External"/><Relationship Id="rId1511" Type="http://schemas.openxmlformats.org/officeDocument/2006/relationships/hyperlink" Target="https://www.gem.wiki/Mono_Steel_Gandhidham_plant" TargetMode="External"/><Relationship Id="rId106" Type="http://schemas.openxmlformats.org/officeDocument/2006/relationships/hyperlink" Target="https://www.gem.wiki/Liuzhou_Iron_and_Steel_Co_Ltd_Liuzhou_Base" TargetMode="External"/><Relationship Id="rId313" Type="http://schemas.openxmlformats.org/officeDocument/2006/relationships/hyperlink" Target="https://www.gem.wiki/Hebei_Xinda_Iron_and_Steel_Group_Co_Ltd" TargetMode="External"/><Relationship Id="rId758" Type="http://schemas.openxmlformats.org/officeDocument/2006/relationships/hyperlink" Target="https://www.gem.wiki/Shanxi_Hongda_Iron_and_Steel_Group_Co_Ltd" TargetMode="External"/><Relationship Id="rId965" Type="http://schemas.openxmlformats.org/officeDocument/2006/relationships/hyperlink" Target="https://www.gem.wiki/Shandong_Iron_and_Steel_Co_Ltd_Laiwu_Branch_Xinxing_Road" TargetMode="External"/><Relationship Id="rId1150" Type="http://schemas.openxmlformats.org/officeDocument/2006/relationships/hyperlink" Target="https://www.gem.wiki/Electrosteel_Bokaro_steel_plant" TargetMode="External"/><Relationship Id="rId1388" Type="http://schemas.openxmlformats.org/officeDocument/2006/relationships/hyperlink" Target="https://www.gem.wiki/Cleveland-Cliffs_Burns_Harbor_steel_plant" TargetMode="External"/><Relationship Id="rId10" Type="http://schemas.openxmlformats.org/officeDocument/2006/relationships/hyperlink" Target="https://www.gem.wiki/Star_Consortium_steel_plant" TargetMode="External"/><Relationship Id="rId94" Type="http://schemas.openxmlformats.org/officeDocument/2006/relationships/hyperlink" Target="https://www.gem.wiki/SGIS_Songshan_Co_Ltd" TargetMode="External"/><Relationship Id="rId397" Type="http://schemas.openxmlformats.org/officeDocument/2006/relationships/hyperlink" Target="https://www.gem.wiki/Nanyang_Hanye_Special_Steel_Co_Ltd" TargetMode="External"/><Relationship Id="rId520" Type="http://schemas.openxmlformats.org/officeDocument/2006/relationships/hyperlink" Target="https://www.gem.wiki/Lianyungang_Xingxin_Iron_and_Steel_Co_Ltd" TargetMode="External"/><Relationship Id="rId618" Type="http://schemas.openxmlformats.org/officeDocument/2006/relationships/hyperlink" Target="https://www.gem.wiki/Fushun_New_Steel_Co_Ltd" TargetMode="External"/><Relationship Id="rId825" Type="http://schemas.openxmlformats.org/officeDocument/2006/relationships/hyperlink" Target="https://www.gem.wiki/Tianjin_Rockcheck_Steel_Group_Co_Ltd" TargetMode="External"/><Relationship Id="rId1248" Type="http://schemas.openxmlformats.org/officeDocument/2006/relationships/hyperlink" Target="https://www.gem.wiki/Kim_Chaek_Iron_and_Steel_Complex_steel_plant" TargetMode="External"/><Relationship Id="rId1455" Type="http://schemas.openxmlformats.org/officeDocument/2006/relationships/hyperlink" Target="https://www.gem.wiki/Shanxi_Tongde_Xinghua_Special_Steel_Co_Ltd" TargetMode="External"/><Relationship Id="rId257" Type="http://schemas.openxmlformats.org/officeDocument/2006/relationships/hyperlink" Target="https://www.gem.wiki/Cangzhou_China_Railway_Equipment_Manufacture_Material_Co_Ltd" TargetMode="External"/><Relationship Id="rId464" Type="http://schemas.openxmlformats.org/officeDocument/2006/relationships/hyperlink" Target="https://www.gem.wiki/Zhangjiagang_Hongchang_Steel_Co_Ltd" TargetMode="External"/><Relationship Id="rId1010" Type="http://schemas.openxmlformats.org/officeDocument/2006/relationships/hyperlink" Target="https://www.gem.wiki/Jinan_Iron_and_Steel_Group_Co_Ltd" TargetMode="External"/><Relationship Id="rId1094" Type="http://schemas.openxmlformats.org/officeDocument/2006/relationships/hyperlink" Target="https://www.gem.wiki/JSPL_Angul_steel_plant" TargetMode="External"/><Relationship Id="rId1108" Type="http://schemas.openxmlformats.org/officeDocument/2006/relationships/hyperlink" Target="https://www.gem.wiki/JSW_Steel_Vijayanagar_steel_plant" TargetMode="External"/><Relationship Id="rId1315" Type="http://schemas.openxmlformats.org/officeDocument/2006/relationships/hyperlink" Target="https://www.gem.wiki/Nadezhdinski_Metallurgical_Plant" TargetMode="External"/><Relationship Id="rId117" Type="http://schemas.openxmlformats.org/officeDocument/2006/relationships/hyperlink" Target="https://www.gem.wiki/Guangxi_Shenglong_Metallurgical_Co_Ltd" TargetMode="External"/><Relationship Id="rId671" Type="http://schemas.openxmlformats.org/officeDocument/2006/relationships/hyperlink" Target="https://www.gem.wiki/Rizhao_Steel_Holding_Group_Co_Ltd" TargetMode="External"/><Relationship Id="rId769" Type="http://schemas.openxmlformats.org/officeDocument/2006/relationships/hyperlink" Target="https://www.gem.wiki/Licheng_Taihang_Iron_and_Steel_Co_Ltd" TargetMode="External"/><Relationship Id="rId976" Type="http://schemas.openxmlformats.org/officeDocument/2006/relationships/hyperlink" Target="https://www.gem.wiki/Fujian_Dadonghai_Industrial_Group_Co_Ltd_plant" TargetMode="External"/><Relationship Id="rId1399" Type="http://schemas.openxmlformats.org/officeDocument/2006/relationships/hyperlink" Target="https://www.gem.wiki/U.S._Steel_Gary_Works" TargetMode="External"/><Relationship Id="rId324" Type="http://schemas.openxmlformats.org/officeDocument/2006/relationships/hyperlink" Target="https://www.gem.wiki/Tangshan_Donghai_Iron_and_Steel_Group_Co_Ltd" TargetMode="External"/><Relationship Id="rId531" Type="http://schemas.openxmlformats.org/officeDocument/2006/relationships/hyperlink" Target="https://www.gem.wiki/Changzhou_Eastern_Special_Steel_Co_Ltd" TargetMode="External"/><Relationship Id="rId629" Type="http://schemas.openxmlformats.org/officeDocument/2006/relationships/hyperlink" Target="https://www.gem.wiki/Houying_Group_Haicheng_Iron_and_Steel_Co_Ltd_Datun_Branch" TargetMode="External"/><Relationship Id="rId1161" Type="http://schemas.openxmlformats.org/officeDocument/2006/relationships/hyperlink" Target="https://www.gem.wiki/Welspun_Metallics_Anjar_Steel_plant" TargetMode="External"/><Relationship Id="rId1259" Type="http://schemas.openxmlformats.org/officeDocument/2006/relationships/hyperlink" Target="https://www.gem.wiki/POSCO_Pohang_steel_plant" TargetMode="External"/><Relationship Id="rId1466" Type="http://schemas.openxmlformats.org/officeDocument/2006/relationships/hyperlink" Target="https://www.gem.wiki/Baotou_Deshun_Special_Steel_Co_Ltd" TargetMode="External"/><Relationship Id="rId836" Type="http://schemas.openxmlformats.org/officeDocument/2006/relationships/hyperlink" Target="https://www.gem.wiki/Tianjin_Tianfeng_Steel_Co_Ltd" TargetMode="External"/><Relationship Id="rId1021" Type="http://schemas.openxmlformats.org/officeDocument/2006/relationships/hyperlink" Target="https://www.gem.wiki/Daye_Huaxin_Industrial_Co_Ltd" TargetMode="External"/><Relationship Id="rId1119" Type="http://schemas.openxmlformats.org/officeDocument/2006/relationships/hyperlink" Target="https://www.gem.wiki/SAIL_Bhilai_steel_plant" TargetMode="External"/><Relationship Id="rId903" Type="http://schemas.openxmlformats.org/officeDocument/2006/relationships/hyperlink" Target="https://www.gem.wiki/Yancheng_Lianxin_Iron_and_Steel_Co_Ltd" TargetMode="External"/><Relationship Id="rId1326" Type="http://schemas.openxmlformats.org/officeDocument/2006/relationships/hyperlink" Target="https://www.gem.wiki/Ural_Steel_Metallurgical_Plant" TargetMode="External"/><Relationship Id="rId1533" Type="http://schemas.openxmlformats.org/officeDocument/2006/relationships/hyperlink" Target="https://www.gem.wiki/Rungta_Mines_Chaliyama_steel_plant" TargetMode="External"/><Relationship Id="rId32" Type="http://schemas.openxmlformats.org/officeDocument/2006/relationships/hyperlink" Target="https://www.gem.wiki/CAP_Acero_Huachipato_steel_plant" TargetMode="External"/><Relationship Id="rId181" Type="http://schemas.openxmlformats.org/officeDocument/2006/relationships/hyperlink" Target="https://www.gem.wiki/Qian_an_Jiujiang_Wire_Co_Ltd" TargetMode="External"/><Relationship Id="rId279" Type="http://schemas.openxmlformats.org/officeDocument/2006/relationships/hyperlink" Target="https://www.gem.wiki/Hebei_Xin_Wuan_Steel_Group_Wenan_Iron_and_Steel_Co_Ltd" TargetMode="External"/><Relationship Id="rId486" Type="http://schemas.openxmlformats.org/officeDocument/2006/relationships/hyperlink" Target="https://www.gem.wiki/Jiangyin_Xingcheng_Special_Steel_Works_Co_Ltd" TargetMode="External"/><Relationship Id="rId693" Type="http://schemas.openxmlformats.org/officeDocument/2006/relationships/hyperlink" Target="https://www.gem.wiki/Shiheng_Special_Steel_Group_Co_Ltd" TargetMode="External"/><Relationship Id="rId139" Type="http://schemas.openxmlformats.org/officeDocument/2006/relationships/hyperlink" Target="https://www.gem.wiki/Handan_Iron_and_Steel_Group_Co_Ltd" TargetMode="External"/><Relationship Id="rId346" Type="http://schemas.openxmlformats.org/officeDocument/2006/relationships/hyperlink" Target="https://www.gem.wiki/Qinhuangdao_Hongxing_Iron_and_Steel_Co_Ltd" TargetMode="External"/><Relationship Id="rId553" Type="http://schemas.openxmlformats.org/officeDocument/2006/relationships/hyperlink" Target="https://www.gem.wiki/Fangda_Special_Steel_Technology_Co_Ltd" TargetMode="External"/><Relationship Id="rId760" Type="http://schemas.openxmlformats.org/officeDocument/2006/relationships/hyperlink" Target="https://www.gem.wiki/Shanxi_Hongda_Iron_and_Steel_Group_Co_Ltd" TargetMode="External"/><Relationship Id="rId998" Type="http://schemas.openxmlformats.org/officeDocument/2006/relationships/hyperlink" Target="https://www.gem.wiki/Guangdong_Jingye_Iron_and_Steel_Co_Ltd" TargetMode="External"/><Relationship Id="rId1183" Type="http://schemas.openxmlformats.org/officeDocument/2006/relationships/hyperlink" Target="https://www.gem.wiki/Jai_Balaji_Durgapur_Unit_IV_steel_plant" TargetMode="External"/><Relationship Id="rId1390" Type="http://schemas.openxmlformats.org/officeDocument/2006/relationships/hyperlink" Target="https://www.gem.wiki/Cleveland-Cliffs_Indiana_Harbor_steel_plant" TargetMode="External"/><Relationship Id="rId206" Type="http://schemas.openxmlformats.org/officeDocument/2006/relationships/hyperlink" Target="https://www.gem.wiki/Hebei_Wenfeng_Iron_and_Steel_Co_Ltd" TargetMode="External"/><Relationship Id="rId413" Type="http://schemas.openxmlformats.org/officeDocument/2006/relationships/hyperlink" Target="https://www.gem.wiki/Wuhan_Iron_and_Steel_Co_Ltd" TargetMode="External"/><Relationship Id="rId858" Type="http://schemas.openxmlformats.org/officeDocument/2006/relationships/hyperlink" Target="https://www.gem.wiki/WISCO_Group_Kunming_Steel_Co_Ltd_Honghe_Iron_and_Steel_Company" TargetMode="External"/><Relationship Id="rId1043" Type="http://schemas.openxmlformats.org/officeDocument/2006/relationships/hyperlink" Target="https://www.gem.wiki/GFG_Liberty_Ostrava_steel_plant" TargetMode="External"/><Relationship Id="rId1488" Type="http://schemas.openxmlformats.org/officeDocument/2006/relationships/hyperlink" Target="https://www.gem.wiki/Rungta_Mines_Kamanda_steel_plant" TargetMode="External"/><Relationship Id="rId620" Type="http://schemas.openxmlformats.org/officeDocument/2006/relationships/hyperlink" Target="https://www.gem.wiki/Fushun_New_Steel_Co_Ltd" TargetMode="External"/><Relationship Id="rId718" Type="http://schemas.openxmlformats.org/officeDocument/2006/relationships/hyperlink" Target="https://www.gem.wiki/Shandong_Laigang_Yongfeng_Steel_Co_Ltd" TargetMode="External"/><Relationship Id="rId925" Type="http://schemas.openxmlformats.org/officeDocument/2006/relationships/hyperlink" Target="https://www.gem.wiki/Hubei_Jinshenglan_Metallurgical_Technology_Co_Ltd" TargetMode="External"/><Relationship Id="rId1250" Type="http://schemas.openxmlformats.org/officeDocument/2006/relationships/hyperlink" Target="https://www.gem.wiki/Kim_Chaek_Iron_and_Steel_Complex_steel_plant" TargetMode="External"/><Relationship Id="rId1348" Type="http://schemas.openxmlformats.org/officeDocument/2006/relationships/hyperlink" Target="https://www.gem.wiki/Alchevsk_Metallurgical_Plant" TargetMode="External"/><Relationship Id="rId1110" Type="http://schemas.openxmlformats.org/officeDocument/2006/relationships/hyperlink" Target="https://www.gem.wiki/JSW_Steel_Jharkhand_steel_plant" TargetMode="External"/><Relationship Id="rId1208" Type="http://schemas.openxmlformats.org/officeDocument/2006/relationships/hyperlink" Target="https://www.gem.wiki/Acciaierie_d'Italia_Taranto_steel_plant" TargetMode="External"/><Relationship Id="rId1415" Type="http://schemas.openxmlformats.org/officeDocument/2006/relationships/hyperlink" Target="https://www.gem.wiki/Hoa_Phat_Dung_Quat_steel_plant" TargetMode="External"/><Relationship Id="rId54" Type="http://schemas.openxmlformats.org/officeDocument/2006/relationships/hyperlink" Target="https://www.gem.wiki/Sichuan_Desheng_Group_Vanadium_and_Titanium_Co_Ltd" TargetMode="External"/><Relationship Id="rId270" Type="http://schemas.openxmlformats.org/officeDocument/2006/relationships/hyperlink" Target="https://www.gem.wiki/Zhongpu_Handan_Iron_and_Steel_Co_Ltd" TargetMode="External"/><Relationship Id="rId130" Type="http://schemas.openxmlformats.org/officeDocument/2006/relationships/hyperlink" Target="https://www.gem.wiki/Shougang_Shuicheng_Iron_and_Steel_Group_Co_Ltd" TargetMode="External"/><Relationship Id="rId368" Type="http://schemas.openxmlformats.org/officeDocument/2006/relationships/hyperlink" Target="https://www.gem.wiki/Anyang_Iron_and_Steel_Co_Ltd" TargetMode="External"/><Relationship Id="rId575" Type="http://schemas.openxmlformats.org/officeDocument/2006/relationships/hyperlink" Target="https://www.gem.wiki/Tonghua_Iron_and_Steel_Co_Ltd" TargetMode="External"/><Relationship Id="rId782" Type="http://schemas.openxmlformats.org/officeDocument/2006/relationships/hyperlink" Target="https://www.gem.wiki/Jincheng_Fusheng_Iron_and_Steel_Co_Ltd" TargetMode="External"/><Relationship Id="rId228" Type="http://schemas.openxmlformats.org/officeDocument/2006/relationships/hyperlink" Target="https://www.gem.wiki/Hebei_Donghai_Special_Steel_Co_Ltd" TargetMode="External"/><Relationship Id="rId435" Type="http://schemas.openxmlformats.org/officeDocument/2006/relationships/hyperlink" Target="https://www.gem.wiki/Lengshuijiang_Steel_Co_Ltd" TargetMode="External"/><Relationship Id="rId642" Type="http://schemas.openxmlformats.org/officeDocument/2006/relationships/hyperlink" Target="https://www.gem.wiki/Shaanxi_Longmen_Steel_Co_Ltd" TargetMode="External"/><Relationship Id="rId1065" Type="http://schemas.openxmlformats.org/officeDocument/2006/relationships/hyperlink" Target="https://www.gem.wiki/Tata_Steel_Port_Talbot_steel_plant" TargetMode="External"/><Relationship Id="rId1272" Type="http://schemas.openxmlformats.org/officeDocument/2006/relationships/hyperlink" Target="https://www.gem.wiki/Lion_Industries_Amsteel_Klang_steel_plant" TargetMode="External"/><Relationship Id="rId502" Type="http://schemas.openxmlformats.org/officeDocument/2006/relationships/hyperlink" Target="https://www.gem.wiki/Zenith_Steel_Group_Co_Ltd" TargetMode="External"/><Relationship Id="rId947" Type="http://schemas.openxmlformats.org/officeDocument/2006/relationships/hyperlink" Target="https://www.gem.wiki/Zenith_Steel_Group_Nantong_Co_Ltd" TargetMode="External"/><Relationship Id="rId1132" Type="http://schemas.openxmlformats.org/officeDocument/2006/relationships/hyperlink" Target="https://www.gem.wiki/SAIL_Rourkela_steel_plant" TargetMode="External"/><Relationship Id="rId76" Type="http://schemas.openxmlformats.org/officeDocument/2006/relationships/hyperlink" Target="https://www.gem.wiki/Fujian_Luoyuan_Minguang_Iron_and_Steel_Co_Ltd" TargetMode="External"/><Relationship Id="rId807" Type="http://schemas.openxmlformats.org/officeDocument/2006/relationships/hyperlink" Target="https://www.gem.wiki/Chengyu_Vanadium_and_Titanium_Technology_Co_Ltd" TargetMode="External"/><Relationship Id="rId1437" Type="http://schemas.openxmlformats.org/officeDocument/2006/relationships/hyperlink" Target="https://www.gem.wiki/Yangzhou_Hengrun_Ocean_Heavy_Industry_Co_Ltd" TargetMode="External"/><Relationship Id="rId1504" Type="http://schemas.openxmlformats.org/officeDocument/2006/relationships/hyperlink" Target="https://www.gem.wiki/Electrosteel_Castings_Srikalahasthi_Steel_Plant" TargetMode="External"/><Relationship Id="rId292" Type="http://schemas.openxmlformats.org/officeDocument/2006/relationships/hyperlink" Target="https://www.gem.wiki/Hebei_Xinjin_Iron_and_Steel_Co_Ltd" TargetMode="External"/><Relationship Id="rId597" Type="http://schemas.openxmlformats.org/officeDocument/2006/relationships/hyperlink" Target="https://www.gem.wiki/Rizhao_Steel_Yingkou_Medium_Plate_Co_Ltd" TargetMode="External"/><Relationship Id="rId152" Type="http://schemas.openxmlformats.org/officeDocument/2006/relationships/hyperlink" Target="https://www.gem.wiki/Chengde_Iron_and_Steel_Group_Co_Ltd" TargetMode="External"/><Relationship Id="rId457" Type="http://schemas.openxmlformats.org/officeDocument/2006/relationships/hyperlink" Target="https://www.gem.wiki/Zhangjiagang_Hongchang_Steel_Co_Ltd" TargetMode="External"/><Relationship Id="rId1087" Type="http://schemas.openxmlformats.org/officeDocument/2006/relationships/hyperlink" Target="https://www.gem.wiki/Tata_Steel_BSL_Meramandali_steel_plant" TargetMode="External"/><Relationship Id="rId1294" Type="http://schemas.openxmlformats.org/officeDocument/2006/relationships/hyperlink" Target="https://www.gem.wiki/Mechel_Chelyabinsk_Metallurgical_Plant" TargetMode="External"/><Relationship Id="rId664" Type="http://schemas.openxmlformats.org/officeDocument/2006/relationships/hyperlink" Target="https://www.gem.wiki/Rizhao_Steel_Holding_Group_Co_Ltd" TargetMode="External"/><Relationship Id="rId871" Type="http://schemas.openxmlformats.org/officeDocument/2006/relationships/hyperlink" Target="https://www.gem.wiki/Yunnan_Yuxi_Iron_and_Steel_Group_Yukun_Iron_and_Steel_Co_Ltd" TargetMode="External"/><Relationship Id="rId969" Type="http://schemas.openxmlformats.org/officeDocument/2006/relationships/hyperlink" Target="https://www.gem.wiki/Wuhai_Baogang_Wanteng_Iron_and_Steel_Co_Ltd" TargetMode="External"/><Relationship Id="rId317" Type="http://schemas.openxmlformats.org/officeDocument/2006/relationships/hyperlink" Target="https://www.gem.wiki/Tangshan_Guoyi_Special_Type_Iron_and_Steel_Co_Ltd" TargetMode="External"/><Relationship Id="rId524" Type="http://schemas.openxmlformats.org/officeDocument/2006/relationships/hyperlink" Target="https://www.gem.wiki/Jiangsu_Xugang_Iron_and_Steel_Group_Co_Ltd" TargetMode="External"/><Relationship Id="rId731" Type="http://schemas.openxmlformats.org/officeDocument/2006/relationships/hyperlink" Target="https://www.gem.wiki/Lvliang_Jianlong_Industrial_Co_Ltd" TargetMode="External"/><Relationship Id="rId1154" Type="http://schemas.openxmlformats.org/officeDocument/2006/relationships/hyperlink" Target="https://www.gem.wiki/JSW_Vijayanagar_Metallics_steel_plant" TargetMode="External"/><Relationship Id="rId1361" Type="http://schemas.openxmlformats.org/officeDocument/2006/relationships/hyperlink" Target="https://www.gem.wiki/ArcelorMittal_Kryvyi_Rih_steel_plant" TargetMode="External"/><Relationship Id="rId1459" Type="http://schemas.openxmlformats.org/officeDocument/2006/relationships/hyperlink" Target="https://www.gem.wiki/Jiangsu_Xingda_Steel_Group" TargetMode="External"/><Relationship Id="rId98" Type="http://schemas.openxmlformats.org/officeDocument/2006/relationships/hyperlink" Target="https://www.gem.wiki/Baosteel_Zhanjiang_Iron_and_Steel_Co_Ltd" TargetMode="External"/><Relationship Id="rId829" Type="http://schemas.openxmlformats.org/officeDocument/2006/relationships/hyperlink" Target="https://www.gem.wiki/Tianjin_New_Tiangang_United_Special_Steel_Co_Ltd" TargetMode="External"/><Relationship Id="rId1014" Type="http://schemas.openxmlformats.org/officeDocument/2006/relationships/hyperlink" Target="https://www.gem.wiki/Jinan_Iron_and_Steel_Group_Co_Ltd" TargetMode="External"/><Relationship Id="rId1221" Type="http://schemas.openxmlformats.org/officeDocument/2006/relationships/hyperlink" Target="https://www.gem.wiki/Kobe_Kakogawa_Works_steel_plant" TargetMode="External"/><Relationship Id="rId1319" Type="http://schemas.openxmlformats.org/officeDocument/2006/relationships/hyperlink" Target="https://www.gem.wiki/Severstal_Cherepovets_steel_plant" TargetMode="External"/><Relationship Id="rId1526" Type="http://schemas.openxmlformats.org/officeDocument/2006/relationships/hyperlink" Target="https://www.gem.wiki/Baldota_Koppal_steel_plant" TargetMode="External"/><Relationship Id="rId25" Type="http://schemas.openxmlformats.org/officeDocument/2006/relationships/hyperlink" Target="https://www.gem.wiki/ArcelorMittal_Juiz_de_Fora_steel_plant" TargetMode="External"/><Relationship Id="rId174" Type="http://schemas.openxmlformats.org/officeDocument/2006/relationships/hyperlink" Target="https://www.gem.wiki/Qian_an_Jiujiang_Wire_Co_Ltd" TargetMode="External"/><Relationship Id="rId381" Type="http://schemas.openxmlformats.org/officeDocument/2006/relationships/hyperlink" Target="https://www.gem.wiki/Angang_Group_Xinyang_Iron_and_Steel_Co_Ltd" TargetMode="External"/><Relationship Id="rId241" Type="http://schemas.openxmlformats.org/officeDocument/2006/relationships/hyperlink" Target="https://www.gem.wiki/Jingye_Iron_and_Steel_Co_Ltd" TargetMode="External"/><Relationship Id="rId479" Type="http://schemas.openxmlformats.org/officeDocument/2006/relationships/hyperlink" Target="https://www.gem.wiki/Nanjing_Iron_and_Steel_Co_Ltd" TargetMode="External"/><Relationship Id="rId686" Type="http://schemas.openxmlformats.org/officeDocument/2006/relationships/hyperlink" Target="https://www.gem.wiki/Weifang_Special_Steel_Group_Co_Ltd" TargetMode="External"/><Relationship Id="rId893" Type="http://schemas.openxmlformats.org/officeDocument/2006/relationships/hyperlink" Target="https://www.gem.wiki/Ningbo_Iron_and_Steel_Co_Ltd" TargetMode="External"/><Relationship Id="rId339" Type="http://schemas.openxmlformats.org/officeDocument/2006/relationships/hyperlink" Target="https://www.gem.wiki/Hebei_Tangyin_Iron_and_Steel_Co_Ltd" TargetMode="External"/><Relationship Id="rId546" Type="http://schemas.openxmlformats.org/officeDocument/2006/relationships/hyperlink" Target="https://www.gem.wiki/Zhongxin_Iron_and_Steel_Group_Co_Ltd" TargetMode="External"/><Relationship Id="rId753" Type="http://schemas.openxmlformats.org/officeDocument/2006/relationships/hyperlink" Target="https://www.gem.wiki/Shanxi_Tongcai_Industry_and_Trade_Co_Ltd" TargetMode="External"/><Relationship Id="rId1176" Type="http://schemas.openxmlformats.org/officeDocument/2006/relationships/hyperlink" Target="https://www.gem.wiki/Ramsarup_Industries_Kharagpur_steel_plant" TargetMode="External"/><Relationship Id="rId1383" Type="http://schemas.openxmlformats.org/officeDocument/2006/relationships/hyperlink" Target="https://www.gem.wiki/Metinvest_Zaporizhstal_steel_plant" TargetMode="External"/><Relationship Id="rId101" Type="http://schemas.openxmlformats.org/officeDocument/2006/relationships/hyperlink" Target="https://www.gem.wiki/Zhuhai_Yueyufeng_Iron_and_Steel_Co_Ltd" TargetMode="External"/><Relationship Id="rId406" Type="http://schemas.openxmlformats.org/officeDocument/2006/relationships/hyperlink" Target="https://www.gem.wiki/Henan_Yaxin_Iron_and_Steel_Group_Co_Ltd" TargetMode="External"/><Relationship Id="rId960" Type="http://schemas.openxmlformats.org/officeDocument/2006/relationships/hyperlink" Target="https://www.gem.wiki/Shandong_Iron_and_Steel_Co_Ltd_Laiwu_Branch_Xinxing_Road" TargetMode="External"/><Relationship Id="rId1036" Type="http://schemas.openxmlformats.org/officeDocument/2006/relationships/hyperlink" Target="https://www.gem.wiki/Fujian_Longgang_New_Materials_Co_Ltd" TargetMode="External"/><Relationship Id="rId1243" Type="http://schemas.openxmlformats.org/officeDocument/2006/relationships/hyperlink" Target="https://www.gem.wiki/Hwanghae_Iron_and_Steel_Complex_steel_plant" TargetMode="External"/><Relationship Id="rId613" Type="http://schemas.openxmlformats.org/officeDocument/2006/relationships/hyperlink" Target="https://www.gem.wiki/Lingyuan_Iron_and_Steel_Co_Ltd" TargetMode="External"/><Relationship Id="rId820" Type="http://schemas.openxmlformats.org/officeDocument/2006/relationships/hyperlink" Target="https://www.gem.wiki/Tianjin_Iron_and_Steel_Group_Co_Ltd" TargetMode="External"/><Relationship Id="rId918" Type="http://schemas.openxmlformats.org/officeDocument/2006/relationships/hyperlink" Target="https://www.gem.wiki/Hbis_Laoting_Steel_Co_Ltd" TargetMode="External"/><Relationship Id="rId1450" Type="http://schemas.openxmlformats.org/officeDocument/2006/relationships/hyperlink" Target="https://www.gem.wiki/Zibo_Qilin_Fushan_Iron_and_Steel_Co_Ltd" TargetMode="External"/><Relationship Id="rId1103" Type="http://schemas.openxmlformats.org/officeDocument/2006/relationships/hyperlink" Target="https://www.gem.wiki/JSW_Steel_Dolvi_steel_plant" TargetMode="External"/><Relationship Id="rId1310" Type="http://schemas.openxmlformats.org/officeDocument/2006/relationships/hyperlink" Target="https://www.gem.wiki/NLMK_Lipetsk_steel_plant" TargetMode="External"/><Relationship Id="rId1408" Type="http://schemas.openxmlformats.org/officeDocument/2006/relationships/hyperlink" Target="https://www.gem.wiki/Formosa_Ha_Tinh_Steel_plant" TargetMode="External"/><Relationship Id="rId47" Type="http://schemas.openxmlformats.org/officeDocument/2006/relationships/hyperlink" Target="https://www.gem.wiki/Tongling_Fuxin_Iron_and_Steel_Co_Ltd" TargetMode="External"/><Relationship Id="rId196" Type="http://schemas.openxmlformats.org/officeDocument/2006/relationships/hyperlink" Target="https://www.gem.wiki/Hebei_Puyang_Iron_and_Steel_Co_Ltd" TargetMode="External"/><Relationship Id="rId263" Type="http://schemas.openxmlformats.org/officeDocument/2006/relationships/hyperlink" Target="https://www.gem.wiki/Tangshan_Medium_Thick_Plate_Co_Ltd" TargetMode="External"/><Relationship Id="rId470" Type="http://schemas.openxmlformats.org/officeDocument/2006/relationships/hyperlink" Target="https://www.gem.wiki/Zhangjiagang_Hongchang_Steel_Co_Ltd" TargetMode="External"/><Relationship Id="rId123" Type="http://schemas.openxmlformats.org/officeDocument/2006/relationships/hyperlink" Target="https://www.gem.wiki/Guangxi_Shenglong_Metallurgical_Co_Ltd" TargetMode="External"/><Relationship Id="rId330" Type="http://schemas.openxmlformats.org/officeDocument/2006/relationships/hyperlink" Target="https://www.gem.wiki/Tangshan_Donghai_Iron_and_Steel_Group_Co_Ltd" TargetMode="External"/><Relationship Id="rId568" Type="http://schemas.openxmlformats.org/officeDocument/2006/relationships/hyperlink" Target="https://www.gem.wiki/Xinyu_Iron_and_Steel_Group_Co_Ltd" TargetMode="External"/><Relationship Id="rId775" Type="http://schemas.openxmlformats.org/officeDocument/2006/relationships/hyperlink" Target="https://www.gem.wiki/Xiangfen_County_Xinjinshan_Special_Steel_Co_Ltd" TargetMode="External"/><Relationship Id="rId982" Type="http://schemas.openxmlformats.org/officeDocument/2006/relationships/hyperlink" Target="https://www.gem.wiki/Fushun_Hanking_Direct_Reduced_Iron_Co_Ltd" TargetMode="External"/><Relationship Id="rId1198" Type="http://schemas.openxmlformats.org/officeDocument/2006/relationships/hyperlink" Target="https://www.gem.wiki/Rungta_Mines_Dhenkanal_steel_plant" TargetMode="External"/><Relationship Id="rId428" Type="http://schemas.openxmlformats.org/officeDocument/2006/relationships/hyperlink" Target="https://www.gem.wiki/Hunan_Valin_Lianyuan_Iron_and_Steel_Co_Ltd" TargetMode="External"/><Relationship Id="rId635" Type="http://schemas.openxmlformats.org/officeDocument/2006/relationships/hyperlink" Target="https://www.gem.wiki/Ningxia_Iron_and_Steel_Group_Co_Ltd" TargetMode="External"/><Relationship Id="rId842" Type="http://schemas.openxmlformats.org/officeDocument/2006/relationships/hyperlink" Target="https://www.gem.wiki/Baosteel_Group_Xinjiang_Bayi_Iron_and_Steel_Co_Ltd" TargetMode="External"/><Relationship Id="rId1058" Type="http://schemas.openxmlformats.org/officeDocument/2006/relationships/hyperlink" Target="https://www.gem.wiki/SSAB_Raahe_steel_plant" TargetMode="External"/><Relationship Id="rId1265" Type="http://schemas.openxmlformats.org/officeDocument/2006/relationships/hyperlink" Target="https://www.gem.wiki/Qarmet_steel_plant" TargetMode="External"/><Relationship Id="rId1472" Type="http://schemas.openxmlformats.org/officeDocument/2006/relationships/hyperlink" Target="https://www.gem.wiki/Ningxia_Boyu_Hongxing_Special_Steel_Group_Co" TargetMode="External"/><Relationship Id="rId702" Type="http://schemas.openxmlformats.org/officeDocument/2006/relationships/hyperlink" Target="https://www.gem.wiki/Shandong_Fulun_Iron_and_Steel_Co_Ltd" TargetMode="External"/><Relationship Id="rId1125" Type="http://schemas.openxmlformats.org/officeDocument/2006/relationships/hyperlink" Target="https://www.gem.wiki/SAIL_Bokaro_steel_plant" TargetMode="External"/><Relationship Id="rId1332" Type="http://schemas.openxmlformats.org/officeDocument/2006/relationships/hyperlink" Target="https://www.gem.wiki/Erdemir_Eregli_steel_plant" TargetMode="External"/><Relationship Id="rId69" Type="http://schemas.openxmlformats.org/officeDocument/2006/relationships/hyperlink" Target="https://www.gem.wiki/Fujian_Quanzhou_Minguang_Iron_and_Steel_Co_Ltd" TargetMode="External"/><Relationship Id="rId285" Type="http://schemas.openxmlformats.org/officeDocument/2006/relationships/hyperlink" Target="https://www.gem.wiki/Wu_an_Mingfang_Iron_and_Steel_Co_Ltd" TargetMode="External"/><Relationship Id="rId492" Type="http://schemas.openxmlformats.org/officeDocument/2006/relationships/hyperlink" Target="https://www.gem.wiki/Lianfeng_Steel_Zhangjiagang_Co_Ltd" TargetMode="External"/><Relationship Id="rId797" Type="http://schemas.openxmlformats.org/officeDocument/2006/relationships/hyperlink" Target="https://www.gem.wiki/Pangang_Group_Panzhihua_Steel_Vanadium_Co_Ltd" TargetMode="External"/><Relationship Id="rId145" Type="http://schemas.openxmlformats.org/officeDocument/2006/relationships/hyperlink" Target="https://www.gem.wiki/Shijiazhuang_Iron_and_Steel_Co_Ltd" TargetMode="External"/><Relationship Id="rId352" Type="http://schemas.openxmlformats.org/officeDocument/2006/relationships/hyperlink" Target="https://www.gem.wiki/Xinji_Aosen_Iron_and_Steel_Group_Co_Ltd" TargetMode="External"/><Relationship Id="rId1287" Type="http://schemas.openxmlformats.org/officeDocument/2006/relationships/hyperlink" Target="https://www.gem.wiki/Pakistan_Steel_Mills_Karachi" TargetMode="External"/><Relationship Id="rId212" Type="http://schemas.openxmlformats.org/officeDocument/2006/relationships/hyperlink" Target="https://www.gem.wiki/Hebei_Jinxi_Iron_and_Steel_Group_Co_Ltd" TargetMode="External"/><Relationship Id="rId657" Type="http://schemas.openxmlformats.org/officeDocument/2006/relationships/hyperlink" Target="https://www.gem.wiki/Rizhao_Steel_Holding_Group_Co_Ltd" TargetMode="External"/><Relationship Id="rId864" Type="http://schemas.openxmlformats.org/officeDocument/2006/relationships/hyperlink" Target="https://www.gem.wiki/WISCO_Group_Kunming_Steel_Co_Ltd_New_District_Branch" TargetMode="External"/><Relationship Id="rId1494" Type="http://schemas.openxmlformats.org/officeDocument/2006/relationships/hyperlink" Target="https://www.gem.wiki/Shri_Bajrang_Power_%26_Ispat_Tilda_Steel_Plant" TargetMode="External"/><Relationship Id="rId517" Type="http://schemas.openxmlformats.org/officeDocument/2006/relationships/hyperlink" Target="https://www.gem.wiki/Jiangsu_Binxin_Steel_Group_Co_Ltd" TargetMode="External"/><Relationship Id="rId724" Type="http://schemas.openxmlformats.org/officeDocument/2006/relationships/hyperlink" Target="https://www.gem.wiki/Shanxi_Taigang_Stainless_Steel_Co_Ltd" TargetMode="External"/><Relationship Id="rId931" Type="http://schemas.openxmlformats.org/officeDocument/2006/relationships/hyperlink" Target="https://www.gem.wiki/Yunnan_Yuxi_Xianfu_Iron_and_Steel_Group_Co_Ltd" TargetMode="External"/><Relationship Id="rId1147" Type="http://schemas.openxmlformats.org/officeDocument/2006/relationships/hyperlink" Target="https://www.gem.wiki/RINL_Vizag_Steel_plant" TargetMode="External"/><Relationship Id="rId1354" Type="http://schemas.openxmlformats.org/officeDocument/2006/relationships/hyperlink" Target="https://www.gem.wiki/ArcelorMittal_Kryvyi_Rih_steel_plant" TargetMode="External"/><Relationship Id="rId60" Type="http://schemas.openxmlformats.org/officeDocument/2006/relationships/hyperlink" Target="https://www.gem.wiki/Sansteel_Minguang_Co_Ltd_Fujian_plant" TargetMode="External"/><Relationship Id="rId1007" Type="http://schemas.openxmlformats.org/officeDocument/2006/relationships/hyperlink" Target="https://www.gem.wiki/Fangchenggang_Jinxi_Steel_Technology_Co_Ltd" TargetMode="External"/><Relationship Id="rId1214" Type="http://schemas.openxmlformats.org/officeDocument/2006/relationships/hyperlink" Target="https://www.gem.wiki/JFE_West_Japan_Works_(Kurashiki)_steel_plant" TargetMode="External"/><Relationship Id="rId1421" Type="http://schemas.openxmlformats.org/officeDocument/2006/relationships/hyperlink" Target="https://www.gem.wiki/Thai_Nguyen_Iron_and_Steel_plant" TargetMode="External"/><Relationship Id="rId1519" Type="http://schemas.openxmlformats.org/officeDocument/2006/relationships/hyperlink" Target="https://www.gem.wiki/BER-PIG_Iron_and_Steel_Company_Redcliff_plant" TargetMode="External"/><Relationship Id="rId18" Type="http://schemas.openxmlformats.org/officeDocument/2006/relationships/hyperlink" Target="https://www.gem.wiki/CSN_Volta_Redonda_steel_plant" TargetMode="External"/><Relationship Id="rId167" Type="http://schemas.openxmlformats.org/officeDocument/2006/relationships/hyperlink" Target="https://www.gem.wiki/Tangshan_Donghua_Iron_and_Steel_Enterprise_Group_Co_Ltd" TargetMode="External"/><Relationship Id="rId374" Type="http://schemas.openxmlformats.org/officeDocument/2006/relationships/hyperlink" Target="https://www.gem.wiki/Wuyang_Iron_and_Steel_Co_Ltd" TargetMode="External"/><Relationship Id="rId581" Type="http://schemas.openxmlformats.org/officeDocument/2006/relationships/hyperlink" Target="https://www.gem.wiki/Jilin_Jingang_Iron_and_Steel_Co_Ltd" TargetMode="External"/><Relationship Id="rId234" Type="http://schemas.openxmlformats.org/officeDocument/2006/relationships/hyperlink" Target="https://www.gem.wiki/Jingye_Iron_and_Steel_Co_Ltd" TargetMode="External"/><Relationship Id="rId679" Type="http://schemas.openxmlformats.org/officeDocument/2006/relationships/hyperlink" Target="https://www.gem.wiki/Shandong_Guangfu_Group_Co_Ltd" TargetMode="External"/><Relationship Id="rId886" Type="http://schemas.openxmlformats.org/officeDocument/2006/relationships/hyperlink" Target="https://www.gem.wiki/Quzhou_Yuanli_Metal_Products_Co_Ltd" TargetMode="External"/><Relationship Id="rId2" Type="http://schemas.openxmlformats.org/officeDocument/2006/relationships/hyperlink" Target="https://www.gem.wiki/Voestalpine_Stahl_Linz_steel_plant" TargetMode="External"/><Relationship Id="rId441" Type="http://schemas.openxmlformats.org/officeDocument/2006/relationships/hyperlink" Target="https://www.gem.wiki/Inner_Mongolia_BaoTou_Steel_Union_Co_Ltd" TargetMode="External"/><Relationship Id="rId539" Type="http://schemas.openxmlformats.org/officeDocument/2006/relationships/hyperlink" Target="https://www.gem.wiki/Wuxi_Xinsanzhou_Steel_Co_Ltd" TargetMode="External"/><Relationship Id="rId746" Type="http://schemas.openxmlformats.org/officeDocument/2006/relationships/hyperlink" Target="https://www.gem.wiki/Shanxi_Liheng_Steel_Co_Ltd" TargetMode="External"/><Relationship Id="rId1071" Type="http://schemas.openxmlformats.org/officeDocument/2006/relationships/hyperlink" Target="https://www.gem.wiki/Halyvourgiki_Eleusis_steel_plant" TargetMode="External"/><Relationship Id="rId1169" Type="http://schemas.openxmlformats.org/officeDocument/2006/relationships/hyperlink" Target="https://www.gem.wiki/Jayaswal_Neco_Industries_Raipur_steel_plant" TargetMode="External"/><Relationship Id="rId1376" Type="http://schemas.openxmlformats.org/officeDocument/2006/relationships/hyperlink" Target="https://www.gem.wiki/Metinvest_Ilyich_Iron_and_Steel_Works" TargetMode="External"/><Relationship Id="rId301" Type="http://schemas.openxmlformats.org/officeDocument/2006/relationships/hyperlink" Target="https://www.gem.wiki/Tangshan_Xinbaotai_Iron_and_Steel_Co_Ltd" TargetMode="External"/><Relationship Id="rId953" Type="http://schemas.openxmlformats.org/officeDocument/2006/relationships/hyperlink" Target="https://www.gem.wiki/Liaoyang_United_Steel_Co_Ltd" TargetMode="External"/><Relationship Id="rId1029" Type="http://schemas.openxmlformats.org/officeDocument/2006/relationships/hyperlink" Target="https://www.gem.wiki/Panshi_Jianlong_Iron_and_Steel_Co_Ltd" TargetMode="External"/><Relationship Id="rId1236" Type="http://schemas.openxmlformats.org/officeDocument/2006/relationships/hyperlink" Target="https://www.gem.wiki/Nippon_East_Japan_Works_(Kashima)_steel_plant" TargetMode="External"/><Relationship Id="rId82" Type="http://schemas.openxmlformats.org/officeDocument/2006/relationships/hyperlink" Target="https://www.gem.wiki/Fujian_Tsingtuo_Nickel_Industry_Co_Ltd" TargetMode="External"/><Relationship Id="rId606" Type="http://schemas.openxmlformats.org/officeDocument/2006/relationships/hyperlink" Target="https://www.gem.wiki/Benxi_Beiying_Iron_and_Steel_Group_Co_Ltd_Beitai_Town" TargetMode="External"/><Relationship Id="rId813" Type="http://schemas.openxmlformats.org/officeDocument/2006/relationships/hyperlink" Target="https://www.gem.wiki/Tianjin_Iron_Plant" TargetMode="External"/><Relationship Id="rId1443" Type="http://schemas.openxmlformats.org/officeDocument/2006/relationships/hyperlink" Target="https://www.gem.wiki/Jishan_Mingfu_Steel_Products_Co_Ltd" TargetMode="External"/><Relationship Id="rId1303" Type="http://schemas.openxmlformats.org/officeDocument/2006/relationships/hyperlink" Target="https://www.gem.wiki/Magnitogorsk_Iron_and_Steel_Works" TargetMode="External"/><Relationship Id="rId1510" Type="http://schemas.openxmlformats.org/officeDocument/2006/relationships/hyperlink" Target="https://www.gem.wiki/Godawari_Power_and_Ispat_Sarora_Steel_Plant" TargetMode="External"/><Relationship Id="rId189" Type="http://schemas.openxmlformats.org/officeDocument/2006/relationships/hyperlink" Target="https://www.gem.wiki/Tangshan_Songting_Iron_and_Steel_Co_Ltd" TargetMode="External"/><Relationship Id="rId396" Type="http://schemas.openxmlformats.org/officeDocument/2006/relationships/hyperlink" Target="https://www.gem.wiki/Nanyang_Hanye_Special_Steel_Co_Ltd" TargetMode="External"/><Relationship Id="rId256" Type="http://schemas.openxmlformats.org/officeDocument/2006/relationships/hyperlink" Target="https://www.gem.wiki/Cangzhou_China_Railway_Equipment_Manufacture_Material_Co_Ltd" TargetMode="External"/><Relationship Id="rId463" Type="http://schemas.openxmlformats.org/officeDocument/2006/relationships/hyperlink" Target="https://www.gem.wiki/Zhangjiagang_Hongchang_Steel_Co_Ltd" TargetMode="External"/><Relationship Id="rId670" Type="http://schemas.openxmlformats.org/officeDocument/2006/relationships/hyperlink" Target="https://www.gem.wiki/Rizhao_Steel_Holding_Group_Co_Ltd" TargetMode="External"/><Relationship Id="rId1093" Type="http://schemas.openxmlformats.org/officeDocument/2006/relationships/hyperlink" Target="https://www.gem.wiki/ArcelorMittal_Nippon_Steel_Hazira_Plant" TargetMode="External"/><Relationship Id="rId116" Type="http://schemas.openxmlformats.org/officeDocument/2006/relationships/hyperlink" Target="https://www.gem.wiki/Guangxi_Shenglong_Metallurgical_Co_Ltd" TargetMode="External"/><Relationship Id="rId323" Type="http://schemas.openxmlformats.org/officeDocument/2006/relationships/hyperlink" Target="https://www.gem.wiki/Hebei_Rongxin_Steel_Co_Ltd" TargetMode="External"/><Relationship Id="rId530" Type="http://schemas.openxmlformats.org/officeDocument/2006/relationships/hyperlink" Target="https://www.gem.wiki/Xuzhou_Baofeng_Special_Steel_Co_Ltd" TargetMode="External"/><Relationship Id="rId768" Type="http://schemas.openxmlformats.org/officeDocument/2006/relationships/hyperlink" Target="https://www.gem.wiki/Shanxi_Gaoyi_Steel_Co_Ltd" TargetMode="External"/><Relationship Id="rId975" Type="http://schemas.openxmlformats.org/officeDocument/2006/relationships/hyperlink" Target="https://www.gem.wiki/Fujian_Dadonghai_Industrial_Group_Co_Ltd_plant" TargetMode="External"/><Relationship Id="rId1160" Type="http://schemas.openxmlformats.org/officeDocument/2006/relationships/hyperlink" Target="https://www.gem.wiki/Neelachal_Ispat_Nigam_steel_plant" TargetMode="External"/><Relationship Id="rId1398" Type="http://schemas.openxmlformats.org/officeDocument/2006/relationships/hyperlink" Target="https://www.gem.wiki/U.S._Steel_Gary_Works" TargetMode="External"/><Relationship Id="rId628" Type="http://schemas.openxmlformats.org/officeDocument/2006/relationships/hyperlink" Target="https://www.gem.wiki/Houying_Group_Haicheng_Iron_and_Steel_Co_Ltd_Datun_Branch" TargetMode="External"/><Relationship Id="rId835" Type="http://schemas.openxmlformats.org/officeDocument/2006/relationships/hyperlink" Target="https://www.gem.wiki/Tianjin_New_Tiangang_United_Special_Steel_Co_Ltd" TargetMode="External"/><Relationship Id="rId1258" Type="http://schemas.openxmlformats.org/officeDocument/2006/relationships/hyperlink" Target="https://www.gem.wiki/POSCO_Gwangyang_steel_plant" TargetMode="External"/><Relationship Id="rId1465" Type="http://schemas.openxmlformats.org/officeDocument/2006/relationships/hyperlink" Target="https://www.gem.wiki/Tangshan_Stainless_Steel_Co_Ltd" TargetMode="External"/><Relationship Id="rId1020" Type="http://schemas.openxmlformats.org/officeDocument/2006/relationships/hyperlink" Target="https://www.gem.wiki/Daye_Huaxin_Industrial_Co_Ltd" TargetMode="External"/><Relationship Id="rId1118" Type="http://schemas.openxmlformats.org/officeDocument/2006/relationships/hyperlink" Target="https://www.gem.wiki/SAIL_Bhilai_steel_plant" TargetMode="External"/><Relationship Id="rId1325" Type="http://schemas.openxmlformats.org/officeDocument/2006/relationships/hyperlink" Target="https://www.gem.wiki/Ural_Steel_Metallurgical_Plant" TargetMode="External"/><Relationship Id="rId1532" Type="http://schemas.openxmlformats.org/officeDocument/2006/relationships/hyperlink" Target="https://www.gem.wiki/Rungta_Mines_Chaliyama_steel_plant" TargetMode="External"/><Relationship Id="rId902" Type="http://schemas.openxmlformats.org/officeDocument/2006/relationships/hyperlink" Target="https://www.gem.wiki/Shanxi_Meijin_Iron_and_Steel_Co_Ltd_Dongyu_Town" TargetMode="External"/><Relationship Id="rId31" Type="http://schemas.openxmlformats.org/officeDocument/2006/relationships/hyperlink" Target="https://www.gem.wiki/Cleveland-Cliffs_Lake_Erie_steel_plant" TargetMode="External"/><Relationship Id="rId180" Type="http://schemas.openxmlformats.org/officeDocument/2006/relationships/hyperlink" Target="https://www.gem.wiki/Qian_an_Jiujiang_Wire_Co_Ltd" TargetMode="External"/><Relationship Id="rId278" Type="http://schemas.openxmlformats.org/officeDocument/2006/relationships/hyperlink" Target="https://www.gem.wiki/Jinding_Heavy_Industry_Co_Ltd" TargetMode="External"/><Relationship Id="rId485" Type="http://schemas.openxmlformats.org/officeDocument/2006/relationships/hyperlink" Target="https://www.gem.wiki/Jiangyin_Xingcheng_Special_Steel_Works_Co_Ltd" TargetMode="External"/><Relationship Id="rId692" Type="http://schemas.openxmlformats.org/officeDocument/2006/relationships/hyperlink" Target="https://www.gem.wiki/Shiheng_Special_Steel_Group_Co_Ltd" TargetMode="External"/><Relationship Id="rId138" Type="http://schemas.openxmlformats.org/officeDocument/2006/relationships/hyperlink" Target="https://www.gem.wiki/Handan_Iron_and_Steel_Group_Co_Ltd" TargetMode="External"/><Relationship Id="rId345" Type="http://schemas.openxmlformats.org/officeDocument/2006/relationships/hyperlink" Target="https://www.gem.wiki/Qinhuangdao_Hongxing_Iron_and_Steel_Co_Ltd" TargetMode="External"/><Relationship Id="rId552" Type="http://schemas.openxmlformats.org/officeDocument/2006/relationships/hyperlink" Target="https://www.gem.wiki/Shanghai_Meishan_Iron_and_Steel_Co_Ltd" TargetMode="External"/><Relationship Id="rId997" Type="http://schemas.openxmlformats.org/officeDocument/2006/relationships/hyperlink" Target="https://www.gem.wiki/GuangDong_Xinxing_Ductile_Iron_Pipes_Co_Ltd" TargetMode="External"/><Relationship Id="rId1182" Type="http://schemas.openxmlformats.org/officeDocument/2006/relationships/hyperlink" Target="https://www.gem.wiki/Mesco_Steel_Kalinganagar_plant" TargetMode="External"/><Relationship Id="rId205" Type="http://schemas.openxmlformats.org/officeDocument/2006/relationships/hyperlink" Target="https://www.gem.wiki/Hebei_Wenfeng_Iron_and_Steel_Co_Ltd" TargetMode="External"/><Relationship Id="rId412" Type="http://schemas.openxmlformats.org/officeDocument/2006/relationships/hyperlink" Target="https://www.gem.wiki/Wuhan_Iron_and_Steel_Co_Ltd" TargetMode="External"/><Relationship Id="rId857" Type="http://schemas.openxmlformats.org/officeDocument/2006/relationships/hyperlink" Target="https://www.gem.wiki/WISCO_Group_Kunming_Steel_Co_Ltd_Anning_Branch" TargetMode="External"/><Relationship Id="rId1042" Type="http://schemas.openxmlformats.org/officeDocument/2006/relationships/hyperlink" Target="https://www.gem.wiki/GFG_Liberty_Ostrava_steel_plant" TargetMode="External"/><Relationship Id="rId1487" Type="http://schemas.openxmlformats.org/officeDocument/2006/relationships/hyperlink" Target="https://www.gem.wiki/Rungta_Mines_Karakhendra_Steel_Plant" TargetMode="External"/><Relationship Id="rId717" Type="http://schemas.openxmlformats.org/officeDocument/2006/relationships/hyperlink" Target="https://www.gem.wiki/Shandong_Laigang_Yongfeng_Steel_Co_Ltd" TargetMode="External"/><Relationship Id="rId924" Type="http://schemas.openxmlformats.org/officeDocument/2006/relationships/hyperlink" Target="https://www.gem.wiki/Hubei_Jinshenglan_Metallurgical_Technology_Co_Ltd" TargetMode="External"/><Relationship Id="rId1347" Type="http://schemas.openxmlformats.org/officeDocument/2006/relationships/hyperlink" Target="https://www.gem.wiki/China_Steel_Dragon_Steel_Taichung_plant" TargetMode="External"/><Relationship Id="rId53" Type="http://schemas.openxmlformats.org/officeDocument/2006/relationships/hyperlink" Target="https://www.gem.wiki/Chongqing_Iron_and_Steel_Co_Ltd" TargetMode="External"/><Relationship Id="rId1207" Type="http://schemas.openxmlformats.org/officeDocument/2006/relationships/hyperlink" Target="https://www.gem.wiki/Zarand_Iranian_Steel_Company_Kerman_plant" TargetMode="External"/><Relationship Id="rId1414" Type="http://schemas.openxmlformats.org/officeDocument/2006/relationships/hyperlink" Target="https://www.gem.wiki/Hoa_Phat_Dung_Quat_steel_plant" TargetMode="External"/><Relationship Id="rId367" Type="http://schemas.openxmlformats.org/officeDocument/2006/relationships/hyperlink" Target="https://www.gem.wiki/Anyang_Iron_and_Steel_Co_Ltd" TargetMode="External"/><Relationship Id="rId574" Type="http://schemas.openxmlformats.org/officeDocument/2006/relationships/hyperlink" Target="https://www.gem.wiki/Tonghua_Iron_and_Steel_Co_Ltd" TargetMode="External"/><Relationship Id="rId227" Type="http://schemas.openxmlformats.org/officeDocument/2006/relationships/hyperlink" Target="https://www.gem.wiki/Hebei_Donghai_Special_Steel_Co_Ltd" TargetMode="External"/><Relationship Id="rId781" Type="http://schemas.openxmlformats.org/officeDocument/2006/relationships/hyperlink" Target="https://www.gem.wiki/Jincheng_Fusheng_Iron_and_Steel_Co_Ltd" TargetMode="External"/><Relationship Id="rId879" Type="http://schemas.openxmlformats.org/officeDocument/2006/relationships/hyperlink" Target="https://www.gem.wiki/Yunnan_Desheng_Iron_and_Steel_Co_Ltd" TargetMode="External"/><Relationship Id="rId434" Type="http://schemas.openxmlformats.org/officeDocument/2006/relationships/hyperlink" Target="https://www.gem.wiki/Lengshuijiang_Steel_Co_Ltd" TargetMode="External"/><Relationship Id="rId641" Type="http://schemas.openxmlformats.org/officeDocument/2006/relationships/hyperlink" Target="https://www.gem.wiki/Shaanxi_Longmen_Steel_Co_Ltd" TargetMode="External"/><Relationship Id="rId739" Type="http://schemas.openxmlformats.org/officeDocument/2006/relationships/hyperlink" Target="https://www.gem.wiki/Shanxi_Xintai_Iron_and_Steel_Co_Ltd" TargetMode="External"/><Relationship Id="rId1064" Type="http://schemas.openxmlformats.org/officeDocument/2006/relationships/hyperlink" Target="https://www.gem.wiki/ArcelorMittal_Florange_steel_plant" TargetMode="External"/><Relationship Id="rId1271" Type="http://schemas.openxmlformats.org/officeDocument/2006/relationships/hyperlink" Target="https://www.gem.wiki/Altos_Hornos_De_Mexico_SA_AHMSA_steel_plant" TargetMode="External"/><Relationship Id="rId1369" Type="http://schemas.openxmlformats.org/officeDocument/2006/relationships/hyperlink" Target="https://www.gem.wiki/Metallurgical_Plant_Kametstal" TargetMode="External"/><Relationship Id="rId501" Type="http://schemas.openxmlformats.org/officeDocument/2006/relationships/hyperlink" Target="https://www.gem.wiki/Zenith_Steel_Group_Co_Ltd" TargetMode="External"/><Relationship Id="rId946" Type="http://schemas.openxmlformats.org/officeDocument/2006/relationships/hyperlink" Target="https://www.gem.wiki/Henan_Angang_Zhoukou_Iron_and_Steel_Co_Ltd" TargetMode="External"/><Relationship Id="rId1131" Type="http://schemas.openxmlformats.org/officeDocument/2006/relationships/hyperlink" Target="https://www.gem.wiki/SAIL_Durgapur_steel_plant" TargetMode="External"/><Relationship Id="rId1229" Type="http://schemas.openxmlformats.org/officeDocument/2006/relationships/hyperlink" Target="https://www.gem.wiki/Nippon_East_Japan_Works_(Kimitsu)_steel_plant" TargetMode="External"/><Relationship Id="rId75" Type="http://schemas.openxmlformats.org/officeDocument/2006/relationships/hyperlink" Target="https://www.gem.wiki/Fujian_Yixin_Steel_Co_Ltd" TargetMode="External"/><Relationship Id="rId806" Type="http://schemas.openxmlformats.org/officeDocument/2006/relationships/hyperlink" Target="https://www.gem.wiki/Chengyu_Vanadium_and_Titanium_Technology_Co_Ltd" TargetMode="External"/><Relationship Id="rId1436" Type="http://schemas.openxmlformats.org/officeDocument/2006/relationships/hyperlink" Target="https://www.gem.wiki/Yangzhou_Hengrun_Ocean_Heavy_Industry_Co_Ltd" TargetMode="External"/><Relationship Id="rId1503" Type="http://schemas.openxmlformats.org/officeDocument/2006/relationships/hyperlink" Target="https://www.gem.wiki/Electrosteel_Castings_Srikalahasthi_Steel_Plant" TargetMode="External"/><Relationship Id="rId291" Type="http://schemas.openxmlformats.org/officeDocument/2006/relationships/hyperlink" Target="https://www.gem.wiki/Hebei_Xin_Wuan_Steel_Group_Hongrong_Iron_and_Steel_Co_Ltd" TargetMode="External"/><Relationship Id="rId151" Type="http://schemas.openxmlformats.org/officeDocument/2006/relationships/hyperlink" Target="https://www.gem.wiki/Chengde_Iron_and_Steel_Group_Co_Ltd" TargetMode="External"/><Relationship Id="rId389" Type="http://schemas.openxmlformats.org/officeDocument/2006/relationships/hyperlink" Target="https://www.gem.wiki/Henan_Jiyuan_Iron_and_Steel_Group_Co_Ltd" TargetMode="External"/><Relationship Id="rId596" Type="http://schemas.openxmlformats.org/officeDocument/2006/relationships/hyperlink" Target="https://www.gem.wiki/Rizhao_Steel_Yingkou_Medium_Plate_Co_Ltd" TargetMode="External"/><Relationship Id="rId249" Type="http://schemas.openxmlformats.org/officeDocument/2006/relationships/hyperlink" Target="https://www.gem.wiki/Tangshan_Delong_Iron_and_Steel_Co_Ltd" TargetMode="External"/><Relationship Id="rId456" Type="http://schemas.openxmlformats.org/officeDocument/2006/relationships/hyperlink" Target="https://www.gem.wiki/Zhangjiagang_Hongchang_Steel_Co_Ltd" TargetMode="External"/><Relationship Id="rId663" Type="http://schemas.openxmlformats.org/officeDocument/2006/relationships/hyperlink" Target="https://www.gem.wiki/Rizhao_Steel_Holding_Group_Co_Ltd" TargetMode="External"/><Relationship Id="rId870" Type="http://schemas.openxmlformats.org/officeDocument/2006/relationships/hyperlink" Target="https://www.gem.wiki/Yunnan_Yuxi_Iron_and_Steel_Group_Yukun_Iron_and_Steel_Co_Ltd" TargetMode="External"/><Relationship Id="rId1086" Type="http://schemas.openxmlformats.org/officeDocument/2006/relationships/hyperlink" Target="https://www.gem.wiki/JSW_BPSL_Jharsuguda_steel_plant" TargetMode="External"/><Relationship Id="rId1293" Type="http://schemas.openxmlformats.org/officeDocument/2006/relationships/hyperlink" Target="https://www.gem.wiki/Mechel_Chelyabinsk_Metallurgical_Plant" TargetMode="External"/><Relationship Id="rId109" Type="http://schemas.openxmlformats.org/officeDocument/2006/relationships/hyperlink" Target="https://www.gem.wiki/Liuzhou_Iron_and_Steel_Co_Ltd_Liuzhou_Base" TargetMode="External"/><Relationship Id="rId316" Type="http://schemas.openxmlformats.org/officeDocument/2006/relationships/hyperlink" Target="https://www.gem.wiki/Tangshan_Guoyi_Special_Type_Iron_and_Steel_Co_Ltd" TargetMode="External"/><Relationship Id="rId523" Type="http://schemas.openxmlformats.org/officeDocument/2006/relationships/hyperlink" Target="https://www.gem.wiki/Jiangsu_Xugang_Iron_and_Steel_Group_Co_Ltd" TargetMode="External"/><Relationship Id="rId968" Type="http://schemas.openxmlformats.org/officeDocument/2006/relationships/hyperlink" Target="https://www.gem.wiki/Wuhai_Baogang_Wanteng_Iron_and_Steel_Co_Ltd" TargetMode="External"/><Relationship Id="rId1153" Type="http://schemas.openxmlformats.org/officeDocument/2006/relationships/hyperlink" Target="https://www.gem.wiki/JSW_Steel_Raigarh_steel_plant" TargetMode="External"/><Relationship Id="rId97" Type="http://schemas.openxmlformats.org/officeDocument/2006/relationships/hyperlink" Target="https://www.gem.wiki/Baosteel_Zhanjiang_Iron_and_Steel_Co_Ltd" TargetMode="External"/><Relationship Id="rId730" Type="http://schemas.openxmlformats.org/officeDocument/2006/relationships/hyperlink" Target="https://www.gem.wiki/Lvliang_Jianlong_Industrial_Co_Ltd" TargetMode="External"/><Relationship Id="rId828" Type="http://schemas.openxmlformats.org/officeDocument/2006/relationships/hyperlink" Target="https://www.gem.wiki/Tianjin_New_Tiangang_United_Special_Steel_Co_Ltd" TargetMode="External"/><Relationship Id="rId1013" Type="http://schemas.openxmlformats.org/officeDocument/2006/relationships/hyperlink" Target="https://www.gem.wiki/Jinan_Iron_and_Steel_Group_Co_Ltd" TargetMode="External"/><Relationship Id="rId1360" Type="http://schemas.openxmlformats.org/officeDocument/2006/relationships/hyperlink" Target="https://www.gem.wiki/ArcelorMittal_Kryvyi_Rih_steel_plant" TargetMode="External"/><Relationship Id="rId1458" Type="http://schemas.openxmlformats.org/officeDocument/2006/relationships/hyperlink" Target="https://www.gem.wiki/Jiangsu_Xingda_Steel_Group" TargetMode="External"/><Relationship Id="rId1220" Type="http://schemas.openxmlformats.org/officeDocument/2006/relationships/hyperlink" Target="https://www.gem.wiki/JFE_East_Japan_Works_(Keihin)_steel_plant" TargetMode="External"/><Relationship Id="rId1318" Type="http://schemas.openxmlformats.org/officeDocument/2006/relationships/hyperlink" Target="https://www.gem.wiki/Severstal_Cherepovets_steel_plant" TargetMode="External"/><Relationship Id="rId1525" Type="http://schemas.openxmlformats.org/officeDocument/2006/relationships/hyperlink" Target="https://www.gem.wiki/JSW_POSCO_Keonjhar_steel_plant" TargetMode="External"/><Relationship Id="rId24" Type="http://schemas.openxmlformats.org/officeDocument/2006/relationships/hyperlink" Target="https://www.gem.wiki/ArcelorMittal_Juiz_de_Fora_steel_plant" TargetMode="External"/><Relationship Id="rId173" Type="http://schemas.openxmlformats.org/officeDocument/2006/relationships/hyperlink" Target="https://www.gem.wiki/Qian_an_Jiujiang_Wire_Co_Ltd" TargetMode="External"/><Relationship Id="rId380" Type="http://schemas.openxmlformats.org/officeDocument/2006/relationships/hyperlink" Target="https://www.gem.wiki/Shagang_Group_Anyang_Yongxing_Special_Steel_Co_Ltd" TargetMode="External"/><Relationship Id="rId240" Type="http://schemas.openxmlformats.org/officeDocument/2006/relationships/hyperlink" Target="https://www.gem.wiki/Jingye_Iron_and_Steel_Co_Ltd" TargetMode="External"/><Relationship Id="rId478" Type="http://schemas.openxmlformats.org/officeDocument/2006/relationships/hyperlink" Target="https://www.gem.wiki/Nanjing_Iron_and_Steel_Co_Ltd" TargetMode="External"/><Relationship Id="rId685" Type="http://schemas.openxmlformats.org/officeDocument/2006/relationships/hyperlink" Target="https://www.gem.wiki/Shandong_Chuanyang_Group_Co_Ltd" TargetMode="External"/><Relationship Id="rId892" Type="http://schemas.openxmlformats.org/officeDocument/2006/relationships/hyperlink" Target="https://www.gem.wiki/Quzhou_Yuanli_Metal_Products_Co_Ltd" TargetMode="External"/><Relationship Id="rId100" Type="http://schemas.openxmlformats.org/officeDocument/2006/relationships/hyperlink" Target="https://www.gem.wiki/Zhuhai_Yueyufeng_Iron_and_Steel_Co_Ltd" TargetMode="External"/><Relationship Id="rId338" Type="http://schemas.openxmlformats.org/officeDocument/2006/relationships/hyperlink" Target="https://www.gem.wiki/Hebei_Tangyin_Iron_and_Steel_Co_Ltd" TargetMode="External"/><Relationship Id="rId545" Type="http://schemas.openxmlformats.org/officeDocument/2006/relationships/hyperlink" Target="https://www.gem.wiki/Xuzhou_Taifa_Special_Steel_Group_Co_Ltd" TargetMode="External"/><Relationship Id="rId752" Type="http://schemas.openxmlformats.org/officeDocument/2006/relationships/hyperlink" Target="https://www.gem.wiki/Shanxi_Tongcai_Industry_and_Trade_Co_Ltd" TargetMode="External"/><Relationship Id="rId1175" Type="http://schemas.openxmlformats.org/officeDocument/2006/relationships/hyperlink" Target="https://www.gem.wiki/Hospet_Steels_Hospet_plant" TargetMode="External"/><Relationship Id="rId1382" Type="http://schemas.openxmlformats.org/officeDocument/2006/relationships/hyperlink" Target="https://www.gem.wiki/Metinvest_Zaporizhstal_steel_plant" TargetMode="External"/><Relationship Id="rId405" Type="http://schemas.openxmlformats.org/officeDocument/2006/relationships/hyperlink" Target="https://www.gem.wiki/Henan_Yaxin_Iron_and_Steel_Group_Co_Ltd" TargetMode="External"/><Relationship Id="rId612" Type="http://schemas.openxmlformats.org/officeDocument/2006/relationships/hyperlink" Target="https://www.gem.wiki/Lingyuan_Iron_and_Steel_Co_Ltd" TargetMode="External"/><Relationship Id="rId1035" Type="http://schemas.openxmlformats.org/officeDocument/2006/relationships/hyperlink" Target="https://www.gem.wiki/Ningxia_Xinghua_Iron_and_Steel_Co_Ltd" TargetMode="External"/><Relationship Id="rId1242" Type="http://schemas.openxmlformats.org/officeDocument/2006/relationships/hyperlink" Target="https://www.gem.wiki/China_Baowu_Phnom_Penh_steel_plant" TargetMode="External"/><Relationship Id="rId917" Type="http://schemas.openxmlformats.org/officeDocument/2006/relationships/hyperlink" Target="https://www.gem.wiki/Hbis_Laoting_Steel_Co_Ltd" TargetMode="External"/><Relationship Id="rId1102" Type="http://schemas.openxmlformats.org/officeDocument/2006/relationships/hyperlink" Target="https://www.gem.wiki/JSW_Steel_Dolvi_steel_plant" TargetMode="External"/><Relationship Id="rId46" Type="http://schemas.openxmlformats.org/officeDocument/2006/relationships/hyperlink" Target="https://www.gem.wiki/Anhui_Guihang_Special_Steel_Co_Ltd" TargetMode="External"/><Relationship Id="rId1407" Type="http://schemas.openxmlformats.org/officeDocument/2006/relationships/hyperlink" Target="https://www.gem.wiki/Formosa_Ha_Tinh_Steel_plant" TargetMode="External"/><Relationship Id="rId195" Type="http://schemas.openxmlformats.org/officeDocument/2006/relationships/hyperlink" Target="https://www.gem.wiki/Hebei_Puyang_Iron_and_Steel_Co_Ltd" TargetMode="External"/><Relationship Id="rId262" Type="http://schemas.openxmlformats.org/officeDocument/2006/relationships/hyperlink" Target="https://www.gem.wiki/Tangshan_Stainless_Steel_Co_Ltd_Guye_District" TargetMode="External"/><Relationship Id="rId567" Type="http://schemas.openxmlformats.org/officeDocument/2006/relationships/hyperlink" Target="https://www.gem.wiki/Xinyu_Iron_and_Steel_Group_Co_Ltd" TargetMode="External"/><Relationship Id="rId1197" Type="http://schemas.openxmlformats.org/officeDocument/2006/relationships/hyperlink" Target="https://www.gem.wiki/Rungta_Mines_Dhenkanal_steel_plant" TargetMode="External"/><Relationship Id="rId122" Type="http://schemas.openxmlformats.org/officeDocument/2006/relationships/hyperlink" Target="https://www.gem.wiki/Guangxi_Shenglong_Metallurgical_Co_Ltd" TargetMode="External"/><Relationship Id="rId774" Type="http://schemas.openxmlformats.org/officeDocument/2006/relationships/hyperlink" Target="https://www.gem.wiki/Shanxi_Zhongsheng_Iron_and_Steel_Co_Ltd" TargetMode="External"/><Relationship Id="rId981" Type="http://schemas.openxmlformats.org/officeDocument/2006/relationships/hyperlink" Target="https://www.gem.wiki/Hebei_Longfengshan_Casting_Co_Ltd" TargetMode="External"/><Relationship Id="rId1057" Type="http://schemas.openxmlformats.org/officeDocument/2006/relationships/hyperlink" Target="https://www.gem.wiki/Egyptian_Iron_&amp;_Steel_Company_Cairo_plant" TargetMode="External"/><Relationship Id="rId427" Type="http://schemas.openxmlformats.org/officeDocument/2006/relationships/hyperlink" Target="https://www.gem.wiki/Hunan_Valin_Lianyuan_Iron_and_Steel_Co_Ltd" TargetMode="External"/><Relationship Id="rId634" Type="http://schemas.openxmlformats.org/officeDocument/2006/relationships/hyperlink" Target="https://www.gem.wiki/Ningxia_Iron_and_Steel_Group_Co_Ltd" TargetMode="External"/><Relationship Id="rId841" Type="http://schemas.openxmlformats.org/officeDocument/2006/relationships/hyperlink" Target="https://www.gem.wiki/Tianjin_Tianzhong_Giant_Heavy_Industry_Co_Ltd" TargetMode="External"/><Relationship Id="rId1264" Type="http://schemas.openxmlformats.org/officeDocument/2006/relationships/hyperlink" Target="https://www.gem.wiki/Qarmet_steel_plant" TargetMode="External"/><Relationship Id="rId1471" Type="http://schemas.openxmlformats.org/officeDocument/2006/relationships/hyperlink" Target="https://www.gem.wiki/Ningxia_Boyu_Hongxing_Special_Steel_Group_Co" TargetMode="External"/><Relationship Id="rId701" Type="http://schemas.openxmlformats.org/officeDocument/2006/relationships/hyperlink" Target="https://www.gem.wiki/Shandong_Fulun_Iron_and_Steel_Co_Ltd" TargetMode="External"/><Relationship Id="rId939" Type="http://schemas.openxmlformats.org/officeDocument/2006/relationships/hyperlink" Target="https://www.gem.wiki/Hangang_Longshan_Iron_and_Steel_Co_Ltd" TargetMode="External"/><Relationship Id="rId1124" Type="http://schemas.openxmlformats.org/officeDocument/2006/relationships/hyperlink" Target="https://www.gem.wiki/SAIL_Bokaro_steel_plant" TargetMode="External"/><Relationship Id="rId1331" Type="http://schemas.openxmlformats.org/officeDocument/2006/relationships/hyperlink" Target="https://www.gem.wiki/Hmisho_Steel_Hassia_plant" TargetMode="External"/><Relationship Id="rId68" Type="http://schemas.openxmlformats.org/officeDocument/2006/relationships/hyperlink" Target="https://www.gem.wiki/Fujian_Quanzhou_Minguang_Iron_and_Steel_Co_Ltd" TargetMode="External"/><Relationship Id="rId1429" Type="http://schemas.openxmlformats.org/officeDocument/2006/relationships/hyperlink" Target="https://www.gem.wiki/Dinson_Chivhu_iron_and_steel_plant" TargetMode="External"/><Relationship Id="rId284" Type="http://schemas.openxmlformats.org/officeDocument/2006/relationships/hyperlink" Target="https://www.gem.wiki/Wu_an_Mingfang_Iron_and_Steel_Co_Ltd" TargetMode="External"/><Relationship Id="rId491" Type="http://schemas.openxmlformats.org/officeDocument/2006/relationships/hyperlink" Target="https://www.gem.wiki/Lianfeng_Steel_Zhangjiagang_Co_Ltd" TargetMode="External"/><Relationship Id="rId144" Type="http://schemas.openxmlformats.org/officeDocument/2006/relationships/hyperlink" Target="https://www.gem.wiki/Shijiazhuang_Iron_and_Steel_Co_Ltd" TargetMode="External"/><Relationship Id="rId589" Type="http://schemas.openxmlformats.org/officeDocument/2006/relationships/hyperlink" Target="https://www.gem.wiki/Angang_Steel_Co_Ltd" TargetMode="External"/><Relationship Id="rId796" Type="http://schemas.openxmlformats.org/officeDocument/2006/relationships/hyperlink" Target="https://www.gem.wiki/Pangang_Group_Panzhihua_Steel_Vanadium_Co_Ltd" TargetMode="External"/><Relationship Id="rId351" Type="http://schemas.openxmlformats.org/officeDocument/2006/relationships/hyperlink" Target="https://www.gem.wiki/Xinji_Aosen_Iron_and_Steel_Group_Co_Ltd" TargetMode="External"/><Relationship Id="rId449" Type="http://schemas.openxmlformats.org/officeDocument/2006/relationships/hyperlink" Target="https://www.gem.wiki/Baotou_Daan_Iron_and_Steel_Co_Ltd_Hondlon_District" TargetMode="External"/><Relationship Id="rId656" Type="http://schemas.openxmlformats.org/officeDocument/2006/relationships/hyperlink" Target="https://www.gem.wiki/Rizhao_Steel_Holding_Group_Co_Ltd" TargetMode="External"/><Relationship Id="rId863" Type="http://schemas.openxmlformats.org/officeDocument/2006/relationships/hyperlink" Target="https://www.gem.wiki/WISCO_Group_Kunming_Steel_Co_Ltd_Yuxi_Xinxing_Steel_Company" TargetMode="External"/><Relationship Id="rId1079" Type="http://schemas.openxmlformats.org/officeDocument/2006/relationships/hyperlink" Target="https://www.gem.wiki/Dexin_Steel_Morowali_plant" TargetMode="External"/><Relationship Id="rId1286" Type="http://schemas.openxmlformats.org/officeDocument/2006/relationships/hyperlink" Target="https://www.gem.wiki/Pakistan_Steel_Mills_Karachi" TargetMode="External"/><Relationship Id="rId1493" Type="http://schemas.openxmlformats.org/officeDocument/2006/relationships/hyperlink" Target="https://www.gem.wiki/Shri_Bajrang_Power_%26_Ispat_Tilda_Steel_Plant" TargetMode="External"/><Relationship Id="rId211" Type="http://schemas.openxmlformats.org/officeDocument/2006/relationships/hyperlink" Target="https://www.gem.wiki/Xingtai_Iron_and_Steel_Co_Ltd" TargetMode="External"/><Relationship Id="rId309" Type="http://schemas.openxmlformats.org/officeDocument/2006/relationships/hyperlink" Target="https://www.gem.wiki/Hebei_Xinda_Iron_and_Steel_Group_Co_Ltd" TargetMode="External"/><Relationship Id="rId516" Type="http://schemas.openxmlformats.org/officeDocument/2006/relationships/hyperlink" Target="https://www.gem.wiki/Jiangsu_Binxin_Steel_Group_Co_Ltd" TargetMode="External"/><Relationship Id="rId1146" Type="http://schemas.openxmlformats.org/officeDocument/2006/relationships/hyperlink" Target="https://www.gem.wiki/RINL_Vizag_Steel_plant" TargetMode="External"/><Relationship Id="rId723" Type="http://schemas.openxmlformats.org/officeDocument/2006/relationships/hyperlink" Target="https://www.gem.wiki/Shanxi_Taigang_Stainless_Steel_Co_Ltd" TargetMode="External"/><Relationship Id="rId930" Type="http://schemas.openxmlformats.org/officeDocument/2006/relationships/hyperlink" Target="https://www.gem.wiki/Yunnan_Yuxi_Xianfu_Iron_and_Steel_Group_Co_Ltd" TargetMode="External"/><Relationship Id="rId1006" Type="http://schemas.openxmlformats.org/officeDocument/2006/relationships/hyperlink" Target="https://www.gem.wiki/Fangchenggang_Jinxi_Steel_Technology_Co_Ltd" TargetMode="External"/><Relationship Id="rId1353" Type="http://schemas.openxmlformats.org/officeDocument/2006/relationships/hyperlink" Target="https://www.gem.wiki/ArcelorMittal_Kryvyi_Rih_steel_plant" TargetMode="External"/><Relationship Id="rId1213" Type="http://schemas.openxmlformats.org/officeDocument/2006/relationships/hyperlink" Target="https://www.gem.wiki/JFE_East_Japan_Works_(Chiba)_steel_plant" TargetMode="External"/><Relationship Id="rId1420" Type="http://schemas.openxmlformats.org/officeDocument/2006/relationships/hyperlink" Target="https://www.gem.wiki/Thai_Nguyen_Iron_and_Steel_plant" TargetMode="External"/><Relationship Id="rId1518" Type="http://schemas.openxmlformats.org/officeDocument/2006/relationships/hyperlink" Target="https://www.gem.wiki/BER-PIG_Iron_and_Steel_Company_Redcliff_plant" TargetMode="External"/><Relationship Id="rId17" Type="http://schemas.openxmlformats.org/officeDocument/2006/relationships/hyperlink" Target="https://www.gem.wiki/CSN_Volta_Redonda_steel_plant" TargetMode="External"/><Relationship Id="rId166" Type="http://schemas.openxmlformats.org/officeDocument/2006/relationships/hyperlink" Target="https://www.gem.wiki/Tangshan_Donghua_Iron_and_Steel_Enterprise_Group_Co_Ltd" TargetMode="External"/><Relationship Id="rId373" Type="http://schemas.openxmlformats.org/officeDocument/2006/relationships/hyperlink" Target="https://www.gem.wiki/Anyang_Iron_and_Steel_Co_Ltd" TargetMode="External"/><Relationship Id="rId580" Type="http://schemas.openxmlformats.org/officeDocument/2006/relationships/hyperlink" Target="https://www.gem.wiki/Jilin_Xinda_Iron_and_Steel_Co_Ltd" TargetMode="External"/><Relationship Id="rId1" Type="http://schemas.openxmlformats.org/officeDocument/2006/relationships/hyperlink" Target="https://www.gem.wiki/Voestalpine_Stahl_Linz_steel_plant" TargetMode="External"/><Relationship Id="rId233" Type="http://schemas.openxmlformats.org/officeDocument/2006/relationships/hyperlink" Target="https://www.gem.wiki/Jingye_Iron_and_Steel_Co_Ltd" TargetMode="External"/><Relationship Id="rId440" Type="http://schemas.openxmlformats.org/officeDocument/2006/relationships/hyperlink" Target="https://www.gem.wiki/Inner_Mongolia_BaoTou_Steel_Union_Co_Ltd" TargetMode="External"/><Relationship Id="rId678" Type="http://schemas.openxmlformats.org/officeDocument/2006/relationships/hyperlink" Target="https://www.gem.wiki/Shandong_Guangfu_Group_Co_Ltd" TargetMode="External"/><Relationship Id="rId885" Type="http://schemas.openxmlformats.org/officeDocument/2006/relationships/hyperlink" Target="https://www.gem.wiki/Yunnan_Qujing_Iron_and_Steel_Group_Chenggang_Iron_and_Steel_Co_Ltd" TargetMode="External"/><Relationship Id="rId1070" Type="http://schemas.openxmlformats.org/officeDocument/2006/relationships/hyperlink" Target="https://www.gem.wiki/British_Steel_Scunthorpe_plant" TargetMode="External"/><Relationship Id="rId300" Type="http://schemas.openxmlformats.org/officeDocument/2006/relationships/hyperlink" Target="https://www.gem.wiki/Tangshan_Xinbaotai_Iron_and_Steel_Co_Ltd" TargetMode="External"/><Relationship Id="rId538" Type="http://schemas.openxmlformats.org/officeDocument/2006/relationships/hyperlink" Target="https://www.gem.wiki/Yangzhou_Qinyou_Special_Metal_Materials_Co_Ltd" TargetMode="External"/><Relationship Id="rId745" Type="http://schemas.openxmlformats.org/officeDocument/2006/relationships/hyperlink" Target="https://www.gem.wiki/Shanxi_Liheng_Steel_Co_Ltd" TargetMode="External"/><Relationship Id="rId952" Type="http://schemas.openxmlformats.org/officeDocument/2006/relationships/hyperlink" Target="https://www.gem.wiki/Liaoyang_United_Steel_Co_Ltd" TargetMode="External"/><Relationship Id="rId1168" Type="http://schemas.openxmlformats.org/officeDocument/2006/relationships/hyperlink" Target="https://www.gem.wiki/Jayaswal_Neco_Industries_Raipur_steel_plant" TargetMode="External"/><Relationship Id="rId1375" Type="http://schemas.openxmlformats.org/officeDocument/2006/relationships/hyperlink" Target="https://www.gem.wiki/Yenakiieve_Metallurgical_Plant" TargetMode="External"/><Relationship Id="rId81" Type="http://schemas.openxmlformats.org/officeDocument/2006/relationships/hyperlink" Target="https://www.gem.wiki/Fujian_Tsingtuo_Nickel_Industry_Co_Ltd" TargetMode="External"/><Relationship Id="rId605" Type="http://schemas.openxmlformats.org/officeDocument/2006/relationships/hyperlink" Target="https://www.gem.wiki/Bengang_Steel_Plates_Co_Ltd" TargetMode="External"/><Relationship Id="rId812" Type="http://schemas.openxmlformats.org/officeDocument/2006/relationships/hyperlink" Target="https://www.gem.wiki/Tianjin_Iron_Plant" TargetMode="External"/><Relationship Id="rId1028" Type="http://schemas.openxmlformats.org/officeDocument/2006/relationships/hyperlink" Target="https://www.gem.wiki/Tangshan_Guotang_Steel_Co_Ltd" TargetMode="External"/><Relationship Id="rId1235" Type="http://schemas.openxmlformats.org/officeDocument/2006/relationships/hyperlink" Target="https://www.gem.wiki/Nippon_Kyushu_Works_(Yawata_Area,_Tobata)_steel_plant" TargetMode="External"/><Relationship Id="rId1442" Type="http://schemas.openxmlformats.org/officeDocument/2006/relationships/hyperlink" Target="https://www.gem.wiki/Shaanxi_Hanzhong_Iron_and_Steel_Group_Co_Ltd" TargetMode="External"/><Relationship Id="rId1302" Type="http://schemas.openxmlformats.org/officeDocument/2006/relationships/hyperlink" Target="https://www.gem.wiki/Magnitogorsk_Iron_and_Steel_Works" TargetMode="External"/><Relationship Id="rId39" Type="http://schemas.openxmlformats.org/officeDocument/2006/relationships/hyperlink" Target="https://www.gem.wiki/Maanshan_Iron_and_Steel_Co_Ltd" TargetMode="External"/><Relationship Id="rId188" Type="http://schemas.openxmlformats.org/officeDocument/2006/relationships/hyperlink" Target="https://www.gem.wiki/Tangshan_Songting_Iron_and_Steel_Co_Ltd" TargetMode="External"/><Relationship Id="rId395" Type="http://schemas.openxmlformats.org/officeDocument/2006/relationships/hyperlink" Target="https://www.gem.wiki/Nanyang_Hanye_Special_Steel_Co_Ltd" TargetMode="External"/><Relationship Id="rId255" Type="http://schemas.openxmlformats.org/officeDocument/2006/relationships/hyperlink" Target="https://www.gem.wiki/Cangzhou_China_Railway_Equipment_Manufacture_Material_Co_Ltd" TargetMode="External"/><Relationship Id="rId462" Type="http://schemas.openxmlformats.org/officeDocument/2006/relationships/hyperlink" Target="https://www.gem.wiki/Zhangjiagang_Hongchang_Steel_Co_Ltd" TargetMode="External"/><Relationship Id="rId1092" Type="http://schemas.openxmlformats.org/officeDocument/2006/relationships/hyperlink" Target="https://www.gem.wiki/ArcelorMittal_Nippon_Steel_Hazira_Plant" TargetMode="External"/><Relationship Id="rId1397" Type="http://schemas.openxmlformats.org/officeDocument/2006/relationships/hyperlink" Target="https://www.gem.wiki/U.S._Steel_Gary_Works" TargetMode="External"/><Relationship Id="rId115" Type="http://schemas.openxmlformats.org/officeDocument/2006/relationships/hyperlink" Target="https://www.gem.wiki/Guangxi_Beigang_New_Material_Co_Ltd" TargetMode="External"/><Relationship Id="rId322" Type="http://schemas.openxmlformats.org/officeDocument/2006/relationships/hyperlink" Target="https://www.gem.wiki/Hebei_Rongxin_Steel_Co_Ltd" TargetMode="External"/><Relationship Id="rId767" Type="http://schemas.openxmlformats.org/officeDocument/2006/relationships/hyperlink" Target="https://www.gem.wiki/Shanxi_Gaoyi_Steel_Co_Ltd" TargetMode="External"/><Relationship Id="rId974" Type="http://schemas.openxmlformats.org/officeDocument/2006/relationships/hyperlink" Target="https://www.gem.wiki/Fujian_Dadonghai_Industrial_Group_Co_Ltd_plant" TargetMode="External"/><Relationship Id="rId627" Type="http://schemas.openxmlformats.org/officeDocument/2006/relationships/hyperlink" Target="https://www.gem.wiki/Houying_Group_Haicheng_Iron_and_Steel_Co_Ltd_Datun_Branch" TargetMode="External"/><Relationship Id="rId834" Type="http://schemas.openxmlformats.org/officeDocument/2006/relationships/hyperlink" Target="https://www.gem.wiki/Tianjin_New_Tiangang_United_Special_Steel_Co_Ltd" TargetMode="External"/><Relationship Id="rId1257" Type="http://schemas.openxmlformats.org/officeDocument/2006/relationships/hyperlink" Target="https://www.gem.wiki/POSCO_Gwangyang_steel_plant" TargetMode="External"/><Relationship Id="rId1464" Type="http://schemas.openxmlformats.org/officeDocument/2006/relationships/hyperlink" Target="https://www.gem.wiki/Jiangsu_Longyuan_Steel_Co" TargetMode="External"/><Relationship Id="rId901" Type="http://schemas.openxmlformats.org/officeDocument/2006/relationships/hyperlink" Target="https://www.gem.wiki/Shanxi_Meijin_Iron_and_Steel_Co_Ltd_Dongyu_Town" TargetMode="External"/><Relationship Id="rId1117" Type="http://schemas.openxmlformats.org/officeDocument/2006/relationships/hyperlink" Target="https://www.gem.wiki/SAIL_Bhilai_steel_plant" TargetMode="External"/><Relationship Id="rId1324" Type="http://schemas.openxmlformats.org/officeDocument/2006/relationships/hyperlink" Target="https://www.gem.wiki/Ural_Steel_Metallurgical_Plant" TargetMode="External"/><Relationship Id="rId1531" Type="http://schemas.openxmlformats.org/officeDocument/2006/relationships/hyperlink" Target="https://www.gem.wiki/Rungta_Mines_Chaliyama_steel_plant" TargetMode="External"/><Relationship Id="rId30" Type="http://schemas.openxmlformats.org/officeDocument/2006/relationships/hyperlink" Target="https://www.gem.wiki/Algoma_steel_plant" TargetMode="External"/><Relationship Id="rId277" Type="http://schemas.openxmlformats.org/officeDocument/2006/relationships/hyperlink" Target="https://www.gem.wiki/Jinding_Heavy_Industry_Co_Ltd" TargetMode="External"/><Relationship Id="rId484" Type="http://schemas.openxmlformats.org/officeDocument/2006/relationships/hyperlink" Target="https://www.gem.wiki/Jiangyin_Xingcheng_Special_Steel_Works_Co_Ltd" TargetMode="External"/><Relationship Id="rId137" Type="http://schemas.openxmlformats.org/officeDocument/2006/relationships/hyperlink" Target="https://www.gem.wiki/Tangshan_Iron_and_Steel_Group_Co_Ltd" TargetMode="External"/><Relationship Id="rId344" Type="http://schemas.openxmlformats.org/officeDocument/2006/relationships/hyperlink" Target="https://www.gem.wiki/Qinhuangdao_Hongxing_Iron_and_Steel_Co_Ltd" TargetMode="External"/><Relationship Id="rId691" Type="http://schemas.openxmlformats.org/officeDocument/2006/relationships/hyperlink" Target="https://www.gem.wiki/Shiheng_Special_Steel_Group_Co_Ltd" TargetMode="External"/><Relationship Id="rId789" Type="http://schemas.openxmlformats.org/officeDocument/2006/relationships/hyperlink" Target="https://www.gem.wiki/Shanxi_Jianlong_Industrial_Co_Ltd" TargetMode="External"/><Relationship Id="rId996" Type="http://schemas.openxmlformats.org/officeDocument/2006/relationships/hyperlink" Target="https://www.gem.wiki/GuangDong_Xinxing_Ductile_Iron_Pipes_Co_Ltd" TargetMode="External"/><Relationship Id="rId551" Type="http://schemas.openxmlformats.org/officeDocument/2006/relationships/hyperlink" Target="https://www.gem.wiki/Shanghai_Meishan_Iron_and_Steel_Co_Ltd" TargetMode="External"/><Relationship Id="rId649" Type="http://schemas.openxmlformats.org/officeDocument/2006/relationships/hyperlink" Target="https://www.gem.wiki/Shaanxi_Lueyang_Iron_and_Steel_Co_Ltd" TargetMode="External"/><Relationship Id="rId856" Type="http://schemas.openxmlformats.org/officeDocument/2006/relationships/hyperlink" Target="https://www.gem.wiki/Xinjiang_Daan_Special_Steel_Co_Ltd" TargetMode="External"/><Relationship Id="rId1181" Type="http://schemas.openxmlformats.org/officeDocument/2006/relationships/hyperlink" Target="https://www.gem.wiki/Mesco_Steel_Kalinganagar_plant" TargetMode="External"/><Relationship Id="rId1279" Type="http://schemas.openxmlformats.org/officeDocument/2006/relationships/hyperlink" Target="https://www.gem.wiki/Alliance_Steel_Kuantan_plant" TargetMode="External"/><Relationship Id="rId1486" Type="http://schemas.openxmlformats.org/officeDocument/2006/relationships/hyperlink" Target="https://www.gem.wiki/Shyam_Metalics_Sambalpur_Steel_Plant" TargetMode="External"/><Relationship Id="rId204" Type="http://schemas.openxmlformats.org/officeDocument/2006/relationships/hyperlink" Target="https://www.gem.wiki/Hebei_Wenfeng_Iron_and_Steel_Co_Ltd" TargetMode="External"/><Relationship Id="rId411" Type="http://schemas.openxmlformats.org/officeDocument/2006/relationships/hyperlink" Target="https://www.gem.wiki/Wuhan_Iron_and_Steel_Co_Ltd" TargetMode="External"/><Relationship Id="rId509" Type="http://schemas.openxmlformats.org/officeDocument/2006/relationships/hyperlink" Target="https://www.gem.wiki/Zenith_Steel_Group_Co_Ltd" TargetMode="External"/><Relationship Id="rId1041" Type="http://schemas.openxmlformats.org/officeDocument/2006/relationships/hyperlink" Target="https://www.gem.wiki/GFG_Liberty_Ostrava_steel_plant" TargetMode="External"/><Relationship Id="rId1139" Type="http://schemas.openxmlformats.org/officeDocument/2006/relationships/hyperlink" Target="https://www.gem.wiki/Tata_Steel_Jamshedpur_steel_plant" TargetMode="External"/><Relationship Id="rId1346" Type="http://schemas.openxmlformats.org/officeDocument/2006/relationships/hyperlink" Target="https://www.gem.wiki/China_Steel_Dragon_Steel_Taichung_plant" TargetMode="External"/><Relationship Id="rId716" Type="http://schemas.openxmlformats.org/officeDocument/2006/relationships/hyperlink" Target="https://www.gem.wiki/Shandong_Laigang_Yongfeng_Steel_Co_Ltd" TargetMode="External"/><Relationship Id="rId923" Type="http://schemas.openxmlformats.org/officeDocument/2006/relationships/hyperlink" Target="https://www.gem.wiki/Shanxi_Jinnan_Iron_and_Steel_Group_Co_Ltd" TargetMode="External"/><Relationship Id="rId52" Type="http://schemas.openxmlformats.org/officeDocument/2006/relationships/hyperlink" Target="https://www.gem.wiki/Chongqing_Iron_and_Steel_Co_Ltd" TargetMode="External"/><Relationship Id="rId1206" Type="http://schemas.openxmlformats.org/officeDocument/2006/relationships/hyperlink" Target="https://www.gem.wiki/Esfahan_Steel_Isfahan_plant" TargetMode="External"/><Relationship Id="rId1413" Type="http://schemas.openxmlformats.org/officeDocument/2006/relationships/hyperlink" Target="https://www.gem.wiki/Hoa_Phat_Dung_Quat_steel_plant" TargetMode="External"/><Relationship Id="rId299" Type="http://schemas.openxmlformats.org/officeDocument/2006/relationships/hyperlink" Target="https://www.gem.wiki/Tangshan_Xinbaotai_Iron_and_Steel_Co_Ltd" TargetMode="External"/><Relationship Id="rId159" Type="http://schemas.openxmlformats.org/officeDocument/2006/relationships/hyperlink" Target="https://www.gem.wiki/Shougang_Qian_an_Iron_and_Steel_Co_Ltd" TargetMode="External"/><Relationship Id="rId366" Type="http://schemas.openxmlformats.org/officeDocument/2006/relationships/hyperlink" Target="https://www.gem.wiki/Jianlong_Beiman_Special_Steel_Co_Ltd" TargetMode="External"/><Relationship Id="rId573" Type="http://schemas.openxmlformats.org/officeDocument/2006/relationships/hyperlink" Target="https://www.gem.wiki/Jilin_Jianlong_Steel_Co_Ltd" TargetMode="External"/><Relationship Id="rId780" Type="http://schemas.openxmlformats.org/officeDocument/2006/relationships/hyperlink" Target="https://www.gem.wiki/Jincheng_Fusheng_Iron_and_Steel_Co_Ltd" TargetMode="External"/><Relationship Id="rId226" Type="http://schemas.openxmlformats.org/officeDocument/2006/relationships/hyperlink" Target="https://www.gem.wiki/Tangshan_Ganglu_Iron_and_Steel_Co_Ltd" TargetMode="External"/><Relationship Id="rId433" Type="http://schemas.openxmlformats.org/officeDocument/2006/relationships/hyperlink" Target="https://www.gem.wiki/Lengshuijiang_Steel_Co_Ltd" TargetMode="External"/><Relationship Id="rId878" Type="http://schemas.openxmlformats.org/officeDocument/2006/relationships/hyperlink" Target="https://www.gem.wiki/Yunnan_Desheng_Iron_and_Steel_Co_Ltd" TargetMode="External"/><Relationship Id="rId1063" Type="http://schemas.openxmlformats.org/officeDocument/2006/relationships/hyperlink" Target="https://www.gem.wiki/ArcelorMittal_Florange_steel_plant" TargetMode="External"/><Relationship Id="rId1270" Type="http://schemas.openxmlformats.org/officeDocument/2006/relationships/hyperlink" Target="https://www.gem.wiki/Altos_Hornos_De_Mexico_SA_AHMSA_steel_plan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em.wiki/Welspun_Metallics_Anjar_Steel_plant" TargetMode="External"/><Relationship Id="rId21" Type="http://schemas.openxmlformats.org/officeDocument/2006/relationships/hyperlink" Target="https://www.gem.wiki/Salzgitter_Flachstahl_steel_plant" TargetMode="External"/><Relationship Id="rId324" Type="http://schemas.openxmlformats.org/officeDocument/2006/relationships/hyperlink" Target="https://www.gem.wiki/Nu-Iron_Unlimited_Point_Lisas_DRI_plant" TargetMode="External"/><Relationship Id="rId531" Type="http://schemas.openxmlformats.org/officeDocument/2006/relationships/hyperlink" Target="https://www.gem.wiki/Tosyali-SULB_Benghazi_Plant" TargetMode="External"/><Relationship Id="rId170" Type="http://schemas.openxmlformats.org/officeDocument/2006/relationships/hyperlink" Target="https://www.gem.wiki/Rungta_Mines_Dhenkanal_steel_plant" TargetMode="External"/><Relationship Id="rId268" Type="http://schemas.openxmlformats.org/officeDocument/2006/relationships/hyperlink" Target="https://www.gem.wiki/Libyan_Iron_and_Steel_Misrata_plant" TargetMode="External"/><Relationship Id="rId475" Type="http://schemas.openxmlformats.org/officeDocument/2006/relationships/hyperlink" Target="https://www.gem.wiki/Prakash_Sponge_Iron_and_Power_Challakere_Steel_Plant" TargetMode="External"/><Relationship Id="rId32" Type="http://schemas.openxmlformats.org/officeDocument/2006/relationships/hyperlink" Target="https://www.gem.wiki/Al-Ezz_Dekheila_Steel_Alexandria_plant" TargetMode="External"/><Relationship Id="rId128" Type="http://schemas.openxmlformats.org/officeDocument/2006/relationships/hyperlink" Target="https://www.gem.wiki/Prakash_Industries_Janjgir_steel_plant" TargetMode="External"/><Relationship Id="rId335" Type="http://schemas.openxmlformats.org/officeDocument/2006/relationships/hyperlink" Target="https://www.gem.wiki/Tebinbulak_mining_and_smelting_complex" TargetMode="External"/><Relationship Id="rId542" Type="http://schemas.openxmlformats.org/officeDocument/2006/relationships/hyperlink" Target="https://www.gem.wiki/N_R_Ispat_and_Power_Raigarh_steel_plant" TargetMode="External"/><Relationship Id="rId181" Type="http://schemas.openxmlformats.org/officeDocument/2006/relationships/hyperlink" Target="https://www.gem.wiki/JSW_Steel_Salav_DRI_plant" TargetMode="External"/><Relationship Id="rId402" Type="http://schemas.openxmlformats.org/officeDocument/2006/relationships/hyperlink" Target="https://www.gem.wiki/Shyam_Steel_Raghunathpur_Steel_Plant" TargetMode="External"/><Relationship Id="rId279" Type="http://schemas.openxmlformats.org/officeDocument/2006/relationships/hyperlink" Target="https://www.gem.wiki/HyIron_Steel_Namibia_plant" TargetMode="External"/><Relationship Id="rId486" Type="http://schemas.openxmlformats.org/officeDocument/2006/relationships/hyperlink" Target="https://www.gem.wiki/Shakambhari_Ispat_and_Power_Purulia_Steel_Plant" TargetMode="External"/><Relationship Id="rId43" Type="http://schemas.openxmlformats.org/officeDocument/2006/relationships/hyperlink" Target="https://www.gem.wiki/Dexin_Steel_Morowali_plant" TargetMode="External"/><Relationship Id="rId139" Type="http://schemas.openxmlformats.org/officeDocument/2006/relationships/hyperlink" Target="https://www.gem.wiki/Jai_Balaji_Steels_Raghunnathpur_plant" TargetMode="External"/><Relationship Id="rId346" Type="http://schemas.openxmlformats.org/officeDocument/2006/relationships/hyperlink" Target="https://www.gem.wiki/CVG_Briquetera_del_Orinoco_DRI_plant" TargetMode="External"/><Relationship Id="rId553" Type="http://schemas.openxmlformats.org/officeDocument/2006/relationships/hyperlink" Target="https://www.gem.wiki/Rungta_Mines_Karakolha_sponge_iron_plant" TargetMode="External"/><Relationship Id="rId192" Type="http://schemas.openxmlformats.org/officeDocument/2006/relationships/hyperlink" Target="https://www.gem.wiki/Sunflag_Iron_and_Steel_plant" TargetMode="External"/><Relationship Id="rId206" Type="http://schemas.openxmlformats.org/officeDocument/2006/relationships/hyperlink" Target="https://www.gem.wiki/Mobarakeh_Steel_Complex_Isfahan" TargetMode="External"/><Relationship Id="rId413" Type="http://schemas.openxmlformats.org/officeDocument/2006/relationships/hyperlink" Target="https://www.gem.wiki/Shyam_Metalics_Jamuria_Steel_Plant" TargetMode="External"/><Relationship Id="rId497" Type="http://schemas.openxmlformats.org/officeDocument/2006/relationships/hyperlink" Target="https://www.gem.wiki/Swadesh_Metallics_Simga_Steel_Plant" TargetMode="External"/><Relationship Id="rId357" Type="http://schemas.openxmlformats.org/officeDocument/2006/relationships/hyperlink" Target="https://www.gem.wiki/ArcelorMittal_Vanderbijlpark_Steel_Works" TargetMode="External"/><Relationship Id="rId54" Type="http://schemas.openxmlformats.org/officeDocument/2006/relationships/hyperlink" Target="https://www.gem.wiki/JSW_BPSL_Jharsuguda_steel_plant" TargetMode="External"/><Relationship Id="rId217" Type="http://schemas.openxmlformats.org/officeDocument/2006/relationships/hyperlink" Target="https://www.gem.wiki/Jahan_Foolad_Sirjan_Steel_Kerman_plant" TargetMode="External"/><Relationship Id="rId564" Type="http://schemas.openxmlformats.org/officeDocument/2006/relationships/hyperlink" Target="https://www.gem.wiki/Rungta_Mines_Chaliyama_steel_plant" TargetMode="External"/><Relationship Id="rId424" Type="http://schemas.openxmlformats.org/officeDocument/2006/relationships/hyperlink" Target="https://www.gem.wiki/Shyam_Metalics_Sambalpur_Steel_Plant" TargetMode="External"/><Relationship Id="rId270" Type="http://schemas.openxmlformats.org/officeDocument/2006/relationships/hyperlink" Target="https://www.gem.wiki/Ternium_Puebla_steel_plant" TargetMode="External"/><Relationship Id="rId65" Type="http://schemas.openxmlformats.org/officeDocument/2006/relationships/hyperlink" Target="https://www.gem.wiki/Tata_Steel_BSL_Meramandali_steel_plant" TargetMode="External"/><Relationship Id="rId130" Type="http://schemas.openxmlformats.org/officeDocument/2006/relationships/hyperlink" Target="https://www.gem.wiki/Prakash_Industries_Janjgir_steel_plant" TargetMode="External"/><Relationship Id="rId368" Type="http://schemas.openxmlformats.org/officeDocument/2006/relationships/hyperlink" Target="https://www.gem.wiki/Mitsui-Kobe_Duqm_DRI_plant" TargetMode="External"/><Relationship Id="rId575" Type="http://schemas.openxmlformats.org/officeDocument/2006/relationships/hyperlink" Target="https://www.gem.wiki/Crest_Steel_and_Power_Mangatta_Steel_Plant" TargetMode="External"/><Relationship Id="rId228" Type="http://schemas.openxmlformats.org/officeDocument/2006/relationships/hyperlink" Target="https://www.gem.wiki/Kish_South_Kaveh_Steel_Hormuzgan_plant" TargetMode="External"/><Relationship Id="rId435" Type="http://schemas.openxmlformats.org/officeDocument/2006/relationships/hyperlink" Target="https://www.gem.wiki/Shyam_Metalics_Sambalpur_Steel_Plant" TargetMode="External"/><Relationship Id="rId281" Type="http://schemas.openxmlformats.org/officeDocument/2006/relationships/hyperlink" Target="https://www.gem.wiki/Premium_Steel_Warri_plant" TargetMode="External"/><Relationship Id="rId502" Type="http://schemas.openxmlformats.org/officeDocument/2006/relationships/hyperlink" Target="https://www.gem.wiki/Esteel_Sabah_Steel_Plant" TargetMode="External"/><Relationship Id="rId76" Type="http://schemas.openxmlformats.org/officeDocument/2006/relationships/hyperlink" Target="https://www.gem.wiki/ArcelorMittal_Nippon_Steel_Hazira_Plant" TargetMode="External"/><Relationship Id="rId141" Type="http://schemas.openxmlformats.org/officeDocument/2006/relationships/hyperlink" Target="https://www.gem.wiki/Jai_Balaji_Jyoti_Steels_Sundargarh_plant" TargetMode="External"/><Relationship Id="rId379" Type="http://schemas.openxmlformats.org/officeDocument/2006/relationships/hyperlink" Target="https://www.gem.wiki/Green_Steel_of_WA_Geraldton_Steel_plant" TargetMode="External"/><Relationship Id="rId7" Type="http://schemas.openxmlformats.org/officeDocument/2006/relationships/hyperlink" Target="https://www.gem.wiki/Bashundhara_Steel_Mirsarai_plant" TargetMode="External"/><Relationship Id="rId239" Type="http://schemas.openxmlformats.org/officeDocument/2006/relationships/hyperlink" Target="https://www.gem.wiki/Bafgh_Mineral_Complex_Iron_and_Steel_Yazd_plant" TargetMode="External"/><Relationship Id="rId446" Type="http://schemas.openxmlformats.org/officeDocument/2006/relationships/hyperlink" Target="https://www.gem.wiki/Rungta_Mines_Kamanda_steel_plant" TargetMode="External"/><Relationship Id="rId250" Type="http://schemas.openxmlformats.org/officeDocument/2006/relationships/hyperlink" Target="https://www.gem.wiki/Torbat_Heydarieh_Steel_Company_Khorasan" TargetMode="External"/><Relationship Id="rId292" Type="http://schemas.openxmlformats.org/officeDocument/2006/relationships/hyperlink" Target="https://www.gem.wiki/Aceros_Arequipa_Pisco_steel_plant" TargetMode="External"/><Relationship Id="rId306" Type="http://schemas.openxmlformats.org/officeDocument/2006/relationships/hyperlink" Target="https://www.gem.wiki/Lebedinsky_GOK_DRI_Plant" TargetMode="External"/><Relationship Id="rId488" Type="http://schemas.openxmlformats.org/officeDocument/2006/relationships/hyperlink" Target="https://www.gem.wiki/Shri_Bajrang_Power_%26_Ispat_Tilda_Steel_Plant" TargetMode="External"/><Relationship Id="rId45" Type="http://schemas.openxmlformats.org/officeDocument/2006/relationships/hyperlink" Target="https://www.gem.wiki/JSW_BPSL_Jharsuguda_steel_plant" TargetMode="External"/><Relationship Id="rId87" Type="http://schemas.openxmlformats.org/officeDocument/2006/relationships/hyperlink" Target="https://www.gem.wiki/JSPL_Raigarh_steel_plant" TargetMode="External"/><Relationship Id="rId110" Type="http://schemas.openxmlformats.org/officeDocument/2006/relationships/hyperlink" Target="https://www.gem.wiki/JSW_Steel_Raigarh_steel_plant" TargetMode="External"/><Relationship Id="rId348" Type="http://schemas.openxmlformats.org/officeDocument/2006/relationships/hyperlink" Target="https://www.gem.wiki/CVG_Briquetera_del_Orinoco_DRI_plant" TargetMode="External"/><Relationship Id="rId513" Type="http://schemas.openxmlformats.org/officeDocument/2006/relationships/hyperlink" Target="https://www.gem.wiki/Scaw_Metals_Group_Germiston_plant" TargetMode="External"/><Relationship Id="rId555" Type="http://schemas.openxmlformats.org/officeDocument/2006/relationships/hyperlink" Target="https://www.gem.wiki/Rungta_Mines_Chaliyama_steel_plant" TargetMode="External"/><Relationship Id="rId152" Type="http://schemas.openxmlformats.org/officeDocument/2006/relationships/hyperlink" Target="https://www.gem.wiki/Orissa_Metaliks_Markuta_steel_plant" TargetMode="External"/><Relationship Id="rId194" Type="http://schemas.openxmlformats.org/officeDocument/2006/relationships/hyperlink" Target="https://www.gem.wiki/State_Company_for_Iron_&amp;_Steel_Basra_plant" TargetMode="External"/><Relationship Id="rId208" Type="http://schemas.openxmlformats.org/officeDocument/2006/relationships/hyperlink" Target="https://www.gem.wiki/Mobarakeh_Steel_Complex_Isfahan" TargetMode="External"/><Relationship Id="rId415" Type="http://schemas.openxmlformats.org/officeDocument/2006/relationships/hyperlink" Target="https://www.gem.wiki/Shyam_Metalics_Jamuria_Steel_Plant" TargetMode="External"/><Relationship Id="rId457" Type="http://schemas.openxmlformats.org/officeDocument/2006/relationships/hyperlink" Target="https://www.gem.wiki/Orissa_Metaliks_Kharagpur_Steel_Plant" TargetMode="External"/><Relationship Id="rId261" Type="http://schemas.openxmlformats.org/officeDocument/2006/relationships/hyperlink" Target="https://www.gem.wiki/POSCO_Gwangyang_steel_plant" TargetMode="External"/><Relationship Id="rId499" Type="http://schemas.openxmlformats.org/officeDocument/2006/relationships/hyperlink" Target="https://www.gem.wiki/Ozmert_Algeria_Steel_Plant" TargetMode="External"/><Relationship Id="rId14" Type="http://schemas.openxmlformats.org/officeDocument/2006/relationships/hyperlink" Target="https://www.gem.wiki/Rizhao_Steel_Holding_Group_Co_Ltd" TargetMode="External"/><Relationship Id="rId56" Type="http://schemas.openxmlformats.org/officeDocument/2006/relationships/hyperlink" Target="https://www.gem.wiki/Tata_Steel_BSL_Meramandali_steel_plant" TargetMode="External"/><Relationship Id="rId317" Type="http://schemas.openxmlformats.org/officeDocument/2006/relationships/hyperlink" Target="https://www.gem.wiki/Al_Ittefaq_Arab_Steel_Dammam_plant" TargetMode="External"/><Relationship Id="rId359" Type="http://schemas.openxmlformats.org/officeDocument/2006/relationships/hyperlink" Target="https://www.gem.wiki/Yazdani_Steel_and_Power_Kalinganagar_steel_plant" TargetMode="External"/><Relationship Id="rId524" Type="http://schemas.openxmlformats.org/officeDocument/2006/relationships/hyperlink" Target="https://www.gem.wiki/Amirkabir_Arak_Steel_plant" TargetMode="External"/><Relationship Id="rId566" Type="http://schemas.openxmlformats.org/officeDocument/2006/relationships/hyperlink" Target="https://www.gem.wiki/Rungta_Mines_Chaliyama_steel_plant" TargetMode="External"/><Relationship Id="rId98" Type="http://schemas.openxmlformats.org/officeDocument/2006/relationships/hyperlink" Target="https://www.gem.wiki/Lloyds_Metals_and_Energy_Ltd_Ghugus_Steel_Plant" TargetMode="External"/><Relationship Id="rId121" Type="http://schemas.openxmlformats.org/officeDocument/2006/relationships/hyperlink" Target="https://www.gem.wiki/Hospet_Steels_Hospet_plant" TargetMode="External"/><Relationship Id="rId163" Type="http://schemas.openxmlformats.org/officeDocument/2006/relationships/hyperlink" Target="https://www.gem.wiki/MSP_Steel_&amp;_Power_Raigarh_plant" TargetMode="External"/><Relationship Id="rId219" Type="http://schemas.openxmlformats.org/officeDocument/2006/relationships/hyperlink" Target="https://www.gem.wiki/Arvand_Jahanara_Steel_Khouzestan_plant" TargetMode="External"/><Relationship Id="rId370" Type="http://schemas.openxmlformats.org/officeDocument/2006/relationships/hyperlink" Target="https://www.gem.wiki/Azerbaijan_Integrated_Steel_Mill_Complex" TargetMode="External"/><Relationship Id="rId426" Type="http://schemas.openxmlformats.org/officeDocument/2006/relationships/hyperlink" Target="https://www.gem.wiki/Shyam_Metalics_Sambalpur_Steel_Plant" TargetMode="External"/><Relationship Id="rId230" Type="http://schemas.openxmlformats.org/officeDocument/2006/relationships/hyperlink" Target="https://www.gem.wiki/Kish_South_Kaveh_Steel_Hormuzgan_plant" TargetMode="External"/><Relationship Id="rId468" Type="http://schemas.openxmlformats.org/officeDocument/2006/relationships/hyperlink" Target="https://www.gem.wiki/Orissa_Steel_and_Power_Jhargram_Steel_Plant" TargetMode="External"/><Relationship Id="rId25" Type="http://schemas.openxmlformats.org/officeDocument/2006/relationships/hyperlink" Target="https://www.gem.wiki/Algerian_Qatari_Steel_Jijel_plant" TargetMode="External"/><Relationship Id="rId67" Type="http://schemas.openxmlformats.org/officeDocument/2006/relationships/hyperlink" Target="https://www.gem.wiki/BMM_Ispat_Danapur_steel_plant" TargetMode="External"/><Relationship Id="rId272" Type="http://schemas.openxmlformats.org/officeDocument/2006/relationships/hyperlink" Target="https://www.gem.wiki/Maju_Perwaja_Steel_plant" TargetMode="External"/><Relationship Id="rId328" Type="http://schemas.openxmlformats.org/officeDocument/2006/relationships/hyperlink" Target="https://www.gem.wiki/Tembo_Steels_Iganga_plant" TargetMode="External"/><Relationship Id="rId535" Type="http://schemas.openxmlformats.org/officeDocument/2006/relationships/hyperlink" Target="https://www.gem.wiki/Surjagad_Ispat_Gadchiroli_steel_plant" TargetMode="External"/><Relationship Id="rId577" Type="http://schemas.openxmlformats.org/officeDocument/2006/relationships/hyperlink" Target="https://www.gem.wiki/KIC_Metaliks_Durgapur_steel_plant" TargetMode="External"/><Relationship Id="rId132" Type="http://schemas.openxmlformats.org/officeDocument/2006/relationships/hyperlink" Target="https://www.gem.wiki/Prakash_Industries_Janjgir_steel_plant" TargetMode="External"/><Relationship Id="rId174" Type="http://schemas.openxmlformats.org/officeDocument/2006/relationships/hyperlink" Target="https://www.gem.wiki/Rungta_Mines_Dhenkanal_steel_plant" TargetMode="External"/><Relationship Id="rId381" Type="http://schemas.openxmlformats.org/officeDocument/2006/relationships/hyperlink" Target="https://www.gem.wiki/Nilachal_Iron_%26_Power_Gamharia_Steel_Plant" TargetMode="External"/><Relationship Id="rId241" Type="http://schemas.openxmlformats.org/officeDocument/2006/relationships/hyperlink" Target="https://www.gem.wiki/Ardakan_Steel_Yazd_plant" TargetMode="External"/><Relationship Id="rId437" Type="http://schemas.openxmlformats.org/officeDocument/2006/relationships/hyperlink" Target="https://www.gem.wiki/Shyam_Metalics_Sambalpur_Steel_Plant" TargetMode="External"/><Relationship Id="rId479" Type="http://schemas.openxmlformats.org/officeDocument/2006/relationships/hyperlink" Target="https://www.gem.wiki/Prakash_Sponge_Iron_and_Power_Challakere_Steel_Plant" TargetMode="External"/><Relationship Id="rId36" Type="http://schemas.openxmlformats.org/officeDocument/2006/relationships/hyperlink" Target="https://www.gem.wiki/Hydnum_Steel_Castilla-La_Mancha_plant" TargetMode="External"/><Relationship Id="rId283" Type="http://schemas.openxmlformats.org/officeDocument/2006/relationships/hyperlink" Target="https://www.gem.wiki/Tata_Steel_IJmuiden_steel_plant" TargetMode="External"/><Relationship Id="rId339" Type="http://schemas.openxmlformats.org/officeDocument/2006/relationships/hyperlink" Target="https://www.gem.wiki/Sidor_Ciudad_Guayana_steel_plant" TargetMode="External"/><Relationship Id="rId490" Type="http://schemas.openxmlformats.org/officeDocument/2006/relationships/hyperlink" Target="https://www.gem.wiki/Shri_Bajrang_Power_%26_Ispat_Tilda_Steel_Plant" TargetMode="External"/><Relationship Id="rId504" Type="http://schemas.openxmlformats.org/officeDocument/2006/relationships/hyperlink" Target="https://www.gem.wiki/Metinvest_Piombino_steel_plant" TargetMode="External"/><Relationship Id="rId546" Type="http://schemas.openxmlformats.org/officeDocument/2006/relationships/hyperlink" Target="https://www.gem.wiki/Adhunik_Metaliks_Kuanrmunda_steel_plant" TargetMode="External"/><Relationship Id="rId78" Type="http://schemas.openxmlformats.org/officeDocument/2006/relationships/hyperlink" Target="https://www.gem.wiki/ArcelorMittal_Nippon_Steel_Hazira_Plant" TargetMode="External"/><Relationship Id="rId101" Type="http://schemas.openxmlformats.org/officeDocument/2006/relationships/hyperlink" Target="https://www.gem.wiki/Lloyds_Metals_and_Energy_Ltd_Ghugus_Steel_Plant" TargetMode="External"/><Relationship Id="rId143" Type="http://schemas.openxmlformats.org/officeDocument/2006/relationships/hyperlink" Target="https://www.gem.wiki/Jai_Balaji_Jyoti_Steels_Sundargarh_plant" TargetMode="External"/><Relationship Id="rId185" Type="http://schemas.openxmlformats.org/officeDocument/2006/relationships/hyperlink" Target="https://www.gem.wiki/Sunflag_Iron_and_Steel_plant" TargetMode="External"/><Relationship Id="rId350" Type="http://schemas.openxmlformats.org/officeDocument/2006/relationships/hyperlink" Target="https://www.gem.wiki/CVG_Briquetera_de_Venezuela_DRI_plant" TargetMode="External"/><Relationship Id="rId406" Type="http://schemas.openxmlformats.org/officeDocument/2006/relationships/hyperlink" Target="https://www.gem.wiki/Shyam_Steel_Mejia_Steel_Plant" TargetMode="External"/><Relationship Id="rId9" Type="http://schemas.openxmlformats.org/officeDocument/2006/relationships/hyperlink" Target="https://www.gem.wiki/Sulb_Bahrain_Al_Hidd_steel_plant" TargetMode="External"/><Relationship Id="rId210" Type="http://schemas.openxmlformats.org/officeDocument/2006/relationships/hyperlink" Target="https://www.gem.wiki/Mobarakeh_Steel_Complex_Isfahan" TargetMode="External"/><Relationship Id="rId392" Type="http://schemas.openxmlformats.org/officeDocument/2006/relationships/hyperlink" Target="https://www.gem.wiki/Lloyds_Metals_and_Energy_Ltd_Konsari_Steel_Plant" TargetMode="External"/><Relationship Id="rId448" Type="http://schemas.openxmlformats.org/officeDocument/2006/relationships/hyperlink" Target="https://www.gem.wiki/Rungta_Mines_Kamanda_steel_plant" TargetMode="External"/><Relationship Id="rId252" Type="http://schemas.openxmlformats.org/officeDocument/2006/relationships/hyperlink" Target="https://www.gem.wiki/Isatis_Sponge_Iron_Company_Yazd" TargetMode="External"/><Relationship Id="rId294" Type="http://schemas.openxmlformats.org/officeDocument/2006/relationships/hyperlink" Target="https://www.gem.wiki/Gerdau_Siderperu_Chimbote_steel_plant" TargetMode="External"/><Relationship Id="rId308" Type="http://schemas.openxmlformats.org/officeDocument/2006/relationships/hyperlink" Target="https://www.gem.wiki/Ecolant_steel_plant" TargetMode="External"/><Relationship Id="rId515" Type="http://schemas.openxmlformats.org/officeDocument/2006/relationships/hyperlink" Target="https://www.gem.wiki/Mono_Steel_Gandhidham_plant" TargetMode="External"/><Relationship Id="rId47" Type="http://schemas.openxmlformats.org/officeDocument/2006/relationships/hyperlink" Target="https://www.gem.wiki/JSW_BPSL_Jharsuguda_steel_plant" TargetMode="External"/><Relationship Id="rId89" Type="http://schemas.openxmlformats.org/officeDocument/2006/relationships/hyperlink" Target="https://www.gem.wiki/JSPL_Raigarh_steel_plant" TargetMode="External"/><Relationship Id="rId112" Type="http://schemas.openxmlformats.org/officeDocument/2006/relationships/hyperlink" Target="https://www.gem.wiki/JSW_Steel_Raigarh_steel_plant" TargetMode="External"/><Relationship Id="rId154" Type="http://schemas.openxmlformats.org/officeDocument/2006/relationships/hyperlink" Target="https://www.gem.wiki/Orissa_Metaliks_Markuta_steel_plant" TargetMode="External"/><Relationship Id="rId361" Type="http://schemas.openxmlformats.org/officeDocument/2006/relationships/hyperlink" Target="https://www.gem.wiki/Yazdani_Steel_and_Power_Kalinganagar_steel_plant" TargetMode="External"/><Relationship Id="rId557" Type="http://schemas.openxmlformats.org/officeDocument/2006/relationships/hyperlink" Target="https://www.gem.wiki/Rungta_Mines_Chaliyama_steel_plant" TargetMode="External"/><Relationship Id="rId196" Type="http://schemas.openxmlformats.org/officeDocument/2006/relationships/hyperlink" Target="https://www.gem.wiki/Mobarakeh_Steel_Hormuzgan_Steel_Company_plant" TargetMode="External"/><Relationship Id="rId417" Type="http://schemas.openxmlformats.org/officeDocument/2006/relationships/hyperlink" Target="https://www.gem.wiki/Shyam_Metalics_Jamuria_Steel_Plant" TargetMode="External"/><Relationship Id="rId459" Type="http://schemas.openxmlformats.org/officeDocument/2006/relationships/hyperlink" Target="https://www.gem.wiki/Orissa_Metaliks_Kharagpur_Steel_Plant" TargetMode="External"/><Relationship Id="rId16" Type="http://schemas.openxmlformats.org/officeDocument/2006/relationships/hyperlink" Target="https://www.gem.wiki/Tianjin_Pipe_Corporation" TargetMode="External"/><Relationship Id="rId221" Type="http://schemas.openxmlformats.org/officeDocument/2006/relationships/hyperlink" Target="https://www.gem.wiki/Arvand_Jahanara_Steel_Khouzestan_plant" TargetMode="External"/><Relationship Id="rId263" Type="http://schemas.openxmlformats.org/officeDocument/2006/relationships/hyperlink" Target="https://www.gem.wiki/POSCO_Pohang_steel_plant" TargetMode="External"/><Relationship Id="rId319" Type="http://schemas.openxmlformats.org/officeDocument/2006/relationships/hyperlink" Target="https://www.gem.wiki/Essar_Ras_Al_Khair_steel_plant" TargetMode="External"/><Relationship Id="rId470" Type="http://schemas.openxmlformats.org/officeDocument/2006/relationships/hyperlink" Target="https://www.gem.wiki/Orissa_Steel_and_Power_Jhargram_Steel_Plant" TargetMode="External"/><Relationship Id="rId526" Type="http://schemas.openxmlformats.org/officeDocument/2006/relationships/hyperlink" Target="https://www.gem.wiki/Hebei_Bishi_Inner_Mongolia_iron_and_steel_plant" TargetMode="External"/><Relationship Id="rId58" Type="http://schemas.openxmlformats.org/officeDocument/2006/relationships/hyperlink" Target="https://www.gem.wiki/Tata_Steel_BSL_Meramandali_steel_plant" TargetMode="External"/><Relationship Id="rId123" Type="http://schemas.openxmlformats.org/officeDocument/2006/relationships/hyperlink" Target="https://www.gem.wiki/Ramsarup_Industries_Kharagpur_steel_plant" TargetMode="External"/><Relationship Id="rId330" Type="http://schemas.openxmlformats.org/officeDocument/2006/relationships/hyperlink" Target="https://www.gem.wiki/Steel_Dynamics_Butler_plant" TargetMode="External"/><Relationship Id="rId568" Type="http://schemas.openxmlformats.org/officeDocument/2006/relationships/hyperlink" Target="https://www.gem.wiki/GreenSteel_Australia_New_South_Wales_Steel_Plant" TargetMode="External"/><Relationship Id="rId165" Type="http://schemas.openxmlformats.org/officeDocument/2006/relationships/hyperlink" Target="https://www.gem.wiki/MSP_Steel_&amp;_Power_Raigarh_plant" TargetMode="External"/><Relationship Id="rId372" Type="http://schemas.openxmlformats.org/officeDocument/2006/relationships/hyperlink" Target="https://www.gem.wiki/Myingyan_Myanmar_Steel_Plant" TargetMode="External"/><Relationship Id="rId428" Type="http://schemas.openxmlformats.org/officeDocument/2006/relationships/hyperlink" Target="https://www.gem.wiki/Shyam_Metalics_Sambalpur_Steel_Plant" TargetMode="External"/><Relationship Id="rId232" Type="http://schemas.openxmlformats.org/officeDocument/2006/relationships/hyperlink" Target="https://www.gem.wiki/Sirjan_Iranian_Steel_Kerman_Plant" TargetMode="External"/><Relationship Id="rId274" Type="http://schemas.openxmlformats.org/officeDocument/2006/relationships/hyperlink" Target="https://www.gem.wiki/Esteel_Antara_Labuan_iron_plant" TargetMode="External"/><Relationship Id="rId481" Type="http://schemas.openxmlformats.org/officeDocument/2006/relationships/hyperlink" Target="https://www.gem.wiki/Shakambhari_Ispat_and_Power_Purulia_Steel_Plant" TargetMode="External"/><Relationship Id="rId27" Type="http://schemas.openxmlformats.org/officeDocument/2006/relationships/hyperlink" Target="https://www.gem.wiki/Sider_El_Hadjar_Annaba_steel_plant" TargetMode="External"/><Relationship Id="rId69" Type="http://schemas.openxmlformats.org/officeDocument/2006/relationships/hyperlink" Target="https://www.gem.wiki/BMM_Ispat_Danapur_steel_plant" TargetMode="External"/><Relationship Id="rId134" Type="http://schemas.openxmlformats.org/officeDocument/2006/relationships/hyperlink" Target="https://www.gem.wiki/Jai_Balaji_Durgapur_Unit_IV_steel_plant" TargetMode="External"/><Relationship Id="rId537" Type="http://schemas.openxmlformats.org/officeDocument/2006/relationships/hyperlink" Target="https://www.gem.wiki/Surjagad_Ispat_Gadchiroli_steel_plant" TargetMode="External"/><Relationship Id="rId579" Type="http://schemas.openxmlformats.org/officeDocument/2006/relationships/hyperlink" Target="https://www.gem.wiki/Action_Ispat_and_Power_Jharsuguda_steel_plant" TargetMode="External"/><Relationship Id="rId80" Type="http://schemas.openxmlformats.org/officeDocument/2006/relationships/hyperlink" Target="https://www.gem.wiki/JSPL_Raigarh_steel_plant" TargetMode="External"/><Relationship Id="rId176" Type="http://schemas.openxmlformats.org/officeDocument/2006/relationships/hyperlink" Target="https://www.gem.wiki/Rungta_Mines_Dhenkanal_steel_plant" TargetMode="External"/><Relationship Id="rId341" Type="http://schemas.openxmlformats.org/officeDocument/2006/relationships/hyperlink" Target="https://www.gem.wiki/Sidor_Ciudad_Guayana_steel_plant" TargetMode="External"/><Relationship Id="rId383" Type="http://schemas.openxmlformats.org/officeDocument/2006/relationships/hyperlink" Target="https://www.gem.wiki/Nilachal_Iron_%26_Power_Gamharia_Steel_Plant" TargetMode="External"/><Relationship Id="rId439" Type="http://schemas.openxmlformats.org/officeDocument/2006/relationships/hyperlink" Target="https://www.gem.wiki/Rungta_Mines_Karakhendra_Steel_Plant" TargetMode="External"/><Relationship Id="rId201" Type="http://schemas.openxmlformats.org/officeDocument/2006/relationships/hyperlink" Target="https://www.gem.wiki/Khouzestan_Steel_plant" TargetMode="External"/><Relationship Id="rId243" Type="http://schemas.openxmlformats.org/officeDocument/2006/relationships/hyperlink" Target="https://www.gem.wiki/Persian_Gulf_Saba_Steel" TargetMode="External"/><Relationship Id="rId285" Type="http://schemas.openxmlformats.org/officeDocument/2006/relationships/hyperlink" Target="https://www.gem.wiki/BlueScope_New_Zealand_Steel_Glenbrook" TargetMode="External"/><Relationship Id="rId450" Type="http://schemas.openxmlformats.org/officeDocument/2006/relationships/hyperlink" Target="https://www.gem.wiki/Rungta_Mines_Kamanda_steel_plant" TargetMode="External"/><Relationship Id="rId506" Type="http://schemas.openxmlformats.org/officeDocument/2006/relationships/hyperlink" Target="https://www.gem.wiki/GravitHy_Kristinestad_iron_plant" TargetMode="External"/><Relationship Id="rId38" Type="http://schemas.openxmlformats.org/officeDocument/2006/relationships/hyperlink" Target="https://www.gem.wiki/Blastr_Inkoo_steel_plant" TargetMode="External"/><Relationship Id="rId103" Type="http://schemas.openxmlformats.org/officeDocument/2006/relationships/hyperlink" Target="https://www.gem.wiki/Tata_Steel_Long_Products_Gamharia_steel_plant" TargetMode="External"/><Relationship Id="rId310" Type="http://schemas.openxmlformats.org/officeDocument/2006/relationships/hyperlink" Target="https://www.gem.wiki/Donelektrostal_Shakhty_steel_plant" TargetMode="External"/><Relationship Id="rId492" Type="http://schemas.openxmlformats.org/officeDocument/2006/relationships/hyperlink" Target="https://www.gem.wiki/Shri_Bajrang_Power_%26_Ispat_Tilda_Steel_Plant" TargetMode="External"/><Relationship Id="rId548" Type="http://schemas.openxmlformats.org/officeDocument/2006/relationships/hyperlink" Target="https://www.gem.wiki/Rungta_Mines_Karakolha_sponge_iron_plant" TargetMode="External"/><Relationship Id="rId91" Type="http://schemas.openxmlformats.org/officeDocument/2006/relationships/hyperlink" Target="https://www.gem.wiki/JSW_Steel_Dolvi_steel_plant" TargetMode="External"/><Relationship Id="rId145" Type="http://schemas.openxmlformats.org/officeDocument/2006/relationships/hyperlink" Target="https://www.gem.wiki/Jai_Balaji_Jyoti_Steels_Sundargarh_plant" TargetMode="External"/><Relationship Id="rId187" Type="http://schemas.openxmlformats.org/officeDocument/2006/relationships/hyperlink" Target="https://www.gem.wiki/Sunflag_Iron_and_Steel_plant" TargetMode="External"/><Relationship Id="rId352" Type="http://schemas.openxmlformats.org/officeDocument/2006/relationships/hyperlink" Target="https://www.gem.wiki/ArcelorMittal_Vanderbijlpark_Steel_Works" TargetMode="External"/><Relationship Id="rId394" Type="http://schemas.openxmlformats.org/officeDocument/2006/relationships/hyperlink" Target="https://www.gem.wiki/Lloyds_Metals_and_Energy_Ltd_Konsari_Steel_Plant" TargetMode="External"/><Relationship Id="rId408" Type="http://schemas.openxmlformats.org/officeDocument/2006/relationships/hyperlink" Target="https://www.gem.wiki/Shyam_Steel_Mejia_Steel_Plant" TargetMode="External"/><Relationship Id="rId212" Type="http://schemas.openxmlformats.org/officeDocument/2006/relationships/hyperlink" Target="https://www.gem.wiki/Mobarakeh_Steel_Complex_Isfahan" TargetMode="External"/><Relationship Id="rId254" Type="http://schemas.openxmlformats.org/officeDocument/2006/relationships/hyperlink" Target="https://www.gem.wiki/Acciaierie_d'Italia_Taranto_steel_plant" TargetMode="External"/><Relationship Id="rId49" Type="http://schemas.openxmlformats.org/officeDocument/2006/relationships/hyperlink" Target="https://www.gem.wiki/JSW_BPSL_Jharsuguda_steel_plant" TargetMode="External"/><Relationship Id="rId114" Type="http://schemas.openxmlformats.org/officeDocument/2006/relationships/hyperlink" Target="https://www.gem.wiki/Welspun_Metallics_Anjar_Steel_plant" TargetMode="External"/><Relationship Id="rId296" Type="http://schemas.openxmlformats.org/officeDocument/2006/relationships/hyperlink" Target="https://www.gem.wiki/Industries_Qatar_Steel_Mesaieed_plant" TargetMode="External"/><Relationship Id="rId461" Type="http://schemas.openxmlformats.org/officeDocument/2006/relationships/hyperlink" Target="https://www.gem.wiki/Orissa_Alloy_Steel_Kharagpur_Plant" TargetMode="External"/><Relationship Id="rId517" Type="http://schemas.openxmlformats.org/officeDocument/2006/relationships/hyperlink" Target="https://www.gem.wiki/Mono_Steel_Gandhidham_plant" TargetMode="External"/><Relationship Id="rId559" Type="http://schemas.openxmlformats.org/officeDocument/2006/relationships/hyperlink" Target="https://www.gem.wiki/Rungta_Mines_Chaliyama_steel_plant" TargetMode="External"/><Relationship Id="rId60" Type="http://schemas.openxmlformats.org/officeDocument/2006/relationships/hyperlink" Target="https://www.gem.wiki/Tata_Steel_BSL_Meramandali_steel_plant" TargetMode="External"/><Relationship Id="rId156" Type="http://schemas.openxmlformats.org/officeDocument/2006/relationships/hyperlink" Target="https://www.gem.wiki/Orissa_Metaliks_Markuta_steel_plant" TargetMode="External"/><Relationship Id="rId198" Type="http://schemas.openxmlformats.org/officeDocument/2006/relationships/hyperlink" Target="https://www.gem.wiki/Khorasan_Steel_Complex" TargetMode="External"/><Relationship Id="rId321" Type="http://schemas.openxmlformats.org/officeDocument/2006/relationships/hyperlink" Target="https://www.gem.wiki/Stegra_Boden_steel_plant" TargetMode="External"/><Relationship Id="rId363" Type="http://schemas.openxmlformats.org/officeDocument/2006/relationships/hyperlink" Target="https://www.gem.wiki/Meranti_Steel_Map_Ta_Phut_plant" TargetMode="External"/><Relationship Id="rId419" Type="http://schemas.openxmlformats.org/officeDocument/2006/relationships/hyperlink" Target="https://www.gem.wiki/Shyam_Metalics_Jamuria_Steel_Plant" TargetMode="External"/><Relationship Id="rId570" Type="http://schemas.openxmlformats.org/officeDocument/2006/relationships/hyperlink" Target="https://www.gem.wiki/SMS_Group_DRI_Plant" TargetMode="External"/><Relationship Id="rId223" Type="http://schemas.openxmlformats.org/officeDocument/2006/relationships/hyperlink" Target="https://www.gem.wiki/Butia_Steel_Kerman_plant" TargetMode="External"/><Relationship Id="rId430" Type="http://schemas.openxmlformats.org/officeDocument/2006/relationships/hyperlink" Target="https://www.gem.wiki/Shyam_Metalics_Sambalpur_Steel_Plant" TargetMode="External"/><Relationship Id="rId18" Type="http://schemas.openxmlformats.org/officeDocument/2006/relationships/hyperlink" Target="https://www.gem.wiki/Hebei_Zhangxuan_High_Tech_Co_Ltd" TargetMode="External"/><Relationship Id="rId265" Type="http://schemas.openxmlformats.org/officeDocument/2006/relationships/hyperlink" Target="https://www.gem.wiki/South_Korea_hydrogen_DRI_plant" TargetMode="External"/><Relationship Id="rId472" Type="http://schemas.openxmlformats.org/officeDocument/2006/relationships/hyperlink" Target="https://www.gem.wiki/Prakash_Sponge_Iron_and_Power_Challakere_Steel_Plant" TargetMode="External"/><Relationship Id="rId528" Type="http://schemas.openxmlformats.org/officeDocument/2006/relationships/hyperlink" Target="https://www.gem.wiki/NLMK_Stoilensky_iron_plant" TargetMode="External"/><Relationship Id="rId125" Type="http://schemas.openxmlformats.org/officeDocument/2006/relationships/hyperlink" Target="https://www.gem.wiki/Godawari_Power_and_Ispat_Siltara_steel_plant" TargetMode="External"/><Relationship Id="rId167" Type="http://schemas.openxmlformats.org/officeDocument/2006/relationships/hyperlink" Target="https://www.gem.wiki/MSP_Steel_&amp;_Power_Raigarh_plant" TargetMode="External"/><Relationship Id="rId332" Type="http://schemas.openxmlformats.org/officeDocument/2006/relationships/hyperlink" Target="https://www.gem.wiki/ArcelorMittal_Texas_DRI_plant" TargetMode="External"/><Relationship Id="rId374" Type="http://schemas.openxmlformats.org/officeDocument/2006/relationships/hyperlink" Target="https://www.gem.wiki/POSCO_Port_Hedland_Steel_Plant" TargetMode="External"/><Relationship Id="rId581" Type="http://schemas.openxmlformats.org/officeDocument/2006/relationships/hyperlink" Target="https://www.gem.wiki/Gallantt_Ispat_Gorakhpur_steel_plant" TargetMode="External"/><Relationship Id="rId71" Type="http://schemas.openxmlformats.org/officeDocument/2006/relationships/hyperlink" Target="https://www.gem.wiki/BMM_Ispat_Danapur_steel_plant" TargetMode="External"/><Relationship Id="rId234" Type="http://schemas.openxmlformats.org/officeDocument/2006/relationships/hyperlink" Target="https://www.gem.wiki/Miyaneh_Steel_East_Azerbaijan_steel_plant" TargetMode="External"/><Relationship Id="rId2" Type="http://schemas.openxmlformats.org/officeDocument/2006/relationships/hyperlink" Target="https://www.gem.wiki/Emsteel_Abu_Dhabi_plant" TargetMode="External"/><Relationship Id="rId29" Type="http://schemas.openxmlformats.org/officeDocument/2006/relationships/hyperlink" Target="https://www.gem.wiki/Tosyali_Algerie_Oran_steel_plant" TargetMode="External"/><Relationship Id="rId276" Type="http://schemas.openxmlformats.org/officeDocument/2006/relationships/hyperlink" Target="https://www.gem.wiki/Tete_Steel_Maputo_plant" TargetMode="External"/><Relationship Id="rId441" Type="http://schemas.openxmlformats.org/officeDocument/2006/relationships/hyperlink" Target="https://www.gem.wiki/Rungta_Mines_Kamanda_steel_plant" TargetMode="External"/><Relationship Id="rId483" Type="http://schemas.openxmlformats.org/officeDocument/2006/relationships/hyperlink" Target="https://www.gem.wiki/Shakambhari_Ispat_and_Power_Purulia_Steel_Plant" TargetMode="External"/><Relationship Id="rId539" Type="http://schemas.openxmlformats.org/officeDocument/2006/relationships/hyperlink" Target="https://www.gem.wiki/N_R_Ispat_and_Power_Raigarh_steel_plant" TargetMode="External"/><Relationship Id="rId40" Type="http://schemas.openxmlformats.org/officeDocument/2006/relationships/hyperlink" Target="https://www.gem.wiki/Gunung_Raja_Paksi_West_Java_steel_plant" TargetMode="External"/><Relationship Id="rId136" Type="http://schemas.openxmlformats.org/officeDocument/2006/relationships/hyperlink" Target="https://www.gem.wiki/Jai_Balaji_Durgapur_Unit_IV_steel_plant" TargetMode="External"/><Relationship Id="rId178" Type="http://schemas.openxmlformats.org/officeDocument/2006/relationships/hyperlink" Target="https://www.gem.wiki/Rungta_Mines_Dhenkanal_steel_plant" TargetMode="External"/><Relationship Id="rId301" Type="http://schemas.openxmlformats.org/officeDocument/2006/relationships/hyperlink" Target="https://www.gem.wiki/Metalloinvest_OEMK_steel_plant" TargetMode="External"/><Relationship Id="rId343" Type="http://schemas.openxmlformats.org/officeDocument/2006/relationships/hyperlink" Target="https://www.gem.wiki/Sidor_Ciudad_Guayana_steel_plant" TargetMode="External"/><Relationship Id="rId550" Type="http://schemas.openxmlformats.org/officeDocument/2006/relationships/hyperlink" Target="https://www.gem.wiki/Rungta_Mines_Karakolha_sponge_iron_plant" TargetMode="External"/><Relationship Id="rId82" Type="http://schemas.openxmlformats.org/officeDocument/2006/relationships/hyperlink" Target="https://www.gem.wiki/JSPL_Raigarh_steel_plant" TargetMode="External"/><Relationship Id="rId203" Type="http://schemas.openxmlformats.org/officeDocument/2006/relationships/hyperlink" Target="https://www.gem.wiki/Khouzestan_Steel_plant" TargetMode="External"/><Relationship Id="rId385" Type="http://schemas.openxmlformats.org/officeDocument/2006/relationships/hyperlink" Target="https://www.gem.wiki/Nilachal_Iron_%26_Power_Gamharia_Steel_Plant" TargetMode="External"/><Relationship Id="rId245" Type="http://schemas.openxmlformats.org/officeDocument/2006/relationships/hyperlink" Target="https://www.gem.wiki/Mobarakeh_Steel_Sefid_Dasht_Steel_Complex" TargetMode="External"/><Relationship Id="rId287" Type="http://schemas.openxmlformats.org/officeDocument/2006/relationships/hyperlink" Target="https://www.gem.wiki/BlueScope_New_Zealand_Steel_Glenbrook" TargetMode="External"/><Relationship Id="rId410" Type="http://schemas.openxmlformats.org/officeDocument/2006/relationships/hyperlink" Target="https://www.gem.wiki/Shyam_Steel_Mejia_Steel_Plant" TargetMode="External"/><Relationship Id="rId452" Type="http://schemas.openxmlformats.org/officeDocument/2006/relationships/hyperlink" Target="https://www.gem.wiki/Orissa_Metaliks_Kharagpur_Steel_Plant" TargetMode="External"/><Relationship Id="rId494" Type="http://schemas.openxmlformats.org/officeDocument/2006/relationships/hyperlink" Target="https://www.gem.wiki/Swadesh_Metallics_Simga_Steel_Plant" TargetMode="External"/><Relationship Id="rId508" Type="http://schemas.openxmlformats.org/officeDocument/2006/relationships/hyperlink" Target="https://www.gem.wiki/Ahya_Steel_Folad_Baft_Company_DRI_plant" TargetMode="External"/><Relationship Id="rId105" Type="http://schemas.openxmlformats.org/officeDocument/2006/relationships/hyperlink" Target="https://www.gem.wiki/Tata_Steel_Long_Products_Gamharia_steel_plant" TargetMode="External"/><Relationship Id="rId147" Type="http://schemas.openxmlformats.org/officeDocument/2006/relationships/hyperlink" Target="https://www.gem.wiki/Orissa_Sponge_Iron_and_Steel_plant" TargetMode="External"/><Relationship Id="rId312" Type="http://schemas.openxmlformats.org/officeDocument/2006/relationships/hyperlink" Target="https://www.gem.wiki/SABIC_Hadeed_Al_Jubail_steel_plant" TargetMode="External"/><Relationship Id="rId354" Type="http://schemas.openxmlformats.org/officeDocument/2006/relationships/hyperlink" Target="https://www.gem.wiki/ArcelorMittal_Vanderbijlpark_Steel_Works" TargetMode="External"/><Relationship Id="rId51" Type="http://schemas.openxmlformats.org/officeDocument/2006/relationships/hyperlink" Target="https://www.gem.wiki/JSW_BPSL_Jharsuguda_steel_plant" TargetMode="External"/><Relationship Id="rId93" Type="http://schemas.openxmlformats.org/officeDocument/2006/relationships/hyperlink" Target="https://www.gem.wiki/JSW_Steel_Vijayanagar_steel_plant" TargetMode="External"/><Relationship Id="rId189" Type="http://schemas.openxmlformats.org/officeDocument/2006/relationships/hyperlink" Target="https://www.gem.wiki/Sunflag_Iron_and_Steel_plant" TargetMode="External"/><Relationship Id="rId396" Type="http://schemas.openxmlformats.org/officeDocument/2006/relationships/hyperlink" Target="https://www.gem.wiki/Shyam_Steel_Raghunathpur_Steel_Plant" TargetMode="External"/><Relationship Id="rId561" Type="http://schemas.openxmlformats.org/officeDocument/2006/relationships/hyperlink" Target="https://www.gem.wiki/Rungta_Mines_Chaliyama_steel_plant" TargetMode="External"/><Relationship Id="rId214" Type="http://schemas.openxmlformats.org/officeDocument/2006/relationships/hyperlink" Target="https://www.gem.wiki/Pasargad_Steel_Complex_Fars" TargetMode="External"/><Relationship Id="rId256" Type="http://schemas.openxmlformats.org/officeDocument/2006/relationships/hyperlink" Target="https://www.gem.wiki/Kobe_Kakogawa_Works_steel_plant" TargetMode="External"/><Relationship Id="rId298" Type="http://schemas.openxmlformats.org/officeDocument/2006/relationships/hyperlink" Target="https://www.gem.wiki/GFG_Liberty_Galati_steel_plant" TargetMode="External"/><Relationship Id="rId421" Type="http://schemas.openxmlformats.org/officeDocument/2006/relationships/hyperlink" Target="https://www.gem.wiki/Shyam_Metalics_Jamuria_Steel_Plant" TargetMode="External"/><Relationship Id="rId463" Type="http://schemas.openxmlformats.org/officeDocument/2006/relationships/hyperlink" Target="https://www.gem.wiki/Orissa_Alloy_Steel_Kharagpur_Plant" TargetMode="External"/><Relationship Id="rId519" Type="http://schemas.openxmlformats.org/officeDocument/2006/relationships/hyperlink" Target="https://www.gem.wiki/Saeb_Steel_Complex" TargetMode="External"/><Relationship Id="rId116" Type="http://schemas.openxmlformats.org/officeDocument/2006/relationships/hyperlink" Target="https://www.gem.wiki/Welspun_Metallics_Anjar_Steel_plant" TargetMode="External"/><Relationship Id="rId158" Type="http://schemas.openxmlformats.org/officeDocument/2006/relationships/hyperlink" Target="https://www.gem.wiki/Orissa_Metaliks_Markuta_steel_plant" TargetMode="External"/><Relationship Id="rId323" Type="http://schemas.openxmlformats.org/officeDocument/2006/relationships/hyperlink" Target="https://www.gem.wiki/HYBRIT_Gallivare_sponge_iron_plant" TargetMode="External"/><Relationship Id="rId530" Type="http://schemas.openxmlformats.org/officeDocument/2006/relationships/hyperlink" Target="https://www.gem.wiki/Tosyali-SULB_Benghazi_Plant" TargetMode="External"/><Relationship Id="rId20" Type="http://schemas.openxmlformats.org/officeDocument/2006/relationships/hyperlink" Target="https://www.gem.wiki/Salzgitter_Flachstahl_steel_plant" TargetMode="External"/><Relationship Id="rId62" Type="http://schemas.openxmlformats.org/officeDocument/2006/relationships/hyperlink" Target="https://www.gem.wiki/Tata_Steel_BSL_Meramandali_steel_plant" TargetMode="External"/><Relationship Id="rId365" Type="http://schemas.openxmlformats.org/officeDocument/2006/relationships/hyperlink" Target="https://www.gem.wiki/Xuan_Thien_Nam_Dinh_steel_plant" TargetMode="External"/><Relationship Id="rId572" Type="http://schemas.openxmlformats.org/officeDocument/2006/relationships/hyperlink" Target="https://www.gem.wiki/JSOL_Angul_steel_plant" TargetMode="External"/><Relationship Id="rId225" Type="http://schemas.openxmlformats.org/officeDocument/2006/relationships/hyperlink" Target="https://www.gem.wiki/Qeshm_Steel_Development_Hormuzgan_plant" TargetMode="External"/><Relationship Id="rId267" Type="http://schemas.openxmlformats.org/officeDocument/2006/relationships/hyperlink" Target="https://www.gem.wiki/Libyan_Iron_and_Steel_Misrata_plant" TargetMode="External"/><Relationship Id="rId432" Type="http://schemas.openxmlformats.org/officeDocument/2006/relationships/hyperlink" Target="https://www.gem.wiki/Shyam_Metalics_Sambalpur_Steel_Plant" TargetMode="External"/><Relationship Id="rId474" Type="http://schemas.openxmlformats.org/officeDocument/2006/relationships/hyperlink" Target="https://www.gem.wiki/Prakash_Sponge_Iron_and_Power_Challakere_Steel_Plant" TargetMode="External"/><Relationship Id="rId127" Type="http://schemas.openxmlformats.org/officeDocument/2006/relationships/hyperlink" Target="https://www.gem.wiki/Godawari_Power_and_Ispat_Siltara_steel_plant" TargetMode="External"/><Relationship Id="rId31" Type="http://schemas.openxmlformats.org/officeDocument/2006/relationships/hyperlink" Target="https://www.gem.wiki/Al-Ezz_Dekheila_Steel_Alexandria_plant" TargetMode="External"/><Relationship Id="rId73" Type="http://schemas.openxmlformats.org/officeDocument/2006/relationships/hyperlink" Target="https://www.gem.wiki/ArcelorMittal_Nippon_Steel_Hazira_Plant" TargetMode="External"/><Relationship Id="rId169" Type="http://schemas.openxmlformats.org/officeDocument/2006/relationships/hyperlink" Target="https://www.gem.wiki/Rungta_Mines_Dhenkanal_steel_plant" TargetMode="External"/><Relationship Id="rId334" Type="http://schemas.openxmlformats.org/officeDocument/2006/relationships/hyperlink" Target="https://www.gem.wiki/Nucor_Steel_Louisiana" TargetMode="External"/><Relationship Id="rId376" Type="http://schemas.openxmlformats.org/officeDocument/2006/relationships/hyperlink" Target="https://www.gem.wiki/POSCO_Port_Hedland_Steel_Plant" TargetMode="External"/><Relationship Id="rId541" Type="http://schemas.openxmlformats.org/officeDocument/2006/relationships/hyperlink" Target="https://www.gem.wiki/N_R_Ispat_and_Power_Raigarh_steel_plant" TargetMode="External"/><Relationship Id="rId583" Type="http://schemas.openxmlformats.org/officeDocument/2006/relationships/hyperlink" Target="https://www.gem.wiki/Hyundai_Steel_Louisiana_plant" TargetMode="External"/><Relationship Id="rId4" Type="http://schemas.openxmlformats.org/officeDocument/2006/relationships/hyperlink" Target="https://www.gem.wiki/TenarisSiderca_Campana_steel_plant" TargetMode="External"/><Relationship Id="rId180" Type="http://schemas.openxmlformats.org/officeDocument/2006/relationships/hyperlink" Target="https://www.gem.wiki/Rungta_Mines_Dhenkanal_steel_plant" TargetMode="External"/><Relationship Id="rId236" Type="http://schemas.openxmlformats.org/officeDocument/2006/relationships/hyperlink" Target="https://www.gem.wiki/Sabzevar_Steel_Complex_Razavi_Khorasan" TargetMode="External"/><Relationship Id="rId278" Type="http://schemas.openxmlformats.org/officeDocument/2006/relationships/hyperlink" Target="https://www.gem.wiki/Tete_Steel_Maputo_plant" TargetMode="External"/><Relationship Id="rId401" Type="http://schemas.openxmlformats.org/officeDocument/2006/relationships/hyperlink" Target="https://www.gem.wiki/Shyam_Steel_Raghunathpur_Steel_Plant" TargetMode="External"/><Relationship Id="rId443" Type="http://schemas.openxmlformats.org/officeDocument/2006/relationships/hyperlink" Target="https://www.gem.wiki/Rungta_Mines_Kamanda_steel_plant" TargetMode="External"/><Relationship Id="rId303" Type="http://schemas.openxmlformats.org/officeDocument/2006/relationships/hyperlink" Target="https://www.gem.wiki/Metalloinvest_OEMK_steel_plant" TargetMode="External"/><Relationship Id="rId485" Type="http://schemas.openxmlformats.org/officeDocument/2006/relationships/hyperlink" Target="https://www.gem.wiki/Shakambhari_Ispat_and_Power_Purulia_Steel_Plant" TargetMode="External"/><Relationship Id="rId42" Type="http://schemas.openxmlformats.org/officeDocument/2006/relationships/hyperlink" Target="https://www.gem.wiki/Krakatau_Steel_Cilegon_plant" TargetMode="External"/><Relationship Id="rId84" Type="http://schemas.openxmlformats.org/officeDocument/2006/relationships/hyperlink" Target="https://www.gem.wiki/JSPL_Raigarh_steel_plant" TargetMode="External"/><Relationship Id="rId138" Type="http://schemas.openxmlformats.org/officeDocument/2006/relationships/hyperlink" Target="https://www.gem.wiki/Jai_Balaji_Steels_Raghunnathpur_plant" TargetMode="External"/><Relationship Id="rId345" Type="http://schemas.openxmlformats.org/officeDocument/2006/relationships/hyperlink" Target="https://www.gem.wiki/CVG_Ferrominera_Orinoco_DRI_plant" TargetMode="External"/><Relationship Id="rId387" Type="http://schemas.openxmlformats.org/officeDocument/2006/relationships/hyperlink" Target="https://www.gem.wiki/GravitHy_Fos_sur_Mer_iron_plant" TargetMode="External"/><Relationship Id="rId510" Type="http://schemas.openxmlformats.org/officeDocument/2006/relationships/hyperlink" Target="https://www.gem.wiki/Chadormalu_Mining_and_Industrial_Company_Yazd_plant" TargetMode="External"/><Relationship Id="rId552" Type="http://schemas.openxmlformats.org/officeDocument/2006/relationships/hyperlink" Target="https://www.gem.wiki/Rungta_Mines_Karakolha_sponge_iron_plant" TargetMode="External"/><Relationship Id="rId191" Type="http://schemas.openxmlformats.org/officeDocument/2006/relationships/hyperlink" Target="https://www.gem.wiki/Sunflag_Iron_and_Steel_plant" TargetMode="External"/><Relationship Id="rId205" Type="http://schemas.openxmlformats.org/officeDocument/2006/relationships/hyperlink" Target="https://www.gem.wiki/Mobarakeh_Steel_Complex_Isfahan" TargetMode="External"/><Relationship Id="rId247" Type="http://schemas.openxmlformats.org/officeDocument/2006/relationships/hyperlink" Target="https://www.gem.wiki/Golgohar_Iron_and_Steel_Company_Kerman" TargetMode="External"/><Relationship Id="rId412" Type="http://schemas.openxmlformats.org/officeDocument/2006/relationships/hyperlink" Target="https://www.gem.wiki/Shyam_Metalics_Jamuria_Steel_Plant" TargetMode="External"/><Relationship Id="rId107" Type="http://schemas.openxmlformats.org/officeDocument/2006/relationships/hyperlink" Target="https://www.gem.wiki/JSW_Steel_Raigarh_steel_plant" TargetMode="External"/><Relationship Id="rId289" Type="http://schemas.openxmlformats.org/officeDocument/2006/relationships/hyperlink" Target="https://www.gem.wiki/Jindal_Shadeed_Iron_&amp;_Steel_Sohar_plant" TargetMode="External"/><Relationship Id="rId454" Type="http://schemas.openxmlformats.org/officeDocument/2006/relationships/hyperlink" Target="https://www.gem.wiki/Orissa_Metaliks_Kharagpur_Steel_Plant" TargetMode="External"/><Relationship Id="rId496" Type="http://schemas.openxmlformats.org/officeDocument/2006/relationships/hyperlink" Target="https://www.gem.wiki/Swadesh_Metallics_Simga_Steel_Plant" TargetMode="External"/><Relationship Id="rId11" Type="http://schemas.openxmlformats.org/officeDocument/2006/relationships/hyperlink" Target="https://www.gem.wiki/ArcelorMittal_Montreal_steel_plant" TargetMode="External"/><Relationship Id="rId53" Type="http://schemas.openxmlformats.org/officeDocument/2006/relationships/hyperlink" Target="https://www.gem.wiki/JSW_BPSL_Jharsuguda_steel_plant" TargetMode="External"/><Relationship Id="rId149" Type="http://schemas.openxmlformats.org/officeDocument/2006/relationships/hyperlink" Target="https://www.gem.wiki/Orissa_Sponge_Iron_and_Steel_plant" TargetMode="External"/><Relationship Id="rId314" Type="http://schemas.openxmlformats.org/officeDocument/2006/relationships/hyperlink" Target="https://www.gem.wiki/SABIC_Hadeed_Al_Jubail_steel_plant" TargetMode="External"/><Relationship Id="rId356" Type="http://schemas.openxmlformats.org/officeDocument/2006/relationships/hyperlink" Target="https://www.gem.wiki/ArcelorMittal_Vanderbijlpark_Steel_Works" TargetMode="External"/><Relationship Id="rId398" Type="http://schemas.openxmlformats.org/officeDocument/2006/relationships/hyperlink" Target="https://www.gem.wiki/Shyam_Steel_Raghunathpur_Steel_Plant" TargetMode="External"/><Relationship Id="rId521" Type="http://schemas.openxmlformats.org/officeDocument/2006/relationships/hyperlink" Target="https://www.gem.wiki/Sabalan_Iron_and_Steel_Complex" TargetMode="External"/><Relationship Id="rId563" Type="http://schemas.openxmlformats.org/officeDocument/2006/relationships/hyperlink" Target="https://www.gem.wiki/Rungta_Mines_Chaliyama_steel_plant" TargetMode="External"/><Relationship Id="rId95" Type="http://schemas.openxmlformats.org/officeDocument/2006/relationships/hyperlink" Target="https://www.gem.wiki/Lloyds_Metals_and_Energy_Ltd_Ghugus_Steel_Plant" TargetMode="External"/><Relationship Id="rId160" Type="http://schemas.openxmlformats.org/officeDocument/2006/relationships/hyperlink" Target="https://www.gem.wiki/Orissa_Metaliks_Markuta_steel_plant" TargetMode="External"/><Relationship Id="rId216" Type="http://schemas.openxmlformats.org/officeDocument/2006/relationships/hyperlink" Target="https://www.gem.wiki/Ghadir_Iron_and_Steel_plant_Yazd" TargetMode="External"/><Relationship Id="rId423" Type="http://schemas.openxmlformats.org/officeDocument/2006/relationships/hyperlink" Target="https://www.gem.wiki/Shyam_Metalics_Sambalpur_Steel_Plant" TargetMode="External"/><Relationship Id="rId258" Type="http://schemas.openxmlformats.org/officeDocument/2006/relationships/hyperlink" Target="https://www.gem.wiki/Nippon_Setouchi_Works_(Hirohata_Area)_steel_plant" TargetMode="External"/><Relationship Id="rId465" Type="http://schemas.openxmlformats.org/officeDocument/2006/relationships/hyperlink" Target="https://www.gem.wiki/Orissa_Alloy_Steel_Kharagpur_Plant" TargetMode="External"/><Relationship Id="rId22" Type="http://schemas.openxmlformats.org/officeDocument/2006/relationships/hyperlink" Target="https://www.gem.wiki/ArcelorMittal_Bremen_steel_plant" TargetMode="External"/><Relationship Id="rId64" Type="http://schemas.openxmlformats.org/officeDocument/2006/relationships/hyperlink" Target="https://www.gem.wiki/Tata_Steel_BSL_Meramandali_steel_plant" TargetMode="External"/><Relationship Id="rId118" Type="http://schemas.openxmlformats.org/officeDocument/2006/relationships/hyperlink" Target="https://www.gem.wiki/Jayaswal_Neco_Industries_Raipur_steel_plant" TargetMode="External"/><Relationship Id="rId325" Type="http://schemas.openxmlformats.org/officeDocument/2006/relationships/hyperlink" Target="https://www.gem.wiki/TT_Iron_and_Steel_Point_Lisas_steel_plant" TargetMode="External"/><Relationship Id="rId367" Type="http://schemas.openxmlformats.org/officeDocument/2006/relationships/hyperlink" Target="https://www.gem.wiki/Xuan_Thien_Nam_Dinh_steel_plant" TargetMode="External"/><Relationship Id="rId532" Type="http://schemas.openxmlformats.org/officeDocument/2006/relationships/hyperlink" Target="https://www.gem.wiki/Myanmar_Economic_Corporation_Pin_Pet_No_2_Steel_Mill" TargetMode="External"/><Relationship Id="rId574" Type="http://schemas.openxmlformats.org/officeDocument/2006/relationships/hyperlink" Target="https://www.gem.wiki/Crest_Steel_and_Power_Mangatta_Steel_Plant" TargetMode="External"/><Relationship Id="rId171" Type="http://schemas.openxmlformats.org/officeDocument/2006/relationships/hyperlink" Target="https://www.gem.wiki/Rungta_Mines_Dhenkanal_steel_plant" TargetMode="External"/><Relationship Id="rId227" Type="http://schemas.openxmlformats.org/officeDocument/2006/relationships/hyperlink" Target="https://www.gem.wiki/Kurdistan_Steel_Kurdistan_plant" TargetMode="External"/><Relationship Id="rId269" Type="http://schemas.openxmlformats.org/officeDocument/2006/relationships/hyperlink" Target="https://www.gem.wiki/Libyan_Iron_and_Steel_Misrata_plant" TargetMode="External"/><Relationship Id="rId434" Type="http://schemas.openxmlformats.org/officeDocument/2006/relationships/hyperlink" Target="https://www.gem.wiki/Shyam_Metalics_Sambalpur_Steel_Plant" TargetMode="External"/><Relationship Id="rId476" Type="http://schemas.openxmlformats.org/officeDocument/2006/relationships/hyperlink" Target="https://www.gem.wiki/Prakash_Sponge_Iron_and_Power_Challakere_Steel_Plant" TargetMode="External"/><Relationship Id="rId33" Type="http://schemas.openxmlformats.org/officeDocument/2006/relationships/hyperlink" Target="https://www.gem.wiki/Al-Ezz_Dekheila_Steel_Alexandria_plant" TargetMode="External"/><Relationship Id="rId129" Type="http://schemas.openxmlformats.org/officeDocument/2006/relationships/hyperlink" Target="https://www.gem.wiki/Prakash_Industries_Janjgir_steel_plant" TargetMode="External"/><Relationship Id="rId280" Type="http://schemas.openxmlformats.org/officeDocument/2006/relationships/hyperlink" Target="https://www.gem.wiki/Premium_Steel_Warri_plant" TargetMode="External"/><Relationship Id="rId336" Type="http://schemas.openxmlformats.org/officeDocument/2006/relationships/hyperlink" Target="https://www.gem.wiki/Sidor_Ciudad_Guayana_steel_plant" TargetMode="External"/><Relationship Id="rId501" Type="http://schemas.openxmlformats.org/officeDocument/2006/relationships/hyperlink" Target="https://www.gem.wiki/Esteel_Sabah_Steel_Plant" TargetMode="External"/><Relationship Id="rId543" Type="http://schemas.openxmlformats.org/officeDocument/2006/relationships/hyperlink" Target="https://www.gem.wiki/Adhunik_Metaliks_Kuanrmunda_steel_plant" TargetMode="External"/><Relationship Id="rId75" Type="http://schemas.openxmlformats.org/officeDocument/2006/relationships/hyperlink" Target="https://www.gem.wiki/ArcelorMittal_Nippon_Steel_Hazira_Plant" TargetMode="External"/><Relationship Id="rId140" Type="http://schemas.openxmlformats.org/officeDocument/2006/relationships/hyperlink" Target="https://www.gem.wiki/Jai_Balaji_Jyoti_Steels_Sundargarh_plant" TargetMode="External"/><Relationship Id="rId182" Type="http://schemas.openxmlformats.org/officeDocument/2006/relationships/hyperlink" Target="https://www.gem.wiki/JSW_Steel_Salav_DRI_plant" TargetMode="External"/><Relationship Id="rId378" Type="http://schemas.openxmlformats.org/officeDocument/2006/relationships/hyperlink" Target="https://www.gem.wiki/POSCO_Port_Hedland_Steel_Plant" TargetMode="External"/><Relationship Id="rId403" Type="http://schemas.openxmlformats.org/officeDocument/2006/relationships/hyperlink" Target="https://www.gem.wiki/Shyam_Steel_Mejia_Steel_Plant" TargetMode="External"/><Relationship Id="rId585" Type="http://schemas.openxmlformats.org/officeDocument/2006/relationships/hyperlink" Target="https://www.gem.wiki/Maegma_Minerals_Lumut_HBI_plant" TargetMode="External"/><Relationship Id="rId6" Type="http://schemas.openxmlformats.org/officeDocument/2006/relationships/hyperlink" Target="https://www.gem.wiki/GFG_Liberty_Steel_Australia_Whyalla_steel_plant" TargetMode="External"/><Relationship Id="rId238" Type="http://schemas.openxmlformats.org/officeDocument/2006/relationships/hyperlink" Target="https://www.gem.wiki/Arvand_Kaveh_Steel_Khoramshahr_plant" TargetMode="External"/><Relationship Id="rId445" Type="http://schemas.openxmlformats.org/officeDocument/2006/relationships/hyperlink" Target="https://www.gem.wiki/Rungta_Mines_Kamanda_steel_plant" TargetMode="External"/><Relationship Id="rId487" Type="http://schemas.openxmlformats.org/officeDocument/2006/relationships/hyperlink" Target="https://www.gem.wiki/Shakambhari_Ispat_and_Power_Purulia_Steel_Plant" TargetMode="External"/><Relationship Id="rId291" Type="http://schemas.openxmlformats.org/officeDocument/2006/relationships/hyperlink" Target="https://www.gem.wiki/Jindal_Shadeed_Iron_&amp;_Steel_Duqm_plant" TargetMode="External"/><Relationship Id="rId305" Type="http://schemas.openxmlformats.org/officeDocument/2006/relationships/hyperlink" Target="https://www.gem.wiki/Lebedinsky_GOK_DRI_Plant" TargetMode="External"/><Relationship Id="rId347" Type="http://schemas.openxmlformats.org/officeDocument/2006/relationships/hyperlink" Target="https://www.gem.wiki/CVG_Briquetera_del_Orinoco_DRI_plant" TargetMode="External"/><Relationship Id="rId512" Type="http://schemas.openxmlformats.org/officeDocument/2006/relationships/hyperlink" Target="https://www.gem.wiki/Scaw_Metals_Group_Germiston_plant" TargetMode="External"/><Relationship Id="rId44" Type="http://schemas.openxmlformats.org/officeDocument/2006/relationships/hyperlink" Target="https://www.gem.wiki/JSW_BPSL_Jharsuguda_steel_plant" TargetMode="External"/><Relationship Id="rId86" Type="http://schemas.openxmlformats.org/officeDocument/2006/relationships/hyperlink" Target="https://www.gem.wiki/JSPL_Raigarh_steel_plant" TargetMode="External"/><Relationship Id="rId151" Type="http://schemas.openxmlformats.org/officeDocument/2006/relationships/hyperlink" Target="https://www.gem.wiki/Orissa_Metaliks_Markuta_steel_plant" TargetMode="External"/><Relationship Id="rId389" Type="http://schemas.openxmlformats.org/officeDocument/2006/relationships/hyperlink" Target="https://www.gem.wiki/Lloyds_Metals_and_Energy_Ltd_Konsari_Steel_Plant" TargetMode="External"/><Relationship Id="rId554" Type="http://schemas.openxmlformats.org/officeDocument/2006/relationships/hyperlink" Target="https://www.gem.wiki/Rungta_Mines_Chaliyama_steel_plant" TargetMode="External"/><Relationship Id="rId193" Type="http://schemas.openxmlformats.org/officeDocument/2006/relationships/hyperlink" Target="https://www.gem.wiki/Mass_Iron_and_Steel_Industry_Co_Sulaimaniya_plant" TargetMode="External"/><Relationship Id="rId207" Type="http://schemas.openxmlformats.org/officeDocument/2006/relationships/hyperlink" Target="https://www.gem.wiki/Mobarakeh_Steel_Complex_Isfahan" TargetMode="External"/><Relationship Id="rId249" Type="http://schemas.openxmlformats.org/officeDocument/2006/relationships/hyperlink" Target="https://www.gem.wiki/Sarmad_Iron_and_Steel_Complex_Abarkouh" TargetMode="External"/><Relationship Id="rId414" Type="http://schemas.openxmlformats.org/officeDocument/2006/relationships/hyperlink" Target="https://www.gem.wiki/Shyam_Metalics_Jamuria_Steel_Plant" TargetMode="External"/><Relationship Id="rId456" Type="http://schemas.openxmlformats.org/officeDocument/2006/relationships/hyperlink" Target="https://www.gem.wiki/Orissa_Metaliks_Kharagpur_Steel_Plant" TargetMode="External"/><Relationship Id="rId498" Type="http://schemas.openxmlformats.org/officeDocument/2006/relationships/hyperlink" Target="https://www.gem.wiki/Mobarakeh_Saba_Steel_Complex" TargetMode="External"/><Relationship Id="rId13" Type="http://schemas.openxmlformats.org/officeDocument/2006/relationships/hyperlink" Target="https://www.gem.wiki/Baosteel_Zhanjiang_Iron_and_Steel_Co_Ltd" TargetMode="External"/><Relationship Id="rId109" Type="http://schemas.openxmlformats.org/officeDocument/2006/relationships/hyperlink" Target="https://www.gem.wiki/JSW_Steel_Raigarh_steel_plant" TargetMode="External"/><Relationship Id="rId260" Type="http://schemas.openxmlformats.org/officeDocument/2006/relationships/hyperlink" Target="https://www.gem.wiki/Devki_Steel_Mills_Kwale_plant" TargetMode="External"/><Relationship Id="rId316" Type="http://schemas.openxmlformats.org/officeDocument/2006/relationships/hyperlink" Target="https://www.gem.wiki/Al_Ittefaq_Arab_Steel_Dammam_plant" TargetMode="External"/><Relationship Id="rId523" Type="http://schemas.openxmlformats.org/officeDocument/2006/relationships/hyperlink" Target="https://www.gem.wiki/Amirkabir_Arak_Steel_plant" TargetMode="External"/><Relationship Id="rId55" Type="http://schemas.openxmlformats.org/officeDocument/2006/relationships/hyperlink" Target="https://www.gem.wiki/JSW_BPSL_Jharsuguda_steel_plant" TargetMode="External"/><Relationship Id="rId97" Type="http://schemas.openxmlformats.org/officeDocument/2006/relationships/hyperlink" Target="https://www.gem.wiki/Lloyds_Metals_and_Energy_Ltd_Ghugus_Steel_Plant" TargetMode="External"/><Relationship Id="rId120" Type="http://schemas.openxmlformats.org/officeDocument/2006/relationships/hyperlink" Target="https://www.gem.wiki/Xindia_Steels_Koppal_plant" TargetMode="External"/><Relationship Id="rId358" Type="http://schemas.openxmlformats.org/officeDocument/2006/relationships/hyperlink" Target="https://www.gem.wiki/ArcelorMittal_Saldanha_Steel_Works" TargetMode="External"/><Relationship Id="rId565" Type="http://schemas.openxmlformats.org/officeDocument/2006/relationships/hyperlink" Target="https://www.gem.wiki/Rungta_Mines_Chaliyama_steel_plant" TargetMode="External"/><Relationship Id="rId162" Type="http://schemas.openxmlformats.org/officeDocument/2006/relationships/hyperlink" Target="https://www.gem.wiki/Orissa_Metaliks_Markuta_steel_plant" TargetMode="External"/><Relationship Id="rId218" Type="http://schemas.openxmlformats.org/officeDocument/2006/relationships/hyperlink" Target="https://www.gem.wiki/Jahan_Foolad_Sirjan_Steel_Kerman_plant" TargetMode="External"/><Relationship Id="rId425" Type="http://schemas.openxmlformats.org/officeDocument/2006/relationships/hyperlink" Target="https://www.gem.wiki/Shyam_Metalics_Sambalpur_Steel_Plant" TargetMode="External"/><Relationship Id="rId467" Type="http://schemas.openxmlformats.org/officeDocument/2006/relationships/hyperlink" Target="https://www.gem.wiki/Orissa_Steel_and_Power_Jhargram_Steel_Plant" TargetMode="External"/><Relationship Id="rId271" Type="http://schemas.openxmlformats.org/officeDocument/2006/relationships/hyperlink" Target="https://www.gem.wiki/Lion_Industries_Amsteel_Banting_steel_plant" TargetMode="External"/><Relationship Id="rId24" Type="http://schemas.openxmlformats.org/officeDocument/2006/relationships/hyperlink" Target="https://www.gem.wiki/ArcelorMittal_Hamburg_steel_plant" TargetMode="External"/><Relationship Id="rId66" Type="http://schemas.openxmlformats.org/officeDocument/2006/relationships/hyperlink" Target="https://www.gem.wiki/Tata_Steel_BSL_Meramandali_steel_plant" TargetMode="External"/><Relationship Id="rId131" Type="http://schemas.openxmlformats.org/officeDocument/2006/relationships/hyperlink" Target="https://www.gem.wiki/Prakash_Industries_Janjgir_steel_plant" TargetMode="External"/><Relationship Id="rId327" Type="http://schemas.openxmlformats.org/officeDocument/2006/relationships/hyperlink" Target="https://www.gem.wiki/TT_Iron_and_Steel_Point_Lisas_steel_plant" TargetMode="External"/><Relationship Id="rId369" Type="http://schemas.openxmlformats.org/officeDocument/2006/relationships/hyperlink" Target="https://www.gem.wiki/Aramco_Ras_Al_Khair_steel_plant" TargetMode="External"/><Relationship Id="rId534" Type="http://schemas.openxmlformats.org/officeDocument/2006/relationships/hyperlink" Target="https://www.gem.wiki/ERG_Baowu_Rudny_HBI_plant" TargetMode="External"/><Relationship Id="rId576" Type="http://schemas.openxmlformats.org/officeDocument/2006/relationships/hyperlink" Target="https://www.gem.wiki/Crest_Steel_and_Power_Mangatta_Steel_Plant" TargetMode="External"/><Relationship Id="rId173" Type="http://schemas.openxmlformats.org/officeDocument/2006/relationships/hyperlink" Target="https://www.gem.wiki/Rungta_Mines_Dhenkanal_steel_plant" TargetMode="External"/><Relationship Id="rId229" Type="http://schemas.openxmlformats.org/officeDocument/2006/relationships/hyperlink" Target="https://www.gem.wiki/Kish_South_Kaveh_Steel_Hormuzgan_plant" TargetMode="External"/><Relationship Id="rId380" Type="http://schemas.openxmlformats.org/officeDocument/2006/relationships/hyperlink" Target="https://www.gem.wiki/Shadegan_Steel_Complex" TargetMode="External"/><Relationship Id="rId436" Type="http://schemas.openxmlformats.org/officeDocument/2006/relationships/hyperlink" Target="https://www.gem.wiki/Shyam_Metalics_Sambalpur_Steel_Plant" TargetMode="External"/><Relationship Id="rId240" Type="http://schemas.openxmlformats.org/officeDocument/2006/relationships/hyperlink" Target="https://www.gem.wiki/Ardakan_Steel_Yazd_plant" TargetMode="External"/><Relationship Id="rId478" Type="http://schemas.openxmlformats.org/officeDocument/2006/relationships/hyperlink" Target="https://www.gem.wiki/Prakash_Sponge_Iron_and_Power_Challakere_Steel_Plant" TargetMode="External"/><Relationship Id="rId35" Type="http://schemas.openxmlformats.org/officeDocument/2006/relationships/hyperlink" Target="https://www.gem.wiki/Suez_Steel_Solb_Misr_Attaka_plant" TargetMode="External"/><Relationship Id="rId77" Type="http://schemas.openxmlformats.org/officeDocument/2006/relationships/hyperlink" Target="https://www.gem.wiki/ArcelorMittal_Nippon_Steel_Hazira_Plant" TargetMode="External"/><Relationship Id="rId100" Type="http://schemas.openxmlformats.org/officeDocument/2006/relationships/hyperlink" Target="https://www.gem.wiki/Lloyds_Metals_and_Energy_Ltd_Ghugus_Steel_Plant" TargetMode="External"/><Relationship Id="rId282" Type="http://schemas.openxmlformats.org/officeDocument/2006/relationships/hyperlink" Target="https://www.gem.wiki/African_Natural_Resources_and_Mines_Kaduna_Steel_Plant" TargetMode="External"/><Relationship Id="rId338" Type="http://schemas.openxmlformats.org/officeDocument/2006/relationships/hyperlink" Target="https://www.gem.wiki/Sidor_Ciudad_Guayana_steel_plant" TargetMode="External"/><Relationship Id="rId503" Type="http://schemas.openxmlformats.org/officeDocument/2006/relationships/hyperlink" Target="https://www.gem.wiki/Esteel_Sabah_Steel_Plant" TargetMode="External"/><Relationship Id="rId545" Type="http://schemas.openxmlformats.org/officeDocument/2006/relationships/hyperlink" Target="https://www.gem.wiki/Adhunik_Metaliks_Kuanrmunda_steel_plant" TargetMode="External"/><Relationship Id="rId8" Type="http://schemas.openxmlformats.org/officeDocument/2006/relationships/hyperlink" Target="https://www.gem.wiki/ArcelorMittal_Gent_steel_plant" TargetMode="External"/><Relationship Id="rId142" Type="http://schemas.openxmlformats.org/officeDocument/2006/relationships/hyperlink" Target="https://www.gem.wiki/Jai_Balaji_Jyoti_Steels_Sundargarh_plant" TargetMode="External"/><Relationship Id="rId184" Type="http://schemas.openxmlformats.org/officeDocument/2006/relationships/hyperlink" Target="https://www.gem.wiki/JSW_Steel_Salav_DRI_plant" TargetMode="External"/><Relationship Id="rId391" Type="http://schemas.openxmlformats.org/officeDocument/2006/relationships/hyperlink" Target="https://www.gem.wiki/Lloyds_Metals_and_Energy_Ltd_Konsari_Steel_Plant" TargetMode="External"/><Relationship Id="rId405" Type="http://schemas.openxmlformats.org/officeDocument/2006/relationships/hyperlink" Target="https://www.gem.wiki/Shyam_Steel_Mejia_Steel_Plant" TargetMode="External"/><Relationship Id="rId447" Type="http://schemas.openxmlformats.org/officeDocument/2006/relationships/hyperlink" Target="https://www.gem.wiki/Rungta_Mines_Kamanda_steel_plant" TargetMode="External"/><Relationship Id="rId251" Type="http://schemas.openxmlformats.org/officeDocument/2006/relationships/hyperlink" Target="https://www.gem.wiki/Bonab_Steel_Complex" TargetMode="External"/><Relationship Id="rId489" Type="http://schemas.openxmlformats.org/officeDocument/2006/relationships/hyperlink" Target="https://www.gem.wiki/Shri_Bajrang_Power_%26_Ispat_Tilda_Steel_Plant" TargetMode="External"/><Relationship Id="rId46" Type="http://schemas.openxmlformats.org/officeDocument/2006/relationships/hyperlink" Target="https://www.gem.wiki/JSW_BPSL_Jharsuguda_steel_plant" TargetMode="External"/><Relationship Id="rId293" Type="http://schemas.openxmlformats.org/officeDocument/2006/relationships/hyperlink" Target="https://www.gem.wiki/Aceros_Arequipa_Pisco_steel_plant" TargetMode="External"/><Relationship Id="rId307" Type="http://schemas.openxmlformats.org/officeDocument/2006/relationships/hyperlink" Target="https://www.gem.wiki/Lebedinsky_GOK_DRI_Plant" TargetMode="External"/><Relationship Id="rId349" Type="http://schemas.openxmlformats.org/officeDocument/2006/relationships/hyperlink" Target="https://www.gem.wiki/CVG_Briquetera_del_Orinoco_DRI_plant" TargetMode="External"/><Relationship Id="rId514" Type="http://schemas.openxmlformats.org/officeDocument/2006/relationships/hyperlink" Target="https://www.gem.wiki/Mono_Steel_Gandhidham_plant" TargetMode="External"/><Relationship Id="rId556" Type="http://schemas.openxmlformats.org/officeDocument/2006/relationships/hyperlink" Target="https://www.gem.wiki/Rungta_Mines_Chaliyama_steel_plant" TargetMode="External"/><Relationship Id="rId88" Type="http://schemas.openxmlformats.org/officeDocument/2006/relationships/hyperlink" Target="https://www.gem.wiki/JSPL_Raigarh_steel_plant" TargetMode="External"/><Relationship Id="rId111" Type="http://schemas.openxmlformats.org/officeDocument/2006/relationships/hyperlink" Target="https://www.gem.wiki/JSW_Steel_Raigarh_steel_plant" TargetMode="External"/><Relationship Id="rId153" Type="http://schemas.openxmlformats.org/officeDocument/2006/relationships/hyperlink" Target="https://www.gem.wiki/Orissa_Metaliks_Markuta_steel_plant" TargetMode="External"/><Relationship Id="rId195" Type="http://schemas.openxmlformats.org/officeDocument/2006/relationships/hyperlink" Target="https://www.gem.wiki/Mobarakeh_Steel_Hormuzgan_Steel_Company_plant" TargetMode="External"/><Relationship Id="rId209" Type="http://schemas.openxmlformats.org/officeDocument/2006/relationships/hyperlink" Target="https://www.gem.wiki/Mobarakeh_Steel_Complex_Isfahan" TargetMode="External"/><Relationship Id="rId360" Type="http://schemas.openxmlformats.org/officeDocument/2006/relationships/hyperlink" Target="https://www.gem.wiki/Yazdani_Steel_and_Power_Kalinganagar_steel_plant" TargetMode="External"/><Relationship Id="rId416" Type="http://schemas.openxmlformats.org/officeDocument/2006/relationships/hyperlink" Target="https://www.gem.wiki/Shyam_Metalics_Jamuria_Steel_Plant" TargetMode="External"/><Relationship Id="rId220" Type="http://schemas.openxmlformats.org/officeDocument/2006/relationships/hyperlink" Target="https://www.gem.wiki/Arvand_Jahanara_Steel_Khouzestan_plant" TargetMode="External"/><Relationship Id="rId458" Type="http://schemas.openxmlformats.org/officeDocument/2006/relationships/hyperlink" Target="https://www.gem.wiki/Orissa_Metaliks_Kharagpur_Steel_Plant" TargetMode="External"/><Relationship Id="rId15" Type="http://schemas.openxmlformats.org/officeDocument/2006/relationships/hyperlink" Target="https://www.gem.wiki/Tianjin_Pipe_Corporation" TargetMode="External"/><Relationship Id="rId57" Type="http://schemas.openxmlformats.org/officeDocument/2006/relationships/hyperlink" Target="https://www.gem.wiki/Tata_Steel_BSL_Meramandali_steel_plant" TargetMode="External"/><Relationship Id="rId262" Type="http://schemas.openxmlformats.org/officeDocument/2006/relationships/hyperlink" Target="https://www.gem.wiki/POSCO_Pohang_steel_plant" TargetMode="External"/><Relationship Id="rId318" Type="http://schemas.openxmlformats.org/officeDocument/2006/relationships/hyperlink" Target="https://www.gem.wiki/Essar_Ras_Al_Khair_steel_plant" TargetMode="External"/><Relationship Id="rId525" Type="http://schemas.openxmlformats.org/officeDocument/2006/relationships/hyperlink" Target="https://www.gem.wiki/Amirkabir_Arak_Steel_plant" TargetMode="External"/><Relationship Id="rId567" Type="http://schemas.openxmlformats.org/officeDocument/2006/relationships/hyperlink" Target="https://www.gem.wiki/Rungta_Mines_Chaliyama_steel_plant" TargetMode="External"/><Relationship Id="rId99" Type="http://schemas.openxmlformats.org/officeDocument/2006/relationships/hyperlink" Target="https://www.gem.wiki/Lloyds_Metals_and_Energy_Ltd_Ghugus_Steel_Plant" TargetMode="External"/><Relationship Id="rId122" Type="http://schemas.openxmlformats.org/officeDocument/2006/relationships/hyperlink" Target="https://www.gem.wiki/Ramsarup_Industries_Kharagpur_steel_plant" TargetMode="External"/><Relationship Id="rId164" Type="http://schemas.openxmlformats.org/officeDocument/2006/relationships/hyperlink" Target="https://www.gem.wiki/MSP_Steel_&amp;_Power_Raigarh_plant" TargetMode="External"/><Relationship Id="rId371" Type="http://schemas.openxmlformats.org/officeDocument/2006/relationships/hyperlink" Target="https://www.gem.wiki/Myingyan_Myanmar_Steel_Plant" TargetMode="External"/><Relationship Id="rId427" Type="http://schemas.openxmlformats.org/officeDocument/2006/relationships/hyperlink" Target="https://www.gem.wiki/Shyam_Metalics_Sambalpur_Steel_Plant" TargetMode="External"/><Relationship Id="rId469" Type="http://schemas.openxmlformats.org/officeDocument/2006/relationships/hyperlink" Target="https://www.gem.wiki/Orissa_Steel_and_Power_Jhargram_Steel_Plant" TargetMode="External"/><Relationship Id="rId26" Type="http://schemas.openxmlformats.org/officeDocument/2006/relationships/hyperlink" Target="https://www.gem.wiki/Algerian_Qatari_Steel_Jijel_plant" TargetMode="External"/><Relationship Id="rId231" Type="http://schemas.openxmlformats.org/officeDocument/2006/relationships/hyperlink" Target="https://www.gem.wiki/Arfa_Iron_and_Steel_Yazd_plant" TargetMode="External"/><Relationship Id="rId273" Type="http://schemas.openxmlformats.org/officeDocument/2006/relationships/hyperlink" Target="https://www.gem.wiki/Maju_Perwaja_Steel_plant" TargetMode="External"/><Relationship Id="rId329" Type="http://schemas.openxmlformats.org/officeDocument/2006/relationships/hyperlink" Target="https://www.gem.wiki/Cleveland-Cliffs_Middletown_steel_plant" TargetMode="External"/><Relationship Id="rId480" Type="http://schemas.openxmlformats.org/officeDocument/2006/relationships/hyperlink" Target="https://www.gem.wiki/Shakambhari_Ispat_and_Power_Purulia_Steel_Plant" TargetMode="External"/><Relationship Id="rId536" Type="http://schemas.openxmlformats.org/officeDocument/2006/relationships/hyperlink" Target="https://www.gem.wiki/Surjagad_Ispat_Gadchiroli_steel_plant" TargetMode="External"/><Relationship Id="rId68" Type="http://schemas.openxmlformats.org/officeDocument/2006/relationships/hyperlink" Target="https://www.gem.wiki/BMM_Ispat_Danapur_steel_plant" TargetMode="External"/><Relationship Id="rId133" Type="http://schemas.openxmlformats.org/officeDocument/2006/relationships/hyperlink" Target="https://www.gem.wiki/Prakash_Industries_Janjgir_steel_plant" TargetMode="External"/><Relationship Id="rId175" Type="http://schemas.openxmlformats.org/officeDocument/2006/relationships/hyperlink" Target="https://www.gem.wiki/Rungta_Mines_Dhenkanal_steel_plant" TargetMode="External"/><Relationship Id="rId340" Type="http://schemas.openxmlformats.org/officeDocument/2006/relationships/hyperlink" Target="https://www.gem.wiki/Sidor_Ciudad_Guayana_steel_plant" TargetMode="External"/><Relationship Id="rId578" Type="http://schemas.openxmlformats.org/officeDocument/2006/relationships/hyperlink" Target="https://www.gem.wiki/KIC_Metaliks_Durgapur_steel_plant" TargetMode="External"/><Relationship Id="rId200" Type="http://schemas.openxmlformats.org/officeDocument/2006/relationships/hyperlink" Target="https://www.gem.wiki/Khouzestan_Steel_plant" TargetMode="External"/><Relationship Id="rId382" Type="http://schemas.openxmlformats.org/officeDocument/2006/relationships/hyperlink" Target="https://www.gem.wiki/Nilachal_Iron_%26_Power_Gamharia_Steel_Plant" TargetMode="External"/><Relationship Id="rId438" Type="http://schemas.openxmlformats.org/officeDocument/2006/relationships/hyperlink" Target="https://www.gem.wiki/Shyam_Metalics_Sambalpur_Steel_Plant" TargetMode="External"/><Relationship Id="rId242" Type="http://schemas.openxmlformats.org/officeDocument/2006/relationships/hyperlink" Target="https://www.gem.wiki/Persian_Gulf_Saba_Steel" TargetMode="External"/><Relationship Id="rId284" Type="http://schemas.openxmlformats.org/officeDocument/2006/relationships/hyperlink" Target="https://www.gem.wiki/Tata_Steel_IJmuiden_steel_plant" TargetMode="External"/><Relationship Id="rId491" Type="http://schemas.openxmlformats.org/officeDocument/2006/relationships/hyperlink" Target="https://www.gem.wiki/Shri_Bajrang_Power_%26_Ispat_Tilda_Steel_Plant" TargetMode="External"/><Relationship Id="rId505" Type="http://schemas.openxmlformats.org/officeDocument/2006/relationships/hyperlink" Target="https://www.gem.wiki/Mesabi_Metallics_Nashwuak_HBI_plant" TargetMode="External"/><Relationship Id="rId37" Type="http://schemas.openxmlformats.org/officeDocument/2006/relationships/hyperlink" Target="https://www.gem.wiki/SSAB_Raahe_steel_plant" TargetMode="External"/><Relationship Id="rId79" Type="http://schemas.openxmlformats.org/officeDocument/2006/relationships/hyperlink" Target="https://www.gem.wiki/JSPL_Angul_steel_plant" TargetMode="External"/><Relationship Id="rId102" Type="http://schemas.openxmlformats.org/officeDocument/2006/relationships/hyperlink" Target="https://www.gem.wiki/Tata_Steel_Long_Products_Gamharia_steel_plant" TargetMode="External"/><Relationship Id="rId144" Type="http://schemas.openxmlformats.org/officeDocument/2006/relationships/hyperlink" Target="https://www.gem.wiki/Jai_Balaji_Jyoti_Steels_Sundargarh_plant" TargetMode="External"/><Relationship Id="rId547" Type="http://schemas.openxmlformats.org/officeDocument/2006/relationships/hyperlink" Target="https://www.gem.wiki/Adhunik_Metaliks_Kuanrmunda_steel_plant" TargetMode="External"/><Relationship Id="rId90" Type="http://schemas.openxmlformats.org/officeDocument/2006/relationships/hyperlink" Target="https://www.gem.wiki/JSPL_Raigarh_steel_plant" TargetMode="External"/><Relationship Id="rId186" Type="http://schemas.openxmlformats.org/officeDocument/2006/relationships/hyperlink" Target="https://www.gem.wiki/Sunflag_Iron_and_Steel_plant" TargetMode="External"/><Relationship Id="rId351" Type="http://schemas.openxmlformats.org/officeDocument/2006/relationships/hyperlink" Target="https://www.gem.wiki/CVG_Briquetera_de_Venezuela_DRI_plant" TargetMode="External"/><Relationship Id="rId393" Type="http://schemas.openxmlformats.org/officeDocument/2006/relationships/hyperlink" Target="https://www.gem.wiki/Lloyds_Metals_and_Energy_Ltd_Konsari_Steel_Plant" TargetMode="External"/><Relationship Id="rId407" Type="http://schemas.openxmlformats.org/officeDocument/2006/relationships/hyperlink" Target="https://www.gem.wiki/Shyam_Steel_Mejia_Steel_Plant" TargetMode="External"/><Relationship Id="rId449" Type="http://schemas.openxmlformats.org/officeDocument/2006/relationships/hyperlink" Target="https://www.gem.wiki/Rungta_Mines_Kamanda_steel_plant" TargetMode="External"/><Relationship Id="rId211" Type="http://schemas.openxmlformats.org/officeDocument/2006/relationships/hyperlink" Target="https://www.gem.wiki/Mobarakeh_Steel_Complex_Isfahan" TargetMode="External"/><Relationship Id="rId253" Type="http://schemas.openxmlformats.org/officeDocument/2006/relationships/hyperlink" Target="https://www.gem.wiki/Isatis_Sponge_Iron_Company_Yazd" TargetMode="External"/><Relationship Id="rId295" Type="http://schemas.openxmlformats.org/officeDocument/2006/relationships/hyperlink" Target="https://www.gem.wiki/National_Steel_Complex_Limited_Karachi_Steel_Plant" TargetMode="External"/><Relationship Id="rId309" Type="http://schemas.openxmlformats.org/officeDocument/2006/relationships/hyperlink" Target="https://www.gem.wiki/Metalloinvest_Mikhailovsky_HBI_plant" TargetMode="External"/><Relationship Id="rId460" Type="http://schemas.openxmlformats.org/officeDocument/2006/relationships/hyperlink" Target="https://www.gem.wiki/Orissa_Alloy_Steel_Kharagpur_Plant" TargetMode="External"/><Relationship Id="rId516" Type="http://schemas.openxmlformats.org/officeDocument/2006/relationships/hyperlink" Target="https://www.gem.wiki/Mono_Steel_Gandhidham_plant" TargetMode="External"/><Relationship Id="rId48" Type="http://schemas.openxmlformats.org/officeDocument/2006/relationships/hyperlink" Target="https://www.gem.wiki/JSW_BPSL_Jharsuguda_steel_plant" TargetMode="External"/><Relationship Id="rId113" Type="http://schemas.openxmlformats.org/officeDocument/2006/relationships/hyperlink" Target="https://www.gem.wiki/JSW_Utkal_Steel_Rajnagar_plant" TargetMode="External"/><Relationship Id="rId320" Type="http://schemas.openxmlformats.org/officeDocument/2006/relationships/hyperlink" Target="https://www.gem.wiki/Stegra_Boden_steel_plant" TargetMode="External"/><Relationship Id="rId558" Type="http://schemas.openxmlformats.org/officeDocument/2006/relationships/hyperlink" Target="https://www.gem.wiki/Rungta_Mines_Chaliyama_steel_plant" TargetMode="External"/><Relationship Id="rId155" Type="http://schemas.openxmlformats.org/officeDocument/2006/relationships/hyperlink" Target="https://www.gem.wiki/Orissa_Metaliks_Markuta_steel_plant" TargetMode="External"/><Relationship Id="rId197" Type="http://schemas.openxmlformats.org/officeDocument/2006/relationships/hyperlink" Target="https://www.gem.wiki/Khorasan_Steel_Complex" TargetMode="External"/><Relationship Id="rId362" Type="http://schemas.openxmlformats.org/officeDocument/2006/relationships/hyperlink" Target="https://www.gem.wiki/Yazdani_Steel_and_Power_Kalinganagar_steel_plant" TargetMode="External"/><Relationship Id="rId418" Type="http://schemas.openxmlformats.org/officeDocument/2006/relationships/hyperlink" Target="https://www.gem.wiki/Shyam_Metalics_Jamuria_Steel_Plant" TargetMode="External"/><Relationship Id="rId222" Type="http://schemas.openxmlformats.org/officeDocument/2006/relationships/hyperlink" Target="https://www.gem.wiki/West_Alborz_Ana_Steel_Zanjan_plant" TargetMode="External"/><Relationship Id="rId264" Type="http://schemas.openxmlformats.org/officeDocument/2006/relationships/hyperlink" Target="https://www.gem.wiki/South_Korea_hydrogen_DRI_plant" TargetMode="External"/><Relationship Id="rId471" Type="http://schemas.openxmlformats.org/officeDocument/2006/relationships/hyperlink" Target="https://www.gem.wiki/Prakash_Sponge_Iron_and_Power_Challakere_Steel_Plant" TargetMode="External"/><Relationship Id="rId17" Type="http://schemas.openxmlformats.org/officeDocument/2006/relationships/hyperlink" Target="https://www.gem.wiki/Hebei_Zhangxuan_High_Tech_Co_Ltd" TargetMode="External"/><Relationship Id="rId59" Type="http://schemas.openxmlformats.org/officeDocument/2006/relationships/hyperlink" Target="https://www.gem.wiki/Tata_Steel_BSL_Meramandali_steel_plant" TargetMode="External"/><Relationship Id="rId124" Type="http://schemas.openxmlformats.org/officeDocument/2006/relationships/hyperlink" Target="https://www.gem.wiki/Godawari_Power_and_Ispat_Siltara_steel_plant" TargetMode="External"/><Relationship Id="rId527" Type="http://schemas.openxmlformats.org/officeDocument/2006/relationships/hyperlink" Target="https://www.gem.wiki/Hebei_Bishi_Inner_Mongolia_iron_and_steel_plant" TargetMode="External"/><Relationship Id="rId569" Type="http://schemas.openxmlformats.org/officeDocument/2006/relationships/hyperlink" Target="https://www.gem.wiki/Tosyali_Sonangol_Kassinga_Iron_and_Steel_Plant" TargetMode="External"/><Relationship Id="rId70" Type="http://schemas.openxmlformats.org/officeDocument/2006/relationships/hyperlink" Target="https://www.gem.wiki/BMM_Ispat_Danapur_steel_plant" TargetMode="External"/><Relationship Id="rId166" Type="http://schemas.openxmlformats.org/officeDocument/2006/relationships/hyperlink" Target="https://www.gem.wiki/MSP_Steel_&amp;_Power_Raigarh_plant" TargetMode="External"/><Relationship Id="rId331" Type="http://schemas.openxmlformats.org/officeDocument/2006/relationships/hyperlink" Target="https://www.gem.wiki/Cleveland-Cliffs_Toledo_DRI_plant" TargetMode="External"/><Relationship Id="rId373" Type="http://schemas.openxmlformats.org/officeDocument/2006/relationships/hyperlink" Target="https://www.gem.wiki/POSCO_Port_Hedland_Steel_Plant" TargetMode="External"/><Relationship Id="rId429" Type="http://schemas.openxmlformats.org/officeDocument/2006/relationships/hyperlink" Target="https://www.gem.wiki/Shyam_Metalics_Sambalpur_Steel_Plant" TargetMode="External"/><Relationship Id="rId580" Type="http://schemas.openxmlformats.org/officeDocument/2006/relationships/hyperlink" Target="https://www.gem.wiki/Action_Ispat_and_Power_Jharsuguda_steel_plant" TargetMode="External"/><Relationship Id="rId1" Type="http://schemas.openxmlformats.org/officeDocument/2006/relationships/hyperlink" Target="https://www.gem.wiki/Emsteel_Abu_Dhabi_plant" TargetMode="External"/><Relationship Id="rId233" Type="http://schemas.openxmlformats.org/officeDocument/2006/relationships/hyperlink" Target="https://www.gem.wiki/Iran_Alloy_Steel_Company_Yazd_plant" TargetMode="External"/><Relationship Id="rId440" Type="http://schemas.openxmlformats.org/officeDocument/2006/relationships/hyperlink" Target="https://www.gem.wiki/Rungta_Mines_Kamanda_steel_plant" TargetMode="External"/><Relationship Id="rId28" Type="http://schemas.openxmlformats.org/officeDocument/2006/relationships/hyperlink" Target="https://www.gem.wiki/Tosyali_Algerie_Oran_steel_plant" TargetMode="External"/><Relationship Id="rId275" Type="http://schemas.openxmlformats.org/officeDocument/2006/relationships/hyperlink" Target="https://www.gem.wiki/Tete_Steel_Maputo_plant" TargetMode="External"/><Relationship Id="rId300" Type="http://schemas.openxmlformats.org/officeDocument/2006/relationships/hyperlink" Target="https://www.gem.wiki/Metalloinvest_OEMK_steel_plant" TargetMode="External"/><Relationship Id="rId482" Type="http://schemas.openxmlformats.org/officeDocument/2006/relationships/hyperlink" Target="https://www.gem.wiki/Shakambhari_Ispat_and_Power_Purulia_Steel_Plant" TargetMode="External"/><Relationship Id="rId538" Type="http://schemas.openxmlformats.org/officeDocument/2006/relationships/hyperlink" Target="https://www.gem.wiki/Surjagad_Ispat_Gadchiroli_steel_plant" TargetMode="External"/><Relationship Id="rId81" Type="http://schemas.openxmlformats.org/officeDocument/2006/relationships/hyperlink" Target="https://www.gem.wiki/JSPL_Raigarh_steel_plant" TargetMode="External"/><Relationship Id="rId135" Type="http://schemas.openxmlformats.org/officeDocument/2006/relationships/hyperlink" Target="https://www.gem.wiki/Jai_Balaji_Durgapur_Unit_IV_steel_plant" TargetMode="External"/><Relationship Id="rId177" Type="http://schemas.openxmlformats.org/officeDocument/2006/relationships/hyperlink" Target="https://www.gem.wiki/Rungta_Mines_Dhenkanal_steel_plant" TargetMode="External"/><Relationship Id="rId342" Type="http://schemas.openxmlformats.org/officeDocument/2006/relationships/hyperlink" Target="https://www.gem.wiki/Sidor_Ciudad_Guayana_steel_plant" TargetMode="External"/><Relationship Id="rId384" Type="http://schemas.openxmlformats.org/officeDocument/2006/relationships/hyperlink" Target="https://www.gem.wiki/Nilachal_Iron_%26_Power_Gamharia_Steel_Plant" TargetMode="External"/><Relationship Id="rId202" Type="http://schemas.openxmlformats.org/officeDocument/2006/relationships/hyperlink" Target="https://www.gem.wiki/Khouzestan_Steel_plant" TargetMode="External"/><Relationship Id="rId244" Type="http://schemas.openxmlformats.org/officeDocument/2006/relationships/hyperlink" Target="https://www.gem.wiki/Neyriz_Ghadir_Steel_Company_Fars_plant" TargetMode="External"/><Relationship Id="rId39" Type="http://schemas.openxmlformats.org/officeDocument/2006/relationships/hyperlink" Target="https://www.gem.wiki/ArcelorMittal_Dunkerque_steel_plant" TargetMode="External"/><Relationship Id="rId286" Type="http://schemas.openxmlformats.org/officeDocument/2006/relationships/hyperlink" Target="https://www.gem.wiki/BlueScope_New_Zealand_Steel_Glenbrook" TargetMode="External"/><Relationship Id="rId451" Type="http://schemas.openxmlformats.org/officeDocument/2006/relationships/hyperlink" Target="https://www.gem.wiki/Orissa_Metaliks_Kharagpur_Steel_Plant" TargetMode="External"/><Relationship Id="rId493" Type="http://schemas.openxmlformats.org/officeDocument/2006/relationships/hyperlink" Target="https://www.gem.wiki/Shri_Bajrang_Power_%26_Ispat_Tilda_Steel_Plant" TargetMode="External"/><Relationship Id="rId507" Type="http://schemas.openxmlformats.org/officeDocument/2006/relationships/hyperlink" Target="https://www.gem.wiki/Stegra_Spain_steel_plant" TargetMode="External"/><Relationship Id="rId549" Type="http://schemas.openxmlformats.org/officeDocument/2006/relationships/hyperlink" Target="https://www.gem.wiki/Rungta_Mines_Karakolha_sponge_iron_plant" TargetMode="External"/><Relationship Id="rId50" Type="http://schemas.openxmlformats.org/officeDocument/2006/relationships/hyperlink" Target="https://www.gem.wiki/JSW_BPSL_Jharsuguda_steel_plant" TargetMode="External"/><Relationship Id="rId104" Type="http://schemas.openxmlformats.org/officeDocument/2006/relationships/hyperlink" Target="https://www.gem.wiki/Tata_Steel_Long_Products_Gamharia_steel_plant" TargetMode="External"/><Relationship Id="rId146" Type="http://schemas.openxmlformats.org/officeDocument/2006/relationships/hyperlink" Target="https://www.gem.wiki/Jai_Balaji_Jyoti_Steels_Sundargarh_plant" TargetMode="External"/><Relationship Id="rId188" Type="http://schemas.openxmlformats.org/officeDocument/2006/relationships/hyperlink" Target="https://www.gem.wiki/Sunflag_Iron_and_Steel_plant" TargetMode="External"/><Relationship Id="rId311" Type="http://schemas.openxmlformats.org/officeDocument/2006/relationships/hyperlink" Target="https://www.gem.wiki/SABIC_Hadeed_Al_Jubail_steel_plant" TargetMode="External"/><Relationship Id="rId353" Type="http://schemas.openxmlformats.org/officeDocument/2006/relationships/hyperlink" Target="https://www.gem.wiki/ArcelorMittal_Vanderbijlpark_Steel_Works" TargetMode="External"/><Relationship Id="rId395" Type="http://schemas.openxmlformats.org/officeDocument/2006/relationships/hyperlink" Target="https://www.gem.wiki/Shyam_Steel_Raghunathpur_Steel_Plant" TargetMode="External"/><Relationship Id="rId409" Type="http://schemas.openxmlformats.org/officeDocument/2006/relationships/hyperlink" Target="https://www.gem.wiki/Shyam_Steel_Mejia_Steel_Plant" TargetMode="External"/><Relationship Id="rId560" Type="http://schemas.openxmlformats.org/officeDocument/2006/relationships/hyperlink" Target="https://www.gem.wiki/Rungta_Mines_Chaliyama_steel_plant" TargetMode="External"/><Relationship Id="rId92" Type="http://schemas.openxmlformats.org/officeDocument/2006/relationships/hyperlink" Target="https://www.gem.wiki/JSW_Steel_Dolvi_steel_plant" TargetMode="External"/><Relationship Id="rId213" Type="http://schemas.openxmlformats.org/officeDocument/2006/relationships/hyperlink" Target="https://www.gem.wiki/Natanz_Steel_Company_Isfahan_plant" TargetMode="External"/><Relationship Id="rId420" Type="http://schemas.openxmlformats.org/officeDocument/2006/relationships/hyperlink" Target="https://www.gem.wiki/Shyam_Metalics_Jamuria_Steel_Plant" TargetMode="External"/><Relationship Id="rId255" Type="http://schemas.openxmlformats.org/officeDocument/2006/relationships/hyperlink" Target="https://www.gem.wiki/JFE_West_Japan_Works_(Fukuyama)_steel_plant" TargetMode="External"/><Relationship Id="rId297" Type="http://schemas.openxmlformats.org/officeDocument/2006/relationships/hyperlink" Target="https://www.gem.wiki/Industries_Qatar_Steel_Mesaieed_plant" TargetMode="External"/><Relationship Id="rId462" Type="http://schemas.openxmlformats.org/officeDocument/2006/relationships/hyperlink" Target="https://www.gem.wiki/Orissa_Alloy_Steel_Kharagpur_Plant" TargetMode="External"/><Relationship Id="rId518" Type="http://schemas.openxmlformats.org/officeDocument/2006/relationships/hyperlink" Target="https://www.gem.wiki/Mono_Steel_Gandhidham_plant" TargetMode="External"/><Relationship Id="rId115" Type="http://schemas.openxmlformats.org/officeDocument/2006/relationships/hyperlink" Target="https://www.gem.wiki/Welspun_Metallics_Anjar_Steel_plant" TargetMode="External"/><Relationship Id="rId157" Type="http://schemas.openxmlformats.org/officeDocument/2006/relationships/hyperlink" Target="https://www.gem.wiki/Orissa_Metaliks_Markuta_steel_plant" TargetMode="External"/><Relationship Id="rId322" Type="http://schemas.openxmlformats.org/officeDocument/2006/relationships/hyperlink" Target="https://www.gem.wiki/HYBRIT_Gallivare_sponge_iron_plant" TargetMode="External"/><Relationship Id="rId364" Type="http://schemas.openxmlformats.org/officeDocument/2006/relationships/hyperlink" Target="https://www.gem.wiki/Xuan_Thien_Nghia_Hung_steel_plant" TargetMode="External"/><Relationship Id="rId61" Type="http://schemas.openxmlformats.org/officeDocument/2006/relationships/hyperlink" Target="https://www.gem.wiki/Tata_Steel_BSL_Meramandali_steel_plant" TargetMode="External"/><Relationship Id="rId199" Type="http://schemas.openxmlformats.org/officeDocument/2006/relationships/hyperlink" Target="https://www.gem.wiki/Khouzestan_Steel_plant" TargetMode="External"/><Relationship Id="rId571" Type="http://schemas.openxmlformats.org/officeDocument/2006/relationships/hyperlink" Target="https://www.gem.wiki/JSOL_Angul_steel_plant" TargetMode="External"/><Relationship Id="rId19" Type="http://schemas.openxmlformats.org/officeDocument/2006/relationships/hyperlink" Target="https://www.gem.wiki/ThyssenKrupp_Steel_Duisburg_steel_plant" TargetMode="External"/><Relationship Id="rId224" Type="http://schemas.openxmlformats.org/officeDocument/2006/relationships/hyperlink" Target="https://www.gem.wiki/Makran_Steel_Sistan_and_Baluchestan_Complex" TargetMode="External"/><Relationship Id="rId266" Type="http://schemas.openxmlformats.org/officeDocument/2006/relationships/hyperlink" Target="https://www.gem.wiki/Libyan_Iron_and_Steel_Misrata_plant" TargetMode="External"/><Relationship Id="rId431" Type="http://schemas.openxmlformats.org/officeDocument/2006/relationships/hyperlink" Target="https://www.gem.wiki/Shyam_Metalics_Sambalpur_Steel_Plant" TargetMode="External"/><Relationship Id="rId473" Type="http://schemas.openxmlformats.org/officeDocument/2006/relationships/hyperlink" Target="https://www.gem.wiki/Prakash_Sponge_Iron_and_Power_Challakere_Steel_Plant" TargetMode="External"/><Relationship Id="rId529" Type="http://schemas.openxmlformats.org/officeDocument/2006/relationships/hyperlink" Target="https://www.gem.wiki/Tosyali-SULB_Benghazi_Plant" TargetMode="External"/><Relationship Id="rId30" Type="http://schemas.openxmlformats.org/officeDocument/2006/relationships/hyperlink" Target="https://www.gem.wiki/Egyptian_Sponge_Iron_and_Steel_Company_Sadat_City_plant" TargetMode="External"/><Relationship Id="rId126" Type="http://schemas.openxmlformats.org/officeDocument/2006/relationships/hyperlink" Target="https://www.gem.wiki/Godawari_Power_and_Ispat_Siltara_steel_plant" TargetMode="External"/><Relationship Id="rId168" Type="http://schemas.openxmlformats.org/officeDocument/2006/relationships/hyperlink" Target="https://www.gem.wiki/MSP_Steel_&amp;_Power_Raigarh_plant" TargetMode="External"/><Relationship Id="rId333" Type="http://schemas.openxmlformats.org/officeDocument/2006/relationships/hyperlink" Target="https://www.gem.wiki/ArcelorMittal_Texas_DRI_plant" TargetMode="External"/><Relationship Id="rId540" Type="http://schemas.openxmlformats.org/officeDocument/2006/relationships/hyperlink" Target="https://www.gem.wiki/N_R_Ispat_and_Power_Raigarh_steel_plant" TargetMode="External"/><Relationship Id="rId72" Type="http://schemas.openxmlformats.org/officeDocument/2006/relationships/hyperlink" Target="https://www.gem.wiki/BMM_Ispat_Danapur_steel_plant" TargetMode="External"/><Relationship Id="rId375" Type="http://schemas.openxmlformats.org/officeDocument/2006/relationships/hyperlink" Target="https://www.gem.wiki/POSCO_Port_Hedland_Steel_Plant" TargetMode="External"/><Relationship Id="rId582" Type="http://schemas.openxmlformats.org/officeDocument/2006/relationships/hyperlink" Target="https://www.gem.wiki/Mintal_Group_DRI_plant" TargetMode="External"/><Relationship Id="rId3" Type="http://schemas.openxmlformats.org/officeDocument/2006/relationships/hyperlink" Target="https://www.gem.wiki/Emsteel_Abu_Dhabi_plant" TargetMode="External"/><Relationship Id="rId235" Type="http://schemas.openxmlformats.org/officeDocument/2006/relationships/hyperlink" Target="https://www.gem.wiki/Sabzevar_Steel_Complex_Razavi_Khorasan" TargetMode="External"/><Relationship Id="rId277" Type="http://schemas.openxmlformats.org/officeDocument/2006/relationships/hyperlink" Target="https://www.gem.wiki/Tete_Steel_Maputo_plant" TargetMode="External"/><Relationship Id="rId400" Type="http://schemas.openxmlformats.org/officeDocument/2006/relationships/hyperlink" Target="https://www.gem.wiki/Shyam_Steel_Raghunathpur_Steel_Plant" TargetMode="External"/><Relationship Id="rId442" Type="http://schemas.openxmlformats.org/officeDocument/2006/relationships/hyperlink" Target="https://www.gem.wiki/Rungta_Mines_Kamanda_steel_plant" TargetMode="External"/><Relationship Id="rId484" Type="http://schemas.openxmlformats.org/officeDocument/2006/relationships/hyperlink" Target="https://www.gem.wiki/Shakambhari_Ispat_and_Power_Purulia_Steel_Plant" TargetMode="External"/><Relationship Id="rId137" Type="http://schemas.openxmlformats.org/officeDocument/2006/relationships/hyperlink" Target="https://www.gem.wiki/Jai_Balaji_Durgapur_Unit_IV_steel_plant" TargetMode="External"/><Relationship Id="rId302" Type="http://schemas.openxmlformats.org/officeDocument/2006/relationships/hyperlink" Target="https://www.gem.wiki/Metalloinvest_OEMK_steel_plant" TargetMode="External"/><Relationship Id="rId344" Type="http://schemas.openxmlformats.org/officeDocument/2006/relationships/hyperlink" Target="https://www.gem.wiki/CVG_Comsigua_DRI_plant" TargetMode="External"/><Relationship Id="rId41" Type="http://schemas.openxmlformats.org/officeDocument/2006/relationships/hyperlink" Target="https://www.gem.wiki/Krakatau_Steel_Cilegon_plant" TargetMode="External"/><Relationship Id="rId83" Type="http://schemas.openxmlformats.org/officeDocument/2006/relationships/hyperlink" Target="https://www.gem.wiki/JSPL_Raigarh_steel_plant" TargetMode="External"/><Relationship Id="rId179" Type="http://schemas.openxmlformats.org/officeDocument/2006/relationships/hyperlink" Target="https://www.gem.wiki/Rungta_Mines_Dhenkanal_steel_plant" TargetMode="External"/><Relationship Id="rId386" Type="http://schemas.openxmlformats.org/officeDocument/2006/relationships/hyperlink" Target="https://www.gem.wiki/Nilachal_Iron_%26_Power_Gamharia_Steel_Plant" TargetMode="External"/><Relationship Id="rId551" Type="http://schemas.openxmlformats.org/officeDocument/2006/relationships/hyperlink" Target="https://www.gem.wiki/Rungta_Mines_Karakolha_sponge_iron_plant" TargetMode="External"/><Relationship Id="rId190" Type="http://schemas.openxmlformats.org/officeDocument/2006/relationships/hyperlink" Target="https://www.gem.wiki/Sunflag_Iron_and_Steel_plant" TargetMode="External"/><Relationship Id="rId204" Type="http://schemas.openxmlformats.org/officeDocument/2006/relationships/hyperlink" Target="https://www.gem.wiki/Khouzestan_Steel_plant" TargetMode="External"/><Relationship Id="rId246" Type="http://schemas.openxmlformats.org/officeDocument/2006/relationships/hyperlink" Target="https://www.gem.wiki/Golgohar_Iron_and_Steel_Company_Kerman" TargetMode="External"/><Relationship Id="rId288" Type="http://schemas.openxmlformats.org/officeDocument/2006/relationships/hyperlink" Target="https://www.gem.wiki/BlueScope_New_Zealand_Steel_Glenbrook" TargetMode="External"/><Relationship Id="rId411" Type="http://schemas.openxmlformats.org/officeDocument/2006/relationships/hyperlink" Target="https://www.gem.wiki/Shyam_Metalics_Jamuria_Steel_Plant" TargetMode="External"/><Relationship Id="rId453" Type="http://schemas.openxmlformats.org/officeDocument/2006/relationships/hyperlink" Target="https://www.gem.wiki/Orissa_Metaliks_Kharagpur_Steel_Plant" TargetMode="External"/><Relationship Id="rId509" Type="http://schemas.openxmlformats.org/officeDocument/2006/relationships/hyperlink" Target="https://www.gem.wiki/Ahya_Steel_Folad_Baft_Company_DRI_plant" TargetMode="External"/><Relationship Id="rId106" Type="http://schemas.openxmlformats.org/officeDocument/2006/relationships/hyperlink" Target="https://www.gem.wiki/Tata_Steel_Long_Products_Gamharia_steel_plant" TargetMode="External"/><Relationship Id="rId313" Type="http://schemas.openxmlformats.org/officeDocument/2006/relationships/hyperlink" Target="https://www.gem.wiki/SABIC_Hadeed_Al_Jubail_steel_plant" TargetMode="External"/><Relationship Id="rId495" Type="http://schemas.openxmlformats.org/officeDocument/2006/relationships/hyperlink" Target="https://www.gem.wiki/Swadesh_Metallics_Simga_Steel_Plant" TargetMode="External"/><Relationship Id="rId10" Type="http://schemas.openxmlformats.org/officeDocument/2006/relationships/hyperlink" Target="https://www.gem.wiki/ArcelorMittal_Montreal_steel_plant" TargetMode="External"/><Relationship Id="rId52" Type="http://schemas.openxmlformats.org/officeDocument/2006/relationships/hyperlink" Target="https://www.gem.wiki/JSW_BPSL_Jharsuguda_steel_plant" TargetMode="External"/><Relationship Id="rId94" Type="http://schemas.openxmlformats.org/officeDocument/2006/relationships/hyperlink" Target="https://www.gem.wiki/JSW_Steel_Jharkhand_steel_plant" TargetMode="External"/><Relationship Id="rId148" Type="http://schemas.openxmlformats.org/officeDocument/2006/relationships/hyperlink" Target="https://www.gem.wiki/Orissa_Sponge_Iron_and_Steel_plant" TargetMode="External"/><Relationship Id="rId355" Type="http://schemas.openxmlformats.org/officeDocument/2006/relationships/hyperlink" Target="https://www.gem.wiki/ArcelorMittal_Vanderbijlpark_Steel_Works" TargetMode="External"/><Relationship Id="rId397" Type="http://schemas.openxmlformats.org/officeDocument/2006/relationships/hyperlink" Target="https://www.gem.wiki/Shyam_Steel_Raghunathpur_Steel_Plant" TargetMode="External"/><Relationship Id="rId520" Type="http://schemas.openxmlformats.org/officeDocument/2006/relationships/hyperlink" Target="https://www.gem.wiki/Shams_Iron_and_Steel_Complex" TargetMode="External"/><Relationship Id="rId562" Type="http://schemas.openxmlformats.org/officeDocument/2006/relationships/hyperlink" Target="https://www.gem.wiki/Rungta_Mines_Chaliyama_steel_plant" TargetMode="External"/><Relationship Id="rId215" Type="http://schemas.openxmlformats.org/officeDocument/2006/relationships/hyperlink" Target="https://www.gem.wiki/Pasargad_Steel_Complex_Fars" TargetMode="External"/><Relationship Id="rId257" Type="http://schemas.openxmlformats.org/officeDocument/2006/relationships/hyperlink" Target="https://www.gem.wiki/Nippon_Setouchi_Works_(Hirohata_Area)_steel_plant" TargetMode="External"/><Relationship Id="rId422" Type="http://schemas.openxmlformats.org/officeDocument/2006/relationships/hyperlink" Target="https://www.gem.wiki/Shyam_Metalics_Jamuria_Steel_Plant" TargetMode="External"/><Relationship Id="rId464" Type="http://schemas.openxmlformats.org/officeDocument/2006/relationships/hyperlink" Target="https://www.gem.wiki/Orissa_Alloy_Steel_Kharagpur_Plant" TargetMode="External"/><Relationship Id="rId299" Type="http://schemas.openxmlformats.org/officeDocument/2006/relationships/hyperlink" Target="https://www.gem.wiki/Amurstal_steel_plant" TargetMode="External"/><Relationship Id="rId63" Type="http://schemas.openxmlformats.org/officeDocument/2006/relationships/hyperlink" Target="https://www.gem.wiki/Tata_Steel_BSL_Meramandali_steel_plant" TargetMode="External"/><Relationship Id="rId159" Type="http://schemas.openxmlformats.org/officeDocument/2006/relationships/hyperlink" Target="https://www.gem.wiki/Orissa_Metaliks_Markuta_steel_plant" TargetMode="External"/><Relationship Id="rId366" Type="http://schemas.openxmlformats.org/officeDocument/2006/relationships/hyperlink" Target="https://www.gem.wiki/Xuan_Thien_Nam_Dinh_steel_plant" TargetMode="External"/><Relationship Id="rId573" Type="http://schemas.openxmlformats.org/officeDocument/2006/relationships/hyperlink" Target="https://www.gem.wiki/Crest_Steel_and_Power_Mangatta_Steel_Plant" TargetMode="External"/><Relationship Id="rId226" Type="http://schemas.openxmlformats.org/officeDocument/2006/relationships/hyperlink" Target="https://www.gem.wiki/Qeshm_Steel_Development_Hormuzgan_plant" TargetMode="External"/><Relationship Id="rId433" Type="http://schemas.openxmlformats.org/officeDocument/2006/relationships/hyperlink" Target="https://www.gem.wiki/Shyam_Metalics_Sambalpur_Steel_Plant" TargetMode="External"/><Relationship Id="rId74" Type="http://schemas.openxmlformats.org/officeDocument/2006/relationships/hyperlink" Target="https://www.gem.wiki/ArcelorMittal_Nippon_Steel_Hazira_Plant" TargetMode="External"/><Relationship Id="rId377" Type="http://schemas.openxmlformats.org/officeDocument/2006/relationships/hyperlink" Target="https://www.gem.wiki/POSCO_Port_Hedland_Steel_Plant" TargetMode="External"/><Relationship Id="rId500" Type="http://schemas.openxmlformats.org/officeDocument/2006/relationships/hyperlink" Target="https://www.gem.wiki/Vulcan_Green_Steel_Nigeria_plant" TargetMode="External"/><Relationship Id="rId584" Type="http://schemas.openxmlformats.org/officeDocument/2006/relationships/hyperlink" Target="https://www.gem.wiki/BAP_Al-Khair_Steel_Company" TargetMode="External"/><Relationship Id="rId5" Type="http://schemas.openxmlformats.org/officeDocument/2006/relationships/hyperlink" Target="https://www.gem.wiki/Voestalpine_Stahl_Donawitz_steel_plant" TargetMode="External"/><Relationship Id="rId237" Type="http://schemas.openxmlformats.org/officeDocument/2006/relationships/hyperlink" Target="https://www.gem.wiki/Ghaenat_Steel_Complex_South_Khorasan" TargetMode="External"/><Relationship Id="rId444" Type="http://schemas.openxmlformats.org/officeDocument/2006/relationships/hyperlink" Target="https://www.gem.wiki/Rungta_Mines_Kamanda_steel_plant" TargetMode="External"/><Relationship Id="rId290" Type="http://schemas.openxmlformats.org/officeDocument/2006/relationships/hyperlink" Target="https://www.gem.wiki/Jindal_Shadeed_Iron_&amp;_Steel_Duqm_plant" TargetMode="External"/><Relationship Id="rId304" Type="http://schemas.openxmlformats.org/officeDocument/2006/relationships/hyperlink" Target="https://www.gem.wiki/Lebedinsky_GOK_DRI_Plant" TargetMode="External"/><Relationship Id="rId388" Type="http://schemas.openxmlformats.org/officeDocument/2006/relationships/hyperlink" Target="https://www.gem.wiki/Liberty_Steel_Dunkerque_DRI_plant" TargetMode="External"/><Relationship Id="rId511" Type="http://schemas.openxmlformats.org/officeDocument/2006/relationships/hyperlink" Target="https://www.gem.wiki/Scaw_Metals_Group_Germiston_plant" TargetMode="External"/><Relationship Id="rId85" Type="http://schemas.openxmlformats.org/officeDocument/2006/relationships/hyperlink" Target="https://www.gem.wiki/JSPL_Raigarh_steel_plant" TargetMode="External"/><Relationship Id="rId150" Type="http://schemas.openxmlformats.org/officeDocument/2006/relationships/hyperlink" Target="https://www.gem.wiki/Orissa_Sponge_Iron_and_Steel_plant" TargetMode="External"/><Relationship Id="rId248" Type="http://schemas.openxmlformats.org/officeDocument/2006/relationships/hyperlink" Target="https://www.gem.wiki/Golgohar_Iron_and_Steel_Company_Kerman" TargetMode="External"/><Relationship Id="rId455" Type="http://schemas.openxmlformats.org/officeDocument/2006/relationships/hyperlink" Target="https://www.gem.wiki/Orissa_Metaliks_Kharagpur_Steel_Plant" TargetMode="External"/><Relationship Id="rId12" Type="http://schemas.openxmlformats.org/officeDocument/2006/relationships/hyperlink" Target="https://www.gem.wiki/ArcelorMittal_Dofasco_steel_plant" TargetMode="External"/><Relationship Id="rId108" Type="http://schemas.openxmlformats.org/officeDocument/2006/relationships/hyperlink" Target="https://www.gem.wiki/JSW_Steel_Raigarh_steel_plant" TargetMode="External"/><Relationship Id="rId315" Type="http://schemas.openxmlformats.org/officeDocument/2006/relationships/hyperlink" Target="https://www.gem.wiki/SABIC_Hadeed_Al_Jubail_steel_plant" TargetMode="External"/><Relationship Id="rId522" Type="http://schemas.openxmlformats.org/officeDocument/2006/relationships/hyperlink" Target="https://www.gem.wiki/Zonouz_Steel_Complex" TargetMode="External"/><Relationship Id="rId96" Type="http://schemas.openxmlformats.org/officeDocument/2006/relationships/hyperlink" Target="https://www.gem.wiki/Lloyds_Metals_and_Energy_Ltd_Ghugus_Steel_Plant" TargetMode="External"/><Relationship Id="rId161" Type="http://schemas.openxmlformats.org/officeDocument/2006/relationships/hyperlink" Target="https://www.gem.wiki/Orissa_Metaliks_Markuta_steel_plant" TargetMode="External"/><Relationship Id="rId399" Type="http://schemas.openxmlformats.org/officeDocument/2006/relationships/hyperlink" Target="https://www.gem.wiki/Shyam_Steel_Raghunathpur_Steel_Plant" TargetMode="External"/><Relationship Id="rId259" Type="http://schemas.openxmlformats.org/officeDocument/2006/relationships/hyperlink" Target="https://www.gem.wiki/Nippon_Setouchi_Works_(Hirohata_Area)_steel_plant" TargetMode="External"/><Relationship Id="rId466" Type="http://schemas.openxmlformats.org/officeDocument/2006/relationships/hyperlink" Target="https://www.gem.wiki/Orissa_Steel_and_Power_Jhargram_Steel_Plant" TargetMode="External"/><Relationship Id="rId23" Type="http://schemas.openxmlformats.org/officeDocument/2006/relationships/hyperlink" Target="https://www.gem.wiki/ArcelorMittal_Hamburg_steel_plant" TargetMode="External"/><Relationship Id="rId119" Type="http://schemas.openxmlformats.org/officeDocument/2006/relationships/hyperlink" Target="https://www.gem.wiki/Jayaswal_Neco_Industries_Raipur_steel_plant" TargetMode="External"/><Relationship Id="rId326" Type="http://schemas.openxmlformats.org/officeDocument/2006/relationships/hyperlink" Target="https://www.gem.wiki/TT_Iron_and_Steel_Point_Lisas_steel_plant" TargetMode="External"/><Relationship Id="rId533" Type="http://schemas.openxmlformats.org/officeDocument/2006/relationships/hyperlink" Target="https://www.gem.wiki/ERG_Baowu_Rudny_HBI_plant" TargetMode="External"/><Relationship Id="rId172" Type="http://schemas.openxmlformats.org/officeDocument/2006/relationships/hyperlink" Target="https://www.gem.wiki/Rungta_Mines_Dhenkanal_steel_plant" TargetMode="External"/><Relationship Id="rId477" Type="http://schemas.openxmlformats.org/officeDocument/2006/relationships/hyperlink" Target="https://www.gem.wiki/Prakash_Sponge_Iron_and_Power_Challakere_Steel_Plant" TargetMode="External"/><Relationship Id="rId337" Type="http://schemas.openxmlformats.org/officeDocument/2006/relationships/hyperlink" Target="https://www.gem.wiki/Sidor_Ciudad_Guayana_steel_plant" TargetMode="External"/><Relationship Id="rId34" Type="http://schemas.openxmlformats.org/officeDocument/2006/relationships/hyperlink" Target="https://www.gem.wiki/Ezz_Flat_Steel_Ain_Sokhna_plant" TargetMode="External"/><Relationship Id="rId544" Type="http://schemas.openxmlformats.org/officeDocument/2006/relationships/hyperlink" Target="https://www.gem.wiki/Adhunik_Metaliks_Kuanrmunda_steel_plant" TargetMode="External"/><Relationship Id="rId183" Type="http://schemas.openxmlformats.org/officeDocument/2006/relationships/hyperlink" Target="https://www.gem.wiki/JSW_Steel_Salav_DRI_plant" TargetMode="External"/><Relationship Id="rId390" Type="http://schemas.openxmlformats.org/officeDocument/2006/relationships/hyperlink" Target="https://www.gem.wiki/Lloyds_Metals_and_Energy_Ltd_Konsari_Steel_Plant" TargetMode="External"/><Relationship Id="rId404" Type="http://schemas.openxmlformats.org/officeDocument/2006/relationships/hyperlink" Target="https://www.gem.wiki/Shyam_Steel_Mejia_Steel_Plant"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gem.wiki/Abul_Khair_Steel_Sitakunda_plant" TargetMode="External"/><Relationship Id="rId170" Type="http://schemas.openxmlformats.org/officeDocument/2006/relationships/hyperlink" Target="https://www.gem.wiki/Dongbei_Special_Steel_Group_Dalian_Special_Steel_Co_Ltd" TargetMode="External"/><Relationship Id="rId268" Type="http://schemas.openxmlformats.org/officeDocument/2006/relationships/hyperlink" Target="https://www.gem.wiki/Inner_Mongolia_Mingtuo_Ferrite_New_Material_Co_Ltd" TargetMode="External"/><Relationship Id="rId475" Type="http://schemas.openxmlformats.org/officeDocument/2006/relationships/hyperlink" Target="https://www.gem.wiki/Krakatau_Steel_Cilegon_plant" TargetMode="External"/><Relationship Id="rId682" Type="http://schemas.openxmlformats.org/officeDocument/2006/relationships/hyperlink" Target="https://www.gem.wiki/Chubu_Steel_Plate_Nagoya_plant" TargetMode="External"/><Relationship Id="rId128" Type="http://schemas.openxmlformats.org/officeDocument/2006/relationships/hyperlink" Target="https://www.gem.wiki/Wuhan_Shunle_Stainless_Steel_Co_Ltd" TargetMode="External"/><Relationship Id="rId335" Type="http://schemas.openxmlformats.org/officeDocument/2006/relationships/hyperlink" Target="https://www.gem.wiki/Hezhou_Xindu_Sanyuan_Casting_Co_Ltd" TargetMode="External"/><Relationship Id="rId542" Type="http://schemas.openxmlformats.org/officeDocument/2006/relationships/hyperlink" Target="https://www.gem.wiki/Esfahan_Steel_Isfahan_plant" TargetMode="External"/><Relationship Id="rId987" Type="http://schemas.openxmlformats.org/officeDocument/2006/relationships/hyperlink" Target="https://www.gem.wiki/Nucor_Steel_Decatur_plant" TargetMode="External"/><Relationship Id="rId1172" Type="http://schemas.openxmlformats.org/officeDocument/2006/relationships/hyperlink" Target="https://www.gem.wiki/Ozmert_Algeria_Steel_Plant" TargetMode="External"/><Relationship Id="rId402" Type="http://schemas.openxmlformats.org/officeDocument/2006/relationships/hyperlink" Target="https://www.gem.wiki/Egyptian_Sponge_Iron_and_Steel_Company_Sadat_City_plant" TargetMode="External"/><Relationship Id="rId847" Type="http://schemas.openxmlformats.org/officeDocument/2006/relationships/hyperlink" Target="https://www.gem.wiki/Metalloinvest_OEMK_steel_plant" TargetMode="External"/><Relationship Id="rId1032" Type="http://schemas.openxmlformats.org/officeDocument/2006/relationships/hyperlink" Target="https://www.gem.wiki/Gerdau_Monroe_steel_plant" TargetMode="External"/><Relationship Id="rId707" Type="http://schemas.openxmlformats.org/officeDocument/2006/relationships/hyperlink" Target="https://www.gem.wiki/Hyundai_Steel_Incheon_steel_plant" TargetMode="External"/><Relationship Id="rId914" Type="http://schemas.openxmlformats.org/officeDocument/2006/relationships/hyperlink" Target="https://www.gem.wiki/Ekinciler_Iron_and_Steel_Iskenderun_plant" TargetMode="External"/><Relationship Id="rId43" Type="http://schemas.openxmlformats.org/officeDocument/2006/relationships/hyperlink" Target="https://www.gem.wiki/Simec_Pindamonhangaba_steel_plant" TargetMode="External"/><Relationship Id="rId192" Type="http://schemas.openxmlformats.org/officeDocument/2006/relationships/hyperlink" Target="https://www.gem.wiki/Yantai_Walsin_Stainless_Steel_Co_Ltd" TargetMode="External"/><Relationship Id="rId497" Type="http://schemas.openxmlformats.org/officeDocument/2006/relationships/hyperlink" Target="https://www.gem.wiki/JSW_Steel_Dolvi_steel_plant" TargetMode="External"/><Relationship Id="rId357" Type="http://schemas.openxmlformats.org/officeDocument/2006/relationships/hyperlink" Target="https://www.gem.wiki/Chongqing_Yonghang_Steel_Group_Co_Ltd" TargetMode="External"/><Relationship Id="rId1194" Type="http://schemas.openxmlformats.org/officeDocument/2006/relationships/hyperlink" Target="https://www.gem.wiki/Scaw_Metals_Group_Germiston_plant" TargetMode="External"/><Relationship Id="rId217" Type="http://schemas.openxmlformats.org/officeDocument/2006/relationships/hyperlink" Target="https://www.gem.wiki/Yunnan_Desheng_Iron_and_Steel_Co_Ltd" TargetMode="External"/><Relationship Id="rId564" Type="http://schemas.openxmlformats.org/officeDocument/2006/relationships/hyperlink" Target="https://www.gem.wiki/Natanz_Steel_Company_Isfahan_plant" TargetMode="External"/><Relationship Id="rId771" Type="http://schemas.openxmlformats.org/officeDocument/2006/relationships/hyperlink" Target="https://www.gem.wiki/Lion_Industries_Megasteel_plant" TargetMode="External"/><Relationship Id="rId869" Type="http://schemas.openxmlformats.org/officeDocument/2006/relationships/hyperlink" Target="https://www.gem.wiki/Donelektrostal_Shakhty_steel_plant" TargetMode="External"/><Relationship Id="rId424" Type="http://schemas.openxmlformats.org/officeDocument/2006/relationships/hyperlink" Target="https://www.gem.wiki/Riva_Siderurgica_Sevillana_steel_plant" TargetMode="External"/><Relationship Id="rId631" Type="http://schemas.openxmlformats.org/officeDocument/2006/relationships/hyperlink" Target="https://www.gem.wiki/Feralpi_Calvisano_steel_plant" TargetMode="External"/><Relationship Id="rId729" Type="http://schemas.openxmlformats.org/officeDocument/2006/relationships/hyperlink" Target="https://www.gem.wiki/YK_Steel_Busan_plant" TargetMode="External"/><Relationship Id="rId1054" Type="http://schemas.openxmlformats.org/officeDocument/2006/relationships/hyperlink" Target="https://www.gem.wiki/Sidor_Ciudad_Guayana_steel_plant" TargetMode="External"/><Relationship Id="rId936" Type="http://schemas.openxmlformats.org/officeDocument/2006/relationships/hyperlink" Target="https://www.gem.wiki/Cebitas_steel_plant" TargetMode="External"/><Relationship Id="rId1121" Type="http://schemas.openxmlformats.org/officeDocument/2006/relationships/hyperlink" Target="https://www.gem.wiki/Hubei_Lijin_Steel_Group_Co_Ltd" TargetMode="External"/><Relationship Id="rId1219" Type="http://schemas.openxmlformats.org/officeDocument/2006/relationships/hyperlink" Target="https://www.gem.wiki/Nippon_Stainless_Steel_Yamaguchi_Works_(Shunan_Area)_steel_plant" TargetMode="External"/><Relationship Id="rId65" Type="http://schemas.openxmlformats.org/officeDocument/2006/relationships/hyperlink" Target="https://www.gem.wiki/Maanshan_Iron_and_Steel_Co_Ltd" TargetMode="External"/><Relationship Id="rId281" Type="http://schemas.openxmlformats.org/officeDocument/2006/relationships/hyperlink" Target="https://www.gem.wiki/Guizhou_Hexing_Steel_Co_Ltd" TargetMode="External"/><Relationship Id="rId141" Type="http://schemas.openxmlformats.org/officeDocument/2006/relationships/hyperlink" Target="https://www.gem.wiki/Hengyang_Valin_Steel_Tube_Co_Ltd" TargetMode="External"/><Relationship Id="rId379" Type="http://schemas.openxmlformats.org/officeDocument/2006/relationships/hyperlink" Target="https://www.gem.wiki/ArcelorMittal_Duisburg_steel_plant" TargetMode="External"/><Relationship Id="rId586" Type="http://schemas.openxmlformats.org/officeDocument/2006/relationships/hyperlink" Target="https://www.gem.wiki/Iran_Alloy_Steel_Company_Yazd_plant" TargetMode="External"/><Relationship Id="rId793" Type="http://schemas.openxmlformats.org/officeDocument/2006/relationships/hyperlink" Target="https://www.gem.wiki/Moon_Iron_&amp;_Steel_Company_Sohar_plant" TargetMode="External"/><Relationship Id="rId7" Type="http://schemas.openxmlformats.org/officeDocument/2006/relationships/hyperlink" Target="https://www.gem.wiki/TenarisSiderca_Campana_steel_plant" TargetMode="External"/><Relationship Id="rId239" Type="http://schemas.openxmlformats.org/officeDocument/2006/relationships/hyperlink" Target="https://www.gem.wiki/Chengdu_Changfeng_Iron_and_Steel_Group_Co_Ltd" TargetMode="External"/><Relationship Id="rId446" Type="http://schemas.openxmlformats.org/officeDocument/2006/relationships/hyperlink" Target="https://www.gem.wiki/Riva_Alpa_Gargenville_steel_plant" TargetMode="External"/><Relationship Id="rId653" Type="http://schemas.openxmlformats.org/officeDocument/2006/relationships/hyperlink" Target="https://www.gem.wiki/Nippon_Setouchi_Works_(Hirohata_Area)_steel_plant" TargetMode="External"/><Relationship Id="rId1076" Type="http://schemas.openxmlformats.org/officeDocument/2006/relationships/hyperlink" Target="https://www.gem.wiki/Acerinox_Columbus_Stainless_steel_plant" TargetMode="External"/><Relationship Id="rId306" Type="http://schemas.openxmlformats.org/officeDocument/2006/relationships/hyperlink" Target="https://www.gem.wiki/Xuzhou_Jinhong_Iron_and_Steel_Group_Co_Ltd" TargetMode="External"/><Relationship Id="rId860" Type="http://schemas.openxmlformats.org/officeDocument/2006/relationships/hyperlink" Target="https://www.gem.wiki/VMK_Red_October_steel_plant" TargetMode="External"/><Relationship Id="rId958" Type="http://schemas.openxmlformats.org/officeDocument/2006/relationships/hyperlink" Target="https://www.gem.wiki/Cleveland-Cliffs_Indiana_Harbor_steel_plant" TargetMode="External"/><Relationship Id="rId1143" Type="http://schemas.openxmlformats.org/officeDocument/2006/relationships/hyperlink" Target="https://www.gem.wiki/Guangxi_Deyuan_Metallurgy_Co_Ltd_Liujing_Industrial_Park" TargetMode="External"/><Relationship Id="rId87" Type="http://schemas.openxmlformats.org/officeDocument/2006/relationships/hyperlink" Target="https://www.gem.wiki/Guangxi_Beigang_New_Material_Co_Ltd" TargetMode="External"/><Relationship Id="rId513" Type="http://schemas.openxmlformats.org/officeDocument/2006/relationships/hyperlink" Target="https://www.gem.wiki/Jindal_Stainless_Jajpur_steel_plant" TargetMode="External"/><Relationship Id="rId720" Type="http://schemas.openxmlformats.org/officeDocument/2006/relationships/hyperlink" Target="https://www.gem.wiki/POSCO_Pohang_steel_plant" TargetMode="External"/><Relationship Id="rId818" Type="http://schemas.openxmlformats.org/officeDocument/2006/relationships/hyperlink" Target="https://www.gem.wiki/SN_MAIA_Siderurgia_Nacional_steel_plant" TargetMode="External"/><Relationship Id="rId1003" Type="http://schemas.openxmlformats.org/officeDocument/2006/relationships/hyperlink" Target="https://www.gem.wiki/Steel_Dynamics_Butler_plant" TargetMode="External"/><Relationship Id="rId1210" Type="http://schemas.openxmlformats.org/officeDocument/2006/relationships/hyperlink" Target="https://www.gem.wiki/ArcelorMittal_Nippon_Steel_Gadchiroli_steel_plant" TargetMode="External"/><Relationship Id="rId14" Type="http://schemas.openxmlformats.org/officeDocument/2006/relationships/hyperlink" Target="https://www.gem.wiki/GFG_Liberty_Sydney_Steel_Mill" TargetMode="External"/><Relationship Id="rId163" Type="http://schemas.openxmlformats.org/officeDocument/2006/relationships/hyperlink" Target="https://www.gem.wiki/Xinyu_Iron_and_Steel_Group_Co_Ltd" TargetMode="External"/><Relationship Id="rId370" Type="http://schemas.openxmlformats.org/officeDocument/2006/relationships/hyperlink" Target="https://www.gem.wiki/Anhui_Jingxian_Longxin_Iron_and_Steel_Co_Ltd" TargetMode="External"/><Relationship Id="rId230" Type="http://schemas.openxmlformats.org/officeDocument/2006/relationships/hyperlink" Target="https://www.gem.wiki/Chongqing_Zuhang_Iron_and_Steel_Co_Ltd" TargetMode="External"/><Relationship Id="rId468" Type="http://schemas.openxmlformats.org/officeDocument/2006/relationships/hyperlink" Target="https://www.gem.wiki/Jakarta_Prima_Steel_Industries_plant" TargetMode="External"/><Relationship Id="rId675" Type="http://schemas.openxmlformats.org/officeDocument/2006/relationships/hyperlink" Target="https://www.gem.wiki/Osaka_Steel_Sakai_Works" TargetMode="External"/><Relationship Id="rId882" Type="http://schemas.openxmlformats.org/officeDocument/2006/relationships/hyperlink" Target="https://www.gem.wiki/Gulf_Tubing_Company_Ras_Al-Khair_steel_plant" TargetMode="External"/><Relationship Id="rId1098" Type="http://schemas.openxmlformats.org/officeDocument/2006/relationships/hyperlink" Target="https://www.gem.wiki/Huangshi_Xingang_Heavy_Industry_Technology_Co_Ltd" TargetMode="External"/><Relationship Id="rId328" Type="http://schemas.openxmlformats.org/officeDocument/2006/relationships/hyperlink" Target="https://www.gem.wiki/Fujian_Qingtuo_New_Material_Co_Ltd" TargetMode="External"/><Relationship Id="rId535" Type="http://schemas.openxmlformats.org/officeDocument/2006/relationships/hyperlink" Target="https://www.gem.wiki/JSW_Steel_Salav_DRI_plant" TargetMode="External"/><Relationship Id="rId742" Type="http://schemas.openxmlformats.org/officeDocument/2006/relationships/hyperlink" Target="https://www.gem.wiki/Libyan_Iron_and_Steel_Misrata_plant" TargetMode="External"/><Relationship Id="rId1165" Type="http://schemas.openxmlformats.org/officeDocument/2006/relationships/hyperlink" Target="https://www.gem.wiki/Rungta_Mines_Kamanda_steel_plant" TargetMode="External"/><Relationship Id="rId602" Type="http://schemas.openxmlformats.org/officeDocument/2006/relationships/hyperlink" Target="https://www.gem.wiki/Neyriz_Ghadir_Steel_Company_Fars_plant" TargetMode="External"/><Relationship Id="rId1025" Type="http://schemas.openxmlformats.org/officeDocument/2006/relationships/hyperlink" Target="https://www.gem.wiki/Liberty_Steel_Georgetown_plant" TargetMode="External"/><Relationship Id="rId1232" Type="http://schemas.openxmlformats.org/officeDocument/2006/relationships/hyperlink" Target="https://www.gem.wiki/KIC_Metaliks_Durgapur_steel_plant" TargetMode="External"/><Relationship Id="rId907" Type="http://schemas.openxmlformats.org/officeDocument/2006/relationships/hyperlink" Target="https://www.gem.wiki/UMC_Metals_Chon_Buri_plant" TargetMode="External"/><Relationship Id="rId36" Type="http://schemas.openxmlformats.org/officeDocument/2006/relationships/hyperlink" Target="https://www.gem.wiki/Gerdau_Cosigua_Santa_Cruz_steel_plant" TargetMode="External"/><Relationship Id="rId185" Type="http://schemas.openxmlformats.org/officeDocument/2006/relationships/hyperlink" Target="https://www.gem.wiki/Shandong_Guangfu_Group_Co_Ltd" TargetMode="External"/><Relationship Id="rId392" Type="http://schemas.openxmlformats.org/officeDocument/2006/relationships/hyperlink" Target="https://www.gem.wiki/Algerian_Qatari_Steel_Jijel_plant" TargetMode="External"/><Relationship Id="rId697" Type="http://schemas.openxmlformats.org/officeDocument/2006/relationships/hyperlink" Target="https://www.gem.wiki/KG_Steel_Dangjin_steel_plant" TargetMode="External"/><Relationship Id="rId252" Type="http://schemas.openxmlformats.org/officeDocument/2006/relationships/hyperlink" Target="https://www.gem.wiki/Tangshan_Yutian_Jinzhou_Industrial_Co_Ltd" TargetMode="External"/><Relationship Id="rId1187" Type="http://schemas.openxmlformats.org/officeDocument/2006/relationships/hyperlink" Target="https://www.gem.wiki/Univers_Acier_Sidi_Hajjaj_steel_plant" TargetMode="External"/><Relationship Id="rId112" Type="http://schemas.openxmlformats.org/officeDocument/2006/relationships/hyperlink" Target="https://www.gem.wiki/Tangshan_Wenfeng_Special_Steel_Co_Ltd" TargetMode="External"/><Relationship Id="rId557" Type="http://schemas.openxmlformats.org/officeDocument/2006/relationships/hyperlink" Target="https://www.gem.wiki/Mobarakeh_Steel_Complex_Isfahan" TargetMode="External"/><Relationship Id="rId764" Type="http://schemas.openxmlformats.org/officeDocument/2006/relationships/hyperlink" Target="https://www.gem.wiki/Grupo_Simec_San_Luis_steel_plants" TargetMode="External"/><Relationship Id="rId971" Type="http://schemas.openxmlformats.org/officeDocument/2006/relationships/hyperlink" Target="https://www.gem.wiki/JSW_Steel_USA_Ohio_plant" TargetMode="External"/><Relationship Id="rId417" Type="http://schemas.openxmlformats.org/officeDocument/2006/relationships/hyperlink" Target="https://www.gem.wiki/Acerinox_Europa_Los_Barrios_steel_plant" TargetMode="External"/><Relationship Id="rId624" Type="http://schemas.openxmlformats.org/officeDocument/2006/relationships/hyperlink" Target="https://www.gem.wiki/Pittini_Acciaierie_di_Verona_steel_plant" TargetMode="External"/><Relationship Id="rId831" Type="http://schemas.openxmlformats.org/officeDocument/2006/relationships/hyperlink" Target="https://www.gem.wiki/Abinsk_Electric_Steel_Works" TargetMode="External"/><Relationship Id="rId1047" Type="http://schemas.openxmlformats.org/officeDocument/2006/relationships/hyperlink" Target="https://www.gem.wiki/ArcelorMittal_Calvert" TargetMode="External"/><Relationship Id="rId929" Type="http://schemas.openxmlformats.org/officeDocument/2006/relationships/hyperlink" Target="https://www.gem.wiki/Toscelik_Toprakkale_steel_plant" TargetMode="External"/><Relationship Id="rId1114" Type="http://schemas.openxmlformats.org/officeDocument/2006/relationships/hyperlink" Target="https://www.gem.wiki/Zhengzhou_Yongtong_Special_Steel_Co_Ltd" TargetMode="External"/><Relationship Id="rId58" Type="http://schemas.openxmlformats.org/officeDocument/2006/relationships/hyperlink" Target="https://www.gem.wiki/Evraz_Regina_Steel_plant" TargetMode="External"/><Relationship Id="rId274" Type="http://schemas.openxmlformats.org/officeDocument/2006/relationships/hyperlink" Target="https://www.gem.wiki/Zunyi_Fuxin_Special_Steel_Equipment_Manufacturing_Co_Ltd" TargetMode="External"/><Relationship Id="rId481" Type="http://schemas.openxmlformats.org/officeDocument/2006/relationships/hyperlink" Target="https://www.gem.wiki/JSW_BPSL_Jharsuguda_steel_plant" TargetMode="External"/><Relationship Id="rId134" Type="http://schemas.openxmlformats.org/officeDocument/2006/relationships/hyperlink" Target="https://www.gem.wiki/Hubei_Dazhan_Iron_and_Steel_Co_Ltd" TargetMode="External"/><Relationship Id="rId579" Type="http://schemas.openxmlformats.org/officeDocument/2006/relationships/hyperlink" Target="https://www.gem.wiki/Kish_South_Kaveh_Steel_Hormuzgan_plant" TargetMode="External"/><Relationship Id="rId786" Type="http://schemas.openxmlformats.org/officeDocument/2006/relationships/hyperlink" Target="https://www.gem.wiki/Tata_Steel_IJmuiden_steel_plant" TargetMode="External"/><Relationship Id="rId993" Type="http://schemas.openxmlformats.org/officeDocument/2006/relationships/hyperlink" Target="https://www.gem.wiki/Nucor-Yamato_Steel_Blytheville_plant" TargetMode="External"/><Relationship Id="rId341" Type="http://schemas.openxmlformats.org/officeDocument/2006/relationships/hyperlink" Target="https://www.gem.wiki/Guangxi_Deyuan_Metallurgy_Co_Ltd_Heng_County" TargetMode="External"/><Relationship Id="rId439" Type="http://schemas.openxmlformats.org/officeDocument/2006/relationships/hyperlink" Target="https://www.gem.wiki/ArcelorMittal_Dunkerque_steel_plant" TargetMode="External"/><Relationship Id="rId646" Type="http://schemas.openxmlformats.org/officeDocument/2006/relationships/hyperlink" Target="https://www.gem.wiki/JFE_East_Japan_Works_(Chiba)_steel_plant" TargetMode="External"/><Relationship Id="rId1069" Type="http://schemas.openxmlformats.org/officeDocument/2006/relationships/hyperlink" Target="https://www.gem.wiki/Vina_Kyoei_Steel_Phu_My_plant" TargetMode="External"/><Relationship Id="rId201" Type="http://schemas.openxmlformats.org/officeDocument/2006/relationships/hyperlink" Target="https://www.gem.wiki/Shanxi_Taigang_Stainless_Steel_Co_Ltd" TargetMode="External"/><Relationship Id="rId506" Type="http://schemas.openxmlformats.org/officeDocument/2006/relationships/hyperlink" Target="https://www.gem.wiki/Tata_Steel_Long_Products_Gamharia_steel_plant" TargetMode="External"/><Relationship Id="rId853" Type="http://schemas.openxmlformats.org/officeDocument/2006/relationships/hyperlink" Target="https://www.gem.wiki/Balakovo_Steel_Plant" TargetMode="External"/><Relationship Id="rId1136" Type="http://schemas.openxmlformats.org/officeDocument/2006/relationships/hyperlink" Target="https://www.gem.wiki/Henan_Jinhui_Industrial_Group" TargetMode="External"/><Relationship Id="rId713" Type="http://schemas.openxmlformats.org/officeDocument/2006/relationships/hyperlink" Target="https://www.gem.wiki/Hyundai_Steel_Pohang_steel_plant" TargetMode="External"/><Relationship Id="rId920" Type="http://schemas.openxmlformats.org/officeDocument/2006/relationships/hyperlink" Target="https://www.gem.wiki/Kaptan_Ereglisi_steel_plant" TargetMode="External"/><Relationship Id="rId1203" Type="http://schemas.openxmlformats.org/officeDocument/2006/relationships/hyperlink" Target="https://www.gem.wiki/Amirkabir_Arak_Steel_plant" TargetMode="External"/><Relationship Id="rId296" Type="http://schemas.openxmlformats.org/officeDocument/2006/relationships/hyperlink" Target="https://www.gem.wiki/Guangxi_Guixin_Iron_and_Steel_Group_Co_Ltd" TargetMode="External"/><Relationship Id="rId156" Type="http://schemas.openxmlformats.org/officeDocument/2006/relationships/hyperlink" Target="https://www.gem.wiki/Changshu_Longteng_Special_Steel_Co_Ltd" TargetMode="External"/><Relationship Id="rId363" Type="http://schemas.openxmlformats.org/officeDocument/2006/relationships/hyperlink" Target="https://www.gem.wiki/Longnan_Fuxin_Iron_and_Steel_Co_Ltd" TargetMode="External"/><Relationship Id="rId570" Type="http://schemas.openxmlformats.org/officeDocument/2006/relationships/hyperlink" Target="https://www.gem.wiki/Arvand_Jahanara_Steel_Khouzestan_plant" TargetMode="External"/><Relationship Id="rId223" Type="http://schemas.openxmlformats.org/officeDocument/2006/relationships/hyperlink" Target="https://www.gem.wiki/Shandong_Iron_and_Steel_Group_Rizhao_Co_Ltd" TargetMode="External"/><Relationship Id="rId430" Type="http://schemas.openxmlformats.org/officeDocument/2006/relationships/hyperlink" Target="https://www.gem.wiki/Sidenor_Aceros_Especiales_Basauri_steel_plant" TargetMode="External"/><Relationship Id="rId668" Type="http://schemas.openxmlformats.org/officeDocument/2006/relationships/hyperlink" Target="https://www.gem.wiki/Topy_Industries_Toyohashi_steel_plant" TargetMode="External"/><Relationship Id="rId875" Type="http://schemas.openxmlformats.org/officeDocument/2006/relationships/hyperlink" Target="https://www.gem.wiki/SABIC_Hadeed_Al_Jubail_steel_plant" TargetMode="External"/><Relationship Id="rId1060" Type="http://schemas.openxmlformats.org/officeDocument/2006/relationships/hyperlink" Target="https://www.gem.wiki/Pomina_Steel_3_Phu_My_plant" TargetMode="External"/><Relationship Id="rId528" Type="http://schemas.openxmlformats.org/officeDocument/2006/relationships/hyperlink" Target="https://www.gem.wiki/Jai_Balaji_Steels_Raghunnathpur_plant" TargetMode="External"/><Relationship Id="rId735" Type="http://schemas.openxmlformats.org/officeDocument/2006/relationships/hyperlink" Target="https://www.gem.wiki/ArcelorMittal_Esch-Belval_steel_plant" TargetMode="External"/><Relationship Id="rId942" Type="http://schemas.openxmlformats.org/officeDocument/2006/relationships/hyperlink" Target="https://www.gem.wiki/Feng_Hsin_Steel_Taichung_plant" TargetMode="External"/><Relationship Id="rId1158" Type="http://schemas.openxmlformats.org/officeDocument/2006/relationships/hyperlink" Target="https://www.gem.wiki/Hai_Kwang_Enterprise_Corporation" TargetMode="External"/><Relationship Id="rId1018" Type="http://schemas.openxmlformats.org/officeDocument/2006/relationships/hyperlink" Target="https://www.gem.wiki/Cleveland-Cliffs_Mansfield_Works" TargetMode="External"/><Relationship Id="rId1225" Type="http://schemas.openxmlformats.org/officeDocument/2006/relationships/hyperlink" Target="https://www.gem.wiki/JSOL_Angul_steel_plant" TargetMode="External"/><Relationship Id="rId71" Type="http://schemas.openxmlformats.org/officeDocument/2006/relationships/hyperlink" Target="https://www.gem.wiki/Fujian_Tsingtuo_Nickel_Industry_Co_Ltd" TargetMode="External"/><Relationship Id="rId802" Type="http://schemas.openxmlformats.org/officeDocument/2006/relationships/hyperlink" Target="https://www.gem.wiki/SteelAsia_Concepcion_plant" TargetMode="External"/><Relationship Id="rId29" Type="http://schemas.openxmlformats.org/officeDocument/2006/relationships/hyperlink" Target="https://www.gem.wiki/Stomana_Industry_Pernik_steel_plant" TargetMode="External"/><Relationship Id="rId178" Type="http://schemas.openxmlformats.org/officeDocument/2006/relationships/hyperlink" Target="https://www.gem.wiki/Xining_Special_Steel_Co_Ltd" TargetMode="External"/><Relationship Id="rId385" Type="http://schemas.openxmlformats.org/officeDocument/2006/relationships/hyperlink" Target="https://www.gem.wiki/Riva_Hennigsdorfer_Electric_Steel_Works" TargetMode="External"/><Relationship Id="rId592" Type="http://schemas.openxmlformats.org/officeDocument/2006/relationships/hyperlink" Target="https://www.gem.wiki/Arvand_Kaveh_Steel_Khoramshahr_plant" TargetMode="External"/><Relationship Id="rId245" Type="http://schemas.openxmlformats.org/officeDocument/2006/relationships/hyperlink" Target="https://www.gem.wiki/Linyi_Iron_and_Steel_Investment_Group_Co_Ltd" TargetMode="External"/><Relationship Id="rId452" Type="http://schemas.openxmlformats.org/officeDocument/2006/relationships/hyperlink" Target="https://www.gem.wiki/GFG_Liberty_Steel_Rotherham_plant" TargetMode="External"/><Relationship Id="rId897" Type="http://schemas.openxmlformats.org/officeDocument/2006/relationships/hyperlink" Target="https://www.gem.wiki/Nippon_G_Steel_plant" TargetMode="External"/><Relationship Id="rId1082" Type="http://schemas.openxmlformats.org/officeDocument/2006/relationships/hyperlink" Target="https://www.gem.wiki/Xuan_Thien_Nghia_Hung_steel_plant" TargetMode="External"/><Relationship Id="rId105" Type="http://schemas.openxmlformats.org/officeDocument/2006/relationships/hyperlink" Target="https://www.gem.wiki/Qian_an_Jiujiang_Wire_Co_Ltd" TargetMode="External"/><Relationship Id="rId312" Type="http://schemas.openxmlformats.org/officeDocument/2006/relationships/hyperlink" Target="https://www.gem.wiki/Baicheng_Fuda_Bar_Rolling_Co_Ltd" TargetMode="External"/><Relationship Id="rId757" Type="http://schemas.openxmlformats.org/officeDocument/2006/relationships/hyperlink" Target="https://www.gem.wiki/TYASA_steel_plant" TargetMode="External"/><Relationship Id="rId964" Type="http://schemas.openxmlformats.org/officeDocument/2006/relationships/hyperlink" Target="https://www.gem.wiki/Evraz_Pueblo_steel_plant" TargetMode="External"/><Relationship Id="rId93" Type="http://schemas.openxmlformats.org/officeDocument/2006/relationships/hyperlink" Target="https://www.gem.wiki/Guizhou_United_Iron_and_Steel_Group_Co_Ltd" TargetMode="External"/><Relationship Id="rId189" Type="http://schemas.openxmlformats.org/officeDocument/2006/relationships/hyperlink" Target="https://www.gem.wiki/Shandong_Taishan_Steel_Group_Co_Ltd" TargetMode="External"/><Relationship Id="rId396" Type="http://schemas.openxmlformats.org/officeDocument/2006/relationships/hyperlink" Target="https://www.gem.wiki/Sider_El_Hadjar_Annaba_steel_plant" TargetMode="External"/><Relationship Id="rId617" Type="http://schemas.openxmlformats.org/officeDocument/2006/relationships/hyperlink" Target="https://www.gem.wiki/Danieli_ABS_Pozzuolo_del_Friuli_steel_plant" TargetMode="External"/><Relationship Id="rId824" Type="http://schemas.openxmlformats.org/officeDocument/2006/relationships/hyperlink" Target="https://www.gem.wiki/GFG_Liberty_Galati_steel_plant" TargetMode="External"/><Relationship Id="rId256" Type="http://schemas.openxmlformats.org/officeDocument/2006/relationships/hyperlink" Target="https://www.gem.wiki/Tangshan_Zhengfeng_Steel_Co_Ltd" TargetMode="External"/><Relationship Id="rId463" Type="http://schemas.openxmlformats.org/officeDocument/2006/relationships/hyperlink" Target="https://www.gem.wiki/Gunung_Raja_Paksi_West_Java_steel_plant" TargetMode="External"/><Relationship Id="rId670" Type="http://schemas.openxmlformats.org/officeDocument/2006/relationships/hyperlink" Target="https://www.gem.wiki/Godo_Steel_Osaka_Works" TargetMode="External"/><Relationship Id="rId1093" Type="http://schemas.openxmlformats.org/officeDocument/2006/relationships/hyperlink" Target="https://www.gem.wiki/Guangdong_Yuebei_United_Steel_Co_Ltd" TargetMode="External"/><Relationship Id="rId1107" Type="http://schemas.openxmlformats.org/officeDocument/2006/relationships/hyperlink" Target="https://www.gem.wiki/Sichuan_Shehong_Chuanzhong_Construction_Materials_Co_Ltd" TargetMode="External"/><Relationship Id="rId116" Type="http://schemas.openxmlformats.org/officeDocument/2006/relationships/hyperlink" Target="https://www.gem.wiki/Anyang_Iron_and_Steel_Co_Ltd" TargetMode="External"/><Relationship Id="rId323" Type="http://schemas.openxmlformats.org/officeDocument/2006/relationships/hyperlink" Target="https://www.gem.wiki/Jilin_Steel_Group_Fugang_Metal_Manufacturing_Co_Ltd" TargetMode="External"/><Relationship Id="rId530" Type="http://schemas.openxmlformats.org/officeDocument/2006/relationships/hyperlink" Target="https://www.gem.wiki/Rungta_Mines_Dhenkanal_steel_plant" TargetMode="External"/><Relationship Id="rId768" Type="http://schemas.openxmlformats.org/officeDocument/2006/relationships/hyperlink" Target="https://www.gem.wiki/Lion_Industries_Amsteel_Banting_steel_plant" TargetMode="External"/><Relationship Id="rId975" Type="http://schemas.openxmlformats.org/officeDocument/2006/relationships/hyperlink" Target="https://www.gem.wiki/BlueScope_North_Star_Steel_plant" TargetMode="External"/><Relationship Id="rId1160" Type="http://schemas.openxmlformats.org/officeDocument/2006/relationships/hyperlink" Target="https://www.gem.wiki/Shyam_Steel_Raghunathpur_Steel_Plant" TargetMode="External"/><Relationship Id="rId20" Type="http://schemas.openxmlformats.org/officeDocument/2006/relationships/hyperlink" Target="https://www.gem.wiki/Abul_Khair_Steel_Sitakunda_plant" TargetMode="External"/><Relationship Id="rId628" Type="http://schemas.openxmlformats.org/officeDocument/2006/relationships/hyperlink" Target="https://www.gem.wiki/Finarvedi_Acciai_Speciali_Terni_steel_plant" TargetMode="External"/><Relationship Id="rId835" Type="http://schemas.openxmlformats.org/officeDocument/2006/relationships/hyperlink" Target="https://www.gem.wiki/Pervouralsk_Pipe_Plant" TargetMode="External"/><Relationship Id="rId267" Type="http://schemas.openxmlformats.org/officeDocument/2006/relationships/hyperlink" Target="https://www.gem.wiki/Yunnan_Tiangao_Nickel_Alloy_Co_Ltd" TargetMode="External"/><Relationship Id="rId474" Type="http://schemas.openxmlformats.org/officeDocument/2006/relationships/hyperlink" Target="https://www.gem.wiki/Krakatau_Steel_Cilegon_plant" TargetMode="External"/><Relationship Id="rId1020" Type="http://schemas.openxmlformats.org/officeDocument/2006/relationships/hyperlink" Target="https://www.gem.wiki/Steel_Dynamics_Engineered_Bar_Products_steel_plant" TargetMode="External"/><Relationship Id="rId1118" Type="http://schemas.openxmlformats.org/officeDocument/2006/relationships/hyperlink" Target="https://www.gem.wiki/Hubei_Lijin_Steel_Group_Co_Ltd" TargetMode="External"/><Relationship Id="rId127" Type="http://schemas.openxmlformats.org/officeDocument/2006/relationships/hyperlink" Target="https://www.gem.wiki/Wuhan_Shunle_Stainless_Steel_Co_Ltd" TargetMode="External"/><Relationship Id="rId681" Type="http://schemas.openxmlformats.org/officeDocument/2006/relationships/hyperlink" Target="https://www.gem.wiki/Kyoei_Steel_Nagoya_Division_(Tokai)" TargetMode="External"/><Relationship Id="rId779" Type="http://schemas.openxmlformats.org/officeDocument/2006/relationships/hyperlink" Target="https://www.gem.wiki/Ann_Joo_Integrated_Steel_Penang_plant" TargetMode="External"/><Relationship Id="rId902" Type="http://schemas.openxmlformats.org/officeDocument/2006/relationships/hyperlink" Target="https://www.gem.wiki/Tata_Steel_Manufacturing_NTS_Plant" TargetMode="External"/><Relationship Id="rId986" Type="http://schemas.openxmlformats.org/officeDocument/2006/relationships/hyperlink" Target="https://www.gem.wiki/Nucor_Steel_Memphis_plant" TargetMode="External"/><Relationship Id="rId31" Type="http://schemas.openxmlformats.org/officeDocument/2006/relationships/hyperlink" Target="https://www.gem.wiki/Sulb_Bahrain_Al_Hidd_steel_plant" TargetMode="External"/><Relationship Id="rId334" Type="http://schemas.openxmlformats.org/officeDocument/2006/relationships/hyperlink" Target="https://www.gem.wiki/Guangxi_Guifeng_Special_Steel_Co_Ltd" TargetMode="External"/><Relationship Id="rId541" Type="http://schemas.openxmlformats.org/officeDocument/2006/relationships/hyperlink" Target="https://www.gem.wiki/Esfahan_Steel_Isfahan_plant" TargetMode="External"/><Relationship Id="rId639" Type="http://schemas.openxmlformats.org/officeDocument/2006/relationships/hyperlink" Target="https://www.gem.wiki/Riva_Acciaio_Caronno_Pertusella_steel_plant" TargetMode="External"/><Relationship Id="rId1171" Type="http://schemas.openxmlformats.org/officeDocument/2006/relationships/hyperlink" Target="https://www.gem.wiki/Ozmert_Algeria_Steel_Plant" TargetMode="External"/><Relationship Id="rId180" Type="http://schemas.openxmlformats.org/officeDocument/2006/relationships/hyperlink" Target="https://www.gem.wiki/Xining_Special_Steel_Co_Ltd" TargetMode="External"/><Relationship Id="rId278" Type="http://schemas.openxmlformats.org/officeDocument/2006/relationships/hyperlink" Target="https://www.gem.wiki/Guangxi_Guigang_Iron_and_Steel_Group_Guigang_Guibao_Special_Steel_Co_Ltd" TargetMode="External"/><Relationship Id="rId401" Type="http://schemas.openxmlformats.org/officeDocument/2006/relationships/hyperlink" Target="https://www.gem.wiki/Egyptian_American_Steel_Rolling_Company_Sadat_City_plant" TargetMode="External"/><Relationship Id="rId846" Type="http://schemas.openxmlformats.org/officeDocument/2006/relationships/hyperlink" Target="https://www.gem.wiki/Metalloinvest_OEMK_steel_plant" TargetMode="External"/><Relationship Id="rId1031" Type="http://schemas.openxmlformats.org/officeDocument/2006/relationships/hyperlink" Target="https://www.gem.wiki/Gerdau_Fort_Smith_steel_plant" TargetMode="External"/><Relationship Id="rId1129" Type="http://schemas.openxmlformats.org/officeDocument/2006/relationships/hyperlink" Target="https://www.gem.wiki/Pangang_Group_Jiangyou_Changcheng_Special_Steel_Co_Ltd" TargetMode="External"/><Relationship Id="rId485" Type="http://schemas.openxmlformats.org/officeDocument/2006/relationships/hyperlink" Target="https://www.gem.wiki/Tata_Steel_BSL_Meramandali_steel_plant" TargetMode="External"/><Relationship Id="rId692" Type="http://schemas.openxmlformats.org/officeDocument/2006/relationships/hyperlink" Target="https://www.gem.wiki/Ch'ollima_Steel_Complex_steel_plant" TargetMode="External"/><Relationship Id="rId706" Type="http://schemas.openxmlformats.org/officeDocument/2006/relationships/hyperlink" Target="https://www.gem.wiki/Hyundai_Steel_Incheon_steel_plant" TargetMode="External"/><Relationship Id="rId913" Type="http://schemas.openxmlformats.org/officeDocument/2006/relationships/hyperlink" Target="https://www.gem.wiki/Ege_Steel_Aliaga_plant" TargetMode="External"/><Relationship Id="rId42" Type="http://schemas.openxmlformats.org/officeDocument/2006/relationships/hyperlink" Target="https://www.gem.wiki/ArcelorMittal_Barra_Mansa_steel_plant" TargetMode="External"/><Relationship Id="rId138" Type="http://schemas.openxmlformats.org/officeDocument/2006/relationships/hyperlink" Target="https://www.gem.wiki/Ezhou_Hongtai_Steel_Co_Ltd" TargetMode="External"/><Relationship Id="rId345" Type="http://schemas.openxmlformats.org/officeDocument/2006/relationships/hyperlink" Target="https://www.gem.wiki/Hebei_Zhangxuan_High_Tech_Co_Ltd" TargetMode="External"/><Relationship Id="rId552" Type="http://schemas.openxmlformats.org/officeDocument/2006/relationships/hyperlink" Target="https://www.gem.wiki/Khouzestan_Steel_plant" TargetMode="External"/><Relationship Id="rId997" Type="http://schemas.openxmlformats.org/officeDocument/2006/relationships/hyperlink" Target="https://www.gem.wiki/Nucor_Steel_Plymouth_plant" TargetMode="External"/><Relationship Id="rId1182" Type="http://schemas.openxmlformats.org/officeDocument/2006/relationships/hyperlink" Target="https://www.gem.wiki/Nucor_Steel_Pacific_Northwest_steel_plant" TargetMode="External"/><Relationship Id="rId191" Type="http://schemas.openxmlformats.org/officeDocument/2006/relationships/hyperlink" Target="https://www.gem.wiki/Yantai_Walsin_Stainless_Steel_Co_Ltd" TargetMode="External"/><Relationship Id="rId205" Type="http://schemas.openxmlformats.org/officeDocument/2006/relationships/hyperlink" Target="https://www.gem.wiki/Tianjin_Iron_and_Steel_Group_Co_Ltd" TargetMode="External"/><Relationship Id="rId412" Type="http://schemas.openxmlformats.org/officeDocument/2006/relationships/hyperlink" Target="https://www.gem.wiki/Suez_Steel_Solb_Misr_Attaka_plant" TargetMode="External"/><Relationship Id="rId857" Type="http://schemas.openxmlformats.org/officeDocument/2006/relationships/hyperlink" Target="https://www.gem.wiki/Ural_Steel_Metallurgical_Plant" TargetMode="External"/><Relationship Id="rId1042" Type="http://schemas.openxmlformats.org/officeDocument/2006/relationships/hyperlink" Target="https://www.gem.wiki/CMC_Tennessee_steel_plant" TargetMode="External"/><Relationship Id="rId289" Type="http://schemas.openxmlformats.org/officeDocument/2006/relationships/hyperlink" Target="https://www.gem.wiki/Wuzhou_Yongda_Iron_and_Steel_Co_Ltd" TargetMode="External"/><Relationship Id="rId496" Type="http://schemas.openxmlformats.org/officeDocument/2006/relationships/hyperlink" Target="https://www.gem.wiki/JSPL_Raigarh_steel_plant" TargetMode="External"/><Relationship Id="rId717" Type="http://schemas.openxmlformats.org/officeDocument/2006/relationships/hyperlink" Target="https://www.gem.wiki/KISCO_steel_Changwon_plant" TargetMode="External"/><Relationship Id="rId924" Type="http://schemas.openxmlformats.org/officeDocument/2006/relationships/hyperlink" Target="https://www.gem.wiki/Kroman_Steel_Darica_plant" TargetMode="External"/><Relationship Id="rId53" Type="http://schemas.openxmlformats.org/officeDocument/2006/relationships/hyperlink" Target="https://www.gem.wiki/ArcelorMittal_Montreal_steel_plant" TargetMode="External"/><Relationship Id="rId149" Type="http://schemas.openxmlformats.org/officeDocument/2006/relationships/hyperlink" Target="https://www.gem.wiki/Jiangsu_Shagang_Group_Huaigang_Special_Steel_Co_Ltd" TargetMode="External"/><Relationship Id="rId356" Type="http://schemas.openxmlformats.org/officeDocument/2006/relationships/hyperlink" Target="https://www.gem.wiki/Zhejiang_Wantai_Special_Steel_Co_Ltd" TargetMode="External"/><Relationship Id="rId563" Type="http://schemas.openxmlformats.org/officeDocument/2006/relationships/hyperlink" Target="https://www.gem.wiki/Natanz_Steel_Company_Isfahan_plant" TargetMode="External"/><Relationship Id="rId770" Type="http://schemas.openxmlformats.org/officeDocument/2006/relationships/hyperlink" Target="https://www.gem.wiki/Lion_Industries_Amsteel_Klang_steel_plant" TargetMode="External"/><Relationship Id="rId1193" Type="http://schemas.openxmlformats.org/officeDocument/2006/relationships/hyperlink" Target="https://www.gem.wiki/Evonith_Value_Steel_Wardha_Steel_Plant" TargetMode="External"/><Relationship Id="rId1207" Type="http://schemas.openxmlformats.org/officeDocument/2006/relationships/hyperlink" Target="https://www.gem.wiki/Metallurgical_Cluster_Gallaaral" TargetMode="External"/><Relationship Id="rId216" Type="http://schemas.openxmlformats.org/officeDocument/2006/relationships/hyperlink" Target="https://www.gem.wiki/Xinjiang_Xinan_Special_Steel_Co_Ltd" TargetMode="External"/><Relationship Id="rId423" Type="http://schemas.openxmlformats.org/officeDocument/2006/relationships/hyperlink" Target="https://www.gem.wiki/Riva_Siderurgica_Sevillana_steel_plant" TargetMode="External"/><Relationship Id="rId868" Type="http://schemas.openxmlformats.org/officeDocument/2006/relationships/hyperlink" Target="https://www.gem.wiki/OMK_Vyksa_Casting_and_Rolling_Complex" TargetMode="External"/><Relationship Id="rId1053" Type="http://schemas.openxmlformats.org/officeDocument/2006/relationships/hyperlink" Target="https://www.gem.wiki/Uzmetkombinat_steel_plant" TargetMode="External"/><Relationship Id="rId630" Type="http://schemas.openxmlformats.org/officeDocument/2006/relationships/hyperlink" Target="https://www.gem.wiki/Ori_Martin_Brescia_steel_plant" TargetMode="External"/><Relationship Id="rId728" Type="http://schemas.openxmlformats.org/officeDocument/2006/relationships/hyperlink" Target="https://www.gem.wiki/YK_Steel_Busan_plant" TargetMode="External"/><Relationship Id="rId935" Type="http://schemas.openxmlformats.org/officeDocument/2006/relationships/hyperlink" Target="https://www.gem.wiki/Asil_Celik_Orhangazi_steel_plant" TargetMode="External"/><Relationship Id="rId64" Type="http://schemas.openxmlformats.org/officeDocument/2006/relationships/hyperlink" Target="https://www.gem.wiki/Wuhu_Xinxing_Ductile_Iron_Pipes_Co_Ltd" TargetMode="External"/><Relationship Id="rId367" Type="http://schemas.openxmlformats.org/officeDocument/2006/relationships/hyperlink" Target="https://www.gem.wiki/Hubei_Wucheng_Iron_and_Steel_Group_Co_Ltd" TargetMode="External"/><Relationship Id="rId574" Type="http://schemas.openxmlformats.org/officeDocument/2006/relationships/hyperlink" Target="https://www.gem.wiki/Makran_Steel_Sistan_and_Baluchestan_Complex" TargetMode="External"/><Relationship Id="rId1120" Type="http://schemas.openxmlformats.org/officeDocument/2006/relationships/hyperlink" Target="https://www.gem.wiki/Hubei_Lijin_Steel_Group_Co_Ltd" TargetMode="External"/><Relationship Id="rId1218" Type="http://schemas.openxmlformats.org/officeDocument/2006/relationships/hyperlink" Target="https://www.gem.wiki/Nippon_Stainless_Steel_Yamaguchi_Works_(Shunan_Area)_steel_plant" TargetMode="External"/><Relationship Id="rId227" Type="http://schemas.openxmlformats.org/officeDocument/2006/relationships/hyperlink" Target="https://www.gem.wiki/Hbis_Laoting_Steel_Co_Ltd" TargetMode="External"/><Relationship Id="rId781" Type="http://schemas.openxmlformats.org/officeDocument/2006/relationships/hyperlink" Target="https://www.gem.wiki/Tete_Steel_Maputo_plant" TargetMode="External"/><Relationship Id="rId879" Type="http://schemas.openxmlformats.org/officeDocument/2006/relationships/hyperlink" Target="https://www.gem.wiki/Al_Ittefaq_Arab_Steel_Dammam_plant" TargetMode="External"/><Relationship Id="rId434" Type="http://schemas.openxmlformats.org/officeDocument/2006/relationships/hyperlink" Target="https://www.gem.wiki/SSAB_Raahe_steel_plant" TargetMode="External"/><Relationship Id="rId641" Type="http://schemas.openxmlformats.org/officeDocument/2006/relationships/hyperlink" Target="https://www.gem.wiki/Aichi_Steel_Chita_Plant_(Tokai)" TargetMode="External"/><Relationship Id="rId739" Type="http://schemas.openxmlformats.org/officeDocument/2006/relationships/hyperlink" Target="https://www.gem.wiki/Libyan_Iron_and_Steel_Misrata_plant" TargetMode="External"/><Relationship Id="rId1064" Type="http://schemas.openxmlformats.org/officeDocument/2006/relationships/hyperlink" Target="https://www.gem.wiki/VAS_Tue_Minh_Steel_Binh_Duong_plant" TargetMode="External"/><Relationship Id="rId280" Type="http://schemas.openxmlformats.org/officeDocument/2006/relationships/hyperlink" Target="https://www.gem.wiki/Guizhou_Hexing_Steel_Co_Ltd" TargetMode="External"/><Relationship Id="rId501" Type="http://schemas.openxmlformats.org/officeDocument/2006/relationships/hyperlink" Target="https://www.gem.wiki/JSW_Steel_Vijayanagar_steel_plant" TargetMode="External"/><Relationship Id="rId946" Type="http://schemas.openxmlformats.org/officeDocument/2006/relationships/hyperlink" Target="https://www.gem.wiki/Yieh_United_Steel_Kaohsiung_plant" TargetMode="External"/><Relationship Id="rId1131" Type="http://schemas.openxmlformats.org/officeDocument/2006/relationships/hyperlink" Target="https://www.gem.wiki/Zhenshi_Group_Eastern_Special_Steel_Co_Ltd" TargetMode="External"/><Relationship Id="rId1229" Type="http://schemas.openxmlformats.org/officeDocument/2006/relationships/hyperlink" Target="https://www.gem.wiki/Ussuri_Capital_Romania_steel_plant" TargetMode="External"/><Relationship Id="rId75" Type="http://schemas.openxmlformats.org/officeDocument/2006/relationships/hyperlink" Target="https://www.gem.wiki/SGIS_Songshan_Co_Ltd" TargetMode="External"/><Relationship Id="rId140" Type="http://schemas.openxmlformats.org/officeDocument/2006/relationships/hyperlink" Target="https://www.gem.wiki/Hengyang_Valin_Steel_Tube_Co_Ltd" TargetMode="External"/><Relationship Id="rId378" Type="http://schemas.openxmlformats.org/officeDocument/2006/relationships/hyperlink" Target="https://www.gem.wiki/ArcelorMittal_Hamburg_steel_plant" TargetMode="External"/><Relationship Id="rId585" Type="http://schemas.openxmlformats.org/officeDocument/2006/relationships/hyperlink" Target="https://www.gem.wiki/Iran_Alloy_Steel_Company_Yazd_plant" TargetMode="External"/><Relationship Id="rId792" Type="http://schemas.openxmlformats.org/officeDocument/2006/relationships/hyperlink" Target="https://www.gem.wiki/Jindal_Shadeed_Iron_&amp;_Steel_Sohar_plant" TargetMode="External"/><Relationship Id="rId806" Type="http://schemas.openxmlformats.org/officeDocument/2006/relationships/hyperlink" Target="https://www.gem.wiki/HBIS_and_SteelAsia_Lemery_plant" TargetMode="External"/><Relationship Id="rId6" Type="http://schemas.openxmlformats.org/officeDocument/2006/relationships/hyperlink" Target="https://www.gem.wiki/TenarisSiderca_Campana_steel_plant" TargetMode="External"/><Relationship Id="rId238" Type="http://schemas.openxmlformats.org/officeDocument/2006/relationships/hyperlink" Target="https://www.gem.wiki/Shijiazhuang_Iron_and_Steel_Co_Ltd_Special_Steel_Branch" TargetMode="External"/><Relationship Id="rId445" Type="http://schemas.openxmlformats.org/officeDocument/2006/relationships/hyperlink" Target="https://www.gem.wiki/Riva_Iton_Seine_Bonnieres_Sur_Seine_steel_plant" TargetMode="External"/><Relationship Id="rId652" Type="http://schemas.openxmlformats.org/officeDocument/2006/relationships/hyperlink" Target="https://www.gem.wiki/Kobe_Kakogawa_Works_steel_plant" TargetMode="External"/><Relationship Id="rId1075" Type="http://schemas.openxmlformats.org/officeDocument/2006/relationships/hyperlink" Target="https://www.gem.wiki/ArcelorMittal_Vanderbijlpark_Steel_Works" TargetMode="External"/><Relationship Id="rId291" Type="http://schemas.openxmlformats.org/officeDocument/2006/relationships/hyperlink" Target="https://www.gem.wiki/Wuzhou_Yongda_Special_Steel_Co_Ltd" TargetMode="External"/><Relationship Id="rId305" Type="http://schemas.openxmlformats.org/officeDocument/2006/relationships/hyperlink" Target="https://www.gem.wiki/Xuzhou_Jinhong_Iron_and_Steel_Group_Co_Ltd" TargetMode="External"/><Relationship Id="rId512" Type="http://schemas.openxmlformats.org/officeDocument/2006/relationships/hyperlink" Target="https://www.gem.wiki/Jindal_Stainless_Jajpur_steel_plant" TargetMode="External"/><Relationship Id="rId957" Type="http://schemas.openxmlformats.org/officeDocument/2006/relationships/hyperlink" Target="https://www.gem.wiki/Cleveland-Cliffs_Steelton_steel_plant" TargetMode="External"/><Relationship Id="rId1142" Type="http://schemas.openxmlformats.org/officeDocument/2006/relationships/hyperlink" Target="https://www.gem.wiki/Heyuan_Derun_Steel_Co_Ltd_LanTang_Industrial_Park" TargetMode="External"/><Relationship Id="rId86" Type="http://schemas.openxmlformats.org/officeDocument/2006/relationships/hyperlink" Target="https://www.gem.wiki/Heping_Yueshen_Steel_Industry_Co_Ltd" TargetMode="External"/><Relationship Id="rId151" Type="http://schemas.openxmlformats.org/officeDocument/2006/relationships/hyperlink" Target="https://www.gem.wiki/Jiangyin_Xingcheng_Special_Steel_Works_Co_Ltd" TargetMode="External"/><Relationship Id="rId389" Type="http://schemas.openxmlformats.org/officeDocument/2006/relationships/hyperlink" Target="https://www.gem.wiki/Lech_Stahlwerke_Meitingen_steel_plant" TargetMode="External"/><Relationship Id="rId596" Type="http://schemas.openxmlformats.org/officeDocument/2006/relationships/hyperlink" Target="https://www.gem.wiki/Ardakan_Steel_Yazd_plant" TargetMode="External"/><Relationship Id="rId817" Type="http://schemas.openxmlformats.org/officeDocument/2006/relationships/hyperlink" Target="https://www.gem.wiki/SN_SEIXAL_Siderurgia_Nacional_steel_plant" TargetMode="External"/><Relationship Id="rId1002" Type="http://schemas.openxmlformats.org/officeDocument/2006/relationships/hyperlink" Target="https://www.gem.wiki/Republic_Steel_Lorain_steel_plant" TargetMode="External"/><Relationship Id="rId249" Type="http://schemas.openxmlformats.org/officeDocument/2006/relationships/hyperlink" Target="https://www.gem.wiki/Luzhou_Xinyang_Vanadium_Titanium_Steel_Co_Ltd" TargetMode="External"/><Relationship Id="rId456" Type="http://schemas.openxmlformats.org/officeDocument/2006/relationships/hyperlink" Target="https://www.gem.wiki/Marcegaglia_Sheffield_steel_plant" TargetMode="External"/><Relationship Id="rId663" Type="http://schemas.openxmlformats.org/officeDocument/2006/relationships/hyperlink" Target="https://www.gem.wiki/Tokyo_Steel_Okayama_plant" TargetMode="External"/><Relationship Id="rId870" Type="http://schemas.openxmlformats.org/officeDocument/2006/relationships/hyperlink" Target="https://www.gem.wiki/SABIC_Hadeed_Al_Jubail_steel_plant" TargetMode="External"/><Relationship Id="rId1086" Type="http://schemas.openxmlformats.org/officeDocument/2006/relationships/hyperlink" Target="https://www.gem.wiki/JSW_Kadapa_steel_plant" TargetMode="External"/><Relationship Id="rId13" Type="http://schemas.openxmlformats.org/officeDocument/2006/relationships/hyperlink" Target="https://www.gem.wiki/GFG_Liberty_Laverton_Steel_Mill" TargetMode="External"/><Relationship Id="rId109" Type="http://schemas.openxmlformats.org/officeDocument/2006/relationships/hyperlink" Target="https://www.gem.wiki/Hebei_Xinwuan_Iron_and_Steel_Group_Xinhui_Metallurgy_Co_Ltd" TargetMode="External"/><Relationship Id="rId316" Type="http://schemas.openxmlformats.org/officeDocument/2006/relationships/hyperlink" Target="https://www.gem.wiki/Cangzhou_Lingang_Sanling_Metal_Co_Ltd" TargetMode="External"/><Relationship Id="rId523" Type="http://schemas.openxmlformats.org/officeDocument/2006/relationships/hyperlink" Target="https://www.gem.wiki/SAIL_Alloy_Steel_Plant" TargetMode="External"/><Relationship Id="rId968" Type="http://schemas.openxmlformats.org/officeDocument/2006/relationships/hyperlink" Target="https://www.gem.wiki/SSAB_Americas_Alabama_steel_plant" TargetMode="External"/><Relationship Id="rId1153" Type="http://schemas.openxmlformats.org/officeDocument/2006/relationships/hyperlink" Target="https://www.gem.wiki/Shadegan_Steel_Complex" TargetMode="External"/><Relationship Id="rId97" Type="http://schemas.openxmlformats.org/officeDocument/2006/relationships/hyperlink" Target="https://www.gem.wiki/Qian_an_Zhayi_Steel_Group_Co_Ltd" TargetMode="External"/><Relationship Id="rId730" Type="http://schemas.openxmlformats.org/officeDocument/2006/relationships/hyperlink" Target="https://www.gem.wiki/KG_Steel_Incheon_steel_plant" TargetMode="External"/><Relationship Id="rId828" Type="http://schemas.openxmlformats.org/officeDocument/2006/relationships/hyperlink" Target="https://www.gem.wiki/Artrom_Resita_steel_plant" TargetMode="External"/><Relationship Id="rId1013" Type="http://schemas.openxmlformats.org/officeDocument/2006/relationships/hyperlink" Target="https://www.gem.wiki/Metallus_Faircrest_steel_plant" TargetMode="External"/><Relationship Id="rId162" Type="http://schemas.openxmlformats.org/officeDocument/2006/relationships/hyperlink" Target="https://www.gem.wiki/Jiangsu_Suxin_Special_Steel_Group_Co_Ltd" TargetMode="External"/><Relationship Id="rId467" Type="http://schemas.openxmlformats.org/officeDocument/2006/relationships/hyperlink" Target="https://www.gem.wiki/Jakarta_Prima_Steel_Industries_plant" TargetMode="External"/><Relationship Id="rId1097" Type="http://schemas.openxmlformats.org/officeDocument/2006/relationships/hyperlink" Target="https://www.gem.wiki/Huangshi_Xingang_Heavy_Industry_Technology_Co_Ltd" TargetMode="External"/><Relationship Id="rId1220" Type="http://schemas.openxmlformats.org/officeDocument/2006/relationships/hyperlink" Target="https://www.gem.wiki/Nippon_Stainless_Steel_Yamaguchi_Works_(Hikari_Area)_steel_plant" TargetMode="External"/><Relationship Id="rId674" Type="http://schemas.openxmlformats.org/officeDocument/2006/relationships/hyperlink" Target="https://www.gem.wiki/Osaka_Steel_Sakai_Works" TargetMode="External"/><Relationship Id="rId881" Type="http://schemas.openxmlformats.org/officeDocument/2006/relationships/hyperlink" Target="https://www.gem.wiki/Rajhi_Al_Assemah_Steel_Jeddah_plant" TargetMode="External"/><Relationship Id="rId979" Type="http://schemas.openxmlformats.org/officeDocument/2006/relationships/hyperlink" Target="https://www.gem.wiki/Nucor_Steel_Crawfordsville_plant" TargetMode="External"/><Relationship Id="rId24" Type="http://schemas.openxmlformats.org/officeDocument/2006/relationships/hyperlink" Target="https://www.gem.wiki/ArcelorMittal_Gent_steel_plant" TargetMode="External"/><Relationship Id="rId327" Type="http://schemas.openxmlformats.org/officeDocument/2006/relationships/hyperlink" Target="https://www.gem.wiki/Anhui_Jin_an_Stainless_Steel_Casting_Co_Ltd" TargetMode="External"/><Relationship Id="rId534" Type="http://schemas.openxmlformats.org/officeDocument/2006/relationships/hyperlink" Target="https://www.gem.wiki/JSW_Steel_Salav_DRI_plant" TargetMode="External"/><Relationship Id="rId741" Type="http://schemas.openxmlformats.org/officeDocument/2006/relationships/hyperlink" Target="https://www.gem.wiki/Libyan_Iron_and_Steel_Misrata_plant" TargetMode="External"/><Relationship Id="rId839" Type="http://schemas.openxmlformats.org/officeDocument/2006/relationships/hyperlink" Target="https://www.gem.wiki/Magnitogorsk_Iron_and_Steel_Works" TargetMode="External"/><Relationship Id="rId1164" Type="http://schemas.openxmlformats.org/officeDocument/2006/relationships/hyperlink" Target="https://www.gem.wiki/Rungta_Mines_Karakhendra_Steel_Plant" TargetMode="External"/><Relationship Id="rId173" Type="http://schemas.openxmlformats.org/officeDocument/2006/relationships/hyperlink" Target="https://www.gem.wiki/Fushun_Special_Steel_Co_Ltd" TargetMode="External"/><Relationship Id="rId380" Type="http://schemas.openxmlformats.org/officeDocument/2006/relationships/hyperlink" Target="https://www.gem.wiki/Kehler_Baden_Steel_Works" TargetMode="External"/><Relationship Id="rId601" Type="http://schemas.openxmlformats.org/officeDocument/2006/relationships/hyperlink" Target="https://www.gem.wiki/Persian_Gulf_Saba_Steel" TargetMode="External"/><Relationship Id="rId1024" Type="http://schemas.openxmlformats.org/officeDocument/2006/relationships/hyperlink" Target="https://www.gem.wiki/Liberty_Steel_&amp;_Wire_Peoria_plant" TargetMode="External"/><Relationship Id="rId1231" Type="http://schemas.openxmlformats.org/officeDocument/2006/relationships/hyperlink" Target="https://www.gem.wiki/Crest_Steel_and_Power_Mangatta_Steel_Plant" TargetMode="External"/><Relationship Id="rId240" Type="http://schemas.openxmlformats.org/officeDocument/2006/relationships/hyperlink" Target="https://www.gem.wiki/Chengdu_Changfeng_Iron_and_Steel_Group_Co_Ltd" TargetMode="External"/><Relationship Id="rId478" Type="http://schemas.openxmlformats.org/officeDocument/2006/relationships/hyperlink" Target="https://www.gem.wiki/Krakatau_Steel_Cilegon_plant" TargetMode="External"/><Relationship Id="rId685" Type="http://schemas.openxmlformats.org/officeDocument/2006/relationships/hyperlink" Target="https://www.gem.wiki/Hwanghae_Iron_and_Steel_Complex_steel_plant" TargetMode="External"/><Relationship Id="rId892" Type="http://schemas.openxmlformats.org/officeDocument/2006/relationships/hyperlink" Target="https://www.gem.wiki/SIJ_Acroni_Jesenice_steel_plant" TargetMode="External"/><Relationship Id="rId906" Type="http://schemas.openxmlformats.org/officeDocument/2006/relationships/hyperlink" Target="https://www.gem.wiki/Millcon_Steel_Rayong_plant" TargetMode="External"/><Relationship Id="rId35" Type="http://schemas.openxmlformats.org/officeDocument/2006/relationships/hyperlink" Target="https://www.gem.wiki/ArcelorMittal_Piracicaba_steel_plant" TargetMode="External"/><Relationship Id="rId100" Type="http://schemas.openxmlformats.org/officeDocument/2006/relationships/hyperlink" Target="https://www.gem.wiki/Tangshan_Donghua_Iron_and_Steel_Enterprise_Group_Co_Ltd" TargetMode="External"/><Relationship Id="rId338" Type="http://schemas.openxmlformats.org/officeDocument/2006/relationships/hyperlink" Target="https://www.gem.wiki/Guangxi_Hezhou_Kexinda_Metal_Products_Co_Ltd" TargetMode="External"/><Relationship Id="rId545" Type="http://schemas.openxmlformats.org/officeDocument/2006/relationships/hyperlink" Target="https://www.gem.wiki/Khorasan_Steel_Complex" TargetMode="External"/><Relationship Id="rId752" Type="http://schemas.openxmlformats.org/officeDocument/2006/relationships/hyperlink" Target="https://www.gem.wiki/Ternium_Puebla_steel_plant" TargetMode="External"/><Relationship Id="rId1175" Type="http://schemas.openxmlformats.org/officeDocument/2006/relationships/hyperlink" Target="https://www.gem.wiki/TY_Steel_Rayong_Steel_Plant" TargetMode="External"/><Relationship Id="rId184" Type="http://schemas.openxmlformats.org/officeDocument/2006/relationships/hyperlink" Target="https://www.gem.wiki/Qingdao_Special_Iron_and_Steel_Co_Ltd" TargetMode="External"/><Relationship Id="rId391" Type="http://schemas.openxmlformats.org/officeDocument/2006/relationships/hyperlink" Target="https://www.gem.wiki/Deutsche_Edelstahlwerke_steel_plant" TargetMode="External"/><Relationship Id="rId405" Type="http://schemas.openxmlformats.org/officeDocument/2006/relationships/hyperlink" Target="https://www.gem.wiki/Al-Ezz_Dekheila_Steel_Alexandria_plant" TargetMode="External"/><Relationship Id="rId612" Type="http://schemas.openxmlformats.org/officeDocument/2006/relationships/hyperlink" Target="https://www.gem.wiki/Finarvedi_Cremona_steel_plant" TargetMode="External"/><Relationship Id="rId1035" Type="http://schemas.openxmlformats.org/officeDocument/2006/relationships/hyperlink" Target="https://www.gem.wiki/Charter_Steel_Cleveland_plant" TargetMode="External"/><Relationship Id="rId251" Type="http://schemas.openxmlformats.org/officeDocument/2006/relationships/hyperlink" Target="https://www.gem.wiki/Shandong_Iron_and_Steel_Co_Ltd_Laiwu_Branch_Xinxing_Road" TargetMode="External"/><Relationship Id="rId489" Type="http://schemas.openxmlformats.org/officeDocument/2006/relationships/hyperlink" Target="https://www.gem.wiki/ArcelorMittal_Nippon_Steel_Hazira_Plant" TargetMode="External"/><Relationship Id="rId696" Type="http://schemas.openxmlformats.org/officeDocument/2006/relationships/hyperlink" Target="https://www.gem.wiki/KG_Steel_Dangjin_steel_plant" TargetMode="External"/><Relationship Id="rId917" Type="http://schemas.openxmlformats.org/officeDocument/2006/relationships/hyperlink" Target="https://www.gem.wiki/Habas_Aliaga_steel_plant" TargetMode="External"/><Relationship Id="rId1102" Type="http://schemas.openxmlformats.org/officeDocument/2006/relationships/hyperlink" Target="https://www.gem.wiki/KSP_Steel_Pavlodar_steel_plant" TargetMode="External"/><Relationship Id="rId46" Type="http://schemas.openxmlformats.org/officeDocument/2006/relationships/hyperlink" Target="https://www.gem.wiki/Simec_Cariacica_steel_plant" TargetMode="External"/><Relationship Id="rId349" Type="http://schemas.openxmlformats.org/officeDocument/2006/relationships/hyperlink" Target="https://www.gem.wiki/Anhui_Langxi_Hongtai_Iron_and_Steel_Co_Ltd" TargetMode="External"/><Relationship Id="rId556" Type="http://schemas.openxmlformats.org/officeDocument/2006/relationships/hyperlink" Target="https://www.gem.wiki/Mobarakeh_Steel_Complex_Isfahan" TargetMode="External"/><Relationship Id="rId763" Type="http://schemas.openxmlformats.org/officeDocument/2006/relationships/hyperlink" Target="https://www.gem.wiki/Grupo_Acerero_steel_plant" TargetMode="External"/><Relationship Id="rId1186" Type="http://schemas.openxmlformats.org/officeDocument/2006/relationships/hyperlink" Target="https://www.gem.wiki/Shyeh_Sheng_Fuat_Steel_Kaohsiung_plant" TargetMode="External"/><Relationship Id="rId111" Type="http://schemas.openxmlformats.org/officeDocument/2006/relationships/hyperlink" Target="https://www.gem.wiki/Tangshan_Xinglong_Iron_and_Steel_Co_Ltd" TargetMode="External"/><Relationship Id="rId195" Type="http://schemas.openxmlformats.org/officeDocument/2006/relationships/hyperlink" Target="https://www.gem.wiki/Baoshan_Iron_and_Steel_Co_Ltd_Headquarters" TargetMode="External"/><Relationship Id="rId209" Type="http://schemas.openxmlformats.org/officeDocument/2006/relationships/hyperlink" Target="https://www.gem.wiki/Tianjin_Pipe_Corporation" TargetMode="External"/><Relationship Id="rId416" Type="http://schemas.openxmlformats.org/officeDocument/2006/relationships/hyperlink" Target="https://www.gem.wiki/ArcelorMittal_Sestao_steel_plant" TargetMode="External"/><Relationship Id="rId970" Type="http://schemas.openxmlformats.org/officeDocument/2006/relationships/hyperlink" Target="https://www.gem.wiki/SSAB_Americas_Iowa_steel_plant" TargetMode="External"/><Relationship Id="rId1046" Type="http://schemas.openxmlformats.org/officeDocument/2006/relationships/hyperlink" Target="https://www.gem.wiki/ArcelorMittal_Calvert" TargetMode="External"/><Relationship Id="rId623" Type="http://schemas.openxmlformats.org/officeDocument/2006/relationships/hyperlink" Target="https://www.gem.wiki/Feralpi_Siderurgica_Lonato_steel_plant" TargetMode="External"/><Relationship Id="rId830" Type="http://schemas.openxmlformats.org/officeDocument/2006/relationships/hyperlink" Target="https://www.gem.wiki/Metalfer_Steel_Mill_Sremska_Mitrovica" TargetMode="External"/><Relationship Id="rId928" Type="http://schemas.openxmlformats.org/officeDocument/2006/relationships/hyperlink" Target="https://www.gem.wiki/Siddik_Kardesler_Dilovasi_steel_plant" TargetMode="External"/><Relationship Id="rId57" Type="http://schemas.openxmlformats.org/officeDocument/2006/relationships/hyperlink" Target="https://www.gem.wiki/Algoma_steel_plant" TargetMode="External"/><Relationship Id="rId262" Type="http://schemas.openxmlformats.org/officeDocument/2006/relationships/hyperlink" Target="https://www.gem.wiki/Jiangyin_Xicheng_Steel_Co_Ltd" TargetMode="External"/><Relationship Id="rId567" Type="http://schemas.openxmlformats.org/officeDocument/2006/relationships/hyperlink" Target="https://www.gem.wiki/Jahan_Foolad_Sirjan_Steel_Kerman_plant" TargetMode="External"/><Relationship Id="rId1113" Type="http://schemas.openxmlformats.org/officeDocument/2006/relationships/hyperlink" Target="https://www.gem.wiki/Shougang_Guiyang_Special_Steel_Co_Ltd" TargetMode="External"/><Relationship Id="rId1197" Type="http://schemas.openxmlformats.org/officeDocument/2006/relationships/hyperlink" Target="https://www.gem.wiki/Yildiz_Iron_and_Steel_Kocaeli_plant" TargetMode="External"/><Relationship Id="rId122" Type="http://schemas.openxmlformats.org/officeDocument/2006/relationships/hyperlink" Target="https://www.gem.wiki/Daye_Special_Steel_Co_Ltd" TargetMode="External"/><Relationship Id="rId774" Type="http://schemas.openxmlformats.org/officeDocument/2006/relationships/hyperlink" Target="https://www.gem.wiki/Maju_Perwaja_Steel_plant" TargetMode="External"/><Relationship Id="rId981" Type="http://schemas.openxmlformats.org/officeDocument/2006/relationships/hyperlink" Target="https://www.gem.wiki/Nucor_Steel_Darlington_plant" TargetMode="External"/><Relationship Id="rId1057" Type="http://schemas.openxmlformats.org/officeDocument/2006/relationships/hyperlink" Target="https://www.gem.wiki/Sidor_Ciudad_Guayana_steel_plant" TargetMode="External"/><Relationship Id="rId427" Type="http://schemas.openxmlformats.org/officeDocument/2006/relationships/hyperlink" Target="https://www.gem.wiki/Grupo_Gallardo_Corrugados_Getafe_steel_plant" TargetMode="External"/><Relationship Id="rId634" Type="http://schemas.openxmlformats.org/officeDocument/2006/relationships/hyperlink" Target="https://www.gem.wiki/Acciaierie_Venete_Padua_steel_plant" TargetMode="External"/><Relationship Id="rId841" Type="http://schemas.openxmlformats.org/officeDocument/2006/relationships/hyperlink" Target="https://www.gem.wiki/Promsort_Ural_steel_plant" TargetMode="External"/><Relationship Id="rId273" Type="http://schemas.openxmlformats.org/officeDocument/2006/relationships/hyperlink" Target="https://www.gem.wiki/Zunyi_Fuxin_Special_Steel_Equipment_Manufacturing_Co_Ltd" TargetMode="External"/><Relationship Id="rId480" Type="http://schemas.openxmlformats.org/officeDocument/2006/relationships/hyperlink" Target="https://www.gem.wiki/JSW_BPSL_Jharsuguda_steel_plant" TargetMode="External"/><Relationship Id="rId701" Type="http://schemas.openxmlformats.org/officeDocument/2006/relationships/hyperlink" Target="https://www.gem.wiki/Hyundai_Steel_Dangjin_steel_plant" TargetMode="External"/><Relationship Id="rId939" Type="http://schemas.openxmlformats.org/officeDocument/2006/relationships/hyperlink" Target="https://www.gem.wiki/TT_Iron_and_Steel_Point_Lisas_steel_plant" TargetMode="External"/><Relationship Id="rId1124" Type="http://schemas.openxmlformats.org/officeDocument/2006/relationships/hyperlink" Target="https://www.gem.wiki/Shiyan_Fuyan_Iron_and_Steel_Co_Ltd" TargetMode="External"/><Relationship Id="rId68" Type="http://schemas.openxmlformats.org/officeDocument/2006/relationships/hyperlink" Target="https://www.gem.wiki/Fujian_Sanbao_Steel_Co_Ltd" TargetMode="External"/><Relationship Id="rId133" Type="http://schemas.openxmlformats.org/officeDocument/2006/relationships/hyperlink" Target="https://www.gem.wiki/Hubei_Dazhan_Iron_and_Steel_Co_Ltd" TargetMode="External"/><Relationship Id="rId340" Type="http://schemas.openxmlformats.org/officeDocument/2006/relationships/hyperlink" Target="https://www.gem.wiki/Guangxi_Deyuan_Metallurgy_Co_Ltd_Heng_County" TargetMode="External"/><Relationship Id="rId578" Type="http://schemas.openxmlformats.org/officeDocument/2006/relationships/hyperlink" Target="https://www.gem.wiki/Kish_South_Kaveh_Steel_Hormuzgan_plant" TargetMode="External"/><Relationship Id="rId785" Type="http://schemas.openxmlformats.org/officeDocument/2006/relationships/hyperlink" Target="https://www.gem.wiki/Premium_Steel_Warri_plant" TargetMode="External"/><Relationship Id="rId992" Type="http://schemas.openxmlformats.org/officeDocument/2006/relationships/hyperlink" Target="https://www.gem.wiki/Nucor_Steel_Jewett_plant" TargetMode="External"/><Relationship Id="rId200" Type="http://schemas.openxmlformats.org/officeDocument/2006/relationships/hyperlink" Target="https://www.gem.wiki/Shanxi_Taigang_Stainless_Steel_Co_Ltd" TargetMode="External"/><Relationship Id="rId438" Type="http://schemas.openxmlformats.org/officeDocument/2006/relationships/hyperlink" Target="https://www.gem.wiki/Blastr_Inkoo_steel_plant" TargetMode="External"/><Relationship Id="rId645" Type="http://schemas.openxmlformats.org/officeDocument/2006/relationships/hyperlink" Target="https://www.gem.wiki/JFE_East_Japan_Works_(Chiba)_steel_plant" TargetMode="External"/><Relationship Id="rId852" Type="http://schemas.openxmlformats.org/officeDocument/2006/relationships/hyperlink" Target="https://www.gem.wiki/Balakovo_Steel_Plant" TargetMode="External"/><Relationship Id="rId1068" Type="http://schemas.openxmlformats.org/officeDocument/2006/relationships/hyperlink" Target="https://www.gem.wiki/Hoa_Sen_Phu_My_steel_plant" TargetMode="External"/><Relationship Id="rId284" Type="http://schemas.openxmlformats.org/officeDocument/2006/relationships/hyperlink" Target="https://www.gem.wiki/Wuzhou_Yongda_Iron_and_Steel_Co_Ltd" TargetMode="External"/><Relationship Id="rId491" Type="http://schemas.openxmlformats.org/officeDocument/2006/relationships/hyperlink" Target="https://www.gem.wiki/ArcelorMittal_Nippon_Steel_Hazira_Plant" TargetMode="External"/><Relationship Id="rId505" Type="http://schemas.openxmlformats.org/officeDocument/2006/relationships/hyperlink" Target="https://www.gem.wiki/Tata_Steel_Long_Products_Gamharia_steel_plant" TargetMode="External"/><Relationship Id="rId712" Type="http://schemas.openxmlformats.org/officeDocument/2006/relationships/hyperlink" Target="https://www.gem.wiki/Hyundai_Steel_Pohang_steel_plant" TargetMode="External"/><Relationship Id="rId1135" Type="http://schemas.openxmlformats.org/officeDocument/2006/relationships/hyperlink" Target="https://www.gem.wiki/Henan_Jinhui_Industrial_Group" TargetMode="External"/><Relationship Id="rId79" Type="http://schemas.openxmlformats.org/officeDocument/2006/relationships/hyperlink" Target="https://www.gem.wiki/Guangdong_Guangqing_Metal_Technology_Co_Ltd" TargetMode="External"/><Relationship Id="rId144" Type="http://schemas.openxmlformats.org/officeDocument/2006/relationships/hyperlink" Target="https://www.gem.wiki/Zhangjiagang_Hongchang_Steel_Co_Ltd" TargetMode="External"/><Relationship Id="rId589" Type="http://schemas.openxmlformats.org/officeDocument/2006/relationships/hyperlink" Target="https://www.gem.wiki/Sabzevar_Steel_Complex_Razavi_Khorasan" TargetMode="External"/><Relationship Id="rId796" Type="http://schemas.openxmlformats.org/officeDocument/2006/relationships/hyperlink" Target="https://www.gem.wiki/Sohar_Steel_plant" TargetMode="External"/><Relationship Id="rId1202" Type="http://schemas.openxmlformats.org/officeDocument/2006/relationships/hyperlink" Target="https://www.gem.wiki/Zonouz_Steel_Complex" TargetMode="External"/><Relationship Id="rId351" Type="http://schemas.openxmlformats.org/officeDocument/2006/relationships/hyperlink" Target="https://www.gem.wiki/Zunyi_Changling_Special_Steel_Co_Ltd" TargetMode="External"/><Relationship Id="rId449" Type="http://schemas.openxmlformats.org/officeDocument/2006/relationships/hyperlink" Target="https://www.gem.wiki/Se.ven_GI_Cardiff_plant" TargetMode="External"/><Relationship Id="rId656" Type="http://schemas.openxmlformats.org/officeDocument/2006/relationships/hyperlink" Target="https://www.gem.wiki/Nippon_Kyushu_Works_(Yawata_Area,_Tobata)_steel_plant" TargetMode="External"/><Relationship Id="rId863" Type="http://schemas.openxmlformats.org/officeDocument/2006/relationships/hyperlink" Target="https://www.gem.wiki/Volzhsky_Pipe_Plant" TargetMode="External"/><Relationship Id="rId1079" Type="http://schemas.openxmlformats.org/officeDocument/2006/relationships/hyperlink" Target="https://www.gem.wiki/Dinson_Chivhu_iron_and_steel_plant" TargetMode="External"/><Relationship Id="rId211" Type="http://schemas.openxmlformats.org/officeDocument/2006/relationships/hyperlink" Target="https://www.gem.wiki/Tianjin_Rockcheck_Steel_Group_Co_Ltd" TargetMode="External"/><Relationship Id="rId295" Type="http://schemas.openxmlformats.org/officeDocument/2006/relationships/hyperlink" Target="https://www.gem.wiki/Guangxi_Guixin_Iron_and_Steel_Group_Co_Ltd" TargetMode="External"/><Relationship Id="rId309" Type="http://schemas.openxmlformats.org/officeDocument/2006/relationships/hyperlink" Target="https://www.gem.wiki/Liyang_Baorun_Steel_Co_Ltd" TargetMode="External"/><Relationship Id="rId516" Type="http://schemas.openxmlformats.org/officeDocument/2006/relationships/hyperlink" Target="https://www.gem.wiki/Jindal_Stainless_Hisar_steel_plant" TargetMode="External"/><Relationship Id="rId1146" Type="http://schemas.openxmlformats.org/officeDocument/2006/relationships/hyperlink" Target="https://www.gem.wiki/Green_Steel_of_WA_Collie_Steel_plant" TargetMode="External"/><Relationship Id="rId723" Type="http://schemas.openxmlformats.org/officeDocument/2006/relationships/hyperlink" Target="https://www.gem.wiki/SeAH_Besteel_Gunsan_steel_plant" TargetMode="External"/><Relationship Id="rId930" Type="http://schemas.openxmlformats.org/officeDocument/2006/relationships/hyperlink" Target="https://www.gem.wiki/Toscelik_Iskenderun_steel_plant" TargetMode="External"/><Relationship Id="rId1006" Type="http://schemas.openxmlformats.org/officeDocument/2006/relationships/hyperlink" Target="https://www.gem.wiki/Steel_Dynamics_Columbia_City_plant" TargetMode="External"/><Relationship Id="rId155" Type="http://schemas.openxmlformats.org/officeDocument/2006/relationships/hyperlink" Target="https://www.gem.wiki/Zenith_Steel_Group_Co_Ltd" TargetMode="External"/><Relationship Id="rId362" Type="http://schemas.openxmlformats.org/officeDocument/2006/relationships/hyperlink" Target="https://www.gem.wiki/Longnan_Fuxin_Iron_and_Steel_Co_Ltd" TargetMode="External"/><Relationship Id="rId1213" Type="http://schemas.openxmlformats.org/officeDocument/2006/relationships/hyperlink" Target="https://www.gem.wiki/Jai_Balaji_Rajbandh_Unit_III_steel_plant" TargetMode="External"/><Relationship Id="rId222" Type="http://schemas.openxmlformats.org/officeDocument/2006/relationships/hyperlink" Target="https://www.gem.wiki/Yancheng_Lianxin_Iron_and_Steel_Co_Ltd" TargetMode="External"/><Relationship Id="rId667" Type="http://schemas.openxmlformats.org/officeDocument/2006/relationships/hyperlink" Target="https://www.gem.wiki/Tokyo_Steel_Utsunomiya_plant" TargetMode="External"/><Relationship Id="rId874" Type="http://schemas.openxmlformats.org/officeDocument/2006/relationships/hyperlink" Target="https://www.gem.wiki/SABIC_Hadeed_Al_Jubail_steel_plant" TargetMode="External"/><Relationship Id="rId17" Type="http://schemas.openxmlformats.org/officeDocument/2006/relationships/hyperlink" Target="https://www.gem.wiki/ArcelorMittal_Zenica_steel_plant" TargetMode="External"/><Relationship Id="rId527" Type="http://schemas.openxmlformats.org/officeDocument/2006/relationships/hyperlink" Target="https://www.gem.wiki/Jai_Balaji_Durgapur_Unit_IV_steel_plant" TargetMode="External"/><Relationship Id="rId734" Type="http://schemas.openxmlformats.org/officeDocument/2006/relationships/hyperlink" Target="https://www.gem.wiki/ArcelorMittal_Differdange_steel_plant" TargetMode="External"/><Relationship Id="rId941" Type="http://schemas.openxmlformats.org/officeDocument/2006/relationships/hyperlink" Target="https://www.gem.wiki/China_Steel_Dragon_Steel_Taichung_plant" TargetMode="External"/><Relationship Id="rId1157" Type="http://schemas.openxmlformats.org/officeDocument/2006/relationships/hyperlink" Target="https://www.gem.wiki/DaehanSteel_Noksan_Steel_Plant" TargetMode="External"/><Relationship Id="rId70" Type="http://schemas.openxmlformats.org/officeDocument/2006/relationships/hyperlink" Target="https://www.gem.wiki/Fujian_Sanbao_Steel_Co_Ltd" TargetMode="External"/><Relationship Id="rId166" Type="http://schemas.openxmlformats.org/officeDocument/2006/relationships/hyperlink" Target="https://www.gem.wiki/Bengang_Steel_Plates_Co_Ltd" TargetMode="External"/><Relationship Id="rId373" Type="http://schemas.openxmlformats.org/officeDocument/2006/relationships/hyperlink" Target="https://www.gem.wiki/GFG_Liberty_Ostrava_steel_plant" TargetMode="External"/><Relationship Id="rId580" Type="http://schemas.openxmlformats.org/officeDocument/2006/relationships/hyperlink" Target="https://www.gem.wiki/Arfa_Iron_and_Steel_Yazd_plant" TargetMode="External"/><Relationship Id="rId801" Type="http://schemas.openxmlformats.org/officeDocument/2006/relationships/hyperlink" Target="https://www.gem.wiki/Gerdau_Siderperu_Chimbote_steel_plant" TargetMode="External"/><Relationship Id="rId1017" Type="http://schemas.openxmlformats.org/officeDocument/2006/relationships/hyperlink" Target="https://www.gem.wiki/Cleveland-Cliffs_Mansfield_Works" TargetMode="External"/><Relationship Id="rId1224" Type="http://schemas.openxmlformats.org/officeDocument/2006/relationships/hyperlink" Target="https://www.gem.wiki/JSOL_Angul_steel_plant" TargetMode="External"/><Relationship Id="rId1" Type="http://schemas.openxmlformats.org/officeDocument/2006/relationships/hyperlink" Target="https://www.gem.wiki/Emsteel_Abu_Dhabi_plant" TargetMode="External"/><Relationship Id="rId233" Type="http://schemas.openxmlformats.org/officeDocument/2006/relationships/hyperlink" Target="https://www.gem.wiki/Guangdong_Jinshenglan_Metallurgical_Technology_Co_Ltd" TargetMode="External"/><Relationship Id="rId440" Type="http://schemas.openxmlformats.org/officeDocument/2006/relationships/hyperlink" Target="https://www.gem.wiki/ArcelorMittal_Dunkerque_steel_plant" TargetMode="External"/><Relationship Id="rId678" Type="http://schemas.openxmlformats.org/officeDocument/2006/relationships/hyperlink" Target="https://www.gem.wiki/Nakayama_Steel_Works_Osaka" TargetMode="External"/><Relationship Id="rId885" Type="http://schemas.openxmlformats.org/officeDocument/2006/relationships/hyperlink" Target="https://www.gem.wiki/Essar_Ras_Al_Khair_steel_plant" TargetMode="External"/><Relationship Id="rId1070" Type="http://schemas.openxmlformats.org/officeDocument/2006/relationships/hyperlink" Target="https://www.gem.wiki/Thai_Nguyen_Iron_and_Steel_plant" TargetMode="External"/><Relationship Id="rId28" Type="http://schemas.openxmlformats.org/officeDocument/2006/relationships/hyperlink" Target="https://www.gem.wiki/Thy_Marcinelle_Charleroi_steel_plant" TargetMode="External"/><Relationship Id="rId300" Type="http://schemas.openxmlformats.org/officeDocument/2006/relationships/hyperlink" Target="https://www.gem.wiki/Guangxi_Liugang_Zhongjin_Stainless_Steel_Co_Ltd" TargetMode="External"/><Relationship Id="rId538" Type="http://schemas.openxmlformats.org/officeDocument/2006/relationships/hyperlink" Target="https://www.gem.wiki/Mass_Iron_and_Steel_Industry_Co_Sulaimaniya_plant" TargetMode="External"/><Relationship Id="rId745" Type="http://schemas.openxmlformats.org/officeDocument/2006/relationships/hyperlink" Target="https://www.gem.wiki/Riva_Industries_Jorf_Lasfar_steel_plant" TargetMode="External"/><Relationship Id="rId952" Type="http://schemas.openxmlformats.org/officeDocument/2006/relationships/hyperlink" Target="https://www.gem.wiki/Interpipe_Steel_Plant" TargetMode="External"/><Relationship Id="rId1168" Type="http://schemas.openxmlformats.org/officeDocument/2006/relationships/hyperlink" Target="https://www.gem.wiki/Hellenic_Halyvourgia_Velestino_steel_plant" TargetMode="External"/><Relationship Id="rId81" Type="http://schemas.openxmlformats.org/officeDocument/2006/relationships/hyperlink" Target="https://www.gem.wiki/Angang_Lianzhong_Stainless_Steel_Co_Ltd" TargetMode="External"/><Relationship Id="rId177" Type="http://schemas.openxmlformats.org/officeDocument/2006/relationships/hyperlink" Target="https://www.gem.wiki/Xining_Special_Steel_Co_Ltd" TargetMode="External"/><Relationship Id="rId384" Type="http://schemas.openxmlformats.org/officeDocument/2006/relationships/hyperlink" Target="https://www.gem.wiki/Riva_Hennigsdorfer_Electric_Steel_Works" TargetMode="External"/><Relationship Id="rId591" Type="http://schemas.openxmlformats.org/officeDocument/2006/relationships/hyperlink" Target="https://www.gem.wiki/Ghaenat_Steel_Complex_South_Khorasan" TargetMode="External"/><Relationship Id="rId605" Type="http://schemas.openxmlformats.org/officeDocument/2006/relationships/hyperlink" Target="https://www.gem.wiki/Khouzestan_Oxin_Steel" TargetMode="External"/><Relationship Id="rId812" Type="http://schemas.openxmlformats.org/officeDocument/2006/relationships/hyperlink" Target="https://www.gem.wiki/Celsa_Huta_Ostrowiec_steel_plant" TargetMode="External"/><Relationship Id="rId1028" Type="http://schemas.openxmlformats.org/officeDocument/2006/relationships/hyperlink" Target="https://www.gem.wiki/Gerdau_Cartersville_steel_plant" TargetMode="External"/><Relationship Id="rId1235" Type="http://schemas.openxmlformats.org/officeDocument/2006/relationships/hyperlink" Target="https://www.gem.wiki/Vietnam_Italy_Steel_Pho_Noi_steel_plant" TargetMode="External"/><Relationship Id="rId244" Type="http://schemas.openxmlformats.org/officeDocument/2006/relationships/hyperlink" Target="https://www.gem.wiki/Chengdu_Changfeng_Iron_and_Steel_Group_Co_Ltd" TargetMode="External"/><Relationship Id="rId689" Type="http://schemas.openxmlformats.org/officeDocument/2006/relationships/hyperlink" Target="https://www.gem.wiki/Ch'ollima_Steel_Complex_steel_plant" TargetMode="External"/><Relationship Id="rId896" Type="http://schemas.openxmlformats.org/officeDocument/2006/relationships/hyperlink" Target="https://www.gem.wiki/Hmisho_Steel_Hassia_plant" TargetMode="External"/><Relationship Id="rId1081" Type="http://schemas.openxmlformats.org/officeDocument/2006/relationships/hyperlink" Target="https://www.gem.wiki/Meranti_Steel_Map_Ta_Phut_plant" TargetMode="External"/><Relationship Id="rId39" Type="http://schemas.openxmlformats.org/officeDocument/2006/relationships/hyperlink" Target="https://www.gem.wiki/ArcelorMittal_Juiz_de_Fora_steel_plant" TargetMode="External"/><Relationship Id="rId451" Type="http://schemas.openxmlformats.org/officeDocument/2006/relationships/hyperlink" Target="https://www.gem.wiki/GFG_Liberty_Steel_Rotherham_plant" TargetMode="External"/><Relationship Id="rId549" Type="http://schemas.openxmlformats.org/officeDocument/2006/relationships/hyperlink" Target="https://www.gem.wiki/Khouzestan_Steel_plant" TargetMode="External"/><Relationship Id="rId756" Type="http://schemas.openxmlformats.org/officeDocument/2006/relationships/hyperlink" Target="https://www.gem.wiki/Tenaris_TAMSA_Veracruz_steel_plant" TargetMode="External"/><Relationship Id="rId1179" Type="http://schemas.openxmlformats.org/officeDocument/2006/relationships/hyperlink" Target="https://www.gem.wiki/Metinvest_Piombino_steel_plant" TargetMode="External"/><Relationship Id="rId104" Type="http://schemas.openxmlformats.org/officeDocument/2006/relationships/hyperlink" Target="https://www.gem.wiki/Qian_an_Jiujiang_Wire_Co_Ltd" TargetMode="External"/><Relationship Id="rId188" Type="http://schemas.openxmlformats.org/officeDocument/2006/relationships/hyperlink" Target="https://www.gem.wiki/Xiwang_Metal_Science_Technology_Co_Ltd" TargetMode="External"/><Relationship Id="rId311" Type="http://schemas.openxmlformats.org/officeDocument/2006/relationships/hyperlink" Target="https://www.gem.wiki/Luoyang_Luogang_Group_of_Steel_and_Iron_Co_Ltd" TargetMode="External"/><Relationship Id="rId395" Type="http://schemas.openxmlformats.org/officeDocument/2006/relationships/hyperlink" Target="https://www.gem.wiki/Sider_El_Hadjar_Annaba_steel_plant" TargetMode="External"/><Relationship Id="rId409" Type="http://schemas.openxmlformats.org/officeDocument/2006/relationships/hyperlink" Target="https://www.gem.wiki/Ezz_Flat_Steel_Ain_Sokhna_plant" TargetMode="External"/><Relationship Id="rId963" Type="http://schemas.openxmlformats.org/officeDocument/2006/relationships/hyperlink" Target="https://www.gem.wiki/CMC_Steel_Texas_plant" TargetMode="External"/><Relationship Id="rId1039" Type="http://schemas.openxmlformats.org/officeDocument/2006/relationships/hyperlink" Target="https://www.gem.wiki/CMC_Steel_New_Jersey_plant" TargetMode="External"/><Relationship Id="rId92" Type="http://schemas.openxmlformats.org/officeDocument/2006/relationships/hyperlink" Target="https://www.gem.wiki/Guizhou_United_Iron_and_Steel_Group_Co_Ltd" TargetMode="External"/><Relationship Id="rId616" Type="http://schemas.openxmlformats.org/officeDocument/2006/relationships/hyperlink" Target="https://www.gem.wiki/Danieli_ABS_Pozzuolo_del_Friuli_steel_plant" TargetMode="External"/><Relationship Id="rId823" Type="http://schemas.openxmlformats.org/officeDocument/2006/relationships/hyperlink" Target="https://www.gem.wiki/Industries_Qatar_Steel_Mesaieed_plant" TargetMode="External"/><Relationship Id="rId255" Type="http://schemas.openxmlformats.org/officeDocument/2006/relationships/hyperlink" Target="https://www.gem.wiki/Tangshan_Zhengfeng_Steel_Co_Ltd" TargetMode="External"/><Relationship Id="rId462" Type="http://schemas.openxmlformats.org/officeDocument/2006/relationships/hyperlink" Target="https://www.gem.wiki/Gunung_Raja_Paksi_West_Java_steel_plant" TargetMode="External"/><Relationship Id="rId1092" Type="http://schemas.openxmlformats.org/officeDocument/2006/relationships/hyperlink" Target="https://www.gem.wiki/Guangdong_Yuebei_United_Steel_Co_Ltd" TargetMode="External"/><Relationship Id="rId1106" Type="http://schemas.openxmlformats.org/officeDocument/2006/relationships/hyperlink" Target="https://www.gem.wiki/Shaanxi_Hanzhong_Iron_and_Steel_Group_Co_Ltd" TargetMode="External"/><Relationship Id="rId115" Type="http://schemas.openxmlformats.org/officeDocument/2006/relationships/hyperlink" Target="https://www.gem.wiki/Jianlong_Beiman_Special_Steel_Co_Ltd" TargetMode="External"/><Relationship Id="rId322" Type="http://schemas.openxmlformats.org/officeDocument/2006/relationships/hyperlink" Target="https://www.gem.wiki/Jilin_Steel_Group_Fugang_Metal_Manufacturing_Co_Ltd" TargetMode="External"/><Relationship Id="rId767" Type="http://schemas.openxmlformats.org/officeDocument/2006/relationships/hyperlink" Target="https://www.gem.wiki/Grupo_Simec_San_Luis_steel_plants" TargetMode="External"/><Relationship Id="rId974" Type="http://schemas.openxmlformats.org/officeDocument/2006/relationships/hyperlink" Target="https://www.gem.wiki/BlueScope_North_Star_Steel_plant" TargetMode="External"/><Relationship Id="rId199" Type="http://schemas.openxmlformats.org/officeDocument/2006/relationships/hyperlink" Target="https://www.gem.wiki/Shanxi_Taigang_Stainless_Steel_Co_Ltd" TargetMode="External"/><Relationship Id="rId627" Type="http://schemas.openxmlformats.org/officeDocument/2006/relationships/hyperlink" Target="https://www.gem.wiki/Pittini_Siderpotenza_Potenza_steel_plant" TargetMode="External"/><Relationship Id="rId834" Type="http://schemas.openxmlformats.org/officeDocument/2006/relationships/hyperlink" Target="https://www.gem.wiki/Amurstal_steel_plant" TargetMode="External"/><Relationship Id="rId266" Type="http://schemas.openxmlformats.org/officeDocument/2006/relationships/hyperlink" Target="https://www.gem.wiki/Yunnan_Tiangao_Nickel_Alloy_Co_Ltd" TargetMode="External"/><Relationship Id="rId473" Type="http://schemas.openxmlformats.org/officeDocument/2006/relationships/hyperlink" Target="https://www.gem.wiki/Krakatau_Steel_Cilegon_plant" TargetMode="External"/><Relationship Id="rId680" Type="http://schemas.openxmlformats.org/officeDocument/2006/relationships/hyperlink" Target="https://www.gem.wiki/Kyoei_Steel_Yamaguchi_Division_(Yamaguchi)" TargetMode="External"/><Relationship Id="rId901" Type="http://schemas.openxmlformats.org/officeDocument/2006/relationships/hyperlink" Target="https://www.gem.wiki/Siam_Yamato_Steel_Huai_Pong_plant" TargetMode="External"/><Relationship Id="rId1117" Type="http://schemas.openxmlformats.org/officeDocument/2006/relationships/hyperlink" Target="https://www.gem.wiki/Hubei_Lijin_Steel_Group_Co_Ltd" TargetMode="External"/><Relationship Id="rId30" Type="http://schemas.openxmlformats.org/officeDocument/2006/relationships/hyperlink" Target="https://www.gem.wiki/Stomana_Industry_Pernik_steel_plant" TargetMode="External"/><Relationship Id="rId126" Type="http://schemas.openxmlformats.org/officeDocument/2006/relationships/hyperlink" Target="https://www.gem.wiki/Wuhan_Shunle_Stainless_Steel_Co_Ltd" TargetMode="External"/><Relationship Id="rId333" Type="http://schemas.openxmlformats.org/officeDocument/2006/relationships/hyperlink" Target="https://www.gem.wiki/Guangxi_Guifeng_Special_Steel_Co_Ltd" TargetMode="External"/><Relationship Id="rId540" Type="http://schemas.openxmlformats.org/officeDocument/2006/relationships/hyperlink" Target="https://www.gem.wiki/Van_Steel_Kurdistan_plant" TargetMode="External"/><Relationship Id="rId778" Type="http://schemas.openxmlformats.org/officeDocument/2006/relationships/hyperlink" Target="https://www.gem.wiki/Malaysia_Steel_Works_Klang" TargetMode="External"/><Relationship Id="rId985" Type="http://schemas.openxmlformats.org/officeDocument/2006/relationships/hyperlink" Target="https://www.gem.wiki/Nucor_Steel_Norfolk_plant" TargetMode="External"/><Relationship Id="rId1170" Type="http://schemas.openxmlformats.org/officeDocument/2006/relationships/hyperlink" Target="https://www.gem.wiki/Mobarakeh_Saba_Steel_Complex" TargetMode="External"/><Relationship Id="rId638" Type="http://schemas.openxmlformats.org/officeDocument/2006/relationships/hyperlink" Target="https://www.gem.wiki/Duferco_Travi_e_Profilati_San_Zeno_Naviglio_steel_plant" TargetMode="External"/><Relationship Id="rId845" Type="http://schemas.openxmlformats.org/officeDocument/2006/relationships/hyperlink" Target="https://www.gem.wiki/Metalloinvest_OEMK_steel_plant" TargetMode="External"/><Relationship Id="rId1030" Type="http://schemas.openxmlformats.org/officeDocument/2006/relationships/hyperlink" Target="https://www.gem.wiki/Gerdau_Fort_Smith_steel_plant" TargetMode="External"/><Relationship Id="rId277" Type="http://schemas.openxmlformats.org/officeDocument/2006/relationships/hyperlink" Target="https://www.gem.wiki/Guizhou_Juxin_Iron_and_Steel_Group_Co_Ltd" TargetMode="External"/><Relationship Id="rId400" Type="http://schemas.openxmlformats.org/officeDocument/2006/relationships/hyperlink" Target="https://www.gem.wiki/ETRHB_Annaba_steel_plant" TargetMode="External"/><Relationship Id="rId484" Type="http://schemas.openxmlformats.org/officeDocument/2006/relationships/hyperlink" Target="https://www.gem.wiki/JSW_BPSL_Jharsuguda_steel_plant" TargetMode="External"/><Relationship Id="rId705" Type="http://schemas.openxmlformats.org/officeDocument/2006/relationships/hyperlink" Target="https://www.gem.wiki/Hyundai_Steel_Incheon_steel_plant" TargetMode="External"/><Relationship Id="rId1128" Type="http://schemas.openxmlformats.org/officeDocument/2006/relationships/hyperlink" Target="https://www.gem.wiki/Pangang_Group_Jiangyou_Changcheng_Special_Steel_Co_Ltd" TargetMode="External"/><Relationship Id="rId137" Type="http://schemas.openxmlformats.org/officeDocument/2006/relationships/hyperlink" Target="https://www.gem.wiki/Ezhou_Hongtai_Steel_Co_Ltd" TargetMode="External"/><Relationship Id="rId344" Type="http://schemas.openxmlformats.org/officeDocument/2006/relationships/hyperlink" Target="https://www.gem.wiki/Ningbo_Haoyang_New_Materials_Techonology_Co_Ltd" TargetMode="External"/><Relationship Id="rId691" Type="http://schemas.openxmlformats.org/officeDocument/2006/relationships/hyperlink" Target="https://www.gem.wiki/Ch'ollima_Steel_Complex_steel_plant" TargetMode="External"/><Relationship Id="rId789" Type="http://schemas.openxmlformats.org/officeDocument/2006/relationships/hyperlink" Target="https://www.gem.wiki/Sev.en_GI_Mo_i_Rana_steel_plant" TargetMode="External"/><Relationship Id="rId912" Type="http://schemas.openxmlformats.org/officeDocument/2006/relationships/hyperlink" Target="https://www.gem.wiki/Ege_Steel_Aliaga_plant" TargetMode="External"/><Relationship Id="rId996" Type="http://schemas.openxmlformats.org/officeDocument/2006/relationships/hyperlink" Target="https://www.gem.wiki/Nucor_Steel_Plymouth_plant" TargetMode="External"/><Relationship Id="rId41" Type="http://schemas.openxmlformats.org/officeDocument/2006/relationships/hyperlink" Target="https://www.gem.wiki/ArcelorMittal_Barra_Mansa_steel_plant" TargetMode="External"/><Relationship Id="rId551" Type="http://schemas.openxmlformats.org/officeDocument/2006/relationships/hyperlink" Target="https://www.gem.wiki/Khouzestan_Steel_plant" TargetMode="External"/><Relationship Id="rId649" Type="http://schemas.openxmlformats.org/officeDocument/2006/relationships/hyperlink" Target="https://www.gem.wiki/JFE_Sendai_Works_steel_plant" TargetMode="External"/><Relationship Id="rId856" Type="http://schemas.openxmlformats.org/officeDocument/2006/relationships/hyperlink" Target="https://www.gem.wiki/Ural_Steel_Metallurgical_Plant" TargetMode="External"/><Relationship Id="rId1181" Type="http://schemas.openxmlformats.org/officeDocument/2006/relationships/hyperlink" Target="https://www.gem.wiki/Delta_Steel_Mill_Al_Qalyubia_plant" TargetMode="External"/><Relationship Id="rId190" Type="http://schemas.openxmlformats.org/officeDocument/2006/relationships/hyperlink" Target="https://www.gem.wiki/Shandong_Shouguang_Juneng_Special_Steel_Co_Ltd" TargetMode="External"/><Relationship Id="rId204" Type="http://schemas.openxmlformats.org/officeDocument/2006/relationships/hyperlink" Target="https://www.gem.wiki/Chengyu_Vanadium_and_Titanium_Technology_Co_Ltd" TargetMode="External"/><Relationship Id="rId288" Type="http://schemas.openxmlformats.org/officeDocument/2006/relationships/hyperlink" Target="https://www.gem.wiki/Wuzhou_Yongda_Iron_and_Steel_Co_Ltd" TargetMode="External"/><Relationship Id="rId411" Type="http://schemas.openxmlformats.org/officeDocument/2006/relationships/hyperlink" Target="https://www.gem.wiki/Suez_Steel_Solb_Misr_Attaka_plant" TargetMode="External"/><Relationship Id="rId509" Type="http://schemas.openxmlformats.org/officeDocument/2006/relationships/hyperlink" Target="https://www.gem.wiki/JSW_Steel_Raigarh_steel_plant" TargetMode="External"/><Relationship Id="rId1041" Type="http://schemas.openxmlformats.org/officeDocument/2006/relationships/hyperlink" Target="https://www.gem.wiki/CMC_South_Carolina_steel_plant" TargetMode="External"/><Relationship Id="rId1139" Type="http://schemas.openxmlformats.org/officeDocument/2006/relationships/hyperlink" Target="https://www.gem.wiki/Xingtai_Iron_and_Steel_Co_Ltd_Weixian" TargetMode="External"/><Relationship Id="rId495" Type="http://schemas.openxmlformats.org/officeDocument/2006/relationships/hyperlink" Target="https://www.gem.wiki/JSPL_Raigarh_steel_plant" TargetMode="External"/><Relationship Id="rId716" Type="http://schemas.openxmlformats.org/officeDocument/2006/relationships/hyperlink" Target="https://www.gem.wiki/KISCO_steel_Changwon_plant" TargetMode="External"/><Relationship Id="rId923" Type="http://schemas.openxmlformats.org/officeDocument/2006/relationships/hyperlink" Target="https://www.gem.wiki/Kroman_Steel_Darica_plant" TargetMode="External"/><Relationship Id="rId52" Type="http://schemas.openxmlformats.org/officeDocument/2006/relationships/hyperlink" Target="https://www.gem.wiki/ArcelorMittal_Montreal_steel_plant" TargetMode="External"/><Relationship Id="rId148" Type="http://schemas.openxmlformats.org/officeDocument/2006/relationships/hyperlink" Target="https://www.gem.wiki/Jiangsu_Shagang_Group_Huaigang_Special_Steel_Co_Ltd" TargetMode="External"/><Relationship Id="rId355" Type="http://schemas.openxmlformats.org/officeDocument/2006/relationships/hyperlink" Target="https://www.gem.wiki/Zhejiang_Wantai_Special_Steel_Co_Ltd" TargetMode="External"/><Relationship Id="rId562" Type="http://schemas.openxmlformats.org/officeDocument/2006/relationships/hyperlink" Target="https://www.gem.wiki/Natanz_Steel_Company_Isfahan_plant" TargetMode="External"/><Relationship Id="rId1192" Type="http://schemas.openxmlformats.org/officeDocument/2006/relationships/hyperlink" Target="https://www.gem.wiki/Evonith_Value_Steel_Wardha_Steel_Plant" TargetMode="External"/><Relationship Id="rId1206" Type="http://schemas.openxmlformats.org/officeDocument/2006/relationships/hyperlink" Target="https://www.gem.wiki/Tosyali-SULB_Benghazi_Plant" TargetMode="External"/><Relationship Id="rId215" Type="http://schemas.openxmlformats.org/officeDocument/2006/relationships/hyperlink" Target="https://www.gem.wiki/Xinjiang_Xinan_Special_Steel_Co_Ltd" TargetMode="External"/><Relationship Id="rId422" Type="http://schemas.openxmlformats.org/officeDocument/2006/relationships/hyperlink" Target="https://www.gem.wiki/Celsa_Barcelona_Castellbisbal_steel_plant" TargetMode="External"/><Relationship Id="rId867" Type="http://schemas.openxmlformats.org/officeDocument/2006/relationships/hyperlink" Target="https://www.gem.wiki/Kamsky_Metallurgical_Works_TEMPO" TargetMode="External"/><Relationship Id="rId1052" Type="http://schemas.openxmlformats.org/officeDocument/2006/relationships/hyperlink" Target="https://www.gem.wiki/Uzmetkombinat_steel_plant" TargetMode="External"/><Relationship Id="rId299" Type="http://schemas.openxmlformats.org/officeDocument/2006/relationships/hyperlink" Target="https://www.gem.wiki/Guangxi_Liugang_Zhongjin_Stainless_Steel_Co_Ltd" TargetMode="External"/><Relationship Id="rId727" Type="http://schemas.openxmlformats.org/officeDocument/2006/relationships/hyperlink" Target="https://www.gem.wiki/SeAH_Changwon_Integrated_Special_Steel_plant" TargetMode="External"/><Relationship Id="rId934" Type="http://schemas.openxmlformats.org/officeDocument/2006/relationships/hyperlink" Target="https://www.gem.wiki/Tosyali_Toprakkale_plant" TargetMode="External"/><Relationship Id="rId63" Type="http://schemas.openxmlformats.org/officeDocument/2006/relationships/hyperlink" Target="https://www.gem.wiki/AZA_Colina_steel_plant" TargetMode="External"/><Relationship Id="rId159" Type="http://schemas.openxmlformats.org/officeDocument/2006/relationships/hyperlink" Target="https://www.gem.wiki/Changzhou_Eastern_Special_Steel_Co_Ltd" TargetMode="External"/><Relationship Id="rId366" Type="http://schemas.openxmlformats.org/officeDocument/2006/relationships/hyperlink" Target="https://www.gem.wiki/Hubei_Wucheng_Iron_and_Steel_Group_Co_Ltd" TargetMode="External"/><Relationship Id="rId573" Type="http://schemas.openxmlformats.org/officeDocument/2006/relationships/hyperlink" Target="https://www.gem.wiki/Butia_Steel_Kerman_plant" TargetMode="External"/><Relationship Id="rId780" Type="http://schemas.openxmlformats.org/officeDocument/2006/relationships/hyperlink" Target="https://www.gem.wiki/Ann_Joo_Steel_Selangor_plant" TargetMode="External"/><Relationship Id="rId1217" Type="http://schemas.openxmlformats.org/officeDocument/2006/relationships/hyperlink" Target="https://www.gem.wiki/Nippon_Stainless_Steel_Yamaguchi_Works_(Shunan_Area)_steel_plant" TargetMode="External"/><Relationship Id="rId226" Type="http://schemas.openxmlformats.org/officeDocument/2006/relationships/hyperlink" Target="https://www.gem.wiki/Hbis_Laoting_Steel_Co_Ltd" TargetMode="External"/><Relationship Id="rId433" Type="http://schemas.openxmlformats.org/officeDocument/2006/relationships/hyperlink" Target="https://www.gem.wiki/Celsa_Nervacero_steel_plant" TargetMode="External"/><Relationship Id="rId878" Type="http://schemas.openxmlformats.org/officeDocument/2006/relationships/hyperlink" Target="https://www.gem.wiki/Al_Ittefaq_Arab_Steel_Dammam_plant" TargetMode="External"/><Relationship Id="rId1063" Type="http://schemas.openxmlformats.org/officeDocument/2006/relationships/hyperlink" Target="https://www.gem.wiki/VAS_An_Hung_Tuong_Steel_Binh_Duong_plant" TargetMode="External"/><Relationship Id="rId640" Type="http://schemas.openxmlformats.org/officeDocument/2006/relationships/hyperlink" Target="https://www.gem.wiki/Riva_Acciaio_Lesegno_steel_plant" TargetMode="External"/><Relationship Id="rId738" Type="http://schemas.openxmlformats.org/officeDocument/2006/relationships/hyperlink" Target="https://www.gem.wiki/Libyan_Iron_and_Steel_Misrata_plant" TargetMode="External"/><Relationship Id="rId945" Type="http://schemas.openxmlformats.org/officeDocument/2006/relationships/hyperlink" Target="https://www.gem.wiki/Yieh_United_Steel_Kaohsiung_plant" TargetMode="External"/><Relationship Id="rId74" Type="http://schemas.openxmlformats.org/officeDocument/2006/relationships/hyperlink" Target="https://www.gem.wiki/Gansu_Jiu_Steel_Group_Hongxing_Iron_and_Steel_Co_Ltd" TargetMode="External"/><Relationship Id="rId377" Type="http://schemas.openxmlformats.org/officeDocument/2006/relationships/hyperlink" Target="https://www.gem.wiki/ArcelorMittal_Bremen_steel_plant" TargetMode="External"/><Relationship Id="rId500" Type="http://schemas.openxmlformats.org/officeDocument/2006/relationships/hyperlink" Target="https://www.gem.wiki/JSW_Steel_Dolvi_steel_plant" TargetMode="External"/><Relationship Id="rId584" Type="http://schemas.openxmlformats.org/officeDocument/2006/relationships/hyperlink" Target="https://www.gem.wiki/Iran_Alloy_Steel_Company_Yazd_plant" TargetMode="External"/><Relationship Id="rId805" Type="http://schemas.openxmlformats.org/officeDocument/2006/relationships/hyperlink" Target="https://www.gem.wiki/SteelAsia_Compostela_steel_plant" TargetMode="External"/><Relationship Id="rId1130" Type="http://schemas.openxmlformats.org/officeDocument/2006/relationships/hyperlink" Target="https://www.gem.wiki/Zhenshi_Group_Eastern_Special_Steel_Co_Ltd" TargetMode="External"/><Relationship Id="rId1228" Type="http://schemas.openxmlformats.org/officeDocument/2006/relationships/hyperlink" Target="https://www.gem.wiki/Gerdau_Jackson_steel_mill" TargetMode="External"/><Relationship Id="rId5" Type="http://schemas.openxmlformats.org/officeDocument/2006/relationships/hyperlink" Target="https://www.gem.wiki/Kurum_International_Elbasan_steel_plant" TargetMode="External"/><Relationship Id="rId237" Type="http://schemas.openxmlformats.org/officeDocument/2006/relationships/hyperlink" Target="https://www.gem.wiki/Shijiazhuang_Iron_and_Steel_Co_Ltd_Special_Steel_Branch" TargetMode="External"/><Relationship Id="rId791" Type="http://schemas.openxmlformats.org/officeDocument/2006/relationships/hyperlink" Target="https://www.gem.wiki/Jindal_Shadeed_Iron_&amp;_Steel_Sohar_plant" TargetMode="External"/><Relationship Id="rId889" Type="http://schemas.openxmlformats.org/officeDocument/2006/relationships/hyperlink" Target="https://www.gem.wiki/Stegra_Boden_steel_plant" TargetMode="External"/><Relationship Id="rId1074" Type="http://schemas.openxmlformats.org/officeDocument/2006/relationships/hyperlink" Target="https://www.gem.wiki/ArcelorMittal_Newcastle_Steel_Works" TargetMode="External"/><Relationship Id="rId444" Type="http://schemas.openxmlformats.org/officeDocument/2006/relationships/hyperlink" Target="https://www.gem.wiki/Riva_Sam_Neuves-Maisons_steel_plant" TargetMode="External"/><Relationship Id="rId651" Type="http://schemas.openxmlformats.org/officeDocument/2006/relationships/hyperlink" Target="https://www.gem.wiki/JFE_Bars_&amp;_Shapes_Kashima_Works_steel_plant" TargetMode="External"/><Relationship Id="rId749" Type="http://schemas.openxmlformats.org/officeDocument/2006/relationships/hyperlink" Target="https://www.gem.wiki/DEACERO_Celaya_steel_plant" TargetMode="External"/><Relationship Id="rId290" Type="http://schemas.openxmlformats.org/officeDocument/2006/relationships/hyperlink" Target="https://www.gem.wiki/Wuzhou_Yongda_Iron_and_Steel_Co_Ltd" TargetMode="External"/><Relationship Id="rId304" Type="http://schemas.openxmlformats.org/officeDocument/2006/relationships/hyperlink" Target="https://www.gem.wiki/Guangdong_Nanfang_Donghai_Iron_and_Steel_Co_Ltd" TargetMode="External"/><Relationship Id="rId388" Type="http://schemas.openxmlformats.org/officeDocument/2006/relationships/hyperlink" Target="https://www.gem.wiki/Lech_Stahlwerke_Meitingen_steel_plant" TargetMode="External"/><Relationship Id="rId511" Type="http://schemas.openxmlformats.org/officeDocument/2006/relationships/hyperlink" Target="https://www.gem.wiki/Jindal_Stainless_Jajpur_steel_plant" TargetMode="External"/><Relationship Id="rId609" Type="http://schemas.openxmlformats.org/officeDocument/2006/relationships/hyperlink" Target="https://www.gem.wiki/Bonab_Steel_Complex" TargetMode="External"/><Relationship Id="rId956" Type="http://schemas.openxmlformats.org/officeDocument/2006/relationships/hyperlink" Target="https://www.gem.wiki/Cleveland-Cliffs_Coatesville_steel_plant" TargetMode="External"/><Relationship Id="rId1141" Type="http://schemas.openxmlformats.org/officeDocument/2006/relationships/hyperlink" Target="https://www.gem.wiki/Heyuan_Derun_Steel_Co_Ltd_LanTang_Industrial_Park" TargetMode="External"/><Relationship Id="rId1239" Type="http://schemas.openxmlformats.org/officeDocument/2006/relationships/hyperlink" Target="https://www.gem.wiki/PT_Ispat_Indo_steel_plant" TargetMode="External"/><Relationship Id="rId85" Type="http://schemas.openxmlformats.org/officeDocument/2006/relationships/hyperlink" Target="https://www.gem.wiki/Heping_Yueshen_Steel_Industry_Co_Ltd" TargetMode="External"/><Relationship Id="rId150" Type="http://schemas.openxmlformats.org/officeDocument/2006/relationships/hyperlink" Target="https://www.gem.wiki/Jiangyin_Xingcheng_Special_Steel_Works_Co_Ltd" TargetMode="External"/><Relationship Id="rId595" Type="http://schemas.openxmlformats.org/officeDocument/2006/relationships/hyperlink" Target="https://www.gem.wiki/Bafgh_Mineral_Complex_Iron_and_Steel_Yazd_plant" TargetMode="External"/><Relationship Id="rId816" Type="http://schemas.openxmlformats.org/officeDocument/2006/relationships/hyperlink" Target="https://www.gem.wiki/Ferrostal_Labedy_Gliwice_steel_plant" TargetMode="External"/><Relationship Id="rId1001" Type="http://schemas.openxmlformats.org/officeDocument/2006/relationships/hyperlink" Target="https://www.gem.wiki/Republic_Steel_Canton_plant" TargetMode="External"/><Relationship Id="rId248" Type="http://schemas.openxmlformats.org/officeDocument/2006/relationships/hyperlink" Target="https://www.gem.wiki/Hangda_Steel_Co_Ltd" TargetMode="External"/><Relationship Id="rId455" Type="http://schemas.openxmlformats.org/officeDocument/2006/relationships/hyperlink" Target="https://www.gem.wiki/Marcegaglia_Sheffield_steel_plant" TargetMode="External"/><Relationship Id="rId662" Type="http://schemas.openxmlformats.org/officeDocument/2006/relationships/hyperlink" Target="https://www.gem.wiki/Tokyo_Steel_Kyushu_plant" TargetMode="External"/><Relationship Id="rId1085" Type="http://schemas.openxmlformats.org/officeDocument/2006/relationships/hyperlink" Target="https://www.gem.wiki/Xuan_Thien_Nam_Dinh_steel_plant" TargetMode="External"/><Relationship Id="rId12" Type="http://schemas.openxmlformats.org/officeDocument/2006/relationships/hyperlink" Target="https://www.gem.wiki/GFG_Liberty_Steel_Australia_Whyalla_steel_plant" TargetMode="External"/><Relationship Id="rId108" Type="http://schemas.openxmlformats.org/officeDocument/2006/relationships/hyperlink" Target="https://www.gem.wiki/Hebei_Xinwuan_Iron_and_Steel_Group_Xinhui_Metallurgy_Co_Ltd" TargetMode="External"/><Relationship Id="rId315" Type="http://schemas.openxmlformats.org/officeDocument/2006/relationships/hyperlink" Target="https://www.gem.wiki/Cangzhou_Lingang_Sanling_Metal_Co_Ltd" TargetMode="External"/><Relationship Id="rId522" Type="http://schemas.openxmlformats.org/officeDocument/2006/relationships/hyperlink" Target="https://www.gem.wiki/SAIL_Alloy_Steel_Plant" TargetMode="External"/><Relationship Id="rId967" Type="http://schemas.openxmlformats.org/officeDocument/2006/relationships/hyperlink" Target="https://www.gem.wiki/Gerdau_Petersburg_Steel_Mill" TargetMode="External"/><Relationship Id="rId1152" Type="http://schemas.openxmlformats.org/officeDocument/2006/relationships/hyperlink" Target="https://www.gem.wiki/Hybar_Arkansas_steel_plant" TargetMode="External"/><Relationship Id="rId96" Type="http://schemas.openxmlformats.org/officeDocument/2006/relationships/hyperlink" Target="https://www.gem.wiki/Qian_an_Zhayi_Steel_Group_Co_Ltd" TargetMode="External"/><Relationship Id="rId161" Type="http://schemas.openxmlformats.org/officeDocument/2006/relationships/hyperlink" Target="https://www.gem.wiki/Posco_Zhangjiagang_Stainless_Steel_Co_Ltd" TargetMode="External"/><Relationship Id="rId399" Type="http://schemas.openxmlformats.org/officeDocument/2006/relationships/hyperlink" Target="https://www.gem.wiki/Tosyali_Algerie_Oran_steel_plant" TargetMode="External"/><Relationship Id="rId827" Type="http://schemas.openxmlformats.org/officeDocument/2006/relationships/hyperlink" Target="https://www.gem.wiki/ArcelorMittal_Hunedoara_steel_plant" TargetMode="External"/><Relationship Id="rId1012" Type="http://schemas.openxmlformats.org/officeDocument/2006/relationships/hyperlink" Target="https://www.gem.wiki/Leggett_&amp;_Platt_Sterling_Steel_plant" TargetMode="External"/><Relationship Id="rId259" Type="http://schemas.openxmlformats.org/officeDocument/2006/relationships/hyperlink" Target="https://www.gem.wiki/Lanxin_Steel_Group_Co_Ltd_plant" TargetMode="External"/><Relationship Id="rId466" Type="http://schemas.openxmlformats.org/officeDocument/2006/relationships/hyperlink" Target="https://www.gem.wiki/Jakarta_Prima_Steel_Industries_plant" TargetMode="External"/><Relationship Id="rId673" Type="http://schemas.openxmlformats.org/officeDocument/2006/relationships/hyperlink" Target="https://www.gem.wiki/Osaka_Steel_Sakai_Works" TargetMode="External"/><Relationship Id="rId880" Type="http://schemas.openxmlformats.org/officeDocument/2006/relationships/hyperlink" Target="https://www.gem.wiki/Al_Ittefaq_National_Steel_Dammam_plant" TargetMode="External"/><Relationship Id="rId1096" Type="http://schemas.openxmlformats.org/officeDocument/2006/relationships/hyperlink" Target="https://www.gem.wiki/Huangshi_Xingang_Heavy_Industry_Technology_Co_Ltd" TargetMode="External"/><Relationship Id="rId23" Type="http://schemas.openxmlformats.org/officeDocument/2006/relationships/hyperlink" Target="https://www.gem.wiki/KSRM_Sitakunda_steel_plant" TargetMode="External"/><Relationship Id="rId119" Type="http://schemas.openxmlformats.org/officeDocument/2006/relationships/hyperlink" Target="https://www.gem.wiki/Wuyang_Iron_and_Steel_Co_Ltd" TargetMode="External"/><Relationship Id="rId326" Type="http://schemas.openxmlformats.org/officeDocument/2006/relationships/hyperlink" Target="https://www.gem.wiki/Inner_Mongolia_Wanzhou_Special_Steel_Co_Ltd" TargetMode="External"/><Relationship Id="rId533" Type="http://schemas.openxmlformats.org/officeDocument/2006/relationships/hyperlink" Target="https://www.gem.wiki/JSW_Steel_Salav_DRI_plant" TargetMode="External"/><Relationship Id="rId978" Type="http://schemas.openxmlformats.org/officeDocument/2006/relationships/hyperlink" Target="https://www.gem.wiki/Nucor_Steel_Berkeley_plant" TargetMode="External"/><Relationship Id="rId1163" Type="http://schemas.openxmlformats.org/officeDocument/2006/relationships/hyperlink" Target="https://www.gem.wiki/Shyam_Metalics_Sambalpur_Steel_Plant" TargetMode="External"/><Relationship Id="rId740" Type="http://schemas.openxmlformats.org/officeDocument/2006/relationships/hyperlink" Target="https://www.gem.wiki/Libyan_Iron_and_Steel_Misrata_plant" TargetMode="External"/><Relationship Id="rId838" Type="http://schemas.openxmlformats.org/officeDocument/2006/relationships/hyperlink" Target="https://www.gem.wiki/Magnitogorsk_Iron_and_Steel_Works" TargetMode="External"/><Relationship Id="rId1023" Type="http://schemas.openxmlformats.org/officeDocument/2006/relationships/hyperlink" Target="https://www.gem.wiki/NLMK_Indiana_steel_plant" TargetMode="External"/><Relationship Id="rId172" Type="http://schemas.openxmlformats.org/officeDocument/2006/relationships/hyperlink" Target="https://www.gem.wiki/Dongbei_Special_Steel_Group_Dalian_Special_Steel_Co_Ltd" TargetMode="External"/><Relationship Id="rId477" Type="http://schemas.openxmlformats.org/officeDocument/2006/relationships/hyperlink" Target="https://www.gem.wiki/Krakatau_Steel_Cilegon_plant" TargetMode="External"/><Relationship Id="rId600" Type="http://schemas.openxmlformats.org/officeDocument/2006/relationships/hyperlink" Target="https://www.gem.wiki/Persian_Gulf_Saba_Steel" TargetMode="External"/><Relationship Id="rId684" Type="http://schemas.openxmlformats.org/officeDocument/2006/relationships/hyperlink" Target="https://www.gem.wiki/Devki_Steel_Mills_Kwale_plant" TargetMode="External"/><Relationship Id="rId1230" Type="http://schemas.openxmlformats.org/officeDocument/2006/relationships/hyperlink" Target="https://www.gem.wiki/Al_Gioshy_Steel_Ain_Sokhna_plant" TargetMode="External"/><Relationship Id="rId337" Type="http://schemas.openxmlformats.org/officeDocument/2006/relationships/hyperlink" Target="https://www.gem.wiki/Hezhou_Xindu_Sanyuan_Casting_Co_Ltd" TargetMode="External"/><Relationship Id="rId891" Type="http://schemas.openxmlformats.org/officeDocument/2006/relationships/hyperlink" Target="https://www.gem.wiki/Natsteel_Singapore_plant" TargetMode="External"/><Relationship Id="rId905" Type="http://schemas.openxmlformats.org/officeDocument/2006/relationships/hyperlink" Target="https://www.gem.wiki/Bangkok_Steel_Industry_Samut_Prakan_plant" TargetMode="External"/><Relationship Id="rId989" Type="http://schemas.openxmlformats.org/officeDocument/2006/relationships/hyperlink" Target="https://www.gem.wiki/Nucor_Steel_Gallatin_plant" TargetMode="External"/><Relationship Id="rId34" Type="http://schemas.openxmlformats.org/officeDocument/2006/relationships/hyperlink" Target="https://www.gem.wiki/CSN_Volta_Redonda_steel_plant" TargetMode="External"/><Relationship Id="rId544" Type="http://schemas.openxmlformats.org/officeDocument/2006/relationships/hyperlink" Target="https://www.gem.wiki/Mobarakeh_Steel_Hormuzgan_Steel_Company_plant" TargetMode="External"/><Relationship Id="rId751" Type="http://schemas.openxmlformats.org/officeDocument/2006/relationships/hyperlink" Target="https://www.gem.wiki/DEACERO_Celaya_steel_plant" TargetMode="External"/><Relationship Id="rId849" Type="http://schemas.openxmlformats.org/officeDocument/2006/relationships/hyperlink" Target="https://www.gem.wiki/Tyumen_Electrosteel_plant" TargetMode="External"/><Relationship Id="rId1174" Type="http://schemas.openxmlformats.org/officeDocument/2006/relationships/hyperlink" Target="https://www.gem.wiki/Vulcan_Green_Steel_Nigeria_plant" TargetMode="External"/><Relationship Id="rId183" Type="http://schemas.openxmlformats.org/officeDocument/2006/relationships/hyperlink" Target="https://www.gem.wiki/Shaanxi_Huaxin_Special_Steel_Group_Co_Ltd" TargetMode="External"/><Relationship Id="rId390" Type="http://schemas.openxmlformats.org/officeDocument/2006/relationships/hyperlink" Target="https://www.gem.wiki/Deutsche_Edelstahlwerke_steel_plant" TargetMode="External"/><Relationship Id="rId404" Type="http://schemas.openxmlformats.org/officeDocument/2006/relationships/hyperlink" Target="https://www.gem.wiki/Al-Ezz_Dekheila_Steel_Alexandria_plant" TargetMode="External"/><Relationship Id="rId611" Type="http://schemas.openxmlformats.org/officeDocument/2006/relationships/hyperlink" Target="https://www.gem.wiki/Isatis_Sponge_Iron_Company_Yazd" TargetMode="External"/><Relationship Id="rId1034" Type="http://schemas.openxmlformats.org/officeDocument/2006/relationships/hyperlink" Target="https://www.gem.wiki/Charter_Steel_Saukville_plant" TargetMode="External"/><Relationship Id="rId1241" Type="http://schemas.openxmlformats.org/officeDocument/2006/relationships/hyperlink" Target="https://www.gem.wiki/Vardhman_Special_Steels_Ludhiana_steel_plant" TargetMode="External"/><Relationship Id="rId250" Type="http://schemas.openxmlformats.org/officeDocument/2006/relationships/hyperlink" Target="https://www.gem.wiki/Luzhou_Xinyang_Vanadium_Titanium_Steel_Co_Ltd" TargetMode="External"/><Relationship Id="rId488" Type="http://schemas.openxmlformats.org/officeDocument/2006/relationships/hyperlink" Target="https://www.gem.wiki/BMM_Ispat_Danapur_steel_plant" TargetMode="External"/><Relationship Id="rId695" Type="http://schemas.openxmlformats.org/officeDocument/2006/relationships/hyperlink" Target="https://www.gem.wiki/Kim_Chaek_Iron_and_Steel_Complex_steel_plant" TargetMode="External"/><Relationship Id="rId709" Type="http://schemas.openxmlformats.org/officeDocument/2006/relationships/hyperlink" Target="https://www.gem.wiki/Hyundai_Steel_Incheon_steel_plant" TargetMode="External"/><Relationship Id="rId916" Type="http://schemas.openxmlformats.org/officeDocument/2006/relationships/hyperlink" Target="https://www.gem.wiki/Habas_Aliaga_steel_plant" TargetMode="External"/><Relationship Id="rId1101" Type="http://schemas.openxmlformats.org/officeDocument/2006/relationships/hyperlink" Target="https://www.gem.wiki/Liaoyang_Xinyi_Special_Steel_Co_Ltd" TargetMode="External"/><Relationship Id="rId45" Type="http://schemas.openxmlformats.org/officeDocument/2006/relationships/hyperlink" Target="https://www.gem.wiki/Simec_Cariacica_steel_plant" TargetMode="External"/><Relationship Id="rId110" Type="http://schemas.openxmlformats.org/officeDocument/2006/relationships/hyperlink" Target="https://www.gem.wiki/Hebei_Yongyang_Special_Steel_Group_Co_Ltd" TargetMode="External"/><Relationship Id="rId348" Type="http://schemas.openxmlformats.org/officeDocument/2006/relationships/hyperlink" Target="https://www.gem.wiki/Anhui_Langxi_Hongtai_Iron_and_Steel_Co_Ltd" TargetMode="External"/><Relationship Id="rId555" Type="http://schemas.openxmlformats.org/officeDocument/2006/relationships/hyperlink" Target="https://www.gem.wiki/Mobarakeh_Steel_Complex_Isfahan" TargetMode="External"/><Relationship Id="rId762" Type="http://schemas.openxmlformats.org/officeDocument/2006/relationships/hyperlink" Target="https://www.gem.wiki/Grupo_Acerero_steel_plant" TargetMode="External"/><Relationship Id="rId1185" Type="http://schemas.openxmlformats.org/officeDocument/2006/relationships/hyperlink" Target="https://www.gem.wiki/F&amp;F_Steel_Erbil_plant" TargetMode="External"/><Relationship Id="rId194" Type="http://schemas.openxmlformats.org/officeDocument/2006/relationships/hyperlink" Target="https://www.gem.wiki/Baoshan_Iron_and_Steel_Co_Ltd_Headquarters" TargetMode="External"/><Relationship Id="rId208" Type="http://schemas.openxmlformats.org/officeDocument/2006/relationships/hyperlink" Target="https://www.gem.wiki/Tianjin_Pipe_Corporation" TargetMode="External"/><Relationship Id="rId415" Type="http://schemas.openxmlformats.org/officeDocument/2006/relationships/hyperlink" Target="https://www.gem.wiki/ArcelorMittal_Sestao_steel_plant" TargetMode="External"/><Relationship Id="rId622" Type="http://schemas.openxmlformats.org/officeDocument/2006/relationships/hyperlink" Target="https://www.gem.wiki/Tenaris_Dalmine_steel_plant" TargetMode="External"/><Relationship Id="rId1045" Type="http://schemas.openxmlformats.org/officeDocument/2006/relationships/hyperlink" Target="https://www.gem.wiki/BlueScope_Steel_EAF_plant" TargetMode="External"/><Relationship Id="rId261" Type="http://schemas.openxmlformats.org/officeDocument/2006/relationships/hyperlink" Target="https://www.gem.wiki/Jiangyin_Xicheng_Steel_Co_Ltd" TargetMode="External"/><Relationship Id="rId499" Type="http://schemas.openxmlformats.org/officeDocument/2006/relationships/hyperlink" Target="https://www.gem.wiki/JSW_Steel_Dolvi_steel_plant" TargetMode="External"/><Relationship Id="rId927" Type="http://schemas.openxmlformats.org/officeDocument/2006/relationships/hyperlink" Target="https://www.gem.wiki/Ozkan_Iron_and_Steel_Aliaga_plant" TargetMode="External"/><Relationship Id="rId1112" Type="http://schemas.openxmlformats.org/officeDocument/2006/relationships/hyperlink" Target="https://www.gem.wiki/Fujian_Fuxin_Special_Steel_Co_Ltd" TargetMode="External"/><Relationship Id="rId56" Type="http://schemas.openxmlformats.org/officeDocument/2006/relationships/hyperlink" Target="https://www.gem.wiki/Algoma_steel_plant" TargetMode="External"/><Relationship Id="rId359" Type="http://schemas.openxmlformats.org/officeDocument/2006/relationships/hyperlink" Target="https://www.gem.wiki/Xinjiang_Minxin_Iron_and_Steel_Group_Minhang_Special_Steel_Co_Ltd" TargetMode="External"/><Relationship Id="rId566" Type="http://schemas.openxmlformats.org/officeDocument/2006/relationships/hyperlink" Target="https://www.gem.wiki/Pasargad_Steel_Complex_Fars" TargetMode="External"/><Relationship Id="rId773" Type="http://schemas.openxmlformats.org/officeDocument/2006/relationships/hyperlink" Target="https://www.gem.wiki/Maju_Perwaja_Steel_plant" TargetMode="External"/><Relationship Id="rId1196" Type="http://schemas.openxmlformats.org/officeDocument/2006/relationships/hyperlink" Target="https://www.gem.wiki/Donalam_Targoviste_plant" TargetMode="External"/><Relationship Id="rId121" Type="http://schemas.openxmlformats.org/officeDocument/2006/relationships/hyperlink" Target="https://www.gem.wiki/Daye_Special_Steel_Co_Ltd" TargetMode="External"/><Relationship Id="rId219" Type="http://schemas.openxmlformats.org/officeDocument/2006/relationships/hyperlink" Target="https://www.gem.wiki/Yunnan_Qujing_Iron_and_Steel_Group_Fenghuang_Steel_Co_Ltd" TargetMode="External"/><Relationship Id="rId426" Type="http://schemas.openxmlformats.org/officeDocument/2006/relationships/hyperlink" Target="https://www.gem.wiki/Grupo_Gallardo_Corrugados_Azpeitia_steel_plant" TargetMode="External"/><Relationship Id="rId633" Type="http://schemas.openxmlformats.org/officeDocument/2006/relationships/hyperlink" Target="https://www.gem.wiki/Acciaierie_Venete_Sarezzo_steel_plant" TargetMode="External"/><Relationship Id="rId980" Type="http://schemas.openxmlformats.org/officeDocument/2006/relationships/hyperlink" Target="https://www.gem.wiki/Nucor_Steel_Crawfordsville_plant" TargetMode="External"/><Relationship Id="rId1056" Type="http://schemas.openxmlformats.org/officeDocument/2006/relationships/hyperlink" Target="https://www.gem.wiki/Sidor_Ciudad_Guayana_steel_plant" TargetMode="External"/><Relationship Id="rId840" Type="http://schemas.openxmlformats.org/officeDocument/2006/relationships/hyperlink" Target="https://www.gem.wiki/Promsort_Kaluga_steel_plant" TargetMode="External"/><Relationship Id="rId938" Type="http://schemas.openxmlformats.org/officeDocument/2006/relationships/hyperlink" Target="https://www.gem.wiki/TT_Iron_and_Steel_Point_Lisas_steel_plant" TargetMode="External"/><Relationship Id="rId67" Type="http://schemas.openxmlformats.org/officeDocument/2006/relationships/hyperlink" Target="https://www.gem.wiki/Fujian_Sanbao_Steel_Co_Ltd" TargetMode="External"/><Relationship Id="rId272" Type="http://schemas.openxmlformats.org/officeDocument/2006/relationships/hyperlink" Target="https://www.gem.wiki/Zunyi_Fuxin_Special_Steel_Equipment_Manufacturing_Co_Ltd" TargetMode="External"/><Relationship Id="rId577" Type="http://schemas.openxmlformats.org/officeDocument/2006/relationships/hyperlink" Target="https://www.gem.wiki/Kurdistan_Steel_Kurdistan_plant" TargetMode="External"/><Relationship Id="rId700" Type="http://schemas.openxmlformats.org/officeDocument/2006/relationships/hyperlink" Target="https://www.gem.wiki/Dongkuk_Steel_Pohang_steel_plant" TargetMode="External"/><Relationship Id="rId1123" Type="http://schemas.openxmlformats.org/officeDocument/2006/relationships/hyperlink" Target="https://www.gem.wiki/Guangshui_Huaxin_Metallurgical_Industry_Co_Ltd" TargetMode="External"/><Relationship Id="rId132" Type="http://schemas.openxmlformats.org/officeDocument/2006/relationships/hyperlink" Target="https://www.gem.wiki/Jingzhou_Qunli_Metal_Products_Co_Ltd" TargetMode="External"/><Relationship Id="rId784" Type="http://schemas.openxmlformats.org/officeDocument/2006/relationships/hyperlink" Target="https://www.gem.wiki/HyIron_Steel_Namibia_plant" TargetMode="External"/><Relationship Id="rId991" Type="http://schemas.openxmlformats.org/officeDocument/2006/relationships/hyperlink" Target="https://www.gem.wiki/Nucor_Steel_Kankakee_plant" TargetMode="External"/><Relationship Id="rId1067" Type="http://schemas.openxmlformats.org/officeDocument/2006/relationships/hyperlink" Target="https://www.gem.wiki/Hoa_Sen_Phu_My_steel_plant" TargetMode="External"/><Relationship Id="rId437" Type="http://schemas.openxmlformats.org/officeDocument/2006/relationships/hyperlink" Target="https://www.gem.wiki/Ovako_Imatra_steel_plant" TargetMode="External"/><Relationship Id="rId644" Type="http://schemas.openxmlformats.org/officeDocument/2006/relationships/hyperlink" Target="https://www.gem.wiki/JFE_Bars_&amp;_Shapes_Mizushima_Works_steel_plant" TargetMode="External"/><Relationship Id="rId851" Type="http://schemas.openxmlformats.org/officeDocument/2006/relationships/hyperlink" Target="https://www.gem.wiki/TMK_Taganrog_Metallurgical_Plant" TargetMode="External"/><Relationship Id="rId283" Type="http://schemas.openxmlformats.org/officeDocument/2006/relationships/hyperlink" Target="https://www.gem.wiki/Wuzhou_Yongda_Iron_and_Steel_Co_Ltd" TargetMode="External"/><Relationship Id="rId490" Type="http://schemas.openxmlformats.org/officeDocument/2006/relationships/hyperlink" Target="https://www.gem.wiki/ArcelorMittal_Nippon_Steel_Hazira_Plant" TargetMode="External"/><Relationship Id="rId504" Type="http://schemas.openxmlformats.org/officeDocument/2006/relationships/hyperlink" Target="https://www.gem.wiki/Lloyds_Metals_and_Energy_Ltd_Ghugus_Steel_Plant" TargetMode="External"/><Relationship Id="rId711" Type="http://schemas.openxmlformats.org/officeDocument/2006/relationships/hyperlink" Target="https://www.gem.wiki/Hyundai_Steel_Pohang_steel_plant" TargetMode="External"/><Relationship Id="rId949" Type="http://schemas.openxmlformats.org/officeDocument/2006/relationships/hyperlink" Target="https://www.gem.wiki/Tung_Ho_Steel_Miaoli_Plant" TargetMode="External"/><Relationship Id="rId1134" Type="http://schemas.openxmlformats.org/officeDocument/2006/relationships/hyperlink" Target="https://www.gem.wiki/Zhejiang_Tsingshan_Iron_and_Steel_Co_Ltd" TargetMode="External"/><Relationship Id="rId78" Type="http://schemas.openxmlformats.org/officeDocument/2006/relationships/hyperlink" Target="https://www.gem.wiki/Guangdong_Guangqing_Metal_Technology_Co_Ltd" TargetMode="External"/><Relationship Id="rId143" Type="http://schemas.openxmlformats.org/officeDocument/2006/relationships/hyperlink" Target="https://www.gem.wiki/Zhangjiagang_Hongchang_Steel_Co_Ltd" TargetMode="External"/><Relationship Id="rId350" Type="http://schemas.openxmlformats.org/officeDocument/2006/relationships/hyperlink" Target="https://www.gem.wiki/Zunyi_Changling_Special_Steel_Co_Ltd" TargetMode="External"/><Relationship Id="rId588" Type="http://schemas.openxmlformats.org/officeDocument/2006/relationships/hyperlink" Target="https://www.gem.wiki/Miyaneh_Steel_East_Azerbaijan_steel_plant" TargetMode="External"/><Relationship Id="rId795" Type="http://schemas.openxmlformats.org/officeDocument/2006/relationships/hyperlink" Target="https://www.gem.wiki/Sun_Metals_Sur_steel_plant" TargetMode="External"/><Relationship Id="rId809" Type="http://schemas.openxmlformats.org/officeDocument/2006/relationships/hyperlink" Target="https://www.gem.wiki/National_Steel_Complex_Limited_Karachi_Steel_Plant" TargetMode="External"/><Relationship Id="rId1201" Type="http://schemas.openxmlformats.org/officeDocument/2006/relationships/hyperlink" Target="https://www.gem.wiki/Sabalan_Iron_and_Steel_Complex" TargetMode="External"/><Relationship Id="rId9" Type="http://schemas.openxmlformats.org/officeDocument/2006/relationships/hyperlink" Target="https://www.gem.wiki/Voestalpine_Stahl_Linz_steel_plant" TargetMode="External"/><Relationship Id="rId210" Type="http://schemas.openxmlformats.org/officeDocument/2006/relationships/hyperlink" Target="https://www.gem.wiki/Tianjin_Rockcheck_Steel_Group_Co_Ltd" TargetMode="External"/><Relationship Id="rId448" Type="http://schemas.openxmlformats.org/officeDocument/2006/relationships/hyperlink" Target="https://www.gem.wiki/British_Steel_Scunthorpe_plant" TargetMode="External"/><Relationship Id="rId655" Type="http://schemas.openxmlformats.org/officeDocument/2006/relationships/hyperlink" Target="https://www.gem.wiki/North_Nippon_Muroran_Works_steel_plant" TargetMode="External"/><Relationship Id="rId862" Type="http://schemas.openxmlformats.org/officeDocument/2006/relationships/hyperlink" Target="https://www.gem.wiki/Evraz_ZSMK_steel_plant" TargetMode="External"/><Relationship Id="rId1078" Type="http://schemas.openxmlformats.org/officeDocument/2006/relationships/hyperlink" Target="https://www.gem.wiki/Dinson_Chivhu_iron_and_steel_plant" TargetMode="External"/><Relationship Id="rId294" Type="http://schemas.openxmlformats.org/officeDocument/2006/relationships/hyperlink" Target="https://www.gem.wiki/Guangxi_Guixin_Iron_and_Steel_Group_Co_Ltd" TargetMode="External"/><Relationship Id="rId308" Type="http://schemas.openxmlformats.org/officeDocument/2006/relationships/hyperlink" Target="https://www.gem.wiki/Liyang_Baorun_Steel_Co_Ltd" TargetMode="External"/><Relationship Id="rId515" Type="http://schemas.openxmlformats.org/officeDocument/2006/relationships/hyperlink" Target="https://www.gem.wiki/Jindal_Stainless_Hisar_steel_plant" TargetMode="External"/><Relationship Id="rId722" Type="http://schemas.openxmlformats.org/officeDocument/2006/relationships/hyperlink" Target="https://www.gem.wiki/SeAH_Besteel_Gunsan_steel_plant" TargetMode="External"/><Relationship Id="rId1145" Type="http://schemas.openxmlformats.org/officeDocument/2006/relationships/hyperlink" Target="https://www.gem.wiki/Jiangxi_Yuanxing_Iron_and_Steel_Co_Ltd" TargetMode="External"/><Relationship Id="rId89" Type="http://schemas.openxmlformats.org/officeDocument/2006/relationships/hyperlink" Target="https://www.gem.wiki/Guizhou_United_Iron_and_Steel_Group_Co_Ltd" TargetMode="External"/><Relationship Id="rId154" Type="http://schemas.openxmlformats.org/officeDocument/2006/relationships/hyperlink" Target="https://www.gem.wiki/Lianfeng_Steel_Zhangjiagang_Co_Ltd" TargetMode="External"/><Relationship Id="rId361" Type="http://schemas.openxmlformats.org/officeDocument/2006/relationships/hyperlink" Target="https://www.gem.wiki/Longnan_Fuxin_Iron_and_Steel_Co_Ltd" TargetMode="External"/><Relationship Id="rId599" Type="http://schemas.openxmlformats.org/officeDocument/2006/relationships/hyperlink" Target="https://www.gem.wiki/Persian_Gulf_Saba_Steel" TargetMode="External"/><Relationship Id="rId1005" Type="http://schemas.openxmlformats.org/officeDocument/2006/relationships/hyperlink" Target="https://www.gem.wiki/Steel_Dynamics_Columbia_City_plant" TargetMode="External"/><Relationship Id="rId1212" Type="http://schemas.openxmlformats.org/officeDocument/2006/relationships/hyperlink" Target="https://www.gem.wiki/Adhunik_Metaliks_Kuanrmunda_steel_plant" TargetMode="External"/><Relationship Id="rId459" Type="http://schemas.openxmlformats.org/officeDocument/2006/relationships/hyperlink" Target="https://www.gem.wiki/Sovel_Almyros_steel_plant" TargetMode="External"/><Relationship Id="rId666" Type="http://schemas.openxmlformats.org/officeDocument/2006/relationships/hyperlink" Target="https://www.gem.wiki/Tokyo_Steel_Tahara_plant" TargetMode="External"/><Relationship Id="rId873" Type="http://schemas.openxmlformats.org/officeDocument/2006/relationships/hyperlink" Target="https://www.gem.wiki/SABIC_Hadeed_Al_Jubail_steel_plant" TargetMode="External"/><Relationship Id="rId1089" Type="http://schemas.openxmlformats.org/officeDocument/2006/relationships/hyperlink" Target="https://www.gem.wiki/Chizhou_Guichi_Guihang_Metal_Products_Co_Ltd" TargetMode="External"/><Relationship Id="rId16" Type="http://schemas.openxmlformats.org/officeDocument/2006/relationships/hyperlink" Target="https://www.gem.wiki/Baku_Steel_Company_steel_plant" TargetMode="External"/><Relationship Id="rId221" Type="http://schemas.openxmlformats.org/officeDocument/2006/relationships/hyperlink" Target="https://www.gem.wiki/Yancheng_Lianxin_Iron_and_Steel_Co_Ltd" TargetMode="External"/><Relationship Id="rId319" Type="http://schemas.openxmlformats.org/officeDocument/2006/relationships/hyperlink" Target="https://www.gem.wiki/Jiangsu_Hongtai_Iron_and_Steel_Co_Ltd" TargetMode="External"/><Relationship Id="rId526" Type="http://schemas.openxmlformats.org/officeDocument/2006/relationships/hyperlink" Target="https://www.gem.wiki/Rashmi_Metaliks_Jamuria_steel_plant" TargetMode="External"/><Relationship Id="rId1156" Type="http://schemas.openxmlformats.org/officeDocument/2006/relationships/hyperlink" Target="https://www.gem.wiki/Master_Steel_Jakarta_Steel_plant" TargetMode="External"/><Relationship Id="rId733" Type="http://schemas.openxmlformats.org/officeDocument/2006/relationships/hyperlink" Target="https://www.gem.wiki/United_Steel_Industrial_Kuwait_Steel_Sharq_plant" TargetMode="External"/><Relationship Id="rId940" Type="http://schemas.openxmlformats.org/officeDocument/2006/relationships/hyperlink" Target="https://www.gem.wiki/China_Steel_Corporation_Xiaogang_plant" TargetMode="External"/><Relationship Id="rId1016" Type="http://schemas.openxmlformats.org/officeDocument/2006/relationships/hyperlink" Target="https://www.gem.wiki/U.S._Steel_Fairfield_plant" TargetMode="External"/><Relationship Id="rId165" Type="http://schemas.openxmlformats.org/officeDocument/2006/relationships/hyperlink" Target="https://www.gem.wiki/Xinyu_Iron_and_Steel_Group_Co_Ltd" TargetMode="External"/><Relationship Id="rId372" Type="http://schemas.openxmlformats.org/officeDocument/2006/relationships/hyperlink" Target="https://www.gem.wiki/GFG_Liberty_Ostrava_steel_plant" TargetMode="External"/><Relationship Id="rId677" Type="http://schemas.openxmlformats.org/officeDocument/2006/relationships/hyperlink" Target="https://www.gem.wiki/Nakayama_Steel_Works_Osaka" TargetMode="External"/><Relationship Id="rId800" Type="http://schemas.openxmlformats.org/officeDocument/2006/relationships/hyperlink" Target="https://www.gem.wiki/Aceros_Arequipa_Pisco_steel_plant" TargetMode="External"/><Relationship Id="rId1223" Type="http://schemas.openxmlformats.org/officeDocument/2006/relationships/hyperlink" Target="https://www.gem.wiki/Tosyali_Sonangol_Kassinga_Iron_and_Steel_Plant" TargetMode="External"/><Relationship Id="rId232" Type="http://schemas.openxmlformats.org/officeDocument/2006/relationships/hyperlink" Target="https://www.gem.wiki/Guangdong_Jinshenglan_Metallurgical_Technology_Co_Ltd" TargetMode="External"/><Relationship Id="rId884" Type="http://schemas.openxmlformats.org/officeDocument/2006/relationships/hyperlink" Target="https://www.gem.wiki/Arkan_Steel_Jeddah_plant" TargetMode="External"/><Relationship Id="rId27" Type="http://schemas.openxmlformats.org/officeDocument/2006/relationships/hyperlink" Target="https://www.gem.wiki/Aperam_Stainless_Belgium_Genk_steel_plant" TargetMode="External"/><Relationship Id="rId537" Type="http://schemas.openxmlformats.org/officeDocument/2006/relationships/hyperlink" Target="https://www.gem.wiki/Tata_Steel_Ludhiana_steel_plant" TargetMode="External"/><Relationship Id="rId744" Type="http://schemas.openxmlformats.org/officeDocument/2006/relationships/hyperlink" Target="https://www.gem.wiki/ArcelorMittal_Sonasid_Casablanca_steel_plant" TargetMode="External"/><Relationship Id="rId951" Type="http://schemas.openxmlformats.org/officeDocument/2006/relationships/hyperlink" Target="https://www.gem.wiki/Yuzovsky_Metallurgical_Plant" TargetMode="External"/><Relationship Id="rId1167" Type="http://schemas.openxmlformats.org/officeDocument/2006/relationships/hyperlink" Target="https://www.gem.wiki/Prakash_Sponge_Iron_and_Power_Challakere_Steel_Plant" TargetMode="External"/><Relationship Id="rId80" Type="http://schemas.openxmlformats.org/officeDocument/2006/relationships/hyperlink" Target="https://www.gem.wiki/Guangdong_Guangqing_Metal_Technology_Co_Ltd" TargetMode="External"/><Relationship Id="rId176" Type="http://schemas.openxmlformats.org/officeDocument/2006/relationships/hyperlink" Target="https://www.gem.wiki/Fushun_Special_Steel_Co_Ltd" TargetMode="External"/><Relationship Id="rId383" Type="http://schemas.openxmlformats.org/officeDocument/2006/relationships/hyperlink" Target="https://www.gem.wiki/Riva_Brandenburg_Electric_Steel_Works" TargetMode="External"/><Relationship Id="rId590" Type="http://schemas.openxmlformats.org/officeDocument/2006/relationships/hyperlink" Target="https://www.gem.wiki/Sabzevar_Steel_Complex_Razavi_Khorasan" TargetMode="External"/><Relationship Id="rId604" Type="http://schemas.openxmlformats.org/officeDocument/2006/relationships/hyperlink" Target="https://www.gem.wiki/Golgohar_Iron_and_Steel_Company_Kerman" TargetMode="External"/><Relationship Id="rId811" Type="http://schemas.openxmlformats.org/officeDocument/2006/relationships/hyperlink" Target="https://www.gem.wiki/CMC_Zawiercie_steel_plant" TargetMode="External"/><Relationship Id="rId1027" Type="http://schemas.openxmlformats.org/officeDocument/2006/relationships/hyperlink" Target="https://www.gem.wiki/Finkl_Steel_Chicago_plant" TargetMode="External"/><Relationship Id="rId1234" Type="http://schemas.openxmlformats.org/officeDocument/2006/relationships/hyperlink" Target="https://www.gem.wiki/Kam_Industries_Kwara_steel_plant" TargetMode="External"/><Relationship Id="rId243" Type="http://schemas.openxmlformats.org/officeDocument/2006/relationships/hyperlink" Target="https://www.gem.wiki/Chengdu_Changfeng_Iron_and_Steel_Group_Co_Ltd" TargetMode="External"/><Relationship Id="rId450" Type="http://schemas.openxmlformats.org/officeDocument/2006/relationships/hyperlink" Target="https://www.gem.wiki/GFG_Liberty_Steel_Rotherham_plant" TargetMode="External"/><Relationship Id="rId688" Type="http://schemas.openxmlformats.org/officeDocument/2006/relationships/hyperlink" Target="https://www.gem.wiki/Ch'ollima_Steel_Complex_steel_plant" TargetMode="External"/><Relationship Id="rId895" Type="http://schemas.openxmlformats.org/officeDocument/2006/relationships/hyperlink" Target="https://www.gem.wiki/Hadeed_Metal_Manufacturing_Co_Damascus_steel_plant" TargetMode="External"/><Relationship Id="rId909" Type="http://schemas.openxmlformats.org/officeDocument/2006/relationships/hyperlink" Target="https://www.gem.wiki/Colakoglu_Metallurgical_Dilovasi_plant" TargetMode="External"/><Relationship Id="rId1080" Type="http://schemas.openxmlformats.org/officeDocument/2006/relationships/hyperlink" Target="https://www.gem.wiki/YK_Steel_Dangjin_plant" TargetMode="External"/><Relationship Id="rId38" Type="http://schemas.openxmlformats.org/officeDocument/2006/relationships/hyperlink" Target="https://www.gem.wiki/Vallourec_Jeceaba_steel_plant" TargetMode="External"/><Relationship Id="rId103" Type="http://schemas.openxmlformats.org/officeDocument/2006/relationships/hyperlink" Target="https://www.gem.wiki/Qian_an_Jiujiang_Wire_Co_Ltd" TargetMode="External"/><Relationship Id="rId310" Type="http://schemas.openxmlformats.org/officeDocument/2006/relationships/hyperlink" Target="https://www.gem.wiki/Luoyang_Luogang_Group_of_Steel_and_Iron_Co_Ltd" TargetMode="External"/><Relationship Id="rId548" Type="http://schemas.openxmlformats.org/officeDocument/2006/relationships/hyperlink" Target="https://www.gem.wiki/Khouzestan_Steel_plant" TargetMode="External"/><Relationship Id="rId755" Type="http://schemas.openxmlformats.org/officeDocument/2006/relationships/hyperlink" Target="https://www.gem.wiki/DEACERO_Ramos_Arizpe_steel_plant" TargetMode="External"/><Relationship Id="rId962" Type="http://schemas.openxmlformats.org/officeDocument/2006/relationships/hyperlink" Target="https://www.gem.wiki/U.S._Steel_Big_River_Steel_plant" TargetMode="External"/><Relationship Id="rId1178" Type="http://schemas.openxmlformats.org/officeDocument/2006/relationships/hyperlink" Target="https://www.gem.wiki/Wuhan_Indonesia_Steel_Plant" TargetMode="External"/><Relationship Id="rId91" Type="http://schemas.openxmlformats.org/officeDocument/2006/relationships/hyperlink" Target="https://www.gem.wiki/Guizhou_United_Iron_and_Steel_Group_Co_Ltd" TargetMode="External"/><Relationship Id="rId187" Type="http://schemas.openxmlformats.org/officeDocument/2006/relationships/hyperlink" Target="https://www.gem.wiki/Xiwang_Metal_Science_Technology_Co_Ltd" TargetMode="External"/><Relationship Id="rId394" Type="http://schemas.openxmlformats.org/officeDocument/2006/relationships/hyperlink" Target="https://www.gem.wiki/Algerian_Qatari_Steel_Jijel_plant" TargetMode="External"/><Relationship Id="rId408" Type="http://schemas.openxmlformats.org/officeDocument/2006/relationships/hyperlink" Target="https://www.gem.wiki/Ezz_Flat_Steel_Ain_Sokhna_plant" TargetMode="External"/><Relationship Id="rId615" Type="http://schemas.openxmlformats.org/officeDocument/2006/relationships/hyperlink" Target="https://www.gem.wiki/Acciaierie_d'Italia_Taranto_steel_plant" TargetMode="External"/><Relationship Id="rId822" Type="http://schemas.openxmlformats.org/officeDocument/2006/relationships/hyperlink" Target="https://www.gem.wiki/Industries_Qatar_Steel_Mesaieed_plant" TargetMode="External"/><Relationship Id="rId1038" Type="http://schemas.openxmlformats.org/officeDocument/2006/relationships/hyperlink" Target="https://www.gem.wiki/CMC_Steel_Florida_plant" TargetMode="External"/><Relationship Id="rId254" Type="http://schemas.openxmlformats.org/officeDocument/2006/relationships/hyperlink" Target="https://www.gem.wiki/Tangshan_Zhengfeng_Steel_Co_Ltd" TargetMode="External"/><Relationship Id="rId699" Type="http://schemas.openxmlformats.org/officeDocument/2006/relationships/hyperlink" Target="https://www.gem.wiki/Dongkuk_Steel_Incheon_steel_plant" TargetMode="External"/><Relationship Id="rId1091" Type="http://schemas.openxmlformats.org/officeDocument/2006/relationships/hyperlink" Target="https://www.gem.wiki/Azerbaijan_Integrated_Steel_Mill_Complex" TargetMode="External"/><Relationship Id="rId1105" Type="http://schemas.openxmlformats.org/officeDocument/2006/relationships/hyperlink" Target="https://www.gem.wiki/Southern_Steel_Prai_Penang_plant" TargetMode="External"/><Relationship Id="rId49" Type="http://schemas.openxmlformats.org/officeDocument/2006/relationships/hyperlink" Target="https://www.gem.wiki/Byelorussian_Steel_Works" TargetMode="External"/><Relationship Id="rId114" Type="http://schemas.openxmlformats.org/officeDocument/2006/relationships/hyperlink" Target="https://www.gem.wiki/Jianlong_Beiman_Special_Steel_Co_Ltd" TargetMode="External"/><Relationship Id="rId461" Type="http://schemas.openxmlformats.org/officeDocument/2006/relationships/hyperlink" Target="https://www.gem.wiki/AG_Sidegua_Masagua_steel_plant" TargetMode="External"/><Relationship Id="rId559" Type="http://schemas.openxmlformats.org/officeDocument/2006/relationships/hyperlink" Target="https://www.gem.wiki/Mobarakeh_Steel_Complex_Isfahan" TargetMode="External"/><Relationship Id="rId766" Type="http://schemas.openxmlformats.org/officeDocument/2006/relationships/hyperlink" Target="https://www.gem.wiki/Grupo_Simec_San_Luis_steel_plants" TargetMode="External"/><Relationship Id="rId1189" Type="http://schemas.openxmlformats.org/officeDocument/2006/relationships/hyperlink" Target="https://www.gem.wiki/Ascometal_Hagondange_steel_plant" TargetMode="External"/><Relationship Id="rId198" Type="http://schemas.openxmlformats.org/officeDocument/2006/relationships/hyperlink" Target="https://www.gem.wiki/Baosteel_Special_Steel_Co_Ltd" TargetMode="External"/><Relationship Id="rId321" Type="http://schemas.openxmlformats.org/officeDocument/2006/relationships/hyperlink" Target="https://www.gem.wiki/Jilin_Steel_Group_Taihua_Metal_Equipment_Manufacture_Co_Ltd" TargetMode="External"/><Relationship Id="rId419" Type="http://schemas.openxmlformats.org/officeDocument/2006/relationships/hyperlink" Target="https://www.gem.wiki/Acerinox_Europa_Los_Barrios_steel_plant" TargetMode="External"/><Relationship Id="rId626" Type="http://schemas.openxmlformats.org/officeDocument/2006/relationships/hyperlink" Target="https://www.gem.wiki/Pittini_Ferriere_Nord_Osoppo_steel_plant" TargetMode="External"/><Relationship Id="rId973" Type="http://schemas.openxmlformats.org/officeDocument/2006/relationships/hyperlink" Target="https://www.gem.wiki/North_American_Stainless_Ghent_steel_plant" TargetMode="External"/><Relationship Id="rId1049" Type="http://schemas.openxmlformats.org/officeDocument/2006/relationships/hyperlink" Target="https://www.gem.wiki/Nucor_Steel_Kingman_plant" TargetMode="External"/><Relationship Id="rId833" Type="http://schemas.openxmlformats.org/officeDocument/2006/relationships/hyperlink" Target="https://www.gem.wiki/Amurstal_steel_plant" TargetMode="External"/><Relationship Id="rId1116" Type="http://schemas.openxmlformats.org/officeDocument/2006/relationships/hyperlink" Target="https://www.gem.wiki/WISCO_Group_Xiangyang_Heavy_Equipment_Materials_Co_Ltd" TargetMode="External"/><Relationship Id="rId265" Type="http://schemas.openxmlformats.org/officeDocument/2006/relationships/hyperlink" Target="https://www.gem.wiki/Yunnan_Tiangao_Nickel_Alloy_Co_Ltd" TargetMode="External"/><Relationship Id="rId472" Type="http://schemas.openxmlformats.org/officeDocument/2006/relationships/hyperlink" Target="https://www.gem.wiki/Krakatau_Steel_Cilegon_plant" TargetMode="External"/><Relationship Id="rId900" Type="http://schemas.openxmlformats.org/officeDocument/2006/relationships/hyperlink" Target="https://www.gem.wiki/Siam_Yamato_Steel_Map_Ta_Phut_plant" TargetMode="External"/><Relationship Id="rId125" Type="http://schemas.openxmlformats.org/officeDocument/2006/relationships/hyperlink" Target="https://www.gem.wiki/Daye_Special_Steel_Co_Ltd" TargetMode="External"/><Relationship Id="rId332" Type="http://schemas.openxmlformats.org/officeDocument/2006/relationships/hyperlink" Target="https://www.gem.wiki/Guangxi_Guifeng_Special_Steel_Co_Ltd" TargetMode="External"/><Relationship Id="rId777" Type="http://schemas.openxmlformats.org/officeDocument/2006/relationships/hyperlink" Target="https://www.gem.wiki/Perfect_Channel_Gurun_steel_plant" TargetMode="External"/><Relationship Id="rId984" Type="http://schemas.openxmlformats.org/officeDocument/2006/relationships/hyperlink" Target="https://www.gem.wiki/Nucor_Steel_Hickman_plant" TargetMode="External"/><Relationship Id="rId637" Type="http://schemas.openxmlformats.org/officeDocument/2006/relationships/hyperlink" Target="https://www.gem.wiki/IRO_Odolo_steel_plant" TargetMode="External"/><Relationship Id="rId844" Type="http://schemas.openxmlformats.org/officeDocument/2006/relationships/hyperlink" Target="https://www.gem.wiki/Metalloinvest_OEMK_steel_plant" TargetMode="External"/><Relationship Id="rId276" Type="http://schemas.openxmlformats.org/officeDocument/2006/relationships/hyperlink" Target="https://www.gem.wiki/Guizhou_Juxin_Iron_and_Steel_Group_Co_Ltd" TargetMode="External"/><Relationship Id="rId483" Type="http://schemas.openxmlformats.org/officeDocument/2006/relationships/hyperlink" Target="https://www.gem.wiki/JSW_BPSL_Jharsuguda_steel_plant" TargetMode="External"/><Relationship Id="rId690" Type="http://schemas.openxmlformats.org/officeDocument/2006/relationships/hyperlink" Target="https://www.gem.wiki/Ch'ollima_Steel_Complex_steel_plant" TargetMode="External"/><Relationship Id="rId704" Type="http://schemas.openxmlformats.org/officeDocument/2006/relationships/hyperlink" Target="https://www.gem.wiki/Hyundai_Steel_Incheon_steel_plant" TargetMode="External"/><Relationship Id="rId911" Type="http://schemas.openxmlformats.org/officeDocument/2006/relationships/hyperlink" Target="https://www.gem.wiki/Ege_Steel_Aliaga_plant" TargetMode="External"/><Relationship Id="rId1127" Type="http://schemas.openxmlformats.org/officeDocument/2006/relationships/hyperlink" Target="https://www.gem.wiki/Pangang_Group_Jiangyou_Changcheng_Special_Steel_Co_Ltd" TargetMode="External"/><Relationship Id="rId40" Type="http://schemas.openxmlformats.org/officeDocument/2006/relationships/hyperlink" Target="https://www.gem.wiki/ArcelorMittal_Juiz_de_Fora_steel_plant" TargetMode="External"/><Relationship Id="rId136" Type="http://schemas.openxmlformats.org/officeDocument/2006/relationships/hyperlink" Target="https://www.gem.wiki/Ezhou_Hongtai_Steel_Co_Ltd" TargetMode="External"/><Relationship Id="rId343" Type="http://schemas.openxmlformats.org/officeDocument/2006/relationships/hyperlink" Target="https://www.gem.wiki/Lishui_Huahong_Iron_and_Steel_Products_Co_Ltd" TargetMode="External"/><Relationship Id="rId550" Type="http://schemas.openxmlformats.org/officeDocument/2006/relationships/hyperlink" Target="https://www.gem.wiki/Khouzestan_Steel_plant" TargetMode="External"/><Relationship Id="rId788" Type="http://schemas.openxmlformats.org/officeDocument/2006/relationships/hyperlink" Target="https://www.gem.wiki/Van_Merksteijn_International_steel_plant" TargetMode="External"/><Relationship Id="rId995" Type="http://schemas.openxmlformats.org/officeDocument/2006/relationships/hyperlink" Target="https://www.gem.wiki/Nucor_Steel_Tuscaloosa_plant" TargetMode="External"/><Relationship Id="rId1180" Type="http://schemas.openxmlformats.org/officeDocument/2006/relationships/hyperlink" Target="https://www.gem.wiki/Delta_Steel_Mill_Al_Qalyubia_plant" TargetMode="External"/><Relationship Id="rId203" Type="http://schemas.openxmlformats.org/officeDocument/2006/relationships/hyperlink" Target="https://www.gem.wiki/Shanxi_Tongcai_Industry_and_Trade_Co_Ltd" TargetMode="External"/><Relationship Id="rId648" Type="http://schemas.openxmlformats.org/officeDocument/2006/relationships/hyperlink" Target="https://www.gem.wiki/JFE_East_Japan_Works_(Keihin)_steel_plant" TargetMode="External"/><Relationship Id="rId855" Type="http://schemas.openxmlformats.org/officeDocument/2006/relationships/hyperlink" Target="https://www.gem.wiki/Severstal_Cherepovets_steel_plant" TargetMode="External"/><Relationship Id="rId1040" Type="http://schemas.openxmlformats.org/officeDocument/2006/relationships/hyperlink" Target="https://www.gem.wiki/CMC_Alabama_steel_plant" TargetMode="External"/><Relationship Id="rId287" Type="http://schemas.openxmlformats.org/officeDocument/2006/relationships/hyperlink" Target="https://www.gem.wiki/Wuzhou_Yongda_Iron_and_Steel_Co_Ltd" TargetMode="External"/><Relationship Id="rId410" Type="http://schemas.openxmlformats.org/officeDocument/2006/relationships/hyperlink" Target="https://www.gem.wiki/Ezz_Steel_Rebar_Sadat_City_plant" TargetMode="External"/><Relationship Id="rId494" Type="http://schemas.openxmlformats.org/officeDocument/2006/relationships/hyperlink" Target="https://www.gem.wiki/JSPL_Raigarh_steel_plant" TargetMode="External"/><Relationship Id="rId508" Type="http://schemas.openxmlformats.org/officeDocument/2006/relationships/hyperlink" Target="https://www.gem.wiki/JSW_Steel_Raigarh_steel_plant" TargetMode="External"/><Relationship Id="rId715" Type="http://schemas.openxmlformats.org/officeDocument/2006/relationships/hyperlink" Target="https://www.gem.wiki/Hyundai_Steel_Pohang_steel_plant" TargetMode="External"/><Relationship Id="rId922" Type="http://schemas.openxmlformats.org/officeDocument/2006/relationships/hyperlink" Target="https://www.gem.wiki/Koc_Metallurgical_Toprakkale_plant" TargetMode="External"/><Relationship Id="rId1138" Type="http://schemas.openxmlformats.org/officeDocument/2006/relationships/hyperlink" Target="https://www.gem.wiki/Xingtai_Iron_and_Steel_Co_Ltd_Weixian" TargetMode="External"/><Relationship Id="rId147" Type="http://schemas.openxmlformats.org/officeDocument/2006/relationships/hyperlink" Target="https://www.gem.wiki/Zhangjiagang_Hongchang_Steel_Co_Ltd" TargetMode="External"/><Relationship Id="rId354" Type="http://schemas.openxmlformats.org/officeDocument/2006/relationships/hyperlink" Target="https://www.gem.wiki/Zhejiang_Yuxin_Industrial_Co_Ltd" TargetMode="External"/><Relationship Id="rId799" Type="http://schemas.openxmlformats.org/officeDocument/2006/relationships/hyperlink" Target="https://www.gem.wiki/Aceros_Arequipa_Pisco_steel_plant" TargetMode="External"/><Relationship Id="rId1191" Type="http://schemas.openxmlformats.org/officeDocument/2006/relationships/hyperlink" Target="https://www.gem.wiki/Marcegaglia_Fos_Sur_Mer_steel_plant" TargetMode="External"/><Relationship Id="rId1205" Type="http://schemas.openxmlformats.org/officeDocument/2006/relationships/hyperlink" Target="https://www.gem.wiki/Jinzhou_Jinxing_Special_Steel_Company" TargetMode="External"/><Relationship Id="rId51" Type="http://schemas.openxmlformats.org/officeDocument/2006/relationships/hyperlink" Target="https://www.gem.wiki/ArcelorMittal_Montreal_steel_plant" TargetMode="External"/><Relationship Id="rId561" Type="http://schemas.openxmlformats.org/officeDocument/2006/relationships/hyperlink" Target="https://www.gem.wiki/Natanz_Steel_Company_Isfahan_plant" TargetMode="External"/><Relationship Id="rId659" Type="http://schemas.openxmlformats.org/officeDocument/2006/relationships/hyperlink" Target="https://www.gem.wiki/Nippon_Sanyo_Special_Steel" TargetMode="External"/><Relationship Id="rId866" Type="http://schemas.openxmlformats.org/officeDocument/2006/relationships/hyperlink" Target="https://www.gem.wiki/StavStal_Metallurgical_Plant" TargetMode="External"/><Relationship Id="rId214" Type="http://schemas.openxmlformats.org/officeDocument/2006/relationships/hyperlink" Target="https://www.gem.wiki/Xinjiang_Xinan_Special_Steel_Co_Ltd" TargetMode="External"/><Relationship Id="rId298" Type="http://schemas.openxmlformats.org/officeDocument/2006/relationships/hyperlink" Target="https://www.gem.wiki/Qinhuangdao_Baigong_Steel_Co_Ltd" TargetMode="External"/><Relationship Id="rId421" Type="http://schemas.openxmlformats.org/officeDocument/2006/relationships/hyperlink" Target="https://www.gem.wiki/Celsa_Barcelona_Castellbisbal_steel_plant" TargetMode="External"/><Relationship Id="rId519" Type="http://schemas.openxmlformats.org/officeDocument/2006/relationships/hyperlink" Target="https://www.gem.wiki/Jayaswal_Neco_Industries_Raipur_steel_plant" TargetMode="External"/><Relationship Id="rId1051" Type="http://schemas.openxmlformats.org/officeDocument/2006/relationships/hyperlink" Target="https://www.gem.wiki/Uzmetkombinat_steel_plant" TargetMode="External"/><Relationship Id="rId1149" Type="http://schemas.openxmlformats.org/officeDocument/2006/relationships/hyperlink" Target="https://www.gem.wiki/Myingyan_Myanmar_Steel_Plant" TargetMode="External"/><Relationship Id="rId158" Type="http://schemas.openxmlformats.org/officeDocument/2006/relationships/hyperlink" Target="https://www.gem.wiki/Changshu_Longteng_Special_Steel_Co_Ltd" TargetMode="External"/><Relationship Id="rId726" Type="http://schemas.openxmlformats.org/officeDocument/2006/relationships/hyperlink" Target="https://www.gem.wiki/SeAH_Changwon_Integrated_Special_Steel_plant" TargetMode="External"/><Relationship Id="rId933" Type="http://schemas.openxmlformats.org/officeDocument/2006/relationships/hyperlink" Target="https://www.gem.wiki/Yesilyurt_Iron_and_Steel_Tekkekoy_plant" TargetMode="External"/><Relationship Id="rId1009" Type="http://schemas.openxmlformats.org/officeDocument/2006/relationships/hyperlink" Target="https://www.gem.wiki/Steel_Dynamics_Sinton_plant" TargetMode="External"/><Relationship Id="rId62" Type="http://schemas.openxmlformats.org/officeDocument/2006/relationships/hyperlink" Target="https://www.gem.wiki/Stahl_Gerlafingen_steel_plant" TargetMode="External"/><Relationship Id="rId365" Type="http://schemas.openxmlformats.org/officeDocument/2006/relationships/hyperlink" Target="https://www.gem.wiki/Hubei_Wucheng_Iron_and_Steel_Group_Co_Ltd" TargetMode="External"/><Relationship Id="rId572" Type="http://schemas.openxmlformats.org/officeDocument/2006/relationships/hyperlink" Target="https://www.gem.wiki/West_Alborz_Ana_Steel_Zanjan_plant" TargetMode="External"/><Relationship Id="rId1216" Type="http://schemas.openxmlformats.org/officeDocument/2006/relationships/hyperlink" Target="https://www.gem.wiki/GreenSteel_Australia_New_South_Wales_Steel_Plant" TargetMode="External"/><Relationship Id="rId225" Type="http://schemas.openxmlformats.org/officeDocument/2006/relationships/hyperlink" Target="https://www.gem.wiki/Fujian_Dingsheng_Iron_and_Steel_Co_Ltd" TargetMode="External"/><Relationship Id="rId432" Type="http://schemas.openxmlformats.org/officeDocument/2006/relationships/hyperlink" Target="https://www.gem.wiki/Hydnum_Steel_Castilla-La_Mancha_plant" TargetMode="External"/><Relationship Id="rId877" Type="http://schemas.openxmlformats.org/officeDocument/2006/relationships/hyperlink" Target="https://www.gem.wiki/Al_Ittefaq_Arab_Steel_Dammam_plant" TargetMode="External"/><Relationship Id="rId1062" Type="http://schemas.openxmlformats.org/officeDocument/2006/relationships/hyperlink" Target="https://www.gem.wiki/VAS_Nghi_Son_Cast_Iron_and_Steel_plant" TargetMode="External"/><Relationship Id="rId737" Type="http://schemas.openxmlformats.org/officeDocument/2006/relationships/hyperlink" Target="https://www.gem.wiki/Libyan_Iron_and_Steel_Misrata_plant" TargetMode="External"/><Relationship Id="rId944" Type="http://schemas.openxmlformats.org/officeDocument/2006/relationships/hyperlink" Target="https://www.gem.wiki/Feng_Hsin_Steel_Taichung_plant" TargetMode="External"/><Relationship Id="rId73" Type="http://schemas.openxmlformats.org/officeDocument/2006/relationships/hyperlink" Target="https://www.gem.wiki/Fujian_Tsingtuo_Nickel_Industry_Co_Ltd" TargetMode="External"/><Relationship Id="rId169" Type="http://schemas.openxmlformats.org/officeDocument/2006/relationships/hyperlink" Target="https://www.gem.wiki/Bengang_Steel_Plates_Co_Ltd" TargetMode="External"/><Relationship Id="rId376" Type="http://schemas.openxmlformats.org/officeDocument/2006/relationships/hyperlink" Target="https://www.gem.wiki/Salzgitter_Flachstahl_steel_plant" TargetMode="External"/><Relationship Id="rId583" Type="http://schemas.openxmlformats.org/officeDocument/2006/relationships/hyperlink" Target="https://www.gem.wiki/Iran_Alloy_Steel_Company_Yazd_plant" TargetMode="External"/><Relationship Id="rId790" Type="http://schemas.openxmlformats.org/officeDocument/2006/relationships/hyperlink" Target="https://www.gem.wiki/BlueScope_New_Zealand_Steel_Glenbrook" TargetMode="External"/><Relationship Id="rId804" Type="http://schemas.openxmlformats.org/officeDocument/2006/relationships/hyperlink" Target="https://www.gem.wiki/SteelAsia_Calaca_plant" TargetMode="External"/><Relationship Id="rId1227" Type="http://schemas.openxmlformats.org/officeDocument/2006/relationships/hyperlink" Target="https://www.gem.wiki/Hebei_Xinfeng_Suez_Canal_Economic_Zone" TargetMode="External"/><Relationship Id="rId4" Type="http://schemas.openxmlformats.org/officeDocument/2006/relationships/hyperlink" Target="https://www.gem.wiki/BILDCO_Abu_Dhabi_steel_plant" TargetMode="External"/><Relationship Id="rId236" Type="http://schemas.openxmlformats.org/officeDocument/2006/relationships/hyperlink" Target="https://www.gem.wiki/Yunnan_Yuxi_Xianfu_Iron_and_Steel_Group_Co_Ltd" TargetMode="External"/><Relationship Id="rId443" Type="http://schemas.openxmlformats.org/officeDocument/2006/relationships/hyperlink" Target="https://www.gem.wiki/Riva_Sam_Montereau_steel_plant" TargetMode="External"/><Relationship Id="rId650" Type="http://schemas.openxmlformats.org/officeDocument/2006/relationships/hyperlink" Target="https://www.gem.wiki/JFE_Bars_&amp;_Shapes_Himeji_Works_steel_plant" TargetMode="External"/><Relationship Id="rId888" Type="http://schemas.openxmlformats.org/officeDocument/2006/relationships/hyperlink" Target="https://www.gem.wiki/Outokumpu_Avesta_steel_plant" TargetMode="External"/><Relationship Id="rId1073" Type="http://schemas.openxmlformats.org/officeDocument/2006/relationships/hyperlink" Target="https://www.gem.wiki/Long_Son_Phu_My_Iron_and_Steel_plant" TargetMode="External"/><Relationship Id="rId303" Type="http://schemas.openxmlformats.org/officeDocument/2006/relationships/hyperlink" Target="https://www.gem.wiki/Guangdong_Nanfang_Donghai_Iron_and_Steel_Co_Ltd" TargetMode="External"/><Relationship Id="rId748" Type="http://schemas.openxmlformats.org/officeDocument/2006/relationships/hyperlink" Target="https://www.gem.wiki/Altos_Hornos_De_Mexico_SA_AHMSA_steel_plant" TargetMode="External"/><Relationship Id="rId955" Type="http://schemas.openxmlformats.org/officeDocument/2006/relationships/hyperlink" Target="https://www.gem.wiki/Cleveland-Cliffs_Butler_steel_plant" TargetMode="External"/><Relationship Id="rId1140" Type="http://schemas.openxmlformats.org/officeDocument/2006/relationships/hyperlink" Target="https://www.gem.wiki/Xingtai_Iron_and_Steel_Co_Ltd_Weixian" TargetMode="External"/><Relationship Id="rId84" Type="http://schemas.openxmlformats.org/officeDocument/2006/relationships/hyperlink" Target="https://www.gem.wiki/Heyuan_Derun_Steel_Co_Ltd_Dongjiang_Jinzhu_Industrial_Park" TargetMode="External"/><Relationship Id="rId387" Type="http://schemas.openxmlformats.org/officeDocument/2006/relationships/hyperlink" Target="https://www.gem.wiki/ESF_Elbe_Stahlwerke_Feralpi_Riesa_plant" TargetMode="External"/><Relationship Id="rId510" Type="http://schemas.openxmlformats.org/officeDocument/2006/relationships/hyperlink" Target="https://www.gem.wiki/JSW_BPSL_Jharkhand_steel_plant" TargetMode="External"/><Relationship Id="rId594" Type="http://schemas.openxmlformats.org/officeDocument/2006/relationships/hyperlink" Target="https://www.gem.wiki/Azna_Steel_Lorestan_plant" TargetMode="External"/><Relationship Id="rId608" Type="http://schemas.openxmlformats.org/officeDocument/2006/relationships/hyperlink" Target="https://www.gem.wiki/Bonab_Steel_Complex" TargetMode="External"/><Relationship Id="rId815" Type="http://schemas.openxmlformats.org/officeDocument/2006/relationships/hyperlink" Target="https://www.gem.wiki/Weglokoks_Ruda_Slaska_steel_plant" TargetMode="External"/><Relationship Id="rId1238" Type="http://schemas.openxmlformats.org/officeDocument/2006/relationships/hyperlink" Target="https://www.gem.wiki/BAP_Al-Khair_Steel_Company" TargetMode="External"/><Relationship Id="rId247" Type="http://schemas.openxmlformats.org/officeDocument/2006/relationships/hyperlink" Target="https://www.gem.wiki/Zenith_Steel_Group_Nantong_Co_Ltd" TargetMode="External"/><Relationship Id="rId899" Type="http://schemas.openxmlformats.org/officeDocument/2006/relationships/hyperlink" Target="https://www.gem.wiki/Nippon_GJS_steel_plant" TargetMode="External"/><Relationship Id="rId1000" Type="http://schemas.openxmlformats.org/officeDocument/2006/relationships/hyperlink" Target="https://www.gem.wiki/Outokumpu_Stainless_USA_steel_plant" TargetMode="External"/><Relationship Id="rId1084" Type="http://schemas.openxmlformats.org/officeDocument/2006/relationships/hyperlink" Target="https://www.gem.wiki/Xuan_Thien_Nam_Dinh_steel_plant" TargetMode="External"/><Relationship Id="rId107" Type="http://schemas.openxmlformats.org/officeDocument/2006/relationships/hyperlink" Target="https://www.gem.wiki/Zhongpu_Handan_Iron_and_Steel_Co_Ltd" TargetMode="External"/><Relationship Id="rId454" Type="http://schemas.openxmlformats.org/officeDocument/2006/relationships/hyperlink" Target="https://www.gem.wiki/GFG_Liberty_Steel_Newport_plant" TargetMode="External"/><Relationship Id="rId661" Type="http://schemas.openxmlformats.org/officeDocument/2006/relationships/hyperlink" Target="https://www.gem.wiki/Tokyo_Steel_Kyushu_plant" TargetMode="External"/><Relationship Id="rId759" Type="http://schemas.openxmlformats.org/officeDocument/2006/relationships/hyperlink" Target="https://www.gem.wiki/Grupo_Simec_Apizaco_Cholula_steel_plant" TargetMode="External"/><Relationship Id="rId966" Type="http://schemas.openxmlformats.org/officeDocument/2006/relationships/hyperlink" Target="https://www.gem.wiki/Gerdau_Midlothian_Steel_Mill" TargetMode="External"/><Relationship Id="rId11" Type="http://schemas.openxmlformats.org/officeDocument/2006/relationships/hyperlink" Target="https://www.gem.wiki/Voestalpine_Stahl_Donawitz_steel_plant" TargetMode="External"/><Relationship Id="rId314" Type="http://schemas.openxmlformats.org/officeDocument/2006/relationships/hyperlink" Target="https://www.gem.wiki/Baicheng_Fuda_Bar_Rolling_Co_Ltd" TargetMode="External"/><Relationship Id="rId398" Type="http://schemas.openxmlformats.org/officeDocument/2006/relationships/hyperlink" Target="https://www.gem.wiki/Tosyali_Algerie_Oran_steel_plant" TargetMode="External"/><Relationship Id="rId521" Type="http://schemas.openxmlformats.org/officeDocument/2006/relationships/hyperlink" Target="https://www.gem.wiki/SAIL_Alloy_Steel_Plant" TargetMode="External"/><Relationship Id="rId619" Type="http://schemas.openxmlformats.org/officeDocument/2006/relationships/hyperlink" Target="https://www.gem.wiki/Alfa_Acciai_Brescia_steel_plant" TargetMode="External"/><Relationship Id="rId1151" Type="http://schemas.openxmlformats.org/officeDocument/2006/relationships/hyperlink" Target="https://www.gem.wiki/Novorossiysk_rolling_plant" TargetMode="External"/><Relationship Id="rId95" Type="http://schemas.openxmlformats.org/officeDocument/2006/relationships/hyperlink" Target="https://www.gem.wiki/Guizhou_Ganglian_Industrial_Group_Co_Ltd" TargetMode="External"/><Relationship Id="rId160" Type="http://schemas.openxmlformats.org/officeDocument/2006/relationships/hyperlink" Target="https://www.gem.wiki/Changzhou_Eastern_Special_Steel_Co_Ltd" TargetMode="External"/><Relationship Id="rId826" Type="http://schemas.openxmlformats.org/officeDocument/2006/relationships/hyperlink" Target="https://www.gem.wiki/GFG_Liberty_Galati_steel_plant" TargetMode="External"/><Relationship Id="rId1011" Type="http://schemas.openxmlformats.org/officeDocument/2006/relationships/hyperlink" Target="https://www.gem.wiki/Leggett_&amp;_Platt_Sterling_Steel_plant" TargetMode="External"/><Relationship Id="rId1109" Type="http://schemas.openxmlformats.org/officeDocument/2006/relationships/hyperlink" Target="https://www.gem.wiki/Fujian_Wuhang_Stainless_Steel_Products_Co_Ltd" TargetMode="External"/><Relationship Id="rId258" Type="http://schemas.openxmlformats.org/officeDocument/2006/relationships/hyperlink" Target="https://www.gem.wiki/Hubei_Shunle_Steel_Co_Ltd_plant" TargetMode="External"/><Relationship Id="rId465" Type="http://schemas.openxmlformats.org/officeDocument/2006/relationships/hyperlink" Target="https://www.gem.wiki/Jakarta_Prima_Steel_Industries_plant" TargetMode="External"/><Relationship Id="rId672" Type="http://schemas.openxmlformats.org/officeDocument/2006/relationships/hyperlink" Target="https://www.gem.wiki/Godo_Steel_Funabashi_Works" TargetMode="External"/><Relationship Id="rId1095" Type="http://schemas.openxmlformats.org/officeDocument/2006/relationships/hyperlink" Target="https://www.gem.wiki/Shiu_Wing_Tuen_Mun_Steel_plant" TargetMode="External"/><Relationship Id="rId22" Type="http://schemas.openxmlformats.org/officeDocument/2006/relationships/hyperlink" Target="https://www.gem.wiki/KSRM_Sitakunda_steel_plant" TargetMode="External"/><Relationship Id="rId118" Type="http://schemas.openxmlformats.org/officeDocument/2006/relationships/hyperlink" Target="https://www.gem.wiki/Wuyang_Iron_and_Steel_Co_Ltd" TargetMode="External"/><Relationship Id="rId325" Type="http://schemas.openxmlformats.org/officeDocument/2006/relationships/hyperlink" Target="https://www.gem.wiki/Jilin_Steel_Group_Fugang_Metal_Manufacturing_Co_Ltd" TargetMode="External"/><Relationship Id="rId532" Type="http://schemas.openxmlformats.org/officeDocument/2006/relationships/hyperlink" Target="https://www.gem.wiki/JSW_Steel_Salav_DRI_plant" TargetMode="External"/><Relationship Id="rId977" Type="http://schemas.openxmlformats.org/officeDocument/2006/relationships/hyperlink" Target="https://www.gem.wiki/Nucor_Steel_Berkeley_plant" TargetMode="External"/><Relationship Id="rId1162" Type="http://schemas.openxmlformats.org/officeDocument/2006/relationships/hyperlink" Target="https://www.gem.wiki/Shyam_Metalics_Jamuria_Steel_Plant" TargetMode="External"/><Relationship Id="rId171" Type="http://schemas.openxmlformats.org/officeDocument/2006/relationships/hyperlink" Target="https://www.gem.wiki/Dongbei_Special_Steel_Group_Dalian_Special_Steel_Co_Ltd" TargetMode="External"/><Relationship Id="rId837" Type="http://schemas.openxmlformats.org/officeDocument/2006/relationships/hyperlink" Target="https://www.gem.wiki/Mechel_Chelyabinsk_Metallurgical_Plant" TargetMode="External"/><Relationship Id="rId1022" Type="http://schemas.openxmlformats.org/officeDocument/2006/relationships/hyperlink" Target="https://www.gem.wiki/Optimus_Steel_Beaumont_plant" TargetMode="External"/><Relationship Id="rId269" Type="http://schemas.openxmlformats.org/officeDocument/2006/relationships/hyperlink" Target="https://www.gem.wiki/Fuzhou_Wuhang_Steel_Products_Co_Ltd" TargetMode="External"/><Relationship Id="rId476" Type="http://schemas.openxmlformats.org/officeDocument/2006/relationships/hyperlink" Target="https://www.gem.wiki/Krakatau_Steel_Cilegon_plant" TargetMode="External"/><Relationship Id="rId683" Type="http://schemas.openxmlformats.org/officeDocument/2006/relationships/hyperlink" Target="https://www.gem.wiki/Chubu_Steel_Plate_Nagoya_plant" TargetMode="External"/><Relationship Id="rId890" Type="http://schemas.openxmlformats.org/officeDocument/2006/relationships/hyperlink" Target="https://www.gem.wiki/Stegra_Boden_steel_plant" TargetMode="External"/><Relationship Id="rId904" Type="http://schemas.openxmlformats.org/officeDocument/2006/relationships/hyperlink" Target="https://www.gem.wiki/Bangkok_Steel_Industry_Samut_Prakan_plant" TargetMode="External"/><Relationship Id="rId33" Type="http://schemas.openxmlformats.org/officeDocument/2006/relationships/hyperlink" Target="https://www.gem.wiki/ArcelorMittal_Resende_steel_plant" TargetMode="External"/><Relationship Id="rId129" Type="http://schemas.openxmlformats.org/officeDocument/2006/relationships/hyperlink" Target="https://www.gem.wiki/Wuhan_Shunle_Stainless_Steel_Co_Ltd" TargetMode="External"/><Relationship Id="rId336" Type="http://schemas.openxmlformats.org/officeDocument/2006/relationships/hyperlink" Target="https://www.gem.wiki/Hezhou_Xindu_Sanyuan_Casting_Co_Ltd" TargetMode="External"/><Relationship Id="rId543" Type="http://schemas.openxmlformats.org/officeDocument/2006/relationships/hyperlink" Target="https://www.gem.wiki/Mobarakeh_Steel_Hormuzgan_Steel_Company_plant" TargetMode="External"/><Relationship Id="rId988" Type="http://schemas.openxmlformats.org/officeDocument/2006/relationships/hyperlink" Target="https://www.gem.wiki/Nucor_Steel_Decatur_plant" TargetMode="External"/><Relationship Id="rId1173" Type="http://schemas.openxmlformats.org/officeDocument/2006/relationships/hyperlink" Target="https://www.gem.wiki/Kishiwada_Steel_Osaka_Steel_Plant" TargetMode="External"/><Relationship Id="rId182" Type="http://schemas.openxmlformats.org/officeDocument/2006/relationships/hyperlink" Target="https://www.gem.wiki/Shaanxi_Huaxin_Special_Steel_Group_Co_Ltd" TargetMode="External"/><Relationship Id="rId403" Type="http://schemas.openxmlformats.org/officeDocument/2006/relationships/hyperlink" Target="https://www.gem.wiki/Egyptian_Sponge_Iron_and_Steel_Company_Sadat_City_plant" TargetMode="External"/><Relationship Id="rId750" Type="http://schemas.openxmlformats.org/officeDocument/2006/relationships/hyperlink" Target="https://www.gem.wiki/DEACERO_Celaya_steel_plant" TargetMode="External"/><Relationship Id="rId848" Type="http://schemas.openxmlformats.org/officeDocument/2006/relationships/hyperlink" Target="https://www.gem.wiki/Nadezhdinski_Metallurgical_Plant" TargetMode="External"/><Relationship Id="rId1033" Type="http://schemas.openxmlformats.org/officeDocument/2006/relationships/hyperlink" Target="https://www.gem.wiki/Cascade_Steel_Rolling_Mills" TargetMode="External"/><Relationship Id="rId487" Type="http://schemas.openxmlformats.org/officeDocument/2006/relationships/hyperlink" Target="https://www.gem.wiki/Tata_Steel_BSL_Meramandali_steel_plant" TargetMode="External"/><Relationship Id="rId610" Type="http://schemas.openxmlformats.org/officeDocument/2006/relationships/hyperlink" Target="https://www.gem.wiki/Isatis_Sponge_Iron_Company_Yazd" TargetMode="External"/><Relationship Id="rId694" Type="http://schemas.openxmlformats.org/officeDocument/2006/relationships/hyperlink" Target="https://www.gem.wiki/Ch'ollima_Steel_Complex_steel_plant" TargetMode="External"/><Relationship Id="rId708" Type="http://schemas.openxmlformats.org/officeDocument/2006/relationships/hyperlink" Target="https://www.gem.wiki/Hyundai_Steel_Incheon_steel_plant" TargetMode="External"/><Relationship Id="rId915" Type="http://schemas.openxmlformats.org/officeDocument/2006/relationships/hyperlink" Target="https://www.gem.wiki/Erdemir_Eregli_steel_plant" TargetMode="External"/><Relationship Id="rId1240" Type="http://schemas.openxmlformats.org/officeDocument/2006/relationships/hyperlink" Target="https://www.gem.wiki/SteelAsia_Candelaria_steel_Plant" TargetMode="External"/><Relationship Id="rId347" Type="http://schemas.openxmlformats.org/officeDocument/2006/relationships/hyperlink" Target="https://www.gem.wiki/Anhui_Langxi_Hongtai_Iron_and_Steel_Co_Ltd" TargetMode="External"/><Relationship Id="rId999" Type="http://schemas.openxmlformats.org/officeDocument/2006/relationships/hyperlink" Target="https://www.gem.wiki/Nucor_Steel_Brandenburg_plant" TargetMode="External"/><Relationship Id="rId1100" Type="http://schemas.openxmlformats.org/officeDocument/2006/relationships/hyperlink" Target="https://www.gem.wiki/Jiangxi_Taixin_Iron_and_Steel_Co_Ltd" TargetMode="External"/><Relationship Id="rId1184" Type="http://schemas.openxmlformats.org/officeDocument/2006/relationships/hyperlink" Target="https://www.gem.wiki/Chadormalu_Mining_and_Industrial_Company_Yazd_plant" TargetMode="External"/><Relationship Id="rId44" Type="http://schemas.openxmlformats.org/officeDocument/2006/relationships/hyperlink" Target="https://www.gem.wiki/Simec_Pindamonhangaba_steel_plant" TargetMode="External"/><Relationship Id="rId554" Type="http://schemas.openxmlformats.org/officeDocument/2006/relationships/hyperlink" Target="https://www.gem.wiki/Mobarakeh_Steel_Complex_Isfahan" TargetMode="External"/><Relationship Id="rId761" Type="http://schemas.openxmlformats.org/officeDocument/2006/relationships/hyperlink" Target="https://www.gem.wiki/Ternium_Apodaca_steel_plant" TargetMode="External"/><Relationship Id="rId859" Type="http://schemas.openxmlformats.org/officeDocument/2006/relationships/hyperlink" Target="https://www.gem.wiki/VMK_Red_October_steel_plant" TargetMode="External"/><Relationship Id="rId193" Type="http://schemas.openxmlformats.org/officeDocument/2006/relationships/hyperlink" Target="https://www.gem.wiki/Yantai_Walsin_Stainless_Steel_Co_Ltd" TargetMode="External"/><Relationship Id="rId207" Type="http://schemas.openxmlformats.org/officeDocument/2006/relationships/hyperlink" Target="https://www.gem.wiki/Tianjin_Pipe_Corporation" TargetMode="External"/><Relationship Id="rId414" Type="http://schemas.openxmlformats.org/officeDocument/2006/relationships/hyperlink" Target="https://www.gem.wiki/Egyptian_Steel_Beni_Suef_plant" TargetMode="External"/><Relationship Id="rId498" Type="http://schemas.openxmlformats.org/officeDocument/2006/relationships/hyperlink" Target="https://www.gem.wiki/JSW_Steel_Dolvi_steel_plant" TargetMode="External"/><Relationship Id="rId621" Type="http://schemas.openxmlformats.org/officeDocument/2006/relationships/hyperlink" Target="https://www.gem.wiki/AFV_Accaierie_Beltrame_Vicenza_steel_plant" TargetMode="External"/><Relationship Id="rId1044" Type="http://schemas.openxmlformats.org/officeDocument/2006/relationships/hyperlink" Target="https://www.gem.wiki/CMC_Arizona_steel_plant" TargetMode="External"/><Relationship Id="rId260" Type="http://schemas.openxmlformats.org/officeDocument/2006/relationships/hyperlink" Target="https://www.gem.wiki/Zhongye_Dongfang_Jiangsu_Heavy_Industry_Co_Ltd" TargetMode="External"/><Relationship Id="rId719" Type="http://schemas.openxmlformats.org/officeDocument/2006/relationships/hyperlink" Target="https://www.gem.wiki/POSCO_Gwangyang_steel_plant" TargetMode="External"/><Relationship Id="rId926" Type="http://schemas.openxmlformats.org/officeDocument/2006/relationships/hyperlink" Target="https://www.gem.wiki/Aba_Iron_and_Steel_Payas_plant" TargetMode="External"/><Relationship Id="rId1111" Type="http://schemas.openxmlformats.org/officeDocument/2006/relationships/hyperlink" Target="https://www.gem.wiki/Fujian_Dingxin_Industrial_Co_Ltd" TargetMode="External"/><Relationship Id="rId55" Type="http://schemas.openxmlformats.org/officeDocument/2006/relationships/hyperlink" Target="https://www.gem.wiki/ArcelorMittal_Dofasco_steel_plant" TargetMode="External"/><Relationship Id="rId120" Type="http://schemas.openxmlformats.org/officeDocument/2006/relationships/hyperlink" Target="https://www.gem.wiki/Henan_Jiyuan_Iron_and_Steel_Group_Co_Ltd" TargetMode="External"/><Relationship Id="rId358" Type="http://schemas.openxmlformats.org/officeDocument/2006/relationships/hyperlink" Target="https://www.gem.wiki/Xinjiang_Minxin_Iron_and_Steel_Group_Minhang_Special_Steel_Co_Ltd" TargetMode="External"/><Relationship Id="rId565" Type="http://schemas.openxmlformats.org/officeDocument/2006/relationships/hyperlink" Target="https://www.gem.wiki/Natanz_Steel_Company_Isfahan_plant" TargetMode="External"/><Relationship Id="rId772" Type="http://schemas.openxmlformats.org/officeDocument/2006/relationships/hyperlink" Target="https://www.gem.wiki/Lion_Industries_Megasteel_plant" TargetMode="External"/><Relationship Id="rId1195" Type="http://schemas.openxmlformats.org/officeDocument/2006/relationships/hyperlink" Target="https://www.gem.wiki/Donalam_Targoviste_plant" TargetMode="External"/><Relationship Id="rId1209" Type="http://schemas.openxmlformats.org/officeDocument/2006/relationships/hyperlink" Target="https://www.gem.wiki/Kazakhstal_steel_plant" TargetMode="External"/><Relationship Id="rId218" Type="http://schemas.openxmlformats.org/officeDocument/2006/relationships/hyperlink" Target="https://www.gem.wiki/Yunnan_Desheng_Iron_and_Steel_Co_Ltd" TargetMode="External"/><Relationship Id="rId425" Type="http://schemas.openxmlformats.org/officeDocument/2006/relationships/hyperlink" Target="https://www.gem.wiki/ArcelorMittal_Olaberria-Bergara_(Olaberria)_steel_plant" TargetMode="External"/><Relationship Id="rId632" Type="http://schemas.openxmlformats.org/officeDocument/2006/relationships/hyperlink" Target="https://www.gem.wiki/Acciaierie_Venete_Borgo_Valsugana_steel_plant" TargetMode="External"/><Relationship Id="rId1055" Type="http://schemas.openxmlformats.org/officeDocument/2006/relationships/hyperlink" Target="https://www.gem.wiki/Sidor_Ciudad_Guayana_steel_plant" TargetMode="External"/><Relationship Id="rId271" Type="http://schemas.openxmlformats.org/officeDocument/2006/relationships/hyperlink" Target="https://www.gem.wiki/Zunyi_Fuxin_Special_Steel_Equipment_Manufacturing_Co_Ltd" TargetMode="External"/><Relationship Id="rId937" Type="http://schemas.openxmlformats.org/officeDocument/2006/relationships/hyperlink" Target="https://www.gem.wiki/Kardemir_Celik_Sanayi_Izmir_steel_plant" TargetMode="External"/><Relationship Id="rId1122" Type="http://schemas.openxmlformats.org/officeDocument/2006/relationships/hyperlink" Target="https://www.gem.wiki/Guangshui_Huaxin_Metallurgical_Industry_Co_Ltd" TargetMode="External"/><Relationship Id="rId66" Type="http://schemas.openxmlformats.org/officeDocument/2006/relationships/hyperlink" Target="https://www.gem.wiki/Anhui_Changjiang_Steel_Co_Ltd" TargetMode="External"/><Relationship Id="rId131" Type="http://schemas.openxmlformats.org/officeDocument/2006/relationships/hyperlink" Target="https://www.gem.wiki/Wuhan_Shunle_Stainless_Steel_Co_Ltd" TargetMode="External"/><Relationship Id="rId369" Type="http://schemas.openxmlformats.org/officeDocument/2006/relationships/hyperlink" Target="https://www.gem.wiki/Fujian_Fuhua_New_Materials_Group_Co_Ltd" TargetMode="External"/><Relationship Id="rId576" Type="http://schemas.openxmlformats.org/officeDocument/2006/relationships/hyperlink" Target="https://www.gem.wiki/Qeshm_Steel_Development_Hormuzgan_plant" TargetMode="External"/><Relationship Id="rId783" Type="http://schemas.openxmlformats.org/officeDocument/2006/relationships/hyperlink" Target="https://www.gem.wiki/Abba_Steel_Ohangwena_steel_plant" TargetMode="External"/><Relationship Id="rId990" Type="http://schemas.openxmlformats.org/officeDocument/2006/relationships/hyperlink" Target="https://www.gem.wiki/Nucor_Steel_Gallatin_plant" TargetMode="External"/><Relationship Id="rId229" Type="http://schemas.openxmlformats.org/officeDocument/2006/relationships/hyperlink" Target="https://www.gem.wiki/Chongqing_Zuhang_Iron_and_Steel_Co_Ltd" TargetMode="External"/><Relationship Id="rId436" Type="http://schemas.openxmlformats.org/officeDocument/2006/relationships/hyperlink" Target="https://www.gem.wiki/Outokumpu_Tornio_steel_plant" TargetMode="External"/><Relationship Id="rId643" Type="http://schemas.openxmlformats.org/officeDocument/2006/relationships/hyperlink" Target="https://www.gem.wiki/Daido_Steel_Chita_plant_(Tokai)" TargetMode="External"/><Relationship Id="rId1066" Type="http://schemas.openxmlformats.org/officeDocument/2006/relationships/hyperlink" Target="https://www.gem.wiki/VNSteel_Southern_Steel_Company_plant" TargetMode="External"/><Relationship Id="rId850" Type="http://schemas.openxmlformats.org/officeDocument/2006/relationships/hyperlink" Target="https://www.gem.wiki/TMK_Seversky_Pipe_Plant" TargetMode="External"/><Relationship Id="rId948" Type="http://schemas.openxmlformats.org/officeDocument/2006/relationships/hyperlink" Target="https://www.gem.wiki/Tung_Ho_Steel_Taoyuan_Plant" TargetMode="External"/><Relationship Id="rId1133" Type="http://schemas.openxmlformats.org/officeDocument/2006/relationships/hyperlink" Target="https://www.gem.wiki/Zhenshi_Group_Eastern_Special_Steel_Co_Ltd" TargetMode="External"/><Relationship Id="rId77" Type="http://schemas.openxmlformats.org/officeDocument/2006/relationships/hyperlink" Target="https://www.gem.wiki/Guangdong_Guangqing_Metal_Technology_Co_Ltd" TargetMode="External"/><Relationship Id="rId282" Type="http://schemas.openxmlformats.org/officeDocument/2006/relationships/hyperlink" Target="https://www.gem.wiki/Wuzhou_Yongda_Iron_and_Steel_Co_Ltd" TargetMode="External"/><Relationship Id="rId503" Type="http://schemas.openxmlformats.org/officeDocument/2006/relationships/hyperlink" Target="https://www.gem.wiki/Lloyds_Metals_and_Energy_Ltd_Ghugus_Steel_Plant" TargetMode="External"/><Relationship Id="rId587" Type="http://schemas.openxmlformats.org/officeDocument/2006/relationships/hyperlink" Target="https://www.gem.wiki/Kaavian_Steel_Khouzestan_plant" TargetMode="External"/><Relationship Id="rId710" Type="http://schemas.openxmlformats.org/officeDocument/2006/relationships/hyperlink" Target="https://www.gem.wiki/Hyundai_Steel_Incheon_steel_plant" TargetMode="External"/><Relationship Id="rId808" Type="http://schemas.openxmlformats.org/officeDocument/2006/relationships/hyperlink" Target="https://www.gem.wiki/BaoSteel_and_SteelAsia_Philippines_plant" TargetMode="External"/><Relationship Id="rId8" Type="http://schemas.openxmlformats.org/officeDocument/2006/relationships/hyperlink" Target="https://www.gem.wiki/TenarisSiderca_Campana_steel_plant" TargetMode="External"/><Relationship Id="rId142" Type="http://schemas.openxmlformats.org/officeDocument/2006/relationships/hyperlink" Target="https://www.gem.wiki/Zhangjiagang_Hongchang_Steel_Co_Ltd" TargetMode="External"/><Relationship Id="rId447" Type="http://schemas.openxmlformats.org/officeDocument/2006/relationships/hyperlink" Target="https://www.gem.wiki/Tata_Steel_Port_Talbot_steel_plant" TargetMode="External"/><Relationship Id="rId794" Type="http://schemas.openxmlformats.org/officeDocument/2006/relationships/hyperlink" Target="https://www.gem.wiki/Sun_Metals_Sur_steel_plant" TargetMode="External"/><Relationship Id="rId1077" Type="http://schemas.openxmlformats.org/officeDocument/2006/relationships/hyperlink" Target="https://www.gem.wiki/ArcelorMittal_Saldanha_Steel_Works" TargetMode="External"/><Relationship Id="rId1200" Type="http://schemas.openxmlformats.org/officeDocument/2006/relationships/hyperlink" Target="https://www.gem.wiki/Shams_Iron_and_Steel_Complex" TargetMode="External"/><Relationship Id="rId654" Type="http://schemas.openxmlformats.org/officeDocument/2006/relationships/hyperlink" Target="https://www.gem.wiki/Nippon_Setouchi_Works_(Hirohata_Area)_steel_plant" TargetMode="External"/><Relationship Id="rId861" Type="http://schemas.openxmlformats.org/officeDocument/2006/relationships/hyperlink" Target="https://www.gem.wiki/Evraz_ZSMK_steel_plant" TargetMode="External"/><Relationship Id="rId959" Type="http://schemas.openxmlformats.org/officeDocument/2006/relationships/hyperlink" Target="https://www.gem.wiki/U.S._Steel_Big_River_Steel_plant" TargetMode="External"/><Relationship Id="rId293" Type="http://schemas.openxmlformats.org/officeDocument/2006/relationships/hyperlink" Target="https://www.gem.wiki/Guangxi_Guixin_Iron_and_Steel_Group_Co_Ltd" TargetMode="External"/><Relationship Id="rId307" Type="http://schemas.openxmlformats.org/officeDocument/2006/relationships/hyperlink" Target="https://www.gem.wiki/Liyang_Baorun_Steel_Co_Ltd" TargetMode="External"/><Relationship Id="rId514" Type="http://schemas.openxmlformats.org/officeDocument/2006/relationships/hyperlink" Target="https://www.gem.wiki/Jindal_Stainless_Jajpur_steel_plant" TargetMode="External"/><Relationship Id="rId721" Type="http://schemas.openxmlformats.org/officeDocument/2006/relationships/hyperlink" Target="https://www.gem.wiki/POSCO_Pohang_steel_plant" TargetMode="External"/><Relationship Id="rId1144" Type="http://schemas.openxmlformats.org/officeDocument/2006/relationships/hyperlink" Target="https://www.gem.wiki/Guangxi_Deyuan_Metallurgy_Co_Ltd_Liujing_Industrial_Park" TargetMode="External"/><Relationship Id="rId88" Type="http://schemas.openxmlformats.org/officeDocument/2006/relationships/hyperlink" Target="https://www.gem.wiki/Guizhou_United_Iron_and_Steel_Group_Co_Ltd" TargetMode="External"/><Relationship Id="rId153" Type="http://schemas.openxmlformats.org/officeDocument/2006/relationships/hyperlink" Target="https://www.gem.wiki/Jiangyin_Xingcheng_Special_Steel_Works_Co_Ltd" TargetMode="External"/><Relationship Id="rId360" Type="http://schemas.openxmlformats.org/officeDocument/2006/relationships/hyperlink" Target="https://www.gem.wiki/Longnan_Fuxin_Iron_and_Steel_Co_Ltd" TargetMode="External"/><Relationship Id="rId598" Type="http://schemas.openxmlformats.org/officeDocument/2006/relationships/hyperlink" Target="https://www.gem.wiki/Iranian_Alborz_Steel_Mazandaran_plant" TargetMode="External"/><Relationship Id="rId819" Type="http://schemas.openxmlformats.org/officeDocument/2006/relationships/hyperlink" Target="https://www.gem.wiki/Industries_Qatar_Steel_Mesaieed_plant" TargetMode="External"/><Relationship Id="rId1004" Type="http://schemas.openxmlformats.org/officeDocument/2006/relationships/hyperlink" Target="https://www.gem.wiki/Steel_Dynamics_Butler_plant" TargetMode="External"/><Relationship Id="rId1211" Type="http://schemas.openxmlformats.org/officeDocument/2006/relationships/hyperlink" Target="https://www.gem.wiki/Adhunik_Metaliks_Kuanrmunda_steel_plant" TargetMode="External"/><Relationship Id="rId220" Type="http://schemas.openxmlformats.org/officeDocument/2006/relationships/hyperlink" Target="https://www.gem.wiki/Yunnan_Qujing_Iron_and_Steel_Group_Fenghuang_Steel_Co_Ltd" TargetMode="External"/><Relationship Id="rId458" Type="http://schemas.openxmlformats.org/officeDocument/2006/relationships/hyperlink" Target="https://www.gem.wiki/Halyvourgiki_Eleusis_steel_plant" TargetMode="External"/><Relationship Id="rId665" Type="http://schemas.openxmlformats.org/officeDocument/2006/relationships/hyperlink" Target="https://www.gem.wiki/Tokyo_Steel_Okayama_plant" TargetMode="External"/><Relationship Id="rId872" Type="http://schemas.openxmlformats.org/officeDocument/2006/relationships/hyperlink" Target="https://www.gem.wiki/SABIC_Hadeed_Al_Jubail_steel_plant" TargetMode="External"/><Relationship Id="rId1088" Type="http://schemas.openxmlformats.org/officeDocument/2006/relationships/hyperlink" Target="https://www.gem.wiki/Chizhou_Guichi_Guihang_Metal_Products_Co_Ltd" TargetMode="External"/><Relationship Id="rId15" Type="http://schemas.openxmlformats.org/officeDocument/2006/relationships/hyperlink" Target="https://www.gem.wiki/Baku_Steel_Company_steel_plant" TargetMode="External"/><Relationship Id="rId318" Type="http://schemas.openxmlformats.org/officeDocument/2006/relationships/hyperlink" Target="https://www.gem.wiki/Jiangsu_Hongtai_Iron_and_Steel_Co_Ltd" TargetMode="External"/><Relationship Id="rId525" Type="http://schemas.openxmlformats.org/officeDocument/2006/relationships/hyperlink" Target="https://www.gem.wiki/Ramsarup_Industries_Kharagpur_steel_plant" TargetMode="External"/><Relationship Id="rId732" Type="http://schemas.openxmlformats.org/officeDocument/2006/relationships/hyperlink" Target="https://www.gem.wiki/SeAH_Steel_Pohang_plant" TargetMode="External"/><Relationship Id="rId1155" Type="http://schemas.openxmlformats.org/officeDocument/2006/relationships/hyperlink" Target="https://www.gem.wiki/Shadegan_Steel_Complex" TargetMode="External"/><Relationship Id="rId99" Type="http://schemas.openxmlformats.org/officeDocument/2006/relationships/hyperlink" Target="https://www.gem.wiki/Shougang_Qian_an_Iron_and_Steel_Co_Ltd" TargetMode="External"/><Relationship Id="rId164" Type="http://schemas.openxmlformats.org/officeDocument/2006/relationships/hyperlink" Target="https://www.gem.wiki/Xinyu_Iron_and_Steel_Group_Co_Ltd" TargetMode="External"/><Relationship Id="rId371" Type="http://schemas.openxmlformats.org/officeDocument/2006/relationships/hyperlink" Target="https://www.gem.wiki/Anhui_Jingxian_Longxin_Iron_and_Steel_Co_Ltd" TargetMode="External"/><Relationship Id="rId1015" Type="http://schemas.openxmlformats.org/officeDocument/2006/relationships/hyperlink" Target="https://www.gem.wiki/Metallus_Harrison_steel_plant" TargetMode="External"/><Relationship Id="rId1222" Type="http://schemas.openxmlformats.org/officeDocument/2006/relationships/hyperlink" Target="https://www.gem.wiki/Unitex_Steel_Mills_Feni_steel_plant" TargetMode="External"/><Relationship Id="rId469" Type="http://schemas.openxmlformats.org/officeDocument/2006/relationships/hyperlink" Target="https://www.gem.wiki/Krakatau_Steel_Cilegon_plant" TargetMode="External"/><Relationship Id="rId676" Type="http://schemas.openxmlformats.org/officeDocument/2006/relationships/hyperlink" Target="https://www.gem.wiki/Nakayama_Steel_Products_Osaka_plant" TargetMode="External"/><Relationship Id="rId883" Type="http://schemas.openxmlformats.org/officeDocument/2006/relationships/hyperlink" Target="https://www.gem.wiki/Al_Atoun_Yanbu_steel_plant" TargetMode="External"/><Relationship Id="rId1099" Type="http://schemas.openxmlformats.org/officeDocument/2006/relationships/hyperlink" Target="https://www.gem.wiki/Jiangxi_Taixin_Iron_and_Steel_Co_Ltd" TargetMode="External"/><Relationship Id="rId26" Type="http://schemas.openxmlformats.org/officeDocument/2006/relationships/hyperlink" Target="https://www.gem.wiki/Aperam_Stainless_Belgium_Genk_steel_plant" TargetMode="External"/><Relationship Id="rId231" Type="http://schemas.openxmlformats.org/officeDocument/2006/relationships/hyperlink" Target="https://www.gem.wiki/Guangdong_Jinshenglan_Metallurgical_Technology_Co_Ltd" TargetMode="External"/><Relationship Id="rId329" Type="http://schemas.openxmlformats.org/officeDocument/2006/relationships/hyperlink" Target="https://www.gem.wiki/Guangxi_Guixin_Steel_Manufacturing_Co_Ltd" TargetMode="External"/><Relationship Id="rId536" Type="http://schemas.openxmlformats.org/officeDocument/2006/relationships/hyperlink" Target="https://www.gem.wiki/Sunflag_Iron_and_Steel_plant" TargetMode="External"/><Relationship Id="rId1166" Type="http://schemas.openxmlformats.org/officeDocument/2006/relationships/hyperlink" Target="https://www.gem.wiki/Orissa_Steel_and_Power_Jhargram_Steel_Plant" TargetMode="External"/><Relationship Id="rId175" Type="http://schemas.openxmlformats.org/officeDocument/2006/relationships/hyperlink" Target="https://www.gem.wiki/Fushun_Special_Steel_Co_Ltd" TargetMode="External"/><Relationship Id="rId743" Type="http://schemas.openxmlformats.org/officeDocument/2006/relationships/hyperlink" Target="https://www.gem.wiki/Mahgreb_Steel_Casablanca_plant" TargetMode="External"/><Relationship Id="rId950" Type="http://schemas.openxmlformats.org/officeDocument/2006/relationships/hyperlink" Target="https://www.gem.wiki/Tung_Ho_Steel_Kaohsiung_Plant" TargetMode="External"/><Relationship Id="rId1026" Type="http://schemas.openxmlformats.org/officeDocument/2006/relationships/hyperlink" Target="https://www.gem.wiki/Liberty_Steel_Georgetown_plant" TargetMode="External"/><Relationship Id="rId382" Type="http://schemas.openxmlformats.org/officeDocument/2006/relationships/hyperlink" Target="https://www.gem.wiki/Riva_Brandenburg_Electric_Steel_Works" TargetMode="External"/><Relationship Id="rId603" Type="http://schemas.openxmlformats.org/officeDocument/2006/relationships/hyperlink" Target="https://www.gem.wiki/Mobarakeh_Steel_Sefid_Dasht_Steel_Complex" TargetMode="External"/><Relationship Id="rId687" Type="http://schemas.openxmlformats.org/officeDocument/2006/relationships/hyperlink" Target="https://www.gem.wiki/Ch'ollima_Steel_Complex_steel_plant" TargetMode="External"/><Relationship Id="rId810" Type="http://schemas.openxmlformats.org/officeDocument/2006/relationships/hyperlink" Target="https://www.gem.wiki/Agha_Steel_Industries_Karachi_plant" TargetMode="External"/><Relationship Id="rId908" Type="http://schemas.openxmlformats.org/officeDocument/2006/relationships/hyperlink" Target="https://www.gem.wiki/Colakoglu_Metallurgical_Dilovasi_plant" TargetMode="External"/><Relationship Id="rId1233" Type="http://schemas.openxmlformats.org/officeDocument/2006/relationships/hyperlink" Target="https://www.gem.wiki/Al_Anmaa_Basra_steel_plant" TargetMode="External"/><Relationship Id="rId242" Type="http://schemas.openxmlformats.org/officeDocument/2006/relationships/hyperlink" Target="https://www.gem.wiki/Chengdu_Changfeng_Iron_and_Steel_Group_Co_Ltd" TargetMode="External"/><Relationship Id="rId894" Type="http://schemas.openxmlformats.org/officeDocument/2006/relationships/hyperlink" Target="https://www.gem.wiki/Hadeed_Metal_Manufacturing_Co_Damascus_steel_plant" TargetMode="External"/><Relationship Id="rId1177" Type="http://schemas.openxmlformats.org/officeDocument/2006/relationships/hyperlink" Target="https://www.gem.wiki/DST_Nghi_Son_Steel_Plant" TargetMode="External"/><Relationship Id="rId37" Type="http://schemas.openxmlformats.org/officeDocument/2006/relationships/hyperlink" Target="https://www.gem.wiki/Gerdau_Cosigua_Santa_Cruz_steel_plant" TargetMode="External"/><Relationship Id="rId102" Type="http://schemas.openxmlformats.org/officeDocument/2006/relationships/hyperlink" Target="https://www.gem.wiki/Qian_an_Jiujiang_Wire_Co_Ltd" TargetMode="External"/><Relationship Id="rId547" Type="http://schemas.openxmlformats.org/officeDocument/2006/relationships/hyperlink" Target="https://www.gem.wiki/Khouzestan_Steel_plant" TargetMode="External"/><Relationship Id="rId754" Type="http://schemas.openxmlformats.org/officeDocument/2006/relationships/hyperlink" Target="https://www.gem.wiki/DEACERO_Ramos_Arizpe_steel_plant" TargetMode="External"/><Relationship Id="rId961" Type="http://schemas.openxmlformats.org/officeDocument/2006/relationships/hyperlink" Target="https://www.gem.wiki/U.S._Steel_Big_River_Steel_plant" TargetMode="External"/><Relationship Id="rId90" Type="http://schemas.openxmlformats.org/officeDocument/2006/relationships/hyperlink" Target="https://www.gem.wiki/Guizhou_United_Iron_and_Steel_Group_Co_Ltd" TargetMode="External"/><Relationship Id="rId186" Type="http://schemas.openxmlformats.org/officeDocument/2006/relationships/hyperlink" Target="https://www.gem.wiki/Shandong_Guangfu_Group_Co_Ltd" TargetMode="External"/><Relationship Id="rId393" Type="http://schemas.openxmlformats.org/officeDocument/2006/relationships/hyperlink" Target="https://www.gem.wiki/Algerian_Qatari_Steel_Jijel_plant" TargetMode="External"/><Relationship Id="rId407" Type="http://schemas.openxmlformats.org/officeDocument/2006/relationships/hyperlink" Target="https://www.gem.wiki/Al-Ezz_Dekheila_Steel_Alexandria_plant" TargetMode="External"/><Relationship Id="rId614" Type="http://schemas.openxmlformats.org/officeDocument/2006/relationships/hyperlink" Target="https://www.gem.wiki/Acciaierie_d'Italia_Taranto_steel_plant" TargetMode="External"/><Relationship Id="rId821" Type="http://schemas.openxmlformats.org/officeDocument/2006/relationships/hyperlink" Target="https://www.gem.wiki/Industries_Qatar_Steel_Mesaieed_plant" TargetMode="External"/><Relationship Id="rId1037" Type="http://schemas.openxmlformats.org/officeDocument/2006/relationships/hyperlink" Target="https://www.gem.wiki/Nucor_Steel_West_Virginia_steel_plant" TargetMode="External"/><Relationship Id="rId253" Type="http://schemas.openxmlformats.org/officeDocument/2006/relationships/hyperlink" Target="https://www.gem.wiki/Tangshan_Yutian_Jinzhou_Industrial_Co_Ltd" TargetMode="External"/><Relationship Id="rId460" Type="http://schemas.openxmlformats.org/officeDocument/2006/relationships/hyperlink" Target="https://www.gem.wiki/Sidenor_Steel_Industry_Thessaloniki_plant" TargetMode="External"/><Relationship Id="rId698" Type="http://schemas.openxmlformats.org/officeDocument/2006/relationships/hyperlink" Target="https://www.gem.wiki/Dongkuk_Steel_Incheon_steel_plant" TargetMode="External"/><Relationship Id="rId919" Type="http://schemas.openxmlformats.org/officeDocument/2006/relationships/hyperlink" Target="https://www.gem.wiki/Isdemir_Payas_steel_plant" TargetMode="External"/><Relationship Id="rId1090" Type="http://schemas.openxmlformats.org/officeDocument/2006/relationships/hyperlink" Target="https://www.gem.wiki/Huainan_Hongtai_Iron_and_Steel_Co_Ltd" TargetMode="External"/><Relationship Id="rId1104" Type="http://schemas.openxmlformats.org/officeDocument/2006/relationships/hyperlink" Target="https://www.gem.wiki/Southern_Steel_Prai_Penang_plant" TargetMode="External"/><Relationship Id="rId48" Type="http://schemas.openxmlformats.org/officeDocument/2006/relationships/hyperlink" Target="https://www.gem.wiki/Byelorussian_Steel_Works" TargetMode="External"/><Relationship Id="rId113" Type="http://schemas.openxmlformats.org/officeDocument/2006/relationships/hyperlink" Target="https://www.gem.wiki/Jianlong_Beiman_Special_Steel_Co_Ltd" TargetMode="External"/><Relationship Id="rId320" Type="http://schemas.openxmlformats.org/officeDocument/2006/relationships/hyperlink" Target="https://www.gem.wiki/Jilin_Steel_Group_Taihua_Metal_Equipment_Manufacture_Co_Ltd" TargetMode="External"/><Relationship Id="rId558" Type="http://schemas.openxmlformats.org/officeDocument/2006/relationships/hyperlink" Target="https://www.gem.wiki/Mobarakeh_Steel_Complex_Isfahan" TargetMode="External"/><Relationship Id="rId765" Type="http://schemas.openxmlformats.org/officeDocument/2006/relationships/hyperlink" Target="https://www.gem.wiki/Grupo_Simec_San_Luis_steel_plants" TargetMode="External"/><Relationship Id="rId972" Type="http://schemas.openxmlformats.org/officeDocument/2006/relationships/hyperlink" Target="https://www.gem.wiki/North_American_Stainless_Ghent_steel_plant" TargetMode="External"/><Relationship Id="rId1188" Type="http://schemas.openxmlformats.org/officeDocument/2006/relationships/hyperlink" Target="https://www.gem.wiki/Ekos_Steel_Dukem_plant" TargetMode="External"/><Relationship Id="rId197" Type="http://schemas.openxmlformats.org/officeDocument/2006/relationships/hyperlink" Target="https://www.gem.wiki/Baosteel_Special_Steel_Co_Ltd" TargetMode="External"/><Relationship Id="rId418" Type="http://schemas.openxmlformats.org/officeDocument/2006/relationships/hyperlink" Target="https://www.gem.wiki/Acerinox_Europa_Los_Barrios_steel_plant" TargetMode="External"/><Relationship Id="rId625" Type="http://schemas.openxmlformats.org/officeDocument/2006/relationships/hyperlink" Target="https://www.gem.wiki/Pittini_Acciaierie_di_Verona_steel_plant" TargetMode="External"/><Relationship Id="rId832" Type="http://schemas.openxmlformats.org/officeDocument/2006/relationships/hyperlink" Target="https://www.gem.wiki/Amurstal_steel_plant" TargetMode="External"/><Relationship Id="rId1048" Type="http://schemas.openxmlformats.org/officeDocument/2006/relationships/hyperlink" Target="https://www.gem.wiki/Alton_Steel_plant" TargetMode="External"/><Relationship Id="rId264" Type="http://schemas.openxmlformats.org/officeDocument/2006/relationships/hyperlink" Target="https://www.gem.wiki/Jiangsu_Delong_Nickel_Industry_Co_Ltd" TargetMode="External"/><Relationship Id="rId471" Type="http://schemas.openxmlformats.org/officeDocument/2006/relationships/hyperlink" Target="https://www.gem.wiki/Krakatau_Steel_Cilegon_plant" TargetMode="External"/><Relationship Id="rId1115" Type="http://schemas.openxmlformats.org/officeDocument/2006/relationships/hyperlink" Target="https://www.gem.wiki/Zhengzhou_Yongtong_Special_Steel_Co_Ltd" TargetMode="External"/><Relationship Id="rId59" Type="http://schemas.openxmlformats.org/officeDocument/2006/relationships/hyperlink" Target="https://www.gem.wiki/Evraz_Regina_Steel_plant" TargetMode="External"/><Relationship Id="rId124" Type="http://schemas.openxmlformats.org/officeDocument/2006/relationships/hyperlink" Target="https://www.gem.wiki/Daye_Special_Steel_Co_Ltd" TargetMode="External"/><Relationship Id="rId569" Type="http://schemas.openxmlformats.org/officeDocument/2006/relationships/hyperlink" Target="https://www.gem.wiki/Arvand_Jahanara_Steel_Khouzestan_plant" TargetMode="External"/><Relationship Id="rId776" Type="http://schemas.openxmlformats.org/officeDocument/2006/relationships/hyperlink" Target="https://www.gem.wiki/Eden_Flame_Johor_steel_plant" TargetMode="External"/><Relationship Id="rId983" Type="http://schemas.openxmlformats.org/officeDocument/2006/relationships/hyperlink" Target="https://www.gem.wiki/Nucor_Steel_Hickman_plant" TargetMode="External"/><Relationship Id="rId1199" Type="http://schemas.openxmlformats.org/officeDocument/2006/relationships/hyperlink" Target="https://www.gem.wiki/Saeb_Steel_Complex" TargetMode="External"/><Relationship Id="rId331" Type="http://schemas.openxmlformats.org/officeDocument/2006/relationships/hyperlink" Target="https://www.gem.wiki/Guangxi_Guixin_Steel_Manufacturing_Co_Ltd" TargetMode="External"/><Relationship Id="rId429" Type="http://schemas.openxmlformats.org/officeDocument/2006/relationships/hyperlink" Target="https://www.gem.wiki/Megasider_Zaragoza_steel_plant" TargetMode="External"/><Relationship Id="rId636" Type="http://schemas.openxmlformats.org/officeDocument/2006/relationships/hyperlink" Target="https://www.gem.wiki/Ferriera_Valsabbia_Odolo_steel_plant" TargetMode="External"/><Relationship Id="rId1059" Type="http://schemas.openxmlformats.org/officeDocument/2006/relationships/hyperlink" Target="https://www.gem.wiki/Pomina_Steel_2_Phu_My_plant" TargetMode="External"/><Relationship Id="rId843" Type="http://schemas.openxmlformats.org/officeDocument/2006/relationships/hyperlink" Target="https://www.gem.wiki/Metalloinvest_OEMK_steel_plant" TargetMode="External"/><Relationship Id="rId1126" Type="http://schemas.openxmlformats.org/officeDocument/2006/relationships/hyperlink" Target="https://www.gem.wiki/Yichang_Fulong_Iron_and_Steel_Co_Ltd" TargetMode="External"/><Relationship Id="rId275" Type="http://schemas.openxmlformats.org/officeDocument/2006/relationships/hyperlink" Target="https://www.gem.wiki/Guizhou_Juxin_Iron_and_Steel_Group_Co_Ltd" TargetMode="External"/><Relationship Id="rId482" Type="http://schemas.openxmlformats.org/officeDocument/2006/relationships/hyperlink" Target="https://www.gem.wiki/JSW_BPSL_Jharsuguda_steel_plant" TargetMode="External"/><Relationship Id="rId703" Type="http://schemas.openxmlformats.org/officeDocument/2006/relationships/hyperlink" Target="https://www.gem.wiki/Hyundai_Steel_Dangjin_steel_plant" TargetMode="External"/><Relationship Id="rId910" Type="http://schemas.openxmlformats.org/officeDocument/2006/relationships/hyperlink" Target="https://www.gem.wiki/Diler_Iron_and_Steel_Dilovasi_plant" TargetMode="External"/><Relationship Id="rId135" Type="http://schemas.openxmlformats.org/officeDocument/2006/relationships/hyperlink" Target="https://www.gem.wiki/Ezhou_Hongtai_Steel_Co_Ltd" TargetMode="External"/><Relationship Id="rId342" Type="http://schemas.openxmlformats.org/officeDocument/2006/relationships/hyperlink" Target="https://www.gem.wiki/Lishui_Huahong_Iron_and_Steel_Products_Co_Ltd" TargetMode="External"/><Relationship Id="rId787" Type="http://schemas.openxmlformats.org/officeDocument/2006/relationships/hyperlink" Target="https://www.gem.wiki/Tata_Steel_IJmuiden_steel_plant" TargetMode="External"/><Relationship Id="rId994" Type="http://schemas.openxmlformats.org/officeDocument/2006/relationships/hyperlink" Target="https://www.gem.wiki/Nucor-Yamato_Steel_Blytheville_plant" TargetMode="External"/><Relationship Id="rId202" Type="http://schemas.openxmlformats.org/officeDocument/2006/relationships/hyperlink" Target="https://www.gem.wiki/Shanxi_Taigang_Stainless_Steel_Co_Ltd" TargetMode="External"/><Relationship Id="rId647" Type="http://schemas.openxmlformats.org/officeDocument/2006/relationships/hyperlink" Target="https://www.gem.wiki/JFE_West_Japan_Works_(Kurashiki)_steel_plant" TargetMode="External"/><Relationship Id="rId854" Type="http://schemas.openxmlformats.org/officeDocument/2006/relationships/hyperlink" Target="https://www.gem.wiki/Severstal_Cherepovets_steel_plant" TargetMode="External"/><Relationship Id="rId286" Type="http://schemas.openxmlformats.org/officeDocument/2006/relationships/hyperlink" Target="https://www.gem.wiki/Wuzhou_Yongda_Iron_and_Steel_Co_Ltd" TargetMode="External"/><Relationship Id="rId493" Type="http://schemas.openxmlformats.org/officeDocument/2006/relationships/hyperlink" Target="https://www.gem.wiki/JSPL_Angul_steel_plant" TargetMode="External"/><Relationship Id="rId507" Type="http://schemas.openxmlformats.org/officeDocument/2006/relationships/hyperlink" Target="https://www.gem.wiki/Tata_Steel_Long_Products_Gamharia_steel_plant" TargetMode="External"/><Relationship Id="rId714" Type="http://schemas.openxmlformats.org/officeDocument/2006/relationships/hyperlink" Target="https://www.gem.wiki/Hyundai_Steel_Pohang_steel_plant" TargetMode="External"/><Relationship Id="rId921" Type="http://schemas.openxmlformats.org/officeDocument/2006/relationships/hyperlink" Target="https://www.gem.wiki/Kaptan_Ereglisi_steel_plant" TargetMode="External"/><Relationship Id="rId1137" Type="http://schemas.openxmlformats.org/officeDocument/2006/relationships/hyperlink" Target="https://www.gem.wiki/Henan_Jinhui_Industrial_Group" TargetMode="External"/><Relationship Id="rId50" Type="http://schemas.openxmlformats.org/officeDocument/2006/relationships/hyperlink" Target="https://www.gem.wiki/Byelorussian_Steel_Works" TargetMode="External"/><Relationship Id="rId146" Type="http://schemas.openxmlformats.org/officeDocument/2006/relationships/hyperlink" Target="https://www.gem.wiki/Zhangjiagang_Hongchang_Steel_Co_Ltd" TargetMode="External"/><Relationship Id="rId353" Type="http://schemas.openxmlformats.org/officeDocument/2006/relationships/hyperlink" Target="https://www.gem.wiki/Zhejiang_Yuxin_Industrial_Co_Ltd" TargetMode="External"/><Relationship Id="rId560" Type="http://schemas.openxmlformats.org/officeDocument/2006/relationships/hyperlink" Target="https://www.gem.wiki/Mobarakeh_Steel_Complex_Isfahan" TargetMode="External"/><Relationship Id="rId798" Type="http://schemas.openxmlformats.org/officeDocument/2006/relationships/hyperlink" Target="https://www.gem.wiki/Jindal_Shadeed_Iron_&amp;_Steel_Duqm_plant" TargetMode="External"/><Relationship Id="rId1190" Type="http://schemas.openxmlformats.org/officeDocument/2006/relationships/hyperlink" Target="https://www.gem.wiki/Marcegaglia_Fos_Sur_Mer_steel_plant" TargetMode="External"/><Relationship Id="rId1204" Type="http://schemas.openxmlformats.org/officeDocument/2006/relationships/hyperlink" Target="https://www.gem.wiki/Hebei_Bishi_Inner_Mongolia_iron_and_steel_plant" TargetMode="External"/><Relationship Id="rId213" Type="http://schemas.openxmlformats.org/officeDocument/2006/relationships/hyperlink" Target="https://www.gem.wiki/Xinjiang_Tianshan_Iron_and_Steel_Bazhou_Co_Ltd" TargetMode="External"/><Relationship Id="rId420" Type="http://schemas.openxmlformats.org/officeDocument/2006/relationships/hyperlink" Target="https://www.gem.wiki/Grupo_Gallardo_Siderurgica_Balboa_Jerez_de_los_Caballeros_steel_plant" TargetMode="External"/><Relationship Id="rId658" Type="http://schemas.openxmlformats.org/officeDocument/2006/relationships/hyperlink" Target="https://www.gem.wiki/Nippon_Sanyo_Special_Steel" TargetMode="External"/><Relationship Id="rId865" Type="http://schemas.openxmlformats.org/officeDocument/2006/relationships/hyperlink" Target="https://www.gem.wiki/Ecolant_steel_plant" TargetMode="External"/><Relationship Id="rId1050" Type="http://schemas.openxmlformats.org/officeDocument/2006/relationships/hyperlink" Target="https://www.gem.wiki/Uzmetkombinat_steel_plant" TargetMode="External"/><Relationship Id="rId297" Type="http://schemas.openxmlformats.org/officeDocument/2006/relationships/hyperlink" Target="https://www.gem.wiki/Guangxi_Wuzhou_Jinhai_Stainless_Steel_Co_Ltd" TargetMode="External"/><Relationship Id="rId518" Type="http://schemas.openxmlformats.org/officeDocument/2006/relationships/hyperlink" Target="https://www.gem.wiki/Jayaswal_Neco_Industries_Raipur_steel_plant" TargetMode="External"/><Relationship Id="rId725" Type="http://schemas.openxmlformats.org/officeDocument/2006/relationships/hyperlink" Target="https://www.gem.wiki/SeAH_Besteel_Gunsan_steel_plant" TargetMode="External"/><Relationship Id="rId932" Type="http://schemas.openxmlformats.org/officeDocument/2006/relationships/hyperlink" Target="https://www.gem.wiki/Yazici_Iron_and_Steel_Iskenderun_plant" TargetMode="External"/><Relationship Id="rId1148" Type="http://schemas.openxmlformats.org/officeDocument/2006/relationships/hyperlink" Target="https://www.gem.wiki/Myingyan_Myanmar_Steel_Plant" TargetMode="External"/><Relationship Id="rId157" Type="http://schemas.openxmlformats.org/officeDocument/2006/relationships/hyperlink" Target="https://www.gem.wiki/Changshu_Longteng_Special_Steel_Co_Ltd" TargetMode="External"/><Relationship Id="rId364" Type="http://schemas.openxmlformats.org/officeDocument/2006/relationships/hyperlink" Target="https://www.gem.wiki/Hubei_Wucheng_Iron_and_Steel_Group_Co_Ltd" TargetMode="External"/><Relationship Id="rId1008" Type="http://schemas.openxmlformats.org/officeDocument/2006/relationships/hyperlink" Target="https://www.gem.wiki/Steel_Dynamics_Columbus_plant" TargetMode="External"/><Relationship Id="rId1215" Type="http://schemas.openxmlformats.org/officeDocument/2006/relationships/hyperlink" Target="https://www.gem.wiki/GreenSteel_Australia_New_South_Wales_Steel_Plant" TargetMode="External"/><Relationship Id="rId61" Type="http://schemas.openxmlformats.org/officeDocument/2006/relationships/hyperlink" Target="https://www.gem.wiki/Ivaco_Rolling_Mills_steel_plant" TargetMode="External"/><Relationship Id="rId571" Type="http://schemas.openxmlformats.org/officeDocument/2006/relationships/hyperlink" Target="https://www.gem.wiki/Arvand_Jahanara_Steel_Khouzestan_plant" TargetMode="External"/><Relationship Id="rId669" Type="http://schemas.openxmlformats.org/officeDocument/2006/relationships/hyperlink" Target="https://www.gem.wiki/Yamato_Steel_Himeji_Plant" TargetMode="External"/><Relationship Id="rId876" Type="http://schemas.openxmlformats.org/officeDocument/2006/relationships/hyperlink" Target="https://www.gem.wiki/Solb_Steel_Jizan_plant" TargetMode="External"/><Relationship Id="rId19" Type="http://schemas.openxmlformats.org/officeDocument/2006/relationships/hyperlink" Target="https://www.gem.wiki/Bashundhara_Steel_Mirsarai_plant" TargetMode="External"/><Relationship Id="rId224" Type="http://schemas.openxmlformats.org/officeDocument/2006/relationships/hyperlink" Target="https://www.gem.wiki/Fujian_Dingsheng_Iron_and_Steel_Co_Ltd" TargetMode="External"/><Relationship Id="rId431" Type="http://schemas.openxmlformats.org/officeDocument/2006/relationships/hyperlink" Target="https://www.gem.wiki/Hydnum_Steel_Castilla-La_Mancha_plant" TargetMode="External"/><Relationship Id="rId529" Type="http://schemas.openxmlformats.org/officeDocument/2006/relationships/hyperlink" Target="https://www.gem.wiki/Jai_Balaji_Jyoti_Steels_Sundargarh_plant" TargetMode="External"/><Relationship Id="rId736" Type="http://schemas.openxmlformats.org/officeDocument/2006/relationships/hyperlink" Target="https://www.gem.wiki/ArcelorMittal_Esch-Belval_steel_plant" TargetMode="External"/><Relationship Id="rId1061" Type="http://schemas.openxmlformats.org/officeDocument/2006/relationships/hyperlink" Target="https://www.gem.wiki/Tung_Ho_Steel_Phu_My_plant" TargetMode="External"/><Relationship Id="rId1159" Type="http://schemas.openxmlformats.org/officeDocument/2006/relationships/hyperlink" Target="https://www.gem.wiki/Hai_Kwang_Enterprise_Corporation" TargetMode="External"/><Relationship Id="rId168" Type="http://schemas.openxmlformats.org/officeDocument/2006/relationships/hyperlink" Target="https://www.gem.wiki/Bengang_Steel_Plates_Co_Ltd" TargetMode="External"/><Relationship Id="rId943" Type="http://schemas.openxmlformats.org/officeDocument/2006/relationships/hyperlink" Target="https://www.gem.wiki/Feng_Hsin_Steel_Taichung_plant" TargetMode="External"/><Relationship Id="rId1019" Type="http://schemas.openxmlformats.org/officeDocument/2006/relationships/hyperlink" Target="https://www.gem.wiki/Steel_Dynamics_Roanoke_steel_plant" TargetMode="External"/><Relationship Id="rId72" Type="http://schemas.openxmlformats.org/officeDocument/2006/relationships/hyperlink" Target="https://www.gem.wiki/Fujian_Tsingtuo_Nickel_Industry_Co_Ltd" TargetMode="External"/><Relationship Id="rId375" Type="http://schemas.openxmlformats.org/officeDocument/2006/relationships/hyperlink" Target="https://www.gem.wiki/Salzgitter_Flachstahl_steel_plant" TargetMode="External"/><Relationship Id="rId582" Type="http://schemas.openxmlformats.org/officeDocument/2006/relationships/hyperlink" Target="https://www.gem.wiki/Sirjan_Iranian_Steel_Kerman_Plant" TargetMode="External"/><Relationship Id="rId803" Type="http://schemas.openxmlformats.org/officeDocument/2006/relationships/hyperlink" Target="https://www.gem.wiki/SteelAsia_Batangas_plant" TargetMode="External"/><Relationship Id="rId1226" Type="http://schemas.openxmlformats.org/officeDocument/2006/relationships/hyperlink" Target="https://www.gem.wiki/Hebei_Xinfeng_Suez_Canal_Economic_Zone" TargetMode="External"/><Relationship Id="rId3" Type="http://schemas.openxmlformats.org/officeDocument/2006/relationships/hyperlink" Target="https://www.gem.wiki/Emsteel_Abu_Dhabi_plant" TargetMode="External"/><Relationship Id="rId235" Type="http://schemas.openxmlformats.org/officeDocument/2006/relationships/hyperlink" Target="https://www.gem.wiki/Sichuan_Shengquan_Iron_and_Steel_Group_Co_Ltd" TargetMode="External"/><Relationship Id="rId442" Type="http://schemas.openxmlformats.org/officeDocument/2006/relationships/hyperlink" Target="https://www.gem.wiki/Saarstahl_Ascoval_Saint-Saulve_steel_plant" TargetMode="External"/><Relationship Id="rId887" Type="http://schemas.openxmlformats.org/officeDocument/2006/relationships/hyperlink" Target="https://www.gem.wiki/Ovako_Hofors_steel_plant" TargetMode="External"/><Relationship Id="rId1072" Type="http://schemas.openxmlformats.org/officeDocument/2006/relationships/hyperlink" Target="https://www.gem.wiki/Long_Son_Phu_My_Iron_and_Steel_plant" TargetMode="External"/><Relationship Id="rId302" Type="http://schemas.openxmlformats.org/officeDocument/2006/relationships/hyperlink" Target="https://www.gem.wiki/Sichuan_Gangchen_Stainless_Steel_Co_Ltd" TargetMode="External"/><Relationship Id="rId747" Type="http://schemas.openxmlformats.org/officeDocument/2006/relationships/hyperlink" Target="https://www.gem.wiki/Makstil_Skopje_Steel_plant" TargetMode="External"/><Relationship Id="rId954" Type="http://schemas.openxmlformats.org/officeDocument/2006/relationships/hyperlink" Target="https://www.gem.wiki/Tembo_Steels_Iganga_plant" TargetMode="External"/><Relationship Id="rId83" Type="http://schemas.openxmlformats.org/officeDocument/2006/relationships/hyperlink" Target="https://www.gem.wiki/Heyuan_Derun_Steel_Co_Ltd_Dongjiang_Jinzhu_Industrial_Park" TargetMode="External"/><Relationship Id="rId179" Type="http://schemas.openxmlformats.org/officeDocument/2006/relationships/hyperlink" Target="https://www.gem.wiki/Xining_Special_Steel_Co_Ltd" TargetMode="External"/><Relationship Id="rId386" Type="http://schemas.openxmlformats.org/officeDocument/2006/relationships/hyperlink" Target="https://www.gem.wiki/Benteler_Steel_Tube_Lingen_plant" TargetMode="External"/><Relationship Id="rId593" Type="http://schemas.openxmlformats.org/officeDocument/2006/relationships/hyperlink" Target="https://www.gem.wiki/Azna_Steel_Lorestan_plant" TargetMode="External"/><Relationship Id="rId607" Type="http://schemas.openxmlformats.org/officeDocument/2006/relationships/hyperlink" Target="https://www.gem.wiki/Torbat_Heydarieh_Steel_Company_Khorasan" TargetMode="External"/><Relationship Id="rId814" Type="http://schemas.openxmlformats.org/officeDocument/2006/relationships/hyperlink" Target="https://www.gem.wiki/ArcelorMittal_Warszawa_steel_plant" TargetMode="External"/><Relationship Id="rId1237" Type="http://schemas.openxmlformats.org/officeDocument/2006/relationships/hyperlink" Target="https://www.gem.wiki/Hyundai_Steel_Louisiana_plant" TargetMode="External"/><Relationship Id="rId246" Type="http://schemas.openxmlformats.org/officeDocument/2006/relationships/hyperlink" Target="https://www.gem.wiki/Henan_Angang_Zhoukou_Iron_and_Steel_Co_Ltd" TargetMode="External"/><Relationship Id="rId453" Type="http://schemas.openxmlformats.org/officeDocument/2006/relationships/hyperlink" Target="https://www.gem.wiki/GFG_Liberty_Steel_Newport_plant" TargetMode="External"/><Relationship Id="rId660" Type="http://schemas.openxmlformats.org/officeDocument/2006/relationships/hyperlink" Target="https://www.gem.wiki/Tokyo_Steel_Kyushu_plant" TargetMode="External"/><Relationship Id="rId898" Type="http://schemas.openxmlformats.org/officeDocument/2006/relationships/hyperlink" Target="https://www.gem.wiki/Nippon_G_Steel_plant" TargetMode="External"/><Relationship Id="rId1083" Type="http://schemas.openxmlformats.org/officeDocument/2006/relationships/hyperlink" Target="https://www.gem.wiki/Xuan_Thien_Nam_Dinh_steel_plant" TargetMode="External"/><Relationship Id="rId106" Type="http://schemas.openxmlformats.org/officeDocument/2006/relationships/hyperlink" Target="https://www.gem.wiki/Hebei_Yanshan_Iron_and_Steel_Group_Co_Ltd" TargetMode="External"/><Relationship Id="rId313" Type="http://schemas.openxmlformats.org/officeDocument/2006/relationships/hyperlink" Target="https://www.gem.wiki/Baicheng_Fuda_Bar_Rolling_Co_Ltd" TargetMode="External"/><Relationship Id="rId758" Type="http://schemas.openxmlformats.org/officeDocument/2006/relationships/hyperlink" Target="https://www.gem.wiki/TYASA_steel_plant" TargetMode="External"/><Relationship Id="rId965" Type="http://schemas.openxmlformats.org/officeDocument/2006/relationships/hyperlink" Target="https://www.gem.wiki/Gerdau_Midlothian_Steel_Mill" TargetMode="External"/><Relationship Id="rId1150" Type="http://schemas.openxmlformats.org/officeDocument/2006/relationships/hyperlink" Target="https://www.gem.wiki/Novorossiysk_rolling_plant" TargetMode="External"/><Relationship Id="rId10" Type="http://schemas.openxmlformats.org/officeDocument/2006/relationships/hyperlink" Target="https://www.gem.wiki/Voestalpine_Stahl_Donawitz_steel_plant" TargetMode="External"/><Relationship Id="rId94" Type="http://schemas.openxmlformats.org/officeDocument/2006/relationships/hyperlink" Target="https://www.gem.wiki/Guizhou_Ganglian_Industrial_Group_Co_Ltd" TargetMode="External"/><Relationship Id="rId397" Type="http://schemas.openxmlformats.org/officeDocument/2006/relationships/hyperlink" Target="https://www.gem.wiki/Tosyali_Algerie_Oran_steel_plant" TargetMode="External"/><Relationship Id="rId520" Type="http://schemas.openxmlformats.org/officeDocument/2006/relationships/hyperlink" Target="https://www.gem.wiki/Jayaswal_Neco_Industries_Raipur_steel_plant" TargetMode="External"/><Relationship Id="rId618" Type="http://schemas.openxmlformats.org/officeDocument/2006/relationships/hyperlink" Target="https://www.gem.wiki/JSW_Steel_Piombino_steel_plant" TargetMode="External"/><Relationship Id="rId825" Type="http://schemas.openxmlformats.org/officeDocument/2006/relationships/hyperlink" Target="https://www.gem.wiki/GFG_Liberty_Galati_steel_plant" TargetMode="External"/><Relationship Id="rId257" Type="http://schemas.openxmlformats.org/officeDocument/2006/relationships/hyperlink" Target="https://www.gem.wiki/Hubei_Shunle_Steel_Co_Ltd_plant" TargetMode="External"/><Relationship Id="rId464" Type="http://schemas.openxmlformats.org/officeDocument/2006/relationships/hyperlink" Target="https://www.gem.wiki/Gunung_Raja_Paksi_West_Java_steel_plant" TargetMode="External"/><Relationship Id="rId1010" Type="http://schemas.openxmlformats.org/officeDocument/2006/relationships/hyperlink" Target="https://www.gem.wiki/Steel_Dynamics_Sinton_plant" TargetMode="External"/><Relationship Id="rId1094" Type="http://schemas.openxmlformats.org/officeDocument/2006/relationships/hyperlink" Target="https://www.gem.wiki/Guangdong_Yuebei_United_Steel_Co_Ltd" TargetMode="External"/><Relationship Id="rId1108" Type="http://schemas.openxmlformats.org/officeDocument/2006/relationships/hyperlink" Target="https://www.gem.wiki/Sichuan_Yaan_Anshan_Iron_and_Steel_Co_Ltd" TargetMode="External"/><Relationship Id="rId117" Type="http://schemas.openxmlformats.org/officeDocument/2006/relationships/hyperlink" Target="https://www.gem.wiki/Wuyang_Iron_and_Steel_Co_Ltd" TargetMode="External"/><Relationship Id="rId671" Type="http://schemas.openxmlformats.org/officeDocument/2006/relationships/hyperlink" Target="https://www.gem.wiki/Godo_Steel_Himeji_Works" TargetMode="External"/><Relationship Id="rId769" Type="http://schemas.openxmlformats.org/officeDocument/2006/relationships/hyperlink" Target="https://www.gem.wiki/Lion_Industries_Amsteel_Klang_steel_plant" TargetMode="External"/><Relationship Id="rId976" Type="http://schemas.openxmlformats.org/officeDocument/2006/relationships/hyperlink" Target="https://www.gem.wiki/BlueScope_North_Star_Steel_plant" TargetMode="External"/><Relationship Id="rId324" Type="http://schemas.openxmlformats.org/officeDocument/2006/relationships/hyperlink" Target="https://www.gem.wiki/Jilin_Steel_Group_Fugang_Metal_Manufacturing_Co_Ltd" TargetMode="External"/><Relationship Id="rId531" Type="http://schemas.openxmlformats.org/officeDocument/2006/relationships/hyperlink" Target="https://www.gem.wiki/Rungta_Mines_Dhenkanal_steel_plant" TargetMode="External"/><Relationship Id="rId629" Type="http://schemas.openxmlformats.org/officeDocument/2006/relationships/hyperlink" Target="https://www.gem.wiki/Finarvedi_Acciai_Speciali_Terni_steel_plant" TargetMode="External"/><Relationship Id="rId1161" Type="http://schemas.openxmlformats.org/officeDocument/2006/relationships/hyperlink" Target="https://www.gem.wiki/Shyam_Steel_Mejia_Steel_Plant" TargetMode="External"/><Relationship Id="rId836" Type="http://schemas.openxmlformats.org/officeDocument/2006/relationships/hyperlink" Target="https://www.gem.wiki/Mechel_Chelyabinsk_Metallurgical_Plant" TargetMode="External"/><Relationship Id="rId1021" Type="http://schemas.openxmlformats.org/officeDocument/2006/relationships/hyperlink" Target="https://www.gem.wiki/Vallourec_Star_Youngstown_steel_plant" TargetMode="External"/><Relationship Id="rId1119" Type="http://schemas.openxmlformats.org/officeDocument/2006/relationships/hyperlink" Target="https://www.gem.wiki/Hubei_Lijin_Steel_Group_Co_Ltd" TargetMode="External"/><Relationship Id="rId903" Type="http://schemas.openxmlformats.org/officeDocument/2006/relationships/hyperlink" Target="https://www.gem.wiki/Tata_Steel_Manufacturing_SCSC_Plant" TargetMode="External"/><Relationship Id="rId32" Type="http://schemas.openxmlformats.org/officeDocument/2006/relationships/hyperlink" Target="https://www.gem.wiki/ArcelorMittal_Monlevade_steel_plant" TargetMode="External"/><Relationship Id="rId181" Type="http://schemas.openxmlformats.org/officeDocument/2006/relationships/hyperlink" Target="https://www.gem.wiki/Shaanxi_Longmen_Steel_Co_Ltd" TargetMode="External"/><Relationship Id="rId279" Type="http://schemas.openxmlformats.org/officeDocument/2006/relationships/hyperlink" Target="https://www.gem.wiki/Guizhou_Hexing_Steel_Co_Ltd" TargetMode="External"/><Relationship Id="rId486" Type="http://schemas.openxmlformats.org/officeDocument/2006/relationships/hyperlink" Target="https://www.gem.wiki/Tata_Steel_BSL_Meramandali_steel_plant" TargetMode="External"/><Relationship Id="rId693" Type="http://schemas.openxmlformats.org/officeDocument/2006/relationships/hyperlink" Target="https://www.gem.wiki/Ch'ollima_Steel_Complex_steel_plant" TargetMode="External"/><Relationship Id="rId139" Type="http://schemas.openxmlformats.org/officeDocument/2006/relationships/hyperlink" Target="https://www.gem.wiki/Hengyang_Valin_Steel_Tube_Co_Ltd" TargetMode="External"/><Relationship Id="rId346" Type="http://schemas.openxmlformats.org/officeDocument/2006/relationships/hyperlink" Target="https://www.gem.wiki/Hebei_Zhangxuan_High_Tech_Co_Ltd" TargetMode="External"/><Relationship Id="rId553" Type="http://schemas.openxmlformats.org/officeDocument/2006/relationships/hyperlink" Target="https://www.gem.wiki/Mobarakeh_Steel_Complex_Isfahan" TargetMode="External"/><Relationship Id="rId760" Type="http://schemas.openxmlformats.org/officeDocument/2006/relationships/hyperlink" Target="https://www.gem.wiki/Grupo_Simec_Apizaco_Cholula_steel_plant" TargetMode="External"/><Relationship Id="rId998" Type="http://schemas.openxmlformats.org/officeDocument/2006/relationships/hyperlink" Target="https://www.gem.wiki/Nucor_Steel_Seattle_plant" TargetMode="External"/><Relationship Id="rId1183" Type="http://schemas.openxmlformats.org/officeDocument/2006/relationships/hyperlink" Target="https://www.gem.wiki/British_Steel_Teesside_plant" TargetMode="External"/><Relationship Id="rId206" Type="http://schemas.openxmlformats.org/officeDocument/2006/relationships/hyperlink" Target="https://www.gem.wiki/Tianjin_Iron_and_Steel_Group_Co_Ltd" TargetMode="External"/><Relationship Id="rId413" Type="http://schemas.openxmlformats.org/officeDocument/2006/relationships/hyperlink" Target="https://www.gem.wiki/Egyptian_Steel_Ain_Sokhna_plant" TargetMode="External"/><Relationship Id="rId858" Type="http://schemas.openxmlformats.org/officeDocument/2006/relationships/hyperlink" Target="https://www.gem.wiki/VMK_Red_October_steel_plant" TargetMode="External"/><Relationship Id="rId1043" Type="http://schemas.openxmlformats.org/officeDocument/2006/relationships/hyperlink" Target="https://www.gem.wiki/CMC_Arizona_steel_plant" TargetMode="External"/><Relationship Id="rId620" Type="http://schemas.openxmlformats.org/officeDocument/2006/relationships/hyperlink" Target="https://www.gem.wiki/Alfa_Acciai_Brescia_steel_plant" TargetMode="External"/><Relationship Id="rId718" Type="http://schemas.openxmlformats.org/officeDocument/2006/relationships/hyperlink" Target="https://www.gem.wiki/KISCO_steel_Changwon_plant" TargetMode="External"/><Relationship Id="rId925" Type="http://schemas.openxmlformats.org/officeDocument/2006/relationships/hyperlink" Target="https://www.gem.wiki/Mescier_Iron_and_Steel_Bartin_plant" TargetMode="External"/><Relationship Id="rId1110" Type="http://schemas.openxmlformats.org/officeDocument/2006/relationships/hyperlink" Target="https://www.gem.wiki/Fujian_Wuhang_Stainless_Steel_Products_Co_Ltd" TargetMode="External"/><Relationship Id="rId1208" Type="http://schemas.openxmlformats.org/officeDocument/2006/relationships/hyperlink" Target="https://www.gem.wiki/Tianjin_Rongcheng_Group_Tangshan_Fengrun_Special_Steel_Co_Ltd" TargetMode="External"/><Relationship Id="rId54" Type="http://schemas.openxmlformats.org/officeDocument/2006/relationships/hyperlink" Target="https://www.gem.wiki/ArcelorMittal_Dofasco_steel_plant" TargetMode="External"/><Relationship Id="rId270" Type="http://schemas.openxmlformats.org/officeDocument/2006/relationships/hyperlink" Target="https://www.gem.wiki/Fuzhou_Wuhang_Steel_Products_Co_Ltd" TargetMode="External"/><Relationship Id="rId130" Type="http://schemas.openxmlformats.org/officeDocument/2006/relationships/hyperlink" Target="https://www.gem.wiki/Wuhan_Shunle_Stainless_Steel_Co_Ltd" TargetMode="External"/><Relationship Id="rId368" Type="http://schemas.openxmlformats.org/officeDocument/2006/relationships/hyperlink" Target="https://www.gem.wiki/Fujian_Fuhua_New_Materials_Group_Co_Ltd" TargetMode="External"/><Relationship Id="rId575" Type="http://schemas.openxmlformats.org/officeDocument/2006/relationships/hyperlink" Target="https://www.gem.wiki/Qeshm_Steel_Development_Hormuzgan_plant" TargetMode="External"/><Relationship Id="rId782" Type="http://schemas.openxmlformats.org/officeDocument/2006/relationships/hyperlink" Target="https://www.gem.wiki/Tete_Steel_Maputo_plant" TargetMode="External"/><Relationship Id="rId228" Type="http://schemas.openxmlformats.org/officeDocument/2006/relationships/hyperlink" Target="https://www.gem.wiki/Chongqing_Zuhang_Iron_and_Steel_Co_Ltd" TargetMode="External"/><Relationship Id="rId435" Type="http://schemas.openxmlformats.org/officeDocument/2006/relationships/hyperlink" Target="https://www.gem.wiki/Outokumpu_Tornio_steel_plant" TargetMode="External"/><Relationship Id="rId642" Type="http://schemas.openxmlformats.org/officeDocument/2006/relationships/hyperlink" Target="https://www.gem.wiki/Aichi_Steel_Chita_Plant_(Tokai)" TargetMode="External"/><Relationship Id="rId1065" Type="http://schemas.openxmlformats.org/officeDocument/2006/relationships/hyperlink" Target="https://www.gem.wiki/POSCO_Vietnam_Phu_My_steel_plant" TargetMode="External"/><Relationship Id="rId502" Type="http://schemas.openxmlformats.org/officeDocument/2006/relationships/hyperlink" Target="https://www.gem.wiki/JSW_Steel_Vijayanagar_steel_plant" TargetMode="External"/><Relationship Id="rId947" Type="http://schemas.openxmlformats.org/officeDocument/2006/relationships/hyperlink" Target="https://www.gem.wiki/E_Top_Metal_Changhua_plant" TargetMode="External"/><Relationship Id="rId1132" Type="http://schemas.openxmlformats.org/officeDocument/2006/relationships/hyperlink" Target="https://www.gem.wiki/Zhenshi_Group_Eastern_Special_Steel_Co_Ltd" TargetMode="External"/><Relationship Id="rId76" Type="http://schemas.openxmlformats.org/officeDocument/2006/relationships/hyperlink" Target="https://www.gem.wiki/Baosteel_Zhanjiang_Iron_and_Steel_Co_Ltd" TargetMode="External"/><Relationship Id="rId807" Type="http://schemas.openxmlformats.org/officeDocument/2006/relationships/hyperlink" Target="https://www.gem.wiki/HBIS_and_SteelAsia_Lemery_plant" TargetMode="External"/><Relationship Id="rId292" Type="http://schemas.openxmlformats.org/officeDocument/2006/relationships/hyperlink" Target="https://www.gem.wiki/Guilin_Pinggang_Iron_and_Steel_Co_Ltd" TargetMode="External"/><Relationship Id="rId597" Type="http://schemas.openxmlformats.org/officeDocument/2006/relationships/hyperlink" Target="https://www.gem.wiki/Ardakan_Steel_Yazd_plant" TargetMode="External"/><Relationship Id="rId152" Type="http://schemas.openxmlformats.org/officeDocument/2006/relationships/hyperlink" Target="https://www.gem.wiki/Jiangyin_Xingcheng_Special_Steel_Works_Co_Ltd" TargetMode="External"/><Relationship Id="rId457" Type="http://schemas.openxmlformats.org/officeDocument/2006/relationships/hyperlink" Target="https://www.gem.wiki/Sentuo_Steel_Tema_plant" TargetMode="External"/><Relationship Id="rId1087" Type="http://schemas.openxmlformats.org/officeDocument/2006/relationships/hyperlink" Target="https://www.gem.wiki/Aramco_Ras_Al_Khair_steel_plant" TargetMode="External"/><Relationship Id="rId664" Type="http://schemas.openxmlformats.org/officeDocument/2006/relationships/hyperlink" Target="https://www.gem.wiki/Tokyo_Steel_Okayama_plant" TargetMode="External"/><Relationship Id="rId871" Type="http://schemas.openxmlformats.org/officeDocument/2006/relationships/hyperlink" Target="https://www.gem.wiki/SABIC_Hadeed_Al_Jubail_steel_plant" TargetMode="External"/><Relationship Id="rId969" Type="http://schemas.openxmlformats.org/officeDocument/2006/relationships/hyperlink" Target="https://www.gem.wiki/SSAB_Americas_Iowa_steel_plant" TargetMode="External"/><Relationship Id="rId317" Type="http://schemas.openxmlformats.org/officeDocument/2006/relationships/hyperlink" Target="https://www.gem.wiki/Cangzhou_Lingang_Sanling_Metal_Co_Ltd" TargetMode="External"/><Relationship Id="rId524" Type="http://schemas.openxmlformats.org/officeDocument/2006/relationships/hyperlink" Target="https://www.gem.wiki/Hospet_Steels_Hospet_plant" TargetMode="External"/><Relationship Id="rId731" Type="http://schemas.openxmlformats.org/officeDocument/2006/relationships/hyperlink" Target="https://www.gem.wiki/Hansco_Hwanyoung_Steel_Dangjin_plant" TargetMode="External"/><Relationship Id="rId1154" Type="http://schemas.openxmlformats.org/officeDocument/2006/relationships/hyperlink" Target="https://www.gem.wiki/Shadegan_Steel_Complex" TargetMode="External"/><Relationship Id="rId98" Type="http://schemas.openxmlformats.org/officeDocument/2006/relationships/hyperlink" Target="https://www.gem.wiki/Shijiazhuang_Iron_and_Steel_Co_Ltd" TargetMode="External"/><Relationship Id="rId829" Type="http://schemas.openxmlformats.org/officeDocument/2006/relationships/hyperlink" Target="https://www.gem.wiki/Otelu_Rosu_Steel_Plant" TargetMode="External"/><Relationship Id="rId1014" Type="http://schemas.openxmlformats.org/officeDocument/2006/relationships/hyperlink" Target="https://www.gem.wiki/Metallus_Harrison_steel_plant" TargetMode="External"/><Relationship Id="rId1221" Type="http://schemas.openxmlformats.org/officeDocument/2006/relationships/hyperlink" Target="https://www.gem.wiki/Megnha_Re-rolling_and_Steel_Mills_steel_plant" TargetMode="External"/><Relationship Id="rId25" Type="http://schemas.openxmlformats.org/officeDocument/2006/relationships/hyperlink" Target="https://www.gem.wiki/ArcelorMittal_Gent_steel_plant" TargetMode="External"/><Relationship Id="rId174" Type="http://schemas.openxmlformats.org/officeDocument/2006/relationships/hyperlink" Target="https://www.gem.wiki/Fushun_Special_Steel_Co_Ltd" TargetMode="External"/><Relationship Id="rId381" Type="http://schemas.openxmlformats.org/officeDocument/2006/relationships/hyperlink" Target="https://www.gem.wiki/Kehler_Baden_Steel_Works" TargetMode="External"/><Relationship Id="rId241" Type="http://schemas.openxmlformats.org/officeDocument/2006/relationships/hyperlink" Target="https://www.gem.wiki/Chengdu_Changfeng_Iron_and_Steel_Group_Co_Ltd" TargetMode="External"/><Relationship Id="rId479" Type="http://schemas.openxmlformats.org/officeDocument/2006/relationships/hyperlink" Target="https://www.gem.wiki/Gunung_Raja_Paksi_North_Sumatra_steel_plant" TargetMode="External"/><Relationship Id="rId686" Type="http://schemas.openxmlformats.org/officeDocument/2006/relationships/hyperlink" Target="https://www.gem.wiki/Ch'ollima_Steel_Complex_steel_plant" TargetMode="External"/><Relationship Id="rId893" Type="http://schemas.openxmlformats.org/officeDocument/2006/relationships/hyperlink" Target="https://www.gem.wiki/Max_Aicher_Slovakia_Steel_Mills_Strazske" TargetMode="External"/><Relationship Id="rId339" Type="http://schemas.openxmlformats.org/officeDocument/2006/relationships/hyperlink" Target="https://www.gem.wiki/Guangxi_Hezhou_Kexinda_Metal_Products_Co_Ltd" TargetMode="External"/><Relationship Id="rId546" Type="http://schemas.openxmlformats.org/officeDocument/2006/relationships/hyperlink" Target="https://www.gem.wiki/Khorasan_Steel_Complex" TargetMode="External"/><Relationship Id="rId753" Type="http://schemas.openxmlformats.org/officeDocument/2006/relationships/hyperlink" Target="https://www.gem.wiki/DEACERO_Ramos_Arizpe_steel_plant" TargetMode="External"/><Relationship Id="rId1176" Type="http://schemas.openxmlformats.org/officeDocument/2006/relationships/hyperlink" Target="https://www.gem.wiki/TY_Steel_Rayong_Steel_Plant" TargetMode="External"/><Relationship Id="rId101" Type="http://schemas.openxmlformats.org/officeDocument/2006/relationships/hyperlink" Target="https://www.gem.wiki/Tangshan_Donghua_Iron_and_Steel_Enterprise_Group_Co_Ltd" TargetMode="External"/><Relationship Id="rId406" Type="http://schemas.openxmlformats.org/officeDocument/2006/relationships/hyperlink" Target="https://www.gem.wiki/Al-Ezz_Dekheila_Steel_Alexandria_plant" TargetMode="External"/><Relationship Id="rId960" Type="http://schemas.openxmlformats.org/officeDocument/2006/relationships/hyperlink" Target="https://www.gem.wiki/U.S._Steel_Big_River_Steel_plant" TargetMode="External"/><Relationship Id="rId1036" Type="http://schemas.openxmlformats.org/officeDocument/2006/relationships/hyperlink" Target="https://www.gem.wiki/Nucor_Steel_West_Virginia_steel_plant" TargetMode="External"/><Relationship Id="rId613" Type="http://schemas.openxmlformats.org/officeDocument/2006/relationships/hyperlink" Target="https://www.gem.wiki/Finarvedi_Cremona_steel_plant" TargetMode="External"/><Relationship Id="rId820" Type="http://schemas.openxmlformats.org/officeDocument/2006/relationships/hyperlink" Target="https://www.gem.wiki/Industries_Qatar_Steel_Mesaieed_plant" TargetMode="External"/><Relationship Id="rId918" Type="http://schemas.openxmlformats.org/officeDocument/2006/relationships/hyperlink" Target="https://www.gem.wiki/Habas_Aliaga_steel_plant" TargetMode="External"/><Relationship Id="rId1103" Type="http://schemas.openxmlformats.org/officeDocument/2006/relationships/hyperlink" Target="https://www.gem.wiki/KSP_Steel_Pavlodar_steel_plant" TargetMode="External"/><Relationship Id="rId47" Type="http://schemas.openxmlformats.org/officeDocument/2006/relationships/hyperlink" Target="https://www.gem.wiki/Gerdau_Pindamonhangaba_steel_plant" TargetMode="External"/><Relationship Id="rId196" Type="http://schemas.openxmlformats.org/officeDocument/2006/relationships/hyperlink" Target="https://www.gem.wiki/Baoshan_Iron_and_Steel_Co_Ltd_Headquarters" TargetMode="External"/><Relationship Id="rId263" Type="http://schemas.openxmlformats.org/officeDocument/2006/relationships/hyperlink" Target="https://www.gem.wiki/Jiangsu_Delong_Nickel_Industry_Co_Ltd" TargetMode="External"/><Relationship Id="rId470" Type="http://schemas.openxmlformats.org/officeDocument/2006/relationships/hyperlink" Target="https://www.gem.wiki/Krakatau_Steel_Cilegon_plant" TargetMode="External"/><Relationship Id="rId123" Type="http://schemas.openxmlformats.org/officeDocument/2006/relationships/hyperlink" Target="https://www.gem.wiki/Daye_Special_Steel_Co_Ltd" TargetMode="External"/><Relationship Id="rId330" Type="http://schemas.openxmlformats.org/officeDocument/2006/relationships/hyperlink" Target="https://www.gem.wiki/Guangxi_Guixin_Steel_Manufacturing_Co_Ltd" TargetMode="External"/><Relationship Id="rId568" Type="http://schemas.openxmlformats.org/officeDocument/2006/relationships/hyperlink" Target="https://www.gem.wiki/Jahan_Foolad_Sirjan_Steel_Kerman_plant" TargetMode="External"/><Relationship Id="rId775" Type="http://schemas.openxmlformats.org/officeDocument/2006/relationships/hyperlink" Target="https://www.gem.wiki/Maju_Perwaja_Steel_plant" TargetMode="External"/><Relationship Id="rId982" Type="http://schemas.openxmlformats.org/officeDocument/2006/relationships/hyperlink" Target="https://www.gem.wiki/Nucor_Steel_Hertford_plant" TargetMode="External"/><Relationship Id="rId1198" Type="http://schemas.openxmlformats.org/officeDocument/2006/relationships/hyperlink" Target="https://www.gem.wiki/Tenaris_Silcotub_Calarasi_steel_mill" TargetMode="External"/><Relationship Id="rId428" Type="http://schemas.openxmlformats.org/officeDocument/2006/relationships/hyperlink" Target="https://www.gem.wiki/Celsa_Global_Steel_Wire_Santander_plant" TargetMode="External"/><Relationship Id="rId635" Type="http://schemas.openxmlformats.org/officeDocument/2006/relationships/hyperlink" Target="https://www.gem.wiki/Alfa_Acciai_Catania_steel_plant" TargetMode="External"/><Relationship Id="rId842" Type="http://schemas.openxmlformats.org/officeDocument/2006/relationships/hyperlink" Target="https://www.gem.wiki/Promsort_Ural_steel_plant" TargetMode="External"/><Relationship Id="rId1058" Type="http://schemas.openxmlformats.org/officeDocument/2006/relationships/hyperlink" Target="https://www.gem.wiki/Sidor_Ciudad_Guayana_steel_plant" TargetMode="External"/><Relationship Id="rId702" Type="http://schemas.openxmlformats.org/officeDocument/2006/relationships/hyperlink" Target="https://www.gem.wiki/Hyundai_Steel_Dangjin_steel_plant" TargetMode="External"/><Relationship Id="rId1125" Type="http://schemas.openxmlformats.org/officeDocument/2006/relationships/hyperlink" Target="https://www.gem.wiki/Shiyan_Yunyang_District_Rongfeng_Iron_and_Steel_Co_Ltd" TargetMode="External"/><Relationship Id="rId69" Type="http://schemas.openxmlformats.org/officeDocument/2006/relationships/hyperlink" Target="https://www.gem.wiki/Fujian_Sanbao_Steel_Co_Ltd" TargetMode="External"/><Relationship Id="rId285" Type="http://schemas.openxmlformats.org/officeDocument/2006/relationships/hyperlink" Target="https://www.gem.wiki/Wuzhou_Yongda_Iron_and_Steel_Co_Ltd" TargetMode="External"/><Relationship Id="rId492" Type="http://schemas.openxmlformats.org/officeDocument/2006/relationships/hyperlink" Target="https://www.gem.wiki/ArcelorMittal_Nippon_Steel_Hazira_Plant" TargetMode="External"/><Relationship Id="rId797" Type="http://schemas.openxmlformats.org/officeDocument/2006/relationships/hyperlink" Target="https://www.gem.wiki/Jindal_Shadeed_Iron_&amp;_Steel_Duqm_plant" TargetMode="External"/><Relationship Id="rId145" Type="http://schemas.openxmlformats.org/officeDocument/2006/relationships/hyperlink" Target="https://www.gem.wiki/Zhangjiagang_Hongchang_Steel_Co_Ltd" TargetMode="External"/><Relationship Id="rId352" Type="http://schemas.openxmlformats.org/officeDocument/2006/relationships/hyperlink" Target="https://www.gem.wiki/Zhejiang_Yuxin_Industrial_Co_Ltd" TargetMode="External"/><Relationship Id="rId212" Type="http://schemas.openxmlformats.org/officeDocument/2006/relationships/hyperlink" Target="https://www.gem.wiki/Baosteel_Group_Xinjiang_Bayi_Iron_and_Steel_Co_Ltd" TargetMode="External"/><Relationship Id="rId657" Type="http://schemas.openxmlformats.org/officeDocument/2006/relationships/hyperlink" Target="https://www.gem.wiki/Nippon_Kansai_Works_(Wakayama_Area,_Wakayama)_steel_plant" TargetMode="External"/><Relationship Id="rId864" Type="http://schemas.openxmlformats.org/officeDocument/2006/relationships/hyperlink" Target="https://www.gem.wiki/Ashinskiy_Metallurgical_plant" TargetMode="External"/><Relationship Id="rId517" Type="http://schemas.openxmlformats.org/officeDocument/2006/relationships/hyperlink" Target="https://www.gem.wiki/Jayaswal_Neco_Industries_Raipur_steel_plant" TargetMode="External"/><Relationship Id="rId724" Type="http://schemas.openxmlformats.org/officeDocument/2006/relationships/hyperlink" Target="https://www.gem.wiki/SeAH_Besteel_Gunsan_steel_plant" TargetMode="External"/><Relationship Id="rId931" Type="http://schemas.openxmlformats.org/officeDocument/2006/relationships/hyperlink" Target="https://www.gem.wiki/Toscelik_Iskenderun_steel_plant" TargetMode="External"/><Relationship Id="rId1147" Type="http://schemas.openxmlformats.org/officeDocument/2006/relationships/hyperlink" Target="https://www.gem.wiki/Nucor_Steel_Birmingham_plant" TargetMode="External"/><Relationship Id="rId60" Type="http://schemas.openxmlformats.org/officeDocument/2006/relationships/hyperlink" Target="https://www.gem.wiki/Gerdau_Whitby_Steel_Mill" TargetMode="External"/><Relationship Id="rId1007" Type="http://schemas.openxmlformats.org/officeDocument/2006/relationships/hyperlink" Target="https://www.gem.wiki/Steel_Dynamics_Columbus_plant" TargetMode="External"/><Relationship Id="rId1214" Type="http://schemas.openxmlformats.org/officeDocument/2006/relationships/hyperlink" Target="https://www.gem.wiki/Anhui_Lixin_Special_Steel_Co_Ltd" TargetMode="External"/><Relationship Id="rId18" Type="http://schemas.openxmlformats.org/officeDocument/2006/relationships/hyperlink" Target="https://www.gem.wiki/GPH_Steel_Sitakunda_plant" TargetMode="External"/><Relationship Id="rId167" Type="http://schemas.openxmlformats.org/officeDocument/2006/relationships/hyperlink" Target="https://www.gem.wiki/Bengang_Steel_Plates_Co_Ltd" TargetMode="External"/><Relationship Id="rId374" Type="http://schemas.openxmlformats.org/officeDocument/2006/relationships/hyperlink" Target="https://www.gem.wiki/Salzgitter_Flachstahl_steel_plant" TargetMode="External"/><Relationship Id="rId581" Type="http://schemas.openxmlformats.org/officeDocument/2006/relationships/hyperlink" Target="https://www.gem.wiki/Sirjan_Iranian_Steel_Kerman_Plant" TargetMode="External"/><Relationship Id="rId234" Type="http://schemas.openxmlformats.org/officeDocument/2006/relationships/hyperlink" Target="https://www.gem.wiki/Sichuan_Shengquan_Iron_and_Steel_Group_Co_Ltd" TargetMode="External"/><Relationship Id="rId679" Type="http://schemas.openxmlformats.org/officeDocument/2006/relationships/hyperlink" Target="https://www.gem.wiki/Kyoei_Steel_Hirakata_Division_(Osaka)" TargetMode="External"/><Relationship Id="rId886" Type="http://schemas.openxmlformats.org/officeDocument/2006/relationships/hyperlink" Target="https://www.gem.wiki/Essar_Ras_Al_Khair_steel_plant" TargetMode="External"/><Relationship Id="rId2" Type="http://schemas.openxmlformats.org/officeDocument/2006/relationships/hyperlink" Target="https://www.gem.wiki/Emsteel_Abu_Dhabi_plant" TargetMode="External"/><Relationship Id="rId441" Type="http://schemas.openxmlformats.org/officeDocument/2006/relationships/hyperlink" Target="https://www.gem.wiki/Celsa_France_Boucau_steel_plant" TargetMode="External"/><Relationship Id="rId539" Type="http://schemas.openxmlformats.org/officeDocument/2006/relationships/hyperlink" Target="https://www.gem.wiki/State_Company_for_Iron_&amp;_Steel_Basra_plant" TargetMode="External"/><Relationship Id="rId746" Type="http://schemas.openxmlformats.org/officeDocument/2006/relationships/hyperlink" Target="https://www.gem.wiki/JSC_Moldova_Steel_Works" TargetMode="External"/><Relationship Id="rId1071" Type="http://schemas.openxmlformats.org/officeDocument/2006/relationships/hyperlink" Target="https://www.gem.wiki/Long_Son_Phu_My_Iron_and_Steel_plant" TargetMode="External"/><Relationship Id="rId1169" Type="http://schemas.openxmlformats.org/officeDocument/2006/relationships/hyperlink" Target="https://www.gem.wiki/Mobarakeh_Saba_Steel_Complex" TargetMode="External"/><Relationship Id="rId301" Type="http://schemas.openxmlformats.org/officeDocument/2006/relationships/hyperlink" Target="https://www.gem.wiki/Sichuan_Gangchen_Stainless_Steel_Co_Ltd" TargetMode="External"/><Relationship Id="rId953" Type="http://schemas.openxmlformats.org/officeDocument/2006/relationships/hyperlink" Target="https://www.gem.wiki/Metinvest_EAF_steel_plant" TargetMode="External"/><Relationship Id="rId1029" Type="http://schemas.openxmlformats.org/officeDocument/2006/relationships/hyperlink" Target="https://www.gem.wiki/Gerdau_Saint_Paul_steel_plant" TargetMode="External"/><Relationship Id="rId1236" Type="http://schemas.openxmlformats.org/officeDocument/2006/relationships/hyperlink" Target="https://www.gem.wiki/Shengli_Vietnam_Special_Steel_An_Bai_steel_plant" TargetMode="External"/><Relationship Id="rId82" Type="http://schemas.openxmlformats.org/officeDocument/2006/relationships/hyperlink" Target="https://www.gem.wiki/Angang_Lianzhong_Stainless_Steel_Co_Ltd" TargetMode="External"/><Relationship Id="rId606" Type="http://schemas.openxmlformats.org/officeDocument/2006/relationships/hyperlink" Target="https://www.gem.wiki/Sarmad_Iron_and_Steel_Complex_Abarkouh" TargetMode="External"/><Relationship Id="rId813" Type="http://schemas.openxmlformats.org/officeDocument/2006/relationships/hyperlink" Target="https://www.gem.wiki/Huta_Czestochowa_steel_plant"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https://www.gem.wiki/Usiminas_Ipatinga_steel_plant" TargetMode="External"/><Relationship Id="rId170" Type="http://schemas.openxmlformats.org/officeDocument/2006/relationships/hyperlink" Target="https://www.gem.wiki/Tangshan_Donghua_Iron_and_Steel_Enterprise_Group_Co_Ltd" TargetMode="External"/><Relationship Id="rId268" Type="http://schemas.openxmlformats.org/officeDocument/2006/relationships/hyperlink" Target="https://www.gem.wiki/Wu_an_Mingfang_Iron_and_Steel_Co_Ltd" TargetMode="External"/><Relationship Id="rId475" Type="http://schemas.openxmlformats.org/officeDocument/2006/relationships/hyperlink" Target="https://www.gem.wiki/Lianyungang_Xingxin_Iron_and_Steel_Co_Ltd" TargetMode="External"/><Relationship Id="rId682" Type="http://schemas.openxmlformats.org/officeDocument/2006/relationships/hyperlink" Target="https://www.gem.wiki/Shanxi_Zhongyang_Iron_and_Steel_Co_Ltd" TargetMode="External"/><Relationship Id="rId128" Type="http://schemas.openxmlformats.org/officeDocument/2006/relationships/hyperlink" Target="https://www.gem.wiki/Shougang_Shuicheng_Iron_and_Steel_Group_Co_Ltd" TargetMode="External"/><Relationship Id="rId335" Type="http://schemas.openxmlformats.org/officeDocument/2006/relationships/hyperlink" Target="https://www.gem.wiki/Langfang_Guangyuan_Metalwork_Co_Ltd" TargetMode="External"/><Relationship Id="rId542" Type="http://schemas.openxmlformats.org/officeDocument/2006/relationships/hyperlink" Target="https://www.gem.wiki/Angang_Steel_Co_Ltd" TargetMode="External"/><Relationship Id="rId987" Type="http://schemas.openxmlformats.org/officeDocument/2006/relationships/hyperlink" Target="https://www.gem.wiki/British_Steel_Scunthorpe_plant" TargetMode="External"/><Relationship Id="rId1172" Type="http://schemas.openxmlformats.org/officeDocument/2006/relationships/hyperlink" Target="https://www.gem.wiki/Nippon_East_Japan_Works_(Kimitsu)_steel_plant" TargetMode="External"/><Relationship Id="rId402" Type="http://schemas.openxmlformats.org/officeDocument/2006/relationships/hyperlink" Target="https://www.gem.wiki/Hunan_Valin_Lianyuan_Iron_and_Steel_Co_Ltd" TargetMode="External"/><Relationship Id="rId847" Type="http://schemas.openxmlformats.org/officeDocument/2006/relationships/hyperlink" Target="https://www.gem.wiki/Hbis_Laoting_Steel_Co_Ltd" TargetMode="External"/><Relationship Id="rId1032" Type="http://schemas.openxmlformats.org/officeDocument/2006/relationships/hyperlink" Target="https://www.gem.wiki/JSW_Steel_Jharkhand_steel_plant" TargetMode="External"/><Relationship Id="rId707" Type="http://schemas.openxmlformats.org/officeDocument/2006/relationships/hyperlink" Target="https://www.gem.wiki/Shanxi_Huaxinyuan_Steel_and_Iron_Group_Co_Ltd" TargetMode="External"/><Relationship Id="rId914" Type="http://schemas.openxmlformats.org/officeDocument/2006/relationships/hyperlink" Target="https://www.gem.wiki/Fujian_Dadonghai_Industrial_Group_Co_Ltd_plant" TargetMode="External"/><Relationship Id="rId1337" Type="http://schemas.openxmlformats.org/officeDocument/2006/relationships/hyperlink" Target="https://www.gem.wiki/U.S._Steel_Gary_Works" TargetMode="External"/><Relationship Id="rId43" Type="http://schemas.openxmlformats.org/officeDocument/2006/relationships/hyperlink" Target="https://www.gem.wiki/Maanshan_Iron_and_Steel_Co_Ltd" TargetMode="External"/><Relationship Id="rId1404" Type="http://schemas.openxmlformats.org/officeDocument/2006/relationships/hyperlink" Target="https://www.gem.wiki/Jiangsu_Xingda_Steel_Group" TargetMode="External"/><Relationship Id="rId192" Type="http://schemas.openxmlformats.org/officeDocument/2006/relationships/hyperlink" Target="https://www.gem.wiki/Tangshan_Songting_Iron_and_Steel_Co_Ltd" TargetMode="External"/><Relationship Id="rId497" Type="http://schemas.openxmlformats.org/officeDocument/2006/relationships/hyperlink" Target="https://www.gem.wiki/Jiangyin_Huaxi_Iron_and_Steel_Co_Ltd" TargetMode="External"/><Relationship Id="rId357" Type="http://schemas.openxmlformats.org/officeDocument/2006/relationships/hyperlink" Target="https://www.gem.wiki/Henan_Jiyuan_Iron_and_Steel_Group_Co_Ltd" TargetMode="External"/><Relationship Id="rId1194" Type="http://schemas.openxmlformats.org/officeDocument/2006/relationships/hyperlink" Target="https://www.gem.wiki/Nippon_Kyushu_Works_(Yawata_Area,_Kokura)_steel_plant" TargetMode="External"/><Relationship Id="rId217" Type="http://schemas.openxmlformats.org/officeDocument/2006/relationships/hyperlink" Target="https://www.gem.wiki/Tangshan_Ganglu_Iron_and_Steel_Co_Ltd" TargetMode="External"/><Relationship Id="rId564" Type="http://schemas.openxmlformats.org/officeDocument/2006/relationships/hyperlink" Target="https://www.gem.wiki/Bengang_Steel_Plates_Co_Ltd" TargetMode="External"/><Relationship Id="rId771" Type="http://schemas.openxmlformats.org/officeDocument/2006/relationships/hyperlink" Target="https://www.gem.wiki/Tianjin_Tianzhong_Giant_Heavy_Industry_Co_Ltd" TargetMode="External"/><Relationship Id="rId869" Type="http://schemas.openxmlformats.org/officeDocument/2006/relationships/hyperlink" Target="https://www.gem.wiki/Hebei_Taihang_Iron_and_Steel_Group_Co_Ltd" TargetMode="External"/><Relationship Id="rId424" Type="http://schemas.openxmlformats.org/officeDocument/2006/relationships/hyperlink" Target="https://www.gem.wiki/Inner_Mongolia_Baotou_Jiyu_Iron_and_Steel_Co_Ltd_Hondlon_District" TargetMode="External"/><Relationship Id="rId631" Type="http://schemas.openxmlformats.org/officeDocument/2006/relationships/hyperlink" Target="https://www.gem.wiki/Shandong_Guangfu_Group_Co_Ltd" TargetMode="External"/><Relationship Id="rId729" Type="http://schemas.openxmlformats.org/officeDocument/2006/relationships/hyperlink" Target="https://www.gem.wiki/Jincheng_Fusheng_Iron_and_Steel_Co_Ltd" TargetMode="External"/><Relationship Id="rId1054" Type="http://schemas.openxmlformats.org/officeDocument/2006/relationships/hyperlink" Target="https://www.gem.wiki/SAIL_Bokaro_steel_plant" TargetMode="External"/><Relationship Id="rId1261" Type="http://schemas.openxmlformats.org/officeDocument/2006/relationships/hyperlink" Target="https://www.gem.wiki/Magnitogorsk_Iron_and_Steel_Works" TargetMode="External"/><Relationship Id="rId1359" Type="http://schemas.openxmlformats.org/officeDocument/2006/relationships/hyperlink" Target="https://www.gem.wiki/Hoa_Phat_Hai_Duong_Steel_plant" TargetMode="External"/><Relationship Id="rId936" Type="http://schemas.openxmlformats.org/officeDocument/2006/relationships/hyperlink" Target="https://www.gem.wiki/Jinan_Iron_and_Steel_Group_Co_Ltd" TargetMode="External"/><Relationship Id="rId1121" Type="http://schemas.openxmlformats.org/officeDocument/2006/relationships/hyperlink" Target="https://www.gem.wiki/Orissa_Metaliks_Markuta_steel_plant" TargetMode="External"/><Relationship Id="rId1219" Type="http://schemas.openxmlformats.org/officeDocument/2006/relationships/hyperlink" Target="https://www.gem.wiki/POSCO_Pohang_steel_plant" TargetMode="External"/><Relationship Id="rId65" Type="http://schemas.openxmlformats.org/officeDocument/2006/relationships/hyperlink" Target="https://www.gem.wiki/Sansteel_Minguang_Co_Ltd_Fujian_plant" TargetMode="External"/><Relationship Id="rId1426" Type="http://schemas.openxmlformats.org/officeDocument/2006/relationships/hyperlink" Target="https://www.gem.wiki/Aktobe_Generatsiya_steel_plant" TargetMode="External"/><Relationship Id="rId281" Type="http://schemas.openxmlformats.org/officeDocument/2006/relationships/hyperlink" Target="https://www.gem.wiki/Tangshan_Xinbaotai_Iron_and_Steel_Co_Ltd" TargetMode="External"/><Relationship Id="rId141" Type="http://schemas.openxmlformats.org/officeDocument/2006/relationships/hyperlink" Target="https://www.gem.wiki/Handan_Iron_and_Steel_Group_Co_Ltd" TargetMode="External"/><Relationship Id="rId379" Type="http://schemas.openxmlformats.org/officeDocument/2006/relationships/hyperlink" Target="https://www.gem.wiki/Wuhan_Iron_and_Steel_Co_Ltd" TargetMode="External"/><Relationship Id="rId586" Type="http://schemas.openxmlformats.org/officeDocument/2006/relationships/hyperlink" Target="https://www.gem.wiki/Fushun_New_Steel_Co_Ltd" TargetMode="External"/><Relationship Id="rId793" Type="http://schemas.openxmlformats.org/officeDocument/2006/relationships/hyperlink" Target="https://www.gem.wiki/WISCO_Group_Kunming_Steel_Co_Ltd_New_District_Branch" TargetMode="External"/><Relationship Id="rId7" Type="http://schemas.openxmlformats.org/officeDocument/2006/relationships/hyperlink" Target="https://www.gem.wiki/GFG_Liberty_Steel_Australia_Whyalla_steel_plant" TargetMode="External"/><Relationship Id="rId239" Type="http://schemas.openxmlformats.org/officeDocument/2006/relationships/hyperlink" Target="https://www.gem.wiki/Tangshan_Delong_Iron_and_Steel_Co_Ltd" TargetMode="External"/><Relationship Id="rId446" Type="http://schemas.openxmlformats.org/officeDocument/2006/relationships/hyperlink" Target="https://www.gem.wiki/Nanjing_Iron_and_Steel_Co_Ltd" TargetMode="External"/><Relationship Id="rId653" Type="http://schemas.openxmlformats.org/officeDocument/2006/relationships/hyperlink" Target="https://www.gem.wiki/Shandong_Fulun_Iron_and_Steel_Co_Ltd" TargetMode="External"/><Relationship Id="rId1076" Type="http://schemas.openxmlformats.org/officeDocument/2006/relationships/hyperlink" Target="https://www.gem.wiki/Tata_Steel_Jamshedpur_steel_plant" TargetMode="External"/><Relationship Id="rId1283" Type="http://schemas.openxmlformats.org/officeDocument/2006/relationships/hyperlink" Target="https://www.gem.wiki/Erdemir_Eregli_steel_plant" TargetMode="External"/><Relationship Id="rId306" Type="http://schemas.openxmlformats.org/officeDocument/2006/relationships/hyperlink" Target="https://www.gem.wiki/Tangshan_Chunxing_Special_Steel_Co_Ltd" TargetMode="External"/><Relationship Id="rId860" Type="http://schemas.openxmlformats.org/officeDocument/2006/relationships/hyperlink" Target="https://www.gem.wiki/Yunnan_Yuxi_Xianfu_Iron_and_Steel_Group_Co_Ltd" TargetMode="External"/><Relationship Id="rId958" Type="http://schemas.openxmlformats.org/officeDocument/2006/relationships/hyperlink" Target="https://www.gem.wiki/GFG_Liberty_Ostrava_steel_plant" TargetMode="External"/><Relationship Id="rId1143" Type="http://schemas.openxmlformats.org/officeDocument/2006/relationships/hyperlink" Target="https://www.gem.wiki/JFE_East_Japan_Works_(Chiba)_steel_plant" TargetMode="External"/><Relationship Id="rId87" Type="http://schemas.openxmlformats.org/officeDocument/2006/relationships/hyperlink" Target="https://www.gem.wiki/Gansu_Jiu_Steel_Group_Hongxing_Iron_and_Steel_Co_Ltd" TargetMode="External"/><Relationship Id="rId513" Type="http://schemas.openxmlformats.org/officeDocument/2006/relationships/hyperlink" Target="https://www.gem.wiki/Pingxiang_Pinggang_Anyuan_Iron_and_Steel_Co_Ltd" TargetMode="External"/><Relationship Id="rId720" Type="http://schemas.openxmlformats.org/officeDocument/2006/relationships/hyperlink" Target="https://www.gem.wiki/Xiangfen_County_Xinjinshan_Special_Steel_Co_Ltd" TargetMode="External"/><Relationship Id="rId818" Type="http://schemas.openxmlformats.org/officeDocument/2006/relationships/hyperlink" Target="https://www.gem.wiki/Quzhou_Yuanli_Metal_Products_Co_Ltd" TargetMode="External"/><Relationship Id="rId1350" Type="http://schemas.openxmlformats.org/officeDocument/2006/relationships/hyperlink" Target="https://www.gem.wiki/Formosa_Ha_Tinh_Steel_plant" TargetMode="External"/><Relationship Id="rId1448" Type="http://schemas.openxmlformats.org/officeDocument/2006/relationships/hyperlink" Target="https://www.gem.wiki/Baldota_Koppal_steel_plant" TargetMode="External"/><Relationship Id="rId1003" Type="http://schemas.openxmlformats.org/officeDocument/2006/relationships/hyperlink" Target="https://www.gem.wiki/Tata_Steel_BSL_Meramandali_steel_plant" TargetMode="External"/><Relationship Id="rId1210" Type="http://schemas.openxmlformats.org/officeDocument/2006/relationships/hyperlink" Target="https://www.gem.wiki/POSCO_Gwangyang_steel_plant" TargetMode="External"/><Relationship Id="rId1308" Type="http://schemas.openxmlformats.org/officeDocument/2006/relationships/hyperlink" Target="https://www.gem.wiki/DCH_Dnipro_Metallurgical_Plant" TargetMode="External"/><Relationship Id="rId14" Type="http://schemas.openxmlformats.org/officeDocument/2006/relationships/hyperlink" Target="https://www.gem.wiki/Ternium_Brasil_Santa_Cruz_steel_plant" TargetMode="External"/><Relationship Id="rId163" Type="http://schemas.openxmlformats.org/officeDocument/2006/relationships/hyperlink" Target="https://www.gem.wiki/Shougang_Jingtang_United_Iron_and_Steel_Co_Ltd" TargetMode="External"/><Relationship Id="rId370" Type="http://schemas.openxmlformats.org/officeDocument/2006/relationships/hyperlink" Target="https://www.gem.wiki/Henan_Yaxin_Iron_and_Steel_Group_Co_Ltd" TargetMode="External"/><Relationship Id="rId230" Type="http://schemas.openxmlformats.org/officeDocument/2006/relationships/hyperlink" Target="https://www.gem.wiki/Jingye_Iron_and_Steel_Co_Ltd" TargetMode="External"/><Relationship Id="rId468" Type="http://schemas.openxmlformats.org/officeDocument/2006/relationships/hyperlink" Target="https://www.gem.wiki/Changshu_Longteng_Special_Steel_Co_Ltd" TargetMode="External"/><Relationship Id="rId675" Type="http://schemas.openxmlformats.org/officeDocument/2006/relationships/hyperlink" Target="https://www.gem.wiki/Shanxi_Taigang_Stainless_Steel_Co_Ltd" TargetMode="External"/><Relationship Id="rId882" Type="http://schemas.openxmlformats.org/officeDocument/2006/relationships/hyperlink" Target="https://www.gem.wiki/Zenith_Steel_Group_Nantong_Co_Ltd" TargetMode="External"/><Relationship Id="rId1098" Type="http://schemas.openxmlformats.org/officeDocument/2006/relationships/hyperlink" Target="https://www.gem.wiki/Neelachal_Ispat_Nigam_steel_plant" TargetMode="External"/><Relationship Id="rId328" Type="http://schemas.openxmlformats.org/officeDocument/2006/relationships/hyperlink" Target="https://www.gem.wiki/Chengde_Shengfeng_Iron_and_Steel_Co_Ltd" TargetMode="External"/><Relationship Id="rId535" Type="http://schemas.openxmlformats.org/officeDocument/2006/relationships/hyperlink" Target="https://www.gem.wiki/Jilin_Jingang_Iron_and_Steel_Co_Ltd" TargetMode="External"/><Relationship Id="rId742" Type="http://schemas.openxmlformats.org/officeDocument/2006/relationships/hyperlink" Target="https://www.gem.wiki/Pangang_Group_Panzhihua_Steel_Vanadium_Co_Ltd" TargetMode="External"/><Relationship Id="rId1165" Type="http://schemas.openxmlformats.org/officeDocument/2006/relationships/hyperlink" Target="https://www.gem.wiki/Nippon_Setouchi_Works_(Hirohata_Area)_steel_plant" TargetMode="External"/><Relationship Id="rId1372" Type="http://schemas.openxmlformats.org/officeDocument/2006/relationships/hyperlink" Target="https://www.gem.wiki/Hebei_Anfeng_Iron_and_Steel_Co_Ltd" TargetMode="External"/><Relationship Id="rId602" Type="http://schemas.openxmlformats.org/officeDocument/2006/relationships/hyperlink" Target="https://www.gem.wiki/Shaanxi_Longmen_Steel_Co_Ltd" TargetMode="External"/><Relationship Id="rId1025" Type="http://schemas.openxmlformats.org/officeDocument/2006/relationships/hyperlink" Target="https://www.gem.wiki/JSW_Steel_Vijayanagar_steel_plant" TargetMode="External"/><Relationship Id="rId1232" Type="http://schemas.openxmlformats.org/officeDocument/2006/relationships/hyperlink" Target="https://www.gem.wiki/Altos_Hornos_De_Mexico_SA_AHMSA_steel_plant" TargetMode="External"/><Relationship Id="rId907" Type="http://schemas.openxmlformats.org/officeDocument/2006/relationships/hyperlink" Target="https://www.gem.wiki/Lanxin_Steel_Group_Co_Ltd_plant" TargetMode="External"/><Relationship Id="rId36" Type="http://schemas.openxmlformats.org/officeDocument/2006/relationships/hyperlink" Target="https://www.gem.wiki/Maanshan_Iron_and_Steel_Co_Ltd" TargetMode="External"/><Relationship Id="rId185" Type="http://schemas.openxmlformats.org/officeDocument/2006/relationships/hyperlink" Target="https://www.gem.wiki/Hebei_Yanshan_Iron_and_Steel_Group_Co_Ltd" TargetMode="External"/><Relationship Id="rId392" Type="http://schemas.openxmlformats.org/officeDocument/2006/relationships/hyperlink" Target="https://www.gem.wiki/Daye_Special_Steel_Co_Ltd" TargetMode="External"/><Relationship Id="rId697" Type="http://schemas.openxmlformats.org/officeDocument/2006/relationships/hyperlink" Target="https://www.gem.wiki/Shanxi_Tongcai_Industry_and_Trade_Co_Ltd" TargetMode="External"/><Relationship Id="rId252" Type="http://schemas.openxmlformats.org/officeDocument/2006/relationships/hyperlink" Target="https://www.gem.wiki/Tangshan_Medium_Thick_Plate_Co_Ltd" TargetMode="External"/><Relationship Id="rId1187" Type="http://schemas.openxmlformats.org/officeDocument/2006/relationships/hyperlink" Target="https://www.gem.wiki/Nippon_Kyushu_Works_(Yawata_Area,_Tobata)_steel_plant" TargetMode="External"/><Relationship Id="rId112" Type="http://schemas.openxmlformats.org/officeDocument/2006/relationships/hyperlink" Target="https://www.gem.wiki/Guangxi_Shenglong_Metallurgical_Co_Ltd" TargetMode="External"/><Relationship Id="rId557" Type="http://schemas.openxmlformats.org/officeDocument/2006/relationships/hyperlink" Target="https://www.gem.wiki/Rizhao_Steel_Yingkou_Medium_Plate_Co_Ltd" TargetMode="External"/><Relationship Id="rId764" Type="http://schemas.openxmlformats.org/officeDocument/2006/relationships/hyperlink" Target="https://www.gem.wiki/Tianjin_New_Tiangang_United_Special_Steel_Co_Ltd" TargetMode="External"/><Relationship Id="rId971" Type="http://schemas.openxmlformats.org/officeDocument/2006/relationships/hyperlink" Target="https://www.gem.wiki/Sider_El_Hadjar_Annaba_steel_plant" TargetMode="External"/><Relationship Id="rId1394" Type="http://schemas.openxmlformats.org/officeDocument/2006/relationships/hyperlink" Target="https://www.gem.wiki/Daye_Xinye_Special_Steel_Co_Ltd" TargetMode="External"/><Relationship Id="rId417" Type="http://schemas.openxmlformats.org/officeDocument/2006/relationships/hyperlink" Target="https://www.gem.wiki/Inner_Mongolia_BaoTou_Steel_Union_Co_Ltd" TargetMode="External"/><Relationship Id="rId624" Type="http://schemas.openxmlformats.org/officeDocument/2006/relationships/hyperlink" Target="https://www.gem.wiki/Rizhao_Steel_Holding_Group_Co_Ltd" TargetMode="External"/><Relationship Id="rId831" Type="http://schemas.openxmlformats.org/officeDocument/2006/relationships/hyperlink" Target="https://www.gem.wiki/Yancheng_Lianxin_Iron_and_Steel_Co_Ltd" TargetMode="External"/><Relationship Id="rId1047" Type="http://schemas.openxmlformats.org/officeDocument/2006/relationships/hyperlink" Target="https://www.gem.wiki/SAIL_Bhilai_steel_plant" TargetMode="External"/><Relationship Id="rId1254" Type="http://schemas.openxmlformats.org/officeDocument/2006/relationships/hyperlink" Target="https://www.gem.wiki/HBIS_GROUP_Serbia_Iron_&amp;_Steel_plant_Belgrade" TargetMode="External"/><Relationship Id="rId929" Type="http://schemas.openxmlformats.org/officeDocument/2006/relationships/hyperlink" Target="https://www.gem.wiki/Guangxi_Chiji_Iron_and_Steel_Co_Ltd" TargetMode="External"/><Relationship Id="rId1114" Type="http://schemas.openxmlformats.org/officeDocument/2006/relationships/hyperlink" Target="https://www.gem.wiki/Hospet_Steels_Hospet_plant" TargetMode="External"/><Relationship Id="rId1321" Type="http://schemas.openxmlformats.org/officeDocument/2006/relationships/hyperlink" Target="https://www.gem.wiki/Cleveland-Cliffs_Riverdale_steel_plant" TargetMode="External"/><Relationship Id="rId58" Type="http://schemas.openxmlformats.org/officeDocument/2006/relationships/hyperlink" Target="https://www.gem.wiki/Chongqing_Iron_and_Steel_Co_Ltd" TargetMode="External"/><Relationship Id="rId1419" Type="http://schemas.openxmlformats.org/officeDocument/2006/relationships/hyperlink" Target="https://www.gem.wiki/Shandong_Iron_and_Steel_Co_Ltd_Laiwu_Branch_Aishan_Street" TargetMode="External"/><Relationship Id="rId274" Type="http://schemas.openxmlformats.org/officeDocument/2006/relationships/hyperlink" Target="https://www.gem.wiki/Hebei_Xin_Wuan_Steel_Group_Hongrong_Iron_and_Steel_Co_Ltd" TargetMode="External"/><Relationship Id="rId481" Type="http://schemas.openxmlformats.org/officeDocument/2006/relationships/hyperlink" Target="https://www.gem.wiki/Jiangsu_Changqiang_Iron_and_Steel_Co_Ltd" TargetMode="External"/><Relationship Id="rId134" Type="http://schemas.openxmlformats.org/officeDocument/2006/relationships/hyperlink" Target="https://www.gem.wiki/Tangshan_Iron_and_Steel_Group_Co_Ltd" TargetMode="External"/><Relationship Id="rId579" Type="http://schemas.openxmlformats.org/officeDocument/2006/relationships/hyperlink" Target="https://www.gem.wiki/Lingyuan_Iron_and_Steel_Co_Ltd" TargetMode="External"/><Relationship Id="rId786" Type="http://schemas.openxmlformats.org/officeDocument/2006/relationships/hyperlink" Target="https://www.gem.wiki/WISCO_Group_Kunming_Steel_Co_Ltd_Anning_Branch" TargetMode="External"/><Relationship Id="rId993" Type="http://schemas.openxmlformats.org/officeDocument/2006/relationships/hyperlink" Target="https://www.gem.wiki/KS_Posco_Cilegon_steel_plant" TargetMode="External"/><Relationship Id="rId341" Type="http://schemas.openxmlformats.org/officeDocument/2006/relationships/hyperlink" Target="https://www.gem.wiki/Jianlong_Xilin_Iron_and_Steel_Co_Ltd" TargetMode="External"/><Relationship Id="rId439" Type="http://schemas.openxmlformats.org/officeDocument/2006/relationships/hyperlink" Target="https://www.gem.wiki/Jiangsu_Shagang_Group_Huaigang_Special_Steel_Co_Ltd" TargetMode="External"/><Relationship Id="rId646" Type="http://schemas.openxmlformats.org/officeDocument/2006/relationships/hyperlink" Target="https://www.gem.wiki/Shiheng_Special_Steel_Group_Co_Ltd" TargetMode="External"/><Relationship Id="rId1069" Type="http://schemas.openxmlformats.org/officeDocument/2006/relationships/hyperlink" Target="https://www.gem.wiki/SAIL_Rourkela_steel_plant" TargetMode="External"/><Relationship Id="rId1276" Type="http://schemas.openxmlformats.org/officeDocument/2006/relationships/hyperlink" Target="https://www.gem.wiki/Ural_Steel_Metallurgical_Plant" TargetMode="External"/><Relationship Id="rId201" Type="http://schemas.openxmlformats.org/officeDocument/2006/relationships/hyperlink" Target="https://www.gem.wiki/Hebei_Wenfeng_Iron_and_Steel_Co_Ltd" TargetMode="External"/><Relationship Id="rId506" Type="http://schemas.openxmlformats.org/officeDocument/2006/relationships/hyperlink" Target="https://www.gem.wiki/Shanghai_Meishan_Iron_and_Steel_Co_Ltd" TargetMode="External"/><Relationship Id="rId853" Type="http://schemas.openxmlformats.org/officeDocument/2006/relationships/hyperlink" Target="https://www.gem.wiki/Shanxi_Jinnan_Iron_and_Steel_Group_Co_Ltd" TargetMode="External"/><Relationship Id="rId1136" Type="http://schemas.openxmlformats.org/officeDocument/2006/relationships/hyperlink" Target="https://www.gem.wiki/Esfahan_Steel_Isfahan_plant" TargetMode="External"/><Relationship Id="rId713" Type="http://schemas.openxmlformats.org/officeDocument/2006/relationships/hyperlink" Target="https://www.gem.wiki/Licheng_Taihang_Iron_and_Steel_Co_Ltd" TargetMode="External"/><Relationship Id="rId920" Type="http://schemas.openxmlformats.org/officeDocument/2006/relationships/hyperlink" Target="https://www.gem.wiki/Wulanhot_Steel_Co_Ltd" TargetMode="External"/><Relationship Id="rId1343" Type="http://schemas.openxmlformats.org/officeDocument/2006/relationships/hyperlink" Target="https://www.gem.wiki/U.S._Steel_Great_Lakes_Works" TargetMode="External"/><Relationship Id="rId1203" Type="http://schemas.openxmlformats.org/officeDocument/2006/relationships/hyperlink" Target="https://www.gem.wiki/Kim_Chaek_Iron_and_Steel_Complex_steel_plant" TargetMode="External"/><Relationship Id="rId1410" Type="http://schemas.openxmlformats.org/officeDocument/2006/relationships/hyperlink" Target="https://www.gem.wiki/Baotou_Deshun_Special_Steel_Co_Ltd" TargetMode="External"/><Relationship Id="rId296" Type="http://schemas.openxmlformats.org/officeDocument/2006/relationships/hyperlink" Target="https://www.gem.wiki/Tangshan_Guoyi_Special_Type_Iron_and_Steel_Co_Ltd" TargetMode="External"/><Relationship Id="rId156" Type="http://schemas.openxmlformats.org/officeDocument/2006/relationships/hyperlink" Target="https://www.gem.wiki/Shougang_Jingtang_United_Iron_and_Steel_Co_Ltd" TargetMode="External"/><Relationship Id="rId363" Type="http://schemas.openxmlformats.org/officeDocument/2006/relationships/hyperlink" Target="https://www.gem.wiki/Nanyang_Hanye_Special_Steel_Co_Ltd" TargetMode="External"/><Relationship Id="rId570" Type="http://schemas.openxmlformats.org/officeDocument/2006/relationships/hyperlink" Target="https://www.gem.wiki/Benxi_Beiying_Iron_and_Steel_Group_Co_Ltd_Beitai_Town" TargetMode="External"/><Relationship Id="rId223" Type="http://schemas.openxmlformats.org/officeDocument/2006/relationships/hyperlink" Target="https://www.gem.wiki/Hebei_Donghai_Special_Steel_Co_Ltd" TargetMode="External"/><Relationship Id="rId430" Type="http://schemas.openxmlformats.org/officeDocument/2006/relationships/hyperlink" Target="https://www.gem.wiki/Zhangjiagang_Hongchang_Steel_Co_Ltd" TargetMode="External"/><Relationship Id="rId668" Type="http://schemas.openxmlformats.org/officeDocument/2006/relationships/hyperlink" Target="https://www.gem.wiki/Baoshan_Iron_and_Steel_Co_Ltd_Headquarters" TargetMode="External"/><Relationship Id="rId875" Type="http://schemas.openxmlformats.org/officeDocument/2006/relationships/hyperlink" Target="https://www.gem.wiki/Chifeng_Zhongtang_Special_Steel_Co_Ltd" TargetMode="External"/><Relationship Id="rId1060" Type="http://schemas.openxmlformats.org/officeDocument/2006/relationships/hyperlink" Target="https://www.gem.wiki/SAIL_Durgapur_steel_plant" TargetMode="External"/><Relationship Id="rId1298" Type="http://schemas.openxmlformats.org/officeDocument/2006/relationships/hyperlink" Target="https://www.gem.wiki/ArcelorMittal_Kryvyi_Rih_steel_plant" TargetMode="External"/><Relationship Id="rId528" Type="http://schemas.openxmlformats.org/officeDocument/2006/relationships/hyperlink" Target="https://www.gem.wiki/Tonghua_Iron_and_Steel_Co_Ltd" TargetMode="External"/><Relationship Id="rId735" Type="http://schemas.openxmlformats.org/officeDocument/2006/relationships/hyperlink" Target="https://www.gem.wiki/Shougang_Changzhi_Iron_and_Steel_Co_Ltd" TargetMode="External"/><Relationship Id="rId942" Type="http://schemas.openxmlformats.org/officeDocument/2006/relationships/hyperlink" Target="https://www.gem.wiki/Sichuan_Dazhou_Iron_and_Steel_Group_Co_Ltd" TargetMode="External"/><Relationship Id="rId1158" Type="http://schemas.openxmlformats.org/officeDocument/2006/relationships/hyperlink" Target="https://www.gem.wiki/Kobe_Kakogawa_Works_steel_plant" TargetMode="External"/><Relationship Id="rId1365" Type="http://schemas.openxmlformats.org/officeDocument/2006/relationships/hyperlink" Target="https://www.gem.wiki/ArcelorMittal_Vanderbijlpark_Steel_Works" TargetMode="External"/><Relationship Id="rId1018" Type="http://schemas.openxmlformats.org/officeDocument/2006/relationships/hyperlink" Target="https://www.gem.wiki/JSW_Steel_Dolvi_steel_plant" TargetMode="External"/><Relationship Id="rId1225" Type="http://schemas.openxmlformats.org/officeDocument/2006/relationships/hyperlink" Target="https://www.gem.wiki/Qarmet_steel_plant" TargetMode="External"/><Relationship Id="rId1432" Type="http://schemas.openxmlformats.org/officeDocument/2006/relationships/hyperlink" Target="https://www.gem.wiki/ArcelorMittal_Nippon_Steel_Paradip_Steel_Plant" TargetMode="External"/><Relationship Id="rId71" Type="http://schemas.openxmlformats.org/officeDocument/2006/relationships/hyperlink" Target="https://www.gem.wiki/Fujian_Quanzhou_Minguang_Iron_and_Steel_Co_Ltd" TargetMode="External"/><Relationship Id="rId802" Type="http://schemas.openxmlformats.org/officeDocument/2006/relationships/hyperlink" Target="https://www.gem.wiki/Yunnan_Yuxi_Iron_and_Steel_Group_Yukun_Iron_and_Steel_Co_Ltd" TargetMode="External"/><Relationship Id="rId29" Type="http://schemas.openxmlformats.org/officeDocument/2006/relationships/hyperlink" Target="https://www.gem.wiki/Rio_Tinto_Fer_et_Titane_steel_plant" TargetMode="External"/><Relationship Id="rId178" Type="http://schemas.openxmlformats.org/officeDocument/2006/relationships/hyperlink" Target="https://www.gem.wiki/Qian_an_Jiujiang_Wire_Co_Ltd" TargetMode="External"/><Relationship Id="rId385" Type="http://schemas.openxmlformats.org/officeDocument/2006/relationships/hyperlink" Target="https://www.gem.wiki/Wuhan_Iron_and_Steel_Co_Ltd" TargetMode="External"/><Relationship Id="rId592" Type="http://schemas.openxmlformats.org/officeDocument/2006/relationships/hyperlink" Target="https://www.gem.wiki/Houying_Group_Haicheng_Iron_and_Steel_Co_Ltd_Datun_Branch" TargetMode="External"/><Relationship Id="rId245" Type="http://schemas.openxmlformats.org/officeDocument/2006/relationships/hyperlink" Target="https://www.gem.wiki/Cangzhou_China_Railway_Equipment_Manufacture_Material_Co_Ltd" TargetMode="External"/><Relationship Id="rId452" Type="http://schemas.openxmlformats.org/officeDocument/2006/relationships/hyperlink" Target="https://www.gem.wiki/Lianfeng_Steel_Zhangjiagang_Co_Ltd" TargetMode="External"/><Relationship Id="rId897" Type="http://schemas.openxmlformats.org/officeDocument/2006/relationships/hyperlink" Target="https://www.gem.wiki/Shandong_Iron_and_Steel_Co_Ltd_Laiwu_Branch_Xinxing_Road" TargetMode="External"/><Relationship Id="rId1082" Type="http://schemas.openxmlformats.org/officeDocument/2006/relationships/hyperlink" Target="https://www.gem.wiki/RINL_Vizag_Steel_plant" TargetMode="External"/><Relationship Id="rId105" Type="http://schemas.openxmlformats.org/officeDocument/2006/relationships/hyperlink" Target="https://www.gem.wiki/Liuzhou_Iron_and_Steel_Co_Ltd_Liuzhou_Base" TargetMode="External"/><Relationship Id="rId312" Type="http://schemas.openxmlformats.org/officeDocument/2006/relationships/hyperlink" Target="https://www.gem.wiki/Hebei_Tianzhu_Iron_and_Steel_Group_Co_Ltd_Fengrun_Plant" TargetMode="External"/><Relationship Id="rId757" Type="http://schemas.openxmlformats.org/officeDocument/2006/relationships/hyperlink" Target="https://www.gem.wiki/Tianjin_Iron_and_Steel_Group_Co_Ltd" TargetMode="External"/><Relationship Id="rId964" Type="http://schemas.openxmlformats.org/officeDocument/2006/relationships/hyperlink" Target="https://www.gem.wiki/Salzgitter_Flachstahl_steel_plant" TargetMode="External"/><Relationship Id="rId1387" Type="http://schemas.openxmlformats.org/officeDocument/2006/relationships/hyperlink" Target="https://www.gem.wiki/Ningxia_Jianlong_Special_Steel_Co_Ltd" TargetMode="External"/><Relationship Id="rId93" Type="http://schemas.openxmlformats.org/officeDocument/2006/relationships/hyperlink" Target="https://www.gem.wiki/SGIS_Songshan_Co_Ltd" TargetMode="External"/><Relationship Id="rId617" Type="http://schemas.openxmlformats.org/officeDocument/2006/relationships/hyperlink" Target="https://www.gem.wiki/Rizhao_Steel_Holding_Group_Co_Ltd" TargetMode="External"/><Relationship Id="rId824" Type="http://schemas.openxmlformats.org/officeDocument/2006/relationships/hyperlink" Target="https://www.gem.wiki/Guangxi_Iron_and_Steel_Group_Co_Ltd" TargetMode="External"/><Relationship Id="rId1247" Type="http://schemas.openxmlformats.org/officeDocument/2006/relationships/hyperlink" Target="https://www.gem.wiki/Panhua_Group_Sarangani_steel_plant" TargetMode="External"/><Relationship Id="rId1454" Type="http://schemas.openxmlformats.org/officeDocument/2006/relationships/hyperlink" Target="https://www.gem.wiki/Rashmi_Green_Hydrogen_Steel_Kharagpur_steel_plant" TargetMode="External"/><Relationship Id="rId1107" Type="http://schemas.openxmlformats.org/officeDocument/2006/relationships/hyperlink" Target="https://www.gem.wiki/JSPL_Patratu_steel_plant" TargetMode="External"/><Relationship Id="rId1314" Type="http://schemas.openxmlformats.org/officeDocument/2006/relationships/hyperlink" Target="https://www.gem.wiki/Metinvest_Ilyich_Iron_and_Steel_Works" TargetMode="External"/><Relationship Id="rId20" Type="http://schemas.openxmlformats.org/officeDocument/2006/relationships/hyperlink" Target="https://www.gem.wiki/Usiminas_Ipatinga_steel_plant" TargetMode="External"/><Relationship Id="rId267" Type="http://schemas.openxmlformats.org/officeDocument/2006/relationships/hyperlink" Target="https://www.gem.wiki/Wu_an_Mingfang_Iron_and_Steel_Co_Ltd" TargetMode="External"/><Relationship Id="rId474" Type="http://schemas.openxmlformats.org/officeDocument/2006/relationships/hyperlink" Target="https://www.gem.wiki/Jiangsu_Binxin_Steel_Group_Co_Ltd" TargetMode="External"/><Relationship Id="rId127" Type="http://schemas.openxmlformats.org/officeDocument/2006/relationships/hyperlink" Target="https://www.gem.wiki/Shougang_Shuicheng_Iron_and_Steel_Group_Co_Ltd" TargetMode="External"/><Relationship Id="rId681" Type="http://schemas.openxmlformats.org/officeDocument/2006/relationships/hyperlink" Target="https://www.gem.wiki/Shanxi_Zhongyang_Iron_and_Steel_Co_Ltd" TargetMode="External"/><Relationship Id="rId779" Type="http://schemas.openxmlformats.org/officeDocument/2006/relationships/hyperlink" Target="https://www.gem.wiki/Xinjiang_Kingtec_Steel_Co_Ltd" TargetMode="External"/><Relationship Id="rId986" Type="http://schemas.openxmlformats.org/officeDocument/2006/relationships/hyperlink" Target="https://www.gem.wiki/British_Steel_Scunthorpe_plant" TargetMode="External"/><Relationship Id="rId334" Type="http://schemas.openxmlformats.org/officeDocument/2006/relationships/hyperlink" Target="https://www.gem.wiki/Langfang_Guangyuan_Metalwork_Co_Ltd" TargetMode="External"/><Relationship Id="rId541" Type="http://schemas.openxmlformats.org/officeDocument/2006/relationships/hyperlink" Target="https://www.gem.wiki/Angang_Steel_Co_Ltd" TargetMode="External"/><Relationship Id="rId639" Type="http://schemas.openxmlformats.org/officeDocument/2006/relationships/hyperlink" Target="https://www.gem.wiki/Shandong_Taishan_Steel_Group_Co_Ltd" TargetMode="External"/><Relationship Id="rId1171" Type="http://schemas.openxmlformats.org/officeDocument/2006/relationships/hyperlink" Target="https://www.gem.wiki/Nippon_East_Japan_Works_(Kimitsu)_steel_plant" TargetMode="External"/><Relationship Id="rId1269" Type="http://schemas.openxmlformats.org/officeDocument/2006/relationships/hyperlink" Target="https://www.gem.wiki/Evraz_NTMK_steel_plant" TargetMode="External"/><Relationship Id="rId401" Type="http://schemas.openxmlformats.org/officeDocument/2006/relationships/hyperlink" Target="https://www.gem.wiki/Hunan_Valin_Lianyuan_Iron_and_Steel_Co_Ltd" TargetMode="External"/><Relationship Id="rId846" Type="http://schemas.openxmlformats.org/officeDocument/2006/relationships/hyperlink" Target="https://www.gem.wiki/Hbis_Laoting_Steel_Co_Ltd" TargetMode="External"/><Relationship Id="rId1031" Type="http://schemas.openxmlformats.org/officeDocument/2006/relationships/hyperlink" Target="https://www.gem.wiki/JSW_Steel_Jharkhand_steel_plant" TargetMode="External"/><Relationship Id="rId1129" Type="http://schemas.openxmlformats.org/officeDocument/2006/relationships/hyperlink" Target="https://www.gem.wiki/Rungta_Mines_Dhenkanal_steel_plant" TargetMode="External"/><Relationship Id="rId706" Type="http://schemas.openxmlformats.org/officeDocument/2006/relationships/hyperlink" Target="https://www.gem.wiki/Shanxi_Hongda_Iron_and_Steel_Group_Co_Ltd" TargetMode="External"/><Relationship Id="rId913" Type="http://schemas.openxmlformats.org/officeDocument/2006/relationships/hyperlink" Target="https://www.gem.wiki/Fujian_Dadonghai_Industrial_Group_Co_Ltd_plant" TargetMode="External"/><Relationship Id="rId1336" Type="http://schemas.openxmlformats.org/officeDocument/2006/relationships/hyperlink" Target="https://www.gem.wiki/U.S._Steel_Gary_Works" TargetMode="External"/><Relationship Id="rId42" Type="http://schemas.openxmlformats.org/officeDocument/2006/relationships/hyperlink" Target="https://www.gem.wiki/Maanshan_Iron_and_Steel_Co_Ltd" TargetMode="External"/><Relationship Id="rId1403" Type="http://schemas.openxmlformats.org/officeDocument/2006/relationships/hyperlink" Target="https://www.gem.wiki/Shanxi_Tongde_Xinghua_Special_Steel_Co_Ltd" TargetMode="External"/><Relationship Id="rId191" Type="http://schemas.openxmlformats.org/officeDocument/2006/relationships/hyperlink" Target="https://www.gem.wiki/Tangshan_Songting_Iron_and_Steel_Co_Ltd" TargetMode="External"/><Relationship Id="rId289" Type="http://schemas.openxmlformats.org/officeDocument/2006/relationships/hyperlink" Target="https://www.gem.wiki/Hebei_Xinda_Iron_and_Steel_Group_Co_Ltd" TargetMode="External"/><Relationship Id="rId496" Type="http://schemas.openxmlformats.org/officeDocument/2006/relationships/hyperlink" Target="https://www.gem.wiki/Jiangyin_Huaxi_Iron_and_Steel_Co_Ltd" TargetMode="External"/><Relationship Id="rId149" Type="http://schemas.openxmlformats.org/officeDocument/2006/relationships/hyperlink" Target="https://www.gem.wiki/Xuanhua_Iron_and_Steel_Group_Co_Ltd" TargetMode="External"/><Relationship Id="rId356" Type="http://schemas.openxmlformats.org/officeDocument/2006/relationships/hyperlink" Target="https://www.gem.wiki/Angang_Group_Xinyang_Iron_and_Steel_Co_Ltd" TargetMode="External"/><Relationship Id="rId563" Type="http://schemas.openxmlformats.org/officeDocument/2006/relationships/hyperlink" Target="https://www.gem.wiki/Bengang_Steel_Plates_Co_Ltd" TargetMode="External"/><Relationship Id="rId770" Type="http://schemas.openxmlformats.org/officeDocument/2006/relationships/hyperlink" Target="https://www.gem.wiki/Tianjin_Metallurgy_Group_Zhasan_Steel_Co_Ltd" TargetMode="External"/><Relationship Id="rId1193" Type="http://schemas.openxmlformats.org/officeDocument/2006/relationships/hyperlink" Target="https://www.gem.wiki/Nippon_Kyushu_Works_(Yawata_Area,_Kokura)_steel_plant" TargetMode="External"/><Relationship Id="rId216" Type="http://schemas.openxmlformats.org/officeDocument/2006/relationships/hyperlink" Target="https://www.gem.wiki/Tangshan_Ganglu_Iron_and_Steel_Co_Ltd" TargetMode="External"/><Relationship Id="rId423" Type="http://schemas.openxmlformats.org/officeDocument/2006/relationships/hyperlink" Target="https://www.gem.wiki/Inner_Mongolia_Baotou_Jiyu_Iron_and_Steel_Co_Ltd_Hondlon_District" TargetMode="External"/><Relationship Id="rId868" Type="http://schemas.openxmlformats.org/officeDocument/2006/relationships/hyperlink" Target="https://www.gem.wiki/Hebei_Taihang_Iron_and_Steel_Group_Co_Ltd" TargetMode="External"/><Relationship Id="rId1053" Type="http://schemas.openxmlformats.org/officeDocument/2006/relationships/hyperlink" Target="https://www.gem.wiki/SAIL_Bokaro_steel_plant" TargetMode="External"/><Relationship Id="rId1260" Type="http://schemas.openxmlformats.org/officeDocument/2006/relationships/hyperlink" Target="https://www.gem.wiki/Magnitogorsk_Iron_and_Steel_Works" TargetMode="External"/><Relationship Id="rId630" Type="http://schemas.openxmlformats.org/officeDocument/2006/relationships/hyperlink" Target="https://www.gem.wiki/Shandong_Guangfu_Group_Co_Ltd" TargetMode="External"/><Relationship Id="rId728" Type="http://schemas.openxmlformats.org/officeDocument/2006/relationships/hyperlink" Target="https://www.gem.wiki/Jincheng_Fusheng_Iron_and_Steel_Co_Ltd" TargetMode="External"/><Relationship Id="rId935" Type="http://schemas.openxmlformats.org/officeDocument/2006/relationships/hyperlink" Target="https://www.gem.wiki/Jinan_Iron_and_Steel_Group_Co_Ltd" TargetMode="External"/><Relationship Id="rId1358" Type="http://schemas.openxmlformats.org/officeDocument/2006/relationships/hyperlink" Target="https://www.gem.wiki/Hoa_Phat_Hai_Duong_Steel_plant" TargetMode="External"/><Relationship Id="rId64" Type="http://schemas.openxmlformats.org/officeDocument/2006/relationships/hyperlink" Target="https://www.gem.wiki/Sansteel_Minguang_Co_Ltd_Fujian_plant" TargetMode="External"/><Relationship Id="rId1120" Type="http://schemas.openxmlformats.org/officeDocument/2006/relationships/hyperlink" Target="https://www.gem.wiki/Atibir_Industries_Bhorandiha_steel_plant" TargetMode="External"/><Relationship Id="rId1218" Type="http://schemas.openxmlformats.org/officeDocument/2006/relationships/hyperlink" Target="https://www.gem.wiki/POSCO_Pohang_steel_plant" TargetMode="External"/><Relationship Id="rId1425" Type="http://schemas.openxmlformats.org/officeDocument/2006/relationships/hyperlink" Target="https://www.gem.wiki/Cambodia_Iron_and_Steel_Preah_Vihear_Plant" TargetMode="External"/><Relationship Id="rId280" Type="http://schemas.openxmlformats.org/officeDocument/2006/relationships/hyperlink" Target="https://www.gem.wiki/Tangshan_Xinbaotai_Iron_and_Steel_Co_Ltd" TargetMode="External"/><Relationship Id="rId140" Type="http://schemas.openxmlformats.org/officeDocument/2006/relationships/hyperlink" Target="https://www.gem.wiki/Handan_Iron_and_Steel_Group_Co_Ltd" TargetMode="External"/><Relationship Id="rId378" Type="http://schemas.openxmlformats.org/officeDocument/2006/relationships/hyperlink" Target="https://www.gem.wiki/Wuhan_Iron_and_Steel_Co_Ltd" TargetMode="External"/><Relationship Id="rId585" Type="http://schemas.openxmlformats.org/officeDocument/2006/relationships/hyperlink" Target="https://www.gem.wiki/Fushun_New_Steel_Co_Ltd" TargetMode="External"/><Relationship Id="rId792" Type="http://schemas.openxmlformats.org/officeDocument/2006/relationships/hyperlink" Target="https://www.gem.wiki/WISCO_Group_Kunming_Steel_Co_Ltd_Yuxi_Xinxing_Steel_Company" TargetMode="External"/><Relationship Id="rId6" Type="http://schemas.openxmlformats.org/officeDocument/2006/relationships/hyperlink" Target="https://www.gem.wiki/BlueScope_Port_Kembla_steel_plant" TargetMode="External"/><Relationship Id="rId238" Type="http://schemas.openxmlformats.org/officeDocument/2006/relationships/hyperlink" Target="https://www.gem.wiki/Tangshan_Delong_Iron_and_Steel_Co_Ltd" TargetMode="External"/><Relationship Id="rId445" Type="http://schemas.openxmlformats.org/officeDocument/2006/relationships/hyperlink" Target="https://www.gem.wiki/Nanjing_Iron_and_Steel_Co_Ltd" TargetMode="External"/><Relationship Id="rId652" Type="http://schemas.openxmlformats.org/officeDocument/2006/relationships/hyperlink" Target="https://www.gem.wiki/Shandong_Luli_Steel_Co_Ltd" TargetMode="External"/><Relationship Id="rId1075" Type="http://schemas.openxmlformats.org/officeDocument/2006/relationships/hyperlink" Target="https://www.gem.wiki/Tata_Steel_Jamshedpur_steel_plant" TargetMode="External"/><Relationship Id="rId1282" Type="http://schemas.openxmlformats.org/officeDocument/2006/relationships/hyperlink" Target="https://www.gem.wiki/Evraz_ZSMK_steel_plant" TargetMode="External"/><Relationship Id="rId305" Type="http://schemas.openxmlformats.org/officeDocument/2006/relationships/hyperlink" Target="https://www.gem.wiki/Tangshan_Donghai_Iron_and_Steel_Group_Co_Ltd" TargetMode="External"/><Relationship Id="rId512" Type="http://schemas.openxmlformats.org/officeDocument/2006/relationships/hyperlink" Target="https://www.gem.wiki/Pingxiang_Pinggang_Anyuan_Iron_and_Steel_Co_Ltd" TargetMode="External"/><Relationship Id="rId957" Type="http://schemas.openxmlformats.org/officeDocument/2006/relationships/hyperlink" Target="https://www.gem.wiki/Jianglong_Acheng_Iron_and_Steel_Co_Ltd" TargetMode="External"/><Relationship Id="rId1142" Type="http://schemas.openxmlformats.org/officeDocument/2006/relationships/hyperlink" Target="https://www.gem.wiki/Acciaierie_d'Italia_Taranto_steel_plant" TargetMode="External"/><Relationship Id="rId86" Type="http://schemas.openxmlformats.org/officeDocument/2006/relationships/hyperlink" Target="https://www.gem.wiki/Gansu_Jiu_Steel_Group_Hongxing_Iron_and_Steel_Co_Ltd" TargetMode="External"/><Relationship Id="rId817" Type="http://schemas.openxmlformats.org/officeDocument/2006/relationships/hyperlink" Target="https://www.gem.wiki/Quzhou_Yuanli_Metal_Products_Co_Ltd" TargetMode="External"/><Relationship Id="rId1002" Type="http://schemas.openxmlformats.org/officeDocument/2006/relationships/hyperlink" Target="https://www.gem.wiki/Tata_Steel_BSL_Meramandali_steel_plant" TargetMode="External"/><Relationship Id="rId1447" Type="http://schemas.openxmlformats.org/officeDocument/2006/relationships/hyperlink" Target="https://www.gem.wiki/JSW_POSCO_Keonjhar_steel_plant" TargetMode="External"/><Relationship Id="rId1307" Type="http://schemas.openxmlformats.org/officeDocument/2006/relationships/hyperlink" Target="https://www.gem.wiki/DCH_Dnipro_Metallurgical_Plant" TargetMode="External"/><Relationship Id="rId13" Type="http://schemas.openxmlformats.org/officeDocument/2006/relationships/hyperlink" Target="https://www.gem.wiki/ArcelorMittal_Monlevade_steel_plant" TargetMode="External"/><Relationship Id="rId162" Type="http://schemas.openxmlformats.org/officeDocument/2006/relationships/hyperlink" Target="https://www.gem.wiki/Shougang_Jingtang_United_Iron_and_Steel_Co_Ltd" TargetMode="External"/><Relationship Id="rId467" Type="http://schemas.openxmlformats.org/officeDocument/2006/relationships/hyperlink" Target="https://www.gem.wiki/Zenith_Steel_Group_Co_Ltd" TargetMode="External"/><Relationship Id="rId1097" Type="http://schemas.openxmlformats.org/officeDocument/2006/relationships/hyperlink" Target="https://www.gem.wiki/JSW_Utkal_Steel_Rajnagar_plant" TargetMode="External"/><Relationship Id="rId674" Type="http://schemas.openxmlformats.org/officeDocument/2006/relationships/hyperlink" Target="https://www.gem.wiki/Shanxi_Taigang_Stainless_Steel_Co_Ltd" TargetMode="External"/><Relationship Id="rId881" Type="http://schemas.openxmlformats.org/officeDocument/2006/relationships/hyperlink" Target="https://www.gem.wiki/Zenith_Steel_Group_Nantong_Co_Ltd" TargetMode="External"/><Relationship Id="rId979" Type="http://schemas.openxmlformats.org/officeDocument/2006/relationships/hyperlink" Target="https://www.gem.wiki/ArcelorMittal_Dunkerque_steel_plant" TargetMode="External"/><Relationship Id="rId327" Type="http://schemas.openxmlformats.org/officeDocument/2006/relationships/hyperlink" Target="https://www.gem.wiki/Chengde_Shengfeng_Iron_and_Steel_Co_Ltd" TargetMode="External"/><Relationship Id="rId534" Type="http://schemas.openxmlformats.org/officeDocument/2006/relationships/hyperlink" Target="https://www.gem.wiki/Jilin_Jingang_Iron_and_Steel_Co_Ltd" TargetMode="External"/><Relationship Id="rId741" Type="http://schemas.openxmlformats.org/officeDocument/2006/relationships/hyperlink" Target="https://www.gem.wiki/Pangang_Group_Panzhihua_Steel_Vanadium_Co_Ltd" TargetMode="External"/><Relationship Id="rId839" Type="http://schemas.openxmlformats.org/officeDocument/2006/relationships/hyperlink" Target="https://www.gem.wiki/Shandong_Iron_and_Steel_Group_Rizhao_Co_Ltd" TargetMode="External"/><Relationship Id="rId1164" Type="http://schemas.openxmlformats.org/officeDocument/2006/relationships/hyperlink" Target="https://www.gem.wiki/Nippon_Setouchi_Works_(Kure_Area)_steel_plant" TargetMode="External"/><Relationship Id="rId1371" Type="http://schemas.openxmlformats.org/officeDocument/2006/relationships/hyperlink" Target="https://www.gem.wiki/Hebei_Anfeng_Iron_and_Steel_Co_Ltd" TargetMode="External"/><Relationship Id="rId601" Type="http://schemas.openxmlformats.org/officeDocument/2006/relationships/hyperlink" Target="https://www.gem.wiki/Shaanxi_Longmen_Steel_Co_Ltd" TargetMode="External"/><Relationship Id="rId1024" Type="http://schemas.openxmlformats.org/officeDocument/2006/relationships/hyperlink" Target="https://www.gem.wiki/JSW_Steel_Vijayanagar_steel_plant" TargetMode="External"/><Relationship Id="rId1231" Type="http://schemas.openxmlformats.org/officeDocument/2006/relationships/hyperlink" Target="https://www.gem.wiki/Altos_Hornos_De_Mexico_SA_AHMSA_steel_plant" TargetMode="External"/><Relationship Id="rId906" Type="http://schemas.openxmlformats.org/officeDocument/2006/relationships/hyperlink" Target="https://www.gem.wiki/Wuhai_Baogang_Wanteng_Iron_and_Steel_Co_Ltd" TargetMode="External"/><Relationship Id="rId1329" Type="http://schemas.openxmlformats.org/officeDocument/2006/relationships/hyperlink" Target="https://www.gem.wiki/Cleveland-Cliffs_Indiana_Harbor_steel_plant" TargetMode="External"/><Relationship Id="rId35" Type="http://schemas.openxmlformats.org/officeDocument/2006/relationships/hyperlink" Target="https://www.gem.wiki/Maanshan_Iron_and_Steel_Co_Ltd" TargetMode="External"/><Relationship Id="rId184" Type="http://schemas.openxmlformats.org/officeDocument/2006/relationships/hyperlink" Target="https://www.gem.wiki/Qian_an_Jiujiang_Wire_Co_Ltd" TargetMode="External"/><Relationship Id="rId391" Type="http://schemas.openxmlformats.org/officeDocument/2006/relationships/hyperlink" Target="https://www.gem.wiki/Daye_Special_Steel_Co_Ltd" TargetMode="External"/><Relationship Id="rId251" Type="http://schemas.openxmlformats.org/officeDocument/2006/relationships/hyperlink" Target="https://www.gem.wiki/Tangshan_Medium_Thick_Plate_Co_Ltd" TargetMode="External"/><Relationship Id="rId489" Type="http://schemas.openxmlformats.org/officeDocument/2006/relationships/hyperlink" Target="https://www.gem.wiki/Changzhou_Eastern_Special_Steel_Co_Ltd" TargetMode="External"/><Relationship Id="rId696" Type="http://schemas.openxmlformats.org/officeDocument/2006/relationships/hyperlink" Target="https://www.gem.wiki/Shanxi_Tongcai_Industry_and_Trade_Co_Ltd" TargetMode="External"/><Relationship Id="rId349" Type="http://schemas.openxmlformats.org/officeDocument/2006/relationships/hyperlink" Target="https://www.gem.wiki/Anyang_Iron_and_Steel_Co_Ltd" TargetMode="External"/><Relationship Id="rId556" Type="http://schemas.openxmlformats.org/officeDocument/2006/relationships/hyperlink" Target="https://www.gem.wiki/Rizhao_Steel_Yingkou_Medium_Plate_Co_Ltd" TargetMode="External"/><Relationship Id="rId763" Type="http://schemas.openxmlformats.org/officeDocument/2006/relationships/hyperlink" Target="https://www.gem.wiki/Tianjin_New_Tiangang_United_Special_Steel_Co_Ltd" TargetMode="External"/><Relationship Id="rId1186" Type="http://schemas.openxmlformats.org/officeDocument/2006/relationships/hyperlink" Target="https://www.gem.wiki/Nippon_Kyushu_Works_(Yawata_Area,_Tobata)_steel_plant" TargetMode="External"/><Relationship Id="rId1393" Type="http://schemas.openxmlformats.org/officeDocument/2006/relationships/hyperlink" Target="https://www.gem.wiki/Daye_Xinye_Special_Steel_Co_Ltd" TargetMode="External"/><Relationship Id="rId111" Type="http://schemas.openxmlformats.org/officeDocument/2006/relationships/hyperlink" Target="https://www.gem.wiki/Liuzhou_Iron_and_Steel_Co_Ltd_Liuzhou_Base" TargetMode="External"/><Relationship Id="rId209" Type="http://schemas.openxmlformats.org/officeDocument/2006/relationships/hyperlink" Target="https://www.gem.wiki/Hebei_Jinxi_Iron_and_Steel_Group_Co_Ltd" TargetMode="External"/><Relationship Id="rId416" Type="http://schemas.openxmlformats.org/officeDocument/2006/relationships/hyperlink" Target="https://www.gem.wiki/Inner_Mongolia_BaoTou_Steel_Union_Co_Ltd" TargetMode="External"/><Relationship Id="rId970" Type="http://schemas.openxmlformats.org/officeDocument/2006/relationships/hyperlink" Target="https://www.gem.wiki/ArcelorMittal_Duisburg_steel_plant" TargetMode="External"/><Relationship Id="rId1046" Type="http://schemas.openxmlformats.org/officeDocument/2006/relationships/hyperlink" Target="https://www.gem.wiki/SAIL_Bhilai_steel_plant" TargetMode="External"/><Relationship Id="rId1253" Type="http://schemas.openxmlformats.org/officeDocument/2006/relationships/hyperlink" Target="https://www.gem.wiki/HBIS_GROUP_Serbia_Iron_&amp;_Steel_plant_Belgrade" TargetMode="External"/><Relationship Id="rId623" Type="http://schemas.openxmlformats.org/officeDocument/2006/relationships/hyperlink" Target="https://www.gem.wiki/Rizhao_Steel_Holding_Group_Co_Ltd" TargetMode="External"/><Relationship Id="rId830" Type="http://schemas.openxmlformats.org/officeDocument/2006/relationships/hyperlink" Target="https://www.gem.wiki/Shanxi_Meijin_Iron_and_Steel_Co_Ltd_Dongyu_Town" TargetMode="External"/><Relationship Id="rId928" Type="http://schemas.openxmlformats.org/officeDocument/2006/relationships/hyperlink" Target="https://www.gem.wiki/Guangxi_Chiji_Iron_and_Steel_Co_Ltd" TargetMode="External"/><Relationship Id="rId1460" Type="http://schemas.openxmlformats.org/officeDocument/2006/relationships/hyperlink" Target="https://www.gem.wiki/Tuyen_Quang_Iron_and_Steel_Long_Binh_steel_plant" TargetMode="External"/><Relationship Id="rId57" Type="http://schemas.openxmlformats.org/officeDocument/2006/relationships/hyperlink" Target="https://www.gem.wiki/Chongqing_Iron_and_Steel_Co_Ltd" TargetMode="External"/><Relationship Id="rId1113" Type="http://schemas.openxmlformats.org/officeDocument/2006/relationships/hyperlink" Target="https://www.gem.wiki/Hospet_Steels_Hospet_plant" TargetMode="External"/><Relationship Id="rId1320" Type="http://schemas.openxmlformats.org/officeDocument/2006/relationships/hyperlink" Target="https://www.gem.wiki/Cleveland-Cliffs_Middletown_steel_plant" TargetMode="External"/><Relationship Id="rId1418" Type="http://schemas.openxmlformats.org/officeDocument/2006/relationships/hyperlink" Target="https://www.gem.wiki/Shandong_Iron_and_Steel_Co_Ltd_Laiwu_Branch_Aishan_Street" TargetMode="External"/><Relationship Id="rId273" Type="http://schemas.openxmlformats.org/officeDocument/2006/relationships/hyperlink" Target="https://www.gem.wiki/Hebei_Xin_Wuan_Steel_Group_Hongrong_Iron_and_Steel_Co_Ltd" TargetMode="External"/><Relationship Id="rId480" Type="http://schemas.openxmlformats.org/officeDocument/2006/relationships/hyperlink" Target="https://www.gem.wiki/Jiangsu_Xugang_Iron_and_Steel_Group_Co_Ltd" TargetMode="External"/><Relationship Id="rId133" Type="http://schemas.openxmlformats.org/officeDocument/2006/relationships/hyperlink" Target="https://www.gem.wiki/Tangshan_Iron_and_Steel_Group_Co_Ltd" TargetMode="External"/><Relationship Id="rId340" Type="http://schemas.openxmlformats.org/officeDocument/2006/relationships/hyperlink" Target="https://www.gem.wiki/Jianlong_Xilin_Iron_and_Steel_Co_Ltd" TargetMode="External"/><Relationship Id="rId578" Type="http://schemas.openxmlformats.org/officeDocument/2006/relationships/hyperlink" Target="https://www.gem.wiki/Lingyuan_Iron_and_Steel_Co_Ltd" TargetMode="External"/><Relationship Id="rId785" Type="http://schemas.openxmlformats.org/officeDocument/2006/relationships/hyperlink" Target="https://www.gem.wiki/WISCO_Group_Kunming_Steel_Co_Ltd_Anning_Branch" TargetMode="External"/><Relationship Id="rId992" Type="http://schemas.openxmlformats.org/officeDocument/2006/relationships/hyperlink" Target="https://www.gem.wiki/KS_Posco_Cilegon_steel_plant" TargetMode="External"/><Relationship Id="rId200" Type="http://schemas.openxmlformats.org/officeDocument/2006/relationships/hyperlink" Target="https://www.gem.wiki/Wu_an_Yuhua_Iron_and_Steel_Co_Ltd" TargetMode="External"/><Relationship Id="rId438" Type="http://schemas.openxmlformats.org/officeDocument/2006/relationships/hyperlink" Target="https://www.gem.wiki/Zhangjiagang_Hongchang_Steel_Co_Ltd" TargetMode="External"/><Relationship Id="rId645" Type="http://schemas.openxmlformats.org/officeDocument/2006/relationships/hyperlink" Target="https://www.gem.wiki/Shiheng_Special_Steel_Group_Co_Ltd" TargetMode="External"/><Relationship Id="rId852" Type="http://schemas.openxmlformats.org/officeDocument/2006/relationships/hyperlink" Target="https://www.gem.wiki/Shanxi_Jinnan_Iron_and_Steel_Group_Co_Ltd" TargetMode="External"/><Relationship Id="rId1068" Type="http://schemas.openxmlformats.org/officeDocument/2006/relationships/hyperlink" Target="https://www.gem.wiki/SAIL_Rourkela_steel_plant" TargetMode="External"/><Relationship Id="rId1275" Type="http://schemas.openxmlformats.org/officeDocument/2006/relationships/hyperlink" Target="https://www.gem.wiki/Severstal_Cherepovets_steel_plant" TargetMode="External"/><Relationship Id="rId505" Type="http://schemas.openxmlformats.org/officeDocument/2006/relationships/hyperlink" Target="https://www.gem.wiki/Shanghai_Meishan_Iron_and_Steel_Co_Ltd" TargetMode="External"/><Relationship Id="rId712" Type="http://schemas.openxmlformats.org/officeDocument/2006/relationships/hyperlink" Target="https://www.gem.wiki/Licheng_Taihang_Iron_and_Steel_Co_Ltd" TargetMode="External"/><Relationship Id="rId1135" Type="http://schemas.openxmlformats.org/officeDocument/2006/relationships/hyperlink" Target="https://www.gem.wiki/Esfahan_Steel_Isfahan_plant" TargetMode="External"/><Relationship Id="rId1342" Type="http://schemas.openxmlformats.org/officeDocument/2006/relationships/hyperlink" Target="https://www.gem.wiki/U.S._Steel_Great_Lakes_Works" TargetMode="External"/><Relationship Id="rId79" Type="http://schemas.openxmlformats.org/officeDocument/2006/relationships/hyperlink" Target="https://www.gem.wiki/Fujian_Luoyuan_Minguang_Iron_and_Steel_Co_Ltd" TargetMode="External"/><Relationship Id="rId1202" Type="http://schemas.openxmlformats.org/officeDocument/2006/relationships/hyperlink" Target="https://www.gem.wiki/Kim_Chaek_Iron_and_Steel_Complex_steel_plant" TargetMode="External"/><Relationship Id="rId295" Type="http://schemas.openxmlformats.org/officeDocument/2006/relationships/hyperlink" Target="https://www.gem.wiki/Tangshan_Guoyi_Special_Type_Iron_and_Steel_Co_Ltd" TargetMode="External"/><Relationship Id="rId155" Type="http://schemas.openxmlformats.org/officeDocument/2006/relationships/hyperlink" Target="https://www.gem.wiki/Chengde_Iron_and_Steel_Group_Co_Ltd" TargetMode="External"/><Relationship Id="rId362" Type="http://schemas.openxmlformats.org/officeDocument/2006/relationships/hyperlink" Target="https://www.gem.wiki/Nanyang_Hanye_Special_Steel_Co_Ltd" TargetMode="External"/><Relationship Id="rId1297" Type="http://schemas.openxmlformats.org/officeDocument/2006/relationships/hyperlink" Target="https://www.gem.wiki/ArcelorMittal_Kryvyi_Rih_steel_plant" TargetMode="External"/><Relationship Id="rId222" Type="http://schemas.openxmlformats.org/officeDocument/2006/relationships/hyperlink" Target="https://www.gem.wiki/Hebei_Donghai_Special_Steel_Co_Ltd" TargetMode="External"/><Relationship Id="rId667" Type="http://schemas.openxmlformats.org/officeDocument/2006/relationships/hyperlink" Target="https://www.gem.wiki/Baoshan_Iron_and_Steel_Co_Ltd_Headquarters" TargetMode="External"/><Relationship Id="rId874" Type="http://schemas.openxmlformats.org/officeDocument/2006/relationships/hyperlink" Target="https://www.gem.wiki/Chifeng_Zhongtang_Special_Steel_Co_Ltd" TargetMode="External"/><Relationship Id="rId527" Type="http://schemas.openxmlformats.org/officeDocument/2006/relationships/hyperlink" Target="https://www.gem.wiki/Tonghua_Iron_and_Steel_Co_Ltd" TargetMode="External"/><Relationship Id="rId734" Type="http://schemas.openxmlformats.org/officeDocument/2006/relationships/hyperlink" Target="https://www.gem.wiki/Shougang_Changzhi_Iron_and_Steel_Co_Ltd" TargetMode="External"/><Relationship Id="rId941" Type="http://schemas.openxmlformats.org/officeDocument/2006/relationships/hyperlink" Target="https://www.gem.wiki/Daye_Huaxin_Industrial_Co_Ltd" TargetMode="External"/><Relationship Id="rId1157" Type="http://schemas.openxmlformats.org/officeDocument/2006/relationships/hyperlink" Target="https://www.gem.wiki/Kobe_Kakogawa_Works_steel_plant" TargetMode="External"/><Relationship Id="rId1364" Type="http://schemas.openxmlformats.org/officeDocument/2006/relationships/hyperlink" Target="https://www.gem.wiki/ArcelorMittal_Newcastle_Steel_Works" TargetMode="External"/><Relationship Id="rId70" Type="http://schemas.openxmlformats.org/officeDocument/2006/relationships/hyperlink" Target="https://www.gem.wiki/Fujian_Quanzhou_Minguang_Iron_and_Steel_Co_Ltd" TargetMode="External"/><Relationship Id="rId801" Type="http://schemas.openxmlformats.org/officeDocument/2006/relationships/hyperlink" Target="https://www.gem.wiki/Yunnan_Yuxi_Iron_and_Steel_Group_Yukun_Iron_and_Steel_Co_Ltd" TargetMode="External"/><Relationship Id="rId1017" Type="http://schemas.openxmlformats.org/officeDocument/2006/relationships/hyperlink" Target="https://www.gem.wiki/JSW_Steel_Dolvi_steel_plant" TargetMode="External"/><Relationship Id="rId1224" Type="http://schemas.openxmlformats.org/officeDocument/2006/relationships/hyperlink" Target="https://www.gem.wiki/Qarmet_steel_plant" TargetMode="External"/><Relationship Id="rId1431" Type="http://schemas.openxmlformats.org/officeDocument/2006/relationships/hyperlink" Target="https://www.gem.wiki/JSPL_Asanboni_Steel_Plant" TargetMode="External"/><Relationship Id="rId28" Type="http://schemas.openxmlformats.org/officeDocument/2006/relationships/hyperlink" Target="https://www.gem.wiki/Cleveland-Cliffs_Lake_Erie_steel_plant" TargetMode="External"/><Relationship Id="rId300" Type="http://schemas.openxmlformats.org/officeDocument/2006/relationships/hyperlink" Target="https://www.gem.wiki/Hebei_Rongxin_Steel_Co_Ltd" TargetMode="External"/><Relationship Id="rId538" Type="http://schemas.openxmlformats.org/officeDocument/2006/relationships/hyperlink" Target="https://www.gem.wiki/Angang_Steel_Co_Ltd" TargetMode="External"/><Relationship Id="rId745" Type="http://schemas.openxmlformats.org/officeDocument/2006/relationships/hyperlink" Target="https://www.gem.wiki/Chengyu_Vanadium_and_Titanium_Technology_Co_Ltd" TargetMode="External"/><Relationship Id="rId952" Type="http://schemas.openxmlformats.org/officeDocument/2006/relationships/hyperlink" Target="https://www.gem.wiki/Ningxia_Xinghua_Iron_and_Steel_Co_Ltd" TargetMode="External"/><Relationship Id="rId1168" Type="http://schemas.openxmlformats.org/officeDocument/2006/relationships/hyperlink" Target="https://www.gem.wiki/Nippon_East_Japan_Works_(Kimitsu)_steel_plant" TargetMode="External"/><Relationship Id="rId1375" Type="http://schemas.openxmlformats.org/officeDocument/2006/relationships/hyperlink" Target="https://www.gem.wiki/Yangzhou_Hengrun_Ocean_Heavy_Industry_Co_Ltd" TargetMode="External"/><Relationship Id="rId81" Type="http://schemas.openxmlformats.org/officeDocument/2006/relationships/hyperlink" Target="https://www.gem.wiki/Gansu_Jiu_Steel_Group_Hongxing_Iron_and_Steel_Co_Ltd" TargetMode="External"/><Relationship Id="rId177" Type="http://schemas.openxmlformats.org/officeDocument/2006/relationships/hyperlink" Target="https://www.gem.wiki/Qian_an_Jiujiang_Wire_Co_Ltd" TargetMode="External"/><Relationship Id="rId384" Type="http://schemas.openxmlformats.org/officeDocument/2006/relationships/hyperlink" Target="https://www.gem.wiki/Wuhan_Iron_and_Steel_Co_Ltd" TargetMode="External"/><Relationship Id="rId591" Type="http://schemas.openxmlformats.org/officeDocument/2006/relationships/hyperlink" Target="https://www.gem.wiki/Houying_Group_Haicheng_Iron_and_Steel_Co_Ltd_Datun_Branch" TargetMode="External"/><Relationship Id="rId605" Type="http://schemas.openxmlformats.org/officeDocument/2006/relationships/hyperlink" Target="https://www.gem.wiki/Shaanxi_Longmen_Steel_Co_Ltd" TargetMode="External"/><Relationship Id="rId812" Type="http://schemas.openxmlformats.org/officeDocument/2006/relationships/hyperlink" Target="https://www.gem.wiki/Yunnan_Qujing_Iron_and_Steel_Group_Chenggang_Iron_and_Steel_Co_Ltd" TargetMode="External"/><Relationship Id="rId1028" Type="http://schemas.openxmlformats.org/officeDocument/2006/relationships/hyperlink" Target="https://www.gem.wiki/JSW_Steel_Vijayanagar_steel_plant" TargetMode="External"/><Relationship Id="rId1235" Type="http://schemas.openxmlformats.org/officeDocument/2006/relationships/hyperlink" Target="https://www.gem.wiki/Lion_Industries_Amsteel_Klang_steel_plant" TargetMode="External"/><Relationship Id="rId1442" Type="http://schemas.openxmlformats.org/officeDocument/2006/relationships/hyperlink" Target="https://www.gem.wiki/Evonith_Metallics_Wardha_Steel_Plant" TargetMode="External"/><Relationship Id="rId244" Type="http://schemas.openxmlformats.org/officeDocument/2006/relationships/hyperlink" Target="https://www.gem.wiki/Tangshan_Jianlong_Special_Steel_Co_Ltd" TargetMode="External"/><Relationship Id="rId689" Type="http://schemas.openxmlformats.org/officeDocument/2006/relationships/hyperlink" Target="https://www.gem.wiki/Shanxi_Liheng_Steel_Co_Ltd" TargetMode="External"/><Relationship Id="rId896" Type="http://schemas.openxmlformats.org/officeDocument/2006/relationships/hyperlink" Target="https://www.gem.wiki/Shandong_Iron_and_Steel_Co_Ltd_Laiwu_Branch_Xinxing_Road" TargetMode="External"/><Relationship Id="rId1081" Type="http://schemas.openxmlformats.org/officeDocument/2006/relationships/hyperlink" Target="https://www.gem.wiki/RINL_Vizag_Steel_plant" TargetMode="External"/><Relationship Id="rId1302" Type="http://schemas.openxmlformats.org/officeDocument/2006/relationships/hyperlink" Target="https://www.gem.wiki/ArcelorMittal_Kryvyi_Rih_steel_plant" TargetMode="External"/><Relationship Id="rId39" Type="http://schemas.openxmlformats.org/officeDocument/2006/relationships/hyperlink" Target="https://www.gem.wiki/Maanshan_Iron_and_Steel_Co_Ltd" TargetMode="External"/><Relationship Id="rId451" Type="http://schemas.openxmlformats.org/officeDocument/2006/relationships/hyperlink" Target="https://www.gem.wiki/Jiangyin_Xingcheng_Special_Steel_Works_Co_Ltd" TargetMode="External"/><Relationship Id="rId549" Type="http://schemas.openxmlformats.org/officeDocument/2006/relationships/hyperlink" Target="https://www.gem.wiki/Angang_Steel_Co_Ltd" TargetMode="External"/><Relationship Id="rId756" Type="http://schemas.openxmlformats.org/officeDocument/2006/relationships/hyperlink" Target="https://www.gem.wiki/Tianjin_Iron_and_Steel_Group_Co_Ltd" TargetMode="External"/><Relationship Id="rId1179" Type="http://schemas.openxmlformats.org/officeDocument/2006/relationships/hyperlink" Target="https://www.gem.wiki/Nippon_Nagoya_steel_plant" TargetMode="External"/><Relationship Id="rId1386" Type="http://schemas.openxmlformats.org/officeDocument/2006/relationships/hyperlink" Target="https://www.gem.wiki/Ningxia_Jianlong_Special_Steel_Co_Ltd" TargetMode="External"/><Relationship Id="rId104" Type="http://schemas.openxmlformats.org/officeDocument/2006/relationships/hyperlink" Target="https://www.gem.wiki/Liuzhou_Iron_and_Steel_Co_Ltd_Liuzhou_Base" TargetMode="External"/><Relationship Id="rId188" Type="http://schemas.openxmlformats.org/officeDocument/2006/relationships/hyperlink" Target="https://www.gem.wiki/Hebei_Yanshan_Iron_and_Steel_Group_Co_Ltd" TargetMode="External"/><Relationship Id="rId311" Type="http://schemas.openxmlformats.org/officeDocument/2006/relationships/hyperlink" Target="https://www.gem.wiki/Hebei_Tianzhu_Iron_and_Steel_Group_Co_Ltd_Fengrun_Plant" TargetMode="External"/><Relationship Id="rId395" Type="http://schemas.openxmlformats.org/officeDocument/2006/relationships/hyperlink" Target="https://www.gem.wiki/Hunan_Valin_Xiangtan_Iron_and_Steel_Co_Ltd" TargetMode="External"/><Relationship Id="rId409" Type="http://schemas.openxmlformats.org/officeDocument/2006/relationships/hyperlink" Target="https://www.gem.wiki/Inner_Mongolia_BaoTou_Steel_Union_Co_Ltd" TargetMode="External"/><Relationship Id="rId963" Type="http://schemas.openxmlformats.org/officeDocument/2006/relationships/hyperlink" Target="https://www.gem.wiki/ThyssenKrupp_Steel_Duisburg_steel_plant" TargetMode="External"/><Relationship Id="rId1039" Type="http://schemas.openxmlformats.org/officeDocument/2006/relationships/hyperlink" Target="https://www.gem.wiki/SAIL_IISCO_steel_plant" TargetMode="External"/><Relationship Id="rId1246" Type="http://schemas.openxmlformats.org/officeDocument/2006/relationships/hyperlink" Target="https://www.gem.wiki/Panhua_Group_Mindanao_steel_plant" TargetMode="External"/><Relationship Id="rId92" Type="http://schemas.openxmlformats.org/officeDocument/2006/relationships/hyperlink" Target="https://www.gem.wiki/SGIS_Songshan_Co_Ltd" TargetMode="External"/><Relationship Id="rId616" Type="http://schemas.openxmlformats.org/officeDocument/2006/relationships/hyperlink" Target="https://www.gem.wiki/Qingdao_Special_Iron_and_Steel_Co_Ltd" TargetMode="External"/><Relationship Id="rId823" Type="http://schemas.openxmlformats.org/officeDocument/2006/relationships/hyperlink" Target="https://www.gem.wiki/Ningbo_Iron_and_Steel_Co_Ltd" TargetMode="External"/><Relationship Id="rId1453" Type="http://schemas.openxmlformats.org/officeDocument/2006/relationships/hyperlink" Target="https://www.gem.wiki/ArcelorMittal_Nippon_Steel_Anakapalle_steel_plant" TargetMode="External"/><Relationship Id="rId255" Type="http://schemas.openxmlformats.org/officeDocument/2006/relationships/hyperlink" Target="https://www.gem.wiki/Tangshan_Fengnan_District_Jing_an_Iron_and_Steel_Co_Ltd" TargetMode="External"/><Relationship Id="rId462" Type="http://schemas.openxmlformats.org/officeDocument/2006/relationships/hyperlink" Target="https://www.gem.wiki/Zenith_Steel_Group_Co_Ltd" TargetMode="External"/><Relationship Id="rId1092" Type="http://schemas.openxmlformats.org/officeDocument/2006/relationships/hyperlink" Target="https://www.gem.wiki/JSW_Vijayanagar_Metallics_steel_plant" TargetMode="External"/><Relationship Id="rId1106" Type="http://schemas.openxmlformats.org/officeDocument/2006/relationships/hyperlink" Target="https://www.gem.wiki/JSPL_Patratu_steel_plant" TargetMode="External"/><Relationship Id="rId1313" Type="http://schemas.openxmlformats.org/officeDocument/2006/relationships/hyperlink" Target="https://www.gem.wiki/Metinvest_Ilyich_Iron_and_Steel_Works" TargetMode="External"/><Relationship Id="rId1397" Type="http://schemas.openxmlformats.org/officeDocument/2006/relationships/hyperlink" Target="https://www.gem.wiki/Lianyungang_Huale_Alloy_Group_Co_Ltd" TargetMode="External"/><Relationship Id="rId115" Type="http://schemas.openxmlformats.org/officeDocument/2006/relationships/hyperlink" Target="https://www.gem.wiki/Guangxi_Shenglong_Metallurgical_Co_Ltd" TargetMode="External"/><Relationship Id="rId322" Type="http://schemas.openxmlformats.org/officeDocument/2006/relationships/hyperlink" Target="https://www.gem.wiki/Qinhuangdao_Hongxing_Iron_and_Steel_Co_Ltd" TargetMode="External"/><Relationship Id="rId767" Type="http://schemas.openxmlformats.org/officeDocument/2006/relationships/hyperlink" Target="https://www.gem.wiki/Tianjin_Tianfeng_Steel_Co_Ltd" TargetMode="External"/><Relationship Id="rId974" Type="http://schemas.openxmlformats.org/officeDocument/2006/relationships/hyperlink" Target="https://www.gem.wiki/Egyptian_Iron_&amp;_Steel_Company_Cairo_plant" TargetMode="External"/><Relationship Id="rId199" Type="http://schemas.openxmlformats.org/officeDocument/2006/relationships/hyperlink" Target="https://www.gem.wiki/Wu_an_Yuhua_Iron_and_Steel_Co_Ltd" TargetMode="External"/><Relationship Id="rId627" Type="http://schemas.openxmlformats.org/officeDocument/2006/relationships/hyperlink" Target="https://www.gem.wiki/Rizhao_Steel_Holding_Group_Co_Ltd" TargetMode="External"/><Relationship Id="rId834" Type="http://schemas.openxmlformats.org/officeDocument/2006/relationships/hyperlink" Target="https://www.gem.wiki/Hebei_Zongheng_Group_Fengnan_Iron_and_Steel_Co_Ltd" TargetMode="External"/><Relationship Id="rId1257" Type="http://schemas.openxmlformats.org/officeDocument/2006/relationships/hyperlink" Target="https://www.gem.wiki/Mechel_Chelyabinsk_Metallurgical_Plant" TargetMode="External"/><Relationship Id="rId266" Type="http://schemas.openxmlformats.org/officeDocument/2006/relationships/hyperlink" Target="https://www.gem.wiki/Hebei_Xin_Wuan_Steel_Group_Wenan_Iron_and_Steel_Co_Ltd" TargetMode="External"/><Relationship Id="rId473" Type="http://schemas.openxmlformats.org/officeDocument/2006/relationships/hyperlink" Target="https://www.gem.wiki/Jiangsu_Binxin_Steel_Group_Co_Ltd" TargetMode="External"/><Relationship Id="rId680" Type="http://schemas.openxmlformats.org/officeDocument/2006/relationships/hyperlink" Target="https://www.gem.wiki/Shanxi_Zhongyang_Iron_and_Steel_Co_Ltd" TargetMode="External"/><Relationship Id="rId901" Type="http://schemas.openxmlformats.org/officeDocument/2006/relationships/hyperlink" Target="https://www.gem.wiki/Minyuan_Iron_and_Steel_Group_Co_Ltd" TargetMode="External"/><Relationship Id="rId1117" Type="http://schemas.openxmlformats.org/officeDocument/2006/relationships/hyperlink" Target="https://www.gem.wiki/Mesco_Steel_Kalinganagar_plant" TargetMode="External"/><Relationship Id="rId1324" Type="http://schemas.openxmlformats.org/officeDocument/2006/relationships/hyperlink" Target="https://www.gem.wiki/Cleveland-Cliffs_Burns_Harbor_steel_plant" TargetMode="External"/><Relationship Id="rId30" Type="http://schemas.openxmlformats.org/officeDocument/2006/relationships/hyperlink" Target="https://www.gem.wiki/CAP_Acero_Huachipato_steel_plant" TargetMode="External"/><Relationship Id="rId126" Type="http://schemas.openxmlformats.org/officeDocument/2006/relationships/hyperlink" Target="https://www.gem.wiki/Guangxi_Guigang_Iron_and_Steel_Group_Co_Ltd" TargetMode="External"/><Relationship Id="rId333" Type="http://schemas.openxmlformats.org/officeDocument/2006/relationships/hyperlink" Target="https://www.gem.wiki/Langfang_Guangyuan_Metalwork_Co_Ltd" TargetMode="External"/><Relationship Id="rId540" Type="http://schemas.openxmlformats.org/officeDocument/2006/relationships/hyperlink" Target="https://www.gem.wiki/Angang_Steel_Co_Ltd" TargetMode="External"/><Relationship Id="rId778" Type="http://schemas.openxmlformats.org/officeDocument/2006/relationships/hyperlink" Target="https://www.gem.wiki/Xinjiang_Kingtec_Steel_Co_Ltd" TargetMode="External"/><Relationship Id="rId985" Type="http://schemas.openxmlformats.org/officeDocument/2006/relationships/hyperlink" Target="https://www.gem.wiki/Tata_Steel_Port_Talbot_steel_plant" TargetMode="External"/><Relationship Id="rId1170" Type="http://schemas.openxmlformats.org/officeDocument/2006/relationships/hyperlink" Target="https://www.gem.wiki/Nippon_East_Japan_Works_(Kimitsu)_steel_plant" TargetMode="External"/><Relationship Id="rId638" Type="http://schemas.openxmlformats.org/officeDocument/2006/relationships/hyperlink" Target="https://www.gem.wiki/Shandong_Taishan_Steel_Group_Co_Ltd" TargetMode="External"/><Relationship Id="rId845" Type="http://schemas.openxmlformats.org/officeDocument/2006/relationships/hyperlink" Target="https://www.gem.wiki/Hbis_Laoting_Steel_Co_Ltd" TargetMode="External"/><Relationship Id="rId1030" Type="http://schemas.openxmlformats.org/officeDocument/2006/relationships/hyperlink" Target="https://www.gem.wiki/JSW_Steel_Jharkhand_steel_plant" TargetMode="External"/><Relationship Id="rId1268" Type="http://schemas.openxmlformats.org/officeDocument/2006/relationships/hyperlink" Target="https://www.gem.wiki/NLMK_Lipetsk_steel_plant" TargetMode="External"/><Relationship Id="rId277" Type="http://schemas.openxmlformats.org/officeDocument/2006/relationships/hyperlink" Target="https://www.gem.wiki/Hebei_Xinjin_Iron_and_Steel_Co_Ltd" TargetMode="External"/><Relationship Id="rId400" Type="http://schemas.openxmlformats.org/officeDocument/2006/relationships/hyperlink" Target="https://www.gem.wiki/Hunan_Valin_Lianyuan_Iron_and_Steel_Co_Ltd" TargetMode="External"/><Relationship Id="rId484" Type="http://schemas.openxmlformats.org/officeDocument/2006/relationships/hyperlink" Target="https://www.gem.wiki/Xuzhou_Baofeng_Special_Steel_Co_Ltd" TargetMode="External"/><Relationship Id="rId705" Type="http://schemas.openxmlformats.org/officeDocument/2006/relationships/hyperlink" Target="https://www.gem.wiki/Shanxi_Hongda_Iron_and_Steel_Group_Co_Ltd" TargetMode="External"/><Relationship Id="rId1128" Type="http://schemas.openxmlformats.org/officeDocument/2006/relationships/hyperlink" Target="https://www.gem.wiki/Rungta_Mines_Dhenkanal_steel_plant" TargetMode="External"/><Relationship Id="rId1335" Type="http://schemas.openxmlformats.org/officeDocument/2006/relationships/hyperlink" Target="https://www.gem.wiki/U.S._Steel_Edgar_Thomson_Plant" TargetMode="External"/><Relationship Id="rId137" Type="http://schemas.openxmlformats.org/officeDocument/2006/relationships/hyperlink" Target="https://www.gem.wiki/Tangshan_Iron_and_Steel_Group_Co_Ltd" TargetMode="External"/><Relationship Id="rId344" Type="http://schemas.openxmlformats.org/officeDocument/2006/relationships/hyperlink" Target="https://www.gem.wiki/Anyang_Iron_and_Steel_Co_Ltd" TargetMode="External"/><Relationship Id="rId691" Type="http://schemas.openxmlformats.org/officeDocument/2006/relationships/hyperlink" Target="https://www.gem.wiki/Shanxi_Liheng_Steel_Co_Ltd" TargetMode="External"/><Relationship Id="rId789" Type="http://schemas.openxmlformats.org/officeDocument/2006/relationships/hyperlink" Target="https://www.gem.wiki/WISCO_Group_Kunming_Steel_Co_Ltd_Honghe_Iron_and_Steel_Company" TargetMode="External"/><Relationship Id="rId912" Type="http://schemas.openxmlformats.org/officeDocument/2006/relationships/hyperlink" Target="https://www.gem.wiki/Fujian_Dadonghai_Industrial_Group_Co_Ltd_plant" TargetMode="External"/><Relationship Id="rId996" Type="http://schemas.openxmlformats.org/officeDocument/2006/relationships/hyperlink" Target="https://www.gem.wiki/Dexin_Steel_Morowali_plant" TargetMode="External"/><Relationship Id="rId41" Type="http://schemas.openxmlformats.org/officeDocument/2006/relationships/hyperlink" Target="https://www.gem.wiki/Maanshan_Iron_and_Steel_Co_Ltd" TargetMode="External"/><Relationship Id="rId551" Type="http://schemas.openxmlformats.org/officeDocument/2006/relationships/hyperlink" Target="https://www.gem.wiki/Angang_Steel_Co_Ltd_Bayuquan_branch" TargetMode="External"/><Relationship Id="rId649" Type="http://schemas.openxmlformats.org/officeDocument/2006/relationships/hyperlink" Target="https://www.gem.wiki/Shiheng_Special_Steel_Group_Co_Ltd" TargetMode="External"/><Relationship Id="rId856" Type="http://schemas.openxmlformats.org/officeDocument/2006/relationships/hyperlink" Target="https://www.gem.wiki/Hubei_Jinshenglan_Metallurgical_Technology_Co_Ltd" TargetMode="External"/><Relationship Id="rId1181" Type="http://schemas.openxmlformats.org/officeDocument/2006/relationships/hyperlink" Target="https://www.gem.wiki/Nippon_Kyushu_Works_(Oita_Area,_Oita)_steel_plant" TargetMode="External"/><Relationship Id="rId1279" Type="http://schemas.openxmlformats.org/officeDocument/2006/relationships/hyperlink" Target="https://www.gem.wiki/Evraz_ZSMK_steel_plant" TargetMode="External"/><Relationship Id="rId1402" Type="http://schemas.openxmlformats.org/officeDocument/2006/relationships/hyperlink" Target="https://www.gem.wiki/Shanxi_Tongde_Xinghua_Special_Steel_Co_Ltd" TargetMode="External"/><Relationship Id="rId190" Type="http://schemas.openxmlformats.org/officeDocument/2006/relationships/hyperlink" Target="https://www.gem.wiki/Tangshan_Songting_Iron_and_Steel_Co_Ltd" TargetMode="External"/><Relationship Id="rId204" Type="http://schemas.openxmlformats.org/officeDocument/2006/relationships/hyperlink" Target="https://www.gem.wiki/Hebei_Wenfeng_Iron_and_Steel_Co_Ltd" TargetMode="External"/><Relationship Id="rId288" Type="http://schemas.openxmlformats.org/officeDocument/2006/relationships/hyperlink" Target="https://www.gem.wiki/Hebei_Xinda_Iron_and_Steel_Group_Co_Ltd" TargetMode="External"/><Relationship Id="rId411" Type="http://schemas.openxmlformats.org/officeDocument/2006/relationships/hyperlink" Target="https://www.gem.wiki/Inner_Mongolia_BaoTou_Steel_Union_Co_Ltd" TargetMode="External"/><Relationship Id="rId509" Type="http://schemas.openxmlformats.org/officeDocument/2006/relationships/hyperlink" Target="https://www.gem.wiki/Fangda_Special_Steel_Technology_Co_Ltd" TargetMode="External"/><Relationship Id="rId1041" Type="http://schemas.openxmlformats.org/officeDocument/2006/relationships/hyperlink" Target="https://www.gem.wiki/SAIL_IISCO_steel_plant" TargetMode="External"/><Relationship Id="rId1139" Type="http://schemas.openxmlformats.org/officeDocument/2006/relationships/hyperlink" Target="https://www.gem.wiki/Acciaierie_d'Italia_Taranto_steel_plant" TargetMode="External"/><Relationship Id="rId1346" Type="http://schemas.openxmlformats.org/officeDocument/2006/relationships/hyperlink" Target="https://www.gem.wiki/Formosa_Ha_Tinh_Steel_plant" TargetMode="External"/><Relationship Id="rId495" Type="http://schemas.openxmlformats.org/officeDocument/2006/relationships/hyperlink" Target="https://www.gem.wiki/Wuxi_Xinsanzhou_Steel_Co_Ltd" TargetMode="External"/><Relationship Id="rId716" Type="http://schemas.openxmlformats.org/officeDocument/2006/relationships/hyperlink" Target="https://www.gem.wiki/Shanxi_Changxin_Industrial_Co_Ltd" TargetMode="External"/><Relationship Id="rId923" Type="http://schemas.openxmlformats.org/officeDocument/2006/relationships/hyperlink" Target="https://www.gem.wiki/Guangdong_Jingye_Iron_and_Steel_Co_Ltd" TargetMode="External"/><Relationship Id="rId52" Type="http://schemas.openxmlformats.org/officeDocument/2006/relationships/hyperlink" Target="https://www.gem.wiki/Wuhu_Fuxin_Iron_and_Steel_Co_Ltd" TargetMode="External"/><Relationship Id="rId148" Type="http://schemas.openxmlformats.org/officeDocument/2006/relationships/hyperlink" Target="https://www.gem.wiki/Xuanhua_Iron_and_Steel_Group_Co_Ltd" TargetMode="External"/><Relationship Id="rId355" Type="http://schemas.openxmlformats.org/officeDocument/2006/relationships/hyperlink" Target="https://www.gem.wiki/Angang_Group_Xinyang_Iron_and_Steel_Co_Ltd" TargetMode="External"/><Relationship Id="rId562" Type="http://schemas.openxmlformats.org/officeDocument/2006/relationships/hyperlink" Target="https://www.gem.wiki/Bengang_Steel_Plates_Co_Ltd" TargetMode="External"/><Relationship Id="rId1192" Type="http://schemas.openxmlformats.org/officeDocument/2006/relationships/hyperlink" Target="https://www.gem.wiki/Nippon_East_Japan_Works_(Kashima)_steel_plant" TargetMode="External"/><Relationship Id="rId1206" Type="http://schemas.openxmlformats.org/officeDocument/2006/relationships/hyperlink" Target="https://www.gem.wiki/Hyundai_Steel_Dangjin_steel_plant" TargetMode="External"/><Relationship Id="rId1413" Type="http://schemas.openxmlformats.org/officeDocument/2006/relationships/hyperlink" Target="https://www.gem.wiki/Shandong_Xinhua_Special_Steel_Group_Co_Ltd" TargetMode="External"/><Relationship Id="rId215" Type="http://schemas.openxmlformats.org/officeDocument/2006/relationships/hyperlink" Target="https://www.gem.wiki/Tangshan_Ganglu_Iron_and_Steel_Co_Ltd" TargetMode="External"/><Relationship Id="rId422" Type="http://schemas.openxmlformats.org/officeDocument/2006/relationships/hyperlink" Target="https://www.gem.wiki/Chifeng_Yuanlian_Steel_Co_Ltd" TargetMode="External"/><Relationship Id="rId867" Type="http://schemas.openxmlformats.org/officeDocument/2006/relationships/hyperlink" Target="https://www.gem.wiki/Hebei_Tianzhu_Iron_and_Steel_Group_Co_Ltd" TargetMode="External"/><Relationship Id="rId1052" Type="http://schemas.openxmlformats.org/officeDocument/2006/relationships/hyperlink" Target="https://www.gem.wiki/SAIL_Bokaro_steel_plant" TargetMode="External"/><Relationship Id="rId299" Type="http://schemas.openxmlformats.org/officeDocument/2006/relationships/hyperlink" Target="https://www.gem.wiki/Hebei_Rongxin_Steel_Co_Ltd" TargetMode="External"/><Relationship Id="rId727" Type="http://schemas.openxmlformats.org/officeDocument/2006/relationships/hyperlink" Target="https://www.gem.wiki/Jincheng_Fusheng_Iron_and_Steel_Co_Ltd" TargetMode="External"/><Relationship Id="rId934" Type="http://schemas.openxmlformats.org/officeDocument/2006/relationships/hyperlink" Target="https://www.gem.wiki/Qinhuangdao_Baigong_Steel_Co_Ltd" TargetMode="External"/><Relationship Id="rId1357" Type="http://schemas.openxmlformats.org/officeDocument/2006/relationships/hyperlink" Target="https://www.gem.wiki/Hoa_Phat_Hai_Duong_Steel_plant" TargetMode="External"/><Relationship Id="rId63" Type="http://schemas.openxmlformats.org/officeDocument/2006/relationships/hyperlink" Target="https://www.gem.wiki/Sansteel_Minguang_Co_Ltd_Fujian_plant" TargetMode="External"/><Relationship Id="rId159" Type="http://schemas.openxmlformats.org/officeDocument/2006/relationships/hyperlink" Target="https://www.gem.wiki/Shougang_Jingtang_United_Iron_and_Steel_Co_Ltd" TargetMode="External"/><Relationship Id="rId366" Type="http://schemas.openxmlformats.org/officeDocument/2006/relationships/hyperlink" Target="https://www.gem.wiki/Anyang_Xinpu_Steel_Co_Ltd" TargetMode="External"/><Relationship Id="rId573" Type="http://schemas.openxmlformats.org/officeDocument/2006/relationships/hyperlink" Target="https://www.gem.wiki/Benxi_Beiying_Iron_and_Steel_Group_Co_Ltd_Beitai_Town" TargetMode="External"/><Relationship Id="rId780" Type="http://schemas.openxmlformats.org/officeDocument/2006/relationships/hyperlink" Target="https://www.gem.wiki/Xinjiang_Kingtec_Steel_Co_Ltd" TargetMode="External"/><Relationship Id="rId1217" Type="http://schemas.openxmlformats.org/officeDocument/2006/relationships/hyperlink" Target="https://www.gem.wiki/POSCO_Pohang_steel_plant" TargetMode="External"/><Relationship Id="rId1424" Type="http://schemas.openxmlformats.org/officeDocument/2006/relationships/hyperlink" Target="https://www.gem.wiki/Shanxi_Dongfang_Hengliu_Precision_Casting_Co" TargetMode="External"/><Relationship Id="rId226" Type="http://schemas.openxmlformats.org/officeDocument/2006/relationships/hyperlink" Target="https://www.gem.wiki/Jingye_Iron_and_Steel_Co_Ltd" TargetMode="External"/><Relationship Id="rId433" Type="http://schemas.openxmlformats.org/officeDocument/2006/relationships/hyperlink" Target="https://www.gem.wiki/Zhangjiagang_Hongchang_Steel_Co_Ltd" TargetMode="External"/><Relationship Id="rId878" Type="http://schemas.openxmlformats.org/officeDocument/2006/relationships/hyperlink" Target="https://www.gem.wiki/Linyi_Iron_and_Steel_Investment_Group_Co_Ltd" TargetMode="External"/><Relationship Id="rId1063" Type="http://schemas.openxmlformats.org/officeDocument/2006/relationships/hyperlink" Target="https://www.gem.wiki/SAIL_Durgapur_steel_plant" TargetMode="External"/><Relationship Id="rId1270" Type="http://schemas.openxmlformats.org/officeDocument/2006/relationships/hyperlink" Target="https://www.gem.wiki/Evraz_NTMK_steel_plant" TargetMode="External"/><Relationship Id="rId640" Type="http://schemas.openxmlformats.org/officeDocument/2006/relationships/hyperlink" Target="https://www.gem.wiki/Shandong_Taishan_Steel_Group_Co_Ltd" TargetMode="External"/><Relationship Id="rId738" Type="http://schemas.openxmlformats.org/officeDocument/2006/relationships/hyperlink" Target="https://www.gem.wiki/Pangang_Group_Panzhihua_Steel_Vanadium_Co_Ltd" TargetMode="External"/><Relationship Id="rId945" Type="http://schemas.openxmlformats.org/officeDocument/2006/relationships/hyperlink" Target="https://www.gem.wiki/Sichuan_Dazhou_Iron_and_Steel_Group_Co_Ltd" TargetMode="External"/><Relationship Id="rId1368" Type="http://schemas.openxmlformats.org/officeDocument/2006/relationships/hyperlink" Target="https://www.gem.wiki/JSPL_Krishnapatnam_steel_plant" TargetMode="External"/><Relationship Id="rId74" Type="http://schemas.openxmlformats.org/officeDocument/2006/relationships/hyperlink" Target="https://www.gem.wiki/Fujian_Yixin_Steel_Co_Ltd" TargetMode="External"/><Relationship Id="rId377" Type="http://schemas.openxmlformats.org/officeDocument/2006/relationships/hyperlink" Target="https://www.gem.wiki/Wuhan_Iron_and_Steel_Co_Ltd" TargetMode="External"/><Relationship Id="rId500" Type="http://schemas.openxmlformats.org/officeDocument/2006/relationships/hyperlink" Target="https://www.gem.wiki/Zhongxin_Iron_and_Steel_Group_Co_Ltd" TargetMode="External"/><Relationship Id="rId584" Type="http://schemas.openxmlformats.org/officeDocument/2006/relationships/hyperlink" Target="https://www.gem.wiki/Fushun_New_Steel_Co_Ltd" TargetMode="External"/><Relationship Id="rId805" Type="http://schemas.openxmlformats.org/officeDocument/2006/relationships/hyperlink" Target="https://www.gem.wiki/Yunnan_Yuxi_Iron_and_Steel_Group_Yukun_Iron_and_Steel_Co_Ltd" TargetMode="External"/><Relationship Id="rId1130" Type="http://schemas.openxmlformats.org/officeDocument/2006/relationships/hyperlink" Target="https://www.gem.wiki/Rungta_Mines_Dhenkanal_steel_plant" TargetMode="External"/><Relationship Id="rId1228" Type="http://schemas.openxmlformats.org/officeDocument/2006/relationships/hyperlink" Target="https://www.gem.wiki/Kunming_Iron_and_Steel_Myanmar_plant" TargetMode="External"/><Relationship Id="rId1435" Type="http://schemas.openxmlformats.org/officeDocument/2006/relationships/hyperlink" Target="https://www.gem.wiki/Shri_Bajrang_Power_%26_Ispat_Tilda_Steel_Plant" TargetMode="External"/><Relationship Id="rId5" Type="http://schemas.openxmlformats.org/officeDocument/2006/relationships/hyperlink" Target="https://www.gem.wiki/Voestalpine_Stahl_Donawitz_steel_plant" TargetMode="External"/><Relationship Id="rId237" Type="http://schemas.openxmlformats.org/officeDocument/2006/relationships/hyperlink" Target="https://www.gem.wiki/Delong_Steel_Co_Ltd" TargetMode="External"/><Relationship Id="rId791" Type="http://schemas.openxmlformats.org/officeDocument/2006/relationships/hyperlink" Target="https://www.gem.wiki/WISCO_Group_Kunming_Steel_Co_Ltd_Yuxi_Xinxing_Steel_Company" TargetMode="External"/><Relationship Id="rId889" Type="http://schemas.openxmlformats.org/officeDocument/2006/relationships/hyperlink" Target="https://www.gem.wiki/Liaoyang_United_Steel_Co_Ltd" TargetMode="External"/><Relationship Id="rId1074" Type="http://schemas.openxmlformats.org/officeDocument/2006/relationships/hyperlink" Target="https://www.gem.wiki/Tata_Steel_Jamshedpur_steel_plant" TargetMode="External"/><Relationship Id="rId444" Type="http://schemas.openxmlformats.org/officeDocument/2006/relationships/hyperlink" Target="https://www.gem.wiki/Nanjing_Iron_and_Steel_Co_Ltd" TargetMode="External"/><Relationship Id="rId651" Type="http://schemas.openxmlformats.org/officeDocument/2006/relationships/hyperlink" Target="https://www.gem.wiki/Shandong_Shouguang_Juneng_Special_Steel_Co_Ltd" TargetMode="External"/><Relationship Id="rId749" Type="http://schemas.openxmlformats.org/officeDocument/2006/relationships/hyperlink" Target="https://www.gem.wiki/Chengyu_Vanadium_and_Titanium_Technology_Co_Ltd" TargetMode="External"/><Relationship Id="rId1281" Type="http://schemas.openxmlformats.org/officeDocument/2006/relationships/hyperlink" Target="https://www.gem.wiki/Evraz_ZSMK_steel_plant" TargetMode="External"/><Relationship Id="rId1379" Type="http://schemas.openxmlformats.org/officeDocument/2006/relationships/hyperlink" Target="https://www.gem.wiki/Zhangjiagang_Rongsheng_Special_Steel_Co_Ltd" TargetMode="External"/><Relationship Id="rId290" Type="http://schemas.openxmlformats.org/officeDocument/2006/relationships/hyperlink" Target="https://www.gem.wiki/Hebei_Xinda_Iron_and_Steel_Group_Co_Ltd" TargetMode="External"/><Relationship Id="rId304" Type="http://schemas.openxmlformats.org/officeDocument/2006/relationships/hyperlink" Target="https://www.gem.wiki/Tangshan_Donghai_Iron_and_Steel_Group_Co_Ltd" TargetMode="External"/><Relationship Id="rId388" Type="http://schemas.openxmlformats.org/officeDocument/2006/relationships/hyperlink" Target="https://www.gem.wiki/Baowu_Group_Echeng_Iron_and_Steel_Co_Ltd" TargetMode="External"/><Relationship Id="rId511" Type="http://schemas.openxmlformats.org/officeDocument/2006/relationships/hyperlink" Target="https://www.gem.wiki/Fangda_Special_Steel_Technology_Co_Ltd" TargetMode="External"/><Relationship Id="rId609" Type="http://schemas.openxmlformats.org/officeDocument/2006/relationships/hyperlink" Target="https://www.gem.wiki/Shaanxi_Lueyang_Iron_and_Steel_Co_Ltd" TargetMode="External"/><Relationship Id="rId956" Type="http://schemas.openxmlformats.org/officeDocument/2006/relationships/hyperlink" Target="https://www.gem.wiki/Shandong_Iron_and_Steel_Group_Yongfeng_Lingang_Co_Ltd" TargetMode="External"/><Relationship Id="rId1141" Type="http://schemas.openxmlformats.org/officeDocument/2006/relationships/hyperlink" Target="https://www.gem.wiki/Acciaierie_d'Italia_Taranto_steel_plant" TargetMode="External"/><Relationship Id="rId1239" Type="http://schemas.openxmlformats.org/officeDocument/2006/relationships/hyperlink" Target="https://www.gem.wiki/Eastern_Steel_Kemaman_plant" TargetMode="External"/><Relationship Id="rId85" Type="http://schemas.openxmlformats.org/officeDocument/2006/relationships/hyperlink" Target="https://www.gem.wiki/Gansu_Jiu_Steel_Group_Hongxing_Iron_and_Steel_Co_Ltd" TargetMode="External"/><Relationship Id="rId150" Type="http://schemas.openxmlformats.org/officeDocument/2006/relationships/hyperlink" Target="https://www.gem.wiki/Xuanhua_Iron_and_Steel_Group_Co_Ltd" TargetMode="External"/><Relationship Id="rId595" Type="http://schemas.openxmlformats.org/officeDocument/2006/relationships/hyperlink" Target="https://www.gem.wiki/Anshan_Baode_Iron_and_Steel_Co_Ltd" TargetMode="External"/><Relationship Id="rId816" Type="http://schemas.openxmlformats.org/officeDocument/2006/relationships/hyperlink" Target="https://www.gem.wiki/Quzhou_Yuanli_Metal_Products_Co_Ltd" TargetMode="External"/><Relationship Id="rId1001" Type="http://schemas.openxmlformats.org/officeDocument/2006/relationships/hyperlink" Target="https://www.gem.wiki/Tata_Steel_BSL_Meramandali_steel_plant" TargetMode="External"/><Relationship Id="rId1446" Type="http://schemas.openxmlformats.org/officeDocument/2006/relationships/hyperlink" Target="https://www.gem.wiki/JSW_POSCO_Keonjhar_steel_plant" TargetMode="External"/><Relationship Id="rId248" Type="http://schemas.openxmlformats.org/officeDocument/2006/relationships/hyperlink" Target="https://www.gem.wiki/Tangshan_Stainless_Steel_Co_Ltd_Guye_District" TargetMode="External"/><Relationship Id="rId455" Type="http://schemas.openxmlformats.org/officeDocument/2006/relationships/hyperlink" Target="https://www.gem.wiki/Lianfeng_Steel_Zhangjiagang_Co_Ltd" TargetMode="External"/><Relationship Id="rId662" Type="http://schemas.openxmlformats.org/officeDocument/2006/relationships/hyperlink" Target="https://www.gem.wiki/Laiwu_Iron_and_Steel_Group_Yinshan_Section_Steel_Co_Ltd" TargetMode="External"/><Relationship Id="rId1085" Type="http://schemas.openxmlformats.org/officeDocument/2006/relationships/hyperlink" Target="https://www.gem.wiki/RINL_Vizag_Steel_plant" TargetMode="External"/><Relationship Id="rId1292" Type="http://schemas.openxmlformats.org/officeDocument/2006/relationships/hyperlink" Target="https://www.gem.wiki/China_Steel_Dragon_Steel_Taichung_plant" TargetMode="External"/><Relationship Id="rId1306" Type="http://schemas.openxmlformats.org/officeDocument/2006/relationships/hyperlink" Target="https://www.gem.wiki/Metallurgical_Plant_Kametstal" TargetMode="External"/><Relationship Id="rId12" Type="http://schemas.openxmlformats.org/officeDocument/2006/relationships/hyperlink" Target="https://www.gem.wiki/ArcelorMittal_Monlevade_steel_plant" TargetMode="External"/><Relationship Id="rId108" Type="http://schemas.openxmlformats.org/officeDocument/2006/relationships/hyperlink" Target="https://www.gem.wiki/Liuzhou_Iron_and_Steel_Co_Ltd_Liuzhou_Base" TargetMode="External"/><Relationship Id="rId315" Type="http://schemas.openxmlformats.org/officeDocument/2006/relationships/hyperlink" Target="https://www.gem.wiki/Hebei_Huaxi_Iron_and_Steel_Co_Ltd" TargetMode="External"/><Relationship Id="rId522" Type="http://schemas.openxmlformats.org/officeDocument/2006/relationships/hyperlink" Target="https://www.gem.wiki/Xinyu_Iron_and_Steel_Group_Co_Ltd" TargetMode="External"/><Relationship Id="rId967" Type="http://schemas.openxmlformats.org/officeDocument/2006/relationships/hyperlink" Target="https://www.gem.wiki/ArcelorMittal_Bremen_steel_plant" TargetMode="External"/><Relationship Id="rId1152" Type="http://schemas.openxmlformats.org/officeDocument/2006/relationships/hyperlink" Target="https://www.gem.wiki/JFE_West_Japan_Works_(Fukuyama)_steel_plant" TargetMode="External"/><Relationship Id="rId96" Type="http://schemas.openxmlformats.org/officeDocument/2006/relationships/hyperlink" Target="https://www.gem.wiki/Baosteel_Zhanjiang_Iron_and_Steel_Co_Ltd" TargetMode="External"/><Relationship Id="rId161" Type="http://schemas.openxmlformats.org/officeDocument/2006/relationships/hyperlink" Target="https://www.gem.wiki/Shougang_Jingtang_United_Iron_and_Steel_Co_Ltd" TargetMode="External"/><Relationship Id="rId399" Type="http://schemas.openxmlformats.org/officeDocument/2006/relationships/hyperlink" Target="https://www.gem.wiki/Hunan_Valin_Xiangtan_Iron_and_Steel_Co_Ltd" TargetMode="External"/><Relationship Id="rId827" Type="http://schemas.openxmlformats.org/officeDocument/2006/relationships/hyperlink" Target="https://www.gem.wiki/Guangxi_Iron_and_Steel_Group_Co_Ltd" TargetMode="External"/><Relationship Id="rId1012" Type="http://schemas.openxmlformats.org/officeDocument/2006/relationships/hyperlink" Target="https://www.gem.wiki/JSPL_Angul_steel_plant" TargetMode="External"/><Relationship Id="rId1457" Type="http://schemas.openxmlformats.org/officeDocument/2006/relationships/hyperlink" Target="https://www.gem.wiki/JSOL_Angul_steel_plant" TargetMode="External"/><Relationship Id="rId259" Type="http://schemas.openxmlformats.org/officeDocument/2006/relationships/hyperlink" Target="https://www.gem.wiki/Zhongpu_Handan_Iron_and_Steel_Co_Ltd" TargetMode="External"/><Relationship Id="rId466" Type="http://schemas.openxmlformats.org/officeDocument/2006/relationships/hyperlink" Target="https://www.gem.wiki/Zenith_Steel_Group_Co_Ltd" TargetMode="External"/><Relationship Id="rId673" Type="http://schemas.openxmlformats.org/officeDocument/2006/relationships/hyperlink" Target="https://www.gem.wiki/Shanxi_Taigang_Stainless_Steel_Co_Ltd" TargetMode="External"/><Relationship Id="rId880" Type="http://schemas.openxmlformats.org/officeDocument/2006/relationships/hyperlink" Target="https://www.gem.wiki/Henan_Angang_Zhoukou_Iron_and_Steel_Co_Ltd" TargetMode="External"/><Relationship Id="rId1096" Type="http://schemas.openxmlformats.org/officeDocument/2006/relationships/hyperlink" Target="https://www.gem.wiki/JSW_Utkal_Steel_Rajnagar_plant" TargetMode="External"/><Relationship Id="rId1317" Type="http://schemas.openxmlformats.org/officeDocument/2006/relationships/hyperlink" Target="https://www.gem.wiki/Cleveland-Cliffs_Dearborn_steel_plant" TargetMode="External"/><Relationship Id="rId23" Type="http://schemas.openxmlformats.org/officeDocument/2006/relationships/hyperlink" Target="https://www.gem.wiki/Usiminas_Ipatinga_steel_plant" TargetMode="External"/><Relationship Id="rId119" Type="http://schemas.openxmlformats.org/officeDocument/2006/relationships/hyperlink" Target="https://www.gem.wiki/Guangxi_Shenglong_Metallurgical_Co_Ltd" TargetMode="External"/><Relationship Id="rId326" Type="http://schemas.openxmlformats.org/officeDocument/2006/relationships/hyperlink" Target="https://www.gem.wiki/Chengde_Zhaofeng_Steel_Group_Co_Ltd" TargetMode="External"/><Relationship Id="rId533" Type="http://schemas.openxmlformats.org/officeDocument/2006/relationships/hyperlink" Target="https://www.gem.wiki/Jilin_Xinda_Iron_and_Steel_Co_Ltd" TargetMode="External"/><Relationship Id="rId978" Type="http://schemas.openxmlformats.org/officeDocument/2006/relationships/hyperlink" Target="https://www.gem.wiki/SSAB_Raahe_steel_plant" TargetMode="External"/><Relationship Id="rId1163" Type="http://schemas.openxmlformats.org/officeDocument/2006/relationships/hyperlink" Target="https://www.gem.wiki/Nippon_Setouchi_Works_(Kure_Area)_steel_plant" TargetMode="External"/><Relationship Id="rId1370" Type="http://schemas.openxmlformats.org/officeDocument/2006/relationships/hyperlink" Target="https://www.gem.wiki/Hebei_Anfeng_Iron_and_Steel_Co_Ltd" TargetMode="External"/><Relationship Id="rId740" Type="http://schemas.openxmlformats.org/officeDocument/2006/relationships/hyperlink" Target="https://www.gem.wiki/Pangang_Group_Panzhihua_Steel_Vanadium_Co_Ltd" TargetMode="External"/><Relationship Id="rId838" Type="http://schemas.openxmlformats.org/officeDocument/2006/relationships/hyperlink" Target="https://www.gem.wiki/Shandong_Iron_and_Steel_Group_Rizhao_Co_Ltd" TargetMode="External"/><Relationship Id="rId1023" Type="http://schemas.openxmlformats.org/officeDocument/2006/relationships/hyperlink" Target="https://www.gem.wiki/JSW_Steel_Vijayanagar_steel_plant" TargetMode="External"/><Relationship Id="rId172" Type="http://schemas.openxmlformats.org/officeDocument/2006/relationships/hyperlink" Target="https://www.gem.wiki/Tangshan_Donghua_Iron_and_Steel_Enterprise_Group_Co_Ltd" TargetMode="External"/><Relationship Id="rId477" Type="http://schemas.openxmlformats.org/officeDocument/2006/relationships/hyperlink" Target="https://www.gem.wiki/Jiangsu_Xugang_Iron_and_Steel_Group_Co_Ltd" TargetMode="External"/><Relationship Id="rId600" Type="http://schemas.openxmlformats.org/officeDocument/2006/relationships/hyperlink" Target="https://www.gem.wiki/Shaanxi_Longmen_Steel_Co_Ltd" TargetMode="External"/><Relationship Id="rId684" Type="http://schemas.openxmlformats.org/officeDocument/2006/relationships/hyperlink" Target="https://www.gem.wiki/Lvliang_Jianlong_Industrial_Co_Ltd" TargetMode="External"/><Relationship Id="rId1230" Type="http://schemas.openxmlformats.org/officeDocument/2006/relationships/hyperlink" Target="https://www.gem.wiki/Altos_Hornos_De_Mexico_SA_AHMSA_steel_plant" TargetMode="External"/><Relationship Id="rId1328" Type="http://schemas.openxmlformats.org/officeDocument/2006/relationships/hyperlink" Target="https://www.gem.wiki/Cleveland-Cliffs_Indiana_Harbor_steel_plant" TargetMode="External"/><Relationship Id="rId337" Type="http://schemas.openxmlformats.org/officeDocument/2006/relationships/hyperlink" Target="https://www.gem.wiki/Heilongjiang_Jianlong_Iron_and_Steel_Co_Ltd" TargetMode="External"/><Relationship Id="rId891" Type="http://schemas.openxmlformats.org/officeDocument/2006/relationships/hyperlink" Target="https://www.gem.wiki/Baosteel_Desheng_Stainless_Steel_Co_Ltd" TargetMode="External"/><Relationship Id="rId905" Type="http://schemas.openxmlformats.org/officeDocument/2006/relationships/hyperlink" Target="https://www.gem.wiki/Wuhai_Baogang_Wanteng_Iron_and_Steel_Co_Ltd" TargetMode="External"/><Relationship Id="rId989" Type="http://schemas.openxmlformats.org/officeDocument/2006/relationships/hyperlink" Target="https://www.gem.wiki/Halyvourgiki_Eleusis_steel_plant" TargetMode="External"/><Relationship Id="rId34" Type="http://schemas.openxmlformats.org/officeDocument/2006/relationships/hyperlink" Target="https://www.gem.wiki/Maanshan_Iron_and_Steel_Co_Ltd" TargetMode="External"/><Relationship Id="rId544" Type="http://schemas.openxmlformats.org/officeDocument/2006/relationships/hyperlink" Target="https://www.gem.wiki/Angang_Steel_Co_Ltd" TargetMode="External"/><Relationship Id="rId751" Type="http://schemas.openxmlformats.org/officeDocument/2006/relationships/hyperlink" Target="https://www.gem.wiki/Tianjin_Iron_Plant" TargetMode="External"/><Relationship Id="rId849" Type="http://schemas.openxmlformats.org/officeDocument/2006/relationships/hyperlink" Target="https://www.gem.wiki/Hbis_Laoting_Steel_Co_Ltd" TargetMode="External"/><Relationship Id="rId1174" Type="http://schemas.openxmlformats.org/officeDocument/2006/relationships/hyperlink" Target="https://www.gem.wiki/North_Nippon_Muroran_Works_steel_plant" TargetMode="External"/><Relationship Id="rId1381" Type="http://schemas.openxmlformats.org/officeDocument/2006/relationships/hyperlink" Target="https://www.gem.wiki/Zhangjiagang_Rongsheng_Special_Steel_Co_Ltd" TargetMode="External"/><Relationship Id="rId183" Type="http://schemas.openxmlformats.org/officeDocument/2006/relationships/hyperlink" Target="https://www.gem.wiki/Qian_an_Jiujiang_Wire_Co_Ltd" TargetMode="External"/><Relationship Id="rId390" Type="http://schemas.openxmlformats.org/officeDocument/2006/relationships/hyperlink" Target="https://www.gem.wiki/Baowu_Group_Echeng_Iron_and_Steel_Co_Ltd" TargetMode="External"/><Relationship Id="rId404" Type="http://schemas.openxmlformats.org/officeDocument/2006/relationships/hyperlink" Target="https://www.gem.wiki/Hunan_Valin_Lianyuan_Iron_and_Steel_Co_Ltd" TargetMode="External"/><Relationship Id="rId611" Type="http://schemas.openxmlformats.org/officeDocument/2006/relationships/hyperlink" Target="https://www.gem.wiki/Shaanxi_Lueyang_Iron_and_Steel_Co_Ltd" TargetMode="External"/><Relationship Id="rId1034" Type="http://schemas.openxmlformats.org/officeDocument/2006/relationships/hyperlink" Target="https://www.gem.wiki/JSW_Bengal_Steel_Salboni_plant" TargetMode="External"/><Relationship Id="rId1241" Type="http://schemas.openxmlformats.org/officeDocument/2006/relationships/hyperlink" Target="https://www.gem.wiki/Ajaokuta_Steel_plant" TargetMode="External"/><Relationship Id="rId1339" Type="http://schemas.openxmlformats.org/officeDocument/2006/relationships/hyperlink" Target="https://www.gem.wiki/U.S._Steel_Gary_Works" TargetMode="External"/><Relationship Id="rId250" Type="http://schemas.openxmlformats.org/officeDocument/2006/relationships/hyperlink" Target="https://www.gem.wiki/Tangshan_Stainless_Steel_Co_Ltd_Guye_District" TargetMode="External"/><Relationship Id="rId488" Type="http://schemas.openxmlformats.org/officeDocument/2006/relationships/hyperlink" Target="https://www.gem.wiki/Changzhou_Eastern_Special_Steel_Co_Ltd" TargetMode="External"/><Relationship Id="rId695" Type="http://schemas.openxmlformats.org/officeDocument/2006/relationships/hyperlink" Target="https://www.gem.wiki/Xiangfen_County_Xingyuan_Steel_Group_Co_Ltd" TargetMode="External"/><Relationship Id="rId709" Type="http://schemas.openxmlformats.org/officeDocument/2006/relationships/hyperlink" Target="https://www.gem.wiki/Shanxi_Huaxinyuan_Steel_and_Iron_Group_Co_Ltd" TargetMode="External"/><Relationship Id="rId916" Type="http://schemas.openxmlformats.org/officeDocument/2006/relationships/hyperlink" Target="https://www.gem.wiki/Lianyungang_Yaxin_Iron_and_Steel_Co_Ltd" TargetMode="External"/><Relationship Id="rId1101" Type="http://schemas.openxmlformats.org/officeDocument/2006/relationships/hyperlink" Target="https://www.gem.wiki/Neelachal_Ispat_Nigam_steel_plant" TargetMode="External"/><Relationship Id="rId45" Type="http://schemas.openxmlformats.org/officeDocument/2006/relationships/hyperlink" Target="https://www.gem.wiki/Maanshan_Iron_and_Steel_Co_Ltd" TargetMode="External"/><Relationship Id="rId110" Type="http://schemas.openxmlformats.org/officeDocument/2006/relationships/hyperlink" Target="https://www.gem.wiki/Liuzhou_Iron_and_Steel_Co_Ltd_Liuzhou_Base" TargetMode="External"/><Relationship Id="rId348" Type="http://schemas.openxmlformats.org/officeDocument/2006/relationships/hyperlink" Target="https://www.gem.wiki/Anyang_Iron_and_Steel_Co_Ltd" TargetMode="External"/><Relationship Id="rId555" Type="http://schemas.openxmlformats.org/officeDocument/2006/relationships/hyperlink" Target="https://www.gem.wiki/Rizhao_Steel_Yingkou_Medium_Plate_Co_Ltd" TargetMode="External"/><Relationship Id="rId762" Type="http://schemas.openxmlformats.org/officeDocument/2006/relationships/hyperlink" Target="https://www.gem.wiki/Tianjin_New_Tiangang_United_Special_Steel_Co_Ltd" TargetMode="External"/><Relationship Id="rId1185" Type="http://schemas.openxmlformats.org/officeDocument/2006/relationships/hyperlink" Target="https://www.gem.wiki/Nippon_Kyushu_Works_(Yawata_Area,_Tobata)_steel_plant" TargetMode="External"/><Relationship Id="rId1392" Type="http://schemas.openxmlformats.org/officeDocument/2006/relationships/hyperlink" Target="https://www.gem.wiki/Daye_Xinye_Special_Steel_Co_Ltd" TargetMode="External"/><Relationship Id="rId1406" Type="http://schemas.openxmlformats.org/officeDocument/2006/relationships/hyperlink" Target="https://www.gem.wiki/Tongshan_Liguo_Iron_and_Steel_Co_Ltd" TargetMode="External"/><Relationship Id="rId194" Type="http://schemas.openxmlformats.org/officeDocument/2006/relationships/hyperlink" Target="https://www.gem.wiki/Hebei_Puyang_Iron_and_Steel_Co_Ltd" TargetMode="External"/><Relationship Id="rId208" Type="http://schemas.openxmlformats.org/officeDocument/2006/relationships/hyperlink" Target="https://www.gem.wiki/Xingtai_Iron_and_Steel_Co_Ltd" TargetMode="External"/><Relationship Id="rId415" Type="http://schemas.openxmlformats.org/officeDocument/2006/relationships/hyperlink" Target="https://www.gem.wiki/Inner_Mongolia_BaoTou_Steel_Union_Co_Ltd" TargetMode="External"/><Relationship Id="rId622" Type="http://schemas.openxmlformats.org/officeDocument/2006/relationships/hyperlink" Target="https://www.gem.wiki/Rizhao_Steel_Holding_Group_Co_Ltd" TargetMode="External"/><Relationship Id="rId1045" Type="http://schemas.openxmlformats.org/officeDocument/2006/relationships/hyperlink" Target="https://www.gem.wiki/SAIL_Bhilai_steel_plant" TargetMode="External"/><Relationship Id="rId1252" Type="http://schemas.openxmlformats.org/officeDocument/2006/relationships/hyperlink" Target="https://www.gem.wiki/GFG_Liberty_Galati_steel_plant" TargetMode="External"/><Relationship Id="rId261" Type="http://schemas.openxmlformats.org/officeDocument/2006/relationships/hyperlink" Target="https://www.gem.wiki/Hebei_Xinwuan_Iron_and_Steel_Group_Xinhui_Metallurgy_Co_Ltd" TargetMode="External"/><Relationship Id="rId499" Type="http://schemas.openxmlformats.org/officeDocument/2006/relationships/hyperlink" Target="https://www.gem.wiki/Xuzhou_Taifa_Special_Steel_Group_Co_Ltd" TargetMode="External"/><Relationship Id="rId927" Type="http://schemas.openxmlformats.org/officeDocument/2006/relationships/hyperlink" Target="https://www.gem.wiki/Guangxi_Chiji_Iron_and_Steel_Co_Ltd" TargetMode="External"/><Relationship Id="rId1112" Type="http://schemas.openxmlformats.org/officeDocument/2006/relationships/hyperlink" Target="https://www.gem.wiki/Hospet_Steels_Hospet_plant" TargetMode="External"/><Relationship Id="rId56" Type="http://schemas.openxmlformats.org/officeDocument/2006/relationships/hyperlink" Target="https://www.gem.wiki/Chongqing_Iron_and_Steel_Co_Ltd" TargetMode="External"/><Relationship Id="rId359" Type="http://schemas.openxmlformats.org/officeDocument/2006/relationships/hyperlink" Target="https://www.gem.wiki/Henan_Jiyuan_Iron_and_Steel_Group_Co_Ltd" TargetMode="External"/><Relationship Id="rId566" Type="http://schemas.openxmlformats.org/officeDocument/2006/relationships/hyperlink" Target="https://www.gem.wiki/Benxi_Beiying_Iron_and_Steel_Group_Co_Ltd_Beitai_Town" TargetMode="External"/><Relationship Id="rId773" Type="http://schemas.openxmlformats.org/officeDocument/2006/relationships/hyperlink" Target="https://www.gem.wiki/Baosteel_Group_Xinjiang_Bayi_Iron_and_Steel_Co_Ltd" TargetMode="External"/><Relationship Id="rId1196" Type="http://schemas.openxmlformats.org/officeDocument/2006/relationships/hyperlink" Target="https://www.gem.wiki/Nippon_Kyushu_Works_(Yawata_Area,_Kokura)_steel_plant" TargetMode="External"/><Relationship Id="rId1417" Type="http://schemas.openxmlformats.org/officeDocument/2006/relationships/hyperlink" Target="https://www.gem.wiki/Shandong_Iron_and_Steel_Co_Ltd_Laiwu_Branch_Aishan_Street" TargetMode="External"/><Relationship Id="rId121" Type="http://schemas.openxmlformats.org/officeDocument/2006/relationships/hyperlink" Target="https://www.gem.wiki/Guangxi_Shenglong_Metallurgical_Co_Ltd" TargetMode="External"/><Relationship Id="rId219" Type="http://schemas.openxmlformats.org/officeDocument/2006/relationships/hyperlink" Target="https://www.gem.wiki/Tangshan_Ganglu_Iron_and_Steel_Co_Ltd" TargetMode="External"/><Relationship Id="rId426" Type="http://schemas.openxmlformats.org/officeDocument/2006/relationships/hyperlink" Target="https://www.gem.wiki/Baotou_Daan_Iron_and_Steel_Co_Ltd_Hondlon_District" TargetMode="External"/><Relationship Id="rId633" Type="http://schemas.openxmlformats.org/officeDocument/2006/relationships/hyperlink" Target="https://www.gem.wiki/Xiwang_Metal_Science_Technology_Co_Ltd" TargetMode="External"/><Relationship Id="rId980" Type="http://schemas.openxmlformats.org/officeDocument/2006/relationships/hyperlink" Target="https://www.gem.wiki/ArcelorMittal_Dunkerque_steel_plant" TargetMode="External"/><Relationship Id="rId1056" Type="http://schemas.openxmlformats.org/officeDocument/2006/relationships/hyperlink" Target="https://www.gem.wiki/SAIL_Bokaro_steel_plant" TargetMode="External"/><Relationship Id="rId1263" Type="http://schemas.openxmlformats.org/officeDocument/2006/relationships/hyperlink" Target="https://www.gem.wiki/NLMK_Lipetsk_steel_plant" TargetMode="External"/><Relationship Id="rId840" Type="http://schemas.openxmlformats.org/officeDocument/2006/relationships/hyperlink" Target="https://www.gem.wiki/Shandong_Iron_and_Steel_Group_Rizhao_Co_Ltd" TargetMode="External"/><Relationship Id="rId938" Type="http://schemas.openxmlformats.org/officeDocument/2006/relationships/hyperlink" Target="https://www.gem.wiki/Jinan_Iron_and_Steel_Group_Co_Ltd" TargetMode="External"/><Relationship Id="rId67" Type="http://schemas.openxmlformats.org/officeDocument/2006/relationships/hyperlink" Target="https://www.gem.wiki/Fujian_Quanzhou_Minguang_Iron_and_Steel_Co_Ltd" TargetMode="External"/><Relationship Id="rId272" Type="http://schemas.openxmlformats.org/officeDocument/2006/relationships/hyperlink" Target="https://www.gem.wiki/Hebei_Xin_Wuan_Steel_Group_Hongrong_Iron_and_Steel_Co_Ltd" TargetMode="External"/><Relationship Id="rId577" Type="http://schemas.openxmlformats.org/officeDocument/2006/relationships/hyperlink" Target="https://www.gem.wiki/Lingyuan_Iron_and_Steel_Co_Ltd" TargetMode="External"/><Relationship Id="rId700" Type="http://schemas.openxmlformats.org/officeDocument/2006/relationships/hyperlink" Target="https://www.gem.wiki/Shanxi_Tongcai_Industry_and_Trade_Co_Ltd" TargetMode="External"/><Relationship Id="rId1123" Type="http://schemas.openxmlformats.org/officeDocument/2006/relationships/hyperlink" Target="https://www.gem.wiki/Arjas_Steel_Tadipatri_plant" TargetMode="External"/><Relationship Id="rId1330" Type="http://schemas.openxmlformats.org/officeDocument/2006/relationships/hyperlink" Target="https://www.gem.wiki/Cleveland-Cliffs_Cleveland_steel_plant" TargetMode="External"/><Relationship Id="rId1428" Type="http://schemas.openxmlformats.org/officeDocument/2006/relationships/hyperlink" Target="https://www.gem.wiki/JSPL_Asanboni_Steel_Plant" TargetMode="External"/><Relationship Id="rId132" Type="http://schemas.openxmlformats.org/officeDocument/2006/relationships/hyperlink" Target="https://www.gem.wiki/Qian_an_Zhayi_Steel_Group_Co_Ltd" TargetMode="External"/><Relationship Id="rId784" Type="http://schemas.openxmlformats.org/officeDocument/2006/relationships/hyperlink" Target="https://www.gem.wiki/Xinjiang_Daan_Special_Steel_Co_Ltd" TargetMode="External"/><Relationship Id="rId991" Type="http://schemas.openxmlformats.org/officeDocument/2006/relationships/hyperlink" Target="https://www.gem.wiki/Krakatau_Steel_Cilegon_plant" TargetMode="External"/><Relationship Id="rId1067" Type="http://schemas.openxmlformats.org/officeDocument/2006/relationships/hyperlink" Target="https://www.gem.wiki/SAIL_Rourkela_steel_plant" TargetMode="External"/><Relationship Id="rId437" Type="http://schemas.openxmlformats.org/officeDocument/2006/relationships/hyperlink" Target="https://www.gem.wiki/Zhangjiagang_Hongchang_Steel_Co_Ltd" TargetMode="External"/><Relationship Id="rId644" Type="http://schemas.openxmlformats.org/officeDocument/2006/relationships/hyperlink" Target="https://www.gem.wiki/Shiheng_Special_Steel_Group_Co_Ltd" TargetMode="External"/><Relationship Id="rId851" Type="http://schemas.openxmlformats.org/officeDocument/2006/relationships/hyperlink" Target="https://www.gem.wiki/Shanxi_Jinnan_Iron_and_Steel_Group_Co_Ltd" TargetMode="External"/><Relationship Id="rId1274" Type="http://schemas.openxmlformats.org/officeDocument/2006/relationships/hyperlink" Target="https://www.gem.wiki/Severstal_Cherepovets_steel_plant" TargetMode="External"/><Relationship Id="rId283" Type="http://schemas.openxmlformats.org/officeDocument/2006/relationships/hyperlink" Target="https://www.gem.wiki/Tangshan_Xinglong_Iron_and_Steel_Co_Ltd" TargetMode="External"/><Relationship Id="rId490" Type="http://schemas.openxmlformats.org/officeDocument/2006/relationships/hyperlink" Target="https://www.gem.wiki/Changzhou_Eastern_Special_Steel_Co_Ltd" TargetMode="External"/><Relationship Id="rId504" Type="http://schemas.openxmlformats.org/officeDocument/2006/relationships/hyperlink" Target="https://www.gem.wiki/Shanghai_Meishan_Iron_and_Steel_Co_Ltd" TargetMode="External"/><Relationship Id="rId711" Type="http://schemas.openxmlformats.org/officeDocument/2006/relationships/hyperlink" Target="https://www.gem.wiki/Shanxi_Gaoyi_Steel_Co_Ltd" TargetMode="External"/><Relationship Id="rId949" Type="http://schemas.openxmlformats.org/officeDocument/2006/relationships/hyperlink" Target="https://www.gem.wiki/Panshi_Jianlong_Iron_and_Steel_Co_Ltd" TargetMode="External"/><Relationship Id="rId1134" Type="http://schemas.openxmlformats.org/officeDocument/2006/relationships/hyperlink" Target="https://www.gem.wiki/Esfahan_Steel_Isfahan_plant" TargetMode="External"/><Relationship Id="rId1341" Type="http://schemas.openxmlformats.org/officeDocument/2006/relationships/hyperlink" Target="https://www.gem.wiki/U.S._Steel_Gary_Works" TargetMode="External"/><Relationship Id="rId78" Type="http://schemas.openxmlformats.org/officeDocument/2006/relationships/hyperlink" Target="https://www.gem.wiki/Fujian_Luoyuan_Minguang_Iron_and_Steel_Co_Ltd" TargetMode="External"/><Relationship Id="rId143" Type="http://schemas.openxmlformats.org/officeDocument/2006/relationships/hyperlink" Target="https://www.gem.wiki/Handan_Iron_and_Steel_Group_Co_Ltd" TargetMode="External"/><Relationship Id="rId350" Type="http://schemas.openxmlformats.org/officeDocument/2006/relationships/hyperlink" Target="https://www.gem.wiki/Anyang_Iron_and_Steel_Co_Ltd" TargetMode="External"/><Relationship Id="rId588" Type="http://schemas.openxmlformats.org/officeDocument/2006/relationships/hyperlink" Target="https://www.gem.wiki/Fushun_New_Steel_Co_Ltd" TargetMode="External"/><Relationship Id="rId795" Type="http://schemas.openxmlformats.org/officeDocument/2006/relationships/hyperlink" Target="https://www.gem.wiki/WISCO_Group_Kunming_Steel_Co_Ltd_New_District_Branch" TargetMode="External"/><Relationship Id="rId809" Type="http://schemas.openxmlformats.org/officeDocument/2006/relationships/hyperlink" Target="https://www.gem.wiki/Yunnan_Desheng_Iron_and_Steel_Co_Ltd" TargetMode="External"/><Relationship Id="rId1201" Type="http://schemas.openxmlformats.org/officeDocument/2006/relationships/hyperlink" Target="https://www.gem.wiki/China_Baowu_Phnom_Penh_steel_plant" TargetMode="External"/><Relationship Id="rId1439" Type="http://schemas.openxmlformats.org/officeDocument/2006/relationships/hyperlink" Target="https://www.gem.wiki/Uttam_Galva_Ferrous_Bellary_Steel_Plant" TargetMode="External"/><Relationship Id="rId9" Type="http://schemas.openxmlformats.org/officeDocument/2006/relationships/hyperlink" Target="https://www.gem.wiki/Star_Consortium_steel_plant" TargetMode="External"/><Relationship Id="rId210" Type="http://schemas.openxmlformats.org/officeDocument/2006/relationships/hyperlink" Target="https://www.gem.wiki/Hebei_Jinxi_Iron_and_Steel_Group_Co_Ltd" TargetMode="External"/><Relationship Id="rId448" Type="http://schemas.openxmlformats.org/officeDocument/2006/relationships/hyperlink" Target="https://www.gem.wiki/Jiangyin_Xingcheng_Special_Steel_Works_Co_Ltd" TargetMode="External"/><Relationship Id="rId655" Type="http://schemas.openxmlformats.org/officeDocument/2006/relationships/hyperlink" Target="https://www.gem.wiki/Linyi_Jiangxin_Iron_and_Steel_Co_Ltd" TargetMode="External"/><Relationship Id="rId862" Type="http://schemas.openxmlformats.org/officeDocument/2006/relationships/hyperlink" Target="https://www.gem.wiki/Yunnan_Yuxi_Xianfu_Iron_and_Steel_Group_Co_Ltd" TargetMode="External"/><Relationship Id="rId1078" Type="http://schemas.openxmlformats.org/officeDocument/2006/relationships/hyperlink" Target="https://www.gem.wiki/Tata_Steel_Kalinganagar_steel_plant" TargetMode="External"/><Relationship Id="rId1285" Type="http://schemas.openxmlformats.org/officeDocument/2006/relationships/hyperlink" Target="https://www.gem.wiki/Erdemir_Eregli_steel_plant" TargetMode="External"/><Relationship Id="rId294" Type="http://schemas.openxmlformats.org/officeDocument/2006/relationships/hyperlink" Target="https://www.gem.wiki/Tangshan_Guoyi_Special_Type_Iron_and_Steel_Co_Ltd" TargetMode="External"/><Relationship Id="rId308" Type="http://schemas.openxmlformats.org/officeDocument/2006/relationships/hyperlink" Target="https://www.gem.wiki/Tangshan_Wenfeng_Special_Steel_Co_Ltd" TargetMode="External"/><Relationship Id="rId515" Type="http://schemas.openxmlformats.org/officeDocument/2006/relationships/hyperlink" Target="https://www.gem.wiki/Jiujiang_Pinggang_Iron_and_Steel_Co_Ltd" TargetMode="External"/><Relationship Id="rId722" Type="http://schemas.openxmlformats.org/officeDocument/2006/relationships/hyperlink" Target="https://www.gem.wiki/Jincheng_Fusheng_Iron_and_Steel_Co_Ltd" TargetMode="External"/><Relationship Id="rId1145" Type="http://schemas.openxmlformats.org/officeDocument/2006/relationships/hyperlink" Target="https://www.gem.wiki/JFE_West_Japan_Works_(Kurashiki)_steel_plant" TargetMode="External"/><Relationship Id="rId1352" Type="http://schemas.openxmlformats.org/officeDocument/2006/relationships/hyperlink" Target="https://www.gem.wiki/Hoa_Phat_Dung_Quat_steel_plant" TargetMode="External"/><Relationship Id="rId89" Type="http://schemas.openxmlformats.org/officeDocument/2006/relationships/hyperlink" Target="https://www.gem.wiki/Jiugang_Group_Yuzhong_Iron_and_Steel_Co_Ltd" TargetMode="External"/><Relationship Id="rId154" Type="http://schemas.openxmlformats.org/officeDocument/2006/relationships/hyperlink" Target="https://www.gem.wiki/Chengde_Iron_and_Steel_Group_Co_Ltd" TargetMode="External"/><Relationship Id="rId361" Type="http://schemas.openxmlformats.org/officeDocument/2006/relationships/hyperlink" Target="https://www.gem.wiki/Henan_Jiyuan_Iron_and_Steel_Group_Co_Ltd" TargetMode="External"/><Relationship Id="rId599" Type="http://schemas.openxmlformats.org/officeDocument/2006/relationships/hyperlink" Target="https://www.gem.wiki/Shaanxi_Longmen_Steel_Co_Ltd" TargetMode="External"/><Relationship Id="rId1005" Type="http://schemas.openxmlformats.org/officeDocument/2006/relationships/hyperlink" Target="https://www.gem.wiki/Tata_Steel_BSL_Meramandali_steel_plant" TargetMode="External"/><Relationship Id="rId1212" Type="http://schemas.openxmlformats.org/officeDocument/2006/relationships/hyperlink" Target="https://www.gem.wiki/POSCO_Gwangyang_steel_plant" TargetMode="External"/><Relationship Id="rId459" Type="http://schemas.openxmlformats.org/officeDocument/2006/relationships/hyperlink" Target="https://www.gem.wiki/Lianfeng_Steel_Zhangjiagang_Co_Ltd" TargetMode="External"/><Relationship Id="rId666" Type="http://schemas.openxmlformats.org/officeDocument/2006/relationships/hyperlink" Target="https://www.gem.wiki/Baoshan_Iron_and_Steel_Co_Ltd_Headquarters" TargetMode="External"/><Relationship Id="rId873" Type="http://schemas.openxmlformats.org/officeDocument/2006/relationships/hyperlink" Target="https://www.gem.wiki/Hangang_Longshan_Iron_and_Steel_Co_Ltd" TargetMode="External"/><Relationship Id="rId1089" Type="http://schemas.openxmlformats.org/officeDocument/2006/relationships/hyperlink" Target="https://www.gem.wiki/Electrosteel_Bokaro_steel_plant" TargetMode="External"/><Relationship Id="rId1296" Type="http://schemas.openxmlformats.org/officeDocument/2006/relationships/hyperlink" Target="https://www.gem.wiki/Alchevsk_Metallurgical_Plant" TargetMode="External"/><Relationship Id="rId16" Type="http://schemas.openxmlformats.org/officeDocument/2006/relationships/hyperlink" Target="https://www.gem.wiki/CSN_Volta_Redonda_steel_plant" TargetMode="External"/><Relationship Id="rId221" Type="http://schemas.openxmlformats.org/officeDocument/2006/relationships/hyperlink" Target="https://www.gem.wiki/Hebei_Donghai_Special_Steel_Co_Ltd" TargetMode="External"/><Relationship Id="rId319" Type="http://schemas.openxmlformats.org/officeDocument/2006/relationships/hyperlink" Target="https://www.gem.wiki/Qinhuangdao_Hongxing_Iron_and_Steel_Co_Ltd" TargetMode="External"/><Relationship Id="rId526" Type="http://schemas.openxmlformats.org/officeDocument/2006/relationships/hyperlink" Target="https://www.gem.wiki/Tonghua_Iron_and_Steel_Co_Ltd" TargetMode="External"/><Relationship Id="rId1156" Type="http://schemas.openxmlformats.org/officeDocument/2006/relationships/hyperlink" Target="https://www.gem.wiki/JFE_East_Japan_Works_(Keihin)_steel_plant" TargetMode="External"/><Relationship Id="rId1363" Type="http://schemas.openxmlformats.org/officeDocument/2006/relationships/hyperlink" Target="https://www.gem.wiki/ArcelorMittal_Newcastle_Steel_Works" TargetMode="External"/><Relationship Id="rId733" Type="http://schemas.openxmlformats.org/officeDocument/2006/relationships/hyperlink" Target="https://www.gem.wiki/Shanxi_Jianlong_Industrial_Co_Ltd" TargetMode="External"/><Relationship Id="rId940" Type="http://schemas.openxmlformats.org/officeDocument/2006/relationships/hyperlink" Target="https://www.gem.wiki/Daye_Huaxin_Industrial_Co_Ltd" TargetMode="External"/><Relationship Id="rId1016" Type="http://schemas.openxmlformats.org/officeDocument/2006/relationships/hyperlink" Target="https://www.gem.wiki/JSPL_Raigarh_steel_plant" TargetMode="External"/><Relationship Id="rId165" Type="http://schemas.openxmlformats.org/officeDocument/2006/relationships/hyperlink" Target="https://www.gem.wiki/Shougang_Qian_an_Iron_and_Steel_Co_Ltd" TargetMode="External"/><Relationship Id="rId372" Type="http://schemas.openxmlformats.org/officeDocument/2006/relationships/hyperlink" Target="https://www.gem.wiki/Henan_Yaxin_Iron_and_Steel_Group_Co_Ltd" TargetMode="External"/><Relationship Id="rId677" Type="http://schemas.openxmlformats.org/officeDocument/2006/relationships/hyperlink" Target="https://www.gem.wiki/Shanxi_Taigang_Stainless_Steel_Co_Ltd" TargetMode="External"/><Relationship Id="rId800" Type="http://schemas.openxmlformats.org/officeDocument/2006/relationships/hyperlink" Target="https://www.gem.wiki/Yunnan_Yuxi_Iron_and_Steel_Group_Yukun_Iron_and_Steel_Co_Ltd" TargetMode="External"/><Relationship Id="rId1223" Type="http://schemas.openxmlformats.org/officeDocument/2006/relationships/hyperlink" Target="https://www.gem.wiki/POSCO_Pohang_steel_plant" TargetMode="External"/><Relationship Id="rId1430" Type="http://schemas.openxmlformats.org/officeDocument/2006/relationships/hyperlink" Target="https://www.gem.wiki/JSPL_Asanboni_Steel_Plant" TargetMode="External"/><Relationship Id="rId232" Type="http://schemas.openxmlformats.org/officeDocument/2006/relationships/hyperlink" Target="https://www.gem.wiki/Jingye_Iron_and_Steel_Co_Ltd" TargetMode="External"/><Relationship Id="rId884" Type="http://schemas.openxmlformats.org/officeDocument/2006/relationships/hyperlink" Target="https://www.gem.wiki/Liaoyang_United_Steel_Co_Ltd" TargetMode="External"/><Relationship Id="rId27" Type="http://schemas.openxmlformats.org/officeDocument/2006/relationships/hyperlink" Target="https://www.gem.wiki/Cleveland-Cliffs_Lake_Erie_steel_plant" TargetMode="External"/><Relationship Id="rId537" Type="http://schemas.openxmlformats.org/officeDocument/2006/relationships/hyperlink" Target="https://www.gem.wiki/Angang_Steel_Co_Ltd" TargetMode="External"/><Relationship Id="rId744" Type="http://schemas.openxmlformats.org/officeDocument/2006/relationships/hyperlink" Target="https://www.gem.wiki/Pangang_Group_Xichang_Steel_and_Vanadium_Co_Ltd" TargetMode="External"/><Relationship Id="rId951" Type="http://schemas.openxmlformats.org/officeDocument/2006/relationships/hyperlink" Target="https://www.gem.wiki/Yunnan_Qujing_Iron_and_Steel_Group_Yanggang_Iron_and_Steel_Co_Ltd" TargetMode="External"/><Relationship Id="rId1167" Type="http://schemas.openxmlformats.org/officeDocument/2006/relationships/hyperlink" Target="https://www.gem.wiki/Nippon_Setouchi_Works_(Hirohata_Area)_steel_plant" TargetMode="External"/><Relationship Id="rId1374" Type="http://schemas.openxmlformats.org/officeDocument/2006/relationships/hyperlink" Target="https://www.gem.wiki/Hebei_Anfeng_Iron_and_Steel_Co_Ltd" TargetMode="External"/><Relationship Id="rId80" Type="http://schemas.openxmlformats.org/officeDocument/2006/relationships/hyperlink" Target="https://www.gem.wiki/Fujian_Luoyuan_Minguang_Iron_and_Steel_Co_Ltd" TargetMode="External"/><Relationship Id="rId176" Type="http://schemas.openxmlformats.org/officeDocument/2006/relationships/hyperlink" Target="https://www.gem.wiki/Tangshan_Ruifeng_Iron_and_Steel_Group_Co_Ltd" TargetMode="External"/><Relationship Id="rId383" Type="http://schemas.openxmlformats.org/officeDocument/2006/relationships/hyperlink" Target="https://www.gem.wiki/Wuhan_Iron_and_Steel_Co_Ltd" TargetMode="External"/><Relationship Id="rId590" Type="http://schemas.openxmlformats.org/officeDocument/2006/relationships/hyperlink" Target="https://www.gem.wiki/Dongbei_Special_Steel_Group_Dalian_Special_Steel_Co_Ltd" TargetMode="External"/><Relationship Id="rId604" Type="http://schemas.openxmlformats.org/officeDocument/2006/relationships/hyperlink" Target="https://www.gem.wiki/Shaanxi_Longmen_Steel_Co_Ltd" TargetMode="External"/><Relationship Id="rId811" Type="http://schemas.openxmlformats.org/officeDocument/2006/relationships/hyperlink" Target="https://www.gem.wiki/Yunnan_Qujing_Iron_and_Steel_Group_Chenggang_Iron_and_Steel_Co_Ltd" TargetMode="External"/><Relationship Id="rId1027" Type="http://schemas.openxmlformats.org/officeDocument/2006/relationships/hyperlink" Target="https://www.gem.wiki/JSW_Steel_Vijayanagar_steel_plant" TargetMode="External"/><Relationship Id="rId1234" Type="http://schemas.openxmlformats.org/officeDocument/2006/relationships/hyperlink" Target="https://www.gem.wiki/Lion_Industries_Amsteel_Klang_steel_plant" TargetMode="External"/><Relationship Id="rId1441" Type="http://schemas.openxmlformats.org/officeDocument/2006/relationships/hyperlink" Target="https://www.gem.wiki/Evonith_Metallics_Wardha_Steel_Plant" TargetMode="External"/><Relationship Id="rId243" Type="http://schemas.openxmlformats.org/officeDocument/2006/relationships/hyperlink" Target="https://www.gem.wiki/Tangshan_Jianlong_Special_Steel_Co_Ltd" TargetMode="External"/><Relationship Id="rId450" Type="http://schemas.openxmlformats.org/officeDocument/2006/relationships/hyperlink" Target="https://www.gem.wiki/Jiangyin_Xingcheng_Special_Steel_Works_Co_Ltd" TargetMode="External"/><Relationship Id="rId688" Type="http://schemas.openxmlformats.org/officeDocument/2006/relationships/hyperlink" Target="https://www.gem.wiki/Shanxi_Xintai_Iron_and_Steel_Co_Ltd" TargetMode="External"/><Relationship Id="rId895" Type="http://schemas.openxmlformats.org/officeDocument/2006/relationships/hyperlink" Target="https://www.gem.wiki/Shandong_Iron_and_Steel_Co_Ltd_Laiwu_Branch_Xinxing_Road" TargetMode="External"/><Relationship Id="rId909" Type="http://schemas.openxmlformats.org/officeDocument/2006/relationships/hyperlink" Target="https://www.gem.wiki/Fujian_Dadonghai_Industrial_Group_Co_Ltd_plant" TargetMode="External"/><Relationship Id="rId1080" Type="http://schemas.openxmlformats.org/officeDocument/2006/relationships/hyperlink" Target="https://www.gem.wiki/Tata_Steel_Kalinganagar_steel_plant" TargetMode="External"/><Relationship Id="rId1301" Type="http://schemas.openxmlformats.org/officeDocument/2006/relationships/hyperlink" Target="https://www.gem.wiki/ArcelorMittal_Kryvyi_Rih_steel_plant" TargetMode="External"/><Relationship Id="rId38" Type="http://schemas.openxmlformats.org/officeDocument/2006/relationships/hyperlink" Target="https://www.gem.wiki/Maanshan_Iron_and_Steel_Co_Ltd" TargetMode="External"/><Relationship Id="rId103" Type="http://schemas.openxmlformats.org/officeDocument/2006/relationships/hyperlink" Target="https://www.gem.wiki/Yangchun_New_Steel_Co_Ltd" TargetMode="External"/><Relationship Id="rId310" Type="http://schemas.openxmlformats.org/officeDocument/2006/relationships/hyperlink" Target="https://www.gem.wiki/Hebei_Tianzhu_Iron_and_Steel_Group_Co_Ltd_Fengrun_Plant" TargetMode="External"/><Relationship Id="rId548" Type="http://schemas.openxmlformats.org/officeDocument/2006/relationships/hyperlink" Target="https://www.gem.wiki/Angang_Steel_Co_Ltd" TargetMode="External"/><Relationship Id="rId755" Type="http://schemas.openxmlformats.org/officeDocument/2006/relationships/hyperlink" Target="https://www.gem.wiki/Tianjin_Iron_Plant" TargetMode="External"/><Relationship Id="rId962" Type="http://schemas.openxmlformats.org/officeDocument/2006/relationships/hyperlink" Target="https://www.gem.wiki/ThyssenKrupp_Steel_Duisburg_steel_plant" TargetMode="External"/><Relationship Id="rId1178" Type="http://schemas.openxmlformats.org/officeDocument/2006/relationships/hyperlink" Target="https://www.gem.wiki/Nippon_Nagoya_steel_plant" TargetMode="External"/><Relationship Id="rId1385" Type="http://schemas.openxmlformats.org/officeDocument/2006/relationships/hyperlink" Target="https://www.gem.wiki/Zhangjiagang_Rongsheng_Special_Steel_Co_Ltd" TargetMode="External"/><Relationship Id="rId91" Type="http://schemas.openxmlformats.org/officeDocument/2006/relationships/hyperlink" Target="https://www.gem.wiki/SGIS_Songshan_Co_Ltd" TargetMode="External"/><Relationship Id="rId187" Type="http://schemas.openxmlformats.org/officeDocument/2006/relationships/hyperlink" Target="https://www.gem.wiki/Hebei_Yanshan_Iron_and_Steel_Group_Co_Ltd" TargetMode="External"/><Relationship Id="rId394" Type="http://schemas.openxmlformats.org/officeDocument/2006/relationships/hyperlink" Target="https://www.gem.wiki/Hunan_Valin_Xiangtan_Iron_and_Steel_Co_Ltd" TargetMode="External"/><Relationship Id="rId408" Type="http://schemas.openxmlformats.org/officeDocument/2006/relationships/hyperlink" Target="https://www.gem.wiki/Inner_Mongolia_BaoTou_Steel_Union_Co_Ltd" TargetMode="External"/><Relationship Id="rId615" Type="http://schemas.openxmlformats.org/officeDocument/2006/relationships/hyperlink" Target="https://www.gem.wiki/Qingdao_Special_Iron_and_Steel_Co_Ltd" TargetMode="External"/><Relationship Id="rId822" Type="http://schemas.openxmlformats.org/officeDocument/2006/relationships/hyperlink" Target="https://www.gem.wiki/Ningbo_Iron_and_Steel_Co_Ltd" TargetMode="External"/><Relationship Id="rId1038" Type="http://schemas.openxmlformats.org/officeDocument/2006/relationships/hyperlink" Target="https://www.gem.wiki/SAIL_IISCO_steel_plant" TargetMode="External"/><Relationship Id="rId1245" Type="http://schemas.openxmlformats.org/officeDocument/2006/relationships/hyperlink" Target="https://www.gem.wiki/BlueScope_New_Zealand_Steel_Glenbrook" TargetMode="External"/><Relationship Id="rId1452" Type="http://schemas.openxmlformats.org/officeDocument/2006/relationships/hyperlink" Target="https://www.gem.wiki/ArcelorMittal_Nippon_Steel_Anakapalle_steel_plant" TargetMode="External"/><Relationship Id="rId254" Type="http://schemas.openxmlformats.org/officeDocument/2006/relationships/hyperlink" Target="https://www.gem.wiki/Tangshan_Fengnan_District_Jing_an_Iron_and_Steel_Co_Ltd" TargetMode="External"/><Relationship Id="rId699" Type="http://schemas.openxmlformats.org/officeDocument/2006/relationships/hyperlink" Target="https://www.gem.wiki/Shanxi_Tongcai_Industry_and_Trade_Co_Ltd" TargetMode="External"/><Relationship Id="rId1091" Type="http://schemas.openxmlformats.org/officeDocument/2006/relationships/hyperlink" Target="https://www.gem.wiki/JSW_Vijayanagar_Metallics_steel_plant" TargetMode="External"/><Relationship Id="rId1105" Type="http://schemas.openxmlformats.org/officeDocument/2006/relationships/hyperlink" Target="https://www.gem.wiki/Welspun_Metallics_Anjar_Steel_plant" TargetMode="External"/><Relationship Id="rId1312" Type="http://schemas.openxmlformats.org/officeDocument/2006/relationships/hyperlink" Target="https://www.gem.wiki/Yenakiieve_Metallurgical_Plant" TargetMode="External"/><Relationship Id="rId49" Type="http://schemas.openxmlformats.org/officeDocument/2006/relationships/hyperlink" Target="https://www.gem.wiki/Anhui_Guihang_Special_Steel_Co_Ltd" TargetMode="External"/><Relationship Id="rId114" Type="http://schemas.openxmlformats.org/officeDocument/2006/relationships/hyperlink" Target="https://www.gem.wiki/Guangxi_Shenglong_Metallurgical_Co_Ltd" TargetMode="External"/><Relationship Id="rId461" Type="http://schemas.openxmlformats.org/officeDocument/2006/relationships/hyperlink" Target="https://www.gem.wiki/Zenith_Steel_Group_Co_Ltd" TargetMode="External"/><Relationship Id="rId559" Type="http://schemas.openxmlformats.org/officeDocument/2006/relationships/hyperlink" Target="https://www.gem.wiki/Bengang_Steel_Plates_Co_Ltd" TargetMode="External"/><Relationship Id="rId766" Type="http://schemas.openxmlformats.org/officeDocument/2006/relationships/hyperlink" Target="https://www.gem.wiki/Tianjin_Tianfeng_Steel_Co_Ltd" TargetMode="External"/><Relationship Id="rId1189" Type="http://schemas.openxmlformats.org/officeDocument/2006/relationships/hyperlink" Target="https://www.gem.wiki/Nippon_East_Japan_Works_(Kashima)_steel_plant" TargetMode="External"/><Relationship Id="rId1396" Type="http://schemas.openxmlformats.org/officeDocument/2006/relationships/hyperlink" Target="https://www.gem.wiki/Lianyungang_Huale_Alloy_Group_Co_Ltd" TargetMode="External"/><Relationship Id="rId198" Type="http://schemas.openxmlformats.org/officeDocument/2006/relationships/hyperlink" Target="https://www.gem.wiki/Wu_an_Yuhua_Iron_and_Steel_Co_Ltd" TargetMode="External"/><Relationship Id="rId321" Type="http://schemas.openxmlformats.org/officeDocument/2006/relationships/hyperlink" Target="https://www.gem.wiki/Qinhuangdao_Hongxing_Iron_and_Steel_Co_Ltd" TargetMode="External"/><Relationship Id="rId419" Type="http://schemas.openxmlformats.org/officeDocument/2006/relationships/hyperlink" Target="https://www.gem.wiki/Inner_Mongolia_BaoTou_Steel_Union_Co_Ltd" TargetMode="External"/><Relationship Id="rId626" Type="http://schemas.openxmlformats.org/officeDocument/2006/relationships/hyperlink" Target="https://www.gem.wiki/Rizhao_Steel_Holding_Group_Co_Ltd" TargetMode="External"/><Relationship Id="rId973" Type="http://schemas.openxmlformats.org/officeDocument/2006/relationships/hyperlink" Target="https://www.gem.wiki/Egyptian_Iron_&amp;_Steel_Company_Cairo_plant" TargetMode="External"/><Relationship Id="rId1049" Type="http://schemas.openxmlformats.org/officeDocument/2006/relationships/hyperlink" Target="https://www.gem.wiki/SAIL_Bokaro_steel_plant" TargetMode="External"/><Relationship Id="rId1256" Type="http://schemas.openxmlformats.org/officeDocument/2006/relationships/hyperlink" Target="https://www.gem.wiki/Mechel_Chelyabinsk_Metallurgical_Plant" TargetMode="External"/><Relationship Id="rId833" Type="http://schemas.openxmlformats.org/officeDocument/2006/relationships/hyperlink" Target="https://www.gem.wiki/Hebei_Zongheng_Group_Fengnan_Iron_and_Steel_Co_Ltd" TargetMode="External"/><Relationship Id="rId1116" Type="http://schemas.openxmlformats.org/officeDocument/2006/relationships/hyperlink" Target="https://www.gem.wiki/Mesco_Steel_Kalinganagar_plant" TargetMode="External"/><Relationship Id="rId265" Type="http://schemas.openxmlformats.org/officeDocument/2006/relationships/hyperlink" Target="https://www.gem.wiki/Hebei_Xin_Wuan_Steel_Group_Wenan_Iron_and_Steel_Co_Ltd" TargetMode="External"/><Relationship Id="rId472" Type="http://schemas.openxmlformats.org/officeDocument/2006/relationships/hyperlink" Target="https://www.gem.wiki/Jiangsu_Binxin_Steel_Group_Co_Ltd" TargetMode="External"/><Relationship Id="rId900" Type="http://schemas.openxmlformats.org/officeDocument/2006/relationships/hyperlink" Target="https://www.gem.wiki/Shandong_Iron_and_Steel_Co_Ltd_Laiwu_Branch_Xinxing_Road" TargetMode="External"/><Relationship Id="rId1323" Type="http://schemas.openxmlformats.org/officeDocument/2006/relationships/hyperlink" Target="https://www.gem.wiki/Cleveland-Cliffs_Burns_Harbor_steel_plant" TargetMode="External"/><Relationship Id="rId125" Type="http://schemas.openxmlformats.org/officeDocument/2006/relationships/hyperlink" Target="https://www.gem.wiki/Guangxi_Guigang_Iron_and_Steel_Group_Co_Ltd" TargetMode="External"/><Relationship Id="rId332" Type="http://schemas.openxmlformats.org/officeDocument/2006/relationships/hyperlink" Target="https://www.gem.wiki/Xinji_Aosen_Iron_and_Steel_Group_Co_Ltd" TargetMode="External"/><Relationship Id="rId777" Type="http://schemas.openxmlformats.org/officeDocument/2006/relationships/hyperlink" Target="https://www.gem.wiki/Baosteel_Group_Xinjiang_Bayi_Iron_and_Steel_Co_Ltd" TargetMode="External"/><Relationship Id="rId984" Type="http://schemas.openxmlformats.org/officeDocument/2006/relationships/hyperlink" Target="https://www.gem.wiki/Tata_Steel_Port_Talbot_steel_plant" TargetMode="External"/><Relationship Id="rId637" Type="http://schemas.openxmlformats.org/officeDocument/2006/relationships/hyperlink" Target="https://www.gem.wiki/Weifang_Special_Steel_Group_Co_Ltd" TargetMode="External"/><Relationship Id="rId844" Type="http://schemas.openxmlformats.org/officeDocument/2006/relationships/hyperlink" Target="https://www.gem.wiki/Fujian_Dingsheng_Iron_and_Steel_Co_Ltd" TargetMode="External"/><Relationship Id="rId1267" Type="http://schemas.openxmlformats.org/officeDocument/2006/relationships/hyperlink" Target="https://www.gem.wiki/NLMK_Lipetsk_steel_plant" TargetMode="External"/><Relationship Id="rId276" Type="http://schemas.openxmlformats.org/officeDocument/2006/relationships/hyperlink" Target="https://www.gem.wiki/Hebei_Xinjin_Iron_and_Steel_Co_Ltd" TargetMode="External"/><Relationship Id="rId483" Type="http://schemas.openxmlformats.org/officeDocument/2006/relationships/hyperlink" Target="https://www.gem.wiki/Xuzhou_Baofeng_Special_Steel_Co_Ltd" TargetMode="External"/><Relationship Id="rId690" Type="http://schemas.openxmlformats.org/officeDocument/2006/relationships/hyperlink" Target="https://www.gem.wiki/Shanxi_Liheng_Steel_Co_Ltd" TargetMode="External"/><Relationship Id="rId704" Type="http://schemas.openxmlformats.org/officeDocument/2006/relationships/hyperlink" Target="https://www.gem.wiki/Shanxi_Hongda_Iron_and_Steel_Group_Co_Ltd" TargetMode="External"/><Relationship Id="rId911" Type="http://schemas.openxmlformats.org/officeDocument/2006/relationships/hyperlink" Target="https://www.gem.wiki/Fujian_Dadonghai_Industrial_Group_Co_Ltd_plant" TargetMode="External"/><Relationship Id="rId1127" Type="http://schemas.openxmlformats.org/officeDocument/2006/relationships/hyperlink" Target="https://www.gem.wiki/Rungta_Mines_Dhenkanal_steel_plant" TargetMode="External"/><Relationship Id="rId1334" Type="http://schemas.openxmlformats.org/officeDocument/2006/relationships/hyperlink" Target="https://www.gem.wiki/U.S._Steel_Edgar_Thomson_Plant" TargetMode="External"/><Relationship Id="rId40" Type="http://schemas.openxmlformats.org/officeDocument/2006/relationships/hyperlink" Target="https://www.gem.wiki/Maanshan_Iron_and_Steel_Co_Ltd" TargetMode="External"/><Relationship Id="rId136" Type="http://schemas.openxmlformats.org/officeDocument/2006/relationships/hyperlink" Target="https://www.gem.wiki/Tangshan_Iron_and_Steel_Group_Co_Ltd" TargetMode="External"/><Relationship Id="rId343" Type="http://schemas.openxmlformats.org/officeDocument/2006/relationships/hyperlink" Target="https://www.gem.wiki/Jianlong_Beiman_Special_Steel_Co_Ltd" TargetMode="External"/><Relationship Id="rId550" Type="http://schemas.openxmlformats.org/officeDocument/2006/relationships/hyperlink" Target="https://www.gem.wiki/Angang_Steel_Co_Ltd_Bayuquan_branch" TargetMode="External"/><Relationship Id="rId788" Type="http://schemas.openxmlformats.org/officeDocument/2006/relationships/hyperlink" Target="https://www.gem.wiki/WISCO_Group_Kunming_Steel_Co_Ltd_Honghe_Iron_and_Steel_Company" TargetMode="External"/><Relationship Id="rId995" Type="http://schemas.openxmlformats.org/officeDocument/2006/relationships/hyperlink" Target="https://www.gem.wiki/Dexin_Steel_Morowali_plant" TargetMode="External"/><Relationship Id="rId1180" Type="http://schemas.openxmlformats.org/officeDocument/2006/relationships/hyperlink" Target="https://www.gem.wiki/Nippon_Nagoya_steel_plant" TargetMode="External"/><Relationship Id="rId1401" Type="http://schemas.openxmlformats.org/officeDocument/2006/relationships/hyperlink" Target="https://www.gem.wiki/Wu'an_Yongcheng_Zhuye_Co_Ltd" TargetMode="External"/><Relationship Id="rId203" Type="http://schemas.openxmlformats.org/officeDocument/2006/relationships/hyperlink" Target="https://www.gem.wiki/Hebei_Wenfeng_Iron_and_Steel_Co_Ltd" TargetMode="External"/><Relationship Id="rId648" Type="http://schemas.openxmlformats.org/officeDocument/2006/relationships/hyperlink" Target="https://www.gem.wiki/Shiheng_Special_Steel_Group_Co_Ltd" TargetMode="External"/><Relationship Id="rId855" Type="http://schemas.openxmlformats.org/officeDocument/2006/relationships/hyperlink" Target="https://www.gem.wiki/Hubei_Jinshenglan_Metallurgical_Technology_Co_Ltd" TargetMode="External"/><Relationship Id="rId1040" Type="http://schemas.openxmlformats.org/officeDocument/2006/relationships/hyperlink" Target="https://www.gem.wiki/SAIL_IISCO_steel_plant" TargetMode="External"/><Relationship Id="rId1278" Type="http://schemas.openxmlformats.org/officeDocument/2006/relationships/hyperlink" Target="https://www.gem.wiki/Evraz_ZSMK_steel_plant" TargetMode="External"/><Relationship Id="rId287" Type="http://schemas.openxmlformats.org/officeDocument/2006/relationships/hyperlink" Target="https://www.gem.wiki/Tangshan_Jinma_Steel_Group_Co_Ltd" TargetMode="External"/><Relationship Id="rId410" Type="http://schemas.openxmlformats.org/officeDocument/2006/relationships/hyperlink" Target="https://www.gem.wiki/Inner_Mongolia_BaoTou_Steel_Union_Co_Ltd" TargetMode="External"/><Relationship Id="rId494" Type="http://schemas.openxmlformats.org/officeDocument/2006/relationships/hyperlink" Target="https://www.gem.wiki/Wuxi_Xinsanzhou_Steel_Co_Ltd" TargetMode="External"/><Relationship Id="rId508" Type="http://schemas.openxmlformats.org/officeDocument/2006/relationships/hyperlink" Target="https://www.gem.wiki/Shanghai_Meishan_Iron_and_Steel_Co_Ltd" TargetMode="External"/><Relationship Id="rId715" Type="http://schemas.openxmlformats.org/officeDocument/2006/relationships/hyperlink" Target="https://www.gem.wiki/Shanxi_Changxin_Industrial_Co_Ltd" TargetMode="External"/><Relationship Id="rId922" Type="http://schemas.openxmlformats.org/officeDocument/2006/relationships/hyperlink" Target="https://www.gem.wiki/Tongling_Xuanli_Special_Steel_Co_Ltd" TargetMode="External"/><Relationship Id="rId1138" Type="http://schemas.openxmlformats.org/officeDocument/2006/relationships/hyperlink" Target="https://www.gem.wiki/Zarand_Iranian_Steel_Company_Kerman_plant" TargetMode="External"/><Relationship Id="rId1345" Type="http://schemas.openxmlformats.org/officeDocument/2006/relationships/hyperlink" Target="https://www.gem.wiki/U.S._Steel_Granite_City_Works" TargetMode="External"/><Relationship Id="rId147" Type="http://schemas.openxmlformats.org/officeDocument/2006/relationships/hyperlink" Target="https://www.gem.wiki/Shijiazhuang_Iron_and_Steel_Co_Ltd" TargetMode="External"/><Relationship Id="rId354" Type="http://schemas.openxmlformats.org/officeDocument/2006/relationships/hyperlink" Target="https://www.gem.wiki/Angang_Group_Xinyang_Iron_and_Steel_Co_Ltd" TargetMode="External"/><Relationship Id="rId799" Type="http://schemas.openxmlformats.org/officeDocument/2006/relationships/hyperlink" Target="https://www.gem.wiki/Yunnan_Yuxi_Iron_and_Steel_Group_Yukun_Iron_and_Steel_Co_Ltd" TargetMode="External"/><Relationship Id="rId1191" Type="http://schemas.openxmlformats.org/officeDocument/2006/relationships/hyperlink" Target="https://www.gem.wiki/Nippon_East_Japan_Works_(Kashima)_steel_plant" TargetMode="External"/><Relationship Id="rId1205" Type="http://schemas.openxmlformats.org/officeDocument/2006/relationships/hyperlink" Target="https://www.gem.wiki/Hyundai_Steel_Dangjin_steel_plant" TargetMode="External"/><Relationship Id="rId51" Type="http://schemas.openxmlformats.org/officeDocument/2006/relationships/hyperlink" Target="https://www.gem.wiki/Wuhu_Fuxin_Iron_and_Steel_Co_Ltd" TargetMode="External"/><Relationship Id="rId561" Type="http://schemas.openxmlformats.org/officeDocument/2006/relationships/hyperlink" Target="https://www.gem.wiki/Bengang_Steel_Plates_Co_Ltd" TargetMode="External"/><Relationship Id="rId659" Type="http://schemas.openxmlformats.org/officeDocument/2006/relationships/hyperlink" Target="https://www.gem.wiki/Shandong_Minyuan_Iron_and_Steel_Co_Ltd" TargetMode="External"/><Relationship Id="rId866" Type="http://schemas.openxmlformats.org/officeDocument/2006/relationships/hyperlink" Target="https://www.gem.wiki/Hebei_Tianzhu_Iron_and_Steel_Group_Co_Ltd" TargetMode="External"/><Relationship Id="rId1289" Type="http://schemas.openxmlformats.org/officeDocument/2006/relationships/hyperlink" Target="https://www.gem.wiki/Kardemir_Merkez_steel_plant" TargetMode="External"/><Relationship Id="rId1412" Type="http://schemas.openxmlformats.org/officeDocument/2006/relationships/hyperlink" Target="https://www.gem.wiki/Shandong_Xinhua_Special_Steel_Group_Co_Ltd" TargetMode="External"/><Relationship Id="rId214" Type="http://schemas.openxmlformats.org/officeDocument/2006/relationships/hyperlink" Target="https://www.gem.wiki/Tangshan_Ganglu_Iron_and_Steel_Co_Ltd" TargetMode="External"/><Relationship Id="rId298" Type="http://schemas.openxmlformats.org/officeDocument/2006/relationships/hyperlink" Target="https://www.gem.wiki/Hebei_Rongxin_Steel_Co_Ltd" TargetMode="External"/><Relationship Id="rId421" Type="http://schemas.openxmlformats.org/officeDocument/2006/relationships/hyperlink" Target="https://www.gem.wiki/Chifeng_Yuanlian_Steel_Co_Ltd" TargetMode="External"/><Relationship Id="rId519" Type="http://schemas.openxmlformats.org/officeDocument/2006/relationships/hyperlink" Target="https://www.gem.wiki/Xinyu_Iron_and_Steel_Group_Co_Ltd" TargetMode="External"/><Relationship Id="rId1051" Type="http://schemas.openxmlformats.org/officeDocument/2006/relationships/hyperlink" Target="https://www.gem.wiki/SAIL_Bokaro_steel_plant" TargetMode="External"/><Relationship Id="rId1149" Type="http://schemas.openxmlformats.org/officeDocument/2006/relationships/hyperlink" Target="https://www.gem.wiki/JFE_West_Japan_Works_(Kurashiki)_steel_plant" TargetMode="External"/><Relationship Id="rId1356" Type="http://schemas.openxmlformats.org/officeDocument/2006/relationships/hyperlink" Target="https://www.gem.wiki/Hoa_Phat_Hai_Duong_Steel_plant" TargetMode="External"/><Relationship Id="rId158" Type="http://schemas.openxmlformats.org/officeDocument/2006/relationships/hyperlink" Target="https://www.gem.wiki/Shougang_Jingtang_United_Iron_and_Steel_Co_Ltd" TargetMode="External"/><Relationship Id="rId726" Type="http://schemas.openxmlformats.org/officeDocument/2006/relationships/hyperlink" Target="https://www.gem.wiki/Jincheng_Fusheng_Iron_and_Steel_Co_Ltd" TargetMode="External"/><Relationship Id="rId933" Type="http://schemas.openxmlformats.org/officeDocument/2006/relationships/hyperlink" Target="https://www.gem.wiki/Qinhuangdao_Baigong_Steel_Co_Ltd" TargetMode="External"/><Relationship Id="rId1009" Type="http://schemas.openxmlformats.org/officeDocument/2006/relationships/hyperlink" Target="https://www.gem.wiki/ArcelorMittal_Nippon_Steel_Hazira_Plant" TargetMode="External"/><Relationship Id="rId62" Type="http://schemas.openxmlformats.org/officeDocument/2006/relationships/hyperlink" Target="https://www.gem.wiki/Sansteel_Minguang_Co_Ltd_Fujian_plant" TargetMode="External"/><Relationship Id="rId365" Type="http://schemas.openxmlformats.org/officeDocument/2006/relationships/hyperlink" Target="https://www.gem.wiki/Anyang_Xinpu_Steel_Co_Ltd" TargetMode="External"/><Relationship Id="rId572" Type="http://schemas.openxmlformats.org/officeDocument/2006/relationships/hyperlink" Target="https://www.gem.wiki/Benxi_Beiying_Iron_and_Steel_Group_Co_Ltd_Beitai_Town" TargetMode="External"/><Relationship Id="rId1216" Type="http://schemas.openxmlformats.org/officeDocument/2006/relationships/hyperlink" Target="https://www.gem.wiki/POSCO_Gwangyang_steel_plant" TargetMode="External"/><Relationship Id="rId1423" Type="http://schemas.openxmlformats.org/officeDocument/2006/relationships/hyperlink" Target="https://www.gem.wiki/Shanxi_Dongfang_Hengliu_Precision_Casting_Co" TargetMode="External"/><Relationship Id="rId225" Type="http://schemas.openxmlformats.org/officeDocument/2006/relationships/hyperlink" Target="https://www.gem.wiki/Hebei_Donghai_Special_Steel_Co_Ltd" TargetMode="External"/><Relationship Id="rId432" Type="http://schemas.openxmlformats.org/officeDocument/2006/relationships/hyperlink" Target="https://www.gem.wiki/Zhangjiagang_Hongchang_Steel_Co_Ltd" TargetMode="External"/><Relationship Id="rId877" Type="http://schemas.openxmlformats.org/officeDocument/2006/relationships/hyperlink" Target="https://www.gem.wiki/Hebei_Tangyin_Iron_and_Steel_Co_Ltd_Caofeidian_base" TargetMode="External"/><Relationship Id="rId1062" Type="http://schemas.openxmlformats.org/officeDocument/2006/relationships/hyperlink" Target="https://www.gem.wiki/SAIL_Durgapur_steel_plant" TargetMode="External"/><Relationship Id="rId737" Type="http://schemas.openxmlformats.org/officeDocument/2006/relationships/hyperlink" Target="https://www.gem.wiki/Jinye_Iron_and_Steel_Group_Co_Ltd" TargetMode="External"/><Relationship Id="rId944" Type="http://schemas.openxmlformats.org/officeDocument/2006/relationships/hyperlink" Target="https://www.gem.wiki/Sichuan_Dazhou_Iron_and_Steel_Group_Co_Ltd" TargetMode="External"/><Relationship Id="rId1367" Type="http://schemas.openxmlformats.org/officeDocument/2006/relationships/hyperlink" Target="https://www.gem.wiki/ArcelorMittal_Vanderbijlpark_Steel_Works" TargetMode="External"/><Relationship Id="rId73" Type="http://schemas.openxmlformats.org/officeDocument/2006/relationships/hyperlink" Target="https://www.gem.wiki/Fujian_Sanbao_Steel_Co_Ltd" TargetMode="External"/><Relationship Id="rId169" Type="http://schemas.openxmlformats.org/officeDocument/2006/relationships/hyperlink" Target="https://www.gem.wiki/Tangshan_Donghua_Iron_and_Steel_Enterprise_Group_Co_Ltd" TargetMode="External"/><Relationship Id="rId376" Type="http://schemas.openxmlformats.org/officeDocument/2006/relationships/hyperlink" Target="https://www.gem.wiki/Anyang_Huixin_Special_Steel_Co_Ltd" TargetMode="External"/><Relationship Id="rId583" Type="http://schemas.openxmlformats.org/officeDocument/2006/relationships/hyperlink" Target="https://www.gem.wiki/Fushun_New_Steel_Co_Ltd" TargetMode="External"/><Relationship Id="rId790" Type="http://schemas.openxmlformats.org/officeDocument/2006/relationships/hyperlink" Target="https://www.gem.wiki/WISCO_Group_Kunming_Steel_Co_Ltd_Honghe_Iron_and_Steel_Company" TargetMode="External"/><Relationship Id="rId804" Type="http://schemas.openxmlformats.org/officeDocument/2006/relationships/hyperlink" Target="https://www.gem.wiki/Yunnan_Yuxi_Iron_and_Steel_Group_Yukun_Iron_and_Steel_Co_Ltd" TargetMode="External"/><Relationship Id="rId1227" Type="http://schemas.openxmlformats.org/officeDocument/2006/relationships/hyperlink" Target="https://www.gem.wiki/Lanwa_Steel_Hambantota_steel_plant" TargetMode="External"/><Relationship Id="rId1434" Type="http://schemas.openxmlformats.org/officeDocument/2006/relationships/hyperlink" Target="https://www.gem.wiki/Shyam_Steel_Raghunathpur_Steel_Plant" TargetMode="External"/><Relationship Id="rId4" Type="http://schemas.openxmlformats.org/officeDocument/2006/relationships/hyperlink" Target="https://www.gem.wiki/Voestalpine_Stahl_Donawitz_steel_plant" TargetMode="External"/><Relationship Id="rId236" Type="http://schemas.openxmlformats.org/officeDocument/2006/relationships/hyperlink" Target="https://www.gem.wiki/Delong_Steel_Co_Ltd" TargetMode="External"/><Relationship Id="rId443" Type="http://schemas.openxmlformats.org/officeDocument/2006/relationships/hyperlink" Target="https://www.gem.wiki/Nanjing_Iron_and_Steel_Co_Ltd" TargetMode="External"/><Relationship Id="rId650" Type="http://schemas.openxmlformats.org/officeDocument/2006/relationships/hyperlink" Target="https://www.gem.wiki/Shandong_Shouguang_Juneng_Special_Steel_Co_Ltd" TargetMode="External"/><Relationship Id="rId888" Type="http://schemas.openxmlformats.org/officeDocument/2006/relationships/hyperlink" Target="https://www.gem.wiki/Liaoyang_United_Steel_Co_Ltd" TargetMode="External"/><Relationship Id="rId1073" Type="http://schemas.openxmlformats.org/officeDocument/2006/relationships/hyperlink" Target="https://www.gem.wiki/Tata_Steel_Jamshedpur_steel_plant" TargetMode="External"/><Relationship Id="rId1280" Type="http://schemas.openxmlformats.org/officeDocument/2006/relationships/hyperlink" Target="https://www.gem.wiki/Evraz_ZSMK_steel_plant" TargetMode="External"/><Relationship Id="rId303" Type="http://schemas.openxmlformats.org/officeDocument/2006/relationships/hyperlink" Target="https://www.gem.wiki/Tangshan_Donghai_Iron_and_Steel_Group_Co_Ltd" TargetMode="External"/><Relationship Id="rId748" Type="http://schemas.openxmlformats.org/officeDocument/2006/relationships/hyperlink" Target="https://www.gem.wiki/Chengyu_Vanadium_and_Titanium_Technology_Co_Ltd" TargetMode="External"/><Relationship Id="rId955" Type="http://schemas.openxmlformats.org/officeDocument/2006/relationships/hyperlink" Target="https://www.gem.wiki/Shandong_Iron_and_Steel_Group_Yongfeng_Lingang_Co_Ltd" TargetMode="External"/><Relationship Id="rId1140" Type="http://schemas.openxmlformats.org/officeDocument/2006/relationships/hyperlink" Target="https://www.gem.wiki/Acciaierie_d'Italia_Taranto_steel_plant" TargetMode="External"/><Relationship Id="rId1378" Type="http://schemas.openxmlformats.org/officeDocument/2006/relationships/hyperlink" Target="https://www.gem.wiki/Zhangjiagang_Rongsheng_Special_Steel_Co_Ltd" TargetMode="External"/><Relationship Id="rId84" Type="http://schemas.openxmlformats.org/officeDocument/2006/relationships/hyperlink" Target="https://www.gem.wiki/Gansu_Jiu_Steel_Group_Hongxing_Iron_and_Steel_Co_Ltd" TargetMode="External"/><Relationship Id="rId387" Type="http://schemas.openxmlformats.org/officeDocument/2006/relationships/hyperlink" Target="https://www.gem.wiki/Wuhan_Iron_and_Steel_Co_Ltd" TargetMode="External"/><Relationship Id="rId510" Type="http://schemas.openxmlformats.org/officeDocument/2006/relationships/hyperlink" Target="https://www.gem.wiki/Fangda_Special_Steel_Technology_Co_Ltd" TargetMode="External"/><Relationship Id="rId594" Type="http://schemas.openxmlformats.org/officeDocument/2006/relationships/hyperlink" Target="https://www.gem.wiki/Yingkou_Iron_and_Steel_Co_Ltd" TargetMode="External"/><Relationship Id="rId608" Type="http://schemas.openxmlformats.org/officeDocument/2006/relationships/hyperlink" Target="https://www.gem.wiki/Shaanxi_Steel_Group_Hanzhong_Iron_and_Steel_Co_Ltd" TargetMode="External"/><Relationship Id="rId815" Type="http://schemas.openxmlformats.org/officeDocument/2006/relationships/hyperlink" Target="https://www.gem.wiki/Quzhou_Yuanli_Metal_Products_Co_Ltd" TargetMode="External"/><Relationship Id="rId1238" Type="http://schemas.openxmlformats.org/officeDocument/2006/relationships/hyperlink" Target="https://www.gem.wiki/Eastern_Steel_Kemaman_plant" TargetMode="External"/><Relationship Id="rId1445" Type="http://schemas.openxmlformats.org/officeDocument/2006/relationships/hyperlink" Target="https://www.gem.wiki/Xinjiang_Ka_Steel_Group_Co" TargetMode="External"/><Relationship Id="rId247" Type="http://schemas.openxmlformats.org/officeDocument/2006/relationships/hyperlink" Target="https://www.gem.wiki/Cangzhou_China_Railway_Equipment_Manufacture_Material_Co_Ltd" TargetMode="External"/><Relationship Id="rId899" Type="http://schemas.openxmlformats.org/officeDocument/2006/relationships/hyperlink" Target="https://www.gem.wiki/Shandong_Iron_and_Steel_Co_Ltd_Laiwu_Branch_Xinxing_Road" TargetMode="External"/><Relationship Id="rId1000" Type="http://schemas.openxmlformats.org/officeDocument/2006/relationships/hyperlink" Target="https://www.gem.wiki/Hebei_Bishi_Central_Java_steel_plant" TargetMode="External"/><Relationship Id="rId1084" Type="http://schemas.openxmlformats.org/officeDocument/2006/relationships/hyperlink" Target="https://www.gem.wiki/RINL_Vizag_Steel_plant" TargetMode="External"/><Relationship Id="rId1305" Type="http://schemas.openxmlformats.org/officeDocument/2006/relationships/hyperlink" Target="https://www.gem.wiki/Metallurgical_Plant_Kametstal" TargetMode="External"/><Relationship Id="rId107" Type="http://schemas.openxmlformats.org/officeDocument/2006/relationships/hyperlink" Target="https://www.gem.wiki/Liuzhou_Iron_and_Steel_Co_Ltd_Liuzhou_Base" TargetMode="External"/><Relationship Id="rId454" Type="http://schemas.openxmlformats.org/officeDocument/2006/relationships/hyperlink" Target="https://www.gem.wiki/Lianfeng_Steel_Zhangjiagang_Co_Ltd" TargetMode="External"/><Relationship Id="rId661" Type="http://schemas.openxmlformats.org/officeDocument/2006/relationships/hyperlink" Target="https://www.gem.wiki/Laiwu_Iron_and_Steel_Group_Yinshan_Section_Steel_Co_Ltd" TargetMode="External"/><Relationship Id="rId759" Type="http://schemas.openxmlformats.org/officeDocument/2006/relationships/hyperlink" Target="https://www.gem.wiki/Tianjin_Rockcheck_Steel_Group_Co_Ltd" TargetMode="External"/><Relationship Id="rId966" Type="http://schemas.openxmlformats.org/officeDocument/2006/relationships/hyperlink" Target="https://www.gem.wiki/Salzgitter_Flachstahl_steel_plant" TargetMode="External"/><Relationship Id="rId1291" Type="http://schemas.openxmlformats.org/officeDocument/2006/relationships/hyperlink" Target="https://www.gem.wiki/China_Steel_Corporation_Xiaogang_plant" TargetMode="External"/><Relationship Id="rId1389" Type="http://schemas.openxmlformats.org/officeDocument/2006/relationships/hyperlink" Target="https://www.gem.wiki/Jishan_Mingfu_Steel_Products_Co_Ltd" TargetMode="External"/><Relationship Id="rId11" Type="http://schemas.openxmlformats.org/officeDocument/2006/relationships/hyperlink" Target="https://www.gem.wiki/ArcelorMittal_Gent_steel_plant" TargetMode="External"/><Relationship Id="rId314" Type="http://schemas.openxmlformats.org/officeDocument/2006/relationships/hyperlink" Target="https://www.gem.wiki/Hebei_Tangyin_Iron_and_Steel_Co_Ltd" TargetMode="External"/><Relationship Id="rId398" Type="http://schemas.openxmlformats.org/officeDocument/2006/relationships/hyperlink" Target="https://www.gem.wiki/Hunan_Valin_Xiangtan_Iron_and_Steel_Co_Ltd" TargetMode="External"/><Relationship Id="rId521" Type="http://schemas.openxmlformats.org/officeDocument/2006/relationships/hyperlink" Target="https://www.gem.wiki/Xinyu_Iron_and_Steel_Group_Co_Ltd" TargetMode="External"/><Relationship Id="rId619" Type="http://schemas.openxmlformats.org/officeDocument/2006/relationships/hyperlink" Target="https://www.gem.wiki/Rizhao_Steel_Holding_Group_Co_Ltd" TargetMode="External"/><Relationship Id="rId1151" Type="http://schemas.openxmlformats.org/officeDocument/2006/relationships/hyperlink" Target="https://www.gem.wiki/JFE_West_Japan_Works_(Fukuyama)_steel_plant" TargetMode="External"/><Relationship Id="rId1249" Type="http://schemas.openxmlformats.org/officeDocument/2006/relationships/hyperlink" Target="https://www.gem.wiki/Pakistan_Steel_Mills_Karachi" TargetMode="External"/><Relationship Id="rId95" Type="http://schemas.openxmlformats.org/officeDocument/2006/relationships/hyperlink" Target="https://www.gem.wiki/Baosteel_Zhanjiang_Iron_and_Steel_Co_Ltd" TargetMode="External"/><Relationship Id="rId160" Type="http://schemas.openxmlformats.org/officeDocument/2006/relationships/hyperlink" Target="https://www.gem.wiki/Shougang_Jingtang_United_Iron_and_Steel_Co_Ltd" TargetMode="External"/><Relationship Id="rId826" Type="http://schemas.openxmlformats.org/officeDocument/2006/relationships/hyperlink" Target="https://www.gem.wiki/Guangxi_Iron_and_Steel_Group_Co_Ltd" TargetMode="External"/><Relationship Id="rId1011" Type="http://schemas.openxmlformats.org/officeDocument/2006/relationships/hyperlink" Target="https://www.gem.wiki/JSPL_Angul_steel_plant" TargetMode="External"/><Relationship Id="rId1109" Type="http://schemas.openxmlformats.org/officeDocument/2006/relationships/hyperlink" Target="https://www.gem.wiki/SAIL_Paradip_steel_plant" TargetMode="External"/><Relationship Id="rId1456" Type="http://schemas.openxmlformats.org/officeDocument/2006/relationships/hyperlink" Target="https://www.gem.wiki/JSOL_Angul_steel_plant" TargetMode="External"/><Relationship Id="rId258" Type="http://schemas.openxmlformats.org/officeDocument/2006/relationships/hyperlink" Target="https://www.gem.wiki/Zhongpu_Handan_Iron_and_Steel_Co_Ltd" TargetMode="External"/><Relationship Id="rId465" Type="http://schemas.openxmlformats.org/officeDocument/2006/relationships/hyperlink" Target="https://www.gem.wiki/Zenith_Steel_Group_Co_Ltd" TargetMode="External"/><Relationship Id="rId672" Type="http://schemas.openxmlformats.org/officeDocument/2006/relationships/hyperlink" Target="https://www.gem.wiki/Shanxi_Taigang_Stainless_Steel_Co_Ltd" TargetMode="External"/><Relationship Id="rId1095" Type="http://schemas.openxmlformats.org/officeDocument/2006/relationships/hyperlink" Target="https://www.gem.wiki/JSW_Utkal_Steel_Rajnagar_plant" TargetMode="External"/><Relationship Id="rId1316" Type="http://schemas.openxmlformats.org/officeDocument/2006/relationships/hyperlink" Target="https://www.gem.wiki/Metinvest_Zaporizhstal_steel_plant" TargetMode="External"/><Relationship Id="rId22" Type="http://schemas.openxmlformats.org/officeDocument/2006/relationships/hyperlink" Target="https://www.gem.wiki/Usiminas_Ipatinga_steel_plant" TargetMode="External"/><Relationship Id="rId118" Type="http://schemas.openxmlformats.org/officeDocument/2006/relationships/hyperlink" Target="https://www.gem.wiki/Guangxi_Shenglong_Metallurgical_Co_Ltd" TargetMode="External"/><Relationship Id="rId325" Type="http://schemas.openxmlformats.org/officeDocument/2006/relationships/hyperlink" Target="https://www.gem.wiki/Chengde_Zhaofeng_Steel_Group_Co_Ltd" TargetMode="External"/><Relationship Id="rId532" Type="http://schemas.openxmlformats.org/officeDocument/2006/relationships/hyperlink" Target="https://www.gem.wiki/Jilin_Xinda_Iron_and_Steel_Co_Ltd" TargetMode="External"/><Relationship Id="rId977" Type="http://schemas.openxmlformats.org/officeDocument/2006/relationships/hyperlink" Target="https://www.gem.wiki/ArcelorMittal_Asturias_(Aviles)_steel_plant" TargetMode="External"/><Relationship Id="rId1162" Type="http://schemas.openxmlformats.org/officeDocument/2006/relationships/hyperlink" Target="https://www.gem.wiki/Nippon_Setouchi_Works_(Kure_Area)_steel_plant" TargetMode="External"/><Relationship Id="rId171" Type="http://schemas.openxmlformats.org/officeDocument/2006/relationships/hyperlink" Target="https://www.gem.wiki/Tangshan_Donghua_Iron_and_Steel_Enterprise_Group_Co_Ltd" TargetMode="External"/><Relationship Id="rId837" Type="http://schemas.openxmlformats.org/officeDocument/2006/relationships/hyperlink" Target="https://www.gem.wiki/Shandong_Iron_and_Steel_Group_Rizhao_Co_Ltd" TargetMode="External"/><Relationship Id="rId1022" Type="http://schemas.openxmlformats.org/officeDocument/2006/relationships/hyperlink" Target="https://www.gem.wiki/JSW_Steel_Vijayanagar_steel_plant" TargetMode="External"/><Relationship Id="rId269" Type="http://schemas.openxmlformats.org/officeDocument/2006/relationships/hyperlink" Target="https://www.gem.wiki/Wu_an_Mingfang_Iron_and_Steel_Co_Ltd" TargetMode="External"/><Relationship Id="rId476" Type="http://schemas.openxmlformats.org/officeDocument/2006/relationships/hyperlink" Target="https://www.gem.wiki/Lianyungang_Xingxin_Iron_and_Steel_Co_Ltd" TargetMode="External"/><Relationship Id="rId683" Type="http://schemas.openxmlformats.org/officeDocument/2006/relationships/hyperlink" Target="https://www.gem.wiki/Lvliang_Jianlong_Industrial_Co_Ltd" TargetMode="External"/><Relationship Id="rId890" Type="http://schemas.openxmlformats.org/officeDocument/2006/relationships/hyperlink" Target="https://www.gem.wiki/Baosteel_Desheng_Stainless_Steel_Co_Ltd" TargetMode="External"/><Relationship Id="rId904" Type="http://schemas.openxmlformats.org/officeDocument/2006/relationships/hyperlink" Target="https://www.gem.wiki/Minyuan_Iron_and_Steel_Group_Co_Ltd" TargetMode="External"/><Relationship Id="rId1327" Type="http://schemas.openxmlformats.org/officeDocument/2006/relationships/hyperlink" Target="https://www.gem.wiki/Cleveland-Cliffs_Indiana_Harbor_steel_plant" TargetMode="External"/><Relationship Id="rId33" Type="http://schemas.openxmlformats.org/officeDocument/2006/relationships/hyperlink" Target="https://www.gem.wiki/Wuhu_Xinxing_Ductile_Iron_Pipes_Co_Ltd" TargetMode="External"/><Relationship Id="rId129" Type="http://schemas.openxmlformats.org/officeDocument/2006/relationships/hyperlink" Target="https://www.gem.wiki/Shougang_Shuicheng_Iron_and_Steel_Group_Co_Ltd" TargetMode="External"/><Relationship Id="rId336" Type="http://schemas.openxmlformats.org/officeDocument/2006/relationships/hyperlink" Target="https://www.gem.wiki/Langfang_Guangyuan_Metalwork_Co_Ltd" TargetMode="External"/><Relationship Id="rId543" Type="http://schemas.openxmlformats.org/officeDocument/2006/relationships/hyperlink" Target="https://www.gem.wiki/Angang_Steel_Co_Ltd" TargetMode="External"/><Relationship Id="rId988" Type="http://schemas.openxmlformats.org/officeDocument/2006/relationships/hyperlink" Target="https://www.gem.wiki/British_Steel_Scunthorpe_plant" TargetMode="External"/><Relationship Id="rId1173" Type="http://schemas.openxmlformats.org/officeDocument/2006/relationships/hyperlink" Target="https://www.gem.wiki/North_Nippon_Muroran_Works_steel_plant" TargetMode="External"/><Relationship Id="rId1380" Type="http://schemas.openxmlformats.org/officeDocument/2006/relationships/hyperlink" Target="https://www.gem.wiki/Zhangjiagang_Rongsheng_Special_Steel_Co_Ltd" TargetMode="External"/><Relationship Id="rId182" Type="http://schemas.openxmlformats.org/officeDocument/2006/relationships/hyperlink" Target="https://www.gem.wiki/Qian_an_Jiujiang_Wire_Co_Ltd" TargetMode="External"/><Relationship Id="rId403" Type="http://schemas.openxmlformats.org/officeDocument/2006/relationships/hyperlink" Target="https://www.gem.wiki/Hunan_Valin_Lianyuan_Iron_and_Steel_Co_Ltd" TargetMode="External"/><Relationship Id="rId750" Type="http://schemas.openxmlformats.org/officeDocument/2006/relationships/hyperlink" Target="https://www.gem.wiki/Chengyu_Vanadium_and_Titanium_Technology_Co_Ltd" TargetMode="External"/><Relationship Id="rId848" Type="http://schemas.openxmlformats.org/officeDocument/2006/relationships/hyperlink" Target="https://www.gem.wiki/Hbis_Laoting_Steel_Co_Ltd" TargetMode="External"/><Relationship Id="rId1033" Type="http://schemas.openxmlformats.org/officeDocument/2006/relationships/hyperlink" Target="https://www.gem.wiki/JSW_Steel_Jharkhand_steel_plant" TargetMode="External"/><Relationship Id="rId487" Type="http://schemas.openxmlformats.org/officeDocument/2006/relationships/hyperlink" Target="https://www.gem.wiki/Changzhou_Eastern_Special_Steel_Co_Ltd" TargetMode="External"/><Relationship Id="rId610" Type="http://schemas.openxmlformats.org/officeDocument/2006/relationships/hyperlink" Target="https://www.gem.wiki/Shaanxi_Lueyang_Iron_and_Steel_Co_Ltd" TargetMode="External"/><Relationship Id="rId694" Type="http://schemas.openxmlformats.org/officeDocument/2006/relationships/hyperlink" Target="https://www.gem.wiki/Xiangfen_County_Xingyuan_Steel_Group_Co_Ltd" TargetMode="External"/><Relationship Id="rId708" Type="http://schemas.openxmlformats.org/officeDocument/2006/relationships/hyperlink" Target="https://www.gem.wiki/Shanxi_Huaxinyuan_Steel_and_Iron_Group_Co_Ltd" TargetMode="External"/><Relationship Id="rId915" Type="http://schemas.openxmlformats.org/officeDocument/2006/relationships/hyperlink" Target="https://www.gem.wiki/Lianyungang_Yaxin_Iron_and_Steel_Co_Ltd" TargetMode="External"/><Relationship Id="rId1240" Type="http://schemas.openxmlformats.org/officeDocument/2006/relationships/hyperlink" Target="https://www.gem.wiki/Alliance_Steel_Kuantan_plant" TargetMode="External"/><Relationship Id="rId1338" Type="http://schemas.openxmlformats.org/officeDocument/2006/relationships/hyperlink" Target="https://www.gem.wiki/U.S._Steel_Gary_Works" TargetMode="External"/><Relationship Id="rId347" Type="http://schemas.openxmlformats.org/officeDocument/2006/relationships/hyperlink" Target="https://www.gem.wiki/Anyang_Iron_and_Steel_Co_Ltd" TargetMode="External"/><Relationship Id="rId999" Type="http://schemas.openxmlformats.org/officeDocument/2006/relationships/hyperlink" Target="https://www.gem.wiki/Shaanxi_Iron_and_Steel_Indonesia_plant" TargetMode="External"/><Relationship Id="rId1100" Type="http://schemas.openxmlformats.org/officeDocument/2006/relationships/hyperlink" Target="https://www.gem.wiki/Neelachal_Ispat_Nigam_steel_plant" TargetMode="External"/><Relationship Id="rId1184" Type="http://schemas.openxmlformats.org/officeDocument/2006/relationships/hyperlink" Target="https://www.gem.wiki/Nippon_Kyushu_Works_(Yawata_Area,_Tobata)_steel_plant" TargetMode="External"/><Relationship Id="rId1405" Type="http://schemas.openxmlformats.org/officeDocument/2006/relationships/hyperlink" Target="https://www.gem.wiki/Jiangsu_Xingda_Steel_Group" TargetMode="External"/><Relationship Id="rId44" Type="http://schemas.openxmlformats.org/officeDocument/2006/relationships/hyperlink" Target="https://www.gem.wiki/Maanshan_Iron_and_Steel_Co_Ltd" TargetMode="External"/><Relationship Id="rId554" Type="http://schemas.openxmlformats.org/officeDocument/2006/relationships/hyperlink" Target="https://www.gem.wiki/Ansteel_Group_Chaoyang_Steel_and_Iron_Co_Ltd" TargetMode="External"/><Relationship Id="rId761" Type="http://schemas.openxmlformats.org/officeDocument/2006/relationships/hyperlink" Target="https://www.gem.wiki/Tianjin_Rockcheck_Steel_Group_Co_Ltd" TargetMode="External"/><Relationship Id="rId859" Type="http://schemas.openxmlformats.org/officeDocument/2006/relationships/hyperlink" Target="https://www.gem.wiki/Yunnan_Yuxi_Xianfu_Iron_and_Steel_Group_Co_Ltd" TargetMode="External"/><Relationship Id="rId1391" Type="http://schemas.openxmlformats.org/officeDocument/2006/relationships/hyperlink" Target="https://www.gem.wiki/Daye_Xinye_Special_Steel_Co_Ltd" TargetMode="External"/><Relationship Id="rId193" Type="http://schemas.openxmlformats.org/officeDocument/2006/relationships/hyperlink" Target="https://www.gem.wiki/Hebei_Puyang_Iron_and_Steel_Co_Ltd" TargetMode="External"/><Relationship Id="rId207" Type="http://schemas.openxmlformats.org/officeDocument/2006/relationships/hyperlink" Target="https://www.gem.wiki/Xingtai_Iron_and_Steel_Co_Ltd" TargetMode="External"/><Relationship Id="rId414" Type="http://schemas.openxmlformats.org/officeDocument/2006/relationships/hyperlink" Target="https://www.gem.wiki/Inner_Mongolia_BaoTou_Steel_Union_Co_Ltd" TargetMode="External"/><Relationship Id="rId498" Type="http://schemas.openxmlformats.org/officeDocument/2006/relationships/hyperlink" Target="https://www.gem.wiki/Xuzhou_Taifa_Special_Steel_Group_Co_Ltd" TargetMode="External"/><Relationship Id="rId621" Type="http://schemas.openxmlformats.org/officeDocument/2006/relationships/hyperlink" Target="https://www.gem.wiki/Rizhao_Steel_Holding_Group_Co_Ltd" TargetMode="External"/><Relationship Id="rId1044" Type="http://schemas.openxmlformats.org/officeDocument/2006/relationships/hyperlink" Target="https://www.gem.wiki/SAIL_Bhilai_steel_plant" TargetMode="External"/><Relationship Id="rId1251" Type="http://schemas.openxmlformats.org/officeDocument/2006/relationships/hyperlink" Target="https://www.gem.wiki/GFG_Liberty_Galati_steel_plant" TargetMode="External"/><Relationship Id="rId1349" Type="http://schemas.openxmlformats.org/officeDocument/2006/relationships/hyperlink" Target="https://www.gem.wiki/Formosa_Ha_Tinh_Steel_plant" TargetMode="External"/><Relationship Id="rId260" Type="http://schemas.openxmlformats.org/officeDocument/2006/relationships/hyperlink" Target="https://www.gem.wiki/Hebei_Xinwuan_Iron_and_Steel_Group_Xinhui_Metallurgy_Co_Ltd" TargetMode="External"/><Relationship Id="rId719" Type="http://schemas.openxmlformats.org/officeDocument/2006/relationships/hyperlink" Target="https://www.gem.wiki/Shanxi_Zhongsheng_Iron_and_Steel_Co_Ltd" TargetMode="External"/><Relationship Id="rId926" Type="http://schemas.openxmlformats.org/officeDocument/2006/relationships/hyperlink" Target="https://www.gem.wiki/Guangxi_Guixin_Iron_and_Steel_Group_Co_Ltd" TargetMode="External"/><Relationship Id="rId1111" Type="http://schemas.openxmlformats.org/officeDocument/2006/relationships/hyperlink" Target="https://www.gem.wiki/Xindia_Steels_Koppal_plant" TargetMode="External"/><Relationship Id="rId55" Type="http://schemas.openxmlformats.org/officeDocument/2006/relationships/hyperlink" Target="https://www.gem.wiki/Chongqing_Iron_and_Steel_Co_Ltd" TargetMode="External"/><Relationship Id="rId120" Type="http://schemas.openxmlformats.org/officeDocument/2006/relationships/hyperlink" Target="https://www.gem.wiki/Guangxi_Shenglong_Metallurgical_Co_Ltd" TargetMode="External"/><Relationship Id="rId358" Type="http://schemas.openxmlformats.org/officeDocument/2006/relationships/hyperlink" Target="https://www.gem.wiki/Henan_Jiyuan_Iron_and_Steel_Group_Co_Ltd" TargetMode="External"/><Relationship Id="rId565" Type="http://schemas.openxmlformats.org/officeDocument/2006/relationships/hyperlink" Target="https://www.gem.wiki/Bengang_Steel_Plates_Co_Ltd" TargetMode="External"/><Relationship Id="rId772" Type="http://schemas.openxmlformats.org/officeDocument/2006/relationships/hyperlink" Target="https://www.gem.wiki/Baosteel_Group_Xinjiang_Bayi_Iron_and_Steel_Co_Ltd" TargetMode="External"/><Relationship Id="rId1195" Type="http://schemas.openxmlformats.org/officeDocument/2006/relationships/hyperlink" Target="https://www.gem.wiki/Nippon_Kyushu_Works_(Yawata_Area,_Kokura)_steel_plant" TargetMode="External"/><Relationship Id="rId1209" Type="http://schemas.openxmlformats.org/officeDocument/2006/relationships/hyperlink" Target="https://www.gem.wiki/POSCO_Gwangyang_steel_plant" TargetMode="External"/><Relationship Id="rId1416" Type="http://schemas.openxmlformats.org/officeDocument/2006/relationships/hyperlink" Target="https://www.gem.wiki/Shandong_Iron_and_Steel_Co_Ltd_Laiwu_Branch_Aishan_Street" TargetMode="External"/><Relationship Id="rId218" Type="http://schemas.openxmlformats.org/officeDocument/2006/relationships/hyperlink" Target="https://www.gem.wiki/Tangshan_Ganglu_Iron_and_Steel_Co_Ltd" TargetMode="External"/><Relationship Id="rId425" Type="http://schemas.openxmlformats.org/officeDocument/2006/relationships/hyperlink" Target="https://www.gem.wiki/Inner_Mongolia_Desheng_Metal_Products_Co_Ltd" TargetMode="External"/><Relationship Id="rId632" Type="http://schemas.openxmlformats.org/officeDocument/2006/relationships/hyperlink" Target="https://www.gem.wiki/Xiwang_Metal_Science_Technology_Co_Ltd" TargetMode="External"/><Relationship Id="rId1055" Type="http://schemas.openxmlformats.org/officeDocument/2006/relationships/hyperlink" Target="https://www.gem.wiki/SAIL_Bokaro_steel_plant" TargetMode="External"/><Relationship Id="rId1262" Type="http://schemas.openxmlformats.org/officeDocument/2006/relationships/hyperlink" Target="https://www.gem.wiki/Magnitogorsk_Iron_and_Steel_Works" TargetMode="External"/><Relationship Id="rId271" Type="http://schemas.openxmlformats.org/officeDocument/2006/relationships/hyperlink" Target="https://www.gem.wiki/Hebei_Baoxin_Iron_and_Steel_Group_Co_Ltd" TargetMode="External"/><Relationship Id="rId937" Type="http://schemas.openxmlformats.org/officeDocument/2006/relationships/hyperlink" Target="https://www.gem.wiki/Jinan_Iron_and_Steel_Group_Co_Ltd" TargetMode="External"/><Relationship Id="rId1122" Type="http://schemas.openxmlformats.org/officeDocument/2006/relationships/hyperlink" Target="https://www.gem.wiki/Orissa_Metaliks_Markuta_steel_plant" TargetMode="External"/><Relationship Id="rId66" Type="http://schemas.openxmlformats.org/officeDocument/2006/relationships/hyperlink" Target="https://www.gem.wiki/Sansteel_Minguang_Co_Ltd_Fujian_plant" TargetMode="External"/><Relationship Id="rId131" Type="http://schemas.openxmlformats.org/officeDocument/2006/relationships/hyperlink" Target="https://www.gem.wiki/Hebei_Xinxing_Ductile_Iron_Pipes_Co_Ltd" TargetMode="External"/><Relationship Id="rId369" Type="http://schemas.openxmlformats.org/officeDocument/2006/relationships/hyperlink" Target="https://www.gem.wiki/Henan_Fengbao_Special_Steel_Co_Ltd" TargetMode="External"/><Relationship Id="rId576" Type="http://schemas.openxmlformats.org/officeDocument/2006/relationships/hyperlink" Target="https://www.gem.wiki/Lingyuan_Iron_and_Steel_Co_Ltd" TargetMode="External"/><Relationship Id="rId783" Type="http://schemas.openxmlformats.org/officeDocument/2006/relationships/hyperlink" Target="https://www.gem.wiki/Xinjiang_Yili_Iron_and_Steel_Co_Ltd" TargetMode="External"/><Relationship Id="rId990" Type="http://schemas.openxmlformats.org/officeDocument/2006/relationships/hyperlink" Target="https://www.gem.wiki/Gunung_Raja_Paksi_West_Java_steel_plant" TargetMode="External"/><Relationship Id="rId1427" Type="http://schemas.openxmlformats.org/officeDocument/2006/relationships/hyperlink" Target="https://www.gem.wiki/Aktobe_Generatsiya_steel_plant" TargetMode="External"/><Relationship Id="rId229" Type="http://schemas.openxmlformats.org/officeDocument/2006/relationships/hyperlink" Target="https://www.gem.wiki/Jingye_Iron_and_Steel_Co_Ltd" TargetMode="External"/><Relationship Id="rId436" Type="http://schemas.openxmlformats.org/officeDocument/2006/relationships/hyperlink" Target="https://www.gem.wiki/Zhangjiagang_Hongchang_Steel_Co_Ltd" TargetMode="External"/><Relationship Id="rId643" Type="http://schemas.openxmlformats.org/officeDocument/2006/relationships/hyperlink" Target="https://www.gem.wiki/Shiheng_Special_Steel_Group_Co_Ltd" TargetMode="External"/><Relationship Id="rId1066" Type="http://schemas.openxmlformats.org/officeDocument/2006/relationships/hyperlink" Target="https://www.gem.wiki/SAIL_Rourkela_steel_plant" TargetMode="External"/><Relationship Id="rId1273" Type="http://schemas.openxmlformats.org/officeDocument/2006/relationships/hyperlink" Target="https://www.gem.wiki/Severstal_Cherepovets_steel_plant" TargetMode="External"/><Relationship Id="rId850" Type="http://schemas.openxmlformats.org/officeDocument/2006/relationships/hyperlink" Target="https://www.gem.wiki/Hbis_Laoting_Steel_Co_Ltd" TargetMode="External"/><Relationship Id="rId948" Type="http://schemas.openxmlformats.org/officeDocument/2006/relationships/hyperlink" Target="https://www.gem.wiki/Tangshan_Guotang_Steel_Co_Ltd" TargetMode="External"/><Relationship Id="rId1133" Type="http://schemas.openxmlformats.org/officeDocument/2006/relationships/hyperlink" Target="https://www.gem.wiki/ArcelorMittal_Nippon_Steel_Kendrapara_plant" TargetMode="External"/><Relationship Id="rId77" Type="http://schemas.openxmlformats.org/officeDocument/2006/relationships/hyperlink" Target="https://www.gem.wiki/Fujian_Luoyuan_Minguang_Iron_and_Steel_Co_Ltd" TargetMode="External"/><Relationship Id="rId282" Type="http://schemas.openxmlformats.org/officeDocument/2006/relationships/hyperlink" Target="https://www.gem.wiki/Tangshan_Xinbaotai_Iron_and_Steel_Co_Ltd" TargetMode="External"/><Relationship Id="rId503" Type="http://schemas.openxmlformats.org/officeDocument/2006/relationships/hyperlink" Target="https://www.gem.wiki/Zhongxin_Iron_and_Steel_Group_Co_Ltd" TargetMode="External"/><Relationship Id="rId587" Type="http://schemas.openxmlformats.org/officeDocument/2006/relationships/hyperlink" Target="https://www.gem.wiki/Fushun_New_Steel_Co_Ltd" TargetMode="External"/><Relationship Id="rId710" Type="http://schemas.openxmlformats.org/officeDocument/2006/relationships/hyperlink" Target="https://www.gem.wiki/Shanxi_Gaoyi_Steel_Co_Ltd" TargetMode="External"/><Relationship Id="rId808" Type="http://schemas.openxmlformats.org/officeDocument/2006/relationships/hyperlink" Target="https://www.gem.wiki/Yunnan_Desheng_Iron_and_Steel_Co_Ltd" TargetMode="External"/><Relationship Id="rId1340" Type="http://schemas.openxmlformats.org/officeDocument/2006/relationships/hyperlink" Target="https://www.gem.wiki/U.S._Steel_Gary_Works" TargetMode="External"/><Relationship Id="rId1438" Type="http://schemas.openxmlformats.org/officeDocument/2006/relationships/hyperlink" Target="https://www.gem.wiki/Uttam_Galva_Ferrous_Bellary_Steel_Plant" TargetMode="External"/><Relationship Id="rId8" Type="http://schemas.openxmlformats.org/officeDocument/2006/relationships/hyperlink" Target="https://www.gem.wiki/ArcelorMittal_Zenica_steel_plant" TargetMode="External"/><Relationship Id="rId142" Type="http://schemas.openxmlformats.org/officeDocument/2006/relationships/hyperlink" Target="https://www.gem.wiki/Handan_Iron_and_Steel_Group_Co_Ltd" TargetMode="External"/><Relationship Id="rId447" Type="http://schemas.openxmlformats.org/officeDocument/2006/relationships/hyperlink" Target="https://www.gem.wiki/Nanjing_Iron_and_Steel_Co_Ltd" TargetMode="External"/><Relationship Id="rId794" Type="http://schemas.openxmlformats.org/officeDocument/2006/relationships/hyperlink" Target="https://www.gem.wiki/WISCO_Group_Kunming_Steel_Co_Ltd_New_District_Branch" TargetMode="External"/><Relationship Id="rId1077" Type="http://schemas.openxmlformats.org/officeDocument/2006/relationships/hyperlink" Target="https://www.gem.wiki/Tata_Steel_Jamshedpur_steel_plant" TargetMode="External"/><Relationship Id="rId1200" Type="http://schemas.openxmlformats.org/officeDocument/2006/relationships/hyperlink" Target="https://www.gem.wiki/China_Baowu_Phnom_Penh_steel_plant" TargetMode="External"/><Relationship Id="rId654" Type="http://schemas.openxmlformats.org/officeDocument/2006/relationships/hyperlink" Target="https://www.gem.wiki/Shandong_Fulun_Iron_and_Steel_Co_Ltd" TargetMode="External"/><Relationship Id="rId861" Type="http://schemas.openxmlformats.org/officeDocument/2006/relationships/hyperlink" Target="https://www.gem.wiki/Yunnan_Yuxi_Xianfu_Iron_and_Steel_Group_Co_Ltd" TargetMode="External"/><Relationship Id="rId959" Type="http://schemas.openxmlformats.org/officeDocument/2006/relationships/hyperlink" Target="https://www.gem.wiki/GFG_Liberty_Ostrava_steel_plant" TargetMode="External"/><Relationship Id="rId1284" Type="http://schemas.openxmlformats.org/officeDocument/2006/relationships/hyperlink" Target="https://www.gem.wiki/Erdemir_Eregli_steel_plant" TargetMode="External"/><Relationship Id="rId293" Type="http://schemas.openxmlformats.org/officeDocument/2006/relationships/hyperlink" Target="https://www.gem.wiki/Hebei_Xinda_Iron_and_Steel_Group_Co_Ltd" TargetMode="External"/><Relationship Id="rId307" Type="http://schemas.openxmlformats.org/officeDocument/2006/relationships/hyperlink" Target="https://www.gem.wiki/Tangshan_Chunxing_Special_Steel_Co_Ltd" TargetMode="External"/><Relationship Id="rId514" Type="http://schemas.openxmlformats.org/officeDocument/2006/relationships/hyperlink" Target="https://www.gem.wiki/Pingxiang_Pinggang_Anyuan_Iron_and_Steel_Co_Ltd" TargetMode="External"/><Relationship Id="rId721" Type="http://schemas.openxmlformats.org/officeDocument/2006/relationships/hyperlink" Target="https://www.gem.wiki/Xiangfen_County_Xinjinshan_Special_Steel_Co_Ltd" TargetMode="External"/><Relationship Id="rId1144" Type="http://schemas.openxmlformats.org/officeDocument/2006/relationships/hyperlink" Target="https://www.gem.wiki/JFE_East_Japan_Works_(Chiba)_steel_plant" TargetMode="External"/><Relationship Id="rId1351" Type="http://schemas.openxmlformats.org/officeDocument/2006/relationships/hyperlink" Target="https://www.gem.wiki/Hoa_Phat_Dung_Quat_steel_plant" TargetMode="External"/><Relationship Id="rId1449" Type="http://schemas.openxmlformats.org/officeDocument/2006/relationships/hyperlink" Target="https://www.gem.wiki/Baldota_Koppal_steel_plant" TargetMode="External"/><Relationship Id="rId88" Type="http://schemas.openxmlformats.org/officeDocument/2006/relationships/hyperlink" Target="https://www.gem.wiki/Jiugang_Group_Yuzhong_Iron_and_Steel_Co_Ltd" TargetMode="External"/><Relationship Id="rId153" Type="http://schemas.openxmlformats.org/officeDocument/2006/relationships/hyperlink" Target="https://www.gem.wiki/Chengde_Iron_and_Steel_Group_Co_Ltd" TargetMode="External"/><Relationship Id="rId360" Type="http://schemas.openxmlformats.org/officeDocument/2006/relationships/hyperlink" Target="https://www.gem.wiki/Henan_Jiyuan_Iron_and_Steel_Group_Co_Ltd" TargetMode="External"/><Relationship Id="rId598" Type="http://schemas.openxmlformats.org/officeDocument/2006/relationships/hyperlink" Target="https://www.gem.wiki/Xining_Special_Steel_Co_Ltd" TargetMode="External"/><Relationship Id="rId819" Type="http://schemas.openxmlformats.org/officeDocument/2006/relationships/hyperlink" Target="https://www.gem.wiki/Quzhou_Yuanli_Metal_Products_Co_Ltd" TargetMode="External"/><Relationship Id="rId1004" Type="http://schemas.openxmlformats.org/officeDocument/2006/relationships/hyperlink" Target="https://www.gem.wiki/Tata_Steel_BSL_Meramandali_steel_plant" TargetMode="External"/><Relationship Id="rId1211" Type="http://schemas.openxmlformats.org/officeDocument/2006/relationships/hyperlink" Target="https://www.gem.wiki/POSCO_Gwangyang_steel_plant" TargetMode="External"/><Relationship Id="rId220" Type="http://schemas.openxmlformats.org/officeDocument/2006/relationships/hyperlink" Target="https://www.gem.wiki/Hebei_Donghai_Special_Steel_Co_Ltd" TargetMode="External"/><Relationship Id="rId458" Type="http://schemas.openxmlformats.org/officeDocument/2006/relationships/hyperlink" Target="https://www.gem.wiki/Lianfeng_Steel_Zhangjiagang_Co_Ltd" TargetMode="External"/><Relationship Id="rId665" Type="http://schemas.openxmlformats.org/officeDocument/2006/relationships/hyperlink" Target="https://www.gem.wiki/Shandong_Laigang_Yongfeng_Steel_Co_Ltd" TargetMode="External"/><Relationship Id="rId872" Type="http://schemas.openxmlformats.org/officeDocument/2006/relationships/hyperlink" Target="https://www.gem.wiki/Hangang_Longshan_Iron_and_Steel_Co_Ltd" TargetMode="External"/><Relationship Id="rId1088" Type="http://schemas.openxmlformats.org/officeDocument/2006/relationships/hyperlink" Target="https://www.gem.wiki/Electrosteel_Bokaro_steel_plant" TargetMode="External"/><Relationship Id="rId1295" Type="http://schemas.openxmlformats.org/officeDocument/2006/relationships/hyperlink" Target="https://www.gem.wiki/Alchevsk_Metallurgical_Plant" TargetMode="External"/><Relationship Id="rId1309" Type="http://schemas.openxmlformats.org/officeDocument/2006/relationships/hyperlink" Target="https://www.gem.wiki/DCH_Dnipro_Metallurgical_Plant" TargetMode="External"/><Relationship Id="rId15" Type="http://schemas.openxmlformats.org/officeDocument/2006/relationships/hyperlink" Target="https://www.gem.wiki/Ternium_Brasil_Santa_Cruz_steel_plant" TargetMode="External"/><Relationship Id="rId318" Type="http://schemas.openxmlformats.org/officeDocument/2006/relationships/hyperlink" Target="https://www.gem.wiki/Qinhuangdao_Hongxing_Iron_and_Steel_Co_Ltd" TargetMode="External"/><Relationship Id="rId525" Type="http://schemas.openxmlformats.org/officeDocument/2006/relationships/hyperlink" Target="https://www.gem.wiki/Jilin_Jianlong_Steel_Co_Ltd" TargetMode="External"/><Relationship Id="rId732" Type="http://schemas.openxmlformats.org/officeDocument/2006/relationships/hyperlink" Target="https://www.gem.wiki/Shanxi_Jianlong_Industrial_Co_Ltd" TargetMode="External"/><Relationship Id="rId1155" Type="http://schemas.openxmlformats.org/officeDocument/2006/relationships/hyperlink" Target="https://www.gem.wiki/JFE_West_Japan_Works_(Fukuyama)_steel_plant" TargetMode="External"/><Relationship Id="rId1362" Type="http://schemas.openxmlformats.org/officeDocument/2006/relationships/hyperlink" Target="https://www.gem.wiki/ArcelorMittal_Newcastle_Steel_Works" TargetMode="External"/><Relationship Id="rId99" Type="http://schemas.openxmlformats.org/officeDocument/2006/relationships/hyperlink" Target="https://www.gem.wiki/Zhuhai_Yueyufeng_Iron_and_Steel_Co_Ltd" TargetMode="External"/><Relationship Id="rId164" Type="http://schemas.openxmlformats.org/officeDocument/2006/relationships/hyperlink" Target="https://www.gem.wiki/Shougang_Qian_an_Iron_and_Steel_Co_Ltd" TargetMode="External"/><Relationship Id="rId371" Type="http://schemas.openxmlformats.org/officeDocument/2006/relationships/hyperlink" Target="https://www.gem.wiki/Henan_Yaxin_Iron_and_Steel_Group_Co_Ltd" TargetMode="External"/><Relationship Id="rId1015" Type="http://schemas.openxmlformats.org/officeDocument/2006/relationships/hyperlink" Target="https://www.gem.wiki/JSPL_Raigarh_steel_plant" TargetMode="External"/><Relationship Id="rId1222" Type="http://schemas.openxmlformats.org/officeDocument/2006/relationships/hyperlink" Target="https://www.gem.wiki/POSCO_Pohang_steel_plant" TargetMode="External"/><Relationship Id="rId469" Type="http://schemas.openxmlformats.org/officeDocument/2006/relationships/hyperlink" Target="https://www.gem.wiki/Jiangsu_Shente_Steel_Co_Ltd" TargetMode="External"/><Relationship Id="rId676" Type="http://schemas.openxmlformats.org/officeDocument/2006/relationships/hyperlink" Target="https://www.gem.wiki/Shanxi_Taigang_Stainless_Steel_Co_Ltd" TargetMode="External"/><Relationship Id="rId883" Type="http://schemas.openxmlformats.org/officeDocument/2006/relationships/hyperlink" Target="https://www.gem.wiki/Zenith_Steel_Group_Nantong_Co_Ltd" TargetMode="External"/><Relationship Id="rId1099" Type="http://schemas.openxmlformats.org/officeDocument/2006/relationships/hyperlink" Target="https://www.gem.wiki/Neelachal_Ispat_Nigam_steel_plant" TargetMode="External"/><Relationship Id="rId26" Type="http://schemas.openxmlformats.org/officeDocument/2006/relationships/hyperlink" Target="https://www.gem.wiki/Algoma_steel_plant" TargetMode="External"/><Relationship Id="rId231" Type="http://schemas.openxmlformats.org/officeDocument/2006/relationships/hyperlink" Target="https://www.gem.wiki/Jingye_Iron_and_Steel_Co_Ltd" TargetMode="External"/><Relationship Id="rId329" Type="http://schemas.openxmlformats.org/officeDocument/2006/relationships/hyperlink" Target="https://www.gem.wiki/Chengde_Shengfeng_Iron_and_Steel_Co_Ltd" TargetMode="External"/><Relationship Id="rId536" Type="http://schemas.openxmlformats.org/officeDocument/2006/relationships/hyperlink" Target="https://www.gem.wiki/Angang_Steel_Co_Ltd" TargetMode="External"/><Relationship Id="rId1166" Type="http://schemas.openxmlformats.org/officeDocument/2006/relationships/hyperlink" Target="https://www.gem.wiki/Nippon_Setouchi_Works_(Hirohata_Area)_steel_plant" TargetMode="External"/><Relationship Id="rId1373" Type="http://schemas.openxmlformats.org/officeDocument/2006/relationships/hyperlink" Target="https://www.gem.wiki/Hebei_Anfeng_Iron_and_Steel_Co_Ltd" TargetMode="External"/><Relationship Id="rId175" Type="http://schemas.openxmlformats.org/officeDocument/2006/relationships/hyperlink" Target="https://www.gem.wiki/Tangshan_Ruifeng_Iron_and_Steel_Group_Co_Ltd" TargetMode="External"/><Relationship Id="rId743" Type="http://schemas.openxmlformats.org/officeDocument/2006/relationships/hyperlink" Target="https://www.gem.wiki/Pangang_Group_Xichang_Steel_and_Vanadium_Co_Ltd" TargetMode="External"/><Relationship Id="rId950" Type="http://schemas.openxmlformats.org/officeDocument/2006/relationships/hyperlink" Target="https://www.gem.wiki/Panshi_Jianlong_Iron_and_Steel_Co_Ltd" TargetMode="External"/><Relationship Id="rId1026" Type="http://schemas.openxmlformats.org/officeDocument/2006/relationships/hyperlink" Target="https://www.gem.wiki/JSW_Steel_Vijayanagar_steel_plant" TargetMode="External"/><Relationship Id="rId382" Type="http://schemas.openxmlformats.org/officeDocument/2006/relationships/hyperlink" Target="https://www.gem.wiki/Wuhan_Iron_and_Steel_Co_Ltd" TargetMode="External"/><Relationship Id="rId603" Type="http://schemas.openxmlformats.org/officeDocument/2006/relationships/hyperlink" Target="https://www.gem.wiki/Shaanxi_Longmen_Steel_Co_Ltd" TargetMode="External"/><Relationship Id="rId687" Type="http://schemas.openxmlformats.org/officeDocument/2006/relationships/hyperlink" Target="https://www.gem.wiki/Shanxi_Xintai_Iron_and_Steel_Co_Ltd" TargetMode="External"/><Relationship Id="rId810" Type="http://schemas.openxmlformats.org/officeDocument/2006/relationships/hyperlink" Target="https://www.gem.wiki/Yunnan_Desheng_Iron_and_Steel_Co_Ltd" TargetMode="External"/><Relationship Id="rId908" Type="http://schemas.openxmlformats.org/officeDocument/2006/relationships/hyperlink" Target="https://www.gem.wiki/Fujian_Dadonghai_Industrial_Group_Co_Ltd_plant" TargetMode="External"/><Relationship Id="rId1233" Type="http://schemas.openxmlformats.org/officeDocument/2006/relationships/hyperlink" Target="https://www.gem.wiki/Altos_Hornos_De_Mexico_SA_AHMSA_steel_plant" TargetMode="External"/><Relationship Id="rId1440" Type="http://schemas.openxmlformats.org/officeDocument/2006/relationships/hyperlink" Target="https://www.gem.wiki/Uttam_Galva_Ferrous_Bellary_Steel_Plant" TargetMode="External"/><Relationship Id="rId242" Type="http://schemas.openxmlformats.org/officeDocument/2006/relationships/hyperlink" Target="https://www.gem.wiki/Chengde_Jianlong_Special_Steel_Co_Ltd" TargetMode="External"/><Relationship Id="rId894" Type="http://schemas.openxmlformats.org/officeDocument/2006/relationships/hyperlink" Target="https://www.gem.wiki/Baosteel_Desheng_Stainless_Steel_Co_Ltd" TargetMode="External"/><Relationship Id="rId1177" Type="http://schemas.openxmlformats.org/officeDocument/2006/relationships/hyperlink" Target="https://www.gem.wiki/Nippon_Nagoya_steel_plant" TargetMode="External"/><Relationship Id="rId1300" Type="http://schemas.openxmlformats.org/officeDocument/2006/relationships/hyperlink" Target="https://www.gem.wiki/ArcelorMittal_Kryvyi_Rih_steel_plant" TargetMode="External"/><Relationship Id="rId37" Type="http://schemas.openxmlformats.org/officeDocument/2006/relationships/hyperlink" Target="https://www.gem.wiki/Maanshan_Iron_and_Steel_Co_Ltd" TargetMode="External"/><Relationship Id="rId102" Type="http://schemas.openxmlformats.org/officeDocument/2006/relationships/hyperlink" Target="https://www.gem.wiki/Yangchun_New_Steel_Co_Ltd" TargetMode="External"/><Relationship Id="rId547" Type="http://schemas.openxmlformats.org/officeDocument/2006/relationships/hyperlink" Target="https://www.gem.wiki/Angang_Steel_Co_Ltd" TargetMode="External"/><Relationship Id="rId754" Type="http://schemas.openxmlformats.org/officeDocument/2006/relationships/hyperlink" Target="https://www.gem.wiki/Tianjin_Iron_Plant" TargetMode="External"/><Relationship Id="rId961" Type="http://schemas.openxmlformats.org/officeDocument/2006/relationships/hyperlink" Target="https://www.gem.wiki/GFG_Liberty_Ostrava_steel_plant" TargetMode="External"/><Relationship Id="rId1384" Type="http://schemas.openxmlformats.org/officeDocument/2006/relationships/hyperlink" Target="https://www.gem.wiki/Zhangjiagang_Rongsheng_Special_Steel_Co_Ltd" TargetMode="External"/><Relationship Id="rId90" Type="http://schemas.openxmlformats.org/officeDocument/2006/relationships/hyperlink" Target="https://www.gem.wiki/SGIS_Songshan_Co_Ltd" TargetMode="External"/><Relationship Id="rId186" Type="http://schemas.openxmlformats.org/officeDocument/2006/relationships/hyperlink" Target="https://www.gem.wiki/Hebei_Yanshan_Iron_and_Steel_Group_Co_Ltd" TargetMode="External"/><Relationship Id="rId393" Type="http://schemas.openxmlformats.org/officeDocument/2006/relationships/hyperlink" Target="https://www.gem.wiki/Hunan_Valin_Xiangtan_Iron_and_Steel_Co_Ltd" TargetMode="External"/><Relationship Id="rId407" Type="http://schemas.openxmlformats.org/officeDocument/2006/relationships/hyperlink" Target="https://www.gem.wiki/Lengshuijiang_Steel_Co_Ltd" TargetMode="External"/><Relationship Id="rId614" Type="http://schemas.openxmlformats.org/officeDocument/2006/relationships/hyperlink" Target="https://www.gem.wiki/Qingdao_Special_Iron_and_Steel_Co_Ltd" TargetMode="External"/><Relationship Id="rId821" Type="http://schemas.openxmlformats.org/officeDocument/2006/relationships/hyperlink" Target="https://www.gem.wiki/Ningbo_Iron_and_Steel_Co_Ltd" TargetMode="External"/><Relationship Id="rId1037" Type="http://schemas.openxmlformats.org/officeDocument/2006/relationships/hyperlink" Target="https://www.gem.wiki/SAIL_IISCO_steel_plant" TargetMode="External"/><Relationship Id="rId1244" Type="http://schemas.openxmlformats.org/officeDocument/2006/relationships/hyperlink" Target="https://www.gem.wiki/Tata_Steel_IJmuiden_steel_plant" TargetMode="External"/><Relationship Id="rId1451" Type="http://schemas.openxmlformats.org/officeDocument/2006/relationships/hyperlink" Target="https://www.gem.wiki/Baldota_Koppal_steel_plant" TargetMode="External"/><Relationship Id="rId253" Type="http://schemas.openxmlformats.org/officeDocument/2006/relationships/hyperlink" Target="https://www.gem.wiki/Tangshan_Medium_Thick_Plate_Co_Ltd" TargetMode="External"/><Relationship Id="rId460" Type="http://schemas.openxmlformats.org/officeDocument/2006/relationships/hyperlink" Target="https://www.gem.wiki/Zenith_Steel_Group_Co_Ltd" TargetMode="External"/><Relationship Id="rId698" Type="http://schemas.openxmlformats.org/officeDocument/2006/relationships/hyperlink" Target="https://www.gem.wiki/Shanxi_Tongcai_Industry_and_Trade_Co_Ltd" TargetMode="External"/><Relationship Id="rId919" Type="http://schemas.openxmlformats.org/officeDocument/2006/relationships/hyperlink" Target="https://www.gem.wiki/Yunnan_Jingye_Steel_Co_Ltd" TargetMode="External"/><Relationship Id="rId1090" Type="http://schemas.openxmlformats.org/officeDocument/2006/relationships/hyperlink" Target="https://www.gem.wiki/Electrosteel_Bokaro_steel_plant" TargetMode="External"/><Relationship Id="rId1104" Type="http://schemas.openxmlformats.org/officeDocument/2006/relationships/hyperlink" Target="https://www.gem.wiki/Welspun_Metallics_Anjar_Steel_plant" TargetMode="External"/><Relationship Id="rId1311" Type="http://schemas.openxmlformats.org/officeDocument/2006/relationships/hyperlink" Target="https://www.gem.wiki/Yenakiieve_Metallurgical_Plant" TargetMode="External"/><Relationship Id="rId48" Type="http://schemas.openxmlformats.org/officeDocument/2006/relationships/hyperlink" Target="https://www.gem.wiki/Anhui_Guihang_Special_Steel_Co_Ltd" TargetMode="External"/><Relationship Id="rId113" Type="http://schemas.openxmlformats.org/officeDocument/2006/relationships/hyperlink" Target="https://www.gem.wiki/Guangxi_Shenglong_Metallurgical_Co_Ltd" TargetMode="External"/><Relationship Id="rId320" Type="http://schemas.openxmlformats.org/officeDocument/2006/relationships/hyperlink" Target="https://www.gem.wiki/Qinhuangdao_Hongxing_Iron_and_Steel_Co_Ltd" TargetMode="External"/><Relationship Id="rId558" Type="http://schemas.openxmlformats.org/officeDocument/2006/relationships/hyperlink" Target="https://www.gem.wiki/Rizhao_Steel_Yingkou_Medium_Plate_Co_Ltd" TargetMode="External"/><Relationship Id="rId765" Type="http://schemas.openxmlformats.org/officeDocument/2006/relationships/hyperlink" Target="https://www.gem.wiki/Tianjin_Tianfeng_Steel_Co_Ltd" TargetMode="External"/><Relationship Id="rId972" Type="http://schemas.openxmlformats.org/officeDocument/2006/relationships/hyperlink" Target="https://www.gem.wiki/Sider_El_Hadjar_Annaba_steel_plant" TargetMode="External"/><Relationship Id="rId1188" Type="http://schemas.openxmlformats.org/officeDocument/2006/relationships/hyperlink" Target="https://www.gem.wiki/Nippon_East_Japan_Works_(Kashima)_steel_plant" TargetMode="External"/><Relationship Id="rId1395" Type="http://schemas.openxmlformats.org/officeDocument/2006/relationships/hyperlink" Target="https://www.gem.wiki/Baotou_Baoxin_Special_Steel_Co_Ltd" TargetMode="External"/><Relationship Id="rId1409" Type="http://schemas.openxmlformats.org/officeDocument/2006/relationships/hyperlink" Target="https://www.gem.wiki/Baotou_Deshun_Special_Steel_Co_Ltd" TargetMode="External"/><Relationship Id="rId197" Type="http://schemas.openxmlformats.org/officeDocument/2006/relationships/hyperlink" Target="https://www.gem.wiki/Wu_an_Yuhua_Iron_and_Steel_Co_Ltd" TargetMode="External"/><Relationship Id="rId418" Type="http://schemas.openxmlformats.org/officeDocument/2006/relationships/hyperlink" Target="https://www.gem.wiki/Inner_Mongolia_BaoTou_Steel_Union_Co_Ltd" TargetMode="External"/><Relationship Id="rId625" Type="http://schemas.openxmlformats.org/officeDocument/2006/relationships/hyperlink" Target="https://www.gem.wiki/Rizhao_Steel_Holding_Group_Co_Ltd" TargetMode="External"/><Relationship Id="rId832" Type="http://schemas.openxmlformats.org/officeDocument/2006/relationships/hyperlink" Target="https://www.gem.wiki/Yancheng_Lianxin_Iron_and_Steel_Co_Ltd" TargetMode="External"/><Relationship Id="rId1048" Type="http://schemas.openxmlformats.org/officeDocument/2006/relationships/hyperlink" Target="https://www.gem.wiki/SAIL_Bhilai_steel_plant" TargetMode="External"/><Relationship Id="rId1255" Type="http://schemas.openxmlformats.org/officeDocument/2006/relationships/hyperlink" Target="https://www.gem.wiki/HBIS_GROUP_Serbia_Iron_&amp;_Steel_plant_Belgrade" TargetMode="External"/><Relationship Id="rId264" Type="http://schemas.openxmlformats.org/officeDocument/2006/relationships/hyperlink" Target="https://www.gem.wiki/Jinding_Heavy_Industry_Co_Ltd" TargetMode="External"/><Relationship Id="rId471" Type="http://schemas.openxmlformats.org/officeDocument/2006/relationships/hyperlink" Target="https://www.gem.wiki/Jiangsu_Binxin_Steel_Group_Co_Ltd" TargetMode="External"/><Relationship Id="rId1115" Type="http://schemas.openxmlformats.org/officeDocument/2006/relationships/hyperlink" Target="https://www.gem.wiki/Rashmi_Metaliks_Jamuria_steel_plant" TargetMode="External"/><Relationship Id="rId1322" Type="http://schemas.openxmlformats.org/officeDocument/2006/relationships/hyperlink" Target="https://www.gem.wiki/Cleveland-Cliffs_Riverdale_steel_plant" TargetMode="External"/><Relationship Id="rId59" Type="http://schemas.openxmlformats.org/officeDocument/2006/relationships/hyperlink" Target="https://www.gem.wiki/Sichuan_Desheng_Group_Vanadium_and_Titanium_Co_Ltd" TargetMode="External"/><Relationship Id="rId124" Type="http://schemas.openxmlformats.org/officeDocument/2006/relationships/hyperlink" Target="https://www.gem.wiki/Guangxi_Guigang_Iron_and_Steel_Group_Co_Ltd" TargetMode="External"/><Relationship Id="rId569" Type="http://schemas.openxmlformats.org/officeDocument/2006/relationships/hyperlink" Target="https://www.gem.wiki/Benxi_Beiying_Iron_and_Steel_Group_Co_Ltd_Beitai_Town" TargetMode="External"/><Relationship Id="rId776" Type="http://schemas.openxmlformats.org/officeDocument/2006/relationships/hyperlink" Target="https://www.gem.wiki/Baosteel_Group_Xinjiang_Bayi_Iron_and_Steel_Co_Ltd" TargetMode="External"/><Relationship Id="rId983" Type="http://schemas.openxmlformats.org/officeDocument/2006/relationships/hyperlink" Target="https://www.gem.wiki/ArcelorMittal_Florange_steel_plant" TargetMode="External"/><Relationship Id="rId1199" Type="http://schemas.openxmlformats.org/officeDocument/2006/relationships/hyperlink" Target="https://www.gem.wiki/Nippon_Kansai_Works_(Wakayama_Area,_Wakayama)_steel_plant" TargetMode="External"/><Relationship Id="rId331" Type="http://schemas.openxmlformats.org/officeDocument/2006/relationships/hyperlink" Target="https://www.gem.wiki/Xinji_Aosen_Iron_and_Steel_Group_Co_Ltd" TargetMode="External"/><Relationship Id="rId429" Type="http://schemas.openxmlformats.org/officeDocument/2006/relationships/hyperlink" Target="https://www.gem.wiki/Inner_Mongolia_Yaxin_Longshun_Special_Steel_Co_Ltd" TargetMode="External"/><Relationship Id="rId636" Type="http://schemas.openxmlformats.org/officeDocument/2006/relationships/hyperlink" Target="https://www.gem.wiki/Weifang_Special_Steel_Group_Co_Ltd" TargetMode="External"/><Relationship Id="rId1059" Type="http://schemas.openxmlformats.org/officeDocument/2006/relationships/hyperlink" Target="https://www.gem.wiki/SAIL_Durgapur_steel_plant" TargetMode="External"/><Relationship Id="rId1266" Type="http://schemas.openxmlformats.org/officeDocument/2006/relationships/hyperlink" Target="https://www.gem.wiki/NLMK_Lipetsk_steel_plant" TargetMode="External"/><Relationship Id="rId843" Type="http://schemas.openxmlformats.org/officeDocument/2006/relationships/hyperlink" Target="https://www.gem.wiki/Fujian_Dingsheng_Iron_and_Steel_Co_Ltd" TargetMode="External"/><Relationship Id="rId1126" Type="http://schemas.openxmlformats.org/officeDocument/2006/relationships/hyperlink" Target="https://www.gem.wiki/Rungta_Mines_Dhenkanal_steel_plant" TargetMode="External"/><Relationship Id="rId275" Type="http://schemas.openxmlformats.org/officeDocument/2006/relationships/hyperlink" Target="https://www.gem.wiki/Hebei_Xinjin_Iron_and_Steel_Co_Ltd" TargetMode="External"/><Relationship Id="rId482" Type="http://schemas.openxmlformats.org/officeDocument/2006/relationships/hyperlink" Target="https://www.gem.wiki/Jiangsu_Changqiang_Iron_and_Steel_Co_Ltd" TargetMode="External"/><Relationship Id="rId703" Type="http://schemas.openxmlformats.org/officeDocument/2006/relationships/hyperlink" Target="https://www.gem.wiki/Shanxi_Hongda_Iron_and_Steel_Group_Co_Ltd" TargetMode="External"/><Relationship Id="rId910" Type="http://schemas.openxmlformats.org/officeDocument/2006/relationships/hyperlink" Target="https://www.gem.wiki/Fujian_Dadonghai_Industrial_Group_Co_Ltd_plant" TargetMode="External"/><Relationship Id="rId1333" Type="http://schemas.openxmlformats.org/officeDocument/2006/relationships/hyperlink" Target="https://www.gem.wiki/Cleveland-Cliffs_Cleveland_steel_plant" TargetMode="External"/><Relationship Id="rId135" Type="http://schemas.openxmlformats.org/officeDocument/2006/relationships/hyperlink" Target="https://www.gem.wiki/Tangshan_Iron_and_Steel_Group_Co_Ltd" TargetMode="External"/><Relationship Id="rId342" Type="http://schemas.openxmlformats.org/officeDocument/2006/relationships/hyperlink" Target="https://www.gem.wiki/Jianlong_Xilin_Iron_and_Steel_Co_Ltd" TargetMode="External"/><Relationship Id="rId787" Type="http://schemas.openxmlformats.org/officeDocument/2006/relationships/hyperlink" Target="https://www.gem.wiki/WISCO_Group_Kunming_Steel_Co_Ltd_Anning_Branch" TargetMode="External"/><Relationship Id="rId994" Type="http://schemas.openxmlformats.org/officeDocument/2006/relationships/hyperlink" Target="https://www.gem.wiki/CNR_Mandan_Steel_South_Kalimantan_plant" TargetMode="External"/><Relationship Id="rId1400" Type="http://schemas.openxmlformats.org/officeDocument/2006/relationships/hyperlink" Target="https://www.gem.wiki/Tianjin_Rongcheng_Group_Tangshan_Special_Steel_Co_Ltd" TargetMode="External"/><Relationship Id="rId202" Type="http://schemas.openxmlformats.org/officeDocument/2006/relationships/hyperlink" Target="https://www.gem.wiki/Hebei_Wenfeng_Iron_and_Steel_Co_Ltd" TargetMode="External"/><Relationship Id="rId647" Type="http://schemas.openxmlformats.org/officeDocument/2006/relationships/hyperlink" Target="https://www.gem.wiki/Shiheng_Special_Steel_Group_Co_Ltd" TargetMode="External"/><Relationship Id="rId854" Type="http://schemas.openxmlformats.org/officeDocument/2006/relationships/hyperlink" Target="https://www.gem.wiki/Shanxi_Jinnan_Iron_and_Steel_Group_Co_Ltd" TargetMode="External"/><Relationship Id="rId1277" Type="http://schemas.openxmlformats.org/officeDocument/2006/relationships/hyperlink" Target="https://www.gem.wiki/Evraz_ZSMK_steel_plant" TargetMode="External"/><Relationship Id="rId286" Type="http://schemas.openxmlformats.org/officeDocument/2006/relationships/hyperlink" Target="https://www.gem.wiki/Tangshan_Jinma_Steel_Group_Co_Ltd" TargetMode="External"/><Relationship Id="rId493" Type="http://schemas.openxmlformats.org/officeDocument/2006/relationships/hyperlink" Target="https://www.gem.wiki/Yangzhou_Qinyou_Special_Metal_Materials_Co_Ltd" TargetMode="External"/><Relationship Id="rId507" Type="http://schemas.openxmlformats.org/officeDocument/2006/relationships/hyperlink" Target="https://www.gem.wiki/Shanghai_Meishan_Iron_and_Steel_Co_Ltd" TargetMode="External"/><Relationship Id="rId714" Type="http://schemas.openxmlformats.org/officeDocument/2006/relationships/hyperlink" Target="https://www.gem.wiki/Shanxi_Changxin_Industrial_Co_Ltd" TargetMode="External"/><Relationship Id="rId921" Type="http://schemas.openxmlformats.org/officeDocument/2006/relationships/hyperlink" Target="https://www.gem.wiki/Tongling_Xuanli_Special_Steel_Co_Ltd" TargetMode="External"/><Relationship Id="rId1137" Type="http://schemas.openxmlformats.org/officeDocument/2006/relationships/hyperlink" Target="https://www.gem.wiki/Esfahan_Steel_Isfahan_plant" TargetMode="External"/><Relationship Id="rId1344" Type="http://schemas.openxmlformats.org/officeDocument/2006/relationships/hyperlink" Target="https://www.gem.wiki/U.S._Steel_Granite_City_Works" TargetMode="External"/><Relationship Id="rId50" Type="http://schemas.openxmlformats.org/officeDocument/2006/relationships/hyperlink" Target="https://www.gem.wiki/Tongling_Fuxin_Iron_and_Steel_Co_Ltd" TargetMode="External"/><Relationship Id="rId146" Type="http://schemas.openxmlformats.org/officeDocument/2006/relationships/hyperlink" Target="https://www.gem.wiki/Shijiazhuang_Iron_and_Steel_Co_Ltd" TargetMode="External"/><Relationship Id="rId353" Type="http://schemas.openxmlformats.org/officeDocument/2006/relationships/hyperlink" Target="https://www.gem.wiki/Shagang_Group_Anyang_Yongxing_Special_Steel_Co_Ltd" TargetMode="External"/><Relationship Id="rId560" Type="http://schemas.openxmlformats.org/officeDocument/2006/relationships/hyperlink" Target="https://www.gem.wiki/Bengang_Steel_Plates_Co_Ltd" TargetMode="External"/><Relationship Id="rId798" Type="http://schemas.openxmlformats.org/officeDocument/2006/relationships/hyperlink" Target="https://www.gem.wiki/Yunnan_Yuxi_Iron_and_Steel_Group_Yukun_Iron_and_Steel_Co_Ltd" TargetMode="External"/><Relationship Id="rId1190" Type="http://schemas.openxmlformats.org/officeDocument/2006/relationships/hyperlink" Target="https://www.gem.wiki/Nippon_East_Japan_Works_(Kashima)_steel_plant" TargetMode="External"/><Relationship Id="rId1204" Type="http://schemas.openxmlformats.org/officeDocument/2006/relationships/hyperlink" Target="https://www.gem.wiki/Hyundai_Steel_Dangjin_steel_plant" TargetMode="External"/><Relationship Id="rId1411" Type="http://schemas.openxmlformats.org/officeDocument/2006/relationships/hyperlink" Target="https://www.gem.wiki/Baotou_Da'an_Iron_and_Steel_Co_Ltd_Kundulun_District" TargetMode="External"/><Relationship Id="rId213" Type="http://schemas.openxmlformats.org/officeDocument/2006/relationships/hyperlink" Target="https://www.gem.wiki/Tangshan_Ganglu_Iron_and_Steel_Co_Ltd" TargetMode="External"/><Relationship Id="rId420" Type="http://schemas.openxmlformats.org/officeDocument/2006/relationships/hyperlink" Target="https://www.gem.wiki/Inner_Mongolia_BaoTou_Steel_Union_Co_Ltd" TargetMode="External"/><Relationship Id="rId658" Type="http://schemas.openxmlformats.org/officeDocument/2006/relationships/hyperlink" Target="https://www.gem.wiki/Shandong_Longsheng_Iron_and_Steel_Co_Ltd" TargetMode="External"/><Relationship Id="rId865" Type="http://schemas.openxmlformats.org/officeDocument/2006/relationships/hyperlink" Target="https://www.gem.wiki/Hebei_Huaxi_Special_Steel_Co_Ltd" TargetMode="External"/><Relationship Id="rId1050" Type="http://schemas.openxmlformats.org/officeDocument/2006/relationships/hyperlink" Target="https://www.gem.wiki/SAIL_Bokaro_steel_plant" TargetMode="External"/><Relationship Id="rId1288" Type="http://schemas.openxmlformats.org/officeDocument/2006/relationships/hyperlink" Target="https://www.gem.wiki/Kardemir_Merkez_steel_plant" TargetMode="External"/><Relationship Id="rId297" Type="http://schemas.openxmlformats.org/officeDocument/2006/relationships/hyperlink" Target="https://www.gem.wiki/Hebei_Rongxin_Steel_Co_Ltd" TargetMode="External"/><Relationship Id="rId518" Type="http://schemas.openxmlformats.org/officeDocument/2006/relationships/hyperlink" Target="https://www.gem.wiki/Jiujiang_Pinggang_Iron_and_Steel_Co_Ltd" TargetMode="External"/><Relationship Id="rId725" Type="http://schemas.openxmlformats.org/officeDocument/2006/relationships/hyperlink" Target="https://www.gem.wiki/Jincheng_Fusheng_Iron_and_Steel_Co_Ltd" TargetMode="External"/><Relationship Id="rId932" Type="http://schemas.openxmlformats.org/officeDocument/2006/relationships/hyperlink" Target="https://www.gem.wiki/Qinhuangdao_Baigong_Steel_Co_Ltd" TargetMode="External"/><Relationship Id="rId1148" Type="http://schemas.openxmlformats.org/officeDocument/2006/relationships/hyperlink" Target="https://www.gem.wiki/JFE_West_Japan_Works_(Kurashiki)_steel_plant" TargetMode="External"/><Relationship Id="rId1355" Type="http://schemas.openxmlformats.org/officeDocument/2006/relationships/hyperlink" Target="https://www.gem.wiki/Hoa_Phat_Dung_Quat_steel_plant" TargetMode="External"/><Relationship Id="rId157" Type="http://schemas.openxmlformats.org/officeDocument/2006/relationships/hyperlink" Target="https://www.gem.wiki/Shougang_Jingtang_United_Iron_and_Steel_Co_Ltd" TargetMode="External"/><Relationship Id="rId364" Type="http://schemas.openxmlformats.org/officeDocument/2006/relationships/hyperlink" Target="https://www.gem.wiki/Nanyang_Hanye_Special_Steel_Co_Ltd" TargetMode="External"/><Relationship Id="rId1008" Type="http://schemas.openxmlformats.org/officeDocument/2006/relationships/hyperlink" Target="https://www.gem.wiki/ArcelorMittal_Nippon_Steel_Hazira_Plant" TargetMode="External"/><Relationship Id="rId1215" Type="http://schemas.openxmlformats.org/officeDocument/2006/relationships/hyperlink" Target="https://www.gem.wiki/POSCO_Gwangyang_steel_plant" TargetMode="External"/><Relationship Id="rId1422" Type="http://schemas.openxmlformats.org/officeDocument/2006/relationships/hyperlink" Target="https://www.gem.wiki/Shanxi_Meijin_Iron_and_Steel_Co_Ltd_Yuanping_City" TargetMode="External"/><Relationship Id="rId61" Type="http://schemas.openxmlformats.org/officeDocument/2006/relationships/hyperlink" Target="https://www.gem.wiki/Sichuan_Desheng_Group_Vanadium_and_Titanium_Co_Ltd" TargetMode="External"/><Relationship Id="rId571" Type="http://schemas.openxmlformats.org/officeDocument/2006/relationships/hyperlink" Target="https://www.gem.wiki/Benxi_Beiying_Iron_and_Steel_Group_Co_Ltd_Beitai_Town" TargetMode="External"/><Relationship Id="rId669" Type="http://schemas.openxmlformats.org/officeDocument/2006/relationships/hyperlink" Target="https://www.gem.wiki/Baoshan_Iron_and_Steel_Co_Ltd_Headquarters" TargetMode="External"/><Relationship Id="rId876" Type="http://schemas.openxmlformats.org/officeDocument/2006/relationships/hyperlink" Target="https://www.gem.wiki/Hebei_Tangyin_Iron_and_Steel_Co_Ltd_Caofeidian_base" TargetMode="External"/><Relationship Id="rId1299" Type="http://schemas.openxmlformats.org/officeDocument/2006/relationships/hyperlink" Target="https://www.gem.wiki/ArcelorMittal_Kryvyi_Rih_steel_plant" TargetMode="External"/><Relationship Id="rId19" Type="http://schemas.openxmlformats.org/officeDocument/2006/relationships/hyperlink" Target="https://www.gem.wiki/Usiminas_Ipatinga_steel_plant" TargetMode="External"/><Relationship Id="rId224" Type="http://schemas.openxmlformats.org/officeDocument/2006/relationships/hyperlink" Target="https://www.gem.wiki/Hebei_Donghai_Special_Steel_Co_Ltd" TargetMode="External"/><Relationship Id="rId431" Type="http://schemas.openxmlformats.org/officeDocument/2006/relationships/hyperlink" Target="https://www.gem.wiki/Zhangjiagang_Hongchang_Steel_Co_Ltd" TargetMode="External"/><Relationship Id="rId529" Type="http://schemas.openxmlformats.org/officeDocument/2006/relationships/hyperlink" Target="https://www.gem.wiki/Jilin_Xinda_Iron_and_Steel_Co_Ltd" TargetMode="External"/><Relationship Id="rId736" Type="http://schemas.openxmlformats.org/officeDocument/2006/relationships/hyperlink" Target="https://www.gem.wiki/Shougang_Changzhi_Iron_and_Steel_Co_Ltd" TargetMode="External"/><Relationship Id="rId1061" Type="http://schemas.openxmlformats.org/officeDocument/2006/relationships/hyperlink" Target="https://www.gem.wiki/SAIL_Durgapur_steel_plant" TargetMode="External"/><Relationship Id="rId1159" Type="http://schemas.openxmlformats.org/officeDocument/2006/relationships/hyperlink" Target="https://www.gem.wiki/Kobe_Kakogawa_Works_steel_plant" TargetMode="External"/><Relationship Id="rId1366" Type="http://schemas.openxmlformats.org/officeDocument/2006/relationships/hyperlink" Target="https://www.gem.wiki/ArcelorMittal_Vanderbijlpark_Steel_Works" TargetMode="External"/><Relationship Id="rId168" Type="http://schemas.openxmlformats.org/officeDocument/2006/relationships/hyperlink" Target="https://www.gem.wiki/Shougang_Qian_an_Iron_and_Steel_Co_Ltd" TargetMode="External"/><Relationship Id="rId943" Type="http://schemas.openxmlformats.org/officeDocument/2006/relationships/hyperlink" Target="https://www.gem.wiki/Sichuan_Dazhou_Iron_and_Steel_Group_Co_Ltd" TargetMode="External"/><Relationship Id="rId1019" Type="http://schemas.openxmlformats.org/officeDocument/2006/relationships/hyperlink" Target="https://www.gem.wiki/JSW_Steel_Dolvi_steel_plant" TargetMode="External"/><Relationship Id="rId72" Type="http://schemas.openxmlformats.org/officeDocument/2006/relationships/hyperlink" Target="https://www.gem.wiki/Fujian_Sanbao_Steel_Co_Ltd" TargetMode="External"/><Relationship Id="rId375" Type="http://schemas.openxmlformats.org/officeDocument/2006/relationships/hyperlink" Target="https://www.gem.wiki/Anyang_Huixin_Special_Steel_Co_Ltd" TargetMode="External"/><Relationship Id="rId582" Type="http://schemas.openxmlformats.org/officeDocument/2006/relationships/hyperlink" Target="https://www.gem.wiki/Lingyuan_Iron_and_Steel_Co_Ltd" TargetMode="External"/><Relationship Id="rId803" Type="http://schemas.openxmlformats.org/officeDocument/2006/relationships/hyperlink" Target="https://www.gem.wiki/Yunnan_Yuxi_Iron_and_Steel_Group_Yukun_Iron_and_Steel_Co_Ltd" TargetMode="External"/><Relationship Id="rId1226" Type="http://schemas.openxmlformats.org/officeDocument/2006/relationships/hyperlink" Target="https://www.gem.wiki/Qarmet_steel_plant" TargetMode="External"/><Relationship Id="rId1433" Type="http://schemas.openxmlformats.org/officeDocument/2006/relationships/hyperlink" Target="https://www.gem.wiki/Lloyds_Metals_and_Energy_Ltd_Konsari_Steel_Plant" TargetMode="External"/><Relationship Id="rId3" Type="http://schemas.openxmlformats.org/officeDocument/2006/relationships/hyperlink" Target="https://www.gem.wiki/Voestalpine_Stahl_Linz_steel_plant" TargetMode="External"/><Relationship Id="rId235" Type="http://schemas.openxmlformats.org/officeDocument/2006/relationships/hyperlink" Target="https://www.gem.wiki/Jingye_Iron_and_Steel_Co_Ltd" TargetMode="External"/><Relationship Id="rId442" Type="http://schemas.openxmlformats.org/officeDocument/2006/relationships/hyperlink" Target="https://www.gem.wiki/Nanjing_Iron_and_Steel_Co_Ltd" TargetMode="External"/><Relationship Id="rId887" Type="http://schemas.openxmlformats.org/officeDocument/2006/relationships/hyperlink" Target="https://www.gem.wiki/Liaoyang_United_Steel_Co_Ltd" TargetMode="External"/><Relationship Id="rId1072" Type="http://schemas.openxmlformats.org/officeDocument/2006/relationships/hyperlink" Target="https://www.gem.wiki/Tata_Steel_Jamshedpur_steel_plant" TargetMode="External"/><Relationship Id="rId302" Type="http://schemas.openxmlformats.org/officeDocument/2006/relationships/hyperlink" Target="https://www.gem.wiki/Hebei_Rongxin_Steel_Co_Ltd" TargetMode="External"/><Relationship Id="rId747" Type="http://schemas.openxmlformats.org/officeDocument/2006/relationships/hyperlink" Target="https://www.gem.wiki/Chengyu_Vanadium_and_Titanium_Technology_Co_Ltd" TargetMode="External"/><Relationship Id="rId954" Type="http://schemas.openxmlformats.org/officeDocument/2006/relationships/hyperlink" Target="https://www.gem.wiki/Shandong_Iron_and_Steel_Group_Yongfeng_Lingang_Co_Ltd" TargetMode="External"/><Relationship Id="rId1377" Type="http://schemas.openxmlformats.org/officeDocument/2006/relationships/hyperlink" Target="https://www.gem.wiki/Zhangjiagang_Rongsheng_Special_Steel_Co_Ltd" TargetMode="External"/><Relationship Id="rId83" Type="http://schemas.openxmlformats.org/officeDocument/2006/relationships/hyperlink" Target="https://www.gem.wiki/Gansu_Jiu_Steel_Group_Hongxing_Iron_and_Steel_Co_Ltd" TargetMode="External"/><Relationship Id="rId179" Type="http://schemas.openxmlformats.org/officeDocument/2006/relationships/hyperlink" Target="https://www.gem.wiki/Qian_an_Jiujiang_Wire_Co_Ltd" TargetMode="External"/><Relationship Id="rId386" Type="http://schemas.openxmlformats.org/officeDocument/2006/relationships/hyperlink" Target="https://www.gem.wiki/Wuhan_Iron_and_Steel_Co_Ltd" TargetMode="External"/><Relationship Id="rId593" Type="http://schemas.openxmlformats.org/officeDocument/2006/relationships/hyperlink" Target="https://www.gem.wiki/Yingkou_Iron_and_Steel_Co_Ltd" TargetMode="External"/><Relationship Id="rId607" Type="http://schemas.openxmlformats.org/officeDocument/2006/relationships/hyperlink" Target="https://www.gem.wiki/Shaanxi_Steel_Group_Hanzhong_Iron_and_Steel_Co_Ltd" TargetMode="External"/><Relationship Id="rId814" Type="http://schemas.openxmlformats.org/officeDocument/2006/relationships/hyperlink" Target="https://www.gem.wiki/Quzhou_Yuanli_Metal_Products_Co_Ltd" TargetMode="External"/><Relationship Id="rId1237" Type="http://schemas.openxmlformats.org/officeDocument/2006/relationships/hyperlink" Target="https://www.gem.wiki/Hebei_Xin_Wu_an_Steel_Malaysia_plant" TargetMode="External"/><Relationship Id="rId1444" Type="http://schemas.openxmlformats.org/officeDocument/2006/relationships/hyperlink" Target="https://www.gem.wiki/Jinzhou_Jinxing_Special_Steel_Company" TargetMode="External"/><Relationship Id="rId246" Type="http://schemas.openxmlformats.org/officeDocument/2006/relationships/hyperlink" Target="https://www.gem.wiki/Cangzhou_China_Railway_Equipment_Manufacture_Material_Co_Ltd" TargetMode="External"/><Relationship Id="rId453" Type="http://schemas.openxmlformats.org/officeDocument/2006/relationships/hyperlink" Target="https://www.gem.wiki/Lianfeng_Steel_Zhangjiagang_Co_Ltd" TargetMode="External"/><Relationship Id="rId660" Type="http://schemas.openxmlformats.org/officeDocument/2006/relationships/hyperlink" Target="https://www.gem.wiki/Shandong_Minyuan_Iron_and_Steel_Co_Ltd" TargetMode="External"/><Relationship Id="rId898" Type="http://schemas.openxmlformats.org/officeDocument/2006/relationships/hyperlink" Target="https://www.gem.wiki/Shandong_Iron_and_Steel_Co_Ltd_Laiwu_Branch_Xinxing_Road" TargetMode="External"/><Relationship Id="rId1083" Type="http://schemas.openxmlformats.org/officeDocument/2006/relationships/hyperlink" Target="https://www.gem.wiki/RINL_Vizag_Steel_plant" TargetMode="External"/><Relationship Id="rId1290" Type="http://schemas.openxmlformats.org/officeDocument/2006/relationships/hyperlink" Target="https://www.gem.wiki/China_Steel_Corporation_Xiaogang_plant" TargetMode="External"/><Relationship Id="rId1304" Type="http://schemas.openxmlformats.org/officeDocument/2006/relationships/hyperlink" Target="https://www.gem.wiki/Azovstal_Iron_and_Steel_Works" TargetMode="External"/><Relationship Id="rId106" Type="http://schemas.openxmlformats.org/officeDocument/2006/relationships/hyperlink" Target="https://www.gem.wiki/Liuzhou_Iron_and_Steel_Co_Ltd_Liuzhou_Base" TargetMode="External"/><Relationship Id="rId313" Type="http://schemas.openxmlformats.org/officeDocument/2006/relationships/hyperlink" Target="https://www.gem.wiki/Hebei_Tangyin_Iron_and_Steel_Co_Ltd" TargetMode="External"/><Relationship Id="rId758" Type="http://schemas.openxmlformats.org/officeDocument/2006/relationships/hyperlink" Target="https://www.gem.wiki/Tianjin_Iron_and_Steel_Group_Co_Ltd" TargetMode="External"/><Relationship Id="rId965" Type="http://schemas.openxmlformats.org/officeDocument/2006/relationships/hyperlink" Target="https://www.gem.wiki/Salzgitter_Flachstahl_steel_plant" TargetMode="External"/><Relationship Id="rId1150" Type="http://schemas.openxmlformats.org/officeDocument/2006/relationships/hyperlink" Target="https://www.gem.wiki/JFE_West_Japan_Works_(Kurashiki)_steel_plant" TargetMode="External"/><Relationship Id="rId1388" Type="http://schemas.openxmlformats.org/officeDocument/2006/relationships/hyperlink" Target="https://www.gem.wiki/Jishan_Mingfu_Steel_Products_Co_Ltd" TargetMode="External"/><Relationship Id="rId10" Type="http://schemas.openxmlformats.org/officeDocument/2006/relationships/hyperlink" Target="https://www.gem.wiki/ArcelorMittal_Gent_steel_plant" TargetMode="External"/><Relationship Id="rId94" Type="http://schemas.openxmlformats.org/officeDocument/2006/relationships/hyperlink" Target="https://www.gem.wiki/SGIS_Songshan_Co_Ltd" TargetMode="External"/><Relationship Id="rId397" Type="http://schemas.openxmlformats.org/officeDocument/2006/relationships/hyperlink" Target="https://www.gem.wiki/Hunan_Valin_Xiangtan_Iron_and_Steel_Co_Ltd" TargetMode="External"/><Relationship Id="rId520" Type="http://schemas.openxmlformats.org/officeDocument/2006/relationships/hyperlink" Target="https://www.gem.wiki/Xinyu_Iron_and_Steel_Group_Co_Ltd" TargetMode="External"/><Relationship Id="rId618" Type="http://schemas.openxmlformats.org/officeDocument/2006/relationships/hyperlink" Target="https://www.gem.wiki/Rizhao_Steel_Holding_Group_Co_Ltd" TargetMode="External"/><Relationship Id="rId825" Type="http://schemas.openxmlformats.org/officeDocument/2006/relationships/hyperlink" Target="https://www.gem.wiki/Guangxi_Iron_and_Steel_Group_Co_Ltd" TargetMode="External"/><Relationship Id="rId1248" Type="http://schemas.openxmlformats.org/officeDocument/2006/relationships/hyperlink" Target="https://www.gem.wiki/Panhua_Group_Sarangani_steel_plant" TargetMode="External"/><Relationship Id="rId1455" Type="http://schemas.openxmlformats.org/officeDocument/2006/relationships/hyperlink" Target="https://www.gem.wiki/Rashmi_Green_Hydrogen_Steel_Kharagpur_steel_plant" TargetMode="External"/><Relationship Id="rId257" Type="http://schemas.openxmlformats.org/officeDocument/2006/relationships/hyperlink" Target="https://www.gem.wiki/Tangshan_Fengnan_District_Jing_an_Iron_and_Steel_Co_Ltd" TargetMode="External"/><Relationship Id="rId464" Type="http://schemas.openxmlformats.org/officeDocument/2006/relationships/hyperlink" Target="https://www.gem.wiki/Zenith_Steel_Group_Co_Ltd" TargetMode="External"/><Relationship Id="rId1010" Type="http://schemas.openxmlformats.org/officeDocument/2006/relationships/hyperlink" Target="https://www.gem.wiki/ArcelorMittal_Nippon_Steel_Hazira_Plant" TargetMode="External"/><Relationship Id="rId1094" Type="http://schemas.openxmlformats.org/officeDocument/2006/relationships/hyperlink" Target="https://www.gem.wiki/JSW_Utkal_Steel_Rajnagar_plant" TargetMode="External"/><Relationship Id="rId1108" Type="http://schemas.openxmlformats.org/officeDocument/2006/relationships/hyperlink" Target="https://www.gem.wiki/NMDC_Karnataka_steel_plant" TargetMode="External"/><Relationship Id="rId1315" Type="http://schemas.openxmlformats.org/officeDocument/2006/relationships/hyperlink" Target="https://www.gem.wiki/Metinvest_Ilyich_Iron_and_Steel_Works" TargetMode="External"/><Relationship Id="rId117" Type="http://schemas.openxmlformats.org/officeDocument/2006/relationships/hyperlink" Target="https://www.gem.wiki/Guangxi_Shenglong_Metallurgical_Co_Ltd" TargetMode="External"/><Relationship Id="rId671" Type="http://schemas.openxmlformats.org/officeDocument/2006/relationships/hyperlink" Target="https://www.gem.wiki/Baoshan_Iron_and_Steel_Co_Ltd_Headquarters" TargetMode="External"/><Relationship Id="rId769" Type="http://schemas.openxmlformats.org/officeDocument/2006/relationships/hyperlink" Target="https://www.gem.wiki/Tianjin_Metallurgy_Group_Zhasan_Steel_Co_Ltd" TargetMode="External"/><Relationship Id="rId976" Type="http://schemas.openxmlformats.org/officeDocument/2006/relationships/hyperlink" Target="https://www.gem.wiki/Egyptian_Iron_&amp;_Steel_Company_Cairo_plant" TargetMode="External"/><Relationship Id="rId1399" Type="http://schemas.openxmlformats.org/officeDocument/2006/relationships/hyperlink" Target="https://www.gem.wiki/Zibo_Qilin_Fushan_Iron_and_Steel_Co_Ltd" TargetMode="External"/><Relationship Id="rId324" Type="http://schemas.openxmlformats.org/officeDocument/2006/relationships/hyperlink" Target="https://www.gem.wiki/Qinhuangdao_Hongxing_Iron_and_Steel_Co_Ltd" TargetMode="External"/><Relationship Id="rId531" Type="http://schemas.openxmlformats.org/officeDocument/2006/relationships/hyperlink" Target="https://www.gem.wiki/Jilin_Xinda_Iron_and_Steel_Co_Ltd" TargetMode="External"/><Relationship Id="rId629" Type="http://schemas.openxmlformats.org/officeDocument/2006/relationships/hyperlink" Target="https://www.gem.wiki/Shandong_Guangfu_Group_Co_Ltd" TargetMode="External"/><Relationship Id="rId1161" Type="http://schemas.openxmlformats.org/officeDocument/2006/relationships/hyperlink" Target="https://www.gem.wiki/Kobe_Wire_Rod_and_Bar_steel_plant" TargetMode="External"/><Relationship Id="rId1259" Type="http://schemas.openxmlformats.org/officeDocument/2006/relationships/hyperlink" Target="https://www.gem.wiki/IMH_Tula_steel_plant" TargetMode="External"/><Relationship Id="rId836" Type="http://schemas.openxmlformats.org/officeDocument/2006/relationships/hyperlink" Target="https://www.gem.wiki/Hebei_Zongheng_Group_Fengnan_Iron_and_Steel_Co_Ltd" TargetMode="External"/><Relationship Id="rId1021" Type="http://schemas.openxmlformats.org/officeDocument/2006/relationships/hyperlink" Target="https://www.gem.wiki/JSW_Steel_Salem_steel_plant" TargetMode="External"/><Relationship Id="rId1119" Type="http://schemas.openxmlformats.org/officeDocument/2006/relationships/hyperlink" Target="https://www.gem.wiki/Atibir_Industries_Bhorandiha_steel_plant" TargetMode="External"/><Relationship Id="rId903" Type="http://schemas.openxmlformats.org/officeDocument/2006/relationships/hyperlink" Target="https://www.gem.wiki/Minyuan_Iron_and_Steel_Group_Co_Ltd" TargetMode="External"/><Relationship Id="rId1326" Type="http://schemas.openxmlformats.org/officeDocument/2006/relationships/hyperlink" Target="https://www.gem.wiki/Cleveland-Cliffs_Indiana_Harbor_steel_plant" TargetMode="External"/><Relationship Id="rId32" Type="http://schemas.openxmlformats.org/officeDocument/2006/relationships/hyperlink" Target="https://www.gem.wiki/Wuhu_Xinxing_Ductile_Iron_Pipes_Co_Ltd" TargetMode="External"/><Relationship Id="rId181" Type="http://schemas.openxmlformats.org/officeDocument/2006/relationships/hyperlink" Target="https://www.gem.wiki/Qian_an_Jiujiang_Wire_Co_Ltd" TargetMode="External"/><Relationship Id="rId279" Type="http://schemas.openxmlformats.org/officeDocument/2006/relationships/hyperlink" Target="https://www.gem.wiki/Hebei_Xinghua_Iron_and_Steel_Co_Ltd" TargetMode="External"/><Relationship Id="rId486" Type="http://schemas.openxmlformats.org/officeDocument/2006/relationships/hyperlink" Target="https://www.gem.wiki/Changzhou_Eastern_Special_Steel_Co_Ltd" TargetMode="External"/><Relationship Id="rId693" Type="http://schemas.openxmlformats.org/officeDocument/2006/relationships/hyperlink" Target="https://www.gem.wiki/Shanxi_Liheng_Steel_Co_Ltd" TargetMode="External"/><Relationship Id="rId139" Type="http://schemas.openxmlformats.org/officeDocument/2006/relationships/hyperlink" Target="https://www.gem.wiki/Handan_Iron_and_Steel_Group_Co_Ltd" TargetMode="External"/><Relationship Id="rId346" Type="http://schemas.openxmlformats.org/officeDocument/2006/relationships/hyperlink" Target="https://www.gem.wiki/Anyang_Iron_and_Steel_Co_Ltd" TargetMode="External"/><Relationship Id="rId553" Type="http://schemas.openxmlformats.org/officeDocument/2006/relationships/hyperlink" Target="https://www.gem.wiki/Ansteel_Group_Chaoyang_Steel_and_Iron_Co_Ltd" TargetMode="External"/><Relationship Id="rId760" Type="http://schemas.openxmlformats.org/officeDocument/2006/relationships/hyperlink" Target="https://www.gem.wiki/Tianjin_Rockcheck_Steel_Group_Co_Ltd" TargetMode="External"/><Relationship Id="rId998" Type="http://schemas.openxmlformats.org/officeDocument/2006/relationships/hyperlink" Target="https://www.gem.wiki/Dexin_Steel_Morowali_plant" TargetMode="External"/><Relationship Id="rId1183" Type="http://schemas.openxmlformats.org/officeDocument/2006/relationships/hyperlink" Target="https://www.gem.wiki/Nippon_Kyushu_Works_(Oita_Area,_Oita)_steel_plant" TargetMode="External"/><Relationship Id="rId1390" Type="http://schemas.openxmlformats.org/officeDocument/2006/relationships/hyperlink" Target="https://www.gem.wiki/Jishan_Mingfu_Steel_Products_Co_Ltd" TargetMode="External"/><Relationship Id="rId206" Type="http://schemas.openxmlformats.org/officeDocument/2006/relationships/hyperlink" Target="https://www.gem.wiki/Xingtai_Iron_and_Steel_Co_Ltd" TargetMode="External"/><Relationship Id="rId413" Type="http://schemas.openxmlformats.org/officeDocument/2006/relationships/hyperlink" Target="https://www.gem.wiki/Inner_Mongolia_BaoTou_Steel_Union_Co_Ltd" TargetMode="External"/><Relationship Id="rId858" Type="http://schemas.openxmlformats.org/officeDocument/2006/relationships/hyperlink" Target="https://www.gem.wiki/Yunnan_Yuxi_Xianfu_Iron_and_Steel_Group_Co_Ltd" TargetMode="External"/><Relationship Id="rId1043" Type="http://schemas.openxmlformats.org/officeDocument/2006/relationships/hyperlink" Target="https://www.gem.wiki/SAIL_Bhilai_steel_plant" TargetMode="External"/><Relationship Id="rId620" Type="http://schemas.openxmlformats.org/officeDocument/2006/relationships/hyperlink" Target="https://www.gem.wiki/Rizhao_Steel_Holding_Group_Co_Ltd" TargetMode="External"/><Relationship Id="rId718" Type="http://schemas.openxmlformats.org/officeDocument/2006/relationships/hyperlink" Target="https://www.gem.wiki/Shanxi_Zhongsheng_Iron_and_Steel_Co_Ltd" TargetMode="External"/><Relationship Id="rId925" Type="http://schemas.openxmlformats.org/officeDocument/2006/relationships/hyperlink" Target="https://www.gem.wiki/Guangxi_Guixin_Iron_and_Steel_Group_Co_Ltd" TargetMode="External"/><Relationship Id="rId1250" Type="http://schemas.openxmlformats.org/officeDocument/2006/relationships/hyperlink" Target="https://www.gem.wiki/Pakistan_Steel_Mills_Karachi" TargetMode="External"/><Relationship Id="rId1348" Type="http://schemas.openxmlformats.org/officeDocument/2006/relationships/hyperlink" Target="https://www.gem.wiki/Formosa_Ha_Tinh_Steel_plant" TargetMode="External"/><Relationship Id="rId1110" Type="http://schemas.openxmlformats.org/officeDocument/2006/relationships/hyperlink" Target="https://www.gem.wiki/Xindia_Steels_Koppal_plant" TargetMode="External"/><Relationship Id="rId1208" Type="http://schemas.openxmlformats.org/officeDocument/2006/relationships/hyperlink" Target="https://www.gem.wiki/Hyundai_Steel_Dangjin_steel_plant" TargetMode="External"/><Relationship Id="rId1415" Type="http://schemas.openxmlformats.org/officeDocument/2006/relationships/hyperlink" Target="https://www.gem.wiki/Ningxia_Boyu_Hongxing_Special_Steel_Group_Co" TargetMode="External"/><Relationship Id="rId54" Type="http://schemas.openxmlformats.org/officeDocument/2006/relationships/hyperlink" Target="https://www.gem.wiki/Chongqing_Iron_and_Steel_Co_Ltd" TargetMode="External"/><Relationship Id="rId270" Type="http://schemas.openxmlformats.org/officeDocument/2006/relationships/hyperlink" Target="https://www.gem.wiki/Hebei_Baoxin_Iron_and_Steel_Group_Co_Ltd" TargetMode="External"/><Relationship Id="rId130" Type="http://schemas.openxmlformats.org/officeDocument/2006/relationships/hyperlink" Target="https://www.gem.wiki/Hebei_Xinxing_Ductile_Iron_Pipes_Co_Ltd" TargetMode="External"/><Relationship Id="rId368" Type="http://schemas.openxmlformats.org/officeDocument/2006/relationships/hyperlink" Target="https://www.gem.wiki/Henan_Fengbao_Special_Steel_Co_Ltd" TargetMode="External"/><Relationship Id="rId575" Type="http://schemas.openxmlformats.org/officeDocument/2006/relationships/hyperlink" Target="https://www.gem.wiki/Benxi_Beiying_Iron_and_Steel_Group_Co_Ltd_Beitai_Town" TargetMode="External"/><Relationship Id="rId782" Type="http://schemas.openxmlformats.org/officeDocument/2006/relationships/hyperlink" Target="https://www.gem.wiki/Xinjiang_Kunyu_Iron_and_Steel_Co_Ltd" TargetMode="External"/><Relationship Id="rId228" Type="http://schemas.openxmlformats.org/officeDocument/2006/relationships/hyperlink" Target="https://www.gem.wiki/Jingye_Iron_and_Steel_Co_Ltd" TargetMode="External"/><Relationship Id="rId435" Type="http://schemas.openxmlformats.org/officeDocument/2006/relationships/hyperlink" Target="https://www.gem.wiki/Zhangjiagang_Hongchang_Steel_Co_Ltd" TargetMode="External"/><Relationship Id="rId642" Type="http://schemas.openxmlformats.org/officeDocument/2006/relationships/hyperlink" Target="https://www.gem.wiki/Shandong_Taishan_Steel_Group_Co_Ltd" TargetMode="External"/><Relationship Id="rId1065" Type="http://schemas.openxmlformats.org/officeDocument/2006/relationships/hyperlink" Target="https://www.gem.wiki/SAIL_Rourkela_steel_plant" TargetMode="External"/><Relationship Id="rId1272" Type="http://schemas.openxmlformats.org/officeDocument/2006/relationships/hyperlink" Target="https://www.gem.wiki/Evraz_NTMK_steel_plant" TargetMode="External"/><Relationship Id="rId502" Type="http://schemas.openxmlformats.org/officeDocument/2006/relationships/hyperlink" Target="https://www.gem.wiki/Zhongxin_Iron_and_Steel_Group_Co_Ltd" TargetMode="External"/><Relationship Id="rId947" Type="http://schemas.openxmlformats.org/officeDocument/2006/relationships/hyperlink" Target="https://www.gem.wiki/Tangshan_Guotang_Steel_Co_Ltd" TargetMode="External"/><Relationship Id="rId1132" Type="http://schemas.openxmlformats.org/officeDocument/2006/relationships/hyperlink" Target="https://www.gem.wiki/ArcelorMittal_Nippon_Steel_Kendrapara_plant" TargetMode="External"/><Relationship Id="rId76" Type="http://schemas.openxmlformats.org/officeDocument/2006/relationships/hyperlink" Target="https://www.gem.wiki/Fujian_Yixin_Steel_Co_Ltd" TargetMode="External"/><Relationship Id="rId807" Type="http://schemas.openxmlformats.org/officeDocument/2006/relationships/hyperlink" Target="https://www.gem.wiki/Yunnan_Yuxi_Iron_and_Steel_Group_Yukun_Iron_and_Steel_Co_Ltd" TargetMode="External"/><Relationship Id="rId1437" Type="http://schemas.openxmlformats.org/officeDocument/2006/relationships/hyperlink" Target="https://www.gem.wiki/Uttam_Galva_Ferrous_Bellary_Steel_Plant" TargetMode="External"/><Relationship Id="rId292" Type="http://schemas.openxmlformats.org/officeDocument/2006/relationships/hyperlink" Target="https://www.gem.wiki/Hebei_Xinda_Iron_and_Steel_Group_Co_Ltd" TargetMode="External"/><Relationship Id="rId597" Type="http://schemas.openxmlformats.org/officeDocument/2006/relationships/hyperlink" Target="https://www.gem.wiki/Ningxia_Iron_and_Steel_Group_Co_Ltd" TargetMode="External"/><Relationship Id="rId152" Type="http://schemas.openxmlformats.org/officeDocument/2006/relationships/hyperlink" Target="https://www.gem.wiki/Chengde_Iron_and_Steel_Group_Co_Ltd" TargetMode="External"/><Relationship Id="rId457" Type="http://schemas.openxmlformats.org/officeDocument/2006/relationships/hyperlink" Target="https://www.gem.wiki/Lianfeng_Steel_Zhangjiagang_Co_Ltd" TargetMode="External"/><Relationship Id="rId1087" Type="http://schemas.openxmlformats.org/officeDocument/2006/relationships/hyperlink" Target="https://www.gem.wiki/Electrosteel_Bokaro_steel_plant" TargetMode="External"/><Relationship Id="rId1294" Type="http://schemas.openxmlformats.org/officeDocument/2006/relationships/hyperlink" Target="https://www.gem.wiki/China_Steel_Dragon_Steel_Taichung_plant" TargetMode="External"/><Relationship Id="rId664" Type="http://schemas.openxmlformats.org/officeDocument/2006/relationships/hyperlink" Target="https://www.gem.wiki/Shandong_Laigang_Yongfeng_Steel_Co_Ltd" TargetMode="External"/><Relationship Id="rId871" Type="http://schemas.openxmlformats.org/officeDocument/2006/relationships/hyperlink" Target="https://www.gem.wiki/Hangang_Longshan_Iron_and_Steel_Co_Ltd" TargetMode="External"/><Relationship Id="rId969" Type="http://schemas.openxmlformats.org/officeDocument/2006/relationships/hyperlink" Target="https://www.gem.wiki/ArcelorMittal_Duisburg_steel_plant" TargetMode="External"/><Relationship Id="rId317" Type="http://schemas.openxmlformats.org/officeDocument/2006/relationships/hyperlink" Target="https://www.gem.wiki/Hebei_Huaxi_Iron_and_Steel_Co_Ltd" TargetMode="External"/><Relationship Id="rId524" Type="http://schemas.openxmlformats.org/officeDocument/2006/relationships/hyperlink" Target="https://www.gem.wiki/Jilin_Jianlong_Steel_Co_Ltd" TargetMode="External"/><Relationship Id="rId731" Type="http://schemas.openxmlformats.org/officeDocument/2006/relationships/hyperlink" Target="https://www.gem.wiki/Shanxi_Jianlong_Industrial_Co_Ltd" TargetMode="External"/><Relationship Id="rId1154" Type="http://schemas.openxmlformats.org/officeDocument/2006/relationships/hyperlink" Target="https://www.gem.wiki/JFE_West_Japan_Works_(Fukuyama)_steel_plant" TargetMode="External"/><Relationship Id="rId1361" Type="http://schemas.openxmlformats.org/officeDocument/2006/relationships/hyperlink" Target="https://www.gem.wiki/Thai_Nguyen_Iron_and_Steel_plant" TargetMode="External"/><Relationship Id="rId1459" Type="http://schemas.openxmlformats.org/officeDocument/2006/relationships/hyperlink" Target="https://www.gem.wiki/JSOL_Angul_steel_plant" TargetMode="External"/><Relationship Id="rId98" Type="http://schemas.openxmlformats.org/officeDocument/2006/relationships/hyperlink" Target="https://www.gem.wiki/Baosteel_Zhanjiang_Iron_and_Steel_Co_Ltd" TargetMode="External"/><Relationship Id="rId829" Type="http://schemas.openxmlformats.org/officeDocument/2006/relationships/hyperlink" Target="https://www.gem.wiki/Shanxi_Meijin_Iron_and_Steel_Co_Ltd_Dongyu_Town" TargetMode="External"/><Relationship Id="rId1014" Type="http://schemas.openxmlformats.org/officeDocument/2006/relationships/hyperlink" Target="https://www.gem.wiki/JSPL_Raigarh_steel_plant" TargetMode="External"/><Relationship Id="rId1221" Type="http://schemas.openxmlformats.org/officeDocument/2006/relationships/hyperlink" Target="https://www.gem.wiki/POSCO_Pohang_steel_plant" TargetMode="External"/><Relationship Id="rId1319" Type="http://schemas.openxmlformats.org/officeDocument/2006/relationships/hyperlink" Target="https://www.gem.wiki/Cleveland-Cliffs_Middletown_steel_plant" TargetMode="External"/><Relationship Id="rId25" Type="http://schemas.openxmlformats.org/officeDocument/2006/relationships/hyperlink" Target="https://www.gem.wiki/Algoma_steel_plant" TargetMode="External"/><Relationship Id="rId174" Type="http://schemas.openxmlformats.org/officeDocument/2006/relationships/hyperlink" Target="https://www.gem.wiki/Tangshan_Ruifeng_Iron_and_Steel_Group_Co_Ltd" TargetMode="External"/><Relationship Id="rId381" Type="http://schemas.openxmlformats.org/officeDocument/2006/relationships/hyperlink" Target="https://www.gem.wiki/Wuhan_Iron_and_Steel_Co_Ltd" TargetMode="External"/><Relationship Id="rId241" Type="http://schemas.openxmlformats.org/officeDocument/2006/relationships/hyperlink" Target="https://www.gem.wiki/Chengde_Jianlong_Special_Steel_Co_Ltd" TargetMode="External"/><Relationship Id="rId479" Type="http://schemas.openxmlformats.org/officeDocument/2006/relationships/hyperlink" Target="https://www.gem.wiki/Jiangsu_Xugang_Iron_and_Steel_Group_Co_Ltd" TargetMode="External"/><Relationship Id="rId686" Type="http://schemas.openxmlformats.org/officeDocument/2006/relationships/hyperlink" Target="https://www.gem.wiki/Lvliang_Jianlong_Industrial_Co_Ltd" TargetMode="External"/><Relationship Id="rId893" Type="http://schemas.openxmlformats.org/officeDocument/2006/relationships/hyperlink" Target="https://www.gem.wiki/Baosteel_Desheng_Stainless_Steel_Co_Ltd" TargetMode="External"/><Relationship Id="rId339" Type="http://schemas.openxmlformats.org/officeDocument/2006/relationships/hyperlink" Target="https://www.gem.wiki/Heilongjiang_Jianlong_Iron_and_Steel_Co_Ltd" TargetMode="External"/><Relationship Id="rId546" Type="http://schemas.openxmlformats.org/officeDocument/2006/relationships/hyperlink" Target="https://www.gem.wiki/Angang_Steel_Co_Ltd" TargetMode="External"/><Relationship Id="rId753" Type="http://schemas.openxmlformats.org/officeDocument/2006/relationships/hyperlink" Target="https://www.gem.wiki/Tianjin_Iron_Plant" TargetMode="External"/><Relationship Id="rId1176" Type="http://schemas.openxmlformats.org/officeDocument/2006/relationships/hyperlink" Target="https://www.gem.wiki/Nippon_Nagoya_steel_plant" TargetMode="External"/><Relationship Id="rId1383" Type="http://schemas.openxmlformats.org/officeDocument/2006/relationships/hyperlink" Target="https://www.gem.wiki/Zhangjiagang_Rongsheng_Special_Steel_Co_Ltd" TargetMode="External"/><Relationship Id="rId101" Type="http://schemas.openxmlformats.org/officeDocument/2006/relationships/hyperlink" Target="https://www.gem.wiki/Zhuhai_Yueyufeng_Iron_and_Steel_Co_Ltd" TargetMode="External"/><Relationship Id="rId406" Type="http://schemas.openxmlformats.org/officeDocument/2006/relationships/hyperlink" Target="https://www.gem.wiki/Lengshuijiang_Steel_Co_Ltd" TargetMode="External"/><Relationship Id="rId960" Type="http://schemas.openxmlformats.org/officeDocument/2006/relationships/hyperlink" Target="https://www.gem.wiki/GFG_Liberty_Ostrava_steel_plant" TargetMode="External"/><Relationship Id="rId1036" Type="http://schemas.openxmlformats.org/officeDocument/2006/relationships/hyperlink" Target="https://www.gem.wiki/NMDC_Nagarnar_steel_plant" TargetMode="External"/><Relationship Id="rId1243" Type="http://schemas.openxmlformats.org/officeDocument/2006/relationships/hyperlink" Target="https://www.gem.wiki/Tata_Steel_IJmuiden_steel_plant" TargetMode="External"/><Relationship Id="rId613" Type="http://schemas.openxmlformats.org/officeDocument/2006/relationships/hyperlink" Target="https://www.gem.wiki/Shandong_Iron_and_Steel_Group_Yongfeng_Zibo_Co_Ltd" TargetMode="External"/><Relationship Id="rId820" Type="http://schemas.openxmlformats.org/officeDocument/2006/relationships/hyperlink" Target="https://www.gem.wiki/Quzhou_Yuanli_Metal_Products_Co_Ltd" TargetMode="External"/><Relationship Id="rId918" Type="http://schemas.openxmlformats.org/officeDocument/2006/relationships/hyperlink" Target="https://www.gem.wiki/Yunnan_Jingye_Steel_Co_Ltd" TargetMode="External"/><Relationship Id="rId1450" Type="http://schemas.openxmlformats.org/officeDocument/2006/relationships/hyperlink" Target="https://www.gem.wiki/Baldota_Koppal_steel_plant" TargetMode="External"/><Relationship Id="rId1103" Type="http://schemas.openxmlformats.org/officeDocument/2006/relationships/hyperlink" Target="https://www.gem.wiki/Welspun_Metallics_Anjar_Steel_plant" TargetMode="External"/><Relationship Id="rId1310" Type="http://schemas.openxmlformats.org/officeDocument/2006/relationships/hyperlink" Target="https://www.gem.wiki/Yenakiieve_Metallurgical_Plant" TargetMode="External"/><Relationship Id="rId1408" Type="http://schemas.openxmlformats.org/officeDocument/2006/relationships/hyperlink" Target="https://www.gem.wiki/Tangshan_Stainless_Steel_Co_Ltd" TargetMode="External"/><Relationship Id="rId47" Type="http://schemas.openxmlformats.org/officeDocument/2006/relationships/hyperlink" Target="https://www.gem.wiki/Anhui_Changjiang_Steel_Co_Ltd" TargetMode="External"/><Relationship Id="rId196" Type="http://schemas.openxmlformats.org/officeDocument/2006/relationships/hyperlink" Target="https://www.gem.wiki/Hebei_Puyang_Iron_and_Steel_Co_Ltd" TargetMode="External"/><Relationship Id="rId263" Type="http://schemas.openxmlformats.org/officeDocument/2006/relationships/hyperlink" Target="https://www.gem.wiki/Jinding_Heavy_Industry_Co_Ltd" TargetMode="External"/><Relationship Id="rId470" Type="http://schemas.openxmlformats.org/officeDocument/2006/relationships/hyperlink" Target="https://www.gem.wiki/Jiangsu_Shente_Steel_Co_Ltd" TargetMode="External"/><Relationship Id="rId123" Type="http://schemas.openxmlformats.org/officeDocument/2006/relationships/hyperlink" Target="https://www.gem.wiki/Guangxi_Shenglong_Metallurgical_Co_Ltd" TargetMode="External"/><Relationship Id="rId330" Type="http://schemas.openxmlformats.org/officeDocument/2006/relationships/hyperlink" Target="https://www.gem.wiki/Xinji_Aosen_Iron_and_Steel_Group_Co_Ltd" TargetMode="External"/><Relationship Id="rId568" Type="http://schemas.openxmlformats.org/officeDocument/2006/relationships/hyperlink" Target="https://www.gem.wiki/Benxi_Beiying_Iron_and_Steel_Group_Co_Ltd_Beitai_Town" TargetMode="External"/><Relationship Id="rId775" Type="http://schemas.openxmlformats.org/officeDocument/2006/relationships/hyperlink" Target="https://www.gem.wiki/Baosteel_Group_Xinjiang_Bayi_Iron_and_Steel_Co_Ltd" TargetMode="External"/><Relationship Id="rId982" Type="http://schemas.openxmlformats.org/officeDocument/2006/relationships/hyperlink" Target="https://www.gem.wiki/ArcelorMittal_Florange_steel_plant" TargetMode="External"/><Relationship Id="rId1198" Type="http://schemas.openxmlformats.org/officeDocument/2006/relationships/hyperlink" Target="https://www.gem.wiki/Nippon_Kansai_Works_(Wakayama_Area,_Wakayama)_steel_plant" TargetMode="External"/><Relationship Id="rId428" Type="http://schemas.openxmlformats.org/officeDocument/2006/relationships/hyperlink" Target="https://www.gem.wiki/Inner_Mongolia_Yaxin_Longshun_Special_Steel_Co_Ltd" TargetMode="External"/><Relationship Id="rId635" Type="http://schemas.openxmlformats.org/officeDocument/2006/relationships/hyperlink" Target="https://www.gem.wiki/Shandong_Chuanyang_Group_Co_Ltd" TargetMode="External"/><Relationship Id="rId842" Type="http://schemas.openxmlformats.org/officeDocument/2006/relationships/hyperlink" Target="https://www.gem.wiki/Anhui_Shoukuang_Dachang_Metal_Material_Co_Ltd" TargetMode="External"/><Relationship Id="rId1058" Type="http://schemas.openxmlformats.org/officeDocument/2006/relationships/hyperlink" Target="https://www.gem.wiki/SAIL_Durgapur_steel_plant" TargetMode="External"/><Relationship Id="rId1265" Type="http://schemas.openxmlformats.org/officeDocument/2006/relationships/hyperlink" Target="https://www.gem.wiki/NLMK_Lipetsk_steel_plant" TargetMode="External"/><Relationship Id="rId702" Type="http://schemas.openxmlformats.org/officeDocument/2006/relationships/hyperlink" Target="https://www.gem.wiki/Changzhi_Xingbao_Steel_Co_Ltd" TargetMode="External"/><Relationship Id="rId1125" Type="http://schemas.openxmlformats.org/officeDocument/2006/relationships/hyperlink" Target="https://www.gem.wiki/Arjas_Steel_Tadipatri_plant" TargetMode="External"/><Relationship Id="rId1332" Type="http://schemas.openxmlformats.org/officeDocument/2006/relationships/hyperlink" Target="https://www.gem.wiki/Cleveland-Cliffs_Cleveland_steel_plant" TargetMode="External"/><Relationship Id="rId69" Type="http://schemas.openxmlformats.org/officeDocument/2006/relationships/hyperlink" Target="https://www.gem.wiki/Fujian_Quanzhou_Minguang_Iron_and_Steel_Co_Ltd" TargetMode="External"/><Relationship Id="rId285" Type="http://schemas.openxmlformats.org/officeDocument/2006/relationships/hyperlink" Target="https://www.gem.wiki/Tangshan_Xinglong_Iron_and_Steel_Co_Ltd" TargetMode="External"/><Relationship Id="rId492" Type="http://schemas.openxmlformats.org/officeDocument/2006/relationships/hyperlink" Target="https://www.gem.wiki/Yangzhou_Qinyou_Special_Metal_Materials_Co_Ltd" TargetMode="External"/><Relationship Id="rId797" Type="http://schemas.openxmlformats.org/officeDocument/2006/relationships/hyperlink" Target="https://www.gem.wiki/Yunnan_Yuxi_Iron_and_Steel_Group_Yukun_Iron_and_Steel_Co_Ltd" TargetMode="External"/><Relationship Id="rId145" Type="http://schemas.openxmlformats.org/officeDocument/2006/relationships/hyperlink" Target="https://www.gem.wiki/Handan_Iron_and_Steel_Group_Co_Ltd" TargetMode="External"/><Relationship Id="rId352" Type="http://schemas.openxmlformats.org/officeDocument/2006/relationships/hyperlink" Target="https://www.gem.wiki/Shagang_Group_Anyang_Yongxing_Special_Steel_Co_Ltd" TargetMode="External"/><Relationship Id="rId1287" Type="http://schemas.openxmlformats.org/officeDocument/2006/relationships/hyperlink" Target="https://www.gem.wiki/Kardemir_Merkez_steel_plant" TargetMode="External"/><Relationship Id="rId212" Type="http://schemas.openxmlformats.org/officeDocument/2006/relationships/hyperlink" Target="https://www.gem.wiki/Hebei_Jinxi_Iron_and_Steel_Group_Co_Ltd" TargetMode="External"/><Relationship Id="rId657" Type="http://schemas.openxmlformats.org/officeDocument/2006/relationships/hyperlink" Target="https://www.gem.wiki/Shandong_Longsheng_Iron_and_Steel_Co_Ltd" TargetMode="External"/><Relationship Id="rId864" Type="http://schemas.openxmlformats.org/officeDocument/2006/relationships/hyperlink" Target="https://www.gem.wiki/Yunnan_Yuxi_Xianfu_Iron_and_Steel_Group_Co_Ltd" TargetMode="External"/><Relationship Id="rId517" Type="http://schemas.openxmlformats.org/officeDocument/2006/relationships/hyperlink" Target="https://www.gem.wiki/Jiujiang_Pinggang_Iron_and_Steel_Co_Ltd" TargetMode="External"/><Relationship Id="rId724" Type="http://schemas.openxmlformats.org/officeDocument/2006/relationships/hyperlink" Target="https://www.gem.wiki/Jincheng_Fusheng_Iron_and_Steel_Co_Ltd" TargetMode="External"/><Relationship Id="rId931" Type="http://schemas.openxmlformats.org/officeDocument/2006/relationships/hyperlink" Target="https://www.gem.wiki/Fangchenggang_Jinxi_Steel_Technology_Co_Ltd" TargetMode="External"/><Relationship Id="rId1147" Type="http://schemas.openxmlformats.org/officeDocument/2006/relationships/hyperlink" Target="https://www.gem.wiki/JFE_West_Japan_Works_(Kurashiki)_steel_plant" TargetMode="External"/><Relationship Id="rId1354" Type="http://schemas.openxmlformats.org/officeDocument/2006/relationships/hyperlink" Target="https://www.gem.wiki/Hoa_Phat_Dung_Quat_steel_plant" TargetMode="External"/><Relationship Id="rId60" Type="http://schemas.openxmlformats.org/officeDocument/2006/relationships/hyperlink" Target="https://www.gem.wiki/Sichuan_Desheng_Group_Vanadium_and_Titanium_Co_Ltd" TargetMode="External"/><Relationship Id="rId1007" Type="http://schemas.openxmlformats.org/officeDocument/2006/relationships/hyperlink" Target="https://www.gem.wiki/BMM_Ispat_Danapur_steel_plant" TargetMode="External"/><Relationship Id="rId1214" Type="http://schemas.openxmlformats.org/officeDocument/2006/relationships/hyperlink" Target="https://www.gem.wiki/POSCO_Gwangyang_steel_plant" TargetMode="External"/><Relationship Id="rId1421" Type="http://schemas.openxmlformats.org/officeDocument/2006/relationships/hyperlink" Target="https://www.gem.wiki/Shanxi_Meijin_Iron_and_Steel_Co_Ltd_Yuanping_City" TargetMode="External"/><Relationship Id="rId18" Type="http://schemas.openxmlformats.org/officeDocument/2006/relationships/hyperlink" Target="https://www.gem.wiki/CSN_Volta_Redonda_steel_plant" TargetMode="External"/><Relationship Id="rId167" Type="http://schemas.openxmlformats.org/officeDocument/2006/relationships/hyperlink" Target="https://www.gem.wiki/Shougang_Qian_an_Iron_and_Steel_Co_Ltd" TargetMode="External"/><Relationship Id="rId374" Type="http://schemas.openxmlformats.org/officeDocument/2006/relationships/hyperlink" Target="https://www.gem.wiki/Henan_Changtai_Stainless_Steel_Plate_Co_Ltd" TargetMode="External"/><Relationship Id="rId581" Type="http://schemas.openxmlformats.org/officeDocument/2006/relationships/hyperlink" Target="https://www.gem.wiki/Lingyuan_Iron_and_Steel_Co_Ltd" TargetMode="External"/><Relationship Id="rId234" Type="http://schemas.openxmlformats.org/officeDocument/2006/relationships/hyperlink" Target="https://www.gem.wiki/Jingye_Iron_and_Steel_Co_Ltd" TargetMode="External"/><Relationship Id="rId679" Type="http://schemas.openxmlformats.org/officeDocument/2006/relationships/hyperlink" Target="https://www.gem.wiki/Shanxi_Zhongyang_Iron_and_Steel_Co_Ltd" TargetMode="External"/><Relationship Id="rId886" Type="http://schemas.openxmlformats.org/officeDocument/2006/relationships/hyperlink" Target="https://www.gem.wiki/Liaoyang_United_Steel_Co_Ltd" TargetMode="External"/><Relationship Id="rId2" Type="http://schemas.openxmlformats.org/officeDocument/2006/relationships/hyperlink" Target="https://www.gem.wiki/Voestalpine_Stahl_Linz_steel_plant" TargetMode="External"/><Relationship Id="rId441" Type="http://schemas.openxmlformats.org/officeDocument/2006/relationships/hyperlink" Target="https://www.gem.wiki/Nanjing_Iron_and_Steel_Co_Ltd" TargetMode="External"/><Relationship Id="rId539" Type="http://schemas.openxmlformats.org/officeDocument/2006/relationships/hyperlink" Target="https://www.gem.wiki/Angang_Steel_Co_Ltd" TargetMode="External"/><Relationship Id="rId746" Type="http://schemas.openxmlformats.org/officeDocument/2006/relationships/hyperlink" Target="https://www.gem.wiki/Chengyu_Vanadium_and_Titanium_Technology_Co_Ltd" TargetMode="External"/><Relationship Id="rId1071" Type="http://schemas.openxmlformats.org/officeDocument/2006/relationships/hyperlink" Target="https://www.gem.wiki/Tata_Steel_Jamshedpur_steel_plant" TargetMode="External"/><Relationship Id="rId1169" Type="http://schemas.openxmlformats.org/officeDocument/2006/relationships/hyperlink" Target="https://www.gem.wiki/Nippon_East_Japan_Works_(Kimitsu)_steel_plant" TargetMode="External"/><Relationship Id="rId1376" Type="http://schemas.openxmlformats.org/officeDocument/2006/relationships/hyperlink" Target="https://www.gem.wiki/Yangzhou_Hengrun_Ocean_Heavy_Industry_Co_Ltd" TargetMode="External"/><Relationship Id="rId301" Type="http://schemas.openxmlformats.org/officeDocument/2006/relationships/hyperlink" Target="https://www.gem.wiki/Hebei_Rongxin_Steel_Co_Ltd" TargetMode="External"/><Relationship Id="rId953" Type="http://schemas.openxmlformats.org/officeDocument/2006/relationships/hyperlink" Target="https://www.gem.wiki/Fujian_Longgang_New_Materials_Co_Ltd" TargetMode="External"/><Relationship Id="rId1029" Type="http://schemas.openxmlformats.org/officeDocument/2006/relationships/hyperlink" Target="https://www.gem.wiki/JSW_Steel_Jharkhand_steel_plant" TargetMode="External"/><Relationship Id="rId1236" Type="http://schemas.openxmlformats.org/officeDocument/2006/relationships/hyperlink" Target="https://www.gem.wiki/Hebei_Xin_Wu_an_Steel_Malaysia_plant" TargetMode="External"/><Relationship Id="rId82" Type="http://schemas.openxmlformats.org/officeDocument/2006/relationships/hyperlink" Target="https://www.gem.wiki/Gansu_Jiu_Steel_Group_Hongxing_Iron_and_Steel_Co_Ltd" TargetMode="External"/><Relationship Id="rId606" Type="http://schemas.openxmlformats.org/officeDocument/2006/relationships/hyperlink" Target="https://www.gem.wiki/Shaanxi_Longmen_Steel_Co_Ltd" TargetMode="External"/><Relationship Id="rId813" Type="http://schemas.openxmlformats.org/officeDocument/2006/relationships/hyperlink" Target="https://www.gem.wiki/Quzhou_Yuanli_Metal_Products_Co_Ltd" TargetMode="External"/><Relationship Id="rId1443" Type="http://schemas.openxmlformats.org/officeDocument/2006/relationships/hyperlink" Target="https://www.gem.wiki/Fuhai_Indonesia_Steel_Plant" TargetMode="External"/><Relationship Id="rId1303" Type="http://schemas.openxmlformats.org/officeDocument/2006/relationships/hyperlink" Target="https://www.gem.wiki/Azovstal_Iron_and_Steel_Works" TargetMode="External"/><Relationship Id="rId189" Type="http://schemas.openxmlformats.org/officeDocument/2006/relationships/hyperlink" Target="https://www.gem.wiki/Tangshan_Songting_Iron_and_Steel_Co_Ltd" TargetMode="External"/><Relationship Id="rId396" Type="http://schemas.openxmlformats.org/officeDocument/2006/relationships/hyperlink" Target="https://www.gem.wiki/Hunan_Valin_Xiangtan_Iron_and_Steel_Co_Ltd" TargetMode="External"/><Relationship Id="rId256" Type="http://schemas.openxmlformats.org/officeDocument/2006/relationships/hyperlink" Target="https://www.gem.wiki/Tangshan_Fengnan_District_Jing_an_Iron_and_Steel_Co_Ltd" TargetMode="External"/><Relationship Id="rId463" Type="http://schemas.openxmlformats.org/officeDocument/2006/relationships/hyperlink" Target="https://www.gem.wiki/Zenith_Steel_Group_Co_Ltd" TargetMode="External"/><Relationship Id="rId670" Type="http://schemas.openxmlformats.org/officeDocument/2006/relationships/hyperlink" Target="https://www.gem.wiki/Baoshan_Iron_and_Steel_Co_Ltd_Headquarters" TargetMode="External"/><Relationship Id="rId1093" Type="http://schemas.openxmlformats.org/officeDocument/2006/relationships/hyperlink" Target="https://www.gem.wiki/JSW_Utkal_Steel_Rajnagar_plant" TargetMode="External"/><Relationship Id="rId116" Type="http://schemas.openxmlformats.org/officeDocument/2006/relationships/hyperlink" Target="https://www.gem.wiki/Guangxi_Shenglong_Metallurgical_Co_Ltd" TargetMode="External"/><Relationship Id="rId323" Type="http://schemas.openxmlformats.org/officeDocument/2006/relationships/hyperlink" Target="https://www.gem.wiki/Qinhuangdao_Hongxing_Iron_and_Steel_Co_Ltd" TargetMode="External"/><Relationship Id="rId530" Type="http://schemas.openxmlformats.org/officeDocument/2006/relationships/hyperlink" Target="https://www.gem.wiki/Jilin_Xinda_Iron_and_Steel_Co_Ltd" TargetMode="External"/><Relationship Id="rId768" Type="http://schemas.openxmlformats.org/officeDocument/2006/relationships/hyperlink" Target="https://www.gem.wiki/Chongli_Steel_Manufacturing_Co_Ltd" TargetMode="External"/><Relationship Id="rId975" Type="http://schemas.openxmlformats.org/officeDocument/2006/relationships/hyperlink" Target="https://www.gem.wiki/Egyptian_Iron_&amp;_Steel_Company_Cairo_plant" TargetMode="External"/><Relationship Id="rId1160" Type="http://schemas.openxmlformats.org/officeDocument/2006/relationships/hyperlink" Target="https://www.gem.wiki/Kobe_Wire_Rod_and_Bar_steel_plant" TargetMode="External"/><Relationship Id="rId1398" Type="http://schemas.openxmlformats.org/officeDocument/2006/relationships/hyperlink" Target="https://www.gem.wiki/Lianyungang_Huale_Alloy_Group_Co_Ltd" TargetMode="External"/><Relationship Id="rId628" Type="http://schemas.openxmlformats.org/officeDocument/2006/relationships/hyperlink" Target="https://www.gem.wiki/Rizhao_Steel_Holding_Group_Co_Ltd" TargetMode="External"/><Relationship Id="rId835" Type="http://schemas.openxmlformats.org/officeDocument/2006/relationships/hyperlink" Target="https://www.gem.wiki/Hebei_Zongheng_Group_Fengnan_Iron_and_Steel_Co_Ltd" TargetMode="External"/><Relationship Id="rId1258" Type="http://schemas.openxmlformats.org/officeDocument/2006/relationships/hyperlink" Target="https://www.gem.wiki/Mechel_Chelyabinsk_Metallurgical_Plant" TargetMode="External"/><Relationship Id="rId1020" Type="http://schemas.openxmlformats.org/officeDocument/2006/relationships/hyperlink" Target="https://www.gem.wiki/JSW_Steel_Salem_steel_plant" TargetMode="External"/><Relationship Id="rId1118" Type="http://schemas.openxmlformats.org/officeDocument/2006/relationships/hyperlink" Target="https://www.gem.wiki/Mesco_Steel_Kalinganagar_plant" TargetMode="External"/><Relationship Id="rId1325" Type="http://schemas.openxmlformats.org/officeDocument/2006/relationships/hyperlink" Target="https://www.gem.wiki/Cleveland-Cliffs_Burns_Harbor_steel_plant" TargetMode="External"/><Relationship Id="rId902" Type="http://schemas.openxmlformats.org/officeDocument/2006/relationships/hyperlink" Target="https://www.gem.wiki/Minyuan_Iron_and_Steel_Group_Co_Ltd" TargetMode="External"/><Relationship Id="rId31" Type="http://schemas.openxmlformats.org/officeDocument/2006/relationships/hyperlink" Target="https://www.gem.wiki/CAP_Acero_Huachipato_steel_plant" TargetMode="External"/><Relationship Id="rId180" Type="http://schemas.openxmlformats.org/officeDocument/2006/relationships/hyperlink" Target="https://www.gem.wiki/Qian_an_Jiujiang_Wire_Co_Ltd" TargetMode="External"/><Relationship Id="rId278" Type="http://schemas.openxmlformats.org/officeDocument/2006/relationships/hyperlink" Target="https://www.gem.wiki/Hebei_Xinghua_Iron_and_Steel_Co_Ltd" TargetMode="External"/><Relationship Id="rId485" Type="http://schemas.openxmlformats.org/officeDocument/2006/relationships/hyperlink" Target="https://www.gem.wiki/Changzhou_Eastern_Special_Steel_Co_Ltd" TargetMode="External"/><Relationship Id="rId692" Type="http://schemas.openxmlformats.org/officeDocument/2006/relationships/hyperlink" Target="https://www.gem.wiki/Shanxi_Liheng_Steel_Co_Ltd" TargetMode="External"/><Relationship Id="rId138" Type="http://schemas.openxmlformats.org/officeDocument/2006/relationships/hyperlink" Target="https://www.gem.wiki/Handan_Iron_and_Steel_Group_Co_Ltd" TargetMode="External"/><Relationship Id="rId345" Type="http://schemas.openxmlformats.org/officeDocument/2006/relationships/hyperlink" Target="https://www.gem.wiki/Anyang_Iron_and_Steel_Co_Ltd" TargetMode="External"/><Relationship Id="rId552" Type="http://schemas.openxmlformats.org/officeDocument/2006/relationships/hyperlink" Target="https://www.gem.wiki/Angang_Steel_Co_Ltd_Bayuquan_branch" TargetMode="External"/><Relationship Id="rId997" Type="http://schemas.openxmlformats.org/officeDocument/2006/relationships/hyperlink" Target="https://www.gem.wiki/Dexin_Steel_Morowali_plant" TargetMode="External"/><Relationship Id="rId1182" Type="http://schemas.openxmlformats.org/officeDocument/2006/relationships/hyperlink" Target="https://www.gem.wiki/Nippon_Kyushu_Works_(Oita_Area,_Oita)_steel_plant" TargetMode="External"/><Relationship Id="rId205" Type="http://schemas.openxmlformats.org/officeDocument/2006/relationships/hyperlink" Target="https://www.gem.wiki/Xingtai_Iron_and_Steel_Co_Ltd" TargetMode="External"/><Relationship Id="rId412" Type="http://schemas.openxmlformats.org/officeDocument/2006/relationships/hyperlink" Target="https://www.gem.wiki/Inner_Mongolia_BaoTou_Steel_Union_Co_Ltd" TargetMode="External"/><Relationship Id="rId857" Type="http://schemas.openxmlformats.org/officeDocument/2006/relationships/hyperlink" Target="https://www.gem.wiki/Hubei_Jinshenglan_Metallurgical_Technology_Co_Ltd" TargetMode="External"/><Relationship Id="rId1042" Type="http://schemas.openxmlformats.org/officeDocument/2006/relationships/hyperlink" Target="https://www.gem.wiki/SAIL_Bhilai_steel_plant" TargetMode="External"/><Relationship Id="rId717" Type="http://schemas.openxmlformats.org/officeDocument/2006/relationships/hyperlink" Target="https://www.gem.wiki/Shanxi_Zhongsheng_Iron_and_Steel_Co_Ltd" TargetMode="External"/><Relationship Id="rId924" Type="http://schemas.openxmlformats.org/officeDocument/2006/relationships/hyperlink" Target="https://www.gem.wiki/Guangxi_Guixin_Iron_and_Steel_Group_Co_Ltd" TargetMode="External"/><Relationship Id="rId1347" Type="http://schemas.openxmlformats.org/officeDocument/2006/relationships/hyperlink" Target="https://www.gem.wiki/Formosa_Ha_Tinh_Steel_plant" TargetMode="External"/><Relationship Id="rId53" Type="http://schemas.openxmlformats.org/officeDocument/2006/relationships/hyperlink" Target="https://www.gem.wiki/Chongqing_Iron_and_Steel_Co_Ltd" TargetMode="External"/><Relationship Id="rId1207" Type="http://schemas.openxmlformats.org/officeDocument/2006/relationships/hyperlink" Target="https://www.gem.wiki/Hyundai_Steel_Dangjin_steel_plant" TargetMode="External"/><Relationship Id="rId1414" Type="http://schemas.openxmlformats.org/officeDocument/2006/relationships/hyperlink" Target="https://www.gem.wiki/Ningxia_Boyu_Hongxing_Special_Steel_Group_Co" TargetMode="External"/><Relationship Id="rId367" Type="http://schemas.openxmlformats.org/officeDocument/2006/relationships/hyperlink" Target="https://www.gem.wiki/Henan_Fengbao_Special_Steel_Co_Ltd" TargetMode="External"/><Relationship Id="rId574" Type="http://schemas.openxmlformats.org/officeDocument/2006/relationships/hyperlink" Target="https://www.gem.wiki/Benxi_Beiying_Iron_and_Steel_Group_Co_Ltd_Beitai_Town" TargetMode="External"/><Relationship Id="rId227" Type="http://schemas.openxmlformats.org/officeDocument/2006/relationships/hyperlink" Target="https://www.gem.wiki/Jingye_Iron_and_Steel_Co_Ltd" TargetMode="External"/><Relationship Id="rId781" Type="http://schemas.openxmlformats.org/officeDocument/2006/relationships/hyperlink" Target="https://www.gem.wiki/Xinjiang_Tianshan_Iron_and_Steel_Bazhou_Co_Ltd" TargetMode="External"/><Relationship Id="rId879" Type="http://schemas.openxmlformats.org/officeDocument/2006/relationships/hyperlink" Target="https://www.gem.wiki/Linyi_Iron_and_Steel_Investment_Group_Co_Ltd" TargetMode="External"/><Relationship Id="rId434" Type="http://schemas.openxmlformats.org/officeDocument/2006/relationships/hyperlink" Target="https://www.gem.wiki/Zhangjiagang_Hongchang_Steel_Co_Ltd" TargetMode="External"/><Relationship Id="rId641" Type="http://schemas.openxmlformats.org/officeDocument/2006/relationships/hyperlink" Target="https://www.gem.wiki/Shandong_Taishan_Steel_Group_Co_Ltd" TargetMode="External"/><Relationship Id="rId739" Type="http://schemas.openxmlformats.org/officeDocument/2006/relationships/hyperlink" Target="https://www.gem.wiki/Pangang_Group_Panzhihua_Steel_Vanadium_Co_Ltd" TargetMode="External"/><Relationship Id="rId1064" Type="http://schemas.openxmlformats.org/officeDocument/2006/relationships/hyperlink" Target="https://www.gem.wiki/SAIL_Rourkela_steel_plant" TargetMode="External"/><Relationship Id="rId1271" Type="http://schemas.openxmlformats.org/officeDocument/2006/relationships/hyperlink" Target="https://www.gem.wiki/Evraz_NTMK_steel_plant" TargetMode="External"/><Relationship Id="rId1369" Type="http://schemas.openxmlformats.org/officeDocument/2006/relationships/hyperlink" Target="https://www.gem.wiki/Guangdong_Yuebei_United_Steel_Co_Ltd" TargetMode="External"/><Relationship Id="rId501" Type="http://schemas.openxmlformats.org/officeDocument/2006/relationships/hyperlink" Target="https://www.gem.wiki/Zhongxin_Iron_and_Steel_Group_Co_Ltd" TargetMode="External"/><Relationship Id="rId946" Type="http://schemas.openxmlformats.org/officeDocument/2006/relationships/hyperlink" Target="https://www.gem.wiki/Hebei_Huaxin_Special_Steel_Co_Ltd" TargetMode="External"/><Relationship Id="rId1131" Type="http://schemas.openxmlformats.org/officeDocument/2006/relationships/hyperlink" Target="https://www.gem.wiki/Rungta_Mines_Dhenkanal_steel_plant" TargetMode="External"/><Relationship Id="rId1229" Type="http://schemas.openxmlformats.org/officeDocument/2006/relationships/hyperlink" Target="https://www.gem.wiki/Altos_Hornos_De_Mexico_SA_AHMSA_steel_plant" TargetMode="External"/><Relationship Id="rId75" Type="http://schemas.openxmlformats.org/officeDocument/2006/relationships/hyperlink" Target="https://www.gem.wiki/Fujian_Yixin_Steel_Co_Ltd" TargetMode="External"/><Relationship Id="rId806" Type="http://schemas.openxmlformats.org/officeDocument/2006/relationships/hyperlink" Target="https://www.gem.wiki/Yunnan_Yuxi_Iron_and_Steel_Group_Yukun_Iron_and_Steel_Co_Ltd" TargetMode="External"/><Relationship Id="rId1436" Type="http://schemas.openxmlformats.org/officeDocument/2006/relationships/hyperlink" Target="https://www.gem.wiki/Shri_Bajrang_Power_%26_Ispat_Tilda_Steel_Plant" TargetMode="External"/><Relationship Id="rId291" Type="http://schemas.openxmlformats.org/officeDocument/2006/relationships/hyperlink" Target="https://www.gem.wiki/Hebei_Xinda_Iron_and_Steel_Group_Co_Ltd" TargetMode="External"/><Relationship Id="rId151" Type="http://schemas.openxmlformats.org/officeDocument/2006/relationships/hyperlink" Target="https://www.gem.wiki/Chengde_Iron_and_Steel_Group_Co_Ltd" TargetMode="External"/><Relationship Id="rId389" Type="http://schemas.openxmlformats.org/officeDocument/2006/relationships/hyperlink" Target="https://www.gem.wiki/Baowu_Group_Echeng_Iron_and_Steel_Co_Ltd" TargetMode="External"/><Relationship Id="rId596" Type="http://schemas.openxmlformats.org/officeDocument/2006/relationships/hyperlink" Target="https://www.gem.wiki/Ningxia_Iron_and_Steel_Group_Co_Ltd" TargetMode="External"/><Relationship Id="rId249" Type="http://schemas.openxmlformats.org/officeDocument/2006/relationships/hyperlink" Target="https://www.gem.wiki/Tangshan_Stainless_Steel_Co_Ltd_Guye_District" TargetMode="External"/><Relationship Id="rId456" Type="http://schemas.openxmlformats.org/officeDocument/2006/relationships/hyperlink" Target="https://www.gem.wiki/Lianfeng_Steel_Zhangjiagang_Co_Ltd" TargetMode="External"/><Relationship Id="rId663" Type="http://schemas.openxmlformats.org/officeDocument/2006/relationships/hyperlink" Target="https://www.gem.wiki/Laiwu_Iron_and_Steel_Group_Yinshan_Section_Steel_Co_Ltd" TargetMode="External"/><Relationship Id="rId870" Type="http://schemas.openxmlformats.org/officeDocument/2006/relationships/hyperlink" Target="https://www.gem.wiki/Hebei_Taihang_Iron_and_Steel_Group_Co_Ltd" TargetMode="External"/><Relationship Id="rId1086" Type="http://schemas.openxmlformats.org/officeDocument/2006/relationships/hyperlink" Target="https://www.gem.wiki/RINL_Vizag_Steel_plant" TargetMode="External"/><Relationship Id="rId1293" Type="http://schemas.openxmlformats.org/officeDocument/2006/relationships/hyperlink" Target="https://www.gem.wiki/China_Steel_Dragon_Steel_Taichung_plant" TargetMode="External"/><Relationship Id="rId109" Type="http://schemas.openxmlformats.org/officeDocument/2006/relationships/hyperlink" Target="https://www.gem.wiki/Liuzhou_Iron_and_Steel_Co_Ltd_Liuzhou_Base" TargetMode="External"/><Relationship Id="rId316" Type="http://schemas.openxmlformats.org/officeDocument/2006/relationships/hyperlink" Target="https://www.gem.wiki/Hebei_Huaxi_Iron_and_Steel_Co_Ltd" TargetMode="External"/><Relationship Id="rId523" Type="http://schemas.openxmlformats.org/officeDocument/2006/relationships/hyperlink" Target="https://www.gem.wiki/Xinyu_Iron_and_Steel_Group_Co_Ltd" TargetMode="External"/><Relationship Id="rId968" Type="http://schemas.openxmlformats.org/officeDocument/2006/relationships/hyperlink" Target="https://www.gem.wiki/ArcelorMittal_Bremen_steel_plant" TargetMode="External"/><Relationship Id="rId1153" Type="http://schemas.openxmlformats.org/officeDocument/2006/relationships/hyperlink" Target="https://www.gem.wiki/JFE_West_Japan_Works_(Fukuyama)_steel_plant" TargetMode="External"/><Relationship Id="rId97" Type="http://schemas.openxmlformats.org/officeDocument/2006/relationships/hyperlink" Target="https://www.gem.wiki/Baosteel_Zhanjiang_Iron_and_Steel_Co_Ltd" TargetMode="External"/><Relationship Id="rId730" Type="http://schemas.openxmlformats.org/officeDocument/2006/relationships/hyperlink" Target="https://www.gem.wiki/Shanxi_Jianlong_Industrial_Co_Ltd" TargetMode="External"/><Relationship Id="rId828" Type="http://schemas.openxmlformats.org/officeDocument/2006/relationships/hyperlink" Target="https://www.gem.wiki/Hebei_Mingbin_Iron_and_Steel_Co_Ltd" TargetMode="External"/><Relationship Id="rId1013" Type="http://schemas.openxmlformats.org/officeDocument/2006/relationships/hyperlink" Target="https://www.gem.wiki/JSPL_Angul_steel_plant" TargetMode="External"/><Relationship Id="rId1360" Type="http://schemas.openxmlformats.org/officeDocument/2006/relationships/hyperlink" Target="https://www.gem.wiki/Lao_Cai_Cast_Iron_and_Steel_Plant" TargetMode="External"/><Relationship Id="rId1458" Type="http://schemas.openxmlformats.org/officeDocument/2006/relationships/hyperlink" Target="https://www.gem.wiki/JSOL_Angul_steel_plant" TargetMode="External"/><Relationship Id="rId1220" Type="http://schemas.openxmlformats.org/officeDocument/2006/relationships/hyperlink" Target="https://www.gem.wiki/POSCO_Pohang_steel_plant" TargetMode="External"/><Relationship Id="rId1318" Type="http://schemas.openxmlformats.org/officeDocument/2006/relationships/hyperlink" Target="https://www.gem.wiki/Cleveland-Cliffs_Dearborn_steel_plant" TargetMode="External"/><Relationship Id="rId24" Type="http://schemas.openxmlformats.org/officeDocument/2006/relationships/hyperlink" Target="https://www.gem.wiki/ArcelorMittal_Dofasco_steel_plant" TargetMode="External"/><Relationship Id="rId173" Type="http://schemas.openxmlformats.org/officeDocument/2006/relationships/hyperlink" Target="https://www.gem.wiki/Tangshan_Donghua_Iron_and_Steel_Enterprise_Group_Co_Ltd" TargetMode="External"/><Relationship Id="rId380" Type="http://schemas.openxmlformats.org/officeDocument/2006/relationships/hyperlink" Target="https://www.gem.wiki/Wuhan_Iron_and_Steel_Co_Ltd" TargetMode="External"/><Relationship Id="rId240" Type="http://schemas.openxmlformats.org/officeDocument/2006/relationships/hyperlink" Target="https://www.gem.wiki/Chengde_Jianlong_Special_Steel_Co_Ltd" TargetMode="External"/><Relationship Id="rId478" Type="http://schemas.openxmlformats.org/officeDocument/2006/relationships/hyperlink" Target="https://www.gem.wiki/Jiangsu_Xugang_Iron_and_Steel_Group_Co_Ltd" TargetMode="External"/><Relationship Id="rId685" Type="http://schemas.openxmlformats.org/officeDocument/2006/relationships/hyperlink" Target="https://www.gem.wiki/Lvliang_Jianlong_Industrial_Co_Ltd" TargetMode="External"/><Relationship Id="rId892" Type="http://schemas.openxmlformats.org/officeDocument/2006/relationships/hyperlink" Target="https://www.gem.wiki/Baosteel_Desheng_Stainless_Steel_Co_Ltd" TargetMode="External"/><Relationship Id="rId100" Type="http://schemas.openxmlformats.org/officeDocument/2006/relationships/hyperlink" Target="https://www.gem.wiki/Zhuhai_Yueyufeng_Iron_and_Steel_Co_Ltd" TargetMode="External"/><Relationship Id="rId338" Type="http://schemas.openxmlformats.org/officeDocument/2006/relationships/hyperlink" Target="https://www.gem.wiki/Heilongjiang_Jianlong_Iron_and_Steel_Co_Ltd" TargetMode="External"/><Relationship Id="rId545" Type="http://schemas.openxmlformats.org/officeDocument/2006/relationships/hyperlink" Target="https://www.gem.wiki/Angang_Steel_Co_Ltd" TargetMode="External"/><Relationship Id="rId752" Type="http://schemas.openxmlformats.org/officeDocument/2006/relationships/hyperlink" Target="https://www.gem.wiki/Tianjin_Iron_Plant" TargetMode="External"/><Relationship Id="rId1175" Type="http://schemas.openxmlformats.org/officeDocument/2006/relationships/hyperlink" Target="https://www.gem.wiki/Nippon_Nagoya_steel_plant" TargetMode="External"/><Relationship Id="rId1382" Type="http://schemas.openxmlformats.org/officeDocument/2006/relationships/hyperlink" Target="https://www.gem.wiki/Zhangjiagang_Rongsheng_Special_Steel_Co_Ltd" TargetMode="External"/><Relationship Id="rId405" Type="http://schemas.openxmlformats.org/officeDocument/2006/relationships/hyperlink" Target="https://www.gem.wiki/Lengshuijiang_Steel_Co_Ltd" TargetMode="External"/><Relationship Id="rId612" Type="http://schemas.openxmlformats.org/officeDocument/2006/relationships/hyperlink" Target="https://www.gem.wiki/Shandong_Iron_and_Steel_Group_Yongfeng_Zibo_Co_Ltd" TargetMode="External"/><Relationship Id="rId1035" Type="http://schemas.openxmlformats.org/officeDocument/2006/relationships/hyperlink" Target="https://www.gem.wiki/NMDC_Nagarnar_steel_plant" TargetMode="External"/><Relationship Id="rId1242" Type="http://schemas.openxmlformats.org/officeDocument/2006/relationships/hyperlink" Target="https://www.gem.wiki/Ajaokuta_Steel_plant" TargetMode="External"/><Relationship Id="rId917" Type="http://schemas.openxmlformats.org/officeDocument/2006/relationships/hyperlink" Target="https://www.gem.wiki/Yunnan_Tiangao_Nickel_Alloy_Co_Ltd" TargetMode="External"/><Relationship Id="rId1102" Type="http://schemas.openxmlformats.org/officeDocument/2006/relationships/hyperlink" Target="https://www.gem.wiki/Neelachal_Ispat_Nigam_steel_plant" TargetMode="External"/><Relationship Id="rId46" Type="http://schemas.openxmlformats.org/officeDocument/2006/relationships/hyperlink" Target="https://www.gem.wiki/Anhui_Changjiang_Steel_Co_Ltd" TargetMode="External"/><Relationship Id="rId1407" Type="http://schemas.openxmlformats.org/officeDocument/2006/relationships/hyperlink" Target="https://www.gem.wiki/Tongshan_Liguo_Iron_and_Steel_Co_Ltd" TargetMode="External"/><Relationship Id="rId195" Type="http://schemas.openxmlformats.org/officeDocument/2006/relationships/hyperlink" Target="https://www.gem.wiki/Hebei_Puyang_Iron_and_Steel_Co_Ltd" TargetMode="External"/><Relationship Id="rId262" Type="http://schemas.openxmlformats.org/officeDocument/2006/relationships/hyperlink" Target="https://www.gem.wiki/Hebei_Yongyang_Special_Steel_Group_Co_Ltd" TargetMode="External"/><Relationship Id="rId567" Type="http://schemas.openxmlformats.org/officeDocument/2006/relationships/hyperlink" Target="https://www.gem.wiki/Benxi_Beiying_Iron_and_Steel_Group_Co_Ltd_Beitai_Town" TargetMode="External"/><Relationship Id="rId1197" Type="http://schemas.openxmlformats.org/officeDocument/2006/relationships/hyperlink" Target="https://www.gem.wiki/Nippon_Kansai_Works_(Wakayama_Area,_Wakayama)_steel_plant" TargetMode="External"/><Relationship Id="rId122" Type="http://schemas.openxmlformats.org/officeDocument/2006/relationships/hyperlink" Target="https://www.gem.wiki/Guangxi_Shenglong_Metallurgical_Co_Ltd" TargetMode="External"/><Relationship Id="rId774" Type="http://schemas.openxmlformats.org/officeDocument/2006/relationships/hyperlink" Target="https://www.gem.wiki/Baosteel_Group_Xinjiang_Bayi_Iron_and_Steel_Co_Ltd" TargetMode="External"/><Relationship Id="rId981" Type="http://schemas.openxmlformats.org/officeDocument/2006/relationships/hyperlink" Target="https://www.gem.wiki/ArcelorMittal_Dunkerque_steel_plant" TargetMode="External"/><Relationship Id="rId1057" Type="http://schemas.openxmlformats.org/officeDocument/2006/relationships/hyperlink" Target="https://www.gem.wiki/SAIL_Bokaro_steel_plant" TargetMode="External"/><Relationship Id="rId427" Type="http://schemas.openxmlformats.org/officeDocument/2006/relationships/hyperlink" Target="https://www.gem.wiki/Baotou_Daan_Iron_and_Steel_Co_Ltd_Hondlon_District" TargetMode="External"/><Relationship Id="rId634" Type="http://schemas.openxmlformats.org/officeDocument/2006/relationships/hyperlink" Target="https://www.gem.wiki/Shandong_Chuanyang_Group_Co_Ltd" TargetMode="External"/><Relationship Id="rId841" Type="http://schemas.openxmlformats.org/officeDocument/2006/relationships/hyperlink" Target="https://www.gem.wiki/Anhui_Shoukuang_Dachang_Metal_Material_Co_Ltd" TargetMode="External"/><Relationship Id="rId1264" Type="http://schemas.openxmlformats.org/officeDocument/2006/relationships/hyperlink" Target="https://www.gem.wiki/NLMK_Lipetsk_steel_plant" TargetMode="External"/><Relationship Id="rId701" Type="http://schemas.openxmlformats.org/officeDocument/2006/relationships/hyperlink" Target="https://www.gem.wiki/Changzhi_Xingbao_Steel_Co_Ltd" TargetMode="External"/><Relationship Id="rId939" Type="http://schemas.openxmlformats.org/officeDocument/2006/relationships/hyperlink" Target="https://www.gem.wiki/Daye_Huaxin_Industrial_Co_Ltd" TargetMode="External"/><Relationship Id="rId1124" Type="http://schemas.openxmlformats.org/officeDocument/2006/relationships/hyperlink" Target="https://www.gem.wiki/Arjas_Steel_Tadipatri_plant" TargetMode="External"/><Relationship Id="rId1331" Type="http://schemas.openxmlformats.org/officeDocument/2006/relationships/hyperlink" Target="https://www.gem.wiki/Cleveland-Cliffs_Cleveland_steel_plant" TargetMode="External"/><Relationship Id="rId68" Type="http://schemas.openxmlformats.org/officeDocument/2006/relationships/hyperlink" Target="https://www.gem.wiki/Fujian_Quanzhou_Minguang_Iron_and_Steel_Co_Ltd" TargetMode="External"/><Relationship Id="rId1429" Type="http://schemas.openxmlformats.org/officeDocument/2006/relationships/hyperlink" Target="https://www.gem.wiki/JSPL_Asanboni_Steel_Plant" TargetMode="External"/><Relationship Id="rId284" Type="http://schemas.openxmlformats.org/officeDocument/2006/relationships/hyperlink" Target="https://www.gem.wiki/Tangshan_Xinglong_Iron_and_Steel_Co_Ltd" TargetMode="External"/><Relationship Id="rId491" Type="http://schemas.openxmlformats.org/officeDocument/2006/relationships/hyperlink" Target="https://www.gem.wiki/Danyang_Longjiang_Steel_Co_Ltd" TargetMode="External"/><Relationship Id="rId144" Type="http://schemas.openxmlformats.org/officeDocument/2006/relationships/hyperlink" Target="https://www.gem.wiki/Handan_Iron_and_Steel_Group_Co_Ltd" TargetMode="External"/><Relationship Id="rId589" Type="http://schemas.openxmlformats.org/officeDocument/2006/relationships/hyperlink" Target="https://www.gem.wiki/Fushun_New_Steel_Co_Ltd" TargetMode="External"/><Relationship Id="rId796" Type="http://schemas.openxmlformats.org/officeDocument/2006/relationships/hyperlink" Target="https://www.gem.wiki/WISCO_Group_Kunming_Steel_Co_Ltd_New_District_Branch" TargetMode="External"/><Relationship Id="rId351" Type="http://schemas.openxmlformats.org/officeDocument/2006/relationships/hyperlink" Target="https://www.gem.wiki/Wuyang_Iron_and_Steel_Co_Ltd" TargetMode="External"/><Relationship Id="rId449" Type="http://schemas.openxmlformats.org/officeDocument/2006/relationships/hyperlink" Target="https://www.gem.wiki/Jiangyin_Xingcheng_Special_Steel_Works_Co_Ltd" TargetMode="External"/><Relationship Id="rId656" Type="http://schemas.openxmlformats.org/officeDocument/2006/relationships/hyperlink" Target="https://www.gem.wiki/Linyi_Jiangxin_Iron_and_Steel_Co_Ltd" TargetMode="External"/><Relationship Id="rId863" Type="http://schemas.openxmlformats.org/officeDocument/2006/relationships/hyperlink" Target="https://www.gem.wiki/Yunnan_Yuxi_Xianfu_Iron_and_Steel_Group_Co_Ltd" TargetMode="External"/><Relationship Id="rId1079" Type="http://schemas.openxmlformats.org/officeDocument/2006/relationships/hyperlink" Target="https://www.gem.wiki/Tata_Steel_Kalinganagar_steel_plant" TargetMode="External"/><Relationship Id="rId1286" Type="http://schemas.openxmlformats.org/officeDocument/2006/relationships/hyperlink" Target="https://www.gem.wiki/Isdemir_Payas_steel_plant" TargetMode="External"/><Relationship Id="rId211" Type="http://schemas.openxmlformats.org/officeDocument/2006/relationships/hyperlink" Target="https://www.gem.wiki/Hebei_Jinxi_Iron_and_Steel_Group_Co_Ltd" TargetMode="External"/><Relationship Id="rId309" Type="http://schemas.openxmlformats.org/officeDocument/2006/relationships/hyperlink" Target="https://www.gem.wiki/Hebei_Tianzhu_Iron_and_Steel_Group_Co_Ltd_Fengrun_Plant" TargetMode="External"/><Relationship Id="rId516" Type="http://schemas.openxmlformats.org/officeDocument/2006/relationships/hyperlink" Target="https://www.gem.wiki/Jiujiang_Pinggang_Iron_and_Steel_Co_Ltd" TargetMode="External"/><Relationship Id="rId1146" Type="http://schemas.openxmlformats.org/officeDocument/2006/relationships/hyperlink" Target="https://www.gem.wiki/JFE_West_Japan_Works_(Kurashiki)_steel_plant" TargetMode="External"/><Relationship Id="rId723" Type="http://schemas.openxmlformats.org/officeDocument/2006/relationships/hyperlink" Target="https://www.gem.wiki/Jincheng_Fusheng_Iron_and_Steel_Co_Ltd" TargetMode="External"/><Relationship Id="rId930" Type="http://schemas.openxmlformats.org/officeDocument/2006/relationships/hyperlink" Target="https://www.gem.wiki/Fangchenggang_Jinxi_Steel_Technology_Co_Ltd" TargetMode="External"/><Relationship Id="rId1006" Type="http://schemas.openxmlformats.org/officeDocument/2006/relationships/hyperlink" Target="https://www.gem.wiki/Tata_Steel_BSL_Meramandali_steel_plant" TargetMode="External"/><Relationship Id="rId1353" Type="http://schemas.openxmlformats.org/officeDocument/2006/relationships/hyperlink" Target="https://www.gem.wiki/Hoa_Phat_Dung_Quat_steel_plant" TargetMode="External"/><Relationship Id="rId1213" Type="http://schemas.openxmlformats.org/officeDocument/2006/relationships/hyperlink" Target="https://www.gem.wiki/POSCO_Gwangyang_steel_plant" TargetMode="External"/><Relationship Id="rId1420" Type="http://schemas.openxmlformats.org/officeDocument/2006/relationships/hyperlink" Target="https://www.gem.wiki/Shandong_Iron_and_Steel_Co_Ltd_Laiwu_Branch_Aishan_Street" TargetMode="External"/><Relationship Id="rId17" Type="http://schemas.openxmlformats.org/officeDocument/2006/relationships/hyperlink" Target="https://www.gem.wiki/CSN_Volta_Redonda_steel_plant" TargetMode="External"/><Relationship Id="rId166" Type="http://schemas.openxmlformats.org/officeDocument/2006/relationships/hyperlink" Target="https://www.gem.wiki/Shougang_Qian_an_Iron_and_Steel_Co_Ltd" TargetMode="External"/><Relationship Id="rId373" Type="http://schemas.openxmlformats.org/officeDocument/2006/relationships/hyperlink" Target="https://www.gem.wiki/Henan_Changtai_Stainless_Steel_Plate_Co_Ltd" TargetMode="External"/><Relationship Id="rId580" Type="http://schemas.openxmlformats.org/officeDocument/2006/relationships/hyperlink" Target="https://www.gem.wiki/Lingyuan_Iron_and_Steel_Co_Ltd" TargetMode="External"/><Relationship Id="rId1" Type="http://schemas.openxmlformats.org/officeDocument/2006/relationships/hyperlink" Target="https://www.gem.wiki/Voestalpine_Stahl_Linz_steel_plant" TargetMode="External"/><Relationship Id="rId233" Type="http://schemas.openxmlformats.org/officeDocument/2006/relationships/hyperlink" Target="https://www.gem.wiki/Jingye_Iron_and_Steel_Co_Ltd" TargetMode="External"/><Relationship Id="rId440" Type="http://schemas.openxmlformats.org/officeDocument/2006/relationships/hyperlink" Target="https://www.gem.wiki/Jiangsu_Shagang_Group_Huaigang_Special_Steel_Co_Ltd" TargetMode="External"/><Relationship Id="rId678" Type="http://schemas.openxmlformats.org/officeDocument/2006/relationships/hyperlink" Target="https://www.gem.wiki/Shanxi_Zhongyang_Iron_and_Steel_Co_Ltd" TargetMode="External"/><Relationship Id="rId885" Type="http://schemas.openxmlformats.org/officeDocument/2006/relationships/hyperlink" Target="https://www.gem.wiki/Liaoyang_United_Steel_Co_Ltd" TargetMode="External"/><Relationship Id="rId1070" Type="http://schemas.openxmlformats.org/officeDocument/2006/relationships/hyperlink" Target="https://www.gem.wiki/SAIL_Rourkela_steel_plan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2532-4E33-4ABA-AB42-0A9F508053A9}">
  <dimension ref="A1:B20"/>
  <sheetViews>
    <sheetView tabSelected="1" workbookViewId="0">
      <selection activeCell="A22" sqref="A22"/>
    </sheetView>
  </sheetViews>
  <sheetFormatPr defaultRowHeight="13" x14ac:dyDescent="0.3"/>
  <cols>
    <col min="2" max="2" width="107" customWidth="1"/>
  </cols>
  <sheetData>
    <row r="1" spans="1:2" ht="14.5" x14ac:dyDescent="0.35">
      <c r="A1" s="40" t="s">
        <v>11785</v>
      </c>
    </row>
    <row r="2" spans="1:2" ht="14.5" x14ac:dyDescent="0.35">
      <c r="A2" s="40" t="s">
        <v>11792</v>
      </c>
    </row>
    <row r="4" spans="1:2" ht="14.5" x14ac:dyDescent="0.35">
      <c r="A4" s="40" t="s">
        <v>11784</v>
      </c>
      <c r="B4" s="41" t="s">
        <v>11786</v>
      </c>
    </row>
    <row r="5" spans="1:2" x14ac:dyDescent="0.3">
      <c r="B5" s="32" t="s">
        <v>11787</v>
      </c>
    </row>
    <row r="6" spans="1:2" x14ac:dyDescent="0.3">
      <c r="B6" s="42">
        <v>2025</v>
      </c>
    </row>
    <row r="7" spans="1:2" x14ac:dyDescent="0.3">
      <c r="B7" s="32" t="s">
        <v>11788</v>
      </c>
    </row>
    <row r="8" spans="1:2" x14ac:dyDescent="0.3">
      <c r="B8" s="43" t="s">
        <v>11789</v>
      </c>
    </row>
    <row r="9" spans="1:2" x14ac:dyDescent="0.3">
      <c r="B9" s="32" t="s">
        <v>11790</v>
      </c>
    </row>
    <row r="12" spans="1:2" ht="14.5" x14ac:dyDescent="0.35">
      <c r="A12" s="40" t="s">
        <v>0</v>
      </c>
    </row>
    <row r="13" spans="1:2" x14ac:dyDescent="0.3">
      <c r="A13" s="32" t="s">
        <v>11791</v>
      </c>
    </row>
    <row r="14" spans="1:2" x14ac:dyDescent="0.3">
      <c r="A14" s="32" t="s">
        <v>11795</v>
      </c>
    </row>
    <row r="15" spans="1:2" x14ac:dyDescent="0.3">
      <c r="A15" s="32" t="s">
        <v>11796</v>
      </c>
    </row>
    <row r="16" spans="1:2" x14ac:dyDescent="0.3">
      <c r="A16" s="32" t="s">
        <v>11797</v>
      </c>
    </row>
    <row r="17" spans="1:1" ht="14.5" x14ac:dyDescent="0.35">
      <c r="A17" s="40"/>
    </row>
    <row r="18" spans="1:1" x14ac:dyDescent="0.3">
      <c r="A18" s="32" t="s">
        <v>11798</v>
      </c>
    </row>
    <row r="19" spans="1:1" x14ac:dyDescent="0.3">
      <c r="A19" s="32" t="s">
        <v>11799</v>
      </c>
    </row>
    <row r="20" spans="1:1" x14ac:dyDescent="0.3">
      <c r="A20" s="32" t="s">
        <v>11800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48C0-B4DD-4642-A50B-ABBBAEFFF49A}">
  <sheetPr>
    <tabColor rgb="FFC00000"/>
  </sheetPr>
  <dimension ref="A1"/>
  <sheetViews>
    <sheetView workbookViewId="0">
      <selection activeCell="C24" sqref="C24"/>
    </sheetView>
  </sheetViews>
  <sheetFormatPr defaultRowHeight="13"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29AE-0F7C-49CD-BE7D-8D5509537146}">
  <sheetPr>
    <outlinePr summaryBelow="0" summaryRight="0"/>
  </sheetPr>
  <dimension ref="A1:R1210"/>
  <sheetViews>
    <sheetView zoomScale="51" workbookViewId="0">
      <selection activeCell="D1" activeCellId="2" sqref="F1 E1 D1"/>
    </sheetView>
  </sheetViews>
  <sheetFormatPr defaultColWidth="14.3984375" defaultRowHeight="15.75" customHeight="1" x14ac:dyDescent="0.3"/>
  <cols>
    <col min="1" max="1" width="19.3984375" style="14" customWidth="1"/>
    <col min="2" max="2" width="35.59765625" style="14" customWidth="1"/>
    <col min="3" max="17" width="19.3984375" style="14" customWidth="1"/>
    <col min="18" max="18" width="14.3984375" style="14" customWidth="1"/>
    <col min="19" max="16384" width="14.3984375" style="14"/>
  </cols>
  <sheetData>
    <row r="1" spans="1:18" x14ac:dyDescent="0.35">
      <c r="A1" s="12" t="s">
        <v>5171</v>
      </c>
      <c r="B1" s="12" t="s">
        <v>5172</v>
      </c>
      <c r="C1" s="12" t="s">
        <v>5173</v>
      </c>
      <c r="D1" s="12" t="s">
        <v>3863</v>
      </c>
      <c r="E1" s="12" t="s">
        <v>3864</v>
      </c>
      <c r="F1" s="12" t="s">
        <v>3865</v>
      </c>
      <c r="G1" s="12" t="s">
        <v>3866</v>
      </c>
      <c r="H1" s="12" t="s">
        <v>5174</v>
      </c>
      <c r="I1" s="13" t="s">
        <v>5175</v>
      </c>
      <c r="J1" s="12" t="s">
        <v>5176</v>
      </c>
      <c r="K1" s="12" t="s">
        <v>5177</v>
      </c>
      <c r="L1" s="12" t="s">
        <v>5178</v>
      </c>
      <c r="M1" s="12" t="s">
        <v>5179</v>
      </c>
      <c r="N1" s="12" t="s">
        <v>5180</v>
      </c>
      <c r="O1" s="12" t="s">
        <v>5181</v>
      </c>
      <c r="P1" s="12" t="s">
        <v>5182</v>
      </c>
      <c r="Q1" s="12" t="s">
        <v>5183</v>
      </c>
      <c r="R1" s="12" t="s">
        <v>22</v>
      </c>
    </row>
    <row r="2" spans="1:18" x14ac:dyDescent="0.35">
      <c r="A2" s="15" t="s">
        <v>5184</v>
      </c>
      <c r="B2" s="15" t="s">
        <v>5185</v>
      </c>
      <c r="C2" s="15" t="s">
        <v>5186</v>
      </c>
      <c r="D2" s="15" t="s">
        <v>3867</v>
      </c>
      <c r="E2" s="15" t="s">
        <v>3868</v>
      </c>
      <c r="F2" s="15" t="s">
        <v>3869</v>
      </c>
      <c r="G2" s="15" t="s">
        <v>3870</v>
      </c>
      <c r="H2" s="16" t="s">
        <v>5187</v>
      </c>
      <c r="I2" s="17">
        <v>27</v>
      </c>
      <c r="J2" s="15" t="s">
        <v>30</v>
      </c>
      <c r="K2" s="15" t="s">
        <v>30</v>
      </c>
      <c r="L2" s="15">
        <v>1998</v>
      </c>
      <c r="M2" s="15" t="s">
        <v>30</v>
      </c>
      <c r="N2" s="15" t="s">
        <v>30</v>
      </c>
      <c r="O2" s="15" t="s">
        <v>30</v>
      </c>
      <c r="P2" s="15" t="s">
        <v>4</v>
      </c>
      <c r="Q2" s="15" t="s">
        <v>5188</v>
      </c>
      <c r="R2" s="18" t="e">
        <f>INDEX('Blast furnaces'!$R:$R,MATCH(A2,'Blast furnaces'!$A:$A,0))</f>
        <v>#N/A</v>
      </c>
    </row>
    <row r="3" spans="1:18" x14ac:dyDescent="0.35">
      <c r="A3" s="15" t="s">
        <v>2853</v>
      </c>
      <c r="B3" s="15" t="s">
        <v>5189</v>
      </c>
      <c r="C3" s="15" t="s">
        <v>5190</v>
      </c>
      <c r="D3" s="15" t="s">
        <v>3871</v>
      </c>
      <c r="E3" s="15" t="s">
        <v>3872</v>
      </c>
      <c r="F3" s="15" t="s">
        <v>3873</v>
      </c>
      <c r="G3" s="15" t="s">
        <v>3874</v>
      </c>
      <c r="H3" s="16" t="s">
        <v>2855</v>
      </c>
      <c r="I3" s="17">
        <v>8</v>
      </c>
      <c r="J3" s="15">
        <v>2013</v>
      </c>
      <c r="K3" s="15">
        <v>2015</v>
      </c>
      <c r="L3" s="15">
        <v>2017</v>
      </c>
      <c r="M3" s="15" t="s">
        <v>30</v>
      </c>
      <c r="N3" s="15" t="s">
        <v>30</v>
      </c>
      <c r="O3" s="15" t="s">
        <v>30</v>
      </c>
      <c r="P3" s="15" t="s">
        <v>5191</v>
      </c>
      <c r="Q3" s="15" t="s">
        <v>30</v>
      </c>
      <c r="R3" s="18" t="e">
        <f>INDEX('Blast furnaces'!$R:$R,MATCH(A3,'Blast furnaces'!$A:$A,0))</f>
        <v>#N/A</v>
      </c>
    </row>
    <row r="4" spans="1:18" x14ac:dyDescent="0.35">
      <c r="A4" s="15" t="s">
        <v>5192</v>
      </c>
      <c r="B4" s="15" t="s">
        <v>5193</v>
      </c>
      <c r="C4" s="15" t="s">
        <v>5194</v>
      </c>
      <c r="D4" s="15" t="s">
        <v>3875</v>
      </c>
      <c r="E4" s="15" t="s">
        <v>3876</v>
      </c>
      <c r="F4" s="15" t="s">
        <v>3873</v>
      </c>
      <c r="G4" s="15" t="s">
        <v>3874</v>
      </c>
      <c r="H4" s="16" t="s">
        <v>5195</v>
      </c>
      <c r="I4" s="17" t="s">
        <v>30</v>
      </c>
      <c r="J4" s="15">
        <v>2017</v>
      </c>
      <c r="K4" s="15">
        <v>2018</v>
      </c>
      <c r="L4" s="15" t="s">
        <v>30</v>
      </c>
      <c r="M4" s="15" t="s">
        <v>30</v>
      </c>
      <c r="N4" s="15" t="s">
        <v>30</v>
      </c>
      <c r="O4" s="18">
        <v>44958</v>
      </c>
      <c r="P4" s="15" t="s">
        <v>4</v>
      </c>
      <c r="Q4" s="15" t="s">
        <v>30</v>
      </c>
      <c r="R4" s="18" t="e">
        <f>INDEX('Blast furnaces'!$R:$R,MATCH(A4,'Blast furnaces'!$A:$A,0))</f>
        <v>#N/A</v>
      </c>
    </row>
    <row r="5" spans="1:18" x14ac:dyDescent="0.35">
      <c r="A5" s="15" t="s">
        <v>3707</v>
      </c>
      <c r="B5" s="15" t="s">
        <v>5196</v>
      </c>
      <c r="C5" s="15" t="s">
        <v>5197</v>
      </c>
      <c r="D5" s="15" t="s">
        <v>3877</v>
      </c>
      <c r="E5" s="15" t="s">
        <v>3877</v>
      </c>
      <c r="F5" s="15" t="s">
        <v>3873</v>
      </c>
      <c r="G5" s="15" t="s">
        <v>3874</v>
      </c>
      <c r="H5" s="16" t="s">
        <v>3709</v>
      </c>
      <c r="I5" s="17" t="s">
        <v>30</v>
      </c>
      <c r="J5" s="15" t="s">
        <v>30</v>
      </c>
      <c r="K5" s="15" t="s">
        <v>30</v>
      </c>
      <c r="L5" s="15" t="s">
        <v>30</v>
      </c>
      <c r="M5" s="15" t="s">
        <v>30</v>
      </c>
      <c r="N5" s="15" t="s">
        <v>30</v>
      </c>
      <c r="O5" s="15" t="s">
        <v>30</v>
      </c>
      <c r="P5" s="15" t="s">
        <v>5191</v>
      </c>
      <c r="Q5" s="15" t="s">
        <v>30</v>
      </c>
      <c r="R5" s="18" t="e">
        <f>INDEX('Blast furnaces'!$R:$R,MATCH(A5,'Blast furnaces'!$A:$A,0))</f>
        <v>#N/A</v>
      </c>
    </row>
    <row r="6" spans="1:18" x14ac:dyDescent="0.35">
      <c r="A6" s="15" t="s">
        <v>1808</v>
      </c>
      <c r="B6" s="15" t="s">
        <v>5198</v>
      </c>
      <c r="C6" s="15" t="s">
        <v>5199</v>
      </c>
      <c r="D6" s="15" t="s">
        <v>3878</v>
      </c>
      <c r="E6" s="15" t="s">
        <v>3876</v>
      </c>
      <c r="F6" s="15" t="s">
        <v>3873</v>
      </c>
      <c r="G6" s="15" t="s">
        <v>3874</v>
      </c>
      <c r="H6" s="16" t="s">
        <v>1810</v>
      </c>
      <c r="I6" s="17">
        <v>56</v>
      </c>
      <c r="J6" s="15">
        <v>1964</v>
      </c>
      <c r="K6" s="15" t="s">
        <v>30</v>
      </c>
      <c r="L6" s="15">
        <v>1969</v>
      </c>
      <c r="M6" s="15" t="s">
        <v>30</v>
      </c>
      <c r="N6" s="15" t="s">
        <v>30</v>
      </c>
      <c r="O6" s="15" t="s">
        <v>30</v>
      </c>
      <c r="P6" s="15" t="s">
        <v>5200</v>
      </c>
      <c r="Q6" s="15" t="s">
        <v>30</v>
      </c>
      <c r="R6" s="18">
        <f>INDEX('Blast furnaces'!$R:$R,MATCH(A6,'Blast furnaces'!$A:$A,0))</f>
        <v>0</v>
      </c>
    </row>
    <row r="7" spans="1:18" x14ac:dyDescent="0.35">
      <c r="A7" s="15" t="s">
        <v>2858</v>
      </c>
      <c r="B7" s="15" t="s">
        <v>5201</v>
      </c>
      <c r="C7" s="15" t="s">
        <v>5202</v>
      </c>
      <c r="D7" s="15" t="s">
        <v>3879</v>
      </c>
      <c r="E7" s="15" t="s">
        <v>3880</v>
      </c>
      <c r="F7" s="15" t="s">
        <v>3873</v>
      </c>
      <c r="G7" s="15" t="s">
        <v>3874</v>
      </c>
      <c r="H7" s="16" t="s">
        <v>2861</v>
      </c>
      <c r="I7" s="17">
        <v>12</v>
      </c>
      <c r="J7" s="15" t="s">
        <v>30</v>
      </c>
      <c r="K7" s="15" t="s">
        <v>30</v>
      </c>
      <c r="L7" s="15">
        <v>2013</v>
      </c>
      <c r="M7" s="15" t="s">
        <v>30</v>
      </c>
      <c r="N7" s="15" t="s">
        <v>30</v>
      </c>
      <c r="O7" s="15" t="s">
        <v>30</v>
      </c>
      <c r="P7" s="15" t="s">
        <v>5191</v>
      </c>
      <c r="Q7" s="15" t="s">
        <v>30</v>
      </c>
      <c r="R7" s="18" t="e">
        <f>INDEX('Blast furnaces'!$R:$R,MATCH(A7,'Blast furnaces'!$A:$A,0))</f>
        <v>#N/A</v>
      </c>
    </row>
    <row r="8" spans="1:18" x14ac:dyDescent="0.35">
      <c r="A8" s="15" t="s">
        <v>5203</v>
      </c>
      <c r="B8" s="15" t="s">
        <v>5204</v>
      </c>
      <c r="C8" s="15" t="s">
        <v>5205</v>
      </c>
      <c r="D8" s="15" t="s">
        <v>3881</v>
      </c>
      <c r="E8" s="15" t="s">
        <v>3882</v>
      </c>
      <c r="F8" s="15" t="s">
        <v>3883</v>
      </c>
      <c r="G8" s="15" t="s">
        <v>3874</v>
      </c>
      <c r="H8" s="16" t="s">
        <v>5206</v>
      </c>
      <c r="I8" s="17">
        <v>10</v>
      </c>
      <c r="J8" s="15" t="s">
        <v>30</v>
      </c>
      <c r="K8" s="15">
        <v>2013</v>
      </c>
      <c r="L8" s="15">
        <v>2015</v>
      </c>
      <c r="M8" s="15" t="s">
        <v>30</v>
      </c>
      <c r="N8" s="15" t="s">
        <v>30</v>
      </c>
      <c r="O8" s="15" t="s">
        <v>30</v>
      </c>
      <c r="P8" s="15" t="s">
        <v>5207</v>
      </c>
      <c r="Q8" s="15" t="s">
        <v>5208</v>
      </c>
      <c r="R8" s="18" t="e">
        <f>INDEX('Blast furnaces'!$R:$R,MATCH(A8,'Blast furnaces'!$A:$A,0))</f>
        <v>#N/A</v>
      </c>
    </row>
    <row r="9" spans="1:18" x14ac:dyDescent="0.35">
      <c r="A9" s="15" t="s">
        <v>2708</v>
      </c>
      <c r="B9" s="15" t="s">
        <v>5209</v>
      </c>
      <c r="C9" s="15" t="s">
        <v>5210</v>
      </c>
      <c r="D9" s="15" t="s">
        <v>3884</v>
      </c>
      <c r="E9" s="15" t="s">
        <v>3885</v>
      </c>
      <c r="F9" s="15" t="s">
        <v>3883</v>
      </c>
      <c r="G9" s="15" t="s">
        <v>3874</v>
      </c>
      <c r="H9" s="16" t="s">
        <v>2710</v>
      </c>
      <c r="I9" s="17">
        <v>2.0299999999999998</v>
      </c>
      <c r="J9" s="15" t="s">
        <v>30</v>
      </c>
      <c r="K9" s="15" t="s">
        <v>30</v>
      </c>
      <c r="L9" s="18">
        <v>45170</v>
      </c>
      <c r="M9" s="15" t="s">
        <v>30</v>
      </c>
      <c r="N9" s="15" t="s">
        <v>30</v>
      </c>
      <c r="O9" s="15" t="s">
        <v>30</v>
      </c>
      <c r="P9" s="15" t="s">
        <v>1</v>
      </c>
      <c r="Q9" s="15" t="s">
        <v>5211</v>
      </c>
      <c r="R9" s="18">
        <f>INDEX('Blast furnaces'!$R:$R,MATCH(A9,'Blast furnaces'!$A:$A,0))</f>
        <v>0</v>
      </c>
    </row>
    <row r="10" spans="1:18" x14ac:dyDescent="0.35">
      <c r="A10" s="15" t="s">
        <v>3829</v>
      </c>
      <c r="B10" s="15" t="s">
        <v>5212</v>
      </c>
      <c r="C10" s="15" t="s">
        <v>5213</v>
      </c>
      <c r="D10" s="15" t="s">
        <v>3886</v>
      </c>
      <c r="E10" s="15" t="s">
        <v>3887</v>
      </c>
      <c r="F10" s="15" t="s">
        <v>3883</v>
      </c>
      <c r="G10" s="15" t="s">
        <v>3874</v>
      </c>
      <c r="H10" s="16" t="s">
        <v>3831</v>
      </c>
      <c r="I10" s="19"/>
      <c r="J10" s="15">
        <v>2019</v>
      </c>
      <c r="K10" s="15" t="s">
        <v>30</v>
      </c>
      <c r="L10" s="15">
        <v>2027</v>
      </c>
      <c r="M10" s="15" t="s">
        <v>30</v>
      </c>
      <c r="N10" s="15" t="s">
        <v>30</v>
      </c>
      <c r="O10" s="15" t="s">
        <v>30</v>
      </c>
      <c r="P10" s="15" t="s">
        <v>5191</v>
      </c>
      <c r="Q10" s="15" t="s">
        <v>30</v>
      </c>
      <c r="R10" s="18" t="e">
        <f>INDEX('Blast furnaces'!$R:$R,MATCH(A10,'Blast furnaces'!$A:$A,0))</f>
        <v>#N/A</v>
      </c>
    </row>
    <row r="11" spans="1:18" x14ac:dyDescent="0.35">
      <c r="A11" s="15" t="s">
        <v>2797</v>
      </c>
      <c r="B11" s="15" t="s">
        <v>5214</v>
      </c>
      <c r="C11" s="15" t="s">
        <v>5215</v>
      </c>
      <c r="D11" s="15" t="s">
        <v>3888</v>
      </c>
      <c r="E11" s="15" t="s">
        <v>3889</v>
      </c>
      <c r="F11" s="15" t="s">
        <v>3890</v>
      </c>
      <c r="G11" s="15" t="s">
        <v>3891</v>
      </c>
      <c r="H11" s="15" t="s">
        <v>2800</v>
      </c>
      <c r="I11" s="17">
        <v>79</v>
      </c>
      <c r="J11" s="15" t="s">
        <v>30</v>
      </c>
      <c r="K11" s="15" t="s">
        <v>30</v>
      </c>
      <c r="L11" s="15">
        <v>1946</v>
      </c>
      <c r="M11" s="15" t="s">
        <v>30</v>
      </c>
      <c r="N11" s="15" t="s">
        <v>30</v>
      </c>
      <c r="O11" s="15" t="s">
        <v>30</v>
      </c>
      <c r="P11" s="15" t="s">
        <v>5191</v>
      </c>
      <c r="Q11" s="15" t="s">
        <v>5216</v>
      </c>
      <c r="R11" s="18" t="e">
        <f>INDEX('Blast furnaces'!$R:$R,MATCH(A11,'Blast furnaces'!$A:$A,0))</f>
        <v>#N/A</v>
      </c>
    </row>
    <row r="12" spans="1:18" x14ac:dyDescent="0.35">
      <c r="A12" s="15" t="s">
        <v>5217</v>
      </c>
      <c r="B12" s="15" t="s">
        <v>5218</v>
      </c>
      <c r="C12" s="15" t="s">
        <v>5219</v>
      </c>
      <c r="D12" s="15" t="s">
        <v>3892</v>
      </c>
      <c r="E12" s="15" t="s">
        <v>3889</v>
      </c>
      <c r="F12" s="15" t="s">
        <v>3890</v>
      </c>
      <c r="G12" s="15" t="s">
        <v>3891</v>
      </c>
      <c r="H12" s="15" t="s">
        <v>5220</v>
      </c>
      <c r="I12" s="17">
        <v>8</v>
      </c>
      <c r="J12" s="15" t="s">
        <v>30</v>
      </c>
      <c r="K12" s="15" t="s">
        <v>30</v>
      </c>
      <c r="L12" s="15">
        <v>2017</v>
      </c>
      <c r="M12" s="15" t="s">
        <v>30</v>
      </c>
      <c r="N12" s="15" t="s">
        <v>30</v>
      </c>
      <c r="O12" s="15" t="s">
        <v>30</v>
      </c>
      <c r="P12" s="15" t="s">
        <v>4</v>
      </c>
      <c r="Q12" s="15" t="s">
        <v>30</v>
      </c>
      <c r="R12" s="18" t="e">
        <f>INDEX('Blast furnaces'!$R:$R,MATCH(A12,'Blast furnaces'!$A:$A,0))</f>
        <v>#N/A</v>
      </c>
    </row>
    <row r="13" spans="1:18" x14ac:dyDescent="0.35">
      <c r="A13" s="15" t="s">
        <v>2801</v>
      </c>
      <c r="B13" s="15" t="s">
        <v>5221</v>
      </c>
      <c r="C13" s="15" t="s">
        <v>5222</v>
      </c>
      <c r="D13" s="15" t="s">
        <v>3893</v>
      </c>
      <c r="E13" s="15" t="s">
        <v>3894</v>
      </c>
      <c r="F13" s="15" t="s">
        <v>3890</v>
      </c>
      <c r="G13" s="15" t="s">
        <v>3891</v>
      </c>
      <c r="H13" s="16" t="s">
        <v>2803</v>
      </c>
      <c r="I13" s="17">
        <v>65.13</v>
      </c>
      <c r="J13" s="15" t="s">
        <v>30</v>
      </c>
      <c r="K13" s="15" t="s">
        <v>30</v>
      </c>
      <c r="L13" s="20">
        <v>22122</v>
      </c>
      <c r="M13" s="15" t="s">
        <v>30</v>
      </c>
      <c r="N13" s="15" t="s">
        <v>30</v>
      </c>
      <c r="O13" s="15" t="s">
        <v>30</v>
      </c>
      <c r="P13" s="15" t="s">
        <v>5191</v>
      </c>
      <c r="Q13" s="15" t="s">
        <v>5223</v>
      </c>
      <c r="R13" s="18" t="e">
        <f>INDEX('Blast furnaces'!$R:$R,MATCH(A13,'Blast furnaces'!$A:$A,0))</f>
        <v>#N/A</v>
      </c>
    </row>
    <row r="14" spans="1:18" x14ac:dyDescent="0.35">
      <c r="A14" s="15" t="s">
        <v>25</v>
      </c>
      <c r="B14" s="15" t="s">
        <v>5224</v>
      </c>
      <c r="C14" s="15" t="s">
        <v>5225</v>
      </c>
      <c r="D14" s="15" t="s">
        <v>3895</v>
      </c>
      <c r="E14" s="15" t="s">
        <v>3894</v>
      </c>
      <c r="F14" s="15" t="s">
        <v>3890</v>
      </c>
      <c r="G14" s="15" t="s">
        <v>3891</v>
      </c>
      <c r="H14" s="15" t="s">
        <v>28</v>
      </c>
      <c r="I14" s="17">
        <v>65</v>
      </c>
      <c r="J14" s="15" t="s">
        <v>30</v>
      </c>
      <c r="K14" s="15" t="s">
        <v>30</v>
      </c>
      <c r="L14" s="15">
        <v>1960</v>
      </c>
      <c r="M14" s="15" t="s">
        <v>30</v>
      </c>
      <c r="N14" s="15" t="s">
        <v>30</v>
      </c>
      <c r="O14" s="15" t="s">
        <v>30</v>
      </c>
      <c r="P14" s="15" t="s">
        <v>5226</v>
      </c>
      <c r="Q14" s="15" t="s">
        <v>5227</v>
      </c>
      <c r="R14" s="18">
        <f>INDEX('Blast furnaces'!$R:$R,MATCH(A14,'Blast furnaces'!$A:$A,0))</f>
        <v>39448</v>
      </c>
    </row>
    <row r="15" spans="1:18" x14ac:dyDescent="0.35">
      <c r="A15" s="15" t="s">
        <v>49</v>
      </c>
      <c r="B15" s="15" t="s">
        <v>5228</v>
      </c>
      <c r="C15" s="15" t="s">
        <v>5229</v>
      </c>
      <c r="D15" s="15" t="s">
        <v>3896</v>
      </c>
      <c r="E15" s="15" t="s">
        <v>3897</v>
      </c>
      <c r="F15" s="15" t="s">
        <v>3898</v>
      </c>
      <c r="G15" s="15" t="s">
        <v>3899</v>
      </c>
      <c r="H15" s="16" t="s">
        <v>51</v>
      </c>
      <c r="I15" s="17">
        <v>97</v>
      </c>
      <c r="J15" s="15" t="s">
        <v>30</v>
      </c>
      <c r="K15" s="15">
        <v>1926</v>
      </c>
      <c r="L15" s="15">
        <v>1928</v>
      </c>
      <c r="M15" s="15" t="s">
        <v>30</v>
      </c>
      <c r="N15" s="15" t="s">
        <v>30</v>
      </c>
      <c r="O15" s="15" t="s">
        <v>30</v>
      </c>
      <c r="P15" s="15" t="s">
        <v>5226</v>
      </c>
      <c r="Q15" s="15" t="s">
        <v>30</v>
      </c>
      <c r="R15" s="18">
        <f>INDEX('Blast furnaces'!$R:$R,MATCH(A15,'Blast furnaces'!$A:$A,0))</f>
        <v>40026</v>
      </c>
    </row>
    <row r="16" spans="1:18" x14ac:dyDescent="0.35">
      <c r="A16" s="15" t="s">
        <v>5230</v>
      </c>
      <c r="B16" s="15" t="s">
        <v>5231</v>
      </c>
      <c r="C16" s="15" t="s">
        <v>5232</v>
      </c>
      <c r="D16" s="15" t="s">
        <v>3900</v>
      </c>
      <c r="E16" s="15" t="s">
        <v>3901</v>
      </c>
      <c r="F16" s="15" t="s">
        <v>3898</v>
      </c>
      <c r="G16" s="15" t="s">
        <v>3899</v>
      </c>
      <c r="H16" s="16" t="s">
        <v>5233</v>
      </c>
      <c r="I16" s="17">
        <v>0</v>
      </c>
      <c r="J16" s="15" t="s">
        <v>30</v>
      </c>
      <c r="K16" s="18">
        <v>45505</v>
      </c>
      <c r="L16" s="15">
        <v>2025</v>
      </c>
      <c r="M16" s="15" t="s">
        <v>30</v>
      </c>
      <c r="N16" s="15" t="s">
        <v>30</v>
      </c>
      <c r="O16" s="15" t="s">
        <v>30</v>
      </c>
      <c r="P16" s="15" t="s">
        <v>5234</v>
      </c>
      <c r="Q16" s="15" t="s">
        <v>5235</v>
      </c>
      <c r="R16" s="18" t="e">
        <f>INDEX('Blast furnaces'!$R:$R,MATCH(A16,'Blast furnaces'!$A:$A,0))</f>
        <v>#N/A</v>
      </c>
    </row>
    <row r="17" spans="1:18" x14ac:dyDescent="0.35">
      <c r="A17" s="15" t="s">
        <v>5236</v>
      </c>
      <c r="B17" s="15" t="s">
        <v>5237</v>
      </c>
      <c r="C17" s="15" t="s">
        <v>5238</v>
      </c>
      <c r="D17" s="15" t="s">
        <v>3902</v>
      </c>
      <c r="E17" s="15" t="s">
        <v>3903</v>
      </c>
      <c r="F17" s="15" t="s">
        <v>3898</v>
      </c>
      <c r="G17" s="15" t="s">
        <v>3899</v>
      </c>
      <c r="H17" s="16" t="s">
        <v>5239</v>
      </c>
      <c r="I17" s="17">
        <v>33</v>
      </c>
      <c r="J17" s="15" t="s">
        <v>30</v>
      </c>
      <c r="K17" s="15" t="s">
        <v>30</v>
      </c>
      <c r="L17" s="15">
        <v>1992</v>
      </c>
      <c r="M17" s="15" t="s">
        <v>30</v>
      </c>
      <c r="N17" s="15" t="s">
        <v>30</v>
      </c>
      <c r="O17" s="15" t="s">
        <v>30</v>
      </c>
      <c r="P17" s="15" t="s">
        <v>4</v>
      </c>
      <c r="Q17" s="15" t="s">
        <v>5240</v>
      </c>
      <c r="R17" s="18" t="e">
        <f>INDEX('Blast furnaces'!$R:$R,MATCH(A17,'Blast furnaces'!$A:$A,0))</f>
        <v>#N/A</v>
      </c>
    </row>
    <row r="18" spans="1:18" x14ac:dyDescent="0.35">
      <c r="A18" s="15" t="s">
        <v>54</v>
      </c>
      <c r="B18" s="15" t="s">
        <v>5241</v>
      </c>
      <c r="C18" s="15" t="s">
        <v>5242</v>
      </c>
      <c r="D18" s="15" t="s">
        <v>3904</v>
      </c>
      <c r="E18" s="15" t="s">
        <v>3905</v>
      </c>
      <c r="F18" s="15" t="s">
        <v>3898</v>
      </c>
      <c r="G18" s="15" t="s">
        <v>3899</v>
      </c>
      <c r="H18" s="16" t="s">
        <v>56</v>
      </c>
      <c r="I18" s="17">
        <v>84</v>
      </c>
      <c r="J18" s="15" t="s">
        <v>30</v>
      </c>
      <c r="K18" s="15" t="s">
        <v>30</v>
      </c>
      <c r="L18" s="15">
        <v>1941</v>
      </c>
      <c r="M18" s="15" t="s">
        <v>30</v>
      </c>
      <c r="N18" s="15" t="s">
        <v>30</v>
      </c>
      <c r="O18" s="15" t="s">
        <v>30</v>
      </c>
      <c r="P18" s="15" t="s">
        <v>5200</v>
      </c>
      <c r="Q18" s="15" t="s">
        <v>5243</v>
      </c>
      <c r="R18" s="18">
        <f>INDEX('Blast furnaces'!$R:$R,MATCH(A18,'Blast furnaces'!$A:$A,0))</f>
        <v>40695</v>
      </c>
    </row>
    <row r="19" spans="1:18" x14ac:dyDescent="0.35">
      <c r="A19" s="15" t="s">
        <v>5244</v>
      </c>
      <c r="B19" s="15" t="s">
        <v>5245</v>
      </c>
      <c r="C19" s="15" t="s">
        <v>5238</v>
      </c>
      <c r="D19" s="15" t="s">
        <v>3906</v>
      </c>
      <c r="E19" s="15" t="s">
        <v>3897</v>
      </c>
      <c r="F19" s="15" t="s">
        <v>3898</v>
      </c>
      <c r="G19" s="15" t="s">
        <v>3899</v>
      </c>
      <c r="H19" s="16" t="s">
        <v>5246</v>
      </c>
      <c r="I19" s="17">
        <v>43</v>
      </c>
      <c r="J19" s="15" t="s">
        <v>30</v>
      </c>
      <c r="K19" s="15" t="s">
        <v>30</v>
      </c>
      <c r="L19" s="15">
        <v>1982</v>
      </c>
      <c r="M19" s="15" t="s">
        <v>30</v>
      </c>
      <c r="N19" s="15" t="s">
        <v>30</v>
      </c>
      <c r="O19" s="15" t="s">
        <v>30</v>
      </c>
      <c r="P19" s="15" t="s">
        <v>4</v>
      </c>
      <c r="Q19" s="15" t="s">
        <v>30</v>
      </c>
      <c r="R19" s="18" t="e">
        <f>INDEX('Blast furnaces'!$R:$R,MATCH(A19,'Blast furnaces'!$A:$A,0))</f>
        <v>#N/A</v>
      </c>
    </row>
    <row r="20" spans="1:18" x14ac:dyDescent="0.35">
      <c r="A20" s="15" t="s">
        <v>5247</v>
      </c>
      <c r="B20" s="15" t="s">
        <v>5248</v>
      </c>
      <c r="C20" s="15" t="s">
        <v>5249</v>
      </c>
      <c r="D20" s="15" t="s">
        <v>3907</v>
      </c>
      <c r="E20" s="15" t="s">
        <v>3901</v>
      </c>
      <c r="F20" s="15" t="s">
        <v>3898</v>
      </c>
      <c r="G20" s="15" t="s">
        <v>3899</v>
      </c>
      <c r="H20" s="16" t="s">
        <v>5250</v>
      </c>
      <c r="I20" s="19"/>
      <c r="J20" s="15">
        <v>2022</v>
      </c>
      <c r="K20" s="15">
        <v>2024</v>
      </c>
      <c r="L20" s="15">
        <v>2026</v>
      </c>
      <c r="M20" s="15" t="s">
        <v>30</v>
      </c>
      <c r="N20" s="15" t="s">
        <v>30</v>
      </c>
      <c r="O20" s="15" t="s">
        <v>30</v>
      </c>
      <c r="P20" s="15" t="s">
        <v>4</v>
      </c>
      <c r="Q20" s="15" t="s">
        <v>5251</v>
      </c>
      <c r="R20" s="18" t="e">
        <f>INDEX('Blast furnaces'!$R:$R,MATCH(A20,'Blast furnaces'!$A:$A,0))</f>
        <v>#N/A</v>
      </c>
    </row>
    <row r="21" spans="1:18" x14ac:dyDescent="0.35">
      <c r="A21" s="15" t="s">
        <v>3560</v>
      </c>
      <c r="B21" s="15" t="s">
        <v>5252</v>
      </c>
      <c r="C21" s="15" t="s">
        <v>5249</v>
      </c>
      <c r="D21" s="15" t="s">
        <v>3908</v>
      </c>
      <c r="E21" s="15" t="s">
        <v>3909</v>
      </c>
      <c r="F21" s="15" t="s">
        <v>3898</v>
      </c>
      <c r="G21" s="15" t="s">
        <v>3899</v>
      </c>
      <c r="H21" s="16" t="s">
        <v>3562</v>
      </c>
      <c r="I21" s="19"/>
      <c r="J21" s="20">
        <v>45039</v>
      </c>
      <c r="K21" s="15" t="s">
        <v>30</v>
      </c>
      <c r="L21" s="15">
        <v>2027</v>
      </c>
      <c r="M21" s="15" t="s">
        <v>30</v>
      </c>
      <c r="N21" s="15" t="s">
        <v>30</v>
      </c>
      <c r="O21" s="15" t="s">
        <v>30</v>
      </c>
      <c r="P21" s="15" t="s">
        <v>3</v>
      </c>
      <c r="Q21" s="15" t="s">
        <v>5253</v>
      </c>
      <c r="R21" s="18" t="e">
        <f>INDEX('Blast furnaces'!$R:$R,MATCH(A21,'Blast furnaces'!$A:$A,0))</f>
        <v>#N/A</v>
      </c>
    </row>
    <row r="22" spans="1:18" x14ac:dyDescent="0.35">
      <c r="A22" s="15" t="s">
        <v>3826</v>
      </c>
      <c r="B22" s="15" t="s">
        <v>5254</v>
      </c>
      <c r="C22" s="15" t="s">
        <v>5255</v>
      </c>
      <c r="D22" s="15" t="s">
        <v>3910</v>
      </c>
      <c r="E22" s="15" t="s">
        <v>3897</v>
      </c>
      <c r="F22" s="15" t="s">
        <v>3898</v>
      </c>
      <c r="G22" s="15" t="s">
        <v>3899</v>
      </c>
      <c r="H22" s="16" t="s">
        <v>3828</v>
      </c>
      <c r="I22" s="19"/>
      <c r="J22" s="15" t="s">
        <v>30</v>
      </c>
      <c r="K22" s="15">
        <v>2025</v>
      </c>
      <c r="L22" s="15">
        <v>2026</v>
      </c>
      <c r="M22" s="15" t="s">
        <v>30</v>
      </c>
      <c r="N22" s="15" t="s">
        <v>30</v>
      </c>
      <c r="O22" s="15" t="s">
        <v>30</v>
      </c>
      <c r="P22" s="15" t="s">
        <v>5191</v>
      </c>
      <c r="Q22" s="15" t="s">
        <v>5253</v>
      </c>
      <c r="R22" s="18" t="e">
        <f>INDEX('Blast furnaces'!$R:$R,MATCH(A22,'Blast furnaces'!$A:$A,0))</f>
        <v>#N/A</v>
      </c>
    </row>
    <row r="23" spans="1:18" x14ac:dyDescent="0.35">
      <c r="A23" s="15" t="s">
        <v>3552</v>
      </c>
      <c r="B23" s="15" t="s">
        <v>5256</v>
      </c>
      <c r="C23" s="15" t="s">
        <v>5257</v>
      </c>
      <c r="D23" s="15" t="s">
        <v>3911</v>
      </c>
      <c r="E23" s="15" t="s">
        <v>3901</v>
      </c>
      <c r="F23" s="15" t="s">
        <v>3898</v>
      </c>
      <c r="G23" s="15" t="s">
        <v>3899</v>
      </c>
      <c r="H23" s="16" t="s">
        <v>3554</v>
      </c>
      <c r="I23" s="19"/>
      <c r="J23" s="18">
        <v>44682</v>
      </c>
      <c r="K23" s="15">
        <v>2025</v>
      </c>
      <c r="L23" s="15">
        <v>2028</v>
      </c>
      <c r="M23" s="15" t="s">
        <v>30</v>
      </c>
      <c r="N23" s="15" t="s">
        <v>30</v>
      </c>
      <c r="O23" s="15" t="s">
        <v>30</v>
      </c>
      <c r="P23" s="15" t="s">
        <v>3</v>
      </c>
      <c r="Q23" s="15" t="s">
        <v>5258</v>
      </c>
      <c r="R23" s="18" t="e">
        <f>INDEX('Blast furnaces'!$R:$R,MATCH(A23,'Blast furnaces'!$A:$A,0))</f>
        <v>#N/A</v>
      </c>
    </row>
    <row r="24" spans="1:18" x14ac:dyDescent="0.35">
      <c r="A24" s="15" t="s">
        <v>44</v>
      </c>
      <c r="B24" s="15" t="s">
        <v>5259</v>
      </c>
      <c r="C24" s="15" t="s">
        <v>5260</v>
      </c>
      <c r="D24" s="15" t="s">
        <v>3912</v>
      </c>
      <c r="E24" s="15" t="s">
        <v>3913</v>
      </c>
      <c r="F24" s="15" t="s">
        <v>3914</v>
      </c>
      <c r="G24" s="15" t="s">
        <v>3870</v>
      </c>
      <c r="H24" s="16" t="s">
        <v>46</v>
      </c>
      <c r="I24" s="17">
        <v>147</v>
      </c>
      <c r="J24" s="15" t="s">
        <v>30</v>
      </c>
      <c r="K24" s="15" t="s">
        <v>30</v>
      </c>
      <c r="L24" s="15">
        <v>1878</v>
      </c>
      <c r="M24" s="15" t="s">
        <v>30</v>
      </c>
      <c r="N24" s="15" t="s">
        <v>30</v>
      </c>
      <c r="O24" s="15" t="s">
        <v>30</v>
      </c>
      <c r="P24" s="15" t="s">
        <v>5200</v>
      </c>
      <c r="Q24" s="15" t="s">
        <v>5261</v>
      </c>
      <c r="R24" s="18">
        <f>INDEX('Blast furnaces'!$R:$R,MATCH(A24,'Blast furnaces'!$A:$A,0))</f>
        <v>43368</v>
      </c>
    </row>
    <row r="25" spans="1:18" x14ac:dyDescent="0.35">
      <c r="A25" s="15" t="s">
        <v>34</v>
      </c>
      <c r="B25" s="15" t="s">
        <v>5262</v>
      </c>
      <c r="C25" s="15" t="s">
        <v>5263</v>
      </c>
      <c r="D25" s="15" t="s">
        <v>3915</v>
      </c>
      <c r="E25" s="15" t="s">
        <v>3916</v>
      </c>
      <c r="F25" s="15" t="s">
        <v>3914</v>
      </c>
      <c r="G25" s="15" t="s">
        <v>3870</v>
      </c>
      <c r="H25" s="16" t="s">
        <v>37</v>
      </c>
      <c r="I25" s="17">
        <v>85</v>
      </c>
      <c r="J25" s="15" t="s">
        <v>30</v>
      </c>
      <c r="K25" s="15" t="s">
        <v>30</v>
      </c>
      <c r="L25" s="15">
        <v>1940</v>
      </c>
      <c r="M25" s="15" t="s">
        <v>30</v>
      </c>
      <c r="N25" s="15" t="s">
        <v>30</v>
      </c>
      <c r="O25" s="15" t="s">
        <v>30</v>
      </c>
      <c r="P25" s="15" t="s">
        <v>5264</v>
      </c>
      <c r="Q25" s="15" t="s">
        <v>30</v>
      </c>
      <c r="R25" s="18">
        <f>INDEX('Blast furnaces'!$R:$R,MATCH(A25,'Blast furnaces'!$A:$A,0))</f>
        <v>43344</v>
      </c>
    </row>
    <row r="26" spans="1:18" x14ac:dyDescent="0.35">
      <c r="A26" s="15" t="s">
        <v>3538</v>
      </c>
      <c r="B26" s="15" t="s">
        <v>5265</v>
      </c>
      <c r="C26" s="15" t="s">
        <v>5266</v>
      </c>
      <c r="D26" s="15" t="s">
        <v>3917</v>
      </c>
      <c r="E26" s="15" t="s">
        <v>3918</v>
      </c>
      <c r="F26" s="15" t="s">
        <v>3919</v>
      </c>
      <c r="G26" s="15" t="s">
        <v>3920</v>
      </c>
      <c r="H26" s="16" t="s">
        <v>3540</v>
      </c>
      <c r="I26" s="17" t="s">
        <v>30</v>
      </c>
      <c r="J26" s="15">
        <v>2018</v>
      </c>
      <c r="K26" s="15" t="s">
        <v>30</v>
      </c>
      <c r="L26" s="15" t="s">
        <v>30</v>
      </c>
      <c r="M26" s="15" t="s">
        <v>30</v>
      </c>
      <c r="N26" s="15" t="s">
        <v>30</v>
      </c>
      <c r="O26" s="15" t="s">
        <v>30</v>
      </c>
      <c r="P26" s="15" t="s">
        <v>5191</v>
      </c>
      <c r="Q26" s="15" t="s">
        <v>30</v>
      </c>
      <c r="R26" s="18" t="e">
        <f>INDEX('Blast furnaces'!$R:$R,MATCH(A26,'Blast furnaces'!$A:$A,0))</f>
        <v>#N/A</v>
      </c>
    </row>
    <row r="27" spans="1:18" x14ac:dyDescent="0.35">
      <c r="A27" s="15" t="s">
        <v>5267</v>
      </c>
      <c r="B27" s="15" t="s">
        <v>5268</v>
      </c>
      <c r="C27" s="15" t="s">
        <v>5269</v>
      </c>
      <c r="D27" s="15" t="s">
        <v>3921</v>
      </c>
      <c r="E27" s="15" t="s">
        <v>3922</v>
      </c>
      <c r="F27" s="15" t="s">
        <v>3919</v>
      </c>
      <c r="G27" s="15" t="s">
        <v>3920</v>
      </c>
      <c r="H27" s="16" t="s">
        <v>5270</v>
      </c>
      <c r="I27" s="17">
        <v>24</v>
      </c>
      <c r="J27" s="15" t="s">
        <v>30</v>
      </c>
      <c r="K27" s="15" t="s">
        <v>30</v>
      </c>
      <c r="L27" s="15">
        <v>2001</v>
      </c>
      <c r="M27" s="15" t="s">
        <v>30</v>
      </c>
      <c r="N27" s="15" t="s">
        <v>30</v>
      </c>
      <c r="O27" s="15" t="s">
        <v>30</v>
      </c>
      <c r="P27" s="15" t="s">
        <v>4</v>
      </c>
      <c r="Q27" s="15" t="s">
        <v>30</v>
      </c>
      <c r="R27" s="18" t="e">
        <f>INDEX('Blast furnaces'!$R:$R,MATCH(A27,'Blast furnaces'!$A:$A,0))</f>
        <v>#N/A</v>
      </c>
    </row>
    <row r="28" spans="1:18" x14ac:dyDescent="0.35">
      <c r="A28" s="15" t="s">
        <v>2812</v>
      </c>
      <c r="B28" s="15" t="s">
        <v>5271</v>
      </c>
      <c r="C28" s="15" t="s">
        <v>5272</v>
      </c>
      <c r="D28" s="15" t="s">
        <v>3923</v>
      </c>
      <c r="E28" s="15" t="s">
        <v>3924</v>
      </c>
      <c r="F28" s="15" t="s">
        <v>3925</v>
      </c>
      <c r="G28" s="15" t="s">
        <v>3926</v>
      </c>
      <c r="H28" s="16" t="s">
        <v>2814</v>
      </c>
      <c r="I28" s="17">
        <v>13</v>
      </c>
      <c r="J28" s="15">
        <v>2009</v>
      </c>
      <c r="K28" s="15" t="s">
        <v>30</v>
      </c>
      <c r="L28" s="15">
        <v>2012</v>
      </c>
      <c r="M28" s="15" t="s">
        <v>30</v>
      </c>
      <c r="N28" s="15" t="s">
        <v>30</v>
      </c>
      <c r="O28" s="15" t="s">
        <v>30</v>
      </c>
      <c r="P28" s="15" t="s">
        <v>5191</v>
      </c>
      <c r="Q28" s="15" t="s">
        <v>30</v>
      </c>
      <c r="R28" s="18" t="e">
        <f>INDEX('Blast furnaces'!$R:$R,MATCH(A28,'Blast furnaces'!$A:$A,0))</f>
        <v>#N/A</v>
      </c>
    </row>
    <row r="29" spans="1:18" x14ac:dyDescent="0.35">
      <c r="A29" s="15" t="s">
        <v>5273</v>
      </c>
      <c r="B29" s="15" t="s">
        <v>5274</v>
      </c>
      <c r="C29" s="15" t="s">
        <v>5275</v>
      </c>
      <c r="D29" s="15" t="s">
        <v>3927</v>
      </c>
      <c r="E29" s="15" t="s">
        <v>3928</v>
      </c>
      <c r="F29" s="15" t="s">
        <v>3929</v>
      </c>
      <c r="G29" s="15" t="s">
        <v>3899</v>
      </c>
      <c r="H29" s="16" t="s">
        <v>5276</v>
      </c>
      <c r="I29" s="17">
        <v>10</v>
      </c>
      <c r="J29" s="15" t="s">
        <v>30</v>
      </c>
      <c r="K29" s="15" t="s">
        <v>30</v>
      </c>
      <c r="L29" s="15">
        <v>2015</v>
      </c>
      <c r="M29" s="15" t="s">
        <v>30</v>
      </c>
      <c r="N29" s="15" t="s">
        <v>30</v>
      </c>
      <c r="O29" s="15" t="s">
        <v>30</v>
      </c>
      <c r="P29" s="15" t="s">
        <v>4</v>
      </c>
      <c r="Q29" s="15" t="s">
        <v>30</v>
      </c>
      <c r="R29" s="18" t="e">
        <f>INDEX('Blast furnaces'!$R:$R,MATCH(A29,'Blast furnaces'!$A:$A,0))</f>
        <v>#N/A</v>
      </c>
    </row>
    <row r="30" spans="1:18" x14ac:dyDescent="0.35">
      <c r="A30" s="15" t="s">
        <v>2808</v>
      </c>
      <c r="B30" s="15" t="s">
        <v>5277</v>
      </c>
      <c r="C30" s="15" t="s">
        <v>5278</v>
      </c>
      <c r="D30" s="15" t="s">
        <v>3930</v>
      </c>
      <c r="E30" s="15" t="s">
        <v>3928</v>
      </c>
      <c r="F30" s="15" t="s">
        <v>3929</v>
      </c>
      <c r="G30" s="15" t="s">
        <v>3899</v>
      </c>
      <c r="H30" s="16" t="s">
        <v>2810</v>
      </c>
      <c r="I30" s="19"/>
      <c r="J30" s="15">
        <v>2020</v>
      </c>
      <c r="K30" s="18">
        <v>44805</v>
      </c>
      <c r="L30" s="15">
        <v>2026</v>
      </c>
      <c r="M30" s="15" t="s">
        <v>30</v>
      </c>
      <c r="N30" s="15" t="s">
        <v>30</v>
      </c>
      <c r="O30" s="15" t="s">
        <v>30</v>
      </c>
      <c r="P30" s="15" t="s">
        <v>5191</v>
      </c>
      <c r="Q30" s="15" t="s">
        <v>30</v>
      </c>
      <c r="R30" s="18" t="e">
        <f>INDEX('Blast furnaces'!$R:$R,MATCH(A30,'Blast furnaces'!$A:$A,0))</f>
        <v>#N/A</v>
      </c>
    </row>
    <row r="31" spans="1:18" x14ac:dyDescent="0.35">
      <c r="A31" s="15" t="s">
        <v>5279</v>
      </c>
      <c r="B31" s="15" t="s">
        <v>5280</v>
      </c>
      <c r="C31" s="15" t="s">
        <v>5281</v>
      </c>
      <c r="D31" s="15" t="s">
        <v>3930</v>
      </c>
      <c r="E31" s="15" t="s">
        <v>3931</v>
      </c>
      <c r="F31" s="15" t="s">
        <v>3929</v>
      </c>
      <c r="G31" s="15" t="s">
        <v>3899</v>
      </c>
      <c r="H31" s="16" t="s">
        <v>5282</v>
      </c>
      <c r="I31" s="17">
        <v>9.2799999999999994</v>
      </c>
      <c r="J31" s="15" t="s">
        <v>30</v>
      </c>
      <c r="K31" s="15" t="s">
        <v>30</v>
      </c>
      <c r="L31" s="18">
        <v>42522</v>
      </c>
      <c r="M31" s="15" t="s">
        <v>30</v>
      </c>
      <c r="N31" s="15" t="s">
        <v>30</v>
      </c>
      <c r="O31" s="15" t="s">
        <v>30</v>
      </c>
      <c r="P31" s="15" t="s">
        <v>5207</v>
      </c>
      <c r="Q31" s="15" t="s">
        <v>30</v>
      </c>
      <c r="R31" s="18" t="e">
        <f>INDEX('Blast furnaces'!$R:$R,MATCH(A31,'Blast furnaces'!$A:$A,0))</f>
        <v>#N/A</v>
      </c>
    </row>
    <row r="32" spans="1:18" x14ac:dyDescent="0.35">
      <c r="A32" s="15" t="s">
        <v>5283</v>
      </c>
      <c r="B32" s="15" t="s">
        <v>5284</v>
      </c>
      <c r="C32" s="15" t="s">
        <v>5285</v>
      </c>
      <c r="D32" s="15" t="s">
        <v>3930</v>
      </c>
      <c r="E32" s="15" t="s">
        <v>3931</v>
      </c>
      <c r="F32" s="15" t="s">
        <v>3929</v>
      </c>
      <c r="G32" s="15" t="s">
        <v>3899</v>
      </c>
      <c r="H32" s="16" t="s">
        <v>5286</v>
      </c>
      <c r="I32" s="17">
        <v>6</v>
      </c>
      <c r="J32" s="15">
        <v>2016</v>
      </c>
      <c r="K32" s="15" t="s">
        <v>30</v>
      </c>
      <c r="L32" s="15">
        <v>2019</v>
      </c>
      <c r="M32" s="15" t="s">
        <v>30</v>
      </c>
      <c r="N32" s="15" t="s">
        <v>30</v>
      </c>
      <c r="O32" s="15" t="s">
        <v>30</v>
      </c>
      <c r="P32" s="15" t="s">
        <v>5207</v>
      </c>
      <c r="Q32" s="15" t="s">
        <v>30</v>
      </c>
      <c r="R32" s="18" t="e">
        <f>INDEX('Blast furnaces'!$R:$R,MATCH(A32,'Blast furnaces'!$A:$A,0))</f>
        <v>#N/A</v>
      </c>
    </row>
    <row r="33" spans="1:18" x14ac:dyDescent="0.35">
      <c r="A33" s="15" t="s">
        <v>5287</v>
      </c>
      <c r="B33" s="15" t="s">
        <v>5288</v>
      </c>
      <c r="C33" s="15" t="s">
        <v>5289</v>
      </c>
      <c r="D33" s="15" t="s">
        <v>3932</v>
      </c>
      <c r="E33" s="15" t="s">
        <v>3928</v>
      </c>
      <c r="F33" s="15" t="s">
        <v>3929</v>
      </c>
      <c r="G33" s="15" t="s">
        <v>3899</v>
      </c>
      <c r="H33" s="16" t="s">
        <v>5290</v>
      </c>
      <c r="I33" s="17">
        <v>17.05</v>
      </c>
      <c r="J33" s="15" t="s">
        <v>30</v>
      </c>
      <c r="K33" s="15" t="s">
        <v>30</v>
      </c>
      <c r="L33" s="20">
        <v>39681</v>
      </c>
      <c r="M33" s="15" t="s">
        <v>30</v>
      </c>
      <c r="N33" s="15" t="s">
        <v>30</v>
      </c>
      <c r="O33" s="15" t="s">
        <v>30</v>
      </c>
      <c r="P33" s="15" t="s">
        <v>5291</v>
      </c>
      <c r="Q33" s="15" t="s">
        <v>5261</v>
      </c>
      <c r="R33" s="18" t="e">
        <f>INDEX('Blast furnaces'!$R:$R,MATCH(A33,'Blast furnaces'!$A:$A,0))</f>
        <v>#N/A</v>
      </c>
    </row>
    <row r="34" spans="1:18" x14ac:dyDescent="0.35">
      <c r="A34" s="15" t="s">
        <v>5292</v>
      </c>
      <c r="B34" s="15" t="s">
        <v>5293</v>
      </c>
      <c r="C34" s="15" t="s">
        <v>5294</v>
      </c>
      <c r="D34" s="15" t="s">
        <v>3927</v>
      </c>
      <c r="E34" s="15" t="s">
        <v>3928</v>
      </c>
      <c r="F34" s="15" t="s">
        <v>3929</v>
      </c>
      <c r="G34" s="15" t="s">
        <v>3899</v>
      </c>
      <c r="H34" s="16" t="s">
        <v>5295</v>
      </c>
      <c r="I34" s="17">
        <v>41</v>
      </c>
      <c r="J34" s="15" t="s">
        <v>30</v>
      </c>
      <c r="K34" s="15" t="s">
        <v>30</v>
      </c>
      <c r="L34" s="15">
        <v>1984</v>
      </c>
      <c r="M34" s="15" t="s">
        <v>30</v>
      </c>
      <c r="N34" s="15" t="s">
        <v>30</v>
      </c>
      <c r="O34" s="15" t="s">
        <v>30</v>
      </c>
      <c r="P34" s="15" t="s">
        <v>4</v>
      </c>
      <c r="Q34" s="15" t="s">
        <v>5296</v>
      </c>
      <c r="R34" s="18" t="e">
        <f>INDEX('Blast furnaces'!$R:$R,MATCH(A34,'Blast furnaces'!$A:$A,0))</f>
        <v>#N/A</v>
      </c>
    </row>
    <row r="35" spans="1:18" x14ac:dyDescent="0.35">
      <c r="A35" s="15" t="s">
        <v>5297</v>
      </c>
      <c r="B35" s="15" t="s">
        <v>5298</v>
      </c>
      <c r="C35" s="15" t="s">
        <v>5299</v>
      </c>
      <c r="D35" s="15" t="s">
        <v>3933</v>
      </c>
      <c r="E35" s="15" t="s">
        <v>3928</v>
      </c>
      <c r="F35" s="15" t="s">
        <v>3929</v>
      </c>
      <c r="G35" s="15" t="s">
        <v>3899</v>
      </c>
      <c r="H35" s="16" t="s">
        <v>5300</v>
      </c>
      <c r="I35" s="17" t="s">
        <v>30</v>
      </c>
      <c r="J35" s="20">
        <v>45525</v>
      </c>
      <c r="K35" s="15" t="s">
        <v>30</v>
      </c>
      <c r="L35" s="15" t="s">
        <v>30</v>
      </c>
      <c r="M35" s="15" t="s">
        <v>30</v>
      </c>
      <c r="N35" s="15" t="s">
        <v>30</v>
      </c>
      <c r="O35" s="15" t="s">
        <v>30</v>
      </c>
      <c r="P35" s="15" t="s">
        <v>4</v>
      </c>
      <c r="Q35" s="15" t="s">
        <v>30</v>
      </c>
      <c r="R35" s="18" t="e">
        <f>INDEX('Blast furnaces'!$R:$R,MATCH(A35,'Blast furnaces'!$A:$A,0))</f>
        <v>#N/A</v>
      </c>
    </row>
    <row r="36" spans="1:18" x14ac:dyDescent="0.35">
      <c r="A36" s="15" t="s">
        <v>60</v>
      </c>
      <c r="B36" s="15" t="s">
        <v>5301</v>
      </c>
      <c r="C36" s="15" t="s">
        <v>5302</v>
      </c>
      <c r="D36" s="15" t="s">
        <v>3930</v>
      </c>
      <c r="E36" s="15" t="s">
        <v>3928</v>
      </c>
      <c r="F36" s="15" t="s">
        <v>3929</v>
      </c>
      <c r="G36" s="15" t="s">
        <v>3899</v>
      </c>
      <c r="H36" s="16" t="s">
        <v>63</v>
      </c>
      <c r="I36" s="17">
        <v>2</v>
      </c>
      <c r="J36" s="18">
        <v>42856</v>
      </c>
      <c r="K36" s="15" t="s">
        <v>30</v>
      </c>
      <c r="L36" s="15">
        <v>2023</v>
      </c>
      <c r="M36" s="15" t="s">
        <v>30</v>
      </c>
      <c r="N36" s="15" t="s">
        <v>30</v>
      </c>
      <c r="O36" s="15" t="s">
        <v>30</v>
      </c>
      <c r="P36" s="15" t="s">
        <v>5226</v>
      </c>
      <c r="Q36" s="15" t="s">
        <v>5303</v>
      </c>
      <c r="R36" s="18">
        <f>INDEX('Blast furnaces'!$R:$R,MATCH(A36,'Blast furnaces'!$A:$A,0))</f>
        <v>0</v>
      </c>
    </row>
    <row r="37" spans="1:18" x14ac:dyDescent="0.35">
      <c r="A37" s="15" t="s">
        <v>5304</v>
      </c>
      <c r="B37" s="15" t="s">
        <v>5305</v>
      </c>
      <c r="C37" s="15" t="s">
        <v>5306</v>
      </c>
      <c r="D37" s="15" t="s">
        <v>3934</v>
      </c>
      <c r="E37" s="15" t="s">
        <v>3928</v>
      </c>
      <c r="F37" s="15" t="s">
        <v>3929</v>
      </c>
      <c r="G37" s="15" t="s">
        <v>3899</v>
      </c>
      <c r="H37" s="16" t="s">
        <v>5307</v>
      </c>
      <c r="I37" s="17" t="s">
        <v>30</v>
      </c>
      <c r="J37" s="15" t="s">
        <v>5308</v>
      </c>
      <c r="K37" s="21">
        <v>45231</v>
      </c>
      <c r="L37" s="15" t="s">
        <v>30</v>
      </c>
      <c r="M37" s="15" t="s">
        <v>30</v>
      </c>
      <c r="N37" s="15" t="s">
        <v>30</v>
      </c>
      <c r="O37" s="15" t="s">
        <v>30</v>
      </c>
      <c r="P37" s="15" t="s">
        <v>4</v>
      </c>
      <c r="Q37" s="15" t="s">
        <v>5309</v>
      </c>
      <c r="R37" s="18" t="e">
        <f>INDEX('Blast furnaces'!$R:$R,MATCH(A37,'Blast furnaces'!$A:$A,0))</f>
        <v>#N/A</v>
      </c>
    </row>
    <row r="38" spans="1:18" x14ac:dyDescent="0.35">
      <c r="A38" s="15" t="s">
        <v>5310</v>
      </c>
      <c r="B38" s="15" t="s">
        <v>5311</v>
      </c>
      <c r="C38" s="15" t="s">
        <v>5312</v>
      </c>
      <c r="D38" s="15" t="s">
        <v>3935</v>
      </c>
      <c r="E38" s="15" t="s">
        <v>3936</v>
      </c>
      <c r="F38" s="15" t="s">
        <v>3937</v>
      </c>
      <c r="G38" s="15" t="s">
        <v>3870</v>
      </c>
      <c r="H38" s="16" t="s">
        <v>5313</v>
      </c>
      <c r="I38" s="17">
        <v>41</v>
      </c>
      <c r="J38" s="15" t="s">
        <v>30</v>
      </c>
      <c r="K38" s="15" t="s">
        <v>30</v>
      </c>
      <c r="L38" s="15">
        <v>1984</v>
      </c>
      <c r="M38" s="15" t="s">
        <v>30</v>
      </c>
      <c r="N38" s="15" t="s">
        <v>30</v>
      </c>
      <c r="O38" s="15" t="s">
        <v>30</v>
      </c>
      <c r="P38" s="15" t="s">
        <v>4</v>
      </c>
      <c r="Q38" s="15" t="s">
        <v>5314</v>
      </c>
      <c r="R38" s="18" t="e">
        <f>INDEX('Blast furnaces'!$R:$R,MATCH(A38,'Blast furnaces'!$A:$A,0))</f>
        <v>#N/A</v>
      </c>
    </row>
    <row r="39" spans="1:18" x14ac:dyDescent="0.35">
      <c r="A39" s="15" t="s">
        <v>5315</v>
      </c>
      <c r="B39" s="15" t="s">
        <v>5316</v>
      </c>
      <c r="C39" s="15" t="s">
        <v>5317</v>
      </c>
      <c r="D39" s="15" t="s">
        <v>3938</v>
      </c>
      <c r="E39" s="15" t="s">
        <v>3939</v>
      </c>
      <c r="F39" s="15" t="s">
        <v>3940</v>
      </c>
      <c r="G39" s="15" t="s">
        <v>3870</v>
      </c>
      <c r="H39" s="15" t="s">
        <v>5318</v>
      </c>
      <c r="I39" s="17">
        <v>49</v>
      </c>
      <c r="J39" s="15" t="s">
        <v>30</v>
      </c>
      <c r="K39" s="15" t="s">
        <v>30</v>
      </c>
      <c r="L39" s="15">
        <v>1976</v>
      </c>
      <c r="M39" s="15" t="s">
        <v>30</v>
      </c>
      <c r="N39" s="15" t="s">
        <v>30</v>
      </c>
      <c r="O39" s="15" t="s">
        <v>30</v>
      </c>
      <c r="P39" s="15" t="s">
        <v>4</v>
      </c>
      <c r="Q39" s="15" t="s">
        <v>30</v>
      </c>
      <c r="R39" s="18" t="e">
        <f>INDEX('Blast furnaces'!$R:$R,MATCH(A39,'Blast furnaces'!$A:$A,0))</f>
        <v>#N/A</v>
      </c>
    </row>
    <row r="40" spans="1:18" x14ac:dyDescent="0.35">
      <c r="A40" s="15" t="s">
        <v>5319</v>
      </c>
      <c r="B40" s="15" t="s">
        <v>5320</v>
      </c>
      <c r="C40" s="15" t="s">
        <v>5317</v>
      </c>
      <c r="D40" s="15" t="s">
        <v>3941</v>
      </c>
      <c r="E40" s="15" t="s">
        <v>3942</v>
      </c>
      <c r="F40" s="15" t="s">
        <v>3940</v>
      </c>
      <c r="G40" s="15" t="s">
        <v>3870</v>
      </c>
      <c r="H40" s="16" t="s">
        <v>5321</v>
      </c>
      <c r="I40" s="17">
        <v>55</v>
      </c>
      <c r="J40" s="15" t="s">
        <v>30</v>
      </c>
      <c r="K40" s="15" t="s">
        <v>30</v>
      </c>
      <c r="L40" s="15">
        <v>1970</v>
      </c>
      <c r="M40" s="15" t="s">
        <v>30</v>
      </c>
      <c r="N40" s="15" t="s">
        <v>30</v>
      </c>
      <c r="O40" s="15" t="s">
        <v>30</v>
      </c>
      <c r="P40" s="15" t="s">
        <v>4</v>
      </c>
      <c r="Q40" s="15" t="s">
        <v>30</v>
      </c>
      <c r="R40" s="18" t="e">
        <f>INDEX('Blast furnaces'!$R:$R,MATCH(A40,'Blast furnaces'!$A:$A,0))</f>
        <v>#N/A</v>
      </c>
    </row>
    <row r="41" spans="1:18" x14ac:dyDescent="0.35">
      <c r="A41" s="15" t="s">
        <v>65</v>
      </c>
      <c r="B41" s="15" t="s">
        <v>5322</v>
      </c>
      <c r="C41" s="15" t="s">
        <v>5323</v>
      </c>
      <c r="D41" s="15" t="s">
        <v>3943</v>
      </c>
      <c r="E41" s="15" t="s">
        <v>3944</v>
      </c>
      <c r="F41" s="15" t="s">
        <v>3940</v>
      </c>
      <c r="G41" s="15" t="s">
        <v>3870</v>
      </c>
      <c r="H41" s="16" t="s">
        <v>68</v>
      </c>
      <c r="I41" s="17">
        <v>59</v>
      </c>
      <c r="J41" s="15" t="s">
        <v>30</v>
      </c>
      <c r="K41" s="15" t="s">
        <v>30</v>
      </c>
      <c r="L41" s="15">
        <v>1966</v>
      </c>
      <c r="M41" s="15" t="s">
        <v>30</v>
      </c>
      <c r="N41" s="15" t="s">
        <v>30</v>
      </c>
      <c r="O41" s="15" t="s">
        <v>30</v>
      </c>
      <c r="P41" s="15" t="s">
        <v>5200</v>
      </c>
      <c r="Q41" s="15" t="s">
        <v>5324</v>
      </c>
      <c r="R41" s="18">
        <f>INDEX('Blast furnaces'!$R:$R,MATCH(A41,'Blast furnaces'!$A:$A,0))</f>
        <v>44256</v>
      </c>
    </row>
    <row r="42" spans="1:18" x14ac:dyDescent="0.35">
      <c r="A42" s="15" t="s">
        <v>5325</v>
      </c>
      <c r="B42" s="15" t="s">
        <v>5326</v>
      </c>
      <c r="C42" s="15" t="s">
        <v>5327</v>
      </c>
      <c r="D42" s="15" t="s">
        <v>3945</v>
      </c>
      <c r="E42" s="15" t="s">
        <v>3939</v>
      </c>
      <c r="F42" s="15" t="s">
        <v>3940</v>
      </c>
      <c r="G42" s="15" t="s">
        <v>3870</v>
      </c>
      <c r="H42" s="16" t="s">
        <v>5328</v>
      </c>
      <c r="I42" s="17">
        <v>36</v>
      </c>
      <c r="J42" s="15" t="s">
        <v>30</v>
      </c>
      <c r="K42" s="15" t="s">
        <v>30</v>
      </c>
      <c r="L42" s="15">
        <v>1989</v>
      </c>
      <c r="M42" s="15" t="s">
        <v>30</v>
      </c>
      <c r="N42" s="15" t="s">
        <v>30</v>
      </c>
      <c r="O42" s="15" t="s">
        <v>30</v>
      </c>
      <c r="P42" s="15" t="s">
        <v>4</v>
      </c>
      <c r="Q42" s="15" t="s">
        <v>30</v>
      </c>
      <c r="R42" s="18" t="e">
        <f>INDEX('Blast furnaces'!$R:$R,MATCH(A42,'Blast furnaces'!$A:$A,0))</f>
        <v>#N/A</v>
      </c>
    </row>
    <row r="43" spans="1:18" x14ac:dyDescent="0.35">
      <c r="A43" s="15" t="s">
        <v>3545</v>
      </c>
      <c r="B43" s="15" t="s">
        <v>5329</v>
      </c>
      <c r="C43" s="15" t="s">
        <v>5330</v>
      </c>
      <c r="D43" s="15" t="s">
        <v>3946</v>
      </c>
      <c r="E43" s="15" t="s">
        <v>3947</v>
      </c>
      <c r="F43" s="15" t="s">
        <v>3948</v>
      </c>
      <c r="G43" s="15" t="s">
        <v>3891</v>
      </c>
      <c r="H43" s="15" t="s">
        <v>3547</v>
      </c>
      <c r="I43" s="17">
        <v>0.53</v>
      </c>
      <c r="J43" s="18">
        <v>42430</v>
      </c>
      <c r="K43" s="18">
        <v>43466</v>
      </c>
      <c r="L43" s="18">
        <v>45717</v>
      </c>
      <c r="M43" s="15" t="s">
        <v>30</v>
      </c>
      <c r="N43" s="15" t="s">
        <v>30</v>
      </c>
      <c r="O43" s="15" t="s">
        <v>30</v>
      </c>
      <c r="P43" s="15" t="s">
        <v>5191</v>
      </c>
      <c r="Q43" s="15" t="s">
        <v>5331</v>
      </c>
      <c r="R43" s="18" t="e">
        <f>INDEX('Blast furnaces'!$R:$R,MATCH(A43,'Blast furnaces'!$A:$A,0))</f>
        <v>#N/A</v>
      </c>
    </row>
    <row r="44" spans="1:18" x14ac:dyDescent="0.35">
      <c r="A44" s="15" t="s">
        <v>57</v>
      </c>
      <c r="B44" s="15" t="s">
        <v>5332</v>
      </c>
      <c r="C44" s="15" t="s">
        <v>5333</v>
      </c>
      <c r="D44" s="15" t="s">
        <v>3949</v>
      </c>
      <c r="E44" s="15" t="s">
        <v>3950</v>
      </c>
      <c r="F44" s="15" t="s">
        <v>3951</v>
      </c>
      <c r="G44" s="15" t="s">
        <v>3870</v>
      </c>
      <c r="H44" s="16" t="s">
        <v>59</v>
      </c>
      <c r="I44" s="17">
        <v>133</v>
      </c>
      <c r="J44" s="15" t="s">
        <v>30</v>
      </c>
      <c r="K44" s="15" t="s">
        <v>30</v>
      </c>
      <c r="L44" s="15">
        <v>1892</v>
      </c>
      <c r="M44" s="15" t="s">
        <v>30</v>
      </c>
      <c r="N44" s="15" t="s">
        <v>30</v>
      </c>
      <c r="O44" s="15" t="s">
        <v>30</v>
      </c>
      <c r="P44" s="15" t="s">
        <v>5264</v>
      </c>
      <c r="Q44" s="15" t="s">
        <v>5334</v>
      </c>
      <c r="R44" s="18">
        <f>INDEX('Blast furnaces'!$R:$R,MATCH(A44,'Blast furnaces'!$A:$A,0))</f>
        <v>43252</v>
      </c>
    </row>
    <row r="45" spans="1:18" x14ac:dyDescent="0.35">
      <c r="A45" s="15" t="s">
        <v>123</v>
      </c>
      <c r="B45" s="15" t="s">
        <v>5335</v>
      </c>
      <c r="C45" s="15" t="s">
        <v>5336</v>
      </c>
      <c r="D45" s="15" t="s">
        <v>3952</v>
      </c>
      <c r="E45" s="15" t="s">
        <v>3953</v>
      </c>
      <c r="F45" s="15" t="s">
        <v>3954</v>
      </c>
      <c r="G45" s="15" t="s">
        <v>3891</v>
      </c>
      <c r="H45" s="15" t="s">
        <v>125</v>
      </c>
      <c r="I45" s="17">
        <v>76</v>
      </c>
      <c r="J45" s="15" t="s">
        <v>30</v>
      </c>
      <c r="K45" s="15" t="s">
        <v>30</v>
      </c>
      <c r="L45" s="15">
        <v>1949</v>
      </c>
      <c r="M45" s="15" t="s">
        <v>30</v>
      </c>
      <c r="N45" s="15" t="s">
        <v>30</v>
      </c>
      <c r="O45" s="15" t="s">
        <v>30</v>
      </c>
      <c r="P45" s="15" t="s">
        <v>5337</v>
      </c>
      <c r="Q45" s="15" t="s">
        <v>30</v>
      </c>
      <c r="R45" s="18">
        <f>INDEX('Blast furnaces'!$R:$R,MATCH(A45,'Blast furnaces'!$A:$A,0))</f>
        <v>44562</v>
      </c>
    </row>
    <row r="46" spans="1:18" x14ac:dyDescent="0.35">
      <c r="A46" s="15" t="s">
        <v>5338</v>
      </c>
      <c r="B46" s="15" t="s">
        <v>5339</v>
      </c>
      <c r="C46" s="15" t="s">
        <v>5340</v>
      </c>
      <c r="D46" s="15" t="s">
        <v>3955</v>
      </c>
      <c r="E46" s="15" t="s">
        <v>3956</v>
      </c>
      <c r="F46" s="15" t="s">
        <v>3954</v>
      </c>
      <c r="G46" s="15" t="s">
        <v>3891</v>
      </c>
      <c r="H46" s="16" t="s">
        <v>5341</v>
      </c>
      <c r="I46" s="17">
        <v>88</v>
      </c>
      <c r="J46" s="15" t="s">
        <v>30</v>
      </c>
      <c r="K46" s="15" t="s">
        <v>30</v>
      </c>
      <c r="L46" s="15">
        <v>1937</v>
      </c>
      <c r="M46" s="15" t="s">
        <v>30</v>
      </c>
      <c r="N46" s="15" t="s">
        <v>30</v>
      </c>
      <c r="O46" s="15" t="s">
        <v>30</v>
      </c>
      <c r="P46" s="15" t="s">
        <v>4</v>
      </c>
      <c r="Q46" s="15" t="s">
        <v>30</v>
      </c>
      <c r="R46" s="18" t="e">
        <f>INDEX('Blast furnaces'!$R:$R,MATCH(A46,'Blast furnaces'!$A:$A,0))</f>
        <v>#N/A</v>
      </c>
    </row>
    <row r="47" spans="1:18" x14ac:dyDescent="0.35">
      <c r="A47" s="15" t="s">
        <v>108</v>
      </c>
      <c r="B47" s="15" t="s">
        <v>5342</v>
      </c>
      <c r="C47" s="15" t="s">
        <v>5340</v>
      </c>
      <c r="D47" s="15" t="s">
        <v>3957</v>
      </c>
      <c r="E47" s="15" t="s">
        <v>3953</v>
      </c>
      <c r="F47" s="15" t="s">
        <v>3954</v>
      </c>
      <c r="G47" s="15" t="s">
        <v>3891</v>
      </c>
      <c r="H47" s="16" t="s">
        <v>110</v>
      </c>
      <c r="I47" s="17">
        <v>41</v>
      </c>
      <c r="J47" s="15" t="s">
        <v>30</v>
      </c>
      <c r="K47" s="15" t="s">
        <v>30</v>
      </c>
      <c r="L47" s="15">
        <v>1984</v>
      </c>
      <c r="M47" s="15" t="s">
        <v>30</v>
      </c>
      <c r="N47" s="15" t="s">
        <v>30</v>
      </c>
      <c r="O47" s="15" t="s">
        <v>30</v>
      </c>
      <c r="P47" s="15" t="s">
        <v>5337</v>
      </c>
      <c r="Q47" s="15" t="s">
        <v>30</v>
      </c>
      <c r="R47" s="18">
        <f>INDEX('Blast furnaces'!$R:$R,MATCH(A47,'Blast furnaces'!$A:$A,0))</f>
        <v>44166</v>
      </c>
    </row>
    <row r="48" spans="1:18" x14ac:dyDescent="0.35">
      <c r="A48" s="15" t="s">
        <v>80</v>
      </c>
      <c r="B48" s="15" t="s">
        <v>5343</v>
      </c>
      <c r="C48" s="15" t="s">
        <v>5340</v>
      </c>
      <c r="D48" s="15" t="s">
        <v>3958</v>
      </c>
      <c r="E48" s="15" t="s">
        <v>3953</v>
      </c>
      <c r="F48" s="15" t="s">
        <v>3954</v>
      </c>
      <c r="G48" s="15" t="s">
        <v>3891</v>
      </c>
      <c r="H48" s="16" t="s">
        <v>82</v>
      </c>
      <c r="I48" s="17">
        <v>88</v>
      </c>
      <c r="J48" s="15" t="s">
        <v>30</v>
      </c>
      <c r="K48" s="15" t="s">
        <v>30</v>
      </c>
      <c r="L48" s="15">
        <v>1937</v>
      </c>
      <c r="M48" s="15" t="s">
        <v>30</v>
      </c>
      <c r="N48" s="15" t="s">
        <v>30</v>
      </c>
      <c r="O48" s="15" t="s">
        <v>30</v>
      </c>
      <c r="P48" s="15" t="s">
        <v>5264</v>
      </c>
      <c r="Q48" s="15" t="s">
        <v>30</v>
      </c>
      <c r="R48" s="18">
        <f>INDEX('Blast furnaces'!$R:$R,MATCH(A48,'Blast furnaces'!$A:$A,0))</f>
        <v>42948</v>
      </c>
    </row>
    <row r="49" spans="1:18" x14ac:dyDescent="0.35">
      <c r="A49" s="15" t="s">
        <v>96</v>
      </c>
      <c r="B49" s="15" t="s">
        <v>5344</v>
      </c>
      <c r="C49" s="15" t="s">
        <v>5340</v>
      </c>
      <c r="D49" s="15" t="s">
        <v>3959</v>
      </c>
      <c r="E49" s="15" t="s">
        <v>3960</v>
      </c>
      <c r="F49" s="15" t="s">
        <v>3954</v>
      </c>
      <c r="G49" s="15" t="s">
        <v>3891</v>
      </c>
      <c r="H49" s="15" t="s">
        <v>98</v>
      </c>
      <c r="I49" s="17">
        <v>9</v>
      </c>
      <c r="J49" s="15" t="s">
        <v>30</v>
      </c>
      <c r="K49" s="15" t="s">
        <v>30</v>
      </c>
      <c r="L49" s="15">
        <v>2016</v>
      </c>
      <c r="M49" s="15" t="s">
        <v>30</v>
      </c>
      <c r="N49" s="15" t="s">
        <v>30</v>
      </c>
      <c r="O49" s="15" t="s">
        <v>30</v>
      </c>
      <c r="P49" s="15" t="s">
        <v>5226</v>
      </c>
      <c r="Q49" s="15" t="s">
        <v>5345</v>
      </c>
      <c r="R49" s="18">
        <f>INDEX('Blast furnaces'!$R:$R,MATCH(A49,'Blast furnaces'!$A:$A,0))</f>
        <v>0</v>
      </c>
    </row>
    <row r="50" spans="1:18" x14ac:dyDescent="0.35">
      <c r="A50" s="15" t="s">
        <v>5346</v>
      </c>
      <c r="B50" s="15" t="s">
        <v>5347</v>
      </c>
      <c r="C50" s="15" t="s">
        <v>5340</v>
      </c>
      <c r="D50" s="15" t="s">
        <v>3961</v>
      </c>
      <c r="E50" s="15" t="s">
        <v>3962</v>
      </c>
      <c r="F50" s="15" t="s">
        <v>3954</v>
      </c>
      <c r="G50" s="15" t="s">
        <v>3891</v>
      </c>
      <c r="H50" s="16" t="s">
        <v>5348</v>
      </c>
      <c r="I50" s="17">
        <v>70</v>
      </c>
      <c r="J50" s="15" t="s">
        <v>30</v>
      </c>
      <c r="K50" s="15" t="s">
        <v>30</v>
      </c>
      <c r="L50" s="15">
        <v>1955</v>
      </c>
      <c r="M50" s="15" t="s">
        <v>30</v>
      </c>
      <c r="N50" s="15" t="s">
        <v>30</v>
      </c>
      <c r="O50" s="15" t="s">
        <v>30</v>
      </c>
      <c r="P50" s="15" t="s">
        <v>4</v>
      </c>
      <c r="Q50" s="15" t="s">
        <v>30</v>
      </c>
      <c r="R50" s="18" t="e">
        <f>INDEX('Blast furnaces'!$R:$R,MATCH(A50,'Blast furnaces'!$A:$A,0))</f>
        <v>#N/A</v>
      </c>
    </row>
    <row r="51" spans="1:18" x14ac:dyDescent="0.35">
      <c r="A51" s="15" t="s">
        <v>5349</v>
      </c>
      <c r="B51" s="15" t="s">
        <v>5350</v>
      </c>
      <c r="C51" s="15" t="s">
        <v>5340</v>
      </c>
      <c r="D51" s="15" t="s">
        <v>3963</v>
      </c>
      <c r="E51" s="15" t="s">
        <v>3956</v>
      </c>
      <c r="F51" s="15" t="s">
        <v>3954</v>
      </c>
      <c r="G51" s="15" t="s">
        <v>3891</v>
      </c>
      <c r="H51" s="16" t="s">
        <v>5351</v>
      </c>
      <c r="I51" s="17">
        <v>16</v>
      </c>
      <c r="J51" s="15" t="s">
        <v>30</v>
      </c>
      <c r="K51" s="15" t="s">
        <v>30</v>
      </c>
      <c r="L51" s="15">
        <v>2009</v>
      </c>
      <c r="M51" s="15" t="s">
        <v>30</v>
      </c>
      <c r="N51" s="15" t="s">
        <v>30</v>
      </c>
      <c r="O51" s="15" t="s">
        <v>30</v>
      </c>
      <c r="P51" s="15" t="s">
        <v>4</v>
      </c>
      <c r="Q51" s="15" t="s">
        <v>30</v>
      </c>
      <c r="R51" s="18" t="e">
        <f>INDEX('Blast furnaces'!$R:$R,MATCH(A51,'Blast furnaces'!$A:$A,0))</f>
        <v>#N/A</v>
      </c>
    </row>
    <row r="52" spans="1:18" x14ac:dyDescent="0.35">
      <c r="A52" s="15" t="s">
        <v>74</v>
      </c>
      <c r="B52" s="15" t="s">
        <v>5352</v>
      </c>
      <c r="C52" s="15" t="s">
        <v>5353</v>
      </c>
      <c r="D52" s="15" t="s">
        <v>3964</v>
      </c>
      <c r="E52" s="15" t="s">
        <v>3965</v>
      </c>
      <c r="F52" s="15" t="s">
        <v>3954</v>
      </c>
      <c r="G52" s="15" t="s">
        <v>3891</v>
      </c>
      <c r="H52" s="15" t="s">
        <v>76</v>
      </c>
      <c r="I52" s="17">
        <v>42</v>
      </c>
      <c r="J52" s="15" t="s">
        <v>30</v>
      </c>
      <c r="K52" s="15" t="s">
        <v>30</v>
      </c>
      <c r="L52" s="15">
        <v>1983</v>
      </c>
      <c r="M52" s="15" t="s">
        <v>30</v>
      </c>
      <c r="N52" s="15" t="s">
        <v>30</v>
      </c>
      <c r="O52" s="15" t="s">
        <v>30</v>
      </c>
      <c r="P52" s="15" t="s">
        <v>5226</v>
      </c>
      <c r="Q52" s="15" t="s">
        <v>5354</v>
      </c>
      <c r="R52" s="18">
        <f>INDEX('Blast furnaces'!$R:$R,MATCH(A52,'Blast furnaces'!$A:$A,0))</f>
        <v>41091</v>
      </c>
    </row>
    <row r="53" spans="1:18" x14ac:dyDescent="0.35">
      <c r="A53" s="15" t="s">
        <v>112</v>
      </c>
      <c r="B53" s="15" t="s">
        <v>5355</v>
      </c>
      <c r="C53" s="15" t="s">
        <v>5356</v>
      </c>
      <c r="D53" s="15" t="s">
        <v>3966</v>
      </c>
      <c r="E53" s="15" t="s">
        <v>3967</v>
      </c>
      <c r="F53" s="15" t="s">
        <v>3954</v>
      </c>
      <c r="G53" s="15" t="s">
        <v>3891</v>
      </c>
      <c r="H53" s="15" t="s">
        <v>115</v>
      </c>
      <c r="I53" s="17">
        <v>10</v>
      </c>
      <c r="J53" s="15" t="s">
        <v>30</v>
      </c>
      <c r="K53" s="15" t="s">
        <v>30</v>
      </c>
      <c r="L53" s="15">
        <v>2015</v>
      </c>
      <c r="M53" s="15" t="s">
        <v>30</v>
      </c>
      <c r="N53" s="15" t="s">
        <v>30</v>
      </c>
      <c r="O53" s="15" t="s">
        <v>30</v>
      </c>
      <c r="P53" s="15" t="s">
        <v>5226</v>
      </c>
      <c r="Q53" s="15" t="s">
        <v>5357</v>
      </c>
      <c r="R53" s="18">
        <f>INDEX('Blast furnaces'!$R:$R,MATCH(A53,'Blast furnaces'!$A:$A,0))</f>
        <v>0</v>
      </c>
    </row>
    <row r="54" spans="1:18" x14ac:dyDescent="0.35">
      <c r="A54" s="15" t="s">
        <v>92</v>
      </c>
      <c r="B54" s="15" t="s">
        <v>5358</v>
      </c>
      <c r="C54" s="15" t="s">
        <v>5359</v>
      </c>
      <c r="D54" s="15" t="s">
        <v>3968</v>
      </c>
      <c r="E54" s="15" t="s">
        <v>3956</v>
      </c>
      <c r="F54" s="15" t="s">
        <v>3954</v>
      </c>
      <c r="G54" s="15" t="s">
        <v>3891</v>
      </c>
      <c r="H54" s="16" t="s">
        <v>94</v>
      </c>
      <c r="I54" s="17">
        <v>79</v>
      </c>
      <c r="J54" s="15" t="s">
        <v>30</v>
      </c>
      <c r="K54" s="15" t="s">
        <v>30</v>
      </c>
      <c r="L54" s="15">
        <v>1946</v>
      </c>
      <c r="M54" s="15" t="s">
        <v>30</v>
      </c>
      <c r="N54" s="15" t="s">
        <v>30</v>
      </c>
      <c r="O54" s="15" t="s">
        <v>30</v>
      </c>
      <c r="P54" s="15" t="s">
        <v>5264</v>
      </c>
      <c r="Q54" s="15" t="s">
        <v>5360</v>
      </c>
      <c r="R54" s="18">
        <f>INDEX('Blast furnaces'!$R:$R,MATCH(A54,'Blast furnaces'!$A:$A,0))</f>
        <v>43705</v>
      </c>
    </row>
    <row r="55" spans="1:18" x14ac:dyDescent="0.35">
      <c r="A55" s="15" t="s">
        <v>70</v>
      </c>
      <c r="B55" s="15" t="s">
        <v>5361</v>
      </c>
      <c r="C55" s="15" t="s">
        <v>5362</v>
      </c>
      <c r="D55" s="15" t="s">
        <v>3969</v>
      </c>
      <c r="E55" s="15" t="s">
        <v>3953</v>
      </c>
      <c r="F55" s="15" t="s">
        <v>3954</v>
      </c>
      <c r="G55" s="15" t="s">
        <v>3891</v>
      </c>
      <c r="H55" s="15" t="s">
        <v>72</v>
      </c>
      <c r="I55" s="17">
        <v>39</v>
      </c>
      <c r="J55" s="15" t="s">
        <v>30</v>
      </c>
      <c r="K55" s="15" t="s">
        <v>30</v>
      </c>
      <c r="L55" s="15">
        <v>1986</v>
      </c>
      <c r="M55" s="15" t="s">
        <v>30</v>
      </c>
      <c r="N55" s="15" t="s">
        <v>30</v>
      </c>
      <c r="O55" s="15" t="s">
        <v>30</v>
      </c>
      <c r="P55" s="15" t="s">
        <v>5226</v>
      </c>
      <c r="Q55" s="15" t="s">
        <v>30</v>
      </c>
      <c r="R55" s="18">
        <f>INDEX('Blast furnaces'!$R:$R,MATCH(A55,'Blast furnaces'!$A:$A,0))</f>
        <v>37043</v>
      </c>
    </row>
    <row r="56" spans="1:18" x14ac:dyDescent="0.35">
      <c r="A56" s="15" t="s">
        <v>5363</v>
      </c>
      <c r="B56" s="15" t="s">
        <v>5364</v>
      </c>
      <c r="C56" s="15" t="s">
        <v>5365</v>
      </c>
      <c r="D56" s="15" t="s">
        <v>3947</v>
      </c>
      <c r="E56" s="15" t="s">
        <v>3956</v>
      </c>
      <c r="F56" s="15" t="s">
        <v>3954</v>
      </c>
      <c r="G56" s="15" t="s">
        <v>3891</v>
      </c>
      <c r="H56" s="16" t="s">
        <v>5366</v>
      </c>
      <c r="I56" s="17">
        <v>54</v>
      </c>
      <c r="J56" s="15" t="s">
        <v>30</v>
      </c>
      <c r="K56" s="15" t="s">
        <v>30</v>
      </c>
      <c r="L56" s="15">
        <v>1971</v>
      </c>
      <c r="M56" s="15" t="s">
        <v>30</v>
      </c>
      <c r="N56" s="15" t="s">
        <v>30</v>
      </c>
      <c r="O56" s="15" t="s">
        <v>30</v>
      </c>
      <c r="P56" s="15" t="s">
        <v>4</v>
      </c>
      <c r="Q56" s="15" t="s">
        <v>30</v>
      </c>
      <c r="R56" s="18" t="e">
        <f>INDEX('Blast furnaces'!$R:$R,MATCH(A56,'Blast furnaces'!$A:$A,0))</f>
        <v>#N/A</v>
      </c>
    </row>
    <row r="57" spans="1:18" x14ac:dyDescent="0.35">
      <c r="A57" s="15" t="s">
        <v>118</v>
      </c>
      <c r="B57" s="15" t="s">
        <v>5367</v>
      </c>
      <c r="C57" s="15" t="s">
        <v>5365</v>
      </c>
      <c r="D57" s="15" t="s">
        <v>3970</v>
      </c>
      <c r="E57" s="15" t="s">
        <v>3953</v>
      </c>
      <c r="F57" s="15" t="s">
        <v>3954</v>
      </c>
      <c r="G57" s="15" t="s">
        <v>3891</v>
      </c>
      <c r="H57" s="15" t="s">
        <v>120</v>
      </c>
      <c r="I57" s="17">
        <v>72</v>
      </c>
      <c r="J57" s="15" t="s">
        <v>30</v>
      </c>
      <c r="K57" s="15" t="s">
        <v>30</v>
      </c>
      <c r="L57" s="15">
        <v>1953</v>
      </c>
      <c r="M57" s="15" t="s">
        <v>30</v>
      </c>
      <c r="N57" s="15" t="s">
        <v>30</v>
      </c>
      <c r="O57" s="15" t="s">
        <v>30</v>
      </c>
      <c r="P57" s="15" t="s">
        <v>5226</v>
      </c>
      <c r="Q57" s="15" t="s">
        <v>30</v>
      </c>
      <c r="R57" s="18">
        <f>INDEX('Blast furnaces'!$R:$R,MATCH(A57,'Blast furnaces'!$A:$A,0))</f>
        <v>44713</v>
      </c>
    </row>
    <row r="58" spans="1:18" x14ac:dyDescent="0.35">
      <c r="A58" s="15" t="s">
        <v>5368</v>
      </c>
      <c r="B58" s="15" t="s">
        <v>5369</v>
      </c>
      <c r="C58" s="15" t="s">
        <v>5365</v>
      </c>
      <c r="D58" s="15" t="s">
        <v>3971</v>
      </c>
      <c r="E58" s="15" t="s">
        <v>3972</v>
      </c>
      <c r="F58" s="15" t="s">
        <v>3954</v>
      </c>
      <c r="G58" s="15" t="s">
        <v>3891</v>
      </c>
      <c r="H58" s="15" t="s">
        <v>5370</v>
      </c>
      <c r="I58" s="17">
        <v>43</v>
      </c>
      <c r="J58" s="15" t="s">
        <v>30</v>
      </c>
      <c r="K58" s="15" t="s">
        <v>30</v>
      </c>
      <c r="L58" s="15">
        <v>1982</v>
      </c>
      <c r="M58" s="15" t="s">
        <v>30</v>
      </c>
      <c r="N58" s="15" t="s">
        <v>30</v>
      </c>
      <c r="O58" s="15" t="s">
        <v>30</v>
      </c>
      <c r="P58" s="15" t="s">
        <v>4</v>
      </c>
      <c r="Q58" s="15" t="s">
        <v>30</v>
      </c>
      <c r="R58" s="18" t="e">
        <f>INDEX('Blast furnaces'!$R:$R,MATCH(A58,'Blast furnaces'!$A:$A,0))</f>
        <v>#N/A</v>
      </c>
    </row>
    <row r="59" spans="1:18" x14ac:dyDescent="0.35">
      <c r="A59" s="15" t="s">
        <v>5371</v>
      </c>
      <c r="B59" s="15" t="s">
        <v>5372</v>
      </c>
      <c r="C59" s="15" t="s">
        <v>5373</v>
      </c>
      <c r="D59" s="15" t="s">
        <v>3973</v>
      </c>
      <c r="E59" s="15" t="s">
        <v>3962</v>
      </c>
      <c r="F59" s="15" t="s">
        <v>3954</v>
      </c>
      <c r="G59" s="15" t="s">
        <v>3891</v>
      </c>
      <c r="H59" s="16" t="s">
        <v>5374</v>
      </c>
      <c r="I59" s="17">
        <v>45</v>
      </c>
      <c r="J59" s="15" t="s">
        <v>30</v>
      </c>
      <c r="K59" s="15" t="s">
        <v>30</v>
      </c>
      <c r="L59" s="15">
        <v>1980</v>
      </c>
      <c r="M59" s="15" t="s">
        <v>30</v>
      </c>
      <c r="N59" s="15" t="s">
        <v>30</v>
      </c>
      <c r="O59" s="15" t="s">
        <v>30</v>
      </c>
      <c r="P59" s="15" t="s">
        <v>4</v>
      </c>
      <c r="Q59" s="15" t="s">
        <v>30</v>
      </c>
      <c r="R59" s="18" t="e">
        <f>INDEX('Blast furnaces'!$R:$R,MATCH(A59,'Blast furnaces'!$A:$A,0))</f>
        <v>#N/A</v>
      </c>
    </row>
    <row r="60" spans="1:18" x14ac:dyDescent="0.35">
      <c r="A60" s="15" t="s">
        <v>5375</v>
      </c>
      <c r="B60" s="15" t="s">
        <v>5376</v>
      </c>
      <c r="C60" s="15" t="s">
        <v>5365</v>
      </c>
      <c r="D60" s="15" t="s">
        <v>3974</v>
      </c>
      <c r="E60" s="15" t="s">
        <v>3962</v>
      </c>
      <c r="F60" s="15" t="s">
        <v>3954</v>
      </c>
      <c r="G60" s="15" t="s">
        <v>3891</v>
      </c>
      <c r="H60" s="15" t="s">
        <v>5377</v>
      </c>
      <c r="I60" s="17">
        <v>19</v>
      </c>
      <c r="J60" s="15" t="s">
        <v>30</v>
      </c>
      <c r="K60" s="15" t="s">
        <v>30</v>
      </c>
      <c r="L60" s="15">
        <v>2006</v>
      </c>
      <c r="M60" s="15" t="s">
        <v>30</v>
      </c>
      <c r="N60" s="15" t="s">
        <v>30</v>
      </c>
      <c r="O60" s="15" t="s">
        <v>30</v>
      </c>
      <c r="P60" s="15" t="s">
        <v>4</v>
      </c>
      <c r="Q60" s="15" t="s">
        <v>30</v>
      </c>
      <c r="R60" s="18" t="e">
        <f>INDEX('Blast furnaces'!$R:$R,MATCH(A60,'Blast furnaces'!$A:$A,0))</f>
        <v>#N/A</v>
      </c>
    </row>
    <row r="61" spans="1:18" x14ac:dyDescent="0.35">
      <c r="A61" s="15" t="s">
        <v>5378</v>
      </c>
      <c r="B61" s="15" t="s">
        <v>5379</v>
      </c>
      <c r="C61" s="15" t="s">
        <v>5380</v>
      </c>
      <c r="D61" s="15" t="s">
        <v>3975</v>
      </c>
      <c r="E61" s="15" t="s">
        <v>3965</v>
      </c>
      <c r="F61" s="15" t="s">
        <v>3954</v>
      </c>
      <c r="G61" s="15" t="s">
        <v>3891</v>
      </c>
      <c r="H61" s="16" t="s">
        <v>5381</v>
      </c>
      <c r="I61" s="17">
        <v>83</v>
      </c>
      <c r="J61" s="15" t="s">
        <v>30</v>
      </c>
      <c r="K61" s="15" t="s">
        <v>30</v>
      </c>
      <c r="L61" s="15">
        <v>1942</v>
      </c>
      <c r="M61" s="15" t="s">
        <v>30</v>
      </c>
      <c r="N61" s="15" t="s">
        <v>30</v>
      </c>
      <c r="O61" s="15" t="s">
        <v>30</v>
      </c>
      <c r="P61" s="15" t="s">
        <v>4</v>
      </c>
      <c r="Q61" s="15" t="s">
        <v>30</v>
      </c>
      <c r="R61" s="18" t="e">
        <f>INDEX('Blast furnaces'!$R:$R,MATCH(A61,'Blast furnaces'!$A:$A,0))</f>
        <v>#N/A</v>
      </c>
    </row>
    <row r="62" spans="1:18" x14ac:dyDescent="0.35">
      <c r="A62" s="15" t="s">
        <v>5382</v>
      </c>
      <c r="B62" s="15" t="s">
        <v>5383</v>
      </c>
      <c r="C62" s="15" t="s">
        <v>5380</v>
      </c>
      <c r="D62" s="15" t="s">
        <v>3973</v>
      </c>
      <c r="E62" s="15" t="s">
        <v>3962</v>
      </c>
      <c r="F62" s="15" t="s">
        <v>3954</v>
      </c>
      <c r="G62" s="15" t="s">
        <v>3891</v>
      </c>
      <c r="H62" s="16" t="s">
        <v>5384</v>
      </c>
      <c r="I62" s="17">
        <v>10</v>
      </c>
      <c r="J62" s="15" t="s">
        <v>30</v>
      </c>
      <c r="K62" s="15" t="s">
        <v>30</v>
      </c>
      <c r="L62" s="15">
        <v>2015</v>
      </c>
      <c r="M62" s="15" t="s">
        <v>30</v>
      </c>
      <c r="N62" s="15" t="s">
        <v>30</v>
      </c>
      <c r="O62" s="15" t="s">
        <v>30</v>
      </c>
      <c r="P62" s="15" t="s">
        <v>4</v>
      </c>
      <c r="Q62" s="15" t="s">
        <v>30</v>
      </c>
      <c r="R62" s="18" t="e">
        <f>INDEX('Blast furnaces'!$R:$R,MATCH(A62,'Blast furnaces'!$A:$A,0))</f>
        <v>#N/A</v>
      </c>
    </row>
    <row r="63" spans="1:18" x14ac:dyDescent="0.35">
      <c r="A63" s="15" t="s">
        <v>2651</v>
      </c>
      <c r="B63" s="15" t="s">
        <v>5385</v>
      </c>
      <c r="C63" s="15" t="s">
        <v>5386</v>
      </c>
      <c r="D63" s="15" t="s">
        <v>3976</v>
      </c>
      <c r="E63" s="15" t="s">
        <v>3977</v>
      </c>
      <c r="F63" s="15" t="s">
        <v>3954</v>
      </c>
      <c r="G63" s="15" t="s">
        <v>3891</v>
      </c>
      <c r="H63" s="15" t="s">
        <v>2653</v>
      </c>
      <c r="I63" s="17">
        <v>18</v>
      </c>
      <c r="J63" s="15" t="s">
        <v>30</v>
      </c>
      <c r="K63" s="15" t="s">
        <v>30</v>
      </c>
      <c r="L63" s="15">
        <v>2007</v>
      </c>
      <c r="M63" s="15" t="s">
        <v>30</v>
      </c>
      <c r="N63" s="15" t="s">
        <v>30</v>
      </c>
      <c r="O63" s="15" t="s">
        <v>30</v>
      </c>
      <c r="P63" s="15" t="s">
        <v>5264</v>
      </c>
      <c r="Q63" s="15" t="s">
        <v>30</v>
      </c>
      <c r="R63" s="18">
        <f>INDEX('Blast furnaces'!$R:$R,MATCH(A63,'Blast furnaces'!$A:$A,0))</f>
        <v>0</v>
      </c>
    </row>
    <row r="64" spans="1:18" x14ac:dyDescent="0.35">
      <c r="A64" s="15" t="s">
        <v>88</v>
      </c>
      <c r="B64" s="15" t="s">
        <v>5387</v>
      </c>
      <c r="C64" s="15" t="s">
        <v>5388</v>
      </c>
      <c r="D64" s="15" t="s">
        <v>3947</v>
      </c>
      <c r="E64" s="15" t="s">
        <v>3956</v>
      </c>
      <c r="F64" s="15" t="s">
        <v>3954</v>
      </c>
      <c r="G64" s="15" t="s">
        <v>3891</v>
      </c>
      <c r="H64" s="16" t="s">
        <v>90</v>
      </c>
      <c r="I64" s="17">
        <v>15</v>
      </c>
      <c r="J64" s="15" t="s">
        <v>30</v>
      </c>
      <c r="K64" s="15" t="s">
        <v>30</v>
      </c>
      <c r="L64" s="15">
        <v>2010</v>
      </c>
      <c r="M64" s="15" t="s">
        <v>30</v>
      </c>
      <c r="N64" s="15" t="s">
        <v>30</v>
      </c>
      <c r="O64" s="15" t="s">
        <v>30</v>
      </c>
      <c r="P64" s="15" t="s">
        <v>5226</v>
      </c>
      <c r="Q64" s="15" t="s">
        <v>5389</v>
      </c>
      <c r="R64" s="18">
        <f>INDEX('Blast furnaces'!$R:$R,MATCH(A64,'Blast furnaces'!$A:$A,0))</f>
        <v>0</v>
      </c>
    </row>
    <row r="65" spans="1:18" x14ac:dyDescent="0.35">
      <c r="A65" s="15" t="s">
        <v>84</v>
      </c>
      <c r="B65" s="15" t="s">
        <v>5390</v>
      </c>
      <c r="C65" s="15" t="s">
        <v>5391</v>
      </c>
      <c r="D65" s="15" t="s">
        <v>3978</v>
      </c>
      <c r="E65" s="15" t="s">
        <v>3962</v>
      </c>
      <c r="F65" s="15" t="s">
        <v>3954</v>
      </c>
      <c r="G65" s="15" t="s">
        <v>3891</v>
      </c>
      <c r="H65" s="15" t="s">
        <v>86</v>
      </c>
      <c r="I65" s="17">
        <v>62</v>
      </c>
      <c r="J65" s="15" t="s">
        <v>30</v>
      </c>
      <c r="K65" s="15" t="s">
        <v>30</v>
      </c>
      <c r="L65" s="15">
        <v>1963</v>
      </c>
      <c r="M65" s="15" t="s">
        <v>30</v>
      </c>
      <c r="N65" s="15">
        <v>2016</v>
      </c>
      <c r="O65" s="15" t="s">
        <v>30</v>
      </c>
      <c r="P65" s="15" t="s">
        <v>5226</v>
      </c>
      <c r="Q65" s="15" t="s">
        <v>30</v>
      </c>
      <c r="R65" s="18">
        <f>INDEX('Blast furnaces'!$R:$R,MATCH(A65,'Blast furnaces'!$A:$A,0))</f>
        <v>36892</v>
      </c>
    </row>
    <row r="66" spans="1:18" x14ac:dyDescent="0.35">
      <c r="A66" s="15" t="s">
        <v>99</v>
      </c>
      <c r="B66" s="15" t="s">
        <v>5392</v>
      </c>
      <c r="C66" s="15" t="s">
        <v>5391</v>
      </c>
      <c r="D66" s="15" t="s">
        <v>3979</v>
      </c>
      <c r="E66" s="15" t="s">
        <v>3953</v>
      </c>
      <c r="F66" s="15" t="s">
        <v>3954</v>
      </c>
      <c r="G66" s="15" t="s">
        <v>3891</v>
      </c>
      <c r="H66" s="16" t="s">
        <v>101</v>
      </c>
      <c r="I66" s="17">
        <v>63</v>
      </c>
      <c r="J66" s="15" t="s">
        <v>30</v>
      </c>
      <c r="K66" s="15" t="s">
        <v>30</v>
      </c>
      <c r="L66" s="15">
        <v>1962</v>
      </c>
      <c r="M66" s="15" t="s">
        <v>30</v>
      </c>
      <c r="N66" s="15" t="s">
        <v>30</v>
      </c>
      <c r="O66" s="15" t="s">
        <v>30</v>
      </c>
      <c r="P66" s="15" t="s">
        <v>5226</v>
      </c>
      <c r="Q66" s="15" t="s">
        <v>30</v>
      </c>
      <c r="R66" s="18">
        <f>INDEX('Blast furnaces'!$R:$R,MATCH(A66,'Blast furnaces'!$A:$A,0))</f>
        <v>43191</v>
      </c>
    </row>
    <row r="67" spans="1:18" x14ac:dyDescent="0.35">
      <c r="A67" s="15" t="s">
        <v>5393</v>
      </c>
      <c r="B67" s="15" t="s">
        <v>5394</v>
      </c>
      <c r="C67" s="15" t="s">
        <v>5395</v>
      </c>
      <c r="D67" s="15" t="s">
        <v>3976</v>
      </c>
      <c r="E67" s="15" t="s">
        <v>3977</v>
      </c>
      <c r="F67" s="15" t="s">
        <v>3954</v>
      </c>
      <c r="G67" s="15" t="s">
        <v>3891</v>
      </c>
      <c r="H67" s="15" t="s">
        <v>5396</v>
      </c>
      <c r="I67" s="17">
        <v>0</v>
      </c>
      <c r="J67" s="15" t="s">
        <v>30</v>
      </c>
      <c r="K67" s="18">
        <v>44652</v>
      </c>
      <c r="L67" s="15">
        <v>2025</v>
      </c>
      <c r="M67" s="15" t="s">
        <v>30</v>
      </c>
      <c r="N67" s="15" t="s">
        <v>30</v>
      </c>
      <c r="O67" s="15" t="s">
        <v>30</v>
      </c>
      <c r="P67" s="15" t="s">
        <v>5234</v>
      </c>
      <c r="Q67" s="15" t="s">
        <v>30</v>
      </c>
      <c r="R67" s="18" t="e">
        <f>INDEX('Blast furnaces'!$R:$R,MATCH(A67,'Blast furnaces'!$A:$A,0))</f>
        <v>#N/A</v>
      </c>
    </row>
    <row r="68" spans="1:18" x14ac:dyDescent="0.35">
      <c r="A68" s="15" t="s">
        <v>104</v>
      </c>
      <c r="B68" s="15" t="s">
        <v>5397</v>
      </c>
      <c r="C68" s="15" t="s">
        <v>5398</v>
      </c>
      <c r="D68" s="15" t="s">
        <v>3980</v>
      </c>
      <c r="E68" s="15" t="s">
        <v>3953</v>
      </c>
      <c r="F68" s="15" t="s">
        <v>3954</v>
      </c>
      <c r="G68" s="15" t="s">
        <v>3891</v>
      </c>
      <c r="H68" s="16" t="s">
        <v>106</v>
      </c>
      <c r="I68" s="17">
        <v>14</v>
      </c>
      <c r="J68" s="15" t="s">
        <v>30</v>
      </c>
      <c r="K68" s="15" t="s">
        <v>30</v>
      </c>
      <c r="L68" s="15">
        <v>2011</v>
      </c>
      <c r="M68" s="15" t="s">
        <v>30</v>
      </c>
      <c r="N68" s="15" t="s">
        <v>30</v>
      </c>
      <c r="O68" s="15" t="s">
        <v>30</v>
      </c>
      <c r="P68" s="15" t="s">
        <v>5337</v>
      </c>
      <c r="Q68" s="15" t="s">
        <v>30</v>
      </c>
      <c r="R68" s="18">
        <f>INDEX('Blast furnaces'!$R:$R,MATCH(A68,'Blast furnaces'!$A:$A,0))</f>
        <v>0</v>
      </c>
    </row>
    <row r="69" spans="1:18" x14ac:dyDescent="0.35">
      <c r="A69" s="15" t="s">
        <v>127</v>
      </c>
      <c r="B69" s="15" t="s">
        <v>5399</v>
      </c>
      <c r="C69" s="15" t="s">
        <v>5400</v>
      </c>
      <c r="D69" s="15" t="s">
        <v>3966</v>
      </c>
      <c r="E69" s="15" t="s">
        <v>3967</v>
      </c>
      <c r="F69" s="15" t="s">
        <v>3954</v>
      </c>
      <c r="G69" s="15" t="s">
        <v>3891</v>
      </c>
      <c r="H69" s="15" t="s">
        <v>129</v>
      </c>
      <c r="I69" s="17">
        <v>37</v>
      </c>
      <c r="J69" s="15" t="s">
        <v>30</v>
      </c>
      <c r="K69" s="15" t="s">
        <v>30</v>
      </c>
      <c r="L69" s="15">
        <v>1988</v>
      </c>
      <c r="M69" s="15" t="s">
        <v>30</v>
      </c>
      <c r="N69" s="15" t="s">
        <v>30</v>
      </c>
      <c r="O69" s="15" t="s">
        <v>30</v>
      </c>
      <c r="P69" s="15" t="s">
        <v>1</v>
      </c>
      <c r="Q69" s="15" t="s">
        <v>30</v>
      </c>
      <c r="R69" s="18">
        <f>INDEX('Blast furnaces'!$R:$R,MATCH(A69,'Blast furnaces'!$A:$A,0))</f>
        <v>0</v>
      </c>
    </row>
    <row r="70" spans="1:18" x14ac:dyDescent="0.35">
      <c r="A70" s="15" t="s">
        <v>5401</v>
      </c>
      <c r="B70" s="15" t="s">
        <v>5402</v>
      </c>
      <c r="C70" s="15" t="s">
        <v>5403</v>
      </c>
      <c r="D70" s="15" t="s">
        <v>3981</v>
      </c>
      <c r="E70" s="15" t="s">
        <v>3981</v>
      </c>
      <c r="F70" s="15" t="s">
        <v>3982</v>
      </c>
      <c r="G70" s="15" t="s">
        <v>3870</v>
      </c>
      <c r="H70" s="16" t="s">
        <v>5404</v>
      </c>
      <c r="I70" s="17">
        <v>67</v>
      </c>
      <c r="J70" s="15" t="s">
        <v>30</v>
      </c>
      <c r="K70" s="15" t="s">
        <v>30</v>
      </c>
      <c r="L70" s="15">
        <v>1958</v>
      </c>
      <c r="M70" s="15" t="s">
        <v>30</v>
      </c>
      <c r="N70" s="15" t="s">
        <v>30</v>
      </c>
      <c r="O70" s="15" t="s">
        <v>30</v>
      </c>
      <c r="P70" s="15" t="s">
        <v>4</v>
      </c>
      <c r="Q70" s="15" t="s">
        <v>5405</v>
      </c>
      <c r="R70" s="18" t="e">
        <f>INDEX('Blast furnaces'!$R:$R,MATCH(A70,'Blast furnaces'!$A:$A,0))</f>
        <v>#N/A</v>
      </c>
    </row>
    <row r="71" spans="1:18" x14ac:dyDescent="0.35">
      <c r="A71" s="15" t="s">
        <v>2642</v>
      </c>
      <c r="B71" s="15" t="s">
        <v>5406</v>
      </c>
      <c r="C71" s="15" t="s">
        <v>5407</v>
      </c>
      <c r="D71" s="15" t="s">
        <v>30</v>
      </c>
      <c r="E71" s="15" t="s">
        <v>3983</v>
      </c>
      <c r="F71" s="15" t="s">
        <v>3984</v>
      </c>
      <c r="G71" s="15" t="s">
        <v>3899</v>
      </c>
      <c r="H71" s="16" t="s">
        <v>2644</v>
      </c>
      <c r="I71" s="17" t="s">
        <v>30</v>
      </c>
      <c r="J71" s="20">
        <v>40868</v>
      </c>
      <c r="K71" s="15" t="s">
        <v>30</v>
      </c>
      <c r="L71" s="15" t="s">
        <v>30</v>
      </c>
      <c r="M71" s="15" t="s">
        <v>30</v>
      </c>
      <c r="N71" s="15" t="s">
        <v>30</v>
      </c>
      <c r="O71" s="15">
        <v>2019</v>
      </c>
      <c r="P71" s="15" t="s">
        <v>5226</v>
      </c>
      <c r="Q71" s="15" t="s">
        <v>5408</v>
      </c>
      <c r="R71" s="18">
        <f>INDEX('Blast furnaces'!$R:$R,MATCH(A71,'Blast furnaces'!$A:$A,0))</f>
        <v>0</v>
      </c>
    </row>
    <row r="72" spans="1:18" x14ac:dyDescent="0.35">
      <c r="A72" s="15" t="s">
        <v>2184</v>
      </c>
      <c r="B72" s="15" t="s">
        <v>5409</v>
      </c>
      <c r="C72" s="15" t="s">
        <v>5410</v>
      </c>
      <c r="D72" s="15" t="s">
        <v>3985</v>
      </c>
      <c r="E72" s="15" t="s">
        <v>3985</v>
      </c>
      <c r="F72" s="15" t="s">
        <v>3984</v>
      </c>
      <c r="G72" s="15" t="s">
        <v>3899</v>
      </c>
      <c r="H72" s="16" t="s">
        <v>2186</v>
      </c>
      <c r="I72" s="17" t="s">
        <v>30</v>
      </c>
      <c r="J72" s="20">
        <v>43609</v>
      </c>
      <c r="K72" s="15" t="s">
        <v>30</v>
      </c>
      <c r="L72" s="15" t="s">
        <v>30</v>
      </c>
      <c r="M72" s="15" t="s">
        <v>30</v>
      </c>
      <c r="N72" s="15" t="s">
        <v>30</v>
      </c>
      <c r="O72" s="15" t="s">
        <v>30</v>
      </c>
      <c r="P72" s="15" t="s">
        <v>5226</v>
      </c>
      <c r="Q72" s="15" t="s">
        <v>30</v>
      </c>
      <c r="R72" s="18">
        <f>INDEX('Blast furnaces'!$R:$R,MATCH(A72,'Blast furnaces'!$A:$A,0))</f>
        <v>0</v>
      </c>
    </row>
    <row r="73" spans="1:18" x14ac:dyDescent="0.35">
      <c r="A73" s="15" t="s">
        <v>139</v>
      </c>
      <c r="B73" s="15" t="s">
        <v>5411</v>
      </c>
      <c r="C73" s="15" t="s">
        <v>5412</v>
      </c>
      <c r="D73" s="15" t="s">
        <v>3986</v>
      </c>
      <c r="E73" s="15" t="s">
        <v>3987</v>
      </c>
      <c r="F73" s="15" t="s">
        <v>3988</v>
      </c>
      <c r="G73" s="15" t="s">
        <v>3989</v>
      </c>
      <c r="H73" s="16" t="s">
        <v>142</v>
      </c>
      <c r="I73" s="17">
        <v>124</v>
      </c>
      <c r="J73" s="15" t="s">
        <v>30</v>
      </c>
      <c r="K73" s="15" t="s">
        <v>30</v>
      </c>
      <c r="L73" s="15">
        <v>1901</v>
      </c>
      <c r="M73" s="15" t="s">
        <v>30</v>
      </c>
      <c r="N73" s="15" t="s">
        <v>30</v>
      </c>
      <c r="O73" s="15" t="s">
        <v>30</v>
      </c>
      <c r="P73" s="15" t="s">
        <v>5264</v>
      </c>
      <c r="Q73" s="15" t="s">
        <v>5413</v>
      </c>
      <c r="R73" s="18">
        <f>INDEX('Blast furnaces'!$R:$R,MATCH(A73,'Blast furnaces'!$A:$A,0))</f>
        <v>2007</v>
      </c>
    </row>
    <row r="74" spans="1:18" x14ac:dyDescent="0.35">
      <c r="A74" s="15" t="s">
        <v>134</v>
      </c>
      <c r="B74" s="15" t="s">
        <v>5414</v>
      </c>
      <c r="C74" s="15" t="s">
        <v>5415</v>
      </c>
      <c r="D74" s="15" t="s">
        <v>3990</v>
      </c>
      <c r="E74" s="15" t="s">
        <v>3987</v>
      </c>
      <c r="F74" s="15" t="s">
        <v>3988</v>
      </c>
      <c r="G74" s="15" t="s">
        <v>3989</v>
      </c>
      <c r="H74" s="16" t="s">
        <v>136</v>
      </c>
      <c r="I74" s="17">
        <v>113</v>
      </c>
      <c r="J74" s="15" t="s">
        <v>30</v>
      </c>
      <c r="K74" s="15" t="s">
        <v>30</v>
      </c>
      <c r="L74" s="15">
        <v>1912</v>
      </c>
      <c r="M74" s="15" t="s">
        <v>30</v>
      </c>
      <c r="N74" s="15" t="s">
        <v>30</v>
      </c>
      <c r="O74" s="15" t="s">
        <v>30</v>
      </c>
      <c r="P74" s="15" t="s">
        <v>5200</v>
      </c>
      <c r="Q74" s="15" t="s">
        <v>30</v>
      </c>
      <c r="R74" s="18">
        <f>INDEX('Blast furnaces'!$R:$R,MATCH(A74,'Blast furnaces'!$A:$A,0))</f>
        <v>38534</v>
      </c>
    </row>
    <row r="75" spans="1:18" x14ac:dyDescent="0.35">
      <c r="A75" s="15" t="s">
        <v>2815</v>
      </c>
      <c r="B75" s="15" t="s">
        <v>5416</v>
      </c>
      <c r="C75" s="15" t="s">
        <v>5417</v>
      </c>
      <c r="D75" s="15" t="s">
        <v>3991</v>
      </c>
      <c r="E75" s="15" t="s">
        <v>3992</v>
      </c>
      <c r="F75" s="15" t="s">
        <v>3988</v>
      </c>
      <c r="G75" s="15" t="s">
        <v>3989</v>
      </c>
      <c r="H75" s="16" t="s">
        <v>2817</v>
      </c>
      <c r="I75" s="17">
        <v>111</v>
      </c>
      <c r="J75" s="15" t="s">
        <v>30</v>
      </c>
      <c r="K75" s="15" t="s">
        <v>30</v>
      </c>
      <c r="L75" s="15">
        <v>1914</v>
      </c>
      <c r="M75" s="15" t="s">
        <v>30</v>
      </c>
      <c r="N75" s="15" t="s">
        <v>30</v>
      </c>
      <c r="O75" s="15" t="s">
        <v>30</v>
      </c>
      <c r="P75" s="15" t="s">
        <v>5191</v>
      </c>
      <c r="Q75" s="15" t="s">
        <v>30</v>
      </c>
      <c r="R75" s="18" t="e">
        <f>INDEX('Blast furnaces'!$R:$R,MATCH(A75,'Blast furnaces'!$A:$A,0))</f>
        <v>#N/A</v>
      </c>
    </row>
    <row r="76" spans="1:18" x14ac:dyDescent="0.35">
      <c r="A76" s="15" t="s">
        <v>144</v>
      </c>
      <c r="B76" s="15" t="s">
        <v>5418</v>
      </c>
      <c r="C76" s="15" t="s">
        <v>5419</v>
      </c>
      <c r="D76" s="15" t="s">
        <v>3993</v>
      </c>
      <c r="E76" s="15" t="s">
        <v>3987</v>
      </c>
      <c r="F76" s="15" t="s">
        <v>3988</v>
      </c>
      <c r="G76" s="15" t="s">
        <v>3989</v>
      </c>
      <c r="H76" s="16" t="s">
        <v>146</v>
      </c>
      <c r="I76" s="17">
        <v>45</v>
      </c>
      <c r="J76" s="15" t="s">
        <v>30</v>
      </c>
      <c r="K76" s="15" t="s">
        <v>30</v>
      </c>
      <c r="L76" s="15">
        <v>1980</v>
      </c>
      <c r="M76" s="15" t="s">
        <v>30</v>
      </c>
      <c r="N76" s="15" t="s">
        <v>30</v>
      </c>
      <c r="O76" s="15" t="s">
        <v>30</v>
      </c>
      <c r="P76" s="15" t="s">
        <v>5226</v>
      </c>
      <c r="Q76" s="15" t="s">
        <v>30</v>
      </c>
      <c r="R76" s="18">
        <f>INDEX('Blast furnaces'!$R:$R,MATCH(A76,'Blast furnaces'!$A:$A,0))</f>
        <v>44119</v>
      </c>
    </row>
    <row r="77" spans="1:18" x14ac:dyDescent="0.35">
      <c r="A77" s="15" t="s">
        <v>5420</v>
      </c>
      <c r="B77" s="15" t="s">
        <v>5421</v>
      </c>
      <c r="C77" s="15" t="s">
        <v>5422</v>
      </c>
      <c r="D77" s="15" t="s">
        <v>3994</v>
      </c>
      <c r="E77" s="15" t="s">
        <v>3995</v>
      </c>
      <c r="F77" s="15" t="s">
        <v>3988</v>
      </c>
      <c r="G77" s="15" t="s">
        <v>3989</v>
      </c>
      <c r="H77" s="16" t="s">
        <v>5423</v>
      </c>
      <c r="I77" s="17">
        <v>64</v>
      </c>
      <c r="J77" s="15" t="s">
        <v>30</v>
      </c>
      <c r="K77" s="15" t="s">
        <v>30</v>
      </c>
      <c r="L77" s="15">
        <v>1961</v>
      </c>
      <c r="M77" s="15" t="s">
        <v>30</v>
      </c>
      <c r="N77" s="15" t="s">
        <v>30</v>
      </c>
      <c r="O77" s="15" t="s">
        <v>30</v>
      </c>
      <c r="P77" s="15" t="s">
        <v>4</v>
      </c>
      <c r="Q77" s="15" t="s">
        <v>30</v>
      </c>
      <c r="R77" s="18" t="e">
        <f>INDEX('Blast furnaces'!$R:$R,MATCH(A77,'Blast furnaces'!$A:$A,0))</f>
        <v>#N/A</v>
      </c>
    </row>
    <row r="78" spans="1:18" x14ac:dyDescent="0.35">
      <c r="A78" s="15" t="s">
        <v>5424</v>
      </c>
      <c r="B78" s="15" t="s">
        <v>5425</v>
      </c>
      <c r="C78" s="15" t="s">
        <v>5426</v>
      </c>
      <c r="D78" s="15" t="s">
        <v>3996</v>
      </c>
      <c r="E78" s="15" t="s">
        <v>3987</v>
      </c>
      <c r="F78" s="15" t="s">
        <v>3988</v>
      </c>
      <c r="G78" s="15" t="s">
        <v>3989</v>
      </c>
      <c r="H78" s="16" t="s">
        <v>5427</v>
      </c>
      <c r="I78" s="17">
        <v>61</v>
      </c>
      <c r="J78" s="15" t="s">
        <v>30</v>
      </c>
      <c r="K78" s="15" t="s">
        <v>30</v>
      </c>
      <c r="L78" s="15">
        <v>1964</v>
      </c>
      <c r="M78" s="15" t="s">
        <v>30</v>
      </c>
      <c r="N78" s="15" t="s">
        <v>30</v>
      </c>
      <c r="O78" s="15" t="s">
        <v>30</v>
      </c>
      <c r="P78" s="15" t="s">
        <v>4</v>
      </c>
      <c r="Q78" s="15" t="s">
        <v>30</v>
      </c>
      <c r="R78" s="18" t="e">
        <f>INDEX('Blast furnaces'!$R:$R,MATCH(A78,'Blast furnaces'!$A:$A,0))</f>
        <v>#N/A</v>
      </c>
    </row>
    <row r="79" spans="1:18" x14ac:dyDescent="0.35">
      <c r="A79" s="15" t="s">
        <v>5428</v>
      </c>
      <c r="B79" s="15" t="s">
        <v>5429</v>
      </c>
      <c r="C79" s="15" t="s">
        <v>5430</v>
      </c>
      <c r="D79" s="15" t="s">
        <v>3997</v>
      </c>
      <c r="E79" s="15" t="s">
        <v>3987</v>
      </c>
      <c r="F79" s="15" t="s">
        <v>3988</v>
      </c>
      <c r="G79" s="15" t="s">
        <v>3989</v>
      </c>
      <c r="H79" s="16" t="s">
        <v>5431</v>
      </c>
      <c r="I79" s="17">
        <v>54</v>
      </c>
      <c r="J79" s="15" t="s">
        <v>30</v>
      </c>
      <c r="K79" s="15" t="s">
        <v>30</v>
      </c>
      <c r="L79" s="15">
        <v>1971</v>
      </c>
      <c r="M79" s="15" t="s">
        <v>30</v>
      </c>
      <c r="N79" s="15" t="s">
        <v>30</v>
      </c>
      <c r="O79" s="15" t="s">
        <v>30</v>
      </c>
      <c r="P79" s="15" t="s">
        <v>4</v>
      </c>
      <c r="Q79" s="15" t="s">
        <v>30</v>
      </c>
      <c r="R79" s="18" t="e">
        <f>INDEX('Blast furnaces'!$R:$R,MATCH(A79,'Blast furnaces'!$A:$A,0))</f>
        <v>#N/A</v>
      </c>
    </row>
    <row r="80" spans="1:18" x14ac:dyDescent="0.35">
      <c r="A80" s="15" t="s">
        <v>5432</v>
      </c>
      <c r="B80" s="15" t="s">
        <v>5433</v>
      </c>
      <c r="C80" s="15" t="s">
        <v>5434</v>
      </c>
      <c r="D80" s="15" t="s">
        <v>3998</v>
      </c>
      <c r="E80" s="15" t="s">
        <v>3992</v>
      </c>
      <c r="F80" s="15" t="s">
        <v>3988</v>
      </c>
      <c r="G80" s="15" t="s">
        <v>3989</v>
      </c>
      <c r="H80" s="16" t="s">
        <v>5435</v>
      </c>
      <c r="I80" s="17">
        <v>75</v>
      </c>
      <c r="J80" s="15" t="s">
        <v>30</v>
      </c>
      <c r="K80" s="15" t="s">
        <v>30</v>
      </c>
      <c r="L80" s="15">
        <v>1950</v>
      </c>
      <c r="M80" s="15" t="s">
        <v>30</v>
      </c>
      <c r="N80" s="15" t="s">
        <v>30</v>
      </c>
      <c r="O80" s="15" t="s">
        <v>30</v>
      </c>
      <c r="P80" s="15" t="s">
        <v>2</v>
      </c>
      <c r="Q80" s="15" t="s">
        <v>30</v>
      </c>
      <c r="R80" s="18" t="e">
        <f>INDEX('Blast furnaces'!$R:$R,MATCH(A80,'Blast furnaces'!$A:$A,0))</f>
        <v>#N/A</v>
      </c>
    </row>
    <row r="81" spans="1:18" x14ac:dyDescent="0.35">
      <c r="A81" s="15" t="s">
        <v>5436</v>
      </c>
      <c r="B81" s="15" t="s">
        <v>5437</v>
      </c>
      <c r="C81" s="15" t="s">
        <v>5438</v>
      </c>
      <c r="D81" s="15" t="s">
        <v>3999</v>
      </c>
      <c r="E81" s="15" t="s">
        <v>4000</v>
      </c>
      <c r="F81" s="15" t="s">
        <v>4001</v>
      </c>
      <c r="G81" s="15" t="s">
        <v>3891</v>
      </c>
      <c r="H81" s="16" t="s">
        <v>5439</v>
      </c>
      <c r="I81" s="17">
        <v>26.24</v>
      </c>
      <c r="J81" s="15" t="s">
        <v>30</v>
      </c>
      <c r="K81" s="15" t="s">
        <v>30</v>
      </c>
      <c r="L81" s="20">
        <v>36326</v>
      </c>
      <c r="M81" s="15" t="s">
        <v>30</v>
      </c>
      <c r="N81" s="15" t="s">
        <v>30</v>
      </c>
      <c r="O81" s="15" t="s">
        <v>30</v>
      </c>
      <c r="P81" s="15" t="s">
        <v>4</v>
      </c>
      <c r="Q81" s="15" t="s">
        <v>30</v>
      </c>
      <c r="R81" s="18" t="e">
        <f>INDEX('Blast furnaces'!$R:$R,MATCH(A81,'Blast furnaces'!$A:$A,0))</f>
        <v>#N/A</v>
      </c>
    </row>
    <row r="82" spans="1:18" x14ac:dyDescent="0.35">
      <c r="A82" s="15" t="s">
        <v>147</v>
      </c>
      <c r="B82" s="15" t="s">
        <v>5440</v>
      </c>
      <c r="C82" s="15" t="s">
        <v>5441</v>
      </c>
      <c r="D82" s="15" t="s">
        <v>4002</v>
      </c>
      <c r="E82" s="15" t="s">
        <v>4003</v>
      </c>
      <c r="F82" s="15" t="s">
        <v>4001</v>
      </c>
      <c r="G82" s="15" t="s">
        <v>3891</v>
      </c>
      <c r="H82" s="16" t="s">
        <v>149</v>
      </c>
      <c r="I82" s="17">
        <v>75</v>
      </c>
      <c r="J82" s="15" t="s">
        <v>30</v>
      </c>
      <c r="K82" s="15" t="s">
        <v>30</v>
      </c>
      <c r="L82" s="15">
        <v>1950</v>
      </c>
      <c r="M82" s="15" t="s">
        <v>30</v>
      </c>
      <c r="N82" s="20">
        <v>45551</v>
      </c>
      <c r="O82" s="15" t="s">
        <v>30</v>
      </c>
      <c r="P82" s="15" t="s">
        <v>5226</v>
      </c>
      <c r="Q82" s="15" t="s">
        <v>30</v>
      </c>
      <c r="R82" s="18">
        <f>INDEX('Blast furnaces'!$R:$R,MATCH(A82,'Blast furnaces'!$A:$A,0))</f>
        <v>0</v>
      </c>
    </row>
    <row r="83" spans="1:18" x14ac:dyDescent="0.35">
      <c r="A83" s="15" t="s">
        <v>707</v>
      </c>
      <c r="B83" s="15" t="s">
        <v>5442</v>
      </c>
      <c r="C83" s="15" t="s">
        <v>5443</v>
      </c>
      <c r="D83" s="15" t="s">
        <v>4004</v>
      </c>
      <c r="E83" s="15" t="s">
        <v>4005</v>
      </c>
      <c r="F83" s="15" t="s">
        <v>4006</v>
      </c>
      <c r="G83" s="15" t="s">
        <v>3899</v>
      </c>
      <c r="H83" s="16" t="s">
        <v>709</v>
      </c>
      <c r="I83" s="17">
        <v>54</v>
      </c>
      <c r="J83" s="15" t="s">
        <v>30</v>
      </c>
      <c r="K83" s="15" t="s">
        <v>30</v>
      </c>
      <c r="L83" s="15">
        <v>1971</v>
      </c>
      <c r="M83" s="15" t="s">
        <v>30</v>
      </c>
      <c r="N83" s="15" t="s">
        <v>30</v>
      </c>
      <c r="O83" s="15" t="s">
        <v>30</v>
      </c>
      <c r="P83" s="15" t="s">
        <v>5226</v>
      </c>
      <c r="Q83" s="15" t="s">
        <v>30</v>
      </c>
      <c r="R83" s="18">
        <f>INDEX('Blast furnaces'!$R:$R,MATCH(A83,'Blast furnaces'!$A:$A,0))</f>
        <v>0</v>
      </c>
    </row>
    <row r="84" spans="1:18" x14ac:dyDescent="0.35">
      <c r="A84" s="15" t="s">
        <v>5444</v>
      </c>
      <c r="B84" s="15" t="s">
        <v>5445</v>
      </c>
      <c r="C84" s="15" t="s">
        <v>5446</v>
      </c>
      <c r="D84" s="15" t="s">
        <v>4007</v>
      </c>
      <c r="E84" s="15" t="s">
        <v>4008</v>
      </c>
      <c r="F84" s="15" t="s">
        <v>4006</v>
      </c>
      <c r="G84" s="15" t="s">
        <v>3899</v>
      </c>
      <c r="H84" s="16" t="s">
        <v>5447</v>
      </c>
      <c r="I84" s="17">
        <v>24</v>
      </c>
      <c r="J84" s="15" t="s">
        <v>30</v>
      </c>
      <c r="K84" s="15" t="s">
        <v>30</v>
      </c>
      <c r="L84" s="15">
        <v>2001</v>
      </c>
      <c r="M84" s="15" t="s">
        <v>30</v>
      </c>
      <c r="N84" s="15" t="s">
        <v>30</v>
      </c>
      <c r="O84" s="15" t="s">
        <v>30</v>
      </c>
      <c r="P84" s="15" t="s">
        <v>4</v>
      </c>
      <c r="Q84" s="15" t="s">
        <v>5448</v>
      </c>
      <c r="R84" s="18" t="e">
        <f>INDEX('Blast furnaces'!$R:$R,MATCH(A84,'Blast furnaces'!$A:$A,0))</f>
        <v>#N/A</v>
      </c>
    </row>
    <row r="85" spans="1:18" x14ac:dyDescent="0.35">
      <c r="A85" s="15" t="s">
        <v>1021</v>
      </c>
      <c r="B85" s="15" t="s">
        <v>5449</v>
      </c>
      <c r="C85" s="15" t="s">
        <v>5450</v>
      </c>
      <c r="D85" s="15" t="s">
        <v>30</v>
      </c>
      <c r="E85" s="15" t="s">
        <v>4009</v>
      </c>
      <c r="F85" s="15" t="s">
        <v>4006</v>
      </c>
      <c r="G85" s="15" t="s">
        <v>3899</v>
      </c>
      <c r="H85" s="16" t="s">
        <v>1023</v>
      </c>
      <c r="I85" s="17">
        <v>26.99</v>
      </c>
      <c r="J85" s="15" t="s">
        <v>30</v>
      </c>
      <c r="K85" s="15" t="s">
        <v>30</v>
      </c>
      <c r="L85" s="20">
        <v>36052</v>
      </c>
      <c r="M85" s="15" t="s">
        <v>30</v>
      </c>
      <c r="N85" s="15" t="s">
        <v>30</v>
      </c>
      <c r="O85" s="15" t="s">
        <v>30</v>
      </c>
      <c r="P85" s="15" t="s">
        <v>5226</v>
      </c>
      <c r="Q85" s="15" t="s">
        <v>5451</v>
      </c>
      <c r="R85" s="18">
        <f>INDEX('Blast furnaces'!$R:$R,MATCH(A85,'Blast furnaces'!$A:$A,0))</f>
        <v>43415</v>
      </c>
    </row>
    <row r="86" spans="1:18" x14ac:dyDescent="0.35">
      <c r="A86" s="15" t="s">
        <v>1030</v>
      </c>
      <c r="B86" s="15" t="s">
        <v>5452</v>
      </c>
      <c r="C86" s="15" t="s">
        <v>5450</v>
      </c>
      <c r="D86" s="15" t="s">
        <v>4010</v>
      </c>
      <c r="E86" s="15" t="s">
        <v>4009</v>
      </c>
      <c r="F86" s="15" t="s">
        <v>4006</v>
      </c>
      <c r="G86" s="15" t="s">
        <v>3899</v>
      </c>
      <c r="H86" s="16" t="s">
        <v>1032</v>
      </c>
      <c r="I86" s="17">
        <v>19</v>
      </c>
      <c r="J86" s="15" t="s">
        <v>30</v>
      </c>
      <c r="K86" s="15" t="s">
        <v>30</v>
      </c>
      <c r="L86" s="15">
        <v>2006</v>
      </c>
      <c r="M86" s="15" t="s">
        <v>30</v>
      </c>
      <c r="N86" s="15" t="s">
        <v>30</v>
      </c>
      <c r="O86" s="15" t="s">
        <v>30</v>
      </c>
      <c r="P86" s="15" t="s">
        <v>5226</v>
      </c>
      <c r="Q86" s="15" t="s">
        <v>5451</v>
      </c>
      <c r="R86" s="18">
        <f>INDEX('Blast furnaces'!$R:$R,MATCH(A86,'Blast furnaces'!$A:$A,0))</f>
        <v>0</v>
      </c>
    </row>
    <row r="87" spans="1:18" x14ac:dyDescent="0.35">
      <c r="A87" s="15" t="s">
        <v>164</v>
      </c>
      <c r="B87" s="15" t="s">
        <v>5453</v>
      </c>
      <c r="C87" s="15" t="s">
        <v>5454</v>
      </c>
      <c r="D87" s="15" t="s">
        <v>30</v>
      </c>
      <c r="E87" s="15" t="s">
        <v>4011</v>
      </c>
      <c r="F87" s="15" t="s">
        <v>4006</v>
      </c>
      <c r="G87" s="15" t="s">
        <v>3899</v>
      </c>
      <c r="H87" s="16" t="s">
        <v>166</v>
      </c>
      <c r="I87" s="17">
        <v>22</v>
      </c>
      <c r="J87" s="15" t="s">
        <v>30</v>
      </c>
      <c r="K87" s="15" t="s">
        <v>30</v>
      </c>
      <c r="L87" s="15">
        <v>2003</v>
      </c>
      <c r="M87" s="15" t="s">
        <v>30</v>
      </c>
      <c r="N87" s="15" t="s">
        <v>30</v>
      </c>
      <c r="O87" s="15" t="s">
        <v>30</v>
      </c>
      <c r="P87" s="15" t="s">
        <v>5264</v>
      </c>
      <c r="Q87" s="15" t="s">
        <v>5455</v>
      </c>
      <c r="R87" s="18">
        <f>INDEX('Blast furnaces'!$R:$R,MATCH(A87,'Blast furnaces'!$A:$A,0))</f>
        <v>43593</v>
      </c>
    </row>
    <row r="88" spans="1:18" x14ac:dyDescent="0.35">
      <c r="A88" s="15" t="s">
        <v>169</v>
      </c>
      <c r="B88" s="15" t="s">
        <v>5456</v>
      </c>
      <c r="C88" s="15" t="s">
        <v>5457</v>
      </c>
      <c r="D88" s="15" t="s">
        <v>4012</v>
      </c>
      <c r="E88" s="15" t="s">
        <v>4011</v>
      </c>
      <c r="F88" s="15" t="s">
        <v>4006</v>
      </c>
      <c r="G88" s="15" t="s">
        <v>3899</v>
      </c>
      <c r="H88" s="16" t="s">
        <v>171</v>
      </c>
      <c r="I88" s="17">
        <v>15.44</v>
      </c>
      <c r="J88" s="15" t="s">
        <v>30</v>
      </c>
      <c r="K88" s="15" t="s">
        <v>30</v>
      </c>
      <c r="L88" s="18">
        <v>40269</v>
      </c>
      <c r="M88" s="15" t="s">
        <v>30</v>
      </c>
      <c r="N88" s="15" t="s">
        <v>30</v>
      </c>
      <c r="O88" s="15" t="s">
        <v>30</v>
      </c>
      <c r="P88" s="15" t="s">
        <v>5226</v>
      </c>
      <c r="Q88" s="15" t="s">
        <v>5448</v>
      </c>
      <c r="R88" s="18">
        <f>INDEX('Blast furnaces'!$R:$R,MATCH(A88,'Blast furnaces'!$A:$A,0))</f>
        <v>0</v>
      </c>
    </row>
    <row r="89" spans="1:18" x14ac:dyDescent="0.35">
      <c r="A89" s="15" t="s">
        <v>5458</v>
      </c>
      <c r="B89" s="15" t="s">
        <v>5459</v>
      </c>
      <c r="C89" s="15" t="s">
        <v>5460</v>
      </c>
      <c r="D89" s="15" t="s">
        <v>4013</v>
      </c>
      <c r="E89" s="15" t="s">
        <v>4011</v>
      </c>
      <c r="F89" s="15" t="s">
        <v>4006</v>
      </c>
      <c r="G89" s="15" t="s">
        <v>3899</v>
      </c>
      <c r="H89" s="16" t="s">
        <v>5461</v>
      </c>
      <c r="I89" s="17">
        <v>3</v>
      </c>
      <c r="J89" s="18">
        <v>44440</v>
      </c>
      <c r="K89" s="15" t="s">
        <v>30</v>
      </c>
      <c r="L89" s="15">
        <v>2022</v>
      </c>
      <c r="M89" s="15" t="s">
        <v>30</v>
      </c>
      <c r="N89" s="15" t="s">
        <v>30</v>
      </c>
      <c r="O89" s="15" t="s">
        <v>30</v>
      </c>
      <c r="P89" s="15" t="s">
        <v>4</v>
      </c>
      <c r="Q89" s="15" t="s">
        <v>5462</v>
      </c>
      <c r="R89" s="18" t="e">
        <f>INDEX('Blast furnaces'!$R:$R,MATCH(A89,'Blast furnaces'!$A:$A,0))</f>
        <v>#N/A</v>
      </c>
    </row>
    <row r="90" spans="1:18" x14ac:dyDescent="0.35">
      <c r="A90" s="15" t="s">
        <v>5463</v>
      </c>
      <c r="B90" s="15" t="s">
        <v>5464</v>
      </c>
      <c r="C90" s="15" t="s">
        <v>5465</v>
      </c>
      <c r="D90" s="15" t="s">
        <v>4014</v>
      </c>
      <c r="E90" s="15" t="s">
        <v>4011</v>
      </c>
      <c r="F90" s="15" t="s">
        <v>4006</v>
      </c>
      <c r="G90" s="15" t="s">
        <v>3899</v>
      </c>
      <c r="H90" s="16" t="s">
        <v>5466</v>
      </c>
      <c r="I90" s="17">
        <v>17</v>
      </c>
      <c r="J90" s="15" t="s">
        <v>30</v>
      </c>
      <c r="K90" s="15" t="s">
        <v>30</v>
      </c>
      <c r="L90" s="15">
        <v>2008</v>
      </c>
      <c r="M90" s="15" t="s">
        <v>30</v>
      </c>
      <c r="N90" s="15" t="s">
        <v>30</v>
      </c>
      <c r="O90" s="15" t="s">
        <v>30</v>
      </c>
      <c r="P90" s="15" t="s">
        <v>4</v>
      </c>
      <c r="Q90" s="15" t="s">
        <v>5467</v>
      </c>
      <c r="R90" s="18" t="e">
        <f>INDEX('Blast furnaces'!$R:$R,MATCH(A90,'Blast furnaces'!$A:$A,0))</f>
        <v>#N/A</v>
      </c>
    </row>
    <row r="91" spans="1:18" x14ac:dyDescent="0.35">
      <c r="A91" s="15" t="s">
        <v>5468</v>
      </c>
      <c r="B91" s="15" t="s">
        <v>5469</v>
      </c>
      <c r="C91" s="15" t="s">
        <v>5470</v>
      </c>
      <c r="D91" s="15" t="s">
        <v>4014</v>
      </c>
      <c r="E91" s="15" t="s">
        <v>4011</v>
      </c>
      <c r="F91" s="15" t="s">
        <v>4006</v>
      </c>
      <c r="G91" s="15" t="s">
        <v>3899</v>
      </c>
      <c r="H91" s="16" t="s">
        <v>5471</v>
      </c>
      <c r="I91" s="17">
        <v>23</v>
      </c>
      <c r="J91" s="15" t="s">
        <v>30</v>
      </c>
      <c r="K91" s="15" t="s">
        <v>30</v>
      </c>
      <c r="L91" s="15">
        <v>2002</v>
      </c>
      <c r="M91" s="15" t="s">
        <v>30</v>
      </c>
      <c r="N91" s="15" t="s">
        <v>30</v>
      </c>
      <c r="O91" s="15" t="s">
        <v>30</v>
      </c>
      <c r="P91" s="15" t="s">
        <v>4</v>
      </c>
      <c r="Q91" s="15" t="s">
        <v>5472</v>
      </c>
      <c r="R91" s="18" t="e">
        <f>INDEX('Blast furnaces'!$R:$R,MATCH(A91,'Blast furnaces'!$A:$A,0))</f>
        <v>#N/A</v>
      </c>
    </row>
    <row r="92" spans="1:18" x14ac:dyDescent="0.35">
      <c r="A92" s="15" t="s">
        <v>5473</v>
      </c>
      <c r="B92" s="15" t="s">
        <v>5474</v>
      </c>
      <c r="C92" s="15" t="s">
        <v>5475</v>
      </c>
      <c r="D92" s="15" t="s">
        <v>4015</v>
      </c>
      <c r="E92" s="15" t="s">
        <v>4011</v>
      </c>
      <c r="F92" s="15" t="s">
        <v>4006</v>
      </c>
      <c r="G92" s="15" t="s">
        <v>3899</v>
      </c>
      <c r="H92" s="16" t="s">
        <v>5476</v>
      </c>
      <c r="I92" s="17">
        <v>13.79</v>
      </c>
      <c r="J92" s="15" t="s">
        <v>30</v>
      </c>
      <c r="K92" s="15" t="s">
        <v>30</v>
      </c>
      <c r="L92" s="20">
        <v>40872</v>
      </c>
      <c r="M92" s="15" t="s">
        <v>30</v>
      </c>
      <c r="N92" s="15" t="s">
        <v>30</v>
      </c>
      <c r="O92" s="15" t="s">
        <v>30</v>
      </c>
      <c r="P92" s="15" t="s">
        <v>4</v>
      </c>
      <c r="Q92" s="15" t="s">
        <v>30</v>
      </c>
      <c r="R92" s="18" t="e">
        <f>INDEX('Blast furnaces'!$R:$R,MATCH(A92,'Blast furnaces'!$A:$A,0))</f>
        <v>#N/A</v>
      </c>
    </row>
    <row r="93" spans="1:18" x14ac:dyDescent="0.35">
      <c r="A93" s="15" t="s">
        <v>1539</v>
      </c>
      <c r="B93" s="15" t="s">
        <v>5477</v>
      </c>
      <c r="C93" s="15" t="s">
        <v>5478</v>
      </c>
      <c r="D93" s="15" t="s">
        <v>4016</v>
      </c>
      <c r="E93" s="15" t="s">
        <v>4011</v>
      </c>
      <c r="F93" s="15" t="s">
        <v>4006</v>
      </c>
      <c r="G93" s="15" t="s">
        <v>3899</v>
      </c>
      <c r="H93" s="16" t="s">
        <v>1541</v>
      </c>
      <c r="I93" s="17">
        <v>15</v>
      </c>
      <c r="J93" s="15" t="s">
        <v>30</v>
      </c>
      <c r="K93" s="15" t="s">
        <v>30</v>
      </c>
      <c r="L93" s="15">
        <v>2010</v>
      </c>
      <c r="M93" s="15" t="s">
        <v>30</v>
      </c>
      <c r="N93" s="15" t="s">
        <v>30</v>
      </c>
      <c r="O93" s="15" t="s">
        <v>30</v>
      </c>
      <c r="P93" s="15" t="s">
        <v>5226</v>
      </c>
      <c r="Q93" s="15" t="s">
        <v>5479</v>
      </c>
      <c r="R93" s="18">
        <f>INDEX('Blast furnaces'!$R:$R,MATCH(A93,'Blast furnaces'!$A:$A,0))</f>
        <v>0</v>
      </c>
    </row>
    <row r="94" spans="1:18" x14ac:dyDescent="0.35">
      <c r="A94" s="15" t="s">
        <v>1094</v>
      </c>
      <c r="B94" s="15" t="s">
        <v>5480</v>
      </c>
      <c r="C94" s="15" t="s">
        <v>5481</v>
      </c>
      <c r="D94" s="15" t="s">
        <v>30</v>
      </c>
      <c r="E94" s="15" t="s">
        <v>4009</v>
      </c>
      <c r="F94" s="15" t="s">
        <v>4006</v>
      </c>
      <c r="G94" s="15" t="s">
        <v>3899</v>
      </c>
      <c r="H94" s="16" t="s">
        <v>1096</v>
      </c>
      <c r="I94" s="17">
        <v>26.29</v>
      </c>
      <c r="J94" s="15" t="s">
        <v>30</v>
      </c>
      <c r="K94" s="15" t="s">
        <v>30</v>
      </c>
      <c r="L94" s="20">
        <v>36308</v>
      </c>
      <c r="M94" s="15" t="s">
        <v>30</v>
      </c>
      <c r="N94" s="15" t="s">
        <v>30</v>
      </c>
      <c r="O94" s="15" t="s">
        <v>30</v>
      </c>
      <c r="P94" s="15" t="s">
        <v>5226</v>
      </c>
      <c r="Q94" s="15" t="s">
        <v>5482</v>
      </c>
      <c r="R94" s="18">
        <f>INDEX('Blast furnaces'!$R:$R,MATCH(A94,'Blast furnaces'!$A:$A,0))</f>
        <v>0</v>
      </c>
    </row>
    <row r="95" spans="1:18" x14ac:dyDescent="0.35">
      <c r="A95" s="15" t="s">
        <v>1034</v>
      </c>
      <c r="B95" s="15" t="s">
        <v>5483</v>
      </c>
      <c r="C95" s="15" t="s">
        <v>5450</v>
      </c>
      <c r="D95" s="15" t="s">
        <v>4017</v>
      </c>
      <c r="E95" s="15" t="s">
        <v>4009</v>
      </c>
      <c r="F95" s="15" t="s">
        <v>4006</v>
      </c>
      <c r="G95" s="15" t="s">
        <v>3899</v>
      </c>
      <c r="H95" s="16" t="s">
        <v>1036</v>
      </c>
      <c r="I95" s="17">
        <v>18.149999999999999</v>
      </c>
      <c r="J95" s="15" t="s">
        <v>30</v>
      </c>
      <c r="K95" s="15" t="s">
        <v>30</v>
      </c>
      <c r="L95" s="20">
        <v>39282</v>
      </c>
      <c r="M95" s="15" t="s">
        <v>30</v>
      </c>
      <c r="N95" s="15" t="s">
        <v>30</v>
      </c>
      <c r="O95" s="15" t="s">
        <v>30</v>
      </c>
      <c r="P95" s="15" t="s">
        <v>5226</v>
      </c>
      <c r="Q95" s="15" t="s">
        <v>5451</v>
      </c>
      <c r="R95" s="18">
        <f>INDEX('Blast furnaces'!$R:$R,MATCH(A95,'Blast furnaces'!$A:$A,0))</f>
        <v>41219</v>
      </c>
    </row>
    <row r="96" spans="1:18" x14ac:dyDescent="0.35">
      <c r="A96" s="15" t="s">
        <v>751</v>
      </c>
      <c r="B96" s="15" t="s">
        <v>5484</v>
      </c>
      <c r="C96" s="15" t="s">
        <v>5485</v>
      </c>
      <c r="D96" s="15" t="s">
        <v>4018</v>
      </c>
      <c r="E96" s="15" t="s">
        <v>4005</v>
      </c>
      <c r="F96" s="15" t="s">
        <v>4006</v>
      </c>
      <c r="G96" s="15" t="s">
        <v>3899</v>
      </c>
      <c r="H96" s="16" t="s">
        <v>753</v>
      </c>
      <c r="I96" s="17">
        <v>21</v>
      </c>
      <c r="J96" s="15" t="s">
        <v>30</v>
      </c>
      <c r="K96" s="15" t="s">
        <v>30</v>
      </c>
      <c r="L96" s="15">
        <v>2004</v>
      </c>
      <c r="M96" s="20">
        <v>45084</v>
      </c>
      <c r="N96" s="15" t="s">
        <v>30</v>
      </c>
      <c r="O96" s="15">
        <v>2025</v>
      </c>
      <c r="P96" s="15" t="s">
        <v>5226</v>
      </c>
      <c r="Q96" s="15" t="s">
        <v>30</v>
      </c>
      <c r="R96" s="18">
        <f>INDEX('Blast furnaces'!$R:$R,MATCH(A96,'Blast furnaces'!$A:$A,0))</f>
        <v>0</v>
      </c>
    </row>
    <row r="97" spans="1:18" x14ac:dyDescent="0.35">
      <c r="A97" s="15" t="s">
        <v>684</v>
      </c>
      <c r="B97" s="15" t="s">
        <v>5486</v>
      </c>
      <c r="C97" s="15" t="s">
        <v>5487</v>
      </c>
      <c r="D97" s="15" t="s">
        <v>4018</v>
      </c>
      <c r="E97" s="15" t="s">
        <v>4005</v>
      </c>
      <c r="F97" s="15" t="s">
        <v>4006</v>
      </c>
      <c r="G97" s="15" t="s">
        <v>3899</v>
      </c>
      <c r="H97" s="16" t="s">
        <v>686</v>
      </c>
      <c r="I97" s="17">
        <v>67</v>
      </c>
      <c r="J97" s="15" t="s">
        <v>30</v>
      </c>
      <c r="K97" s="15" t="s">
        <v>30</v>
      </c>
      <c r="L97" s="15">
        <v>1958</v>
      </c>
      <c r="M97" s="15" t="s">
        <v>30</v>
      </c>
      <c r="N97" s="15" t="s">
        <v>30</v>
      </c>
      <c r="O97" s="15" t="s">
        <v>30</v>
      </c>
      <c r="P97" s="15" t="s">
        <v>5264</v>
      </c>
      <c r="Q97" s="15" t="s">
        <v>5488</v>
      </c>
      <c r="R97" s="18">
        <f>INDEX('Blast furnaces'!$R:$R,MATCH(A97,'Blast furnaces'!$A:$A,0))</f>
        <v>0</v>
      </c>
    </row>
    <row r="98" spans="1:18" x14ac:dyDescent="0.35">
      <c r="A98" s="15" t="s">
        <v>732</v>
      </c>
      <c r="B98" s="15" t="s">
        <v>5489</v>
      </c>
      <c r="C98" s="15" t="s">
        <v>5490</v>
      </c>
      <c r="D98" s="15" t="s">
        <v>4018</v>
      </c>
      <c r="E98" s="15" t="s">
        <v>4005</v>
      </c>
      <c r="F98" s="15" t="s">
        <v>4006</v>
      </c>
      <c r="G98" s="15" t="s">
        <v>3899</v>
      </c>
      <c r="H98" s="16" t="s">
        <v>734</v>
      </c>
      <c r="I98" s="17">
        <v>20</v>
      </c>
      <c r="J98" s="15" t="s">
        <v>30</v>
      </c>
      <c r="K98" s="15" t="s">
        <v>30</v>
      </c>
      <c r="L98" s="15">
        <v>2005</v>
      </c>
      <c r="M98" s="20">
        <v>44900</v>
      </c>
      <c r="N98" s="15" t="s">
        <v>30</v>
      </c>
      <c r="O98" s="15">
        <v>2025</v>
      </c>
      <c r="P98" s="15" t="s">
        <v>5226</v>
      </c>
      <c r="Q98" s="15" t="s">
        <v>30</v>
      </c>
      <c r="R98" s="18">
        <f>INDEX('Blast furnaces'!$R:$R,MATCH(A98,'Blast furnaces'!$A:$A,0))</f>
        <v>0</v>
      </c>
    </row>
    <row r="99" spans="1:18" x14ac:dyDescent="0.35">
      <c r="A99" s="15" t="s">
        <v>5491</v>
      </c>
      <c r="B99" s="15" t="s">
        <v>5492</v>
      </c>
      <c r="C99" s="15" t="s">
        <v>5493</v>
      </c>
      <c r="D99" s="15" t="s">
        <v>4019</v>
      </c>
      <c r="E99" s="15" t="s">
        <v>4020</v>
      </c>
      <c r="F99" s="15" t="s">
        <v>4006</v>
      </c>
      <c r="G99" s="15" t="s">
        <v>3899</v>
      </c>
      <c r="H99" s="16" t="s">
        <v>5494</v>
      </c>
      <c r="I99" s="17">
        <v>15.87</v>
      </c>
      <c r="J99" s="15" t="s">
        <v>30</v>
      </c>
      <c r="K99" s="15" t="s">
        <v>30</v>
      </c>
      <c r="L99" s="20">
        <v>40113</v>
      </c>
      <c r="M99" s="15" t="s">
        <v>30</v>
      </c>
      <c r="N99" s="15" t="s">
        <v>30</v>
      </c>
      <c r="O99" s="15" t="s">
        <v>30</v>
      </c>
      <c r="P99" s="15" t="s">
        <v>4</v>
      </c>
      <c r="Q99" s="15" t="s">
        <v>5495</v>
      </c>
      <c r="R99" s="18" t="e">
        <f>INDEX('Blast furnaces'!$R:$R,MATCH(A99,'Blast furnaces'!$A:$A,0))</f>
        <v>#N/A</v>
      </c>
    </row>
    <row r="100" spans="1:18" x14ac:dyDescent="0.35">
      <c r="A100" s="15" t="s">
        <v>1233</v>
      </c>
      <c r="B100" s="15" t="s">
        <v>5496</v>
      </c>
      <c r="C100" s="15" t="s">
        <v>5497</v>
      </c>
      <c r="D100" s="15" t="s">
        <v>30</v>
      </c>
      <c r="E100" s="15" t="s">
        <v>4021</v>
      </c>
      <c r="F100" s="15" t="s">
        <v>4006</v>
      </c>
      <c r="G100" s="15" t="s">
        <v>3899</v>
      </c>
      <c r="H100" s="16" t="s">
        <v>1235</v>
      </c>
      <c r="I100" s="17">
        <v>48</v>
      </c>
      <c r="J100" s="15" t="s">
        <v>30</v>
      </c>
      <c r="K100" s="15" t="s">
        <v>30</v>
      </c>
      <c r="L100" s="15">
        <v>1977</v>
      </c>
      <c r="M100" s="15" t="s">
        <v>30</v>
      </c>
      <c r="N100" s="15" t="s">
        <v>30</v>
      </c>
      <c r="O100" s="15" t="s">
        <v>30</v>
      </c>
      <c r="P100" s="15" t="s">
        <v>5264</v>
      </c>
      <c r="Q100" s="15" t="s">
        <v>5498</v>
      </c>
      <c r="R100" s="18">
        <f>INDEX('Blast furnaces'!$R:$R,MATCH(A100,'Blast furnaces'!$A:$A,0))</f>
        <v>41594</v>
      </c>
    </row>
    <row r="101" spans="1:18" x14ac:dyDescent="0.35">
      <c r="A101" s="15" t="s">
        <v>1615</v>
      </c>
      <c r="B101" s="15" t="s">
        <v>5499</v>
      </c>
      <c r="C101" s="15" t="s">
        <v>5500</v>
      </c>
      <c r="D101" s="15" t="s">
        <v>4022</v>
      </c>
      <c r="E101" s="15" t="s">
        <v>4023</v>
      </c>
      <c r="F101" s="15" t="s">
        <v>4006</v>
      </c>
      <c r="G101" s="15" t="s">
        <v>3899</v>
      </c>
      <c r="H101" s="16" t="s">
        <v>1617</v>
      </c>
      <c r="I101" s="17">
        <v>14</v>
      </c>
      <c r="J101" s="15" t="s">
        <v>30</v>
      </c>
      <c r="K101" s="15" t="s">
        <v>30</v>
      </c>
      <c r="L101" s="15">
        <v>2011</v>
      </c>
      <c r="M101" s="15" t="s">
        <v>30</v>
      </c>
      <c r="N101" s="15" t="s">
        <v>30</v>
      </c>
      <c r="O101" s="15" t="s">
        <v>30</v>
      </c>
      <c r="P101" s="15" t="s">
        <v>5226</v>
      </c>
      <c r="Q101" s="15" t="s">
        <v>5501</v>
      </c>
      <c r="R101" s="18">
        <f>INDEX('Blast furnaces'!$R:$R,MATCH(A101,'Blast furnaces'!$A:$A,0))</f>
        <v>2022</v>
      </c>
    </row>
    <row r="102" spans="1:18" x14ac:dyDescent="0.35">
      <c r="A102" s="15" t="s">
        <v>1424</v>
      </c>
      <c r="B102" s="15" t="s">
        <v>5502</v>
      </c>
      <c r="C102" s="15" t="s">
        <v>5503</v>
      </c>
      <c r="D102" s="15" t="s">
        <v>4024</v>
      </c>
      <c r="E102" s="15" t="s">
        <v>4025</v>
      </c>
      <c r="F102" s="15" t="s">
        <v>4006</v>
      </c>
      <c r="G102" s="15" t="s">
        <v>3899</v>
      </c>
      <c r="H102" s="16" t="s">
        <v>1426</v>
      </c>
      <c r="I102" s="17">
        <v>29.89</v>
      </c>
      <c r="J102" s="15" t="s">
        <v>30</v>
      </c>
      <c r="K102" s="15" t="s">
        <v>30</v>
      </c>
      <c r="L102" s="20">
        <v>34992</v>
      </c>
      <c r="M102" s="15" t="s">
        <v>30</v>
      </c>
      <c r="N102" s="15" t="s">
        <v>30</v>
      </c>
      <c r="O102" s="15" t="s">
        <v>30</v>
      </c>
      <c r="P102" s="15" t="s">
        <v>5264</v>
      </c>
      <c r="Q102" s="15" t="s">
        <v>5504</v>
      </c>
      <c r="R102" s="18">
        <f>INDEX('Blast furnaces'!$R:$R,MATCH(A102,'Blast furnaces'!$A:$A,0))</f>
        <v>41122</v>
      </c>
    </row>
    <row r="103" spans="1:18" x14ac:dyDescent="0.35">
      <c r="A103" s="15" t="s">
        <v>5505</v>
      </c>
      <c r="B103" s="15" t="s">
        <v>5506</v>
      </c>
      <c r="C103" s="15" t="s">
        <v>5507</v>
      </c>
      <c r="D103" s="15" t="s">
        <v>4026</v>
      </c>
      <c r="E103" s="15" t="s">
        <v>4021</v>
      </c>
      <c r="F103" s="15" t="s">
        <v>4006</v>
      </c>
      <c r="G103" s="15" t="s">
        <v>3899</v>
      </c>
      <c r="H103" s="16" t="s">
        <v>5508</v>
      </c>
      <c r="I103" s="17">
        <v>65.41</v>
      </c>
      <c r="J103" s="15" t="s">
        <v>30</v>
      </c>
      <c r="K103" s="15" t="s">
        <v>30</v>
      </c>
      <c r="L103" s="15">
        <v>1958</v>
      </c>
      <c r="M103" s="20">
        <v>44706</v>
      </c>
      <c r="N103" s="15" t="s">
        <v>30</v>
      </c>
      <c r="O103" s="18">
        <v>45078</v>
      </c>
      <c r="P103" s="15" t="s">
        <v>4</v>
      </c>
      <c r="Q103" s="15" t="s">
        <v>5509</v>
      </c>
      <c r="R103" s="18" t="e">
        <f>INDEX('Blast furnaces'!$R:$R,MATCH(A103,'Blast furnaces'!$A:$A,0))</f>
        <v>#N/A</v>
      </c>
    </row>
    <row r="104" spans="1:18" x14ac:dyDescent="0.35">
      <c r="A104" s="15" t="s">
        <v>264</v>
      </c>
      <c r="B104" s="15" t="s">
        <v>5510</v>
      </c>
      <c r="C104" s="15" t="s">
        <v>5511</v>
      </c>
      <c r="D104" s="15" t="s">
        <v>4027</v>
      </c>
      <c r="E104" s="15" t="s">
        <v>4008</v>
      </c>
      <c r="F104" s="15" t="s">
        <v>4006</v>
      </c>
      <c r="G104" s="15" t="s">
        <v>3899</v>
      </c>
      <c r="H104" s="16" t="s">
        <v>266</v>
      </c>
      <c r="I104" s="17">
        <v>14</v>
      </c>
      <c r="J104" s="15" t="s">
        <v>30</v>
      </c>
      <c r="K104" s="15" t="s">
        <v>30</v>
      </c>
      <c r="L104" s="15">
        <v>2011</v>
      </c>
      <c r="M104" s="15" t="s">
        <v>30</v>
      </c>
      <c r="N104" s="15" t="s">
        <v>30</v>
      </c>
      <c r="O104" s="15" t="s">
        <v>30</v>
      </c>
      <c r="P104" s="15" t="s">
        <v>5200</v>
      </c>
      <c r="Q104" s="15" t="s">
        <v>5512</v>
      </c>
      <c r="R104" s="18">
        <f>INDEX('Blast furnaces'!$R:$R,MATCH(A104,'Blast furnaces'!$A:$A,0))</f>
        <v>45094</v>
      </c>
    </row>
    <row r="105" spans="1:18" x14ac:dyDescent="0.35">
      <c r="A105" s="15" t="s">
        <v>2576</v>
      </c>
      <c r="B105" s="15" t="s">
        <v>5513</v>
      </c>
      <c r="C105" s="15" t="s">
        <v>5514</v>
      </c>
      <c r="D105" s="15" t="s">
        <v>30</v>
      </c>
      <c r="E105" s="15" t="s">
        <v>4028</v>
      </c>
      <c r="F105" s="15" t="s">
        <v>4006</v>
      </c>
      <c r="G105" s="15" t="s">
        <v>3899</v>
      </c>
      <c r="H105" s="16" t="s">
        <v>2578</v>
      </c>
      <c r="I105" s="17">
        <v>18.170000000000002</v>
      </c>
      <c r="J105" s="15" t="s">
        <v>30</v>
      </c>
      <c r="K105" s="15" t="s">
        <v>30</v>
      </c>
      <c r="L105" s="20">
        <v>39274</v>
      </c>
      <c r="M105" s="15" t="s">
        <v>30</v>
      </c>
      <c r="N105" s="20">
        <v>44741</v>
      </c>
      <c r="O105" s="15" t="s">
        <v>30</v>
      </c>
      <c r="P105" s="15" t="s">
        <v>5226</v>
      </c>
      <c r="Q105" s="15" t="s">
        <v>30</v>
      </c>
      <c r="R105" s="18">
        <f>INDEX('Blast furnaces'!$R:$R,MATCH(A105,'Blast furnaces'!$A:$A,0))</f>
        <v>0</v>
      </c>
    </row>
    <row r="106" spans="1:18" x14ac:dyDescent="0.35">
      <c r="A106" s="15" t="s">
        <v>2620</v>
      </c>
      <c r="B106" s="15" t="s">
        <v>5515</v>
      </c>
      <c r="C106" s="15" t="s">
        <v>5516</v>
      </c>
      <c r="D106" s="15" t="s">
        <v>4029</v>
      </c>
      <c r="E106" s="15" t="s">
        <v>4028</v>
      </c>
      <c r="F106" s="15" t="s">
        <v>4006</v>
      </c>
      <c r="G106" s="15" t="s">
        <v>3899</v>
      </c>
      <c r="H106" s="16" t="s">
        <v>2622</v>
      </c>
      <c r="I106" s="17" t="s">
        <v>30</v>
      </c>
      <c r="J106" s="18">
        <v>44652</v>
      </c>
      <c r="K106" s="15" t="s">
        <v>30</v>
      </c>
      <c r="L106" s="15" t="s">
        <v>30</v>
      </c>
      <c r="M106" s="15" t="s">
        <v>30</v>
      </c>
      <c r="N106" s="15" t="s">
        <v>30</v>
      </c>
      <c r="O106" s="15" t="s">
        <v>30</v>
      </c>
      <c r="P106" s="15" t="s">
        <v>5226</v>
      </c>
      <c r="Q106" s="15" t="s">
        <v>30</v>
      </c>
      <c r="R106" s="18">
        <f>INDEX('Blast furnaces'!$R:$R,MATCH(A106,'Blast furnaces'!$A:$A,0))</f>
        <v>0</v>
      </c>
    </row>
    <row r="107" spans="1:18" x14ac:dyDescent="0.35">
      <c r="A107" s="15" t="s">
        <v>815</v>
      </c>
      <c r="B107" s="15" t="s">
        <v>5517</v>
      </c>
      <c r="C107" s="15" t="s">
        <v>5516</v>
      </c>
      <c r="D107" s="15" t="s">
        <v>4030</v>
      </c>
      <c r="E107" s="15" t="s">
        <v>4028</v>
      </c>
      <c r="F107" s="15" t="s">
        <v>4006</v>
      </c>
      <c r="G107" s="15" t="s">
        <v>3899</v>
      </c>
      <c r="H107" s="16" t="s">
        <v>817</v>
      </c>
      <c r="I107" s="17">
        <v>22.81</v>
      </c>
      <c r="J107" s="15" t="s">
        <v>30</v>
      </c>
      <c r="K107" s="15" t="s">
        <v>30</v>
      </c>
      <c r="L107" s="15">
        <v>2002</v>
      </c>
      <c r="M107" s="20">
        <v>44664</v>
      </c>
      <c r="N107" s="15">
        <v>2023</v>
      </c>
      <c r="O107" s="20">
        <v>45588</v>
      </c>
      <c r="P107" s="15" t="s">
        <v>5226</v>
      </c>
      <c r="Q107" s="15" t="s">
        <v>30</v>
      </c>
      <c r="R107" s="18">
        <f>INDEX('Blast furnaces'!$R:$R,MATCH(A107,'Blast furnaces'!$A:$A,0))</f>
        <v>44166</v>
      </c>
    </row>
    <row r="108" spans="1:18" x14ac:dyDescent="0.35">
      <c r="A108" s="15" t="s">
        <v>2616</v>
      </c>
      <c r="B108" s="15" t="s">
        <v>5518</v>
      </c>
      <c r="C108" s="15" t="s">
        <v>5519</v>
      </c>
      <c r="D108" s="15" t="s">
        <v>4031</v>
      </c>
      <c r="E108" s="15" t="s">
        <v>4028</v>
      </c>
      <c r="F108" s="15" t="s">
        <v>4006</v>
      </c>
      <c r="G108" s="15" t="s">
        <v>3899</v>
      </c>
      <c r="H108" s="16" t="s">
        <v>2618</v>
      </c>
      <c r="I108" s="17">
        <v>18.46</v>
      </c>
      <c r="J108" s="15" t="s">
        <v>30</v>
      </c>
      <c r="K108" s="15" t="s">
        <v>30</v>
      </c>
      <c r="L108" s="20">
        <v>39168</v>
      </c>
      <c r="M108" s="15" t="s">
        <v>30</v>
      </c>
      <c r="N108" s="15" t="s">
        <v>30</v>
      </c>
      <c r="O108" s="15" t="s">
        <v>30</v>
      </c>
      <c r="P108" s="15" t="s">
        <v>5226</v>
      </c>
      <c r="Q108" s="15" t="s">
        <v>30</v>
      </c>
      <c r="R108" s="18">
        <f>INDEX('Blast furnaces'!$R:$R,MATCH(A108,'Blast furnaces'!$A:$A,0))</f>
        <v>0</v>
      </c>
    </row>
    <row r="109" spans="1:18" x14ac:dyDescent="0.35">
      <c r="A109" s="15" t="s">
        <v>764</v>
      </c>
      <c r="B109" s="15" t="s">
        <v>5520</v>
      </c>
      <c r="C109" s="15" t="s">
        <v>5521</v>
      </c>
      <c r="D109" s="15" t="s">
        <v>4032</v>
      </c>
      <c r="E109" s="15" t="s">
        <v>4033</v>
      </c>
      <c r="F109" s="15" t="s">
        <v>4006</v>
      </c>
      <c r="G109" s="15" t="s">
        <v>3899</v>
      </c>
      <c r="H109" s="16" t="s">
        <v>766</v>
      </c>
      <c r="I109" s="17">
        <v>67</v>
      </c>
      <c r="J109" s="15" t="s">
        <v>30</v>
      </c>
      <c r="K109" s="15" t="s">
        <v>30</v>
      </c>
      <c r="L109" s="15">
        <v>1958</v>
      </c>
      <c r="M109" s="15" t="s">
        <v>30</v>
      </c>
      <c r="N109" s="15" t="s">
        <v>30</v>
      </c>
      <c r="O109" s="15" t="s">
        <v>30</v>
      </c>
      <c r="P109" s="15" t="s">
        <v>5226</v>
      </c>
      <c r="Q109" s="15" t="s">
        <v>5522</v>
      </c>
      <c r="R109" s="18">
        <f>INDEX('Blast furnaces'!$R:$R,MATCH(A109,'Blast furnaces'!$A:$A,0))</f>
        <v>0</v>
      </c>
    </row>
    <row r="110" spans="1:18" x14ac:dyDescent="0.35">
      <c r="A110" s="15" t="s">
        <v>1046</v>
      </c>
      <c r="B110" s="15" t="s">
        <v>5523</v>
      </c>
      <c r="C110" s="15" t="s">
        <v>5524</v>
      </c>
      <c r="D110" s="15" t="s">
        <v>30</v>
      </c>
      <c r="E110" s="15" t="s">
        <v>4009</v>
      </c>
      <c r="F110" s="15" t="s">
        <v>4006</v>
      </c>
      <c r="G110" s="15" t="s">
        <v>3899</v>
      </c>
      <c r="H110" s="16" t="s">
        <v>1048</v>
      </c>
      <c r="I110" s="17">
        <v>28.21</v>
      </c>
      <c r="J110" s="15" t="s">
        <v>30</v>
      </c>
      <c r="K110" s="15" t="s">
        <v>30</v>
      </c>
      <c r="L110" s="20">
        <v>35608</v>
      </c>
      <c r="M110" s="15" t="s">
        <v>30</v>
      </c>
      <c r="N110" s="15" t="s">
        <v>30</v>
      </c>
      <c r="O110" s="15" t="s">
        <v>30</v>
      </c>
      <c r="P110" s="15" t="s">
        <v>5264</v>
      </c>
      <c r="Q110" s="15" t="s">
        <v>5525</v>
      </c>
      <c r="R110" s="18">
        <f>INDEX('Blast furnaces'!$R:$R,MATCH(A110,'Blast furnaces'!$A:$A,0))</f>
        <v>0</v>
      </c>
    </row>
    <row r="111" spans="1:18" x14ac:dyDescent="0.35">
      <c r="A111" s="15" t="s">
        <v>1056</v>
      </c>
      <c r="B111" s="15" t="s">
        <v>5526</v>
      </c>
      <c r="C111" s="15" t="s">
        <v>5527</v>
      </c>
      <c r="D111" s="15" t="s">
        <v>4034</v>
      </c>
      <c r="E111" s="15" t="s">
        <v>4009</v>
      </c>
      <c r="F111" s="15" t="s">
        <v>4006</v>
      </c>
      <c r="G111" s="15" t="s">
        <v>3899</v>
      </c>
      <c r="H111" s="16" t="s">
        <v>1058</v>
      </c>
      <c r="I111" s="17">
        <v>23.43</v>
      </c>
      <c r="J111" s="15" t="s">
        <v>30</v>
      </c>
      <c r="K111" s="15" t="s">
        <v>30</v>
      </c>
      <c r="L111" s="20">
        <v>37351</v>
      </c>
      <c r="M111" s="15" t="s">
        <v>30</v>
      </c>
      <c r="N111" s="15" t="s">
        <v>30</v>
      </c>
      <c r="O111" s="15" t="s">
        <v>30</v>
      </c>
      <c r="P111" s="15" t="s">
        <v>5226</v>
      </c>
      <c r="Q111" s="15" t="s">
        <v>30</v>
      </c>
      <c r="R111" s="18">
        <f>INDEX('Blast furnaces'!$R:$R,MATCH(A111,'Blast furnaces'!$A:$A,0))</f>
        <v>45170</v>
      </c>
    </row>
    <row r="112" spans="1:18" x14ac:dyDescent="0.35">
      <c r="A112" s="15" t="s">
        <v>499</v>
      </c>
      <c r="B112" s="15" t="s">
        <v>5528</v>
      </c>
      <c r="C112" s="15" t="s">
        <v>5529</v>
      </c>
      <c r="D112" s="15" t="s">
        <v>4035</v>
      </c>
      <c r="E112" s="15" t="s">
        <v>4036</v>
      </c>
      <c r="F112" s="15" t="s">
        <v>4006</v>
      </c>
      <c r="G112" s="15" t="s">
        <v>3899</v>
      </c>
      <c r="H112" s="16" t="s">
        <v>501</v>
      </c>
      <c r="I112" s="17">
        <v>19</v>
      </c>
      <c r="J112" s="15" t="s">
        <v>30</v>
      </c>
      <c r="K112" s="15" t="s">
        <v>30</v>
      </c>
      <c r="L112" s="15">
        <v>2006</v>
      </c>
      <c r="M112" s="15" t="s">
        <v>30</v>
      </c>
      <c r="N112" s="15" t="s">
        <v>30</v>
      </c>
      <c r="O112" s="15" t="s">
        <v>30</v>
      </c>
      <c r="P112" s="15" t="s">
        <v>5226</v>
      </c>
      <c r="Q112" s="15" t="s">
        <v>5530</v>
      </c>
      <c r="R112" s="18">
        <f>INDEX('Blast furnaces'!$R:$R,MATCH(A112,'Blast furnaces'!$A:$A,0))</f>
        <v>2021</v>
      </c>
    </row>
    <row r="113" spans="1:18" x14ac:dyDescent="0.35">
      <c r="A113" s="15" t="s">
        <v>5531</v>
      </c>
      <c r="B113" s="15" t="s">
        <v>5532</v>
      </c>
      <c r="C113" s="15" t="s">
        <v>5533</v>
      </c>
      <c r="D113" s="15" t="s">
        <v>4037</v>
      </c>
      <c r="E113" s="15" t="s">
        <v>4036</v>
      </c>
      <c r="F113" s="15" t="s">
        <v>4006</v>
      </c>
      <c r="G113" s="15" t="s">
        <v>3899</v>
      </c>
      <c r="H113" s="16" t="s">
        <v>5534</v>
      </c>
      <c r="I113" s="17">
        <v>30</v>
      </c>
      <c r="J113" s="15" t="s">
        <v>30</v>
      </c>
      <c r="K113" s="15" t="s">
        <v>30</v>
      </c>
      <c r="L113" s="15">
        <v>1995</v>
      </c>
      <c r="M113" s="15" t="s">
        <v>30</v>
      </c>
      <c r="N113" s="15" t="s">
        <v>30</v>
      </c>
      <c r="O113" s="15" t="s">
        <v>30</v>
      </c>
      <c r="P113" s="15" t="s">
        <v>4</v>
      </c>
      <c r="Q113" s="15" t="s">
        <v>30</v>
      </c>
      <c r="R113" s="18" t="e">
        <f>INDEX('Blast furnaces'!$R:$R,MATCH(A113,'Blast furnaces'!$A:$A,0))</f>
        <v>#N/A</v>
      </c>
    </row>
    <row r="114" spans="1:18" x14ac:dyDescent="0.35">
      <c r="A114" s="15" t="s">
        <v>899</v>
      </c>
      <c r="B114" s="15" t="s">
        <v>5535</v>
      </c>
      <c r="C114" s="15" t="s">
        <v>5536</v>
      </c>
      <c r="D114" s="15" t="s">
        <v>4038</v>
      </c>
      <c r="E114" s="15" t="s">
        <v>4039</v>
      </c>
      <c r="F114" s="15" t="s">
        <v>4006</v>
      </c>
      <c r="G114" s="15" t="s">
        <v>3899</v>
      </c>
      <c r="H114" s="16" t="s">
        <v>901</v>
      </c>
      <c r="I114" s="17">
        <v>31.3</v>
      </c>
      <c r="J114" s="15" t="s">
        <v>30</v>
      </c>
      <c r="K114" s="15" t="s">
        <v>30</v>
      </c>
      <c r="L114" s="20">
        <v>34477</v>
      </c>
      <c r="M114" s="15" t="s">
        <v>30</v>
      </c>
      <c r="N114" s="15" t="s">
        <v>30</v>
      </c>
      <c r="O114" s="15" t="s">
        <v>30</v>
      </c>
      <c r="P114" s="15" t="s">
        <v>5264</v>
      </c>
      <c r="Q114" s="15" t="s">
        <v>5537</v>
      </c>
      <c r="R114" s="18">
        <f>INDEX('Blast furnaces'!$R:$R,MATCH(A114,'Blast furnaces'!$A:$A,0))</f>
        <v>44927</v>
      </c>
    </row>
    <row r="115" spans="1:18" x14ac:dyDescent="0.35">
      <c r="A115" s="15" t="s">
        <v>1286</v>
      </c>
      <c r="B115" s="15" t="s">
        <v>5538</v>
      </c>
      <c r="C115" s="15" t="s">
        <v>5539</v>
      </c>
      <c r="D115" s="15" t="s">
        <v>4040</v>
      </c>
      <c r="E115" s="15" t="s">
        <v>4041</v>
      </c>
      <c r="F115" s="15" t="s">
        <v>4006</v>
      </c>
      <c r="G115" s="15" t="s">
        <v>3899</v>
      </c>
      <c r="H115" s="16" t="s">
        <v>1288</v>
      </c>
      <c r="I115" s="17">
        <v>22.41</v>
      </c>
      <c r="J115" s="15" t="s">
        <v>30</v>
      </c>
      <c r="K115" s="15" t="s">
        <v>30</v>
      </c>
      <c r="L115" s="20">
        <v>37725</v>
      </c>
      <c r="M115" s="15" t="s">
        <v>30</v>
      </c>
      <c r="N115" s="15" t="s">
        <v>30</v>
      </c>
      <c r="O115" s="15" t="s">
        <v>30</v>
      </c>
      <c r="P115" s="15" t="s">
        <v>5226</v>
      </c>
      <c r="Q115" s="15" t="s">
        <v>30</v>
      </c>
      <c r="R115" s="18">
        <f>INDEX('Blast furnaces'!$R:$R,MATCH(A115,'Blast furnaces'!$A:$A,0))</f>
        <v>44738</v>
      </c>
    </row>
    <row r="116" spans="1:18" x14ac:dyDescent="0.35">
      <c r="A116" s="15" t="s">
        <v>935</v>
      </c>
      <c r="B116" s="15" t="s">
        <v>5540</v>
      </c>
      <c r="C116" s="15" t="s">
        <v>5541</v>
      </c>
      <c r="D116" s="15" t="s">
        <v>4042</v>
      </c>
      <c r="E116" s="15" t="s">
        <v>4039</v>
      </c>
      <c r="F116" s="15" t="s">
        <v>4006</v>
      </c>
      <c r="G116" s="15" t="s">
        <v>3899</v>
      </c>
      <c r="H116" s="16" t="s">
        <v>937</v>
      </c>
      <c r="I116" s="17">
        <v>15.64</v>
      </c>
      <c r="J116" s="15" t="s">
        <v>30</v>
      </c>
      <c r="K116" s="15" t="s">
        <v>30</v>
      </c>
      <c r="L116" s="20">
        <v>40196</v>
      </c>
      <c r="M116" s="15" t="s">
        <v>30</v>
      </c>
      <c r="N116" s="15" t="s">
        <v>30</v>
      </c>
      <c r="O116" s="15" t="s">
        <v>30</v>
      </c>
      <c r="P116" s="15" t="s">
        <v>5264</v>
      </c>
      <c r="Q116" s="15" t="s">
        <v>5542</v>
      </c>
      <c r="R116" s="18">
        <f>INDEX('Blast furnaces'!$R:$R,MATCH(A116,'Blast furnaces'!$A:$A,0))</f>
        <v>45194</v>
      </c>
    </row>
    <row r="117" spans="1:18" x14ac:dyDescent="0.35">
      <c r="A117" s="15" t="s">
        <v>348</v>
      </c>
      <c r="B117" s="15" t="s">
        <v>5543</v>
      </c>
      <c r="C117" s="15" t="s">
        <v>5544</v>
      </c>
      <c r="D117" s="15" t="s">
        <v>4043</v>
      </c>
      <c r="E117" s="15" t="s">
        <v>4036</v>
      </c>
      <c r="F117" s="15" t="s">
        <v>4006</v>
      </c>
      <c r="G117" s="15" t="s">
        <v>3899</v>
      </c>
      <c r="H117" s="16" t="s">
        <v>350</v>
      </c>
      <c r="I117" s="17">
        <v>71</v>
      </c>
      <c r="J117" s="15" t="s">
        <v>30</v>
      </c>
      <c r="K117" s="15" t="s">
        <v>30</v>
      </c>
      <c r="L117" s="15">
        <v>1954</v>
      </c>
      <c r="M117" s="15" t="s">
        <v>30</v>
      </c>
      <c r="N117" s="15" t="s">
        <v>30</v>
      </c>
      <c r="O117" s="15" t="s">
        <v>30</v>
      </c>
      <c r="P117" s="15" t="s">
        <v>5226</v>
      </c>
      <c r="Q117" s="15" t="s">
        <v>30</v>
      </c>
      <c r="R117" s="18">
        <f>INDEX('Blast furnaces'!$R:$R,MATCH(A117,'Blast furnaces'!$A:$A,0))</f>
        <v>44898</v>
      </c>
    </row>
    <row r="118" spans="1:18" x14ac:dyDescent="0.35">
      <c r="A118" s="15" t="s">
        <v>490</v>
      </c>
      <c r="B118" s="15" t="s">
        <v>5545</v>
      </c>
      <c r="C118" s="15" t="s">
        <v>5546</v>
      </c>
      <c r="D118" s="15" t="s">
        <v>4043</v>
      </c>
      <c r="E118" s="15" t="s">
        <v>4036</v>
      </c>
      <c r="F118" s="15" t="s">
        <v>4006</v>
      </c>
      <c r="G118" s="15" t="s">
        <v>3899</v>
      </c>
      <c r="H118" s="16" t="s">
        <v>492</v>
      </c>
      <c r="I118" s="17">
        <v>24</v>
      </c>
      <c r="J118" s="15" t="s">
        <v>30</v>
      </c>
      <c r="K118" s="15" t="s">
        <v>30</v>
      </c>
      <c r="L118" s="15">
        <v>2001</v>
      </c>
      <c r="M118" s="15" t="s">
        <v>30</v>
      </c>
      <c r="N118" s="15" t="s">
        <v>30</v>
      </c>
      <c r="O118" s="15" t="s">
        <v>30</v>
      </c>
      <c r="P118" s="15" t="s">
        <v>5226</v>
      </c>
      <c r="Q118" s="15" t="s">
        <v>30</v>
      </c>
      <c r="R118" s="18">
        <f>INDEX('Blast furnaces'!$R:$R,MATCH(A118,'Blast furnaces'!$A:$A,0))</f>
        <v>45017</v>
      </c>
    </row>
    <row r="119" spans="1:18" x14ac:dyDescent="0.35">
      <c r="A119" s="15" t="s">
        <v>654</v>
      </c>
      <c r="B119" s="15" t="s">
        <v>5547</v>
      </c>
      <c r="C119" s="15" t="s">
        <v>5548</v>
      </c>
      <c r="D119" s="15" t="s">
        <v>4043</v>
      </c>
      <c r="E119" s="15" t="s">
        <v>4036</v>
      </c>
      <c r="F119" s="15" t="s">
        <v>4006</v>
      </c>
      <c r="G119" s="15" t="s">
        <v>3899</v>
      </c>
      <c r="H119" s="16" t="s">
        <v>656</v>
      </c>
      <c r="I119" s="17">
        <v>17</v>
      </c>
      <c r="J119" s="15" t="s">
        <v>30</v>
      </c>
      <c r="K119" s="15" t="s">
        <v>30</v>
      </c>
      <c r="L119" s="15">
        <v>2003</v>
      </c>
      <c r="M119" s="15" t="s">
        <v>30</v>
      </c>
      <c r="N119" s="15" t="s">
        <v>30</v>
      </c>
      <c r="O119" s="15">
        <v>2020</v>
      </c>
      <c r="P119" s="15" t="s">
        <v>5226</v>
      </c>
      <c r="Q119" s="15" t="s">
        <v>30</v>
      </c>
      <c r="R119" s="18">
        <f>INDEX('Blast furnaces'!$R:$R,MATCH(A119,'Blast furnaces'!$A:$A,0))</f>
        <v>0</v>
      </c>
    </row>
    <row r="120" spans="1:18" x14ac:dyDescent="0.35">
      <c r="A120" s="15" t="s">
        <v>650</v>
      </c>
      <c r="B120" s="15" t="s">
        <v>5549</v>
      </c>
      <c r="C120" s="15" t="s">
        <v>5550</v>
      </c>
      <c r="D120" s="15" t="s">
        <v>4043</v>
      </c>
      <c r="E120" s="15" t="s">
        <v>4036</v>
      </c>
      <c r="F120" s="15" t="s">
        <v>4006</v>
      </c>
      <c r="G120" s="15" t="s">
        <v>3899</v>
      </c>
      <c r="H120" s="16" t="s">
        <v>652</v>
      </c>
      <c r="I120" s="17">
        <v>19</v>
      </c>
      <c r="J120" s="15" t="s">
        <v>30</v>
      </c>
      <c r="K120" s="15" t="s">
        <v>30</v>
      </c>
      <c r="L120" s="15">
        <v>2001</v>
      </c>
      <c r="M120" s="15" t="s">
        <v>30</v>
      </c>
      <c r="N120" s="15" t="s">
        <v>30</v>
      </c>
      <c r="O120" s="15">
        <v>2020</v>
      </c>
      <c r="P120" s="15" t="s">
        <v>5226</v>
      </c>
      <c r="Q120" s="15" t="s">
        <v>30</v>
      </c>
      <c r="R120" s="18">
        <f>INDEX('Blast furnaces'!$R:$R,MATCH(A120,'Blast furnaces'!$A:$A,0))</f>
        <v>0</v>
      </c>
    </row>
    <row r="121" spans="1:18" x14ac:dyDescent="0.35">
      <c r="A121" s="15" t="s">
        <v>5551</v>
      </c>
      <c r="B121" s="15" t="s">
        <v>5552</v>
      </c>
      <c r="C121" s="15" t="s">
        <v>5553</v>
      </c>
      <c r="D121" s="15" t="s">
        <v>30</v>
      </c>
      <c r="E121" s="15" t="s">
        <v>4044</v>
      </c>
      <c r="F121" s="15" t="s">
        <v>4006</v>
      </c>
      <c r="G121" s="15" t="s">
        <v>3899</v>
      </c>
      <c r="H121" s="16" t="s">
        <v>5554</v>
      </c>
      <c r="I121" s="17">
        <v>55</v>
      </c>
      <c r="J121" s="15" t="s">
        <v>30</v>
      </c>
      <c r="K121" s="15" t="s">
        <v>30</v>
      </c>
      <c r="L121" s="15">
        <v>1970</v>
      </c>
      <c r="M121" s="15" t="s">
        <v>30</v>
      </c>
      <c r="N121" s="15" t="s">
        <v>30</v>
      </c>
      <c r="O121" s="15" t="s">
        <v>30</v>
      </c>
      <c r="P121" s="15" t="s">
        <v>4</v>
      </c>
      <c r="Q121" s="15" t="s">
        <v>5555</v>
      </c>
      <c r="R121" s="18" t="e">
        <f>INDEX('Blast furnaces'!$R:$R,MATCH(A121,'Blast furnaces'!$A:$A,0))</f>
        <v>#N/A</v>
      </c>
    </row>
    <row r="122" spans="1:18" x14ac:dyDescent="0.35">
      <c r="A122" s="15" t="s">
        <v>1364</v>
      </c>
      <c r="B122" s="15" t="s">
        <v>5556</v>
      </c>
      <c r="C122" s="15" t="s">
        <v>5557</v>
      </c>
      <c r="D122" s="15" t="s">
        <v>4045</v>
      </c>
      <c r="E122" s="15" t="s">
        <v>4044</v>
      </c>
      <c r="F122" s="15" t="s">
        <v>4006</v>
      </c>
      <c r="G122" s="15" t="s">
        <v>3899</v>
      </c>
      <c r="H122" s="16" t="s">
        <v>1366</v>
      </c>
      <c r="I122" s="17">
        <v>19.02</v>
      </c>
      <c r="J122" s="15" t="s">
        <v>30</v>
      </c>
      <c r="K122" s="15" t="s">
        <v>30</v>
      </c>
      <c r="L122" s="20">
        <v>38964</v>
      </c>
      <c r="M122" s="15" t="s">
        <v>30</v>
      </c>
      <c r="N122" s="15" t="s">
        <v>30</v>
      </c>
      <c r="O122" s="15" t="s">
        <v>30</v>
      </c>
      <c r="P122" s="15" t="s">
        <v>5264</v>
      </c>
      <c r="Q122" s="15" t="s">
        <v>30</v>
      </c>
      <c r="R122" s="18">
        <f>INDEX('Blast furnaces'!$R:$R,MATCH(A122,'Blast furnaces'!$A:$A,0))</f>
        <v>0</v>
      </c>
    </row>
    <row r="123" spans="1:18" x14ac:dyDescent="0.35">
      <c r="A123" s="15" t="s">
        <v>805</v>
      </c>
      <c r="B123" s="15" t="s">
        <v>5558</v>
      </c>
      <c r="C123" s="15" t="s">
        <v>5559</v>
      </c>
      <c r="D123" s="15" t="s">
        <v>30</v>
      </c>
      <c r="E123" s="15" t="s">
        <v>4028</v>
      </c>
      <c r="F123" s="15" t="s">
        <v>4006</v>
      </c>
      <c r="G123" s="15" t="s">
        <v>3899</v>
      </c>
      <c r="H123" s="16" t="s">
        <v>807</v>
      </c>
      <c r="I123" s="17">
        <v>23.09</v>
      </c>
      <c r="J123" s="15" t="s">
        <v>30</v>
      </c>
      <c r="K123" s="15" t="s">
        <v>30</v>
      </c>
      <c r="L123" s="20">
        <v>37477</v>
      </c>
      <c r="M123" s="15" t="s">
        <v>30</v>
      </c>
      <c r="N123" s="15" t="s">
        <v>30</v>
      </c>
      <c r="O123" s="15" t="s">
        <v>30</v>
      </c>
      <c r="P123" s="15" t="s">
        <v>5226</v>
      </c>
      <c r="Q123" s="15" t="s">
        <v>30</v>
      </c>
      <c r="R123" s="18">
        <f>INDEX('Blast furnaces'!$R:$R,MATCH(A123,'Blast furnaces'!$A:$A,0))</f>
        <v>0</v>
      </c>
    </row>
    <row r="124" spans="1:18" x14ac:dyDescent="0.35">
      <c r="A124" s="15" t="s">
        <v>1587</v>
      </c>
      <c r="B124" s="15" t="s">
        <v>5560</v>
      </c>
      <c r="C124" s="15" t="s">
        <v>5561</v>
      </c>
      <c r="D124" s="15" t="s">
        <v>30</v>
      </c>
      <c r="E124" s="15" t="s">
        <v>4028</v>
      </c>
      <c r="F124" s="15" t="s">
        <v>4006</v>
      </c>
      <c r="G124" s="15" t="s">
        <v>3899</v>
      </c>
      <c r="H124" s="16" t="s">
        <v>1589</v>
      </c>
      <c r="I124" s="17">
        <v>3</v>
      </c>
      <c r="J124" s="15" t="s">
        <v>30</v>
      </c>
      <c r="K124" s="18">
        <v>43983</v>
      </c>
      <c r="L124" s="15">
        <v>2022</v>
      </c>
      <c r="M124" s="15" t="s">
        <v>30</v>
      </c>
      <c r="N124" s="15" t="s">
        <v>30</v>
      </c>
      <c r="O124" s="15" t="s">
        <v>30</v>
      </c>
      <c r="P124" s="15" t="s">
        <v>5226</v>
      </c>
      <c r="Q124" s="15" t="s">
        <v>30</v>
      </c>
      <c r="R124" s="18">
        <f>INDEX('Blast furnaces'!$R:$R,MATCH(A124,'Blast furnaces'!$A:$A,0))</f>
        <v>0</v>
      </c>
    </row>
    <row r="125" spans="1:18" x14ac:dyDescent="0.35">
      <c r="A125" s="15" t="s">
        <v>5562</v>
      </c>
      <c r="B125" s="15" t="s">
        <v>5563</v>
      </c>
      <c r="C125" s="15" t="s">
        <v>5564</v>
      </c>
      <c r="D125" s="15" t="s">
        <v>4012</v>
      </c>
      <c r="E125" s="15" t="s">
        <v>4011</v>
      </c>
      <c r="F125" s="15" t="s">
        <v>4006</v>
      </c>
      <c r="G125" s="15" t="s">
        <v>3899</v>
      </c>
      <c r="H125" s="16" t="s">
        <v>5565</v>
      </c>
      <c r="I125" s="17">
        <v>25</v>
      </c>
      <c r="J125" s="15" t="s">
        <v>30</v>
      </c>
      <c r="K125" s="15" t="s">
        <v>30</v>
      </c>
      <c r="L125" s="15">
        <v>2000</v>
      </c>
      <c r="M125" s="15" t="s">
        <v>30</v>
      </c>
      <c r="N125" s="15" t="s">
        <v>30</v>
      </c>
      <c r="O125" s="15" t="s">
        <v>30</v>
      </c>
      <c r="P125" s="15" t="s">
        <v>4</v>
      </c>
      <c r="Q125" s="15" t="s">
        <v>5566</v>
      </c>
      <c r="R125" s="18" t="e">
        <f>INDEX('Blast furnaces'!$R:$R,MATCH(A125,'Blast furnaces'!$A:$A,0))</f>
        <v>#N/A</v>
      </c>
    </row>
    <row r="126" spans="1:18" x14ac:dyDescent="0.35">
      <c r="A126" s="15" t="s">
        <v>1414</v>
      </c>
      <c r="B126" s="15" t="s">
        <v>5567</v>
      </c>
      <c r="C126" s="15" t="s">
        <v>5568</v>
      </c>
      <c r="D126" s="15" t="s">
        <v>4046</v>
      </c>
      <c r="E126" s="15" t="s">
        <v>4036</v>
      </c>
      <c r="F126" s="15" t="s">
        <v>4006</v>
      </c>
      <c r="G126" s="15" t="s">
        <v>3899</v>
      </c>
      <c r="H126" s="16" t="s">
        <v>1416</v>
      </c>
      <c r="I126" s="17">
        <v>14</v>
      </c>
      <c r="J126" s="15" t="s">
        <v>30</v>
      </c>
      <c r="K126" s="15" t="s">
        <v>30</v>
      </c>
      <c r="L126" s="15">
        <v>2003</v>
      </c>
      <c r="M126" s="15" t="s">
        <v>30</v>
      </c>
      <c r="N126" s="15" t="s">
        <v>30</v>
      </c>
      <c r="O126" s="15">
        <v>2017</v>
      </c>
      <c r="P126" s="15" t="s">
        <v>5226</v>
      </c>
      <c r="Q126" s="15" t="s">
        <v>30</v>
      </c>
      <c r="R126" s="18">
        <f>INDEX('Blast furnaces'!$R:$R,MATCH(A126,'Blast furnaces'!$A:$A,0))</f>
        <v>0</v>
      </c>
    </row>
    <row r="127" spans="1:18" x14ac:dyDescent="0.35">
      <c r="A127" s="15" t="s">
        <v>181</v>
      </c>
      <c r="B127" s="15" t="s">
        <v>5569</v>
      </c>
      <c r="C127" s="15" t="s">
        <v>5570</v>
      </c>
      <c r="D127" s="15" t="s">
        <v>4047</v>
      </c>
      <c r="E127" s="15" t="s">
        <v>4048</v>
      </c>
      <c r="F127" s="15" t="s">
        <v>4006</v>
      </c>
      <c r="G127" s="15" t="s">
        <v>3899</v>
      </c>
      <c r="H127" s="16" t="s">
        <v>183</v>
      </c>
      <c r="I127" s="17">
        <v>28</v>
      </c>
      <c r="J127" s="15" t="s">
        <v>30</v>
      </c>
      <c r="K127" s="15" t="s">
        <v>30</v>
      </c>
      <c r="L127" s="15">
        <v>1997</v>
      </c>
      <c r="M127" s="15" t="s">
        <v>30</v>
      </c>
      <c r="N127" s="15" t="s">
        <v>30</v>
      </c>
      <c r="O127" s="15" t="s">
        <v>30</v>
      </c>
      <c r="P127" s="15" t="s">
        <v>5226</v>
      </c>
      <c r="Q127" s="15" t="s">
        <v>5571</v>
      </c>
      <c r="R127" s="18">
        <f>INDEX('Blast furnaces'!$R:$R,MATCH(A127,'Blast furnaces'!$A:$A,0))</f>
        <v>44393</v>
      </c>
    </row>
    <row r="128" spans="1:18" x14ac:dyDescent="0.35">
      <c r="A128" s="15" t="s">
        <v>5572</v>
      </c>
      <c r="B128" s="15" t="s">
        <v>5573</v>
      </c>
      <c r="C128" s="15" t="s">
        <v>5574</v>
      </c>
      <c r="D128" s="15" t="s">
        <v>4049</v>
      </c>
      <c r="E128" s="15" t="s">
        <v>4048</v>
      </c>
      <c r="F128" s="15" t="s">
        <v>4006</v>
      </c>
      <c r="G128" s="15" t="s">
        <v>3899</v>
      </c>
      <c r="H128" s="16" t="s">
        <v>5575</v>
      </c>
      <c r="I128" s="17">
        <v>22</v>
      </c>
      <c r="J128" s="15" t="s">
        <v>30</v>
      </c>
      <c r="K128" s="15" t="s">
        <v>30</v>
      </c>
      <c r="L128" s="15">
        <v>2003</v>
      </c>
      <c r="M128" s="15" t="s">
        <v>30</v>
      </c>
      <c r="N128" s="15" t="s">
        <v>30</v>
      </c>
      <c r="O128" s="15" t="s">
        <v>30</v>
      </c>
      <c r="P128" s="15" t="s">
        <v>4</v>
      </c>
      <c r="Q128" s="15" t="s">
        <v>5576</v>
      </c>
      <c r="R128" s="18" t="e">
        <f>INDEX('Blast furnaces'!$R:$R,MATCH(A128,'Blast furnaces'!$A:$A,0))</f>
        <v>#N/A</v>
      </c>
    </row>
    <row r="129" spans="1:18" x14ac:dyDescent="0.35">
      <c r="A129" s="15" t="s">
        <v>5577</v>
      </c>
      <c r="B129" s="15" t="s">
        <v>5578</v>
      </c>
      <c r="C129" s="15" t="s">
        <v>5579</v>
      </c>
      <c r="D129" s="15" t="s">
        <v>4050</v>
      </c>
      <c r="E129" s="15" t="s">
        <v>4048</v>
      </c>
      <c r="F129" s="15" t="s">
        <v>4006</v>
      </c>
      <c r="G129" s="15" t="s">
        <v>3899</v>
      </c>
      <c r="H129" s="16" t="s">
        <v>5580</v>
      </c>
      <c r="I129" s="17">
        <v>17</v>
      </c>
      <c r="J129" s="15" t="s">
        <v>30</v>
      </c>
      <c r="K129" s="15" t="s">
        <v>30</v>
      </c>
      <c r="L129" s="15">
        <v>2008</v>
      </c>
      <c r="M129" s="15" t="s">
        <v>30</v>
      </c>
      <c r="N129" s="15" t="s">
        <v>30</v>
      </c>
      <c r="O129" s="15" t="s">
        <v>30</v>
      </c>
      <c r="P129" s="15" t="s">
        <v>4</v>
      </c>
      <c r="Q129" s="15" t="s">
        <v>5581</v>
      </c>
      <c r="R129" s="18" t="e">
        <f>INDEX('Blast furnaces'!$R:$R,MATCH(A129,'Blast furnaces'!$A:$A,0))</f>
        <v>#N/A</v>
      </c>
    </row>
    <row r="130" spans="1:18" x14ac:dyDescent="0.35">
      <c r="A130" s="15" t="s">
        <v>941</v>
      </c>
      <c r="B130" s="15" t="s">
        <v>5582</v>
      </c>
      <c r="C130" s="15" t="s">
        <v>5583</v>
      </c>
      <c r="D130" s="15" t="s">
        <v>30</v>
      </c>
      <c r="E130" s="15" t="s">
        <v>4039</v>
      </c>
      <c r="F130" s="15" t="s">
        <v>4006</v>
      </c>
      <c r="G130" s="15" t="s">
        <v>3899</v>
      </c>
      <c r="H130" s="16" t="s">
        <v>943</v>
      </c>
      <c r="I130" s="17">
        <v>22.15</v>
      </c>
      <c r="J130" s="15" t="s">
        <v>30</v>
      </c>
      <c r="K130" s="15" t="s">
        <v>30</v>
      </c>
      <c r="L130" s="20">
        <v>37820</v>
      </c>
      <c r="M130" s="15" t="s">
        <v>30</v>
      </c>
      <c r="N130" s="15" t="s">
        <v>30</v>
      </c>
      <c r="O130" s="15" t="s">
        <v>30</v>
      </c>
      <c r="P130" s="15" t="s">
        <v>5226</v>
      </c>
      <c r="Q130" s="15" t="s">
        <v>30</v>
      </c>
      <c r="R130" s="18">
        <f>INDEX('Blast furnaces'!$R:$R,MATCH(A130,'Blast furnaces'!$A:$A,0))</f>
        <v>0</v>
      </c>
    </row>
    <row r="131" spans="1:18" x14ac:dyDescent="0.35">
      <c r="A131" s="15" t="s">
        <v>1725</v>
      </c>
      <c r="B131" s="15" t="s">
        <v>5584</v>
      </c>
      <c r="C131" s="15" t="s">
        <v>5585</v>
      </c>
      <c r="D131" s="15" t="s">
        <v>4051</v>
      </c>
      <c r="E131" s="15" t="s">
        <v>4033</v>
      </c>
      <c r="F131" s="15" t="s">
        <v>4006</v>
      </c>
      <c r="G131" s="15" t="s">
        <v>3899</v>
      </c>
      <c r="H131" s="16" t="s">
        <v>1727</v>
      </c>
      <c r="I131" s="17">
        <v>22</v>
      </c>
      <c r="J131" s="15" t="s">
        <v>30</v>
      </c>
      <c r="K131" s="15" t="s">
        <v>30</v>
      </c>
      <c r="L131" s="15">
        <v>2003</v>
      </c>
      <c r="M131" s="15" t="s">
        <v>30</v>
      </c>
      <c r="N131" s="15" t="s">
        <v>30</v>
      </c>
      <c r="O131" s="15" t="s">
        <v>30</v>
      </c>
      <c r="P131" s="15" t="s">
        <v>5226</v>
      </c>
      <c r="Q131" s="15" t="s">
        <v>30</v>
      </c>
      <c r="R131" s="18">
        <f>INDEX('Blast furnaces'!$R:$R,MATCH(A131,'Blast furnaces'!$A:$A,0))</f>
        <v>44962</v>
      </c>
    </row>
    <row r="132" spans="1:18" x14ac:dyDescent="0.35">
      <c r="A132" s="15" t="s">
        <v>768</v>
      </c>
      <c r="B132" s="15" t="s">
        <v>5586</v>
      </c>
      <c r="C132" s="15" t="s">
        <v>5587</v>
      </c>
      <c r="D132" s="15" t="s">
        <v>4051</v>
      </c>
      <c r="E132" s="15" t="s">
        <v>4033</v>
      </c>
      <c r="F132" s="15" t="s">
        <v>4006</v>
      </c>
      <c r="G132" s="15" t="s">
        <v>3899</v>
      </c>
      <c r="H132" s="16" t="s">
        <v>770</v>
      </c>
      <c r="I132" s="17">
        <v>18</v>
      </c>
      <c r="J132" s="15" t="s">
        <v>30</v>
      </c>
      <c r="K132" s="15" t="s">
        <v>30</v>
      </c>
      <c r="L132" s="15">
        <v>2007</v>
      </c>
      <c r="M132" s="15" t="s">
        <v>30</v>
      </c>
      <c r="N132" s="15" t="s">
        <v>30</v>
      </c>
      <c r="O132" s="15" t="s">
        <v>30</v>
      </c>
      <c r="P132" s="15" t="s">
        <v>5264</v>
      </c>
      <c r="Q132" s="15" t="s">
        <v>5588</v>
      </c>
      <c r="R132" s="18">
        <f>INDEX('Blast furnaces'!$R:$R,MATCH(A132,'Blast furnaces'!$A:$A,0))</f>
        <v>0</v>
      </c>
    </row>
    <row r="133" spans="1:18" x14ac:dyDescent="0.35">
      <c r="A133" s="15" t="s">
        <v>2573</v>
      </c>
      <c r="B133" s="15" t="s">
        <v>5589</v>
      </c>
      <c r="C133" s="15" t="s">
        <v>5590</v>
      </c>
      <c r="D133" s="15" t="s">
        <v>4051</v>
      </c>
      <c r="E133" s="15" t="s">
        <v>4033</v>
      </c>
      <c r="F133" s="15" t="s">
        <v>4006</v>
      </c>
      <c r="G133" s="15" t="s">
        <v>3899</v>
      </c>
      <c r="H133" s="16" t="s">
        <v>2575</v>
      </c>
      <c r="I133" s="17">
        <v>25</v>
      </c>
      <c r="J133" s="15" t="s">
        <v>30</v>
      </c>
      <c r="K133" s="15" t="s">
        <v>30</v>
      </c>
      <c r="L133" s="15">
        <v>2000</v>
      </c>
      <c r="M133" s="15" t="s">
        <v>30</v>
      </c>
      <c r="N133" s="15" t="s">
        <v>30</v>
      </c>
      <c r="O133" s="15" t="s">
        <v>30</v>
      </c>
      <c r="P133" s="15" t="s">
        <v>5226</v>
      </c>
      <c r="Q133" s="15" t="s">
        <v>30</v>
      </c>
      <c r="R133" s="18">
        <f>INDEX('Blast furnaces'!$R:$R,MATCH(A133,'Blast furnaces'!$A:$A,0))</f>
        <v>0</v>
      </c>
    </row>
    <row r="134" spans="1:18" x14ac:dyDescent="0.35">
      <c r="A134" s="15" t="s">
        <v>481</v>
      </c>
      <c r="B134" s="15" t="s">
        <v>5591</v>
      </c>
      <c r="C134" s="15" t="s">
        <v>5592</v>
      </c>
      <c r="D134" s="15" t="s">
        <v>4052</v>
      </c>
      <c r="E134" s="15" t="s">
        <v>4036</v>
      </c>
      <c r="F134" s="15" t="s">
        <v>4006</v>
      </c>
      <c r="G134" s="15" t="s">
        <v>3899</v>
      </c>
      <c r="H134" s="16" t="s">
        <v>483</v>
      </c>
      <c r="I134" s="17">
        <v>25</v>
      </c>
      <c r="J134" s="15" t="s">
        <v>30</v>
      </c>
      <c r="K134" s="15" t="s">
        <v>30</v>
      </c>
      <c r="L134" s="15">
        <v>2000</v>
      </c>
      <c r="M134" s="15" t="s">
        <v>30</v>
      </c>
      <c r="N134" s="15" t="s">
        <v>30</v>
      </c>
      <c r="O134" s="15" t="s">
        <v>30</v>
      </c>
      <c r="P134" s="15" t="s">
        <v>5226</v>
      </c>
      <c r="Q134" s="15" t="s">
        <v>30</v>
      </c>
      <c r="R134" s="18">
        <f>INDEX('Blast furnaces'!$R:$R,MATCH(A134,'Blast furnaces'!$A:$A,0))</f>
        <v>2021</v>
      </c>
    </row>
    <row r="135" spans="1:18" x14ac:dyDescent="0.35">
      <c r="A135" s="15" t="s">
        <v>1079</v>
      </c>
      <c r="B135" s="15" t="s">
        <v>5593</v>
      </c>
      <c r="C135" s="15" t="s">
        <v>5594</v>
      </c>
      <c r="D135" s="15" t="s">
        <v>4053</v>
      </c>
      <c r="E135" s="15" t="s">
        <v>4009</v>
      </c>
      <c r="F135" s="15" t="s">
        <v>4006</v>
      </c>
      <c r="G135" s="15" t="s">
        <v>3899</v>
      </c>
      <c r="H135" s="16" t="s">
        <v>1081</v>
      </c>
      <c r="I135" s="17">
        <v>56</v>
      </c>
      <c r="J135" s="15" t="s">
        <v>30</v>
      </c>
      <c r="K135" s="15" t="s">
        <v>30</v>
      </c>
      <c r="L135" s="15">
        <v>1969</v>
      </c>
      <c r="M135" s="15" t="s">
        <v>30</v>
      </c>
      <c r="N135" s="15" t="s">
        <v>30</v>
      </c>
      <c r="O135" s="15" t="s">
        <v>30</v>
      </c>
      <c r="P135" s="15" t="s">
        <v>5264</v>
      </c>
      <c r="Q135" s="15" t="s">
        <v>5595</v>
      </c>
      <c r="R135" s="18">
        <f>INDEX('Blast furnaces'!$R:$R,MATCH(A135,'Blast furnaces'!$A:$A,0))</f>
        <v>0</v>
      </c>
    </row>
    <row r="136" spans="1:18" x14ac:dyDescent="0.35">
      <c r="A136" s="15" t="s">
        <v>5596</v>
      </c>
      <c r="B136" s="15" t="s">
        <v>5597</v>
      </c>
      <c r="C136" s="15" t="s">
        <v>5598</v>
      </c>
      <c r="D136" s="15" t="s">
        <v>4032</v>
      </c>
      <c r="E136" s="15" t="s">
        <v>4033</v>
      </c>
      <c r="F136" s="15" t="s">
        <v>4006</v>
      </c>
      <c r="G136" s="15" t="s">
        <v>3899</v>
      </c>
      <c r="H136" s="16" t="s">
        <v>5599</v>
      </c>
      <c r="I136" s="17">
        <v>22</v>
      </c>
      <c r="J136" s="15" t="s">
        <v>30</v>
      </c>
      <c r="K136" s="15" t="s">
        <v>30</v>
      </c>
      <c r="L136" s="15">
        <v>2003</v>
      </c>
      <c r="M136" s="18">
        <v>45505</v>
      </c>
      <c r="N136" s="15" t="s">
        <v>30</v>
      </c>
      <c r="O136" s="15" t="s">
        <v>30</v>
      </c>
      <c r="P136" s="15" t="s">
        <v>4</v>
      </c>
      <c r="Q136" s="15" t="s">
        <v>5600</v>
      </c>
      <c r="R136" s="18" t="e">
        <f>INDEX('Blast furnaces'!$R:$R,MATCH(A136,'Blast furnaces'!$A:$A,0))</f>
        <v>#N/A</v>
      </c>
    </row>
    <row r="137" spans="1:18" x14ac:dyDescent="0.35">
      <c r="A137" s="15" t="s">
        <v>1704</v>
      </c>
      <c r="B137" s="15" t="s">
        <v>5601</v>
      </c>
      <c r="C137" s="15" t="s">
        <v>5602</v>
      </c>
      <c r="D137" s="15" t="s">
        <v>4054</v>
      </c>
      <c r="E137" s="15" t="s">
        <v>4055</v>
      </c>
      <c r="F137" s="15" t="s">
        <v>4006</v>
      </c>
      <c r="G137" s="15" t="s">
        <v>3899</v>
      </c>
      <c r="H137" s="16" t="s">
        <v>1706</v>
      </c>
      <c r="I137" s="17" t="s">
        <v>30</v>
      </c>
      <c r="J137" s="18">
        <v>43831</v>
      </c>
      <c r="K137" s="15" t="s">
        <v>30</v>
      </c>
      <c r="L137" s="15" t="s">
        <v>30</v>
      </c>
      <c r="M137" s="15" t="s">
        <v>30</v>
      </c>
      <c r="N137" s="15" t="s">
        <v>30</v>
      </c>
      <c r="O137" s="15" t="s">
        <v>30</v>
      </c>
      <c r="P137" s="15" t="s">
        <v>5226</v>
      </c>
      <c r="Q137" s="15" t="s">
        <v>30</v>
      </c>
      <c r="R137" s="18">
        <f>INDEX('Blast furnaces'!$R:$R,MATCH(A137,'Blast furnaces'!$A:$A,0))</f>
        <v>0</v>
      </c>
    </row>
    <row r="138" spans="1:18" x14ac:dyDescent="0.35">
      <c r="A138" s="15" t="s">
        <v>975</v>
      </c>
      <c r="B138" s="15" t="s">
        <v>5603</v>
      </c>
      <c r="C138" s="15" t="s">
        <v>5604</v>
      </c>
      <c r="D138" s="15" t="s">
        <v>4056</v>
      </c>
      <c r="E138" s="15" t="s">
        <v>4057</v>
      </c>
      <c r="F138" s="15" t="s">
        <v>4006</v>
      </c>
      <c r="G138" s="15" t="s">
        <v>3899</v>
      </c>
      <c r="H138" s="16" t="s">
        <v>977</v>
      </c>
      <c r="I138" s="17">
        <v>67.11</v>
      </c>
      <c r="J138" s="15" t="s">
        <v>30</v>
      </c>
      <c r="K138" s="15" t="s">
        <v>30</v>
      </c>
      <c r="L138" s="20">
        <v>21398</v>
      </c>
      <c r="M138" s="15" t="s">
        <v>30</v>
      </c>
      <c r="N138" s="15" t="s">
        <v>30</v>
      </c>
      <c r="O138" s="15" t="s">
        <v>30</v>
      </c>
      <c r="P138" s="15" t="s">
        <v>5226</v>
      </c>
      <c r="Q138" s="15" t="s">
        <v>30</v>
      </c>
      <c r="R138" s="18">
        <f>INDEX('Blast furnaces'!$R:$R,MATCH(A138,'Blast furnaces'!$A:$A,0))</f>
        <v>40483</v>
      </c>
    </row>
    <row r="139" spans="1:18" x14ac:dyDescent="0.35">
      <c r="A139" s="15" t="s">
        <v>1641</v>
      </c>
      <c r="B139" s="15" t="s">
        <v>5605</v>
      </c>
      <c r="C139" s="15" t="s">
        <v>5606</v>
      </c>
      <c r="D139" s="15" t="s">
        <v>4022</v>
      </c>
      <c r="E139" s="15" t="s">
        <v>4023</v>
      </c>
      <c r="F139" s="15" t="s">
        <v>4006</v>
      </c>
      <c r="G139" s="15" t="s">
        <v>3899</v>
      </c>
      <c r="H139" s="16" t="s">
        <v>1643</v>
      </c>
      <c r="I139" s="17">
        <v>7</v>
      </c>
      <c r="J139" s="15" t="s">
        <v>30</v>
      </c>
      <c r="K139" s="15" t="s">
        <v>30</v>
      </c>
      <c r="L139" s="15">
        <v>2018</v>
      </c>
      <c r="M139" s="15" t="s">
        <v>30</v>
      </c>
      <c r="N139" s="15" t="s">
        <v>30</v>
      </c>
      <c r="O139" s="15" t="s">
        <v>30</v>
      </c>
      <c r="P139" s="15" t="s">
        <v>5226</v>
      </c>
      <c r="Q139" s="15" t="s">
        <v>5607</v>
      </c>
      <c r="R139" s="18">
        <f>INDEX('Blast furnaces'!$R:$R,MATCH(A139,'Blast furnaces'!$A:$A,0))</f>
        <v>0</v>
      </c>
    </row>
    <row r="140" spans="1:18" x14ac:dyDescent="0.35">
      <c r="A140" s="15" t="s">
        <v>1544</v>
      </c>
      <c r="B140" s="15" t="s">
        <v>5608</v>
      </c>
      <c r="C140" s="15" t="s">
        <v>5609</v>
      </c>
      <c r="D140" s="15" t="s">
        <v>4058</v>
      </c>
      <c r="E140" s="15" t="s">
        <v>4023</v>
      </c>
      <c r="F140" s="15" t="s">
        <v>4006</v>
      </c>
      <c r="G140" s="15" t="s">
        <v>3899</v>
      </c>
      <c r="H140" s="16" t="s">
        <v>1546</v>
      </c>
      <c r="I140" s="17">
        <v>7</v>
      </c>
      <c r="J140" s="15" t="s">
        <v>30</v>
      </c>
      <c r="K140" s="15" t="s">
        <v>30</v>
      </c>
      <c r="L140" s="15">
        <v>2018</v>
      </c>
      <c r="M140" s="15" t="s">
        <v>30</v>
      </c>
      <c r="N140" s="15" t="s">
        <v>30</v>
      </c>
      <c r="O140" s="15" t="s">
        <v>30</v>
      </c>
      <c r="P140" s="15" t="s">
        <v>5264</v>
      </c>
      <c r="Q140" s="15" t="s">
        <v>5610</v>
      </c>
      <c r="R140" s="18">
        <f>INDEX('Blast furnaces'!$R:$R,MATCH(A140,'Blast furnaces'!$A:$A,0))</f>
        <v>0</v>
      </c>
    </row>
    <row r="141" spans="1:18" x14ac:dyDescent="0.35">
      <c r="A141" s="15" t="s">
        <v>5611</v>
      </c>
      <c r="B141" s="15" t="s">
        <v>5612</v>
      </c>
      <c r="C141" s="15" t="s">
        <v>5613</v>
      </c>
      <c r="D141" s="15" t="s">
        <v>4058</v>
      </c>
      <c r="E141" s="15" t="s">
        <v>4023</v>
      </c>
      <c r="F141" s="15" t="s">
        <v>4006</v>
      </c>
      <c r="G141" s="15" t="s">
        <v>3899</v>
      </c>
      <c r="H141" s="16" t="s">
        <v>5614</v>
      </c>
      <c r="I141" s="17">
        <v>17</v>
      </c>
      <c r="J141" s="15" t="s">
        <v>30</v>
      </c>
      <c r="K141" s="15" t="s">
        <v>30</v>
      </c>
      <c r="L141" s="15">
        <v>2008</v>
      </c>
      <c r="M141" s="15" t="s">
        <v>30</v>
      </c>
      <c r="N141" s="15" t="s">
        <v>30</v>
      </c>
      <c r="O141" s="15" t="s">
        <v>30</v>
      </c>
      <c r="P141" s="15" t="s">
        <v>4</v>
      </c>
      <c r="Q141" s="15" t="s">
        <v>5615</v>
      </c>
      <c r="R141" s="18" t="e">
        <f>INDEX('Blast furnaces'!$R:$R,MATCH(A141,'Blast furnaces'!$A:$A,0))</f>
        <v>#N/A</v>
      </c>
    </row>
    <row r="142" spans="1:18" x14ac:dyDescent="0.35">
      <c r="A142" s="15" t="s">
        <v>5616</v>
      </c>
      <c r="B142" s="15" t="s">
        <v>5617</v>
      </c>
      <c r="C142" s="15" t="s">
        <v>5618</v>
      </c>
      <c r="D142" s="15" t="s">
        <v>4058</v>
      </c>
      <c r="E142" s="15" t="s">
        <v>4023</v>
      </c>
      <c r="F142" s="15" t="s">
        <v>4006</v>
      </c>
      <c r="G142" s="15" t="s">
        <v>3899</v>
      </c>
      <c r="H142" s="16" t="s">
        <v>5619</v>
      </c>
      <c r="I142" s="17">
        <v>26</v>
      </c>
      <c r="J142" s="15" t="s">
        <v>30</v>
      </c>
      <c r="K142" s="15" t="s">
        <v>30</v>
      </c>
      <c r="L142" s="15">
        <v>1999</v>
      </c>
      <c r="M142" s="15" t="s">
        <v>30</v>
      </c>
      <c r="N142" s="15" t="s">
        <v>30</v>
      </c>
      <c r="O142" s="15" t="s">
        <v>30</v>
      </c>
      <c r="P142" s="15" t="s">
        <v>4</v>
      </c>
      <c r="Q142" s="15" t="s">
        <v>5620</v>
      </c>
      <c r="R142" s="18" t="e">
        <f>INDEX('Blast furnaces'!$R:$R,MATCH(A142,'Blast furnaces'!$A:$A,0))</f>
        <v>#N/A</v>
      </c>
    </row>
    <row r="143" spans="1:18" x14ac:dyDescent="0.35">
      <c r="A143" s="15" t="s">
        <v>5621</v>
      </c>
      <c r="B143" s="15" t="s">
        <v>5622</v>
      </c>
      <c r="C143" s="15" t="s">
        <v>5623</v>
      </c>
      <c r="D143" s="15" t="s">
        <v>4059</v>
      </c>
      <c r="E143" s="15" t="s">
        <v>4023</v>
      </c>
      <c r="F143" s="15" t="s">
        <v>4006</v>
      </c>
      <c r="G143" s="15" t="s">
        <v>3899</v>
      </c>
      <c r="H143" s="16" t="s">
        <v>5624</v>
      </c>
      <c r="I143" s="17">
        <v>18</v>
      </c>
      <c r="J143" s="15" t="s">
        <v>30</v>
      </c>
      <c r="K143" s="15" t="s">
        <v>30</v>
      </c>
      <c r="L143" s="15">
        <v>2007</v>
      </c>
      <c r="M143" s="15" t="s">
        <v>30</v>
      </c>
      <c r="N143" s="15" t="s">
        <v>30</v>
      </c>
      <c r="O143" s="15" t="s">
        <v>30</v>
      </c>
      <c r="P143" s="15" t="s">
        <v>4</v>
      </c>
      <c r="Q143" s="15" t="s">
        <v>5512</v>
      </c>
      <c r="R143" s="18" t="e">
        <f>INDEX('Blast furnaces'!$R:$R,MATCH(A143,'Blast furnaces'!$A:$A,0))</f>
        <v>#N/A</v>
      </c>
    </row>
    <row r="144" spans="1:18" x14ac:dyDescent="0.35">
      <c r="A144" s="15" t="s">
        <v>1760</v>
      </c>
      <c r="B144" s="15" t="s">
        <v>5625</v>
      </c>
      <c r="C144" s="15" t="s">
        <v>5626</v>
      </c>
      <c r="D144" s="15" t="s">
        <v>4060</v>
      </c>
      <c r="E144" s="15" t="s">
        <v>4023</v>
      </c>
      <c r="F144" s="15" t="s">
        <v>4006</v>
      </c>
      <c r="G144" s="15" t="s">
        <v>3899</v>
      </c>
      <c r="H144" s="16" t="s">
        <v>1762</v>
      </c>
      <c r="I144" s="17" t="s">
        <v>30</v>
      </c>
      <c r="J144" s="21">
        <v>43800</v>
      </c>
      <c r="K144" s="21">
        <v>44470</v>
      </c>
      <c r="L144" s="15" t="s">
        <v>30</v>
      </c>
      <c r="M144" s="15" t="s">
        <v>30</v>
      </c>
      <c r="N144" s="15" t="s">
        <v>30</v>
      </c>
      <c r="O144" s="15" t="s">
        <v>30</v>
      </c>
      <c r="P144" s="15" t="s">
        <v>5226</v>
      </c>
      <c r="Q144" s="15" t="s">
        <v>5627</v>
      </c>
      <c r="R144" s="18">
        <f>INDEX('Blast furnaces'!$R:$R,MATCH(A144,'Blast furnaces'!$A:$A,0))</f>
        <v>0</v>
      </c>
    </row>
    <row r="145" spans="1:18" x14ac:dyDescent="0.35">
      <c r="A145" s="15" t="s">
        <v>225</v>
      </c>
      <c r="B145" s="15" t="s">
        <v>5628</v>
      </c>
      <c r="C145" s="15" t="s">
        <v>5629</v>
      </c>
      <c r="D145" s="15" t="s">
        <v>4022</v>
      </c>
      <c r="E145" s="15" t="s">
        <v>4023</v>
      </c>
      <c r="F145" s="15" t="s">
        <v>4006</v>
      </c>
      <c r="G145" s="15" t="s">
        <v>3899</v>
      </c>
      <c r="H145" s="16" t="s">
        <v>227</v>
      </c>
      <c r="I145" s="17">
        <v>11</v>
      </c>
      <c r="J145" s="15" t="s">
        <v>30</v>
      </c>
      <c r="K145" s="15" t="s">
        <v>30</v>
      </c>
      <c r="L145" s="15">
        <v>2014</v>
      </c>
      <c r="M145" s="15" t="s">
        <v>30</v>
      </c>
      <c r="N145" s="15" t="s">
        <v>30</v>
      </c>
      <c r="O145" s="15" t="s">
        <v>30</v>
      </c>
      <c r="P145" s="15" t="s">
        <v>5226</v>
      </c>
      <c r="Q145" s="15" t="s">
        <v>5630</v>
      </c>
      <c r="R145" s="18">
        <f>INDEX('Blast furnaces'!$R:$R,MATCH(A145,'Blast furnaces'!$A:$A,0))</f>
        <v>0</v>
      </c>
    </row>
    <row r="146" spans="1:18" x14ac:dyDescent="0.35">
      <c r="A146" s="15" t="s">
        <v>5631</v>
      </c>
      <c r="B146" s="15" t="s">
        <v>5632</v>
      </c>
      <c r="C146" s="15" t="s">
        <v>5633</v>
      </c>
      <c r="D146" s="15" t="s">
        <v>4058</v>
      </c>
      <c r="E146" s="15" t="s">
        <v>4023</v>
      </c>
      <c r="F146" s="15" t="s">
        <v>4006</v>
      </c>
      <c r="G146" s="15" t="s">
        <v>3899</v>
      </c>
      <c r="H146" s="16" t="s">
        <v>5634</v>
      </c>
      <c r="I146" s="17">
        <v>2</v>
      </c>
      <c r="J146" s="15" t="s">
        <v>30</v>
      </c>
      <c r="K146" s="18">
        <v>44621</v>
      </c>
      <c r="L146" s="15">
        <v>2023</v>
      </c>
      <c r="M146" s="15" t="s">
        <v>30</v>
      </c>
      <c r="N146" s="15" t="s">
        <v>30</v>
      </c>
      <c r="O146" s="15" t="s">
        <v>30</v>
      </c>
      <c r="P146" s="15" t="s">
        <v>4</v>
      </c>
      <c r="Q146" s="15" t="s">
        <v>5635</v>
      </c>
      <c r="R146" s="18" t="e">
        <f>INDEX('Blast furnaces'!$R:$R,MATCH(A146,'Blast furnaces'!$A:$A,0))</f>
        <v>#N/A</v>
      </c>
    </row>
    <row r="147" spans="1:18" x14ac:dyDescent="0.35">
      <c r="A147" s="15" t="s">
        <v>206</v>
      </c>
      <c r="B147" s="15" t="s">
        <v>5636</v>
      </c>
      <c r="C147" s="15" t="s">
        <v>5637</v>
      </c>
      <c r="D147" s="15" t="s">
        <v>4061</v>
      </c>
      <c r="E147" s="15" t="s">
        <v>4023</v>
      </c>
      <c r="F147" s="15" t="s">
        <v>4006</v>
      </c>
      <c r="G147" s="15" t="s">
        <v>3899</v>
      </c>
      <c r="H147" s="16" t="s">
        <v>208</v>
      </c>
      <c r="I147" s="17">
        <v>24</v>
      </c>
      <c r="J147" s="15" t="s">
        <v>30</v>
      </c>
      <c r="K147" s="15" t="s">
        <v>30</v>
      </c>
      <c r="L147" s="15">
        <v>2001</v>
      </c>
      <c r="M147" s="15" t="s">
        <v>30</v>
      </c>
      <c r="N147" s="15" t="s">
        <v>30</v>
      </c>
      <c r="O147" s="15" t="s">
        <v>30</v>
      </c>
      <c r="P147" s="15" t="s">
        <v>5226</v>
      </c>
      <c r="Q147" s="15" t="s">
        <v>5630</v>
      </c>
      <c r="R147" s="18">
        <f>INDEX('Blast furnaces'!$R:$R,MATCH(A147,'Blast furnaces'!$A:$A,0))</f>
        <v>0</v>
      </c>
    </row>
    <row r="148" spans="1:18" x14ac:dyDescent="0.35">
      <c r="A148" s="15" t="s">
        <v>213</v>
      </c>
      <c r="B148" s="15" t="s">
        <v>5638</v>
      </c>
      <c r="C148" s="15" t="s">
        <v>5639</v>
      </c>
      <c r="D148" s="15" t="s">
        <v>4059</v>
      </c>
      <c r="E148" s="15" t="s">
        <v>4023</v>
      </c>
      <c r="F148" s="15" t="s">
        <v>4006</v>
      </c>
      <c r="G148" s="15" t="s">
        <v>3899</v>
      </c>
      <c r="H148" s="16" t="s">
        <v>216</v>
      </c>
      <c r="I148" s="17">
        <v>26</v>
      </c>
      <c r="J148" s="15" t="s">
        <v>30</v>
      </c>
      <c r="K148" s="15" t="s">
        <v>30</v>
      </c>
      <c r="L148" s="15">
        <v>1999</v>
      </c>
      <c r="M148" s="15" t="s">
        <v>30</v>
      </c>
      <c r="N148" s="15" t="s">
        <v>30</v>
      </c>
      <c r="O148" s="15" t="s">
        <v>30</v>
      </c>
      <c r="P148" s="15" t="s">
        <v>5264</v>
      </c>
      <c r="Q148" s="15" t="s">
        <v>5640</v>
      </c>
      <c r="R148" s="18">
        <f>INDEX('Blast furnaces'!$R:$R,MATCH(A148,'Blast furnaces'!$A:$A,0))</f>
        <v>0</v>
      </c>
    </row>
    <row r="149" spans="1:18" x14ac:dyDescent="0.35">
      <c r="A149" s="15" t="s">
        <v>231</v>
      </c>
      <c r="B149" s="15" t="s">
        <v>5641</v>
      </c>
      <c r="C149" s="15" t="s">
        <v>5642</v>
      </c>
      <c r="D149" s="15" t="s">
        <v>4058</v>
      </c>
      <c r="E149" s="15" t="s">
        <v>4023</v>
      </c>
      <c r="F149" s="15" t="s">
        <v>4006</v>
      </c>
      <c r="G149" s="15" t="s">
        <v>3899</v>
      </c>
      <c r="H149" s="16" t="s">
        <v>233</v>
      </c>
      <c r="I149" s="17">
        <v>14</v>
      </c>
      <c r="J149" s="15" t="s">
        <v>30</v>
      </c>
      <c r="K149" s="15" t="s">
        <v>30</v>
      </c>
      <c r="L149" s="15">
        <v>2011</v>
      </c>
      <c r="M149" s="15" t="s">
        <v>30</v>
      </c>
      <c r="N149" s="15" t="s">
        <v>30</v>
      </c>
      <c r="O149" s="15" t="s">
        <v>30</v>
      </c>
      <c r="P149" s="15" t="s">
        <v>5337</v>
      </c>
      <c r="Q149" s="15" t="s">
        <v>5635</v>
      </c>
      <c r="R149" s="18">
        <f>INDEX('Blast furnaces'!$R:$R,MATCH(A149,'Blast furnaces'!$A:$A,0))</f>
        <v>0</v>
      </c>
    </row>
    <row r="150" spans="1:18" x14ac:dyDescent="0.35">
      <c r="A150" s="15" t="s">
        <v>5643</v>
      </c>
      <c r="B150" s="15" t="s">
        <v>5644</v>
      </c>
      <c r="C150" s="15" t="s">
        <v>5645</v>
      </c>
      <c r="D150" s="15" t="s">
        <v>4022</v>
      </c>
      <c r="E150" s="15" t="s">
        <v>4023</v>
      </c>
      <c r="F150" s="15" t="s">
        <v>4006</v>
      </c>
      <c r="G150" s="15" t="s">
        <v>3899</v>
      </c>
      <c r="H150" s="16" t="s">
        <v>5646</v>
      </c>
      <c r="I150" s="17">
        <v>32</v>
      </c>
      <c r="J150" s="15" t="s">
        <v>30</v>
      </c>
      <c r="K150" s="15" t="s">
        <v>30</v>
      </c>
      <c r="L150" s="15">
        <v>1993</v>
      </c>
      <c r="M150" s="15" t="s">
        <v>30</v>
      </c>
      <c r="N150" s="15" t="s">
        <v>30</v>
      </c>
      <c r="O150" s="15" t="s">
        <v>30</v>
      </c>
      <c r="P150" s="15" t="s">
        <v>4</v>
      </c>
      <c r="Q150" s="15" t="s">
        <v>5647</v>
      </c>
      <c r="R150" s="18" t="e">
        <f>INDEX('Blast furnaces'!$R:$R,MATCH(A150,'Blast furnaces'!$A:$A,0))</f>
        <v>#N/A</v>
      </c>
    </row>
    <row r="151" spans="1:18" x14ac:dyDescent="0.35">
      <c r="A151" s="15" t="s">
        <v>218</v>
      </c>
      <c r="B151" s="15" t="s">
        <v>5648</v>
      </c>
      <c r="C151" s="15" t="s">
        <v>5649</v>
      </c>
      <c r="D151" s="15" t="s">
        <v>4022</v>
      </c>
      <c r="E151" s="15" t="s">
        <v>4023</v>
      </c>
      <c r="F151" s="15" t="s">
        <v>4006</v>
      </c>
      <c r="G151" s="15" t="s">
        <v>3899</v>
      </c>
      <c r="H151" s="16" t="s">
        <v>220</v>
      </c>
      <c r="I151" s="17">
        <v>19</v>
      </c>
      <c r="J151" s="15" t="s">
        <v>30</v>
      </c>
      <c r="K151" s="15" t="s">
        <v>30</v>
      </c>
      <c r="L151" s="15">
        <v>2006</v>
      </c>
      <c r="M151" s="15" t="s">
        <v>30</v>
      </c>
      <c r="N151" s="15" t="s">
        <v>30</v>
      </c>
      <c r="O151" s="15" t="s">
        <v>30</v>
      </c>
      <c r="P151" s="15" t="s">
        <v>5226</v>
      </c>
      <c r="Q151" s="15" t="s">
        <v>5630</v>
      </c>
      <c r="R151" s="18">
        <f>INDEX('Blast furnaces'!$R:$R,MATCH(A151,'Blast furnaces'!$A:$A,0))</f>
        <v>0</v>
      </c>
    </row>
    <row r="152" spans="1:18" x14ac:dyDescent="0.35">
      <c r="A152" s="15" t="s">
        <v>1657</v>
      </c>
      <c r="B152" s="15" t="s">
        <v>5650</v>
      </c>
      <c r="C152" s="15" t="s">
        <v>5651</v>
      </c>
      <c r="D152" s="15" t="s">
        <v>4062</v>
      </c>
      <c r="E152" s="15" t="s">
        <v>4009</v>
      </c>
      <c r="F152" s="15" t="s">
        <v>4006</v>
      </c>
      <c r="G152" s="15" t="s">
        <v>3899</v>
      </c>
      <c r="H152" s="16" t="s">
        <v>1659</v>
      </c>
      <c r="I152" s="17">
        <v>23.06</v>
      </c>
      <c r="J152" s="15" t="s">
        <v>30</v>
      </c>
      <c r="K152" s="15" t="s">
        <v>30</v>
      </c>
      <c r="L152" s="20">
        <v>37488</v>
      </c>
      <c r="M152" s="15" t="s">
        <v>30</v>
      </c>
      <c r="N152" s="15" t="s">
        <v>30</v>
      </c>
      <c r="O152" s="15" t="s">
        <v>30</v>
      </c>
      <c r="P152" s="15" t="s">
        <v>1</v>
      </c>
      <c r="Q152" s="15" t="s">
        <v>30</v>
      </c>
      <c r="R152" s="18">
        <f>INDEX('Blast furnaces'!$R:$R,MATCH(A152,'Blast furnaces'!$A:$A,0))</f>
        <v>0</v>
      </c>
    </row>
    <row r="153" spans="1:18" x14ac:dyDescent="0.35">
      <c r="A153" s="15" t="s">
        <v>1070</v>
      </c>
      <c r="B153" s="15" t="s">
        <v>5652</v>
      </c>
      <c r="C153" s="15" t="s">
        <v>5653</v>
      </c>
      <c r="D153" s="15" t="s">
        <v>30</v>
      </c>
      <c r="E153" s="15" t="s">
        <v>4009</v>
      </c>
      <c r="F153" s="15" t="s">
        <v>4006</v>
      </c>
      <c r="G153" s="15" t="s">
        <v>3899</v>
      </c>
      <c r="H153" s="16" t="s">
        <v>1072</v>
      </c>
      <c r="I153" s="17">
        <v>19.91</v>
      </c>
      <c r="J153" s="15" t="s">
        <v>30</v>
      </c>
      <c r="K153" s="15" t="s">
        <v>30</v>
      </c>
      <c r="L153" s="20">
        <v>38637</v>
      </c>
      <c r="M153" s="15" t="s">
        <v>30</v>
      </c>
      <c r="N153" s="15" t="s">
        <v>30</v>
      </c>
      <c r="O153" s="15" t="s">
        <v>30</v>
      </c>
      <c r="P153" s="15" t="s">
        <v>5654</v>
      </c>
      <c r="Q153" s="15" t="s">
        <v>30</v>
      </c>
      <c r="R153" s="18">
        <f>INDEX('Blast furnaces'!$R:$R,MATCH(A153,'Blast furnaces'!$A:$A,0))</f>
        <v>0</v>
      </c>
    </row>
    <row r="154" spans="1:18" x14ac:dyDescent="0.35">
      <c r="A154" s="15" t="s">
        <v>5655</v>
      </c>
      <c r="B154" s="15" t="s">
        <v>5656</v>
      </c>
      <c r="C154" s="15" t="s">
        <v>5657</v>
      </c>
      <c r="D154" s="15" t="s">
        <v>30</v>
      </c>
      <c r="E154" s="15" t="s">
        <v>4009</v>
      </c>
      <c r="F154" s="15" t="s">
        <v>4006</v>
      </c>
      <c r="G154" s="15" t="s">
        <v>3899</v>
      </c>
      <c r="H154" s="16" t="s">
        <v>5658</v>
      </c>
      <c r="I154" s="17">
        <v>88</v>
      </c>
      <c r="J154" s="15" t="s">
        <v>30</v>
      </c>
      <c r="K154" s="15" t="s">
        <v>30</v>
      </c>
      <c r="L154" s="15">
        <v>1937</v>
      </c>
      <c r="M154" s="15" t="s">
        <v>30</v>
      </c>
      <c r="N154" s="15" t="s">
        <v>30</v>
      </c>
      <c r="O154" s="15" t="s">
        <v>30</v>
      </c>
      <c r="P154" s="15" t="s">
        <v>4</v>
      </c>
      <c r="Q154" s="15" t="s">
        <v>5659</v>
      </c>
      <c r="R154" s="18" t="e">
        <f>INDEX('Blast furnaces'!$R:$R,MATCH(A154,'Blast furnaces'!$A:$A,0))</f>
        <v>#N/A</v>
      </c>
    </row>
    <row r="155" spans="1:18" x14ac:dyDescent="0.35">
      <c r="A155" s="15" t="s">
        <v>5660</v>
      </c>
      <c r="B155" s="15" t="s">
        <v>5661</v>
      </c>
      <c r="C155" s="15" t="s">
        <v>5662</v>
      </c>
      <c r="D155" s="15" t="s">
        <v>4022</v>
      </c>
      <c r="E155" s="15" t="s">
        <v>4023</v>
      </c>
      <c r="F155" s="15" t="s">
        <v>4006</v>
      </c>
      <c r="G155" s="15" t="s">
        <v>3899</v>
      </c>
      <c r="H155" s="16" t="s">
        <v>5663</v>
      </c>
      <c r="I155" s="17">
        <v>4</v>
      </c>
      <c r="J155" s="15" t="s">
        <v>30</v>
      </c>
      <c r="K155" s="15" t="s">
        <v>30</v>
      </c>
      <c r="L155" s="15">
        <v>2021</v>
      </c>
      <c r="M155" s="15" t="s">
        <v>30</v>
      </c>
      <c r="N155" s="15" t="s">
        <v>30</v>
      </c>
      <c r="O155" s="15" t="s">
        <v>30</v>
      </c>
      <c r="P155" s="15" t="s">
        <v>4</v>
      </c>
      <c r="Q155" s="15" t="s">
        <v>5664</v>
      </c>
      <c r="R155" s="18" t="e">
        <f>INDEX('Blast furnaces'!$R:$R,MATCH(A155,'Blast furnaces'!$A:$A,0))</f>
        <v>#N/A</v>
      </c>
    </row>
    <row r="156" spans="1:18" x14ac:dyDescent="0.35">
      <c r="A156" s="15" t="s">
        <v>239</v>
      </c>
      <c r="B156" s="15" t="s">
        <v>5665</v>
      </c>
      <c r="C156" s="15" t="s">
        <v>5666</v>
      </c>
      <c r="D156" s="15" t="s">
        <v>4063</v>
      </c>
      <c r="E156" s="15" t="s">
        <v>4064</v>
      </c>
      <c r="F156" s="15" t="s">
        <v>4006</v>
      </c>
      <c r="G156" s="15" t="s">
        <v>3899</v>
      </c>
      <c r="H156" s="16" t="s">
        <v>241</v>
      </c>
      <c r="I156" s="17">
        <v>26</v>
      </c>
      <c r="J156" s="15" t="s">
        <v>30</v>
      </c>
      <c r="K156" s="15" t="s">
        <v>30</v>
      </c>
      <c r="L156" s="15">
        <v>1999</v>
      </c>
      <c r="M156" s="15" t="s">
        <v>30</v>
      </c>
      <c r="N156" s="15" t="s">
        <v>30</v>
      </c>
      <c r="O156" s="15" t="s">
        <v>30</v>
      </c>
      <c r="P156" s="15" t="s">
        <v>5264</v>
      </c>
      <c r="Q156" s="15" t="s">
        <v>5667</v>
      </c>
      <c r="R156" s="18">
        <f>INDEX('Blast furnaces'!$R:$R,MATCH(A156,'Blast furnaces'!$A:$A,0))</f>
        <v>0</v>
      </c>
    </row>
    <row r="157" spans="1:18" x14ac:dyDescent="0.35">
      <c r="A157" s="15" t="s">
        <v>5668</v>
      </c>
      <c r="B157" s="15" t="s">
        <v>5669</v>
      </c>
      <c r="C157" s="15" t="s">
        <v>5670</v>
      </c>
      <c r="D157" s="15" t="s">
        <v>4065</v>
      </c>
      <c r="E157" s="15" t="s">
        <v>4008</v>
      </c>
      <c r="F157" s="15" t="s">
        <v>4006</v>
      </c>
      <c r="G157" s="15" t="s">
        <v>3899</v>
      </c>
      <c r="H157" s="16" t="s">
        <v>5671</v>
      </c>
      <c r="I157" s="17">
        <v>15</v>
      </c>
      <c r="J157" s="15" t="s">
        <v>30</v>
      </c>
      <c r="K157" s="15" t="s">
        <v>30</v>
      </c>
      <c r="L157" s="15">
        <v>2010</v>
      </c>
      <c r="M157" s="15" t="s">
        <v>30</v>
      </c>
      <c r="N157" s="15" t="s">
        <v>30</v>
      </c>
      <c r="O157" s="15" t="s">
        <v>30</v>
      </c>
      <c r="P157" s="15" t="s">
        <v>4</v>
      </c>
      <c r="Q157" s="15" t="s">
        <v>5640</v>
      </c>
      <c r="R157" s="18" t="e">
        <f>INDEX('Blast furnaces'!$R:$R,MATCH(A157,'Blast furnaces'!$A:$A,0))</f>
        <v>#N/A</v>
      </c>
    </row>
    <row r="158" spans="1:18" x14ac:dyDescent="0.35">
      <c r="A158" s="15" t="s">
        <v>1689</v>
      </c>
      <c r="B158" s="15" t="s">
        <v>5672</v>
      </c>
      <c r="C158" s="15" t="s">
        <v>5673</v>
      </c>
      <c r="D158" s="15" t="s">
        <v>4066</v>
      </c>
      <c r="E158" s="15" t="s">
        <v>4008</v>
      </c>
      <c r="F158" s="15" t="s">
        <v>4006</v>
      </c>
      <c r="G158" s="15" t="s">
        <v>3899</v>
      </c>
      <c r="H158" s="16" t="s">
        <v>1691</v>
      </c>
      <c r="I158" s="17">
        <v>5</v>
      </c>
      <c r="J158" s="15" t="s">
        <v>30</v>
      </c>
      <c r="K158" s="15" t="s">
        <v>30</v>
      </c>
      <c r="L158" s="15">
        <v>2020</v>
      </c>
      <c r="M158" s="15" t="s">
        <v>30</v>
      </c>
      <c r="N158" s="15" t="s">
        <v>30</v>
      </c>
      <c r="O158" s="15" t="s">
        <v>30</v>
      </c>
      <c r="P158" s="15" t="s">
        <v>5226</v>
      </c>
      <c r="Q158" s="15" t="s">
        <v>5674</v>
      </c>
      <c r="R158" s="18">
        <f>INDEX('Blast furnaces'!$R:$R,MATCH(A158,'Blast furnaces'!$A:$A,0))</f>
        <v>0</v>
      </c>
    </row>
    <row r="159" spans="1:18" x14ac:dyDescent="0.35">
      <c r="A159" s="15" t="s">
        <v>5675</v>
      </c>
      <c r="B159" s="15" t="s">
        <v>5676</v>
      </c>
      <c r="C159" s="15" t="s">
        <v>5677</v>
      </c>
      <c r="D159" s="15" t="s">
        <v>4067</v>
      </c>
      <c r="E159" s="15" t="s">
        <v>4008</v>
      </c>
      <c r="F159" s="15" t="s">
        <v>4006</v>
      </c>
      <c r="G159" s="15" t="s">
        <v>3899</v>
      </c>
      <c r="H159" s="16" t="s">
        <v>5678</v>
      </c>
      <c r="I159" s="17">
        <v>4</v>
      </c>
      <c r="J159" s="15" t="s">
        <v>30</v>
      </c>
      <c r="K159" s="15" t="s">
        <v>30</v>
      </c>
      <c r="L159" s="15">
        <v>2021</v>
      </c>
      <c r="M159" s="15" t="s">
        <v>30</v>
      </c>
      <c r="N159" s="15" t="s">
        <v>30</v>
      </c>
      <c r="O159" s="15" t="s">
        <v>30</v>
      </c>
      <c r="P159" s="15" t="s">
        <v>4</v>
      </c>
      <c r="Q159" s="15" t="s">
        <v>5448</v>
      </c>
      <c r="R159" s="18" t="e">
        <f>INDEX('Blast furnaces'!$R:$R,MATCH(A159,'Blast furnaces'!$A:$A,0))</f>
        <v>#N/A</v>
      </c>
    </row>
    <row r="160" spans="1:18" x14ac:dyDescent="0.35">
      <c r="A160" s="15" t="s">
        <v>5679</v>
      </c>
      <c r="B160" s="15" t="s">
        <v>5680</v>
      </c>
      <c r="C160" s="15" t="s">
        <v>5681</v>
      </c>
      <c r="D160" s="15" t="s">
        <v>4067</v>
      </c>
      <c r="E160" s="15" t="s">
        <v>4008</v>
      </c>
      <c r="F160" s="15" t="s">
        <v>4006</v>
      </c>
      <c r="G160" s="15" t="s">
        <v>3899</v>
      </c>
      <c r="H160" s="16" t="s">
        <v>5682</v>
      </c>
      <c r="I160" s="17">
        <v>2</v>
      </c>
      <c r="J160" s="18">
        <v>44621</v>
      </c>
      <c r="K160" s="15">
        <v>2019</v>
      </c>
      <c r="L160" s="15">
        <v>2023</v>
      </c>
      <c r="M160" s="15" t="s">
        <v>30</v>
      </c>
      <c r="N160" s="15" t="s">
        <v>30</v>
      </c>
      <c r="O160" s="15" t="s">
        <v>30</v>
      </c>
      <c r="P160" s="15" t="s">
        <v>4</v>
      </c>
      <c r="Q160" s="15" t="s">
        <v>30</v>
      </c>
      <c r="R160" s="18" t="e">
        <f>INDEX('Blast furnaces'!$R:$R,MATCH(A160,'Blast furnaces'!$A:$A,0))</f>
        <v>#N/A</v>
      </c>
    </row>
    <row r="161" spans="1:18" x14ac:dyDescent="0.35">
      <c r="A161" s="15" t="s">
        <v>1685</v>
      </c>
      <c r="B161" s="15" t="s">
        <v>5683</v>
      </c>
      <c r="C161" s="15" t="s">
        <v>5684</v>
      </c>
      <c r="D161" s="15" t="s">
        <v>4065</v>
      </c>
      <c r="E161" s="15" t="s">
        <v>4008</v>
      </c>
      <c r="F161" s="15" t="s">
        <v>4006</v>
      </c>
      <c r="G161" s="15" t="s">
        <v>3899</v>
      </c>
      <c r="H161" s="16" t="s">
        <v>1687</v>
      </c>
      <c r="I161" s="17">
        <v>10</v>
      </c>
      <c r="J161" s="15" t="s">
        <v>30</v>
      </c>
      <c r="K161" s="15" t="s">
        <v>30</v>
      </c>
      <c r="L161" s="15">
        <v>2015</v>
      </c>
      <c r="M161" s="15" t="s">
        <v>30</v>
      </c>
      <c r="N161" s="15" t="s">
        <v>30</v>
      </c>
      <c r="O161" s="15" t="s">
        <v>30</v>
      </c>
      <c r="P161" s="15" t="s">
        <v>1</v>
      </c>
      <c r="Q161" s="15" t="s">
        <v>30</v>
      </c>
      <c r="R161" s="18">
        <f>INDEX('Blast furnaces'!$R:$R,MATCH(A161,'Blast furnaces'!$A:$A,0))</f>
        <v>0</v>
      </c>
    </row>
    <row r="162" spans="1:18" x14ac:dyDescent="0.35">
      <c r="A162" s="15" t="s">
        <v>2541</v>
      </c>
      <c r="B162" s="15" t="s">
        <v>5685</v>
      </c>
      <c r="C162" s="15" t="s">
        <v>5686</v>
      </c>
      <c r="D162" s="15" t="s">
        <v>4068</v>
      </c>
      <c r="E162" s="15" t="s">
        <v>4008</v>
      </c>
      <c r="F162" s="15" t="s">
        <v>4006</v>
      </c>
      <c r="G162" s="15" t="s">
        <v>3899</v>
      </c>
      <c r="H162" s="16" t="s">
        <v>2543</v>
      </c>
      <c r="I162" s="17">
        <v>15</v>
      </c>
      <c r="J162" s="15" t="s">
        <v>30</v>
      </c>
      <c r="K162" s="15" t="s">
        <v>30</v>
      </c>
      <c r="L162" s="15">
        <v>2010</v>
      </c>
      <c r="M162" s="15" t="s">
        <v>30</v>
      </c>
      <c r="N162" s="15" t="s">
        <v>30</v>
      </c>
      <c r="O162" s="15" t="s">
        <v>30</v>
      </c>
      <c r="P162" s="15" t="s">
        <v>5264</v>
      </c>
      <c r="Q162" s="15" t="s">
        <v>5687</v>
      </c>
      <c r="R162" s="18">
        <f>INDEX('Blast furnaces'!$R:$R,MATCH(A162,'Blast furnaces'!$A:$A,0))</f>
        <v>44501</v>
      </c>
    </row>
    <row r="163" spans="1:18" x14ac:dyDescent="0.35">
      <c r="A163" s="15" t="s">
        <v>2570</v>
      </c>
      <c r="B163" s="15" t="s">
        <v>5688</v>
      </c>
      <c r="C163" s="15" t="s">
        <v>5689</v>
      </c>
      <c r="D163" s="15" t="s">
        <v>4069</v>
      </c>
      <c r="E163" s="15" t="s">
        <v>4033</v>
      </c>
      <c r="F163" s="15" t="s">
        <v>4006</v>
      </c>
      <c r="G163" s="15" t="s">
        <v>3899</v>
      </c>
      <c r="H163" s="16" t="s">
        <v>2572</v>
      </c>
      <c r="I163" s="17">
        <v>17</v>
      </c>
      <c r="J163" s="15" t="s">
        <v>30</v>
      </c>
      <c r="K163" s="15" t="s">
        <v>30</v>
      </c>
      <c r="L163" s="15">
        <v>2008</v>
      </c>
      <c r="M163" s="15" t="s">
        <v>30</v>
      </c>
      <c r="N163" s="15" t="s">
        <v>30</v>
      </c>
      <c r="O163" s="15" t="s">
        <v>30</v>
      </c>
      <c r="P163" s="15" t="s">
        <v>5337</v>
      </c>
      <c r="Q163" s="15" t="s">
        <v>5448</v>
      </c>
      <c r="R163" s="18">
        <f>INDEX('Blast furnaces'!$R:$R,MATCH(A163,'Blast furnaces'!$A:$A,0))</f>
        <v>0</v>
      </c>
    </row>
    <row r="164" spans="1:18" x14ac:dyDescent="0.35">
      <c r="A164" s="15" t="s">
        <v>288</v>
      </c>
      <c r="B164" s="15" t="s">
        <v>5690</v>
      </c>
      <c r="C164" s="15" t="s">
        <v>5691</v>
      </c>
      <c r="D164" s="15" t="s">
        <v>4070</v>
      </c>
      <c r="E164" s="15" t="s">
        <v>4055</v>
      </c>
      <c r="F164" s="15" t="s">
        <v>4006</v>
      </c>
      <c r="G164" s="15" t="s">
        <v>3899</v>
      </c>
      <c r="H164" s="16" t="s">
        <v>290</v>
      </c>
      <c r="I164" s="17">
        <v>16</v>
      </c>
      <c r="J164" s="15" t="s">
        <v>30</v>
      </c>
      <c r="K164" s="15" t="s">
        <v>30</v>
      </c>
      <c r="L164" s="15">
        <v>2009</v>
      </c>
      <c r="M164" s="15" t="s">
        <v>30</v>
      </c>
      <c r="N164" s="15" t="s">
        <v>30</v>
      </c>
      <c r="O164" s="15" t="s">
        <v>30</v>
      </c>
      <c r="P164" s="15" t="s">
        <v>5337</v>
      </c>
      <c r="Q164" s="15" t="s">
        <v>5692</v>
      </c>
      <c r="R164" s="18">
        <f>INDEX('Blast furnaces'!$R:$R,MATCH(A164,'Blast furnaces'!$A:$A,0))</f>
        <v>0</v>
      </c>
    </row>
    <row r="165" spans="1:18" x14ac:dyDescent="0.35">
      <c r="A165" s="15" t="s">
        <v>1699</v>
      </c>
      <c r="B165" s="15" t="s">
        <v>5693</v>
      </c>
      <c r="C165" s="15" t="s">
        <v>5694</v>
      </c>
      <c r="D165" s="15" t="s">
        <v>4071</v>
      </c>
      <c r="E165" s="15" t="s">
        <v>4055</v>
      </c>
      <c r="F165" s="15" t="s">
        <v>4006</v>
      </c>
      <c r="G165" s="15" t="s">
        <v>3899</v>
      </c>
      <c r="H165" s="16" t="s">
        <v>1701</v>
      </c>
      <c r="I165" s="17">
        <v>6</v>
      </c>
      <c r="J165" s="18">
        <v>44621</v>
      </c>
      <c r="K165" s="15" t="s">
        <v>30</v>
      </c>
      <c r="L165" s="15">
        <v>2019</v>
      </c>
      <c r="M165" s="15" t="s">
        <v>30</v>
      </c>
      <c r="N165" s="15" t="s">
        <v>30</v>
      </c>
      <c r="O165" s="15" t="s">
        <v>30</v>
      </c>
      <c r="P165" s="15" t="s">
        <v>5654</v>
      </c>
      <c r="Q165" s="15" t="s">
        <v>30</v>
      </c>
      <c r="R165" s="18">
        <f>INDEX('Blast furnaces'!$R:$R,MATCH(A165,'Blast furnaces'!$A:$A,0))</f>
        <v>0</v>
      </c>
    </row>
    <row r="166" spans="1:18" x14ac:dyDescent="0.35">
      <c r="A166" s="15" t="s">
        <v>5695</v>
      </c>
      <c r="B166" s="15" t="s">
        <v>5696</v>
      </c>
      <c r="C166" s="15" t="s">
        <v>5697</v>
      </c>
      <c r="D166" s="15" t="s">
        <v>4072</v>
      </c>
      <c r="E166" s="15" t="s">
        <v>4055</v>
      </c>
      <c r="F166" s="15" t="s">
        <v>4006</v>
      </c>
      <c r="G166" s="15" t="s">
        <v>3899</v>
      </c>
      <c r="H166" s="16" t="s">
        <v>5698</v>
      </c>
      <c r="I166" s="17">
        <v>35</v>
      </c>
      <c r="J166" s="15" t="s">
        <v>30</v>
      </c>
      <c r="K166" s="15" t="s">
        <v>30</v>
      </c>
      <c r="L166" s="15">
        <v>1990</v>
      </c>
      <c r="M166" s="21">
        <v>44896</v>
      </c>
      <c r="N166" s="15" t="s">
        <v>30</v>
      </c>
      <c r="O166" s="15" t="s">
        <v>30</v>
      </c>
      <c r="P166" s="15" t="s">
        <v>4</v>
      </c>
      <c r="Q166" s="15" t="s">
        <v>5699</v>
      </c>
      <c r="R166" s="18" t="e">
        <f>INDEX('Blast furnaces'!$R:$R,MATCH(A166,'Blast furnaces'!$A:$A,0))</f>
        <v>#N/A</v>
      </c>
    </row>
    <row r="167" spans="1:18" x14ac:dyDescent="0.35">
      <c r="A167" s="15" t="s">
        <v>5700</v>
      </c>
      <c r="B167" s="15" t="s">
        <v>5701</v>
      </c>
      <c r="C167" s="15" t="s">
        <v>5697</v>
      </c>
      <c r="D167" s="15" t="s">
        <v>4072</v>
      </c>
      <c r="E167" s="15" t="s">
        <v>4055</v>
      </c>
      <c r="F167" s="15" t="s">
        <v>4006</v>
      </c>
      <c r="G167" s="15" t="s">
        <v>3899</v>
      </c>
      <c r="H167" s="16" t="s">
        <v>5702</v>
      </c>
      <c r="I167" s="17">
        <v>2</v>
      </c>
      <c r="J167" s="20">
        <v>44904</v>
      </c>
      <c r="K167" s="15">
        <v>2022</v>
      </c>
      <c r="L167" s="15">
        <v>2023</v>
      </c>
      <c r="M167" s="15" t="s">
        <v>30</v>
      </c>
      <c r="N167" s="15" t="s">
        <v>30</v>
      </c>
      <c r="O167" s="15" t="s">
        <v>30</v>
      </c>
      <c r="P167" s="15" t="s">
        <v>4</v>
      </c>
      <c r="Q167" s="15" t="s">
        <v>5699</v>
      </c>
      <c r="R167" s="18" t="e">
        <f>INDEX('Blast furnaces'!$R:$R,MATCH(A167,'Blast furnaces'!$A:$A,0))</f>
        <v>#N/A</v>
      </c>
    </row>
    <row r="168" spans="1:18" x14ac:dyDescent="0.35">
      <c r="A168" s="15" t="s">
        <v>5703</v>
      </c>
      <c r="B168" s="15" t="s">
        <v>5704</v>
      </c>
      <c r="C168" s="15" t="s">
        <v>5705</v>
      </c>
      <c r="D168" s="15" t="s">
        <v>4073</v>
      </c>
      <c r="E168" s="15" t="s">
        <v>4055</v>
      </c>
      <c r="F168" s="15" t="s">
        <v>4006</v>
      </c>
      <c r="G168" s="15" t="s">
        <v>3899</v>
      </c>
      <c r="H168" s="16" t="s">
        <v>5706</v>
      </c>
      <c r="I168" s="17">
        <v>23</v>
      </c>
      <c r="J168" s="15" t="s">
        <v>30</v>
      </c>
      <c r="K168" s="15" t="s">
        <v>30</v>
      </c>
      <c r="L168" s="15">
        <v>2002</v>
      </c>
      <c r="M168" s="15" t="s">
        <v>30</v>
      </c>
      <c r="N168" s="15" t="s">
        <v>30</v>
      </c>
      <c r="O168" s="15" t="s">
        <v>30</v>
      </c>
      <c r="P168" s="15" t="s">
        <v>4</v>
      </c>
      <c r="Q168" s="15" t="s">
        <v>5699</v>
      </c>
      <c r="R168" s="18" t="e">
        <f>INDEX('Blast furnaces'!$R:$R,MATCH(A168,'Blast furnaces'!$A:$A,0))</f>
        <v>#N/A</v>
      </c>
    </row>
    <row r="169" spans="1:18" x14ac:dyDescent="0.35">
      <c r="A169" s="15" t="s">
        <v>307</v>
      </c>
      <c r="B169" s="15" t="s">
        <v>5707</v>
      </c>
      <c r="C169" s="15" t="s">
        <v>5708</v>
      </c>
      <c r="D169" s="15" t="s">
        <v>4074</v>
      </c>
      <c r="E169" s="15" t="s">
        <v>4055</v>
      </c>
      <c r="F169" s="15" t="s">
        <v>4006</v>
      </c>
      <c r="G169" s="15" t="s">
        <v>3899</v>
      </c>
      <c r="H169" s="16" t="s">
        <v>309</v>
      </c>
      <c r="I169" s="17">
        <v>22</v>
      </c>
      <c r="J169" s="15" t="s">
        <v>30</v>
      </c>
      <c r="K169" s="15" t="s">
        <v>30</v>
      </c>
      <c r="L169" s="15">
        <v>2003</v>
      </c>
      <c r="M169" s="15" t="s">
        <v>30</v>
      </c>
      <c r="N169" s="15" t="s">
        <v>30</v>
      </c>
      <c r="O169" s="15" t="s">
        <v>30</v>
      </c>
      <c r="P169" s="15" t="s">
        <v>5226</v>
      </c>
      <c r="Q169" s="15" t="s">
        <v>30</v>
      </c>
      <c r="R169" s="18">
        <f>INDEX('Blast furnaces'!$R:$R,MATCH(A169,'Blast furnaces'!$A:$A,0))</f>
        <v>44969</v>
      </c>
    </row>
    <row r="170" spans="1:18" x14ac:dyDescent="0.35">
      <c r="A170" s="15" t="s">
        <v>5709</v>
      </c>
      <c r="B170" s="15" t="s">
        <v>5710</v>
      </c>
      <c r="C170" s="15" t="s">
        <v>5711</v>
      </c>
      <c r="D170" s="15" t="s">
        <v>4074</v>
      </c>
      <c r="E170" s="15" t="s">
        <v>4055</v>
      </c>
      <c r="F170" s="15" t="s">
        <v>4006</v>
      </c>
      <c r="G170" s="15" t="s">
        <v>3899</v>
      </c>
      <c r="H170" s="16" t="s">
        <v>5712</v>
      </c>
      <c r="I170" s="17">
        <v>7</v>
      </c>
      <c r="J170" s="15" t="s">
        <v>30</v>
      </c>
      <c r="K170" s="15" t="s">
        <v>30</v>
      </c>
      <c r="L170" s="15">
        <v>2018</v>
      </c>
      <c r="M170" s="15" t="s">
        <v>30</v>
      </c>
      <c r="N170" s="15" t="s">
        <v>30</v>
      </c>
      <c r="O170" s="15" t="s">
        <v>30</v>
      </c>
      <c r="P170" s="15" t="s">
        <v>4</v>
      </c>
      <c r="Q170" s="15" t="s">
        <v>5699</v>
      </c>
      <c r="R170" s="18" t="e">
        <f>INDEX('Blast furnaces'!$R:$R,MATCH(A170,'Blast furnaces'!$A:$A,0))</f>
        <v>#N/A</v>
      </c>
    </row>
    <row r="171" spans="1:18" x14ac:dyDescent="0.35">
      <c r="A171" s="15" t="s">
        <v>1694</v>
      </c>
      <c r="B171" s="15" t="s">
        <v>5713</v>
      </c>
      <c r="C171" s="15" t="s">
        <v>5714</v>
      </c>
      <c r="D171" s="15" t="s">
        <v>4073</v>
      </c>
      <c r="E171" s="15" t="s">
        <v>4055</v>
      </c>
      <c r="F171" s="15" t="s">
        <v>4006</v>
      </c>
      <c r="G171" s="15" t="s">
        <v>3899</v>
      </c>
      <c r="H171" s="16" t="s">
        <v>1696</v>
      </c>
      <c r="I171" s="17">
        <v>32</v>
      </c>
      <c r="J171" s="15" t="s">
        <v>30</v>
      </c>
      <c r="K171" s="15" t="s">
        <v>30</v>
      </c>
      <c r="L171" s="15">
        <v>1993</v>
      </c>
      <c r="M171" s="15" t="s">
        <v>30</v>
      </c>
      <c r="N171" s="15" t="s">
        <v>30</v>
      </c>
      <c r="O171" s="15" t="s">
        <v>30</v>
      </c>
      <c r="P171" s="15" t="s">
        <v>5264</v>
      </c>
      <c r="Q171" s="15" t="s">
        <v>5699</v>
      </c>
      <c r="R171" s="18">
        <f>INDEX('Blast furnaces'!$R:$R,MATCH(A171,'Blast furnaces'!$A:$A,0))</f>
        <v>0</v>
      </c>
    </row>
    <row r="172" spans="1:18" x14ac:dyDescent="0.35">
      <c r="A172" s="15" t="s">
        <v>5715</v>
      </c>
      <c r="B172" s="15" t="s">
        <v>5716</v>
      </c>
      <c r="C172" s="15" t="s">
        <v>5717</v>
      </c>
      <c r="D172" s="15" t="s">
        <v>4073</v>
      </c>
      <c r="E172" s="15" t="s">
        <v>4055</v>
      </c>
      <c r="F172" s="15" t="s">
        <v>4006</v>
      </c>
      <c r="G172" s="15" t="s">
        <v>3899</v>
      </c>
      <c r="H172" s="16" t="s">
        <v>5718</v>
      </c>
      <c r="I172" s="17">
        <v>25</v>
      </c>
      <c r="J172" s="15" t="s">
        <v>30</v>
      </c>
      <c r="K172" s="15" t="s">
        <v>30</v>
      </c>
      <c r="L172" s="15">
        <v>2000</v>
      </c>
      <c r="M172" s="15" t="s">
        <v>30</v>
      </c>
      <c r="N172" s="15" t="s">
        <v>30</v>
      </c>
      <c r="O172" s="15" t="s">
        <v>30</v>
      </c>
      <c r="P172" s="15" t="s">
        <v>4</v>
      </c>
      <c r="Q172" s="15" t="s">
        <v>5699</v>
      </c>
      <c r="R172" s="18" t="e">
        <f>INDEX('Blast furnaces'!$R:$R,MATCH(A172,'Blast furnaces'!$A:$A,0))</f>
        <v>#N/A</v>
      </c>
    </row>
    <row r="173" spans="1:18" x14ac:dyDescent="0.35">
      <c r="A173" s="15" t="s">
        <v>5719</v>
      </c>
      <c r="B173" s="15" t="s">
        <v>5720</v>
      </c>
      <c r="C173" s="15" t="s">
        <v>5721</v>
      </c>
      <c r="D173" s="15" t="s">
        <v>4073</v>
      </c>
      <c r="E173" s="15" t="s">
        <v>4055</v>
      </c>
      <c r="F173" s="15" t="s">
        <v>4006</v>
      </c>
      <c r="G173" s="15" t="s">
        <v>3899</v>
      </c>
      <c r="H173" s="16" t="s">
        <v>5722</v>
      </c>
      <c r="I173" s="17">
        <v>21</v>
      </c>
      <c r="J173" s="15" t="s">
        <v>30</v>
      </c>
      <c r="K173" s="15" t="s">
        <v>30</v>
      </c>
      <c r="L173" s="15">
        <v>2004</v>
      </c>
      <c r="M173" s="15" t="s">
        <v>30</v>
      </c>
      <c r="N173" s="15" t="s">
        <v>30</v>
      </c>
      <c r="O173" s="15" t="s">
        <v>30</v>
      </c>
      <c r="P173" s="15" t="s">
        <v>4</v>
      </c>
      <c r="Q173" s="15" t="s">
        <v>5699</v>
      </c>
      <c r="R173" s="18" t="e">
        <f>INDEX('Blast furnaces'!$R:$R,MATCH(A173,'Blast furnaces'!$A:$A,0))</f>
        <v>#N/A</v>
      </c>
    </row>
    <row r="174" spans="1:18" x14ac:dyDescent="0.35">
      <c r="A174" s="15" t="s">
        <v>1511</v>
      </c>
      <c r="B174" s="15" t="s">
        <v>5723</v>
      </c>
      <c r="C174" s="15" t="s">
        <v>5724</v>
      </c>
      <c r="D174" s="15" t="s">
        <v>4054</v>
      </c>
      <c r="E174" s="15" t="s">
        <v>4055</v>
      </c>
      <c r="F174" s="15" t="s">
        <v>4006</v>
      </c>
      <c r="G174" s="15" t="s">
        <v>3899</v>
      </c>
      <c r="H174" s="16" t="s">
        <v>1513</v>
      </c>
      <c r="I174" s="17">
        <v>5</v>
      </c>
      <c r="J174" s="15" t="s">
        <v>30</v>
      </c>
      <c r="K174" s="15" t="s">
        <v>30</v>
      </c>
      <c r="L174" s="15">
        <v>2020</v>
      </c>
      <c r="M174" s="15" t="s">
        <v>30</v>
      </c>
      <c r="N174" s="15" t="s">
        <v>30</v>
      </c>
      <c r="O174" s="15" t="s">
        <v>30</v>
      </c>
      <c r="P174" s="15" t="s">
        <v>5226</v>
      </c>
      <c r="Q174" s="15" t="s">
        <v>30</v>
      </c>
      <c r="R174" s="18">
        <f>INDEX('Blast furnaces'!$R:$R,MATCH(A174,'Blast furnaces'!$A:$A,0))</f>
        <v>0</v>
      </c>
    </row>
    <row r="175" spans="1:18" x14ac:dyDescent="0.35">
      <c r="A175" s="15" t="s">
        <v>1721</v>
      </c>
      <c r="B175" s="15" t="s">
        <v>5725</v>
      </c>
      <c r="C175" s="15" t="s">
        <v>5726</v>
      </c>
      <c r="D175" s="15" t="s">
        <v>4075</v>
      </c>
      <c r="E175" s="15" t="s">
        <v>4055</v>
      </c>
      <c r="F175" s="15" t="s">
        <v>4006</v>
      </c>
      <c r="G175" s="15" t="s">
        <v>3899</v>
      </c>
      <c r="H175" s="16" t="s">
        <v>1723</v>
      </c>
      <c r="I175" s="17">
        <v>12</v>
      </c>
      <c r="J175" s="15" t="s">
        <v>30</v>
      </c>
      <c r="K175" s="15" t="s">
        <v>30</v>
      </c>
      <c r="L175" s="15">
        <v>2013</v>
      </c>
      <c r="M175" s="15" t="s">
        <v>30</v>
      </c>
      <c r="N175" s="15" t="s">
        <v>30</v>
      </c>
      <c r="O175" s="15" t="s">
        <v>30</v>
      </c>
      <c r="P175" s="15" t="s">
        <v>5727</v>
      </c>
      <c r="Q175" s="15" t="s">
        <v>30</v>
      </c>
      <c r="R175" s="18">
        <f>INDEX('Blast furnaces'!$R:$R,MATCH(A175,'Blast furnaces'!$A:$A,0))</f>
        <v>0</v>
      </c>
    </row>
    <row r="176" spans="1:18" x14ac:dyDescent="0.35">
      <c r="A176" s="15" t="s">
        <v>1747</v>
      </c>
      <c r="B176" s="15" t="s">
        <v>5728</v>
      </c>
      <c r="C176" s="15" t="s">
        <v>5705</v>
      </c>
      <c r="D176" s="15" t="s">
        <v>4076</v>
      </c>
      <c r="E176" s="15" t="s">
        <v>4055</v>
      </c>
      <c r="F176" s="15" t="s">
        <v>4006</v>
      </c>
      <c r="G176" s="15" t="s">
        <v>3899</v>
      </c>
      <c r="H176" s="16" t="s">
        <v>1749</v>
      </c>
      <c r="I176" s="17">
        <v>10</v>
      </c>
      <c r="J176" s="15" t="s">
        <v>30</v>
      </c>
      <c r="K176" s="15" t="s">
        <v>30</v>
      </c>
      <c r="L176" s="15">
        <v>2015</v>
      </c>
      <c r="M176" s="15" t="s">
        <v>30</v>
      </c>
      <c r="N176" s="15" t="s">
        <v>30</v>
      </c>
      <c r="O176" s="15" t="s">
        <v>30</v>
      </c>
      <c r="P176" s="15" t="s">
        <v>1</v>
      </c>
      <c r="Q176" s="15" t="s">
        <v>30</v>
      </c>
      <c r="R176" s="18">
        <f>INDEX('Blast furnaces'!$R:$R,MATCH(A176,'Blast furnaces'!$A:$A,0))</f>
        <v>0</v>
      </c>
    </row>
    <row r="177" spans="1:18" x14ac:dyDescent="0.35">
      <c r="A177" s="15" t="s">
        <v>293</v>
      </c>
      <c r="B177" s="15" t="s">
        <v>5729</v>
      </c>
      <c r="C177" s="15" t="s">
        <v>5730</v>
      </c>
      <c r="D177" s="15" t="s">
        <v>4054</v>
      </c>
      <c r="E177" s="15" t="s">
        <v>4055</v>
      </c>
      <c r="F177" s="15" t="s">
        <v>4006</v>
      </c>
      <c r="G177" s="15" t="s">
        <v>3899</v>
      </c>
      <c r="H177" s="16" t="s">
        <v>295</v>
      </c>
      <c r="I177" s="17">
        <v>22</v>
      </c>
      <c r="J177" s="15" t="s">
        <v>30</v>
      </c>
      <c r="K177" s="15" t="s">
        <v>30</v>
      </c>
      <c r="L177" s="15">
        <v>2003</v>
      </c>
      <c r="M177" s="15" t="s">
        <v>30</v>
      </c>
      <c r="N177" s="15" t="s">
        <v>30</v>
      </c>
      <c r="O177" s="15" t="s">
        <v>30</v>
      </c>
      <c r="P177" s="15" t="s">
        <v>5226</v>
      </c>
      <c r="Q177" s="15" t="s">
        <v>30</v>
      </c>
      <c r="R177" s="18">
        <f>INDEX('Blast furnaces'!$R:$R,MATCH(A177,'Blast furnaces'!$A:$A,0))</f>
        <v>0</v>
      </c>
    </row>
    <row r="178" spans="1:18" x14ac:dyDescent="0.35">
      <c r="A178" s="15" t="s">
        <v>5731</v>
      </c>
      <c r="B178" s="15" t="s">
        <v>5732</v>
      </c>
      <c r="C178" s="15" t="s">
        <v>5733</v>
      </c>
      <c r="D178" s="15" t="s">
        <v>4071</v>
      </c>
      <c r="E178" s="15" t="s">
        <v>4055</v>
      </c>
      <c r="F178" s="15" t="s">
        <v>4006</v>
      </c>
      <c r="G178" s="15" t="s">
        <v>3899</v>
      </c>
      <c r="H178" s="16" t="s">
        <v>5734</v>
      </c>
      <c r="I178" s="17">
        <v>15</v>
      </c>
      <c r="J178" s="15" t="s">
        <v>30</v>
      </c>
      <c r="K178" s="15" t="s">
        <v>30</v>
      </c>
      <c r="L178" s="15">
        <v>2010</v>
      </c>
      <c r="M178" s="15" t="s">
        <v>30</v>
      </c>
      <c r="N178" s="15" t="s">
        <v>30</v>
      </c>
      <c r="O178" s="15" t="s">
        <v>30</v>
      </c>
      <c r="P178" s="15" t="s">
        <v>4</v>
      </c>
      <c r="Q178" s="15" t="s">
        <v>5735</v>
      </c>
      <c r="R178" s="18" t="e">
        <f>INDEX('Blast furnaces'!$R:$R,MATCH(A178,'Blast furnaces'!$A:$A,0))</f>
        <v>#N/A</v>
      </c>
    </row>
    <row r="179" spans="1:18" x14ac:dyDescent="0.35">
      <c r="A179" s="15" t="s">
        <v>5736</v>
      </c>
      <c r="B179" s="15" t="s">
        <v>5737</v>
      </c>
      <c r="C179" s="15" t="s">
        <v>5738</v>
      </c>
      <c r="D179" s="15" t="s">
        <v>4077</v>
      </c>
      <c r="E179" s="15" t="s">
        <v>4055</v>
      </c>
      <c r="F179" s="15" t="s">
        <v>4006</v>
      </c>
      <c r="G179" s="15" t="s">
        <v>3899</v>
      </c>
      <c r="H179" s="16" t="s">
        <v>5739</v>
      </c>
      <c r="I179" s="17">
        <v>28</v>
      </c>
      <c r="J179" s="15" t="s">
        <v>30</v>
      </c>
      <c r="K179" s="15" t="s">
        <v>30</v>
      </c>
      <c r="L179" s="15">
        <v>1997</v>
      </c>
      <c r="M179" s="15" t="s">
        <v>30</v>
      </c>
      <c r="N179" s="15" t="s">
        <v>30</v>
      </c>
      <c r="O179" s="15" t="s">
        <v>30</v>
      </c>
      <c r="P179" s="15" t="s">
        <v>4</v>
      </c>
      <c r="Q179" s="15" t="s">
        <v>5740</v>
      </c>
      <c r="R179" s="18" t="e">
        <f>INDEX('Blast furnaces'!$R:$R,MATCH(A179,'Blast furnaces'!$A:$A,0))</f>
        <v>#N/A</v>
      </c>
    </row>
    <row r="180" spans="1:18" x14ac:dyDescent="0.35">
      <c r="A180" s="15" t="s">
        <v>5741</v>
      </c>
      <c r="B180" s="15" t="s">
        <v>5742</v>
      </c>
      <c r="C180" s="15" t="s">
        <v>5743</v>
      </c>
      <c r="D180" s="15" t="s">
        <v>4078</v>
      </c>
      <c r="E180" s="15" t="s">
        <v>4079</v>
      </c>
      <c r="F180" s="15" t="s">
        <v>4006</v>
      </c>
      <c r="G180" s="15" t="s">
        <v>3899</v>
      </c>
      <c r="H180" s="16" t="s">
        <v>5744</v>
      </c>
      <c r="I180" s="17">
        <v>11</v>
      </c>
      <c r="J180" s="15" t="s">
        <v>30</v>
      </c>
      <c r="K180" s="15" t="s">
        <v>30</v>
      </c>
      <c r="L180" s="15">
        <v>2014</v>
      </c>
      <c r="M180" s="15" t="s">
        <v>30</v>
      </c>
      <c r="N180" s="15" t="s">
        <v>30</v>
      </c>
      <c r="O180" s="15" t="s">
        <v>30</v>
      </c>
      <c r="P180" s="15" t="s">
        <v>4</v>
      </c>
      <c r="Q180" s="15" t="s">
        <v>30</v>
      </c>
      <c r="R180" s="18" t="e">
        <f>INDEX('Blast furnaces'!$R:$R,MATCH(A180,'Blast furnaces'!$A:$A,0))</f>
        <v>#N/A</v>
      </c>
    </row>
    <row r="181" spans="1:18" x14ac:dyDescent="0.35">
      <c r="A181" s="15" t="s">
        <v>5745</v>
      </c>
      <c r="B181" s="15" t="s">
        <v>5746</v>
      </c>
      <c r="C181" s="15" t="s">
        <v>5747</v>
      </c>
      <c r="D181" s="15" t="s">
        <v>4080</v>
      </c>
      <c r="E181" s="15" t="s">
        <v>4079</v>
      </c>
      <c r="F181" s="15" t="s">
        <v>4006</v>
      </c>
      <c r="G181" s="15" t="s">
        <v>3899</v>
      </c>
      <c r="H181" s="16" t="s">
        <v>5748</v>
      </c>
      <c r="I181" s="17">
        <v>13</v>
      </c>
      <c r="J181" s="15" t="s">
        <v>30</v>
      </c>
      <c r="K181" s="15" t="s">
        <v>30</v>
      </c>
      <c r="L181" s="15">
        <v>2012</v>
      </c>
      <c r="M181" s="15" t="s">
        <v>30</v>
      </c>
      <c r="N181" s="15" t="s">
        <v>30</v>
      </c>
      <c r="O181" s="15" t="s">
        <v>30</v>
      </c>
      <c r="P181" s="15" t="s">
        <v>4</v>
      </c>
      <c r="Q181" s="15" t="s">
        <v>5699</v>
      </c>
      <c r="R181" s="18" t="e">
        <f>INDEX('Blast furnaces'!$R:$R,MATCH(A181,'Blast furnaces'!$A:$A,0))</f>
        <v>#N/A</v>
      </c>
    </row>
    <row r="182" spans="1:18" x14ac:dyDescent="0.35">
      <c r="A182" s="15" t="s">
        <v>5749</v>
      </c>
      <c r="B182" s="15" t="s">
        <v>5750</v>
      </c>
      <c r="C182" s="15" t="s">
        <v>5751</v>
      </c>
      <c r="D182" s="15" t="s">
        <v>4081</v>
      </c>
      <c r="E182" s="15" t="s">
        <v>4079</v>
      </c>
      <c r="F182" s="15" t="s">
        <v>4006</v>
      </c>
      <c r="G182" s="15" t="s">
        <v>3899</v>
      </c>
      <c r="H182" s="16" t="s">
        <v>5752</v>
      </c>
      <c r="I182" s="17">
        <v>32</v>
      </c>
      <c r="J182" s="15" t="s">
        <v>30</v>
      </c>
      <c r="K182" s="15" t="s">
        <v>30</v>
      </c>
      <c r="L182" s="15">
        <v>1993</v>
      </c>
      <c r="M182" s="15" t="s">
        <v>30</v>
      </c>
      <c r="N182" s="15" t="s">
        <v>30</v>
      </c>
      <c r="O182" s="15" t="s">
        <v>30</v>
      </c>
      <c r="P182" s="15" t="s">
        <v>4</v>
      </c>
      <c r="Q182" s="15" t="s">
        <v>5753</v>
      </c>
      <c r="R182" s="18" t="e">
        <f>INDEX('Blast furnaces'!$R:$R,MATCH(A182,'Blast furnaces'!$A:$A,0))</f>
        <v>#N/A</v>
      </c>
    </row>
    <row r="183" spans="1:18" x14ac:dyDescent="0.35">
      <c r="A183" s="15" t="s">
        <v>5754</v>
      </c>
      <c r="B183" s="15" t="s">
        <v>5755</v>
      </c>
      <c r="C183" s="15" t="s">
        <v>5756</v>
      </c>
      <c r="D183" s="15" t="s">
        <v>4078</v>
      </c>
      <c r="E183" s="15" t="s">
        <v>4079</v>
      </c>
      <c r="F183" s="15" t="s">
        <v>4006</v>
      </c>
      <c r="G183" s="15" t="s">
        <v>3899</v>
      </c>
      <c r="H183" s="16" t="s">
        <v>5757</v>
      </c>
      <c r="I183" s="17">
        <v>11</v>
      </c>
      <c r="J183" s="15" t="s">
        <v>30</v>
      </c>
      <c r="K183" s="15" t="s">
        <v>30</v>
      </c>
      <c r="L183" s="15">
        <v>2014</v>
      </c>
      <c r="M183" s="15" t="s">
        <v>30</v>
      </c>
      <c r="N183" s="15" t="s">
        <v>30</v>
      </c>
      <c r="O183" s="15" t="s">
        <v>30</v>
      </c>
      <c r="P183" s="15" t="s">
        <v>4</v>
      </c>
      <c r="Q183" s="15" t="s">
        <v>5758</v>
      </c>
      <c r="R183" s="18" t="e">
        <f>INDEX('Blast furnaces'!$R:$R,MATCH(A183,'Blast furnaces'!$A:$A,0))</f>
        <v>#N/A</v>
      </c>
    </row>
    <row r="184" spans="1:18" x14ac:dyDescent="0.35">
      <c r="A184" s="15" t="s">
        <v>330</v>
      </c>
      <c r="B184" s="15" t="s">
        <v>5759</v>
      </c>
      <c r="C184" s="15" t="s">
        <v>5760</v>
      </c>
      <c r="D184" s="15" t="s">
        <v>4046</v>
      </c>
      <c r="E184" s="15" t="s">
        <v>4036</v>
      </c>
      <c r="F184" s="15" t="s">
        <v>4006</v>
      </c>
      <c r="G184" s="15" t="s">
        <v>3899</v>
      </c>
      <c r="H184" s="16" t="s">
        <v>332</v>
      </c>
      <c r="I184" s="17">
        <v>64.91</v>
      </c>
      <c r="J184" s="15" t="s">
        <v>30</v>
      </c>
      <c r="K184" s="15" t="s">
        <v>30</v>
      </c>
      <c r="L184" s="15">
        <v>1958</v>
      </c>
      <c r="M184" s="15" t="s">
        <v>30</v>
      </c>
      <c r="N184" s="15" t="s">
        <v>30</v>
      </c>
      <c r="O184" s="21">
        <v>44896</v>
      </c>
      <c r="P184" s="15" t="s">
        <v>5226</v>
      </c>
      <c r="Q184" s="15" t="s">
        <v>30</v>
      </c>
      <c r="R184" s="18">
        <f>INDEX('Blast furnaces'!$R:$R,MATCH(A184,'Blast furnaces'!$A:$A,0))</f>
        <v>0</v>
      </c>
    </row>
    <row r="185" spans="1:18" x14ac:dyDescent="0.35">
      <c r="A185" s="15" t="s">
        <v>1583</v>
      </c>
      <c r="B185" s="15" t="s">
        <v>5761</v>
      </c>
      <c r="C185" s="15" t="s">
        <v>5762</v>
      </c>
      <c r="D185" s="15" t="s">
        <v>4046</v>
      </c>
      <c r="E185" s="15" t="s">
        <v>4036</v>
      </c>
      <c r="F185" s="15" t="s">
        <v>4006</v>
      </c>
      <c r="G185" s="15" t="s">
        <v>3899</v>
      </c>
      <c r="H185" s="16" t="s">
        <v>1585</v>
      </c>
      <c r="I185" s="17">
        <v>3</v>
      </c>
      <c r="J185" s="15" t="s">
        <v>30</v>
      </c>
      <c r="K185" s="18">
        <v>43891</v>
      </c>
      <c r="L185" s="15">
        <v>2022</v>
      </c>
      <c r="M185" s="15" t="s">
        <v>30</v>
      </c>
      <c r="N185" s="15" t="s">
        <v>30</v>
      </c>
      <c r="O185" s="15" t="s">
        <v>30</v>
      </c>
      <c r="P185" s="15" t="s">
        <v>5226</v>
      </c>
      <c r="Q185" s="15" t="s">
        <v>30</v>
      </c>
      <c r="R185" s="18">
        <f>INDEX('Blast furnaces'!$R:$R,MATCH(A185,'Blast furnaces'!$A:$A,0))</f>
        <v>0</v>
      </c>
    </row>
    <row r="186" spans="1:18" x14ac:dyDescent="0.35">
      <c r="A186" s="15" t="s">
        <v>5763</v>
      </c>
      <c r="B186" s="15" t="s">
        <v>5764</v>
      </c>
      <c r="C186" s="15" t="s">
        <v>5765</v>
      </c>
      <c r="D186" s="15" t="s">
        <v>30</v>
      </c>
      <c r="E186" s="15" t="s">
        <v>4044</v>
      </c>
      <c r="F186" s="15" t="s">
        <v>4006</v>
      </c>
      <c r="G186" s="15" t="s">
        <v>3899</v>
      </c>
      <c r="H186" s="16" t="s">
        <v>5766</v>
      </c>
      <c r="I186" s="17">
        <v>21.86</v>
      </c>
      <c r="J186" s="15" t="s">
        <v>30</v>
      </c>
      <c r="K186" s="15" t="s">
        <v>30</v>
      </c>
      <c r="L186" s="20">
        <v>37924</v>
      </c>
      <c r="M186" s="15" t="s">
        <v>30</v>
      </c>
      <c r="N186" s="15" t="s">
        <v>30</v>
      </c>
      <c r="O186" s="15" t="s">
        <v>30</v>
      </c>
      <c r="P186" s="15" t="s">
        <v>4</v>
      </c>
      <c r="Q186" s="15" t="s">
        <v>5699</v>
      </c>
      <c r="R186" s="18" t="e">
        <f>INDEX('Blast furnaces'!$R:$R,MATCH(A186,'Blast furnaces'!$A:$A,0))</f>
        <v>#N/A</v>
      </c>
    </row>
    <row r="187" spans="1:18" x14ac:dyDescent="0.35">
      <c r="A187" s="15" t="s">
        <v>1547</v>
      </c>
      <c r="B187" s="15" t="s">
        <v>5767</v>
      </c>
      <c r="C187" s="15" t="s">
        <v>5768</v>
      </c>
      <c r="D187" s="15" t="s">
        <v>4082</v>
      </c>
      <c r="E187" s="15" t="s">
        <v>4036</v>
      </c>
      <c r="F187" s="15" t="s">
        <v>4006</v>
      </c>
      <c r="G187" s="15" t="s">
        <v>3899</v>
      </c>
      <c r="H187" s="16" t="s">
        <v>1549</v>
      </c>
      <c r="I187" s="17">
        <v>5</v>
      </c>
      <c r="J187" s="15" t="s">
        <v>30</v>
      </c>
      <c r="K187" s="15" t="s">
        <v>30</v>
      </c>
      <c r="L187" s="15">
        <v>2020</v>
      </c>
      <c r="M187" s="15" t="s">
        <v>30</v>
      </c>
      <c r="N187" s="15" t="s">
        <v>30</v>
      </c>
      <c r="O187" s="15" t="s">
        <v>30</v>
      </c>
      <c r="P187" s="15" t="s">
        <v>5264</v>
      </c>
      <c r="Q187" s="15" t="s">
        <v>5640</v>
      </c>
      <c r="R187" s="18">
        <f>INDEX('Blast furnaces'!$R:$R,MATCH(A187,'Blast furnaces'!$A:$A,0))</f>
        <v>44876</v>
      </c>
    </row>
    <row r="188" spans="1:18" x14ac:dyDescent="0.35">
      <c r="A188" s="15" t="s">
        <v>2544</v>
      </c>
      <c r="B188" s="15" t="s">
        <v>5769</v>
      </c>
      <c r="C188" s="15" t="s">
        <v>5770</v>
      </c>
      <c r="D188" s="15" t="s">
        <v>4083</v>
      </c>
      <c r="E188" s="15" t="s">
        <v>4036</v>
      </c>
      <c r="F188" s="15" t="s">
        <v>4006</v>
      </c>
      <c r="G188" s="15" t="s">
        <v>3899</v>
      </c>
      <c r="H188" s="16" t="s">
        <v>2546</v>
      </c>
      <c r="I188" s="17">
        <v>23</v>
      </c>
      <c r="J188" s="15" t="s">
        <v>30</v>
      </c>
      <c r="K188" s="15" t="s">
        <v>30</v>
      </c>
      <c r="L188" s="15">
        <v>2002</v>
      </c>
      <c r="M188" s="15" t="s">
        <v>30</v>
      </c>
      <c r="N188" s="15" t="s">
        <v>30</v>
      </c>
      <c r="O188" s="15" t="s">
        <v>30</v>
      </c>
      <c r="P188" s="15" t="s">
        <v>5226</v>
      </c>
      <c r="Q188" s="15" t="s">
        <v>30</v>
      </c>
      <c r="R188" s="18">
        <f>INDEX('Blast furnaces'!$R:$R,MATCH(A188,'Blast furnaces'!$A:$A,0))</f>
        <v>0</v>
      </c>
    </row>
    <row r="189" spans="1:18" x14ac:dyDescent="0.35">
      <c r="A189" s="15" t="s">
        <v>552</v>
      </c>
      <c r="B189" s="15" t="s">
        <v>5771</v>
      </c>
      <c r="C189" s="15" t="s">
        <v>5772</v>
      </c>
      <c r="D189" s="15" t="s">
        <v>4046</v>
      </c>
      <c r="E189" s="15" t="s">
        <v>4036</v>
      </c>
      <c r="F189" s="15" t="s">
        <v>4006</v>
      </c>
      <c r="G189" s="15" t="s">
        <v>3899</v>
      </c>
      <c r="H189" s="16" t="s">
        <v>554</v>
      </c>
      <c r="I189" s="17">
        <v>19</v>
      </c>
      <c r="J189" s="15" t="s">
        <v>30</v>
      </c>
      <c r="K189" s="15" t="s">
        <v>30</v>
      </c>
      <c r="L189" s="15">
        <v>2002</v>
      </c>
      <c r="M189" s="15" t="s">
        <v>30</v>
      </c>
      <c r="N189" s="15" t="s">
        <v>30</v>
      </c>
      <c r="O189" s="15">
        <v>2021</v>
      </c>
      <c r="P189" s="15" t="s">
        <v>5226</v>
      </c>
      <c r="Q189" s="15" t="s">
        <v>30</v>
      </c>
      <c r="R189" s="18">
        <f>INDEX('Blast furnaces'!$R:$R,MATCH(A189,'Blast furnaces'!$A:$A,0))</f>
        <v>0</v>
      </c>
    </row>
    <row r="190" spans="1:18" x14ac:dyDescent="0.35">
      <c r="A190" s="15" t="s">
        <v>3766</v>
      </c>
      <c r="B190" s="15" t="s">
        <v>5773</v>
      </c>
      <c r="C190" s="15" t="s">
        <v>5774</v>
      </c>
      <c r="D190" s="15" t="s">
        <v>30</v>
      </c>
      <c r="E190" s="15" t="s">
        <v>4028</v>
      </c>
      <c r="F190" s="15" t="s">
        <v>4006</v>
      </c>
      <c r="G190" s="15" t="s">
        <v>3899</v>
      </c>
      <c r="H190" s="16" t="s">
        <v>3768</v>
      </c>
      <c r="I190" s="17">
        <v>0.02</v>
      </c>
      <c r="J190" s="20">
        <v>45225</v>
      </c>
      <c r="K190" s="21">
        <v>45200</v>
      </c>
      <c r="L190" s="18">
        <v>45901</v>
      </c>
      <c r="M190" s="15" t="s">
        <v>30</v>
      </c>
      <c r="N190" s="15" t="s">
        <v>30</v>
      </c>
      <c r="O190" s="15" t="s">
        <v>30</v>
      </c>
      <c r="P190" s="15" t="s">
        <v>5191</v>
      </c>
      <c r="Q190" s="15" t="s">
        <v>30</v>
      </c>
      <c r="R190" s="18" t="e">
        <f>INDEX('Blast furnaces'!$R:$R,MATCH(A190,'Blast furnaces'!$A:$A,0))</f>
        <v>#N/A</v>
      </c>
    </row>
    <row r="191" spans="1:18" x14ac:dyDescent="0.35">
      <c r="A191" s="15" t="s">
        <v>455</v>
      </c>
      <c r="B191" s="15" t="s">
        <v>5775</v>
      </c>
      <c r="C191" s="15" t="s">
        <v>5776</v>
      </c>
      <c r="D191" s="15" t="s">
        <v>4082</v>
      </c>
      <c r="E191" s="15" t="s">
        <v>4036</v>
      </c>
      <c r="F191" s="15" t="s">
        <v>4006</v>
      </c>
      <c r="G191" s="15" t="s">
        <v>3899</v>
      </c>
      <c r="H191" s="16" t="s">
        <v>458</v>
      </c>
      <c r="I191" s="17">
        <v>16</v>
      </c>
      <c r="J191" s="15" t="s">
        <v>30</v>
      </c>
      <c r="K191" s="15" t="s">
        <v>30</v>
      </c>
      <c r="L191" s="15">
        <v>2009</v>
      </c>
      <c r="M191" s="15" t="s">
        <v>30</v>
      </c>
      <c r="N191" s="15" t="s">
        <v>30</v>
      </c>
      <c r="O191" s="15" t="s">
        <v>30</v>
      </c>
      <c r="P191" s="15" t="s">
        <v>5226</v>
      </c>
      <c r="Q191" s="15" t="s">
        <v>30</v>
      </c>
      <c r="R191" s="18">
        <f>INDEX('Blast furnaces'!$R:$R,MATCH(A191,'Blast furnaces'!$A:$A,0))</f>
        <v>0</v>
      </c>
    </row>
    <row r="192" spans="1:18" x14ac:dyDescent="0.35">
      <c r="A192" s="15" t="s">
        <v>640</v>
      </c>
      <c r="B192" s="15" t="s">
        <v>5777</v>
      </c>
      <c r="C192" s="15" t="s">
        <v>5778</v>
      </c>
      <c r="D192" s="15" t="s">
        <v>4082</v>
      </c>
      <c r="E192" s="15" t="s">
        <v>4036</v>
      </c>
      <c r="F192" s="15" t="s">
        <v>4006</v>
      </c>
      <c r="G192" s="15" t="s">
        <v>3899</v>
      </c>
      <c r="H192" s="16" t="s">
        <v>642</v>
      </c>
      <c r="I192" s="17">
        <v>19</v>
      </c>
      <c r="J192" s="15" t="s">
        <v>30</v>
      </c>
      <c r="K192" s="15" t="s">
        <v>30</v>
      </c>
      <c r="L192" s="15">
        <v>2002</v>
      </c>
      <c r="M192" s="15" t="s">
        <v>30</v>
      </c>
      <c r="N192" s="15" t="s">
        <v>30</v>
      </c>
      <c r="O192" s="15">
        <v>2021</v>
      </c>
      <c r="P192" s="15" t="s">
        <v>5226</v>
      </c>
      <c r="Q192" s="15" t="s">
        <v>30</v>
      </c>
      <c r="R192" s="18">
        <f>INDEX('Blast furnaces'!$R:$R,MATCH(A192,'Blast furnaces'!$A:$A,0))</f>
        <v>0</v>
      </c>
    </row>
    <row r="193" spans="1:18" x14ac:dyDescent="0.35">
      <c r="A193" s="15" t="s">
        <v>1571</v>
      </c>
      <c r="B193" s="15" t="s">
        <v>5779</v>
      </c>
      <c r="C193" s="15" t="s">
        <v>5780</v>
      </c>
      <c r="D193" s="15" t="s">
        <v>4082</v>
      </c>
      <c r="E193" s="15" t="s">
        <v>4036</v>
      </c>
      <c r="F193" s="15" t="s">
        <v>4006</v>
      </c>
      <c r="G193" s="15" t="s">
        <v>3899</v>
      </c>
      <c r="H193" s="16" t="s">
        <v>1573</v>
      </c>
      <c r="I193" s="17">
        <v>4</v>
      </c>
      <c r="J193" s="15" t="s">
        <v>30</v>
      </c>
      <c r="K193" s="15" t="s">
        <v>30</v>
      </c>
      <c r="L193" s="15">
        <v>2021</v>
      </c>
      <c r="M193" s="15" t="s">
        <v>30</v>
      </c>
      <c r="N193" s="15" t="s">
        <v>30</v>
      </c>
      <c r="O193" s="15" t="s">
        <v>30</v>
      </c>
      <c r="P193" s="15" t="s">
        <v>5226</v>
      </c>
      <c r="Q193" s="15" t="s">
        <v>30</v>
      </c>
      <c r="R193" s="18">
        <f>INDEX('Blast furnaces'!$R:$R,MATCH(A193,'Blast furnaces'!$A:$A,0))</f>
        <v>0</v>
      </c>
    </row>
    <row r="194" spans="1:18" x14ac:dyDescent="0.35">
      <c r="A194" s="15" t="s">
        <v>1736</v>
      </c>
      <c r="B194" s="15" t="s">
        <v>5781</v>
      </c>
      <c r="C194" s="15" t="s">
        <v>5782</v>
      </c>
      <c r="D194" s="15" t="s">
        <v>4046</v>
      </c>
      <c r="E194" s="15" t="s">
        <v>4036</v>
      </c>
      <c r="F194" s="15" t="s">
        <v>4006</v>
      </c>
      <c r="G194" s="15" t="s">
        <v>3899</v>
      </c>
      <c r="H194" s="16" t="s">
        <v>1738</v>
      </c>
      <c r="I194" s="17">
        <v>4</v>
      </c>
      <c r="J194" s="15" t="s">
        <v>30</v>
      </c>
      <c r="K194" s="15" t="s">
        <v>30</v>
      </c>
      <c r="L194" s="15">
        <v>2021</v>
      </c>
      <c r="M194" s="15" t="s">
        <v>30</v>
      </c>
      <c r="N194" s="15" t="s">
        <v>30</v>
      </c>
      <c r="O194" s="15" t="s">
        <v>30</v>
      </c>
      <c r="P194" s="15" t="s">
        <v>5226</v>
      </c>
      <c r="Q194" s="15" t="s">
        <v>30</v>
      </c>
      <c r="R194" s="18">
        <f>INDEX('Blast furnaces'!$R:$R,MATCH(A194,'Blast furnaces'!$A:$A,0))</f>
        <v>0</v>
      </c>
    </row>
    <row r="195" spans="1:18" x14ac:dyDescent="0.35">
      <c r="A195" s="15" t="s">
        <v>436</v>
      </c>
      <c r="B195" s="15" t="s">
        <v>5783</v>
      </c>
      <c r="C195" s="15" t="s">
        <v>5784</v>
      </c>
      <c r="D195" s="15" t="s">
        <v>4082</v>
      </c>
      <c r="E195" s="15" t="s">
        <v>4036</v>
      </c>
      <c r="F195" s="15" t="s">
        <v>4006</v>
      </c>
      <c r="G195" s="15" t="s">
        <v>3899</v>
      </c>
      <c r="H195" s="16" t="s">
        <v>438</v>
      </c>
      <c r="I195" s="17">
        <v>39</v>
      </c>
      <c r="J195" s="15" t="s">
        <v>30</v>
      </c>
      <c r="K195" s="15" t="s">
        <v>30</v>
      </c>
      <c r="L195" s="15">
        <v>1986</v>
      </c>
      <c r="M195" s="15" t="s">
        <v>30</v>
      </c>
      <c r="N195" s="15" t="s">
        <v>30</v>
      </c>
      <c r="O195" s="15" t="s">
        <v>30</v>
      </c>
      <c r="P195" s="15" t="s">
        <v>5226</v>
      </c>
      <c r="Q195" s="15" t="s">
        <v>5448</v>
      </c>
      <c r="R195" s="18">
        <f>INDEX('Blast furnaces'!$R:$R,MATCH(A195,'Blast furnaces'!$A:$A,0))</f>
        <v>0</v>
      </c>
    </row>
    <row r="196" spans="1:18" x14ac:dyDescent="0.35">
      <c r="A196" s="15" t="s">
        <v>1653</v>
      </c>
      <c r="B196" s="15" t="s">
        <v>5785</v>
      </c>
      <c r="C196" s="15" t="s">
        <v>5786</v>
      </c>
      <c r="D196" s="15" t="s">
        <v>4046</v>
      </c>
      <c r="E196" s="15" t="s">
        <v>4036</v>
      </c>
      <c r="F196" s="15" t="s">
        <v>4006</v>
      </c>
      <c r="G196" s="15" t="s">
        <v>3899</v>
      </c>
      <c r="H196" s="16" t="s">
        <v>1655</v>
      </c>
      <c r="I196" s="17">
        <v>26</v>
      </c>
      <c r="J196" s="15" t="s">
        <v>30</v>
      </c>
      <c r="K196" s="15" t="s">
        <v>30</v>
      </c>
      <c r="L196" s="15">
        <v>1999</v>
      </c>
      <c r="M196" s="15" t="s">
        <v>30</v>
      </c>
      <c r="N196" s="15" t="s">
        <v>30</v>
      </c>
      <c r="O196" s="15" t="s">
        <v>30</v>
      </c>
      <c r="P196" s="15" t="s">
        <v>1</v>
      </c>
      <c r="Q196" s="15" t="s">
        <v>30</v>
      </c>
      <c r="R196" s="18">
        <f>INDEX('Blast furnaces'!$R:$R,MATCH(A196,'Blast furnaces'!$A:$A,0))</f>
        <v>0</v>
      </c>
    </row>
    <row r="197" spans="1:18" x14ac:dyDescent="0.35">
      <c r="A197" s="15" t="s">
        <v>1516</v>
      </c>
      <c r="B197" s="15" t="s">
        <v>5787</v>
      </c>
      <c r="C197" s="15" t="s">
        <v>5788</v>
      </c>
      <c r="D197" s="15" t="s">
        <v>4046</v>
      </c>
      <c r="E197" s="15" t="s">
        <v>4036</v>
      </c>
      <c r="F197" s="15" t="s">
        <v>4006</v>
      </c>
      <c r="G197" s="15" t="s">
        <v>3899</v>
      </c>
      <c r="H197" s="16" t="s">
        <v>1518</v>
      </c>
      <c r="I197" s="17" t="s">
        <v>30</v>
      </c>
      <c r="J197" s="21">
        <v>44531</v>
      </c>
      <c r="K197" s="15">
        <v>2024</v>
      </c>
      <c r="L197" s="15" t="s">
        <v>30</v>
      </c>
      <c r="M197" s="15" t="s">
        <v>30</v>
      </c>
      <c r="N197" s="15" t="s">
        <v>30</v>
      </c>
      <c r="O197" s="15" t="s">
        <v>30</v>
      </c>
      <c r="P197" s="15" t="s">
        <v>5226</v>
      </c>
      <c r="Q197" s="15" t="s">
        <v>30</v>
      </c>
      <c r="R197" s="18">
        <f>INDEX('Blast furnaces'!$R:$R,MATCH(A197,'Blast furnaces'!$A:$A,0))</f>
        <v>0</v>
      </c>
    </row>
    <row r="198" spans="1:18" x14ac:dyDescent="0.35">
      <c r="A198" s="15" t="s">
        <v>408</v>
      </c>
      <c r="B198" s="15" t="s">
        <v>5789</v>
      </c>
      <c r="C198" s="15" t="s">
        <v>5790</v>
      </c>
      <c r="D198" s="15" t="s">
        <v>4046</v>
      </c>
      <c r="E198" s="15" t="s">
        <v>4036</v>
      </c>
      <c r="F198" s="15" t="s">
        <v>4006</v>
      </c>
      <c r="G198" s="15" t="s">
        <v>3899</v>
      </c>
      <c r="H198" s="16" t="s">
        <v>410</v>
      </c>
      <c r="I198" s="17">
        <v>33</v>
      </c>
      <c r="J198" s="15" t="s">
        <v>30</v>
      </c>
      <c r="K198" s="15" t="s">
        <v>30</v>
      </c>
      <c r="L198" s="15">
        <v>1992</v>
      </c>
      <c r="M198" s="15" t="s">
        <v>30</v>
      </c>
      <c r="N198" s="15" t="s">
        <v>30</v>
      </c>
      <c r="O198" s="15" t="s">
        <v>30</v>
      </c>
      <c r="P198" s="15" t="s">
        <v>5226</v>
      </c>
      <c r="Q198" s="15" t="s">
        <v>5791</v>
      </c>
      <c r="R198" s="18">
        <f>INDEX('Blast furnaces'!$R:$R,MATCH(A198,'Blast furnaces'!$A:$A,0))</f>
        <v>0</v>
      </c>
    </row>
    <row r="199" spans="1:18" x14ac:dyDescent="0.35">
      <c r="A199" s="15" t="s">
        <v>603</v>
      </c>
      <c r="B199" s="15" t="s">
        <v>5792</v>
      </c>
      <c r="C199" s="15" t="s">
        <v>5793</v>
      </c>
      <c r="D199" s="15" t="s">
        <v>4082</v>
      </c>
      <c r="E199" s="15" t="s">
        <v>4036</v>
      </c>
      <c r="F199" s="15" t="s">
        <v>4006</v>
      </c>
      <c r="G199" s="15" t="s">
        <v>3899</v>
      </c>
      <c r="H199" s="16" t="s">
        <v>605</v>
      </c>
      <c r="I199" s="17">
        <v>23</v>
      </c>
      <c r="J199" s="15" t="s">
        <v>30</v>
      </c>
      <c r="K199" s="15" t="s">
        <v>30</v>
      </c>
      <c r="L199" s="15">
        <v>2002</v>
      </c>
      <c r="M199" s="15" t="s">
        <v>30</v>
      </c>
      <c r="N199" s="15" t="s">
        <v>30</v>
      </c>
      <c r="O199" s="15" t="s">
        <v>30</v>
      </c>
      <c r="P199" s="15" t="s">
        <v>5226</v>
      </c>
      <c r="Q199" s="15" t="s">
        <v>30</v>
      </c>
      <c r="R199" s="18">
        <f>INDEX('Blast furnaces'!$R:$R,MATCH(A199,'Blast furnaces'!$A:$A,0))</f>
        <v>0</v>
      </c>
    </row>
    <row r="200" spans="1:18" x14ac:dyDescent="0.35">
      <c r="A200" s="15" t="s">
        <v>1578</v>
      </c>
      <c r="B200" s="15" t="s">
        <v>5794</v>
      </c>
      <c r="C200" s="15" t="s">
        <v>5795</v>
      </c>
      <c r="D200" s="15" t="s">
        <v>4046</v>
      </c>
      <c r="E200" s="15" t="s">
        <v>4036</v>
      </c>
      <c r="F200" s="15" t="s">
        <v>4006</v>
      </c>
      <c r="G200" s="15" t="s">
        <v>3899</v>
      </c>
      <c r="H200" s="16" t="s">
        <v>1580</v>
      </c>
      <c r="I200" s="17">
        <v>4</v>
      </c>
      <c r="J200" s="15" t="s">
        <v>30</v>
      </c>
      <c r="K200" s="15" t="s">
        <v>30</v>
      </c>
      <c r="L200" s="15">
        <v>2021</v>
      </c>
      <c r="M200" s="15" t="s">
        <v>30</v>
      </c>
      <c r="N200" s="15" t="s">
        <v>30</v>
      </c>
      <c r="O200" s="15" t="s">
        <v>30</v>
      </c>
      <c r="P200" s="15" t="s">
        <v>5226</v>
      </c>
      <c r="Q200" s="15" t="s">
        <v>30</v>
      </c>
      <c r="R200" s="18">
        <f>INDEX('Blast furnaces'!$R:$R,MATCH(A200,'Blast furnaces'!$A:$A,0))</f>
        <v>0</v>
      </c>
    </row>
    <row r="201" spans="1:18" x14ac:dyDescent="0.35">
      <c r="A201" s="15" t="s">
        <v>632</v>
      </c>
      <c r="B201" s="15" t="s">
        <v>5796</v>
      </c>
      <c r="C201" s="15" t="s">
        <v>5797</v>
      </c>
      <c r="D201" s="15" t="s">
        <v>4082</v>
      </c>
      <c r="E201" s="15" t="s">
        <v>4036</v>
      </c>
      <c r="F201" s="15" t="s">
        <v>4006</v>
      </c>
      <c r="G201" s="15" t="s">
        <v>3899</v>
      </c>
      <c r="H201" s="16" t="s">
        <v>635</v>
      </c>
      <c r="I201" s="17">
        <v>14</v>
      </c>
      <c r="J201" s="15" t="s">
        <v>30</v>
      </c>
      <c r="K201" s="15" t="s">
        <v>30</v>
      </c>
      <c r="L201" s="15">
        <v>2006</v>
      </c>
      <c r="M201" s="15" t="s">
        <v>30</v>
      </c>
      <c r="N201" s="15" t="s">
        <v>30</v>
      </c>
      <c r="O201" s="15">
        <v>2020</v>
      </c>
      <c r="P201" s="15" t="s">
        <v>5226</v>
      </c>
      <c r="Q201" s="15" t="s">
        <v>30</v>
      </c>
      <c r="R201" s="18">
        <f>INDEX('Blast furnaces'!$R:$R,MATCH(A201,'Blast furnaces'!$A:$A,0))</f>
        <v>0</v>
      </c>
    </row>
    <row r="202" spans="1:18" x14ac:dyDescent="0.35">
      <c r="A202" s="15" t="s">
        <v>1591</v>
      </c>
      <c r="B202" s="15" t="s">
        <v>5798</v>
      </c>
      <c r="C202" s="15" t="s">
        <v>5797</v>
      </c>
      <c r="D202" s="15" t="s">
        <v>4082</v>
      </c>
      <c r="E202" s="15" t="s">
        <v>4036</v>
      </c>
      <c r="F202" s="15" t="s">
        <v>4006</v>
      </c>
      <c r="G202" s="15" t="s">
        <v>3899</v>
      </c>
      <c r="H202" s="16" t="s">
        <v>1593</v>
      </c>
      <c r="I202" s="17">
        <v>19</v>
      </c>
      <c r="J202" s="15" t="s">
        <v>30</v>
      </c>
      <c r="K202" s="15" t="s">
        <v>30</v>
      </c>
      <c r="L202" s="15">
        <v>2006</v>
      </c>
      <c r="M202" s="15" t="s">
        <v>30</v>
      </c>
      <c r="N202" s="15" t="s">
        <v>30</v>
      </c>
      <c r="O202" s="15" t="s">
        <v>30</v>
      </c>
      <c r="P202" s="15" t="s">
        <v>5226</v>
      </c>
      <c r="Q202" s="15" t="s">
        <v>30</v>
      </c>
      <c r="R202" s="18">
        <f>INDEX('Blast furnaces'!$R:$R,MATCH(A202,'Blast furnaces'!$A:$A,0))</f>
        <v>0</v>
      </c>
    </row>
    <row r="203" spans="1:18" x14ac:dyDescent="0.35">
      <c r="A203" s="15" t="s">
        <v>1574</v>
      </c>
      <c r="B203" s="15" t="s">
        <v>5799</v>
      </c>
      <c r="C203" s="15" t="s">
        <v>5800</v>
      </c>
      <c r="D203" s="15" t="s">
        <v>4082</v>
      </c>
      <c r="E203" s="15" t="s">
        <v>4036</v>
      </c>
      <c r="F203" s="15" t="s">
        <v>4006</v>
      </c>
      <c r="G203" s="15" t="s">
        <v>3899</v>
      </c>
      <c r="H203" s="16" t="s">
        <v>1576</v>
      </c>
      <c r="I203" s="17">
        <v>3</v>
      </c>
      <c r="J203" s="18">
        <v>43709</v>
      </c>
      <c r="K203" s="15">
        <v>2020</v>
      </c>
      <c r="L203" s="15">
        <v>2022</v>
      </c>
      <c r="M203" s="15" t="s">
        <v>30</v>
      </c>
      <c r="N203" s="15" t="s">
        <v>30</v>
      </c>
      <c r="O203" s="15" t="s">
        <v>30</v>
      </c>
      <c r="P203" s="15" t="s">
        <v>5226</v>
      </c>
      <c r="Q203" s="15" t="s">
        <v>30</v>
      </c>
      <c r="R203" s="18">
        <f>INDEX('Blast furnaces'!$R:$R,MATCH(A203,'Blast furnaces'!$A:$A,0))</f>
        <v>0</v>
      </c>
    </row>
    <row r="204" spans="1:18" x14ac:dyDescent="0.35">
      <c r="A204" s="15" t="s">
        <v>628</v>
      </c>
      <c r="B204" s="15" t="s">
        <v>5801</v>
      </c>
      <c r="C204" s="15" t="s">
        <v>5802</v>
      </c>
      <c r="D204" s="15" t="s">
        <v>4082</v>
      </c>
      <c r="E204" s="15" t="s">
        <v>4036</v>
      </c>
      <c r="F204" s="15" t="s">
        <v>4006</v>
      </c>
      <c r="G204" s="15" t="s">
        <v>3899</v>
      </c>
      <c r="H204" s="16" t="s">
        <v>630</v>
      </c>
      <c r="I204" s="17">
        <v>19.5</v>
      </c>
      <c r="J204" s="15" t="s">
        <v>30</v>
      </c>
      <c r="K204" s="15" t="s">
        <v>30</v>
      </c>
      <c r="L204" s="15">
        <v>2003</v>
      </c>
      <c r="M204" s="15">
        <v>2019</v>
      </c>
      <c r="N204" s="15" t="s">
        <v>30</v>
      </c>
      <c r="O204" s="18">
        <v>44743</v>
      </c>
      <c r="P204" s="15" t="s">
        <v>5226</v>
      </c>
      <c r="Q204" s="15" t="s">
        <v>30</v>
      </c>
      <c r="R204" s="18">
        <f>INDEX('Blast furnaces'!$R:$R,MATCH(A204,'Blast furnaces'!$A:$A,0))</f>
        <v>0</v>
      </c>
    </row>
    <row r="205" spans="1:18" x14ac:dyDescent="0.35">
      <c r="A205" s="15" t="s">
        <v>423</v>
      </c>
      <c r="B205" s="15" t="s">
        <v>5803</v>
      </c>
      <c r="C205" s="15" t="s">
        <v>5804</v>
      </c>
      <c r="D205" s="15" t="s">
        <v>4046</v>
      </c>
      <c r="E205" s="15" t="s">
        <v>4036</v>
      </c>
      <c r="F205" s="15" t="s">
        <v>4006</v>
      </c>
      <c r="G205" s="15" t="s">
        <v>3899</v>
      </c>
      <c r="H205" s="16" t="s">
        <v>425</v>
      </c>
      <c r="I205" s="17">
        <v>20</v>
      </c>
      <c r="J205" s="15" t="s">
        <v>30</v>
      </c>
      <c r="K205" s="15" t="s">
        <v>30</v>
      </c>
      <c r="L205" s="15">
        <v>2001</v>
      </c>
      <c r="M205" s="15" t="s">
        <v>30</v>
      </c>
      <c r="N205" s="15" t="s">
        <v>30</v>
      </c>
      <c r="O205" s="15">
        <v>2021</v>
      </c>
      <c r="P205" s="15" t="s">
        <v>5226</v>
      </c>
      <c r="Q205" s="15" t="s">
        <v>30</v>
      </c>
      <c r="R205" s="18">
        <f>INDEX('Blast furnaces'!$R:$R,MATCH(A205,'Blast furnaces'!$A:$A,0))</f>
        <v>0</v>
      </c>
    </row>
    <row r="206" spans="1:18" x14ac:dyDescent="0.35">
      <c r="A206" s="15" t="s">
        <v>557</v>
      </c>
      <c r="B206" s="15" t="s">
        <v>5805</v>
      </c>
      <c r="C206" s="15" t="s">
        <v>5806</v>
      </c>
      <c r="D206" s="15" t="s">
        <v>4046</v>
      </c>
      <c r="E206" s="15" t="s">
        <v>4036</v>
      </c>
      <c r="F206" s="15" t="s">
        <v>4006</v>
      </c>
      <c r="G206" s="15" t="s">
        <v>3899</v>
      </c>
      <c r="H206" s="16" t="s">
        <v>559</v>
      </c>
      <c r="I206" s="17">
        <v>41</v>
      </c>
      <c r="J206" s="15" t="s">
        <v>30</v>
      </c>
      <c r="K206" s="15" t="s">
        <v>30</v>
      </c>
      <c r="L206" s="15">
        <v>1984</v>
      </c>
      <c r="M206" s="15" t="s">
        <v>30</v>
      </c>
      <c r="N206" s="15" t="s">
        <v>30</v>
      </c>
      <c r="O206" s="15" t="s">
        <v>30</v>
      </c>
      <c r="P206" s="15" t="s">
        <v>5226</v>
      </c>
      <c r="Q206" s="15" t="s">
        <v>30</v>
      </c>
      <c r="R206" s="18">
        <f>INDEX('Blast furnaces'!$R:$R,MATCH(A206,'Blast furnaces'!$A:$A,0))</f>
        <v>0</v>
      </c>
    </row>
    <row r="207" spans="1:18" x14ac:dyDescent="0.35">
      <c r="A207" s="15" t="s">
        <v>541</v>
      </c>
      <c r="B207" s="15" t="s">
        <v>5807</v>
      </c>
      <c r="C207" s="15" t="s">
        <v>5788</v>
      </c>
      <c r="D207" s="15" t="s">
        <v>4046</v>
      </c>
      <c r="E207" s="15" t="s">
        <v>4036</v>
      </c>
      <c r="F207" s="15" t="s">
        <v>4006</v>
      </c>
      <c r="G207" s="15" t="s">
        <v>3899</v>
      </c>
      <c r="H207" s="16" t="s">
        <v>543</v>
      </c>
      <c r="I207" s="17">
        <v>20</v>
      </c>
      <c r="J207" s="15" t="s">
        <v>30</v>
      </c>
      <c r="K207" s="15" t="s">
        <v>30</v>
      </c>
      <c r="L207" s="15">
        <v>2003</v>
      </c>
      <c r="M207" s="20">
        <v>44553</v>
      </c>
      <c r="N207" s="15" t="s">
        <v>30</v>
      </c>
      <c r="O207" s="15">
        <v>2023</v>
      </c>
      <c r="P207" s="15" t="s">
        <v>5226</v>
      </c>
      <c r="Q207" s="15" t="s">
        <v>30</v>
      </c>
      <c r="R207" s="18">
        <f>INDEX('Blast furnaces'!$R:$R,MATCH(A207,'Blast furnaces'!$A:$A,0))</f>
        <v>0</v>
      </c>
    </row>
    <row r="208" spans="1:18" x14ac:dyDescent="0.35">
      <c r="A208" s="15" t="s">
        <v>587</v>
      </c>
      <c r="B208" s="15" t="s">
        <v>5808</v>
      </c>
      <c r="C208" s="15" t="s">
        <v>5809</v>
      </c>
      <c r="D208" s="15" t="s">
        <v>4082</v>
      </c>
      <c r="E208" s="15" t="s">
        <v>4036</v>
      </c>
      <c r="F208" s="15" t="s">
        <v>4006</v>
      </c>
      <c r="G208" s="15" t="s">
        <v>3899</v>
      </c>
      <c r="H208" s="16" t="s">
        <v>589</v>
      </c>
      <c r="I208" s="17">
        <v>23</v>
      </c>
      <c r="J208" s="15" t="s">
        <v>30</v>
      </c>
      <c r="K208" s="15" t="s">
        <v>30</v>
      </c>
      <c r="L208" s="15">
        <v>2002</v>
      </c>
      <c r="M208" s="15" t="s">
        <v>30</v>
      </c>
      <c r="N208" s="15" t="s">
        <v>30</v>
      </c>
      <c r="O208" s="15" t="s">
        <v>30</v>
      </c>
      <c r="P208" s="15" t="s">
        <v>5226</v>
      </c>
      <c r="Q208" s="15" t="s">
        <v>30</v>
      </c>
      <c r="R208" s="18">
        <f>INDEX('Blast furnaces'!$R:$R,MATCH(A208,'Blast furnaces'!$A:$A,0))</f>
        <v>42800</v>
      </c>
    </row>
    <row r="209" spans="1:18" x14ac:dyDescent="0.35">
      <c r="A209" s="15" t="s">
        <v>569</v>
      </c>
      <c r="B209" s="15" t="s">
        <v>5810</v>
      </c>
      <c r="C209" s="15" t="s">
        <v>5811</v>
      </c>
      <c r="D209" s="15" t="s">
        <v>4046</v>
      </c>
      <c r="E209" s="15" t="s">
        <v>4036</v>
      </c>
      <c r="F209" s="15" t="s">
        <v>4006</v>
      </c>
      <c r="G209" s="15" t="s">
        <v>3899</v>
      </c>
      <c r="H209" s="16" t="s">
        <v>571</v>
      </c>
      <c r="I209" s="17">
        <v>23</v>
      </c>
      <c r="J209" s="15" t="s">
        <v>30</v>
      </c>
      <c r="K209" s="15" t="s">
        <v>30</v>
      </c>
      <c r="L209" s="15">
        <v>2002</v>
      </c>
      <c r="M209" s="20">
        <v>44524</v>
      </c>
      <c r="N209" s="15" t="s">
        <v>30</v>
      </c>
      <c r="O209" s="15" t="s">
        <v>30</v>
      </c>
      <c r="P209" s="15" t="s">
        <v>5226</v>
      </c>
      <c r="Q209" s="15" t="s">
        <v>30</v>
      </c>
      <c r="R209" s="18">
        <f>INDEX('Blast furnaces'!$R:$R,MATCH(A209,'Blast furnaces'!$A:$A,0))</f>
        <v>42268</v>
      </c>
    </row>
    <row r="210" spans="1:18" x14ac:dyDescent="0.35">
      <c r="A210" s="15" t="s">
        <v>562</v>
      </c>
      <c r="B210" s="15" t="s">
        <v>5812</v>
      </c>
      <c r="C210" s="15" t="s">
        <v>5813</v>
      </c>
      <c r="D210" s="15" t="s">
        <v>4046</v>
      </c>
      <c r="E210" s="15" t="s">
        <v>4036</v>
      </c>
      <c r="F210" s="15" t="s">
        <v>4006</v>
      </c>
      <c r="G210" s="15" t="s">
        <v>3899</v>
      </c>
      <c r="H210" s="16" t="s">
        <v>564</v>
      </c>
      <c r="I210" s="17">
        <v>32</v>
      </c>
      <c r="J210" s="15" t="s">
        <v>30</v>
      </c>
      <c r="K210" s="15" t="s">
        <v>30</v>
      </c>
      <c r="L210" s="15">
        <v>1993</v>
      </c>
      <c r="M210" s="15" t="s">
        <v>30</v>
      </c>
      <c r="N210" s="15" t="s">
        <v>30</v>
      </c>
      <c r="O210" s="15" t="s">
        <v>30</v>
      </c>
      <c r="P210" s="15" t="s">
        <v>5226</v>
      </c>
      <c r="Q210" s="15" t="s">
        <v>5814</v>
      </c>
      <c r="R210" s="18">
        <f>INDEX('Blast furnaces'!$R:$R,MATCH(A210,'Blast furnaces'!$A:$A,0))</f>
        <v>0</v>
      </c>
    </row>
    <row r="211" spans="1:18" x14ac:dyDescent="0.35">
      <c r="A211" s="15" t="s">
        <v>528</v>
      </c>
      <c r="B211" s="15" t="s">
        <v>5815</v>
      </c>
      <c r="C211" s="15" t="s">
        <v>5816</v>
      </c>
      <c r="D211" s="15" t="s">
        <v>4046</v>
      </c>
      <c r="E211" s="15" t="s">
        <v>4036</v>
      </c>
      <c r="F211" s="15" t="s">
        <v>4006</v>
      </c>
      <c r="G211" s="15" t="s">
        <v>3899</v>
      </c>
      <c r="H211" s="16" t="s">
        <v>530</v>
      </c>
      <c r="I211" s="17">
        <v>25</v>
      </c>
      <c r="J211" s="15" t="s">
        <v>30</v>
      </c>
      <c r="K211" s="15" t="s">
        <v>30</v>
      </c>
      <c r="L211" s="15">
        <v>2000</v>
      </c>
      <c r="M211" s="15" t="s">
        <v>30</v>
      </c>
      <c r="N211" s="15" t="s">
        <v>30</v>
      </c>
      <c r="O211" s="15" t="s">
        <v>30</v>
      </c>
      <c r="P211" s="15" t="s">
        <v>5264</v>
      </c>
      <c r="Q211" s="15" t="s">
        <v>30</v>
      </c>
      <c r="R211" s="18">
        <f>INDEX('Blast furnaces'!$R:$R,MATCH(A211,'Blast furnaces'!$A:$A,0))</f>
        <v>2020</v>
      </c>
    </row>
    <row r="212" spans="1:18" x14ac:dyDescent="0.35">
      <c r="A212" s="15" t="s">
        <v>318</v>
      </c>
      <c r="B212" s="15" t="s">
        <v>5817</v>
      </c>
      <c r="C212" s="15" t="s">
        <v>5818</v>
      </c>
      <c r="D212" s="15" t="s">
        <v>4046</v>
      </c>
      <c r="E212" s="15" t="s">
        <v>4036</v>
      </c>
      <c r="F212" s="15" t="s">
        <v>4006</v>
      </c>
      <c r="G212" s="15" t="s">
        <v>3899</v>
      </c>
      <c r="H212" s="16" t="s">
        <v>320</v>
      </c>
      <c r="I212" s="17">
        <v>32</v>
      </c>
      <c r="J212" s="15" t="s">
        <v>30</v>
      </c>
      <c r="K212" s="15" t="s">
        <v>30</v>
      </c>
      <c r="L212" s="15">
        <v>1993</v>
      </c>
      <c r="M212" s="15" t="s">
        <v>30</v>
      </c>
      <c r="N212" s="15" t="s">
        <v>30</v>
      </c>
      <c r="O212" s="15" t="s">
        <v>30</v>
      </c>
      <c r="P212" s="15" t="s">
        <v>5226</v>
      </c>
      <c r="Q212" s="15" t="s">
        <v>30</v>
      </c>
      <c r="R212" s="18">
        <f>INDEX('Blast furnaces'!$R:$R,MATCH(A212,'Blast furnaces'!$A:$A,0))</f>
        <v>2022</v>
      </c>
    </row>
    <row r="213" spans="1:18" x14ac:dyDescent="0.35">
      <c r="A213" s="15" t="s">
        <v>393</v>
      </c>
      <c r="B213" s="15" t="s">
        <v>5819</v>
      </c>
      <c r="C213" s="15" t="s">
        <v>5820</v>
      </c>
      <c r="D213" s="15" t="s">
        <v>4082</v>
      </c>
      <c r="E213" s="15" t="s">
        <v>4036</v>
      </c>
      <c r="F213" s="15" t="s">
        <v>4006</v>
      </c>
      <c r="G213" s="15" t="s">
        <v>3899</v>
      </c>
      <c r="H213" s="16" t="s">
        <v>396</v>
      </c>
      <c r="I213" s="17">
        <v>23</v>
      </c>
      <c r="J213" s="15" t="s">
        <v>30</v>
      </c>
      <c r="K213" s="15" t="s">
        <v>30</v>
      </c>
      <c r="L213" s="15">
        <v>2002</v>
      </c>
      <c r="M213" s="15" t="s">
        <v>30</v>
      </c>
      <c r="N213" s="15" t="s">
        <v>30</v>
      </c>
      <c r="O213" s="15" t="s">
        <v>30</v>
      </c>
      <c r="P213" s="15" t="s">
        <v>5264</v>
      </c>
      <c r="Q213" s="15" t="s">
        <v>30</v>
      </c>
      <c r="R213" s="18">
        <f>INDEX('Blast furnaces'!$R:$R,MATCH(A213,'Blast furnaces'!$A:$A,0))</f>
        <v>45400</v>
      </c>
    </row>
    <row r="214" spans="1:18" x14ac:dyDescent="0.35">
      <c r="A214" s="15" t="s">
        <v>532</v>
      </c>
      <c r="B214" s="15" t="s">
        <v>5821</v>
      </c>
      <c r="C214" s="15" t="s">
        <v>5822</v>
      </c>
      <c r="D214" s="15" t="s">
        <v>4046</v>
      </c>
      <c r="E214" s="15" t="s">
        <v>4036</v>
      </c>
      <c r="F214" s="15" t="s">
        <v>4006</v>
      </c>
      <c r="G214" s="15" t="s">
        <v>3899</v>
      </c>
      <c r="H214" s="16" t="s">
        <v>534</v>
      </c>
      <c r="I214" s="17">
        <v>32</v>
      </c>
      <c r="J214" s="15" t="s">
        <v>30</v>
      </c>
      <c r="K214" s="15" t="s">
        <v>30</v>
      </c>
      <c r="L214" s="15">
        <v>1993</v>
      </c>
      <c r="M214" s="15" t="s">
        <v>30</v>
      </c>
      <c r="N214" s="15" t="s">
        <v>30</v>
      </c>
      <c r="O214" s="15" t="s">
        <v>30</v>
      </c>
      <c r="P214" s="15" t="s">
        <v>5264</v>
      </c>
      <c r="Q214" s="15" t="s">
        <v>5823</v>
      </c>
      <c r="R214" s="18">
        <f>INDEX('Blast furnaces'!$R:$R,MATCH(A214,'Blast furnaces'!$A:$A,0))</f>
        <v>0</v>
      </c>
    </row>
    <row r="215" spans="1:18" x14ac:dyDescent="0.35">
      <c r="A215" s="15" t="s">
        <v>2833</v>
      </c>
      <c r="B215" s="15" t="s">
        <v>5824</v>
      </c>
      <c r="C215" s="15" t="s">
        <v>5825</v>
      </c>
      <c r="D215" s="15" t="s">
        <v>4084</v>
      </c>
      <c r="E215" s="15" t="s">
        <v>4036</v>
      </c>
      <c r="F215" s="15" t="s">
        <v>4006</v>
      </c>
      <c r="G215" s="15" t="s">
        <v>3899</v>
      </c>
      <c r="H215" s="16" t="s">
        <v>2835</v>
      </c>
      <c r="I215" s="17">
        <v>2</v>
      </c>
      <c r="J215" s="18">
        <v>44621</v>
      </c>
      <c r="K215" s="15" t="s">
        <v>30</v>
      </c>
      <c r="L215" s="15">
        <v>2023</v>
      </c>
      <c r="M215" s="15" t="s">
        <v>30</v>
      </c>
      <c r="N215" s="15" t="s">
        <v>30</v>
      </c>
      <c r="O215" s="15" t="s">
        <v>30</v>
      </c>
      <c r="P215" s="15" t="s">
        <v>5191</v>
      </c>
      <c r="Q215" s="15" t="s">
        <v>5826</v>
      </c>
      <c r="R215" s="18" t="e">
        <f>INDEX('Blast furnaces'!$R:$R,MATCH(A215,'Blast furnaces'!$A:$A,0))</f>
        <v>#N/A</v>
      </c>
    </row>
    <row r="216" spans="1:18" x14ac:dyDescent="0.35">
      <c r="A216" s="15" t="s">
        <v>1529</v>
      </c>
      <c r="B216" s="15" t="s">
        <v>5827</v>
      </c>
      <c r="C216" s="15" t="s">
        <v>5828</v>
      </c>
      <c r="D216" s="15" t="s">
        <v>4082</v>
      </c>
      <c r="E216" s="15" t="s">
        <v>4036</v>
      </c>
      <c r="F216" s="15" t="s">
        <v>4006</v>
      </c>
      <c r="G216" s="15" t="s">
        <v>3899</v>
      </c>
      <c r="H216" s="16" t="s">
        <v>1531</v>
      </c>
      <c r="I216" s="17">
        <v>6</v>
      </c>
      <c r="J216" s="15" t="s">
        <v>30</v>
      </c>
      <c r="K216" s="15" t="s">
        <v>30</v>
      </c>
      <c r="L216" s="15">
        <v>2019</v>
      </c>
      <c r="M216" s="15" t="s">
        <v>30</v>
      </c>
      <c r="N216" s="15" t="s">
        <v>30</v>
      </c>
      <c r="O216" s="15" t="s">
        <v>30</v>
      </c>
      <c r="P216" s="15" t="s">
        <v>5226</v>
      </c>
      <c r="Q216" s="15" t="s">
        <v>5829</v>
      </c>
      <c r="R216" s="18">
        <f>INDEX('Blast furnaces'!$R:$R,MATCH(A216,'Blast furnaces'!$A:$A,0))</f>
        <v>0</v>
      </c>
    </row>
    <row r="217" spans="1:18" x14ac:dyDescent="0.35">
      <c r="A217" s="15" t="s">
        <v>670</v>
      </c>
      <c r="B217" s="15" t="s">
        <v>5830</v>
      </c>
      <c r="C217" s="15" t="s">
        <v>5831</v>
      </c>
      <c r="D217" s="15" t="s">
        <v>4085</v>
      </c>
      <c r="E217" s="15" t="s">
        <v>4086</v>
      </c>
      <c r="F217" s="15" t="s">
        <v>4006</v>
      </c>
      <c r="G217" s="15" t="s">
        <v>3899</v>
      </c>
      <c r="H217" s="16" t="s">
        <v>672</v>
      </c>
      <c r="I217" s="17">
        <v>22</v>
      </c>
      <c r="J217" s="15" t="s">
        <v>30</v>
      </c>
      <c r="K217" s="15" t="s">
        <v>30</v>
      </c>
      <c r="L217" s="15">
        <v>2003</v>
      </c>
      <c r="M217" s="15" t="s">
        <v>30</v>
      </c>
      <c r="N217" s="15" t="s">
        <v>30</v>
      </c>
      <c r="O217" s="15" t="s">
        <v>30</v>
      </c>
      <c r="P217" s="15" t="s">
        <v>5226</v>
      </c>
      <c r="Q217" s="15" t="s">
        <v>30</v>
      </c>
      <c r="R217" s="18">
        <f>INDEX('Blast furnaces'!$R:$R,MATCH(A217,'Blast furnaces'!$A:$A,0))</f>
        <v>43983</v>
      </c>
    </row>
    <row r="218" spans="1:18" x14ac:dyDescent="0.35">
      <c r="A218" s="15" t="s">
        <v>1598</v>
      </c>
      <c r="B218" s="15" t="s">
        <v>5832</v>
      </c>
      <c r="C218" s="15" t="s">
        <v>5833</v>
      </c>
      <c r="D218" s="15" t="s">
        <v>4087</v>
      </c>
      <c r="E218" s="15" t="s">
        <v>4005</v>
      </c>
      <c r="F218" s="15" t="s">
        <v>4006</v>
      </c>
      <c r="G218" s="15" t="s">
        <v>3899</v>
      </c>
      <c r="H218" s="16" t="s">
        <v>1600</v>
      </c>
      <c r="I218" s="17">
        <v>4</v>
      </c>
      <c r="J218" s="15">
        <v>2017</v>
      </c>
      <c r="K218" s="15">
        <v>2019</v>
      </c>
      <c r="L218" s="15">
        <v>2021</v>
      </c>
      <c r="M218" s="15" t="s">
        <v>30</v>
      </c>
      <c r="N218" s="15" t="s">
        <v>30</v>
      </c>
      <c r="O218" s="15" t="s">
        <v>30</v>
      </c>
      <c r="P218" s="15" t="s">
        <v>5264</v>
      </c>
      <c r="Q218" s="15" t="s">
        <v>30</v>
      </c>
      <c r="R218" s="18">
        <f>INDEX('Blast furnaces'!$R:$R,MATCH(A218,'Blast furnaces'!$A:$A,0))</f>
        <v>45160</v>
      </c>
    </row>
    <row r="219" spans="1:18" x14ac:dyDescent="0.35">
      <c r="A219" s="15" t="s">
        <v>747</v>
      </c>
      <c r="B219" s="15" t="s">
        <v>5834</v>
      </c>
      <c r="C219" s="15" t="s">
        <v>5835</v>
      </c>
      <c r="D219" s="15" t="s">
        <v>4088</v>
      </c>
      <c r="E219" s="15" t="s">
        <v>4005</v>
      </c>
      <c r="F219" s="15" t="s">
        <v>4006</v>
      </c>
      <c r="G219" s="15" t="s">
        <v>3899</v>
      </c>
      <c r="H219" s="16" t="s">
        <v>749</v>
      </c>
      <c r="I219" s="17">
        <v>14</v>
      </c>
      <c r="J219" s="15" t="s">
        <v>30</v>
      </c>
      <c r="K219" s="15" t="s">
        <v>30</v>
      </c>
      <c r="L219" s="15">
        <v>2008</v>
      </c>
      <c r="M219" s="15">
        <v>2022</v>
      </c>
      <c r="N219" s="15" t="s">
        <v>30</v>
      </c>
      <c r="O219" s="15">
        <v>2022</v>
      </c>
      <c r="P219" s="15" t="s">
        <v>5226</v>
      </c>
      <c r="Q219" s="15" t="s">
        <v>30</v>
      </c>
      <c r="R219" s="18">
        <f>INDEX('Blast furnaces'!$R:$R,MATCH(A219,'Blast furnaces'!$A:$A,0))</f>
        <v>0</v>
      </c>
    </row>
    <row r="220" spans="1:18" x14ac:dyDescent="0.35">
      <c r="A220" s="15" t="s">
        <v>736</v>
      </c>
      <c r="B220" s="15" t="s">
        <v>5836</v>
      </c>
      <c r="C220" s="15" t="s">
        <v>5837</v>
      </c>
      <c r="D220" s="15" t="s">
        <v>4089</v>
      </c>
      <c r="E220" s="15" t="s">
        <v>4005</v>
      </c>
      <c r="F220" s="15" t="s">
        <v>4006</v>
      </c>
      <c r="G220" s="15" t="s">
        <v>3899</v>
      </c>
      <c r="H220" s="16" t="s">
        <v>738</v>
      </c>
      <c r="I220" s="17">
        <v>24</v>
      </c>
      <c r="J220" s="15" t="s">
        <v>30</v>
      </c>
      <c r="K220" s="15" t="s">
        <v>30</v>
      </c>
      <c r="L220" s="15">
        <v>2001</v>
      </c>
      <c r="M220" s="15" t="s">
        <v>30</v>
      </c>
      <c r="N220" s="15" t="s">
        <v>30</v>
      </c>
      <c r="O220" s="15" t="s">
        <v>30</v>
      </c>
      <c r="P220" s="15" t="s">
        <v>5226</v>
      </c>
      <c r="Q220" s="15" t="s">
        <v>30</v>
      </c>
      <c r="R220" s="18">
        <f>INDEX('Blast furnaces'!$R:$R,MATCH(A220,'Blast furnaces'!$A:$A,0))</f>
        <v>0</v>
      </c>
    </row>
    <row r="221" spans="1:18" x14ac:dyDescent="0.35">
      <c r="A221" s="15" t="s">
        <v>2591</v>
      </c>
      <c r="B221" s="15" t="s">
        <v>5838</v>
      </c>
      <c r="C221" s="15" t="s">
        <v>5839</v>
      </c>
      <c r="D221" s="15" t="s">
        <v>4090</v>
      </c>
      <c r="E221" s="15" t="s">
        <v>4005</v>
      </c>
      <c r="F221" s="15" t="s">
        <v>4006</v>
      </c>
      <c r="G221" s="15" t="s">
        <v>3899</v>
      </c>
      <c r="H221" s="16" t="s">
        <v>2593</v>
      </c>
      <c r="I221" s="17">
        <v>20</v>
      </c>
      <c r="J221" s="15" t="s">
        <v>30</v>
      </c>
      <c r="K221" s="15" t="s">
        <v>30</v>
      </c>
      <c r="L221" s="15">
        <v>2005</v>
      </c>
      <c r="M221" s="15" t="s">
        <v>30</v>
      </c>
      <c r="N221" s="15" t="s">
        <v>30</v>
      </c>
      <c r="O221" s="15" t="s">
        <v>30</v>
      </c>
      <c r="P221" s="15" t="s">
        <v>5337</v>
      </c>
      <c r="Q221" s="15" t="s">
        <v>5840</v>
      </c>
      <c r="R221" s="18">
        <f>INDEX('Blast furnaces'!$R:$R,MATCH(A221,'Blast furnaces'!$A:$A,0))</f>
        <v>0</v>
      </c>
    </row>
    <row r="222" spans="1:18" x14ac:dyDescent="0.35">
      <c r="A222" s="15" t="s">
        <v>718</v>
      </c>
      <c r="B222" s="15" t="s">
        <v>5841</v>
      </c>
      <c r="C222" s="15" t="s">
        <v>5842</v>
      </c>
      <c r="D222" s="15" t="s">
        <v>4091</v>
      </c>
      <c r="E222" s="15" t="s">
        <v>4005</v>
      </c>
      <c r="F222" s="15" t="s">
        <v>4006</v>
      </c>
      <c r="G222" s="15" t="s">
        <v>3899</v>
      </c>
      <c r="H222" s="16" t="s">
        <v>720</v>
      </c>
      <c r="I222" s="17">
        <v>67</v>
      </c>
      <c r="J222" s="15" t="s">
        <v>30</v>
      </c>
      <c r="K222" s="15" t="s">
        <v>30</v>
      </c>
      <c r="L222" s="15">
        <v>1958</v>
      </c>
      <c r="M222" s="15" t="s">
        <v>30</v>
      </c>
      <c r="N222" s="15" t="s">
        <v>30</v>
      </c>
      <c r="O222" s="15" t="s">
        <v>30</v>
      </c>
      <c r="P222" s="15" t="s">
        <v>5264</v>
      </c>
      <c r="Q222" s="15" t="s">
        <v>30</v>
      </c>
      <c r="R222" s="18">
        <f>INDEX('Blast furnaces'!$R:$R,MATCH(A222,'Blast furnaces'!$A:$A,0))</f>
        <v>0</v>
      </c>
    </row>
    <row r="223" spans="1:18" x14ac:dyDescent="0.35">
      <c r="A223" s="15" t="s">
        <v>741</v>
      </c>
      <c r="B223" s="15" t="s">
        <v>5843</v>
      </c>
      <c r="C223" s="15" t="s">
        <v>5844</v>
      </c>
      <c r="D223" s="15" t="s">
        <v>4018</v>
      </c>
      <c r="E223" s="15" t="s">
        <v>4005</v>
      </c>
      <c r="F223" s="15" t="s">
        <v>4006</v>
      </c>
      <c r="G223" s="15" t="s">
        <v>3899</v>
      </c>
      <c r="H223" s="16" t="s">
        <v>743</v>
      </c>
      <c r="I223" s="17">
        <v>22</v>
      </c>
      <c r="J223" s="15" t="s">
        <v>30</v>
      </c>
      <c r="K223" s="15" t="s">
        <v>30</v>
      </c>
      <c r="L223" s="15">
        <v>2003</v>
      </c>
      <c r="M223" s="15" t="s">
        <v>30</v>
      </c>
      <c r="N223" s="15" t="s">
        <v>30</v>
      </c>
      <c r="O223" s="15" t="s">
        <v>30</v>
      </c>
      <c r="P223" s="15" t="s">
        <v>5226</v>
      </c>
      <c r="Q223" s="15" t="s">
        <v>30</v>
      </c>
      <c r="R223" s="18">
        <f>INDEX('Blast furnaces'!$R:$R,MATCH(A223,'Blast furnaces'!$A:$A,0))</f>
        <v>43309</v>
      </c>
    </row>
    <row r="224" spans="1:18" x14ac:dyDescent="0.35">
      <c r="A224" s="15" t="s">
        <v>785</v>
      </c>
      <c r="B224" s="15" t="s">
        <v>5845</v>
      </c>
      <c r="C224" s="15" t="s">
        <v>5846</v>
      </c>
      <c r="D224" s="15" t="s">
        <v>30</v>
      </c>
      <c r="E224" s="15" t="s">
        <v>4092</v>
      </c>
      <c r="F224" s="15" t="s">
        <v>4006</v>
      </c>
      <c r="G224" s="15" t="s">
        <v>3899</v>
      </c>
      <c r="H224" s="16" t="s">
        <v>787</v>
      </c>
      <c r="I224" s="17">
        <v>67</v>
      </c>
      <c r="J224" s="15" t="s">
        <v>30</v>
      </c>
      <c r="K224" s="15" t="s">
        <v>30</v>
      </c>
      <c r="L224" s="15">
        <v>1958</v>
      </c>
      <c r="M224" s="15" t="s">
        <v>30</v>
      </c>
      <c r="N224" s="15" t="s">
        <v>30</v>
      </c>
      <c r="O224" s="15" t="s">
        <v>30</v>
      </c>
      <c r="P224" s="15" t="s">
        <v>5337</v>
      </c>
      <c r="Q224" s="15" t="s">
        <v>5847</v>
      </c>
      <c r="R224" s="18">
        <f>INDEX('Blast furnaces'!$R:$R,MATCH(A224,'Blast furnaces'!$A:$A,0))</f>
        <v>43921</v>
      </c>
    </row>
    <row r="225" spans="1:18" x14ac:dyDescent="0.35">
      <c r="A225" s="15" t="s">
        <v>5848</v>
      </c>
      <c r="B225" s="15" t="s">
        <v>5849</v>
      </c>
      <c r="C225" s="15" t="s">
        <v>5850</v>
      </c>
      <c r="D225" s="15" t="s">
        <v>4093</v>
      </c>
      <c r="E225" s="15" t="s">
        <v>4008</v>
      </c>
      <c r="F225" s="15" t="s">
        <v>4006</v>
      </c>
      <c r="G225" s="15" t="s">
        <v>3899</v>
      </c>
      <c r="H225" s="16" t="s">
        <v>5851</v>
      </c>
      <c r="I225" s="17">
        <v>14</v>
      </c>
      <c r="J225" s="15" t="s">
        <v>30</v>
      </c>
      <c r="K225" s="15" t="s">
        <v>30</v>
      </c>
      <c r="L225" s="15">
        <v>2011</v>
      </c>
      <c r="M225" s="15" t="s">
        <v>30</v>
      </c>
      <c r="N225" s="15" t="s">
        <v>30</v>
      </c>
      <c r="O225" s="15" t="s">
        <v>30</v>
      </c>
      <c r="P225" s="15" t="s">
        <v>4</v>
      </c>
      <c r="Q225" s="15" t="s">
        <v>5699</v>
      </c>
      <c r="R225" s="18" t="e">
        <f>INDEX('Blast furnaces'!$R:$R,MATCH(A225,'Blast furnaces'!$A:$A,0))</f>
        <v>#N/A</v>
      </c>
    </row>
    <row r="226" spans="1:18" x14ac:dyDescent="0.35">
      <c r="A226" s="15" t="s">
        <v>5852</v>
      </c>
      <c r="B226" s="15" t="s">
        <v>5853</v>
      </c>
      <c r="C226" s="15" t="s">
        <v>5854</v>
      </c>
      <c r="D226" s="15" t="s">
        <v>4093</v>
      </c>
      <c r="E226" s="15" t="s">
        <v>4008</v>
      </c>
      <c r="F226" s="15" t="s">
        <v>4006</v>
      </c>
      <c r="G226" s="15" t="s">
        <v>3899</v>
      </c>
      <c r="H226" s="16" t="s">
        <v>5855</v>
      </c>
      <c r="I226" s="17">
        <v>49</v>
      </c>
      <c r="J226" s="15" t="s">
        <v>30</v>
      </c>
      <c r="K226" s="15" t="s">
        <v>30</v>
      </c>
      <c r="L226" s="15">
        <v>1974</v>
      </c>
      <c r="M226" s="15">
        <v>2018</v>
      </c>
      <c r="N226" s="15" t="s">
        <v>30</v>
      </c>
      <c r="O226" s="15">
        <v>2023</v>
      </c>
      <c r="P226" s="15" t="s">
        <v>4</v>
      </c>
      <c r="Q226" s="15" t="s">
        <v>5610</v>
      </c>
      <c r="R226" s="18" t="e">
        <f>INDEX('Blast furnaces'!$R:$R,MATCH(A226,'Blast furnaces'!$A:$A,0))</f>
        <v>#N/A</v>
      </c>
    </row>
    <row r="227" spans="1:18" x14ac:dyDescent="0.35">
      <c r="A227" s="15" t="s">
        <v>5856</v>
      </c>
      <c r="B227" s="15" t="s">
        <v>5857</v>
      </c>
      <c r="C227" s="15" t="s">
        <v>5854</v>
      </c>
      <c r="D227" s="15" t="s">
        <v>4093</v>
      </c>
      <c r="E227" s="15" t="s">
        <v>4008</v>
      </c>
      <c r="F227" s="15" t="s">
        <v>4006</v>
      </c>
      <c r="G227" s="15" t="s">
        <v>3899</v>
      </c>
      <c r="H227" s="16" t="s">
        <v>5858</v>
      </c>
      <c r="I227" s="17">
        <v>2</v>
      </c>
      <c r="J227" s="15">
        <v>2018</v>
      </c>
      <c r="K227" s="18">
        <v>44075</v>
      </c>
      <c r="L227" s="15">
        <v>2023</v>
      </c>
      <c r="M227" s="15" t="s">
        <v>30</v>
      </c>
      <c r="N227" s="15" t="s">
        <v>30</v>
      </c>
      <c r="O227" s="15" t="s">
        <v>30</v>
      </c>
      <c r="P227" s="15" t="s">
        <v>4</v>
      </c>
      <c r="Q227" s="15" t="s">
        <v>5610</v>
      </c>
      <c r="R227" s="18" t="e">
        <f>INDEX('Blast furnaces'!$R:$R,MATCH(A227,'Blast furnaces'!$A:$A,0))</f>
        <v>#N/A</v>
      </c>
    </row>
    <row r="228" spans="1:18" x14ac:dyDescent="0.35">
      <c r="A228" s="15" t="s">
        <v>5859</v>
      </c>
      <c r="B228" s="15" t="s">
        <v>5860</v>
      </c>
      <c r="C228" s="15" t="s">
        <v>5861</v>
      </c>
      <c r="D228" s="15" t="s">
        <v>4073</v>
      </c>
      <c r="E228" s="15" t="s">
        <v>4055</v>
      </c>
      <c r="F228" s="15" t="s">
        <v>4006</v>
      </c>
      <c r="G228" s="15" t="s">
        <v>3899</v>
      </c>
      <c r="H228" s="16" t="s">
        <v>5862</v>
      </c>
      <c r="I228" s="17">
        <v>9</v>
      </c>
      <c r="J228" s="15" t="s">
        <v>30</v>
      </c>
      <c r="K228" s="15" t="s">
        <v>30</v>
      </c>
      <c r="L228" s="15">
        <v>2016</v>
      </c>
      <c r="M228" s="15" t="s">
        <v>30</v>
      </c>
      <c r="N228" s="15" t="s">
        <v>30</v>
      </c>
      <c r="O228" s="15" t="s">
        <v>30</v>
      </c>
      <c r="P228" s="15" t="s">
        <v>4</v>
      </c>
      <c r="Q228" s="15" t="s">
        <v>5699</v>
      </c>
      <c r="R228" s="18" t="e">
        <f>INDEX('Blast furnaces'!$R:$R,MATCH(A228,'Blast furnaces'!$A:$A,0))</f>
        <v>#N/A</v>
      </c>
    </row>
    <row r="229" spans="1:18" x14ac:dyDescent="0.35">
      <c r="A229" s="15" t="s">
        <v>1082</v>
      </c>
      <c r="B229" s="15" t="s">
        <v>5863</v>
      </c>
      <c r="C229" s="15" t="s">
        <v>5864</v>
      </c>
      <c r="D229" s="15" t="s">
        <v>4094</v>
      </c>
      <c r="E229" s="15" t="s">
        <v>4009</v>
      </c>
      <c r="F229" s="15" t="s">
        <v>4006</v>
      </c>
      <c r="G229" s="15" t="s">
        <v>3899</v>
      </c>
      <c r="H229" s="16" t="s">
        <v>1084</v>
      </c>
      <c r="I229" s="17">
        <v>19.13</v>
      </c>
      <c r="J229" s="15" t="s">
        <v>30</v>
      </c>
      <c r="K229" s="15" t="s">
        <v>30</v>
      </c>
      <c r="L229" s="20">
        <v>38922</v>
      </c>
      <c r="M229" s="15" t="s">
        <v>30</v>
      </c>
      <c r="N229" s="15" t="s">
        <v>30</v>
      </c>
      <c r="O229" s="15" t="s">
        <v>30</v>
      </c>
      <c r="P229" s="15" t="s">
        <v>5226</v>
      </c>
      <c r="Q229" s="15" t="s">
        <v>30</v>
      </c>
      <c r="R229" s="18">
        <f>INDEX('Blast furnaces'!$R:$R,MATCH(A229,'Blast furnaces'!$A:$A,0))</f>
        <v>44865</v>
      </c>
    </row>
    <row r="230" spans="1:18" x14ac:dyDescent="0.35">
      <c r="A230" s="15" t="s">
        <v>5865</v>
      </c>
      <c r="B230" s="15" t="s">
        <v>5866</v>
      </c>
      <c r="C230" s="15" t="s">
        <v>5867</v>
      </c>
      <c r="D230" s="15" t="s">
        <v>4095</v>
      </c>
      <c r="E230" s="15" t="s">
        <v>4011</v>
      </c>
      <c r="F230" s="15" t="s">
        <v>4006</v>
      </c>
      <c r="G230" s="15" t="s">
        <v>3899</v>
      </c>
      <c r="H230" s="16" t="s">
        <v>5868</v>
      </c>
      <c r="I230" s="17">
        <v>24</v>
      </c>
      <c r="J230" s="15" t="s">
        <v>30</v>
      </c>
      <c r="K230" s="15" t="s">
        <v>30</v>
      </c>
      <c r="L230" s="15">
        <v>2001</v>
      </c>
      <c r="M230" s="15" t="s">
        <v>30</v>
      </c>
      <c r="N230" s="15" t="s">
        <v>30</v>
      </c>
      <c r="O230" s="15" t="s">
        <v>30</v>
      </c>
      <c r="P230" s="15" t="s">
        <v>4</v>
      </c>
      <c r="Q230" s="15" t="s">
        <v>5869</v>
      </c>
      <c r="R230" s="18" t="e">
        <f>INDEX('Blast furnaces'!$R:$R,MATCH(A230,'Blast furnaces'!$A:$A,0))</f>
        <v>#N/A</v>
      </c>
    </row>
    <row r="231" spans="1:18" x14ac:dyDescent="0.35">
      <c r="A231" s="15" t="s">
        <v>5870</v>
      </c>
      <c r="B231" s="15" t="s">
        <v>5871</v>
      </c>
      <c r="C231" s="15" t="s">
        <v>5872</v>
      </c>
      <c r="D231" s="15" t="s">
        <v>4051</v>
      </c>
      <c r="E231" s="15" t="s">
        <v>4033</v>
      </c>
      <c r="F231" s="15" t="s">
        <v>4006</v>
      </c>
      <c r="G231" s="15" t="s">
        <v>3899</v>
      </c>
      <c r="H231" s="16" t="s">
        <v>5873</v>
      </c>
      <c r="I231" s="17">
        <v>1</v>
      </c>
      <c r="J231" s="18">
        <v>44713</v>
      </c>
      <c r="K231" s="15">
        <v>2023</v>
      </c>
      <c r="L231" s="15">
        <v>2024</v>
      </c>
      <c r="M231" s="15" t="s">
        <v>30</v>
      </c>
      <c r="N231" s="15" t="s">
        <v>30</v>
      </c>
      <c r="O231" s="15" t="s">
        <v>30</v>
      </c>
      <c r="P231" s="15" t="s">
        <v>5874</v>
      </c>
      <c r="Q231" s="15" t="s">
        <v>5875</v>
      </c>
      <c r="R231" s="18" t="e">
        <f>INDEX('Blast furnaces'!$R:$R,MATCH(A231,'Blast furnaces'!$A:$A,0))</f>
        <v>#N/A</v>
      </c>
    </row>
    <row r="232" spans="1:18" x14ac:dyDescent="0.35">
      <c r="A232" s="15" t="s">
        <v>5876</v>
      </c>
      <c r="B232" s="15" t="s">
        <v>5877</v>
      </c>
      <c r="C232" s="15" t="s">
        <v>5878</v>
      </c>
      <c r="D232" s="15" t="s">
        <v>4096</v>
      </c>
      <c r="E232" s="15" t="s">
        <v>4033</v>
      </c>
      <c r="F232" s="15" t="s">
        <v>4006</v>
      </c>
      <c r="G232" s="15" t="s">
        <v>3899</v>
      </c>
      <c r="H232" s="16" t="s">
        <v>5879</v>
      </c>
      <c r="I232" s="17">
        <v>32</v>
      </c>
      <c r="J232" s="15" t="s">
        <v>30</v>
      </c>
      <c r="K232" s="15" t="s">
        <v>30</v>
      </c>
      <c r="L232" s="15">
        <v>1993</v>
      </c>
      <c r="M232" s="20">
        <v>44774</v>
      </c>
      <c r="N232" s="15" t="s">
        <v>30</v>
      </c>
      <c r="O232" s="15" t="s">
        <v>30</v>
      </c>
      <c r="P232" s="15" t="s">
        <v>4</v>
      </c>
      <c r="Q232" s="15" t="s">
        <v>5880</v>
      </c>
      <c r="R232" s="18" t="e">
        <f>INDEX('Blast furnaces'!$R:$R,MATCH(A232,'Blast furnaces'!$A:$A,0))</f>
        <v>#N/A</v>
      </c>
    </row>
    <row r="233" spans="1:18" x14ac:dyDescent="0.35">
      <c r="A233" s="15" t="s">
        <v>1559</v>
      </c>
      <c r="B233" s="15" t="s">
        <v>5881</v>
      </c>
      <c r="C233" s="15" t="s">
        <v>5882</v>
      </c>
      <c r="D233" s="15" t="s">
        <v>4097</v>
      </c>
      <c r="E233" s="15" t="s">
        <v>4033</v>
      </c>
      <c r="F233" s="15" t="s">
        <v>4006</v>
      </c>
      <c r="G233" s="15" t="s">
        <v>3899</v>
      </c>
      <c r="H233" s="16" t="s">
        <v>1561</v>
      </c>
      <c r="I233" s="17">
        <v>9</v>
      </c>
      <c r="J233" s="15" t="s">
        <v>30</v>
      </c>
      <c r="K233" s="15" t="s">
        <v>30</v>
      </c>
      <c r="L233" s="15">
        <v>2016</v>
      </c>
      <c r="M233" s="15" t="s">
        <v>30</v>
      </c>
      <c r="N233" s="15" t="s">
        <v>30</v>
      </c>
      <c r="O233" s="15" t="s">
        <v>30</v>
      </c>
      <c r="P233" s="15" t="s">
        <v>5226</v>
      </c>
      <c r="Q233" s="15" t="s">
        <v>30</v>
      </c>
      <c r="R233" s="18">
        <f>INDEX('Blast furnaces'!$R:$R,MATCH(A233,'Blast furnaces'!$A:$A,0))</f>
        <v>0</v>
      </c>
    </row>
    <row r="234" spans="1:18" x14ac:dyDescent="0.35">
      <c r="A234" s="15" t="s">
        <v>5883</v>
      </c>
      <c r="B234" s="15" t="s">
        <v>5884</v>
      </c>
      <c r="C234" s="15" t="s">
        <v>5885</v>
      </c>
      <c r="D234" s="15" t="s">
        <v>4098</v>
      </c>
      <c r="E234" s="15" t="s">
        <v>4033</v>
      </c>
      <c r="F234" s="15" t="s">
        <v>4006</v>
      </c>
      <c r="G234" s="15" t="s">
        <v>3899</v>
      </c>
      <c r="H234" s="16" t="s">
        <v>5886</v>
      </c>
      <c r="I234" s="17">
        <v>23</v>
      </c>
      <c r="J234" s="15" t="s">
        <v>30</v>
      </c>
      <c r="K234" s="15" t="s">
        <v>30</v>
      </c>
      <c r="L234" s="15">
        <v>2002</v>
      </c>
      <c r="M234" s="15" t="s">
        <v>30</v>
      </c>
      <c r="N234" s="15" t="s">
        <v>30</v>
      </c>
      <c r="O234" s="15" t="s">
        <v>30</v>
      </c>
      <c r="P234" s="15" t="s">
        <v>4</v>
      </c>
      <c r="Q234" s="15" t="s">
        <v>5887</v>
      </c>
      <c r="R234" s="18" t="e">
        <f>INDEX('Blast furnaces'!$R:$R,MATCH(A234,'Blast furnaces'!$A:$A,0))</f>
        <v>#N/A</v>
      </c>
    </row>
    <row r="235" spans="1:18" x14ac:dyDescent="0.35">
      <c r="A235" s="15" t="s">
        <v>5888</v>
      </c>
      <c r="B235" s="15" t="s">
        <v>5889</v>
      </c>
      <c r="C235" s="15" t="s">
        <v>5890</v>
      </c>
      <c r="D235" s="15" t="s">
        <v>4097</v>
      </c>
      <c r="E235" s="15" t="s">
        <v>4033</v>
      </c>
      <c r="F235" s="15" t="s">
        <v>4006</v>
      </c>
      <c r="G235" s="15" t="s">
        <v>3899</v>
      </c>
      <c r="H235" s="16" t="s">
        <v>5891</v>
      </c>
      <c r="I235" s="17">
        <v>2</v>
      </c>
      <c r="J235" s="15">
        <v>2020</v>
      </c>
      <c r="K235" s="15">
        <v>2022</v>
      </c>
      <c r="L235" s="15">
        <v>2023</v>
      </c>
      <c r="M235" s="15" t="s">
        <v>30</v>
      </c>
      <c r="N235" s="15" t="s">
        <v>30</v>
      </c>
      <c r="O235" s="15" t="s">
        <v>30</v>
      </c>
      <c r="P235" s="15" t="s">
        <v>4</v>
      </c>
      <c r="Q235" s="15" t="s">
        <v>5847</v>
      </c>
      <c r="R235" s="18" t="e">
        <f>INDEX('Blast furnaces'!$R:$R,MATCH(A235,'Blast furnaces'!$A:$A,0))</f>
        <v>#N/A</v>
      </c>
    </row>
    <row r="236" spans="1:18" x14ac:dyDescent="0.35">
      <c r="A236" s="15" t="s">
        <v>5892</v>
      </c>
      <c r="B236" s="15" t="s">
        <v>5893</v>
      </c>
      <c r="C236" s="15" t="s">
        <v>5894</v>
      </c>
      <c r="D236" s="15" t="s">
        <v>4032</v>
      </c>
      <c r="E236" s="15" t="s">
        <v>4033</v>
      </c>
      <c r="F236" s="15" t="s">
        <v>4006</v>
      </c>
      <c r="G236" s="15" t="s">
        <v>3899</v>
      </c>
      <c r="H236" s="16" t="s">
        <v>5895</v>
      </c>
      <c r="I236" s="17">
        <v>26</v>
      </c>
      <c r="J236" s="15" t="s">
        <v>30</v>
      </c>
      <c r="K236" s="15" t="s">
        <v>30</v>
      </c>
      <c r="L236" s="15">
        <v>1997</v>
      </c>
      <c r="M236" s="15">
        <v>2022</v>
      </c>
      <c r="N236" s="15" t="s">
        <v>30</v>
      </c>
      <c r="O236" s="15">
        <v>2023</v>
      </c>
      <c r="P236" s="15" t="s">
        <v>4</v>
      </c>
      <c r="Q236" s="15" t="s">
        <v>30</v>
      </c>
      <c r="R236" s="18" t="e">
        <f>INDEX('Blast furnaces'!$R:$R,MATCH(A236,'Blast furnaces'!$A:$A,0))</f>
        <v>#N/A</v>
      </c>
    </row>
    <row r="237" spans="1:18" x14ac:dyDescent="0.35">
      <c r="A237" s="15" t="s">
        <v>780</v>
      </c>
      <c r="B237" s="15" t="s">
        <v>5896</v>
      </c>
      <c r="C237" s="15" t="s">
        <v>5897</v>
      </c>
      <c r="D237" s="15" t="s">
        <v>4099</v>
      </c>
      <c r="E237" s="15" t="s">
        <v>4092</v>
      </c>
      <c r="F237" s="15" t="s">
        <v>4006</v>
      </c>
      <c r="G237" s="15" t="s">
        <v>3899</v>
      </c>
      <c r="H237" s="16" t="s">
        <v>782</v>
      </c>
      <c r="I237" s="17">
        <v>67</v>
      </c>
      <c r="J237" s="15" t="s">
        <v>30</v>
      </c>
      <c r="K237" s="15" t="s">
        <v>30</v>
      </c>
      <c r="L237" s="15">
        <v>1958</v>
      </c>
      <c r="M237" s="15" t="s">
        <v>30</v>
      </c>
      <c r="N237" s="15" t="s">
        <v>30</v>
      </c>
      <c r="O237" s="15" t="s">
        <v>30</v>
      </c>
      <c r="P237" s="15" t="s">
        <v>5226</v>
      </c>
      <c r="Q237" s="15" t="s">
        <v>30</v>
      </c>
      <c r="R237" s="18">
        <f>INDEX('Blast furnaces'!$R:$R,MATCH(A237,'Blast furnaces'!$A:$A,0))</f>
        <v>0</v>
      </c>
    </row>
    <row r="238" spans="1:18" x14ac:dyDescent="0.35">
      <c r="A238" s="15" t="s">
        <v>774</v>
      </c>
      <c r="B238" s="15" t="s">
        <v>5898</v>
      </c>
      <c r="C238" s="15" t="s">
        <v>5897</v>
      </c>
      <c r="D238" s="15" t="s">
        <v>30</v>
      </c>
      <c r="E238" s="15" t="s">
        <v>4092</v>
      </c>
      <c r="F238" s="15" t="s">
        <v>4006</v>
      </c>
      <c r="G238" s="15" t="s">
        <v>3899</v>
      </c>
      <c r="H238" s="16" t="s">
        <v>776</v>
      </c>
      <c r="I238" s="17">
        <v>67</v>
      </c>
      <c r="J238" s="15" t="s">
        <v>30</v>
      </c>
      <c r="K238" s="15" t="s">
        <v>30</v>
      </c>
      <c r="L238" s="15">
        <v>1958</v>
      </c>
      <c r="M238" s="15" t="s">
        <v>30</v>
      </c>
      <c r="N238" s="15" t="s">
        <v>30</v>
      </c>
      <c r="O238" s="15" t="s">
        <v>30</v>
      </c>
      <c r="P238" s="15" t="s">
        <v>5226</v>
      </c>
      <c r="Q238" s="15" t="s">
        <v>30</v>
      </c>
      <c r="R238" s="18">
        <f>INDEX('Blast furnaces'!$R:$R,MATCH(A238,'Blast furnaces'!$A:$A,0))</f>
        <v>0</v>
      </c>
    </row>
    <row r="239" spans="1:18" x14ac:dyDescent="0.35">
      <c r="A239" s="15" t="s">
        <v>809</v>
      </c>
      <c r="B239" s="15" t="s">
        <v>5899</v>
      </c>
      <c r="C239" s="15" t="s">
        <v>5900</v>
      </c>
      <c r="D239" s="15" t="s">
        <v>4100</v>
      </c>
      <c r="E239" s="15" t="s">
        <v>4028</v>
      </c>
      <c r="F239" s="15" t="s">
        <v>4006</v>
      </c>
      <c r="G239" s="15" t="s">
        <v>3899</v>
      </c>
      <c r="H239" s="16" t="s">
        <v>811</v>
      </c>
      <c r="I239" s="17">
        <v>21.79</v>
      </c>
      <c r="J239" s="15" t="s">
        <v>30</v>
      </c>
      <c r="K239" s="15" t="s">
        <v>30</v>
      </c>
      <c r="L239" s="20">
        <v>37609</v>
      </c>
      <c r="M239" s="20">
        <v>44490</v>
      </c>
      <c r="N239" s="18">
        <v>45444</v>
      </c>
      <c r="O239" s="21">
        <v>45566</v>
      </c>
      <c r="P239" s="15" t="s">
        <v>5226</v>
      </c>
      <c r="Q239" s="15" t="s">
        <v>30</v>
      </c>
      <c r="R239" s="18">
        <f>INDEX('Blast furnaces'!$R:$R,MATCH(A239,'Blast furnaces'!$A:$A,0))</f>
        <v>0</v>
      </c>
    </row>
    <row r="240" spans="1:18" x14ac:dyDescent="0.35">
      <c r="A240" s="15" t="s">
        <v>795</v>
      </c>
      <c r="B240" s="15" t="s">
        <v>5901</v>
      </c>
      <c r="C240" s="15" t="s">
        <v>5902</v>
      </c>
      <c r="D240" s="15" t="s">
        <v>4031</v>
      </c>
      <c r="E240" s="15" t="s">
        <v>4028</v>
      </c>
      <c r="F240" s="15" t="s">
        <v>4006</v>
      </c>
      <c r="G240" s="15" t="s">
        <v>3899</v>
      </c>
      <c r="H240" s="16" t="s">
        <v>797</v>
      </c>
      <c r="I240" s="17">
        <v>26.2</v>
      </c>
      <c r="J240" s="15" t="s">
        <v>30</v>
      </c>
      <c r="K240" s="15" t="s">
        <v>30</v>
      </c>
      <c r="L240" s="20">
        <v>36340</v>
      </c>
      <c r="M240" s="15" t="s">
        <v>30</v>
      </c>
      <c r="N240" s="15" t="s">
        <v>30</v>
      </c>
      <c r="O240" s="15" t="s">
        <v>30</v>
      </c>
      <c r="P240" s="15" t="s">
        <v>5226</v>
      </c>
      <c r="Q240" s="15" t="s">
        <v>5903</v>
      </c>
      <c r="R240" s="18">
        <f>INDEX('Blast furnaces'!$R:$R,MATCH(A240,'Blast furnaces'!$A:$A,0))</f>
        <v>43577</v>
      </c>
    </row>
    <row r="241" spans="1:18" x14ac:dyDescent="0.35">
      <c r="A241" s="15" t="s">
        <v>812</v>
      </c>
      <c r="B241" s="15" t="s">
        <v>5904</v>
      </c>
      <c r="C241" s="15" t="s">
        <v>5905</v>
      </c>
      <c r="D241" s="15" t="s">
        <v>4101</v>
      </c>
      <c r="E241" s="15" t="s">
        <v>4028</v>
      </c>
      <c r="F241" s="15" t="s">
        <v>4006</v>
      </c>
      <c r="G241" s="15" t="s">
        <v>3899</v>
      </c>
      <c r="H241" s="16" t="s">
        <v>814</v>
      </c>
      <c r="I241" s="17">
        <v>13.85</v>
      </c>
      <c r="J241" s="15" t="s">
        <v>30</v>
      </c>
      <c r="K241" s="15" t="s">
        <v>30</v>
      </c>
      <c r="L241" s="20">
        <v>40850</v>
      </c>
      <c r="M241" s="15" t="s">
        <v>30</v>
      </c>
      <c r="N241" s="15" t="s">
        <v>30</v>
      </c>
      <c r="O241" s="15" t="s">
        <v>30</v>
      </c>
      <c r="P241" s="15" t="s">
        <v>5226</v>
      </c>
      <c r="Q241" s="15" t="s">
        <v>30</v>
      </c>
      <c r="R241" s="18">
        <f>INDEX('Blast furnaces'!$R:$R,MATCH(A241,'Blast furnaces'!$A:$A,0))</f>
        <v>44958</v>
      </c>
    </row>
    <row r="242" spans="1:18" x14ac:dyDescent="0.35">
      <c r="A242" s="15" t="s">
        <v>1675</v>
      </c>
      <c r="B242" s="15" t="s">
        <v>5906</v>
      </c>
      <c r="C242" s="15" t="s">
        <v>5907</v>
      </c>
      <c r="D242" s="15" t="s">
        <v>4102</v>
      </c>
      <c r="E242" s="15" t="s">
        <v>4028</v>
      </c>
      <c r="F242" s="15" t="s">
        <v>4006</v>
      </c>
      <c r="G242" s="15" t="s">
        <v>3899</v>
      </c>
      <c r="H242" s="16" t="s">
        <v>1677</v>
      </c>
      <c r="I242" s="17">
        <v>2</v>
      </c>
      <c r="J242" s="15">
        <v>2018</v>
      </c>
      <c r="K242" s="15" t="s">
        <v>30</v>
      </c>
      <c r="L242" s="15">
        <v>2023</v>
      </c>
      <c r="M242" s="15" t="s">
        <v>30</v>
      </c>
      <c r="N242" s="15" t="s">
        <v>30</v>
      </c>
      <c r="O242" s="15" t="s">
        <v>30</v>
      </c>
      <c r="P242" s="15" t="s">
        <v>5337</v>
      </c>
      <c r="Q242" s="15" t="s">
        <v>30</v>
      </c>
      <c r="R242" s="18">
        <f>INDEX('Blast furnaces'!$R:$R,MATCH(A242,'Blast furnaces'!$A:$A,0))</f>
        <v>0</v>
      </c>
    </row>
    <row r="243" spans="1:18" x14ac:dyDescent="0.35">
      <c r="A243" s="15" t="s">
        <v>5908</v>
      </c>
      <c r="B243" s="15" t="s">
        <v>5909</v>
      </c>
      <c r="C243" s="15" t="s">
        <v>5910</v>
      </c>
      <c r="D243" s="15" t="s">
        <v>4031</v>
      </c>
      <c r="E243" s="15" t="s">
        <v>4028</v>
      </c>
      <c r="F243" s="15" t="s">
        <v>4006</v>
      </c>
      <c r="G243" s="15" t="s">
        <v>3899</v>
      </c>
      <c r="H243" s="16" t="s">
        <v>5911</v>
      </c>
      <c r="I243" s="17" t="s">
        <v>30</v>
      </c>
      <c r="J243" s="18">
        <v>44652</v>
      </c>
      <c r="K243" s="15" t="s">
        <v>30</v>
      </c>
      <c r="L243" s="15" t="s">
        <v>30</v>
      </c>
      <c r="M243" s="15" t="s">
        <v>30</v>
      </c>
      <c r="N243" s="15" t="s">
        <v>30</v>
      </c>
      <c r="O243" s="15" t="s">
        <v>30</v>
      </c>
      <c r="P243" s="15" t="s">
        <v>4</v>
      </c>
      <c r="Q243" s="15" t="s">
        <v>30</v>
      </c>
      <c r="R243" s="18" t="e">
        <f>INDEX('Blast furnaces'!$R:$R,MATCH(A243,'Blast furnaces'!$A:$A,0))</f>
        <v>#N/A</v>
      </c>
    </row>
    <row r="244" spans="1:18" x14ac:dyDescent="0.35">
      <c r="A244" s="15" t="s">
        <v>820</v>
      </c>
      <c r="B244" s="15" t="s">
        <v>5912</v>
      </c>
      <c r="C244" s="15" t="s">
        <v>5913</v>
      </c>
      <c r="D244" s="15" t="s">
        <v>4031</v>
      </c>
      <c r="E244" s="15" t="s">
        <v>4028</v>
      </c>
      <c r="F244" s="15" t="s">
        <v>4006</v>
      </c>
      <c r="G244" s="15" t="s">
        <v>3899</v>
      </c>
      <c r="H244" s="16" t="s">
        <v>822</v>
      </c>
      <c r="I244" s="17">
        <v>19.850000000000001</v>
      </c>
      <c r="J244" s="15" t="s">
        <v>30</v>
      </c>
      <c r="K244" s="15" t="s">
        <v>30</v>
      </c>
      <c r="L244" s="20">
        <v>38659</v>
      </c>
      <c r="M244" s="15" t="s">
        <v>30</v>
      </c>
      <c r="N244" s="15" t="s">
        <v>30</v>
      </c>
      <c r="O244" s="15" t="s">
        <v>30</v>
      </c>
      <c r="P244" s="15" t="s">
        <v>5226</v>
      </c>
      <c r="Q244" s="15" t="s">
        <v>30</v>
      </c>
      <c r="R244" s="18">
        <f>INDEX('Blast furnaces'!$R:$R,MATCH(A244,'Blast furnaces'!$A:$A,0))</f>
        <v>0</v>
      </c>
    </row>
    <row r="245" spans="1:18" x14ac:dyDescent="0.35">
      <c r="A245" s="15" t="s">
        <v>1768</v>
      </c>
      <c r="B245" s="15" t="s">
        <v>5914</v>
      </c>
      <c r="C245" s="15" t="s">
        <v>5915</v>
      </c>
      <c r="D245" s="15" t="s">
        <v>4103</v>
      </c>
      <c r="E245" s="15" t="s">
        <v>4086</v>
      </c>
      <c r="F245" s="15" t="s">
        <v>4006</v>
      </c>
      <c r="G245" s="15" t="s">
        <v>3899</v>
      </c>
      <c r="H245" s="16" t="s">
        <v>1770</v>
      </c>
      <c r="I245" s="17">
        <v>24</v>
      </c>
      <c r="J245" s="15" t="s">
        <v>30</v>
      </c>
      <c r="K245" s="15" t="s">
        <v>30</v>
      </c>
      <c r="L245" s="15">
        <v>2001</v>
      </c>
      <c r="M245" s="15" t="s">
        <v>30</v>
      </c>
      <c r="N245" s="15" t="s">
        <v>30</v>
      </c>
      <c r="O245" s="15" t="s">
        <v>30</v>
      </c>
      <c r="P245" s="15" t="s">
        <v>5226</v>
      </c>
      <c r="Q245" s="15" t="s">
        <v>30</v>
      </c>
      <c r="R245" s="18">
        <f>INDEX('Blast furnaces'!$R:$R,MATCH(A245,'Blast furnaces'!$A:$A,0))</f>
        <v>2017</v>
      </c>
    </row>
    <row r="246" spans="1:18" x14ac:dyDescent="0.35">
      <c r="A246" s="15" t="s">
        <v>906</v>
      </c>
      <c r="B246" s="15" t="s">
        <v>5916</v>
      </c>
      <c r="C246" s="15" t="s">
        <v>5917</v>
      </c>
      <c r="D246" s="15" t="s">
        <v>4104</v>
      </c>
      <c r="E246" s="15" t="s">
        <v>4039</v>
      </c>
      <c r="F246" s="15" t="s">
        <v>4006</v>
      </c>
      <c r="G246" s="15" t="s">
        <v>3899</v>
      </c>
      <c r="H246" s="16" t="s">
        <v>908</v>
      </c>
      <c r="I246" s="17">
        <v>17.600000000000001</v>
      </c>
      <c r="J246" s="15" t="s">
        <v>30</v>
      </c>
      <c r="K246" s="15" t="s">
        <v>30</v>
      </c>
      <c r="L246" s="20">
        <v>39480</v>
      </c>
      <c r="M246" s="15" t="s">
        <v>30</v>
      </c>
      <c r="N246" s="15" t="s">
        <v>30</v>
      </c>
      <c r="O246" s="15" t="s">
        <v>30</v>
      </c>
      <c r="P246" s="15" t="s">
        <v>5226</v>
      </c>
      <c r="Q246" s="15" t="s">
        <v>30</v>
      </c>
      <c r="R246" s="18">
        <f>INDEX('Blast furnaces'!$R:$R,MATCH(A246,'Blast furnaces'!$A:$A,0))</f>
        <v>0</v>
      </c>
    </row>
    <row r="247" spans="1:18" x14ac:dyDescent="0.35">
      <c r="A247" s="15" t="s">
        <v>927</v>
      </c>
      <c r="B247" s="15" t="s">
        <v>5918</v>
      </c>
      <c r="C247" s="15" t="s">
        <v>5919</v>
      </c>
      <c r="D247" s="15" t="s">
        <v>30</v>
      </c>
      <c r="E247" s="15" t="s">
        <v>4039</v>
      </c>
      <c r="F247" s="15" t="s">
        <v>4006</v>
      </c>
      <c r="G247" s="15" t="s">
        <v>3899</v>
      </c>
      <c r="H247" s="16" t="s">
        <v>929</v>
      </c>
      <c r="I247" s="17">
        <v>21.98</v>
      </c>
      <c r="J247" s="15" t="s">
        <v>30</v>
      </c>
      <c r="K247" s="15" t="s">
        <v>30</v>
      </c>
      <c r="L247" s="20">
        <v>37882</v>
      </c>
      <c r="M247" s="15" t="s">
        <v>30</v>
      </c>
      <c r="N247" s="15" t="s">
        <v>30</v>
      </c>
      <c r="O247" s="15" t="s">
        <v>30</v>
      </c>
      <c r="P247" s="15" t="s">
        <v>5226</v>
      </c>
      <c r="Q247" s="15" t="s">
        <v>30</v>
      </c>
      <c r="R247" s="18">
        <f>INDEX('Blast furnaces'!$R:$R,MATCH(A247,'Blast furnaces'!$A:$A,0))</f>
        <v>45092</v>
      </c>
    </row>
    <row r="248" spans="1:18" x14ac:dyDescent="0.35">
      <c r="A248" s="15" t="s">
        <v>5920</v>
      </c>
      <c r="B248" s="15" t="s">
        <v>5921</v>
      </c>
      <c r="C248" s="15" t="s">
        <v>5922</v>
      </c>
      <c r="D248" s="15" t="s">
        <v>30</v>
      </c>
      <c r="E248" s="15" t="s">
        <v>4039</v>
      </c>
      <c r="F248" s="15" t="s">
        <v>4006</v>
      </c>
      <c r="G248" s="15" t="s">
        <v>3899</v>
      </c>
      <c r="H248" s="16" t="s">
        <v>5923</v>
      </c>
      <c r="I248" s="17">
        <v>15.11</v>
      </c>
      <c r="J248" s="15" t="s">
        <v>30</v>
      </c>
      <c r="K248" s="15" t="s">
        <v>30</v>
      </c>
      <c r="L248" s="20">
        <v>40392</v>
      </c>
      <c r="M248" s="15" t="s">
        <v>30</v>
      </c>
      <c r="N248" s="15" t="s">
        <v>30</v>
      </c>
      <c r="O248" s="15" t="s">
        <v>30</v>
      </c>
      <c r="P248" s="15" t="s">
        <v>5874</v>
      </c>
      <c r="Q248" s="15" t="s">
        <v>5924</v>
      </c>
      <c r="R248" s="18" t="e">
        <f>INDEX('Blast furnaces'!$R:$R,MATCH(A248,'Blast furnaces'!$A:$A,0))</f>
        <v>#N/A</v>
      </c>
    </row>
    <row r="249" spans="1:18" x14ac:dyDescent="0.35">
      <c r="A249" s="15" t="s">
        <v>5925</v>
      </c>
      <c r="B249" s="15" t="s">
        <v>5926</v>
      </c>
      <c r="C249" s="15" t="s">
        <v>5927</v>
      </c>
      <c r="D249" s="15" t="s">
        <v>4105</v>
      </c>
      <c r="E249" s="15" t="s">
        <v>4039</v>
      </c>
      <c r="F249" s="15" t="s">
        <v>4006</v>
      </c>
      <c r="G249" s="15" t="s">
        <v>3899</v>
      </c>
      <c r="H249" s="16" t="s">
        <v>5928</v>
      </c>
      <c r="I249" s="17">
        <v>25.24</v>
      </c>
      <c r="J249" s="15" t="s">
        <v>30</v>
      </c>
      <c r="K249" s="15" t="s">
        <v>30</v>
      </c>
      <c r="L249" s="20">
        <v>36692</v>
      </c>
      <c r="M249" s="15" t="s">
        <v>30</v>
      </c>
      <c r="N249" s="15" t="s">
        <v>30</v>
      </c>
      <c r="O249" s="15" t="s">
        <v>30</v>
      </c>
      <c r="P249" s="15" t="s">
        <v>4</v>
      </c>
      <c r="Q249" s="15" t="s">
        <v>5929</v>
      </c>
      <c r="R249" s="18" t="e">
        <f>INDEX('Blast furnaces'!$R:$R,MATCH(A249,'Blast furnaces'!$A:$A,0))</f>
        <v>#N/A</v>
      </c>
    </row>
    <row r="250" spans="1:18" x14ac:dyDescent="0.35">
      <c r="A250" s="15" t="s">
        <v>2609</v>
      </c>
      <c r="B250" s="15" t="s">
        <v>5930</v>
      </c>
      <c r="C250" s="15" t="s">
        <v>5931</v>
      </c>
      <c r="D250" s="15" t="s">
        <v>4106</v>
      </c>
      <c r="E250" s="15" t="s">
        <v>4039</v>
      </c>
      <c r="F250" s="15" t="s">
        <v>4006</v>
      </c>
      <c r="G250" s="15" t="s">
        <v>3899</v>
      </c>
      <c r="H250" s="16" t="s">
        <v>2611</v>
      </c>
      <c r="I250" s="17">
        <v>15.77</v>
      </c>
      <c r="J250" s="15" t="s">
        <v>30</v>
      </c>
      <c r="K250" s="15" t="s">
        <v>30</v>
      </c>
      <c r="L250" s="20">
        <v>37575</v>
      </c>
      <c r="M250" s="15" t="s">
        <v>30</v>
      </c>
      <c r="N250" s="15" t="s">
        <v>30</v>
      </c>
      <c r="O250" s="20">
        <v>43336</v>
      </c>
      <c r="P250" s="15" t="s">
        <v>1</v>
      </c>
      <c r="Q250" s="15" t="s">
        <v>30</v>
      </c>
      <c r="R250" s="18">
        <f>INDEX('Blast furnaces'!$R:$R,MATCH(A250,'Blast furnaces'!$A:$A,0))</f>
        <v>0</v>
      </c>
    </row>
    <row r="251" spans="1:18" x14ac:dyDescent="0.35">
      <c r="A251" s="15" t="s">
        <v>848</v>
      </c>
      <c r="B251" s="15" t="s">
        <v>5932</v>
      </c>
      <c r="C251" s="15" t="s">
        <v>5933</v>
      </c>
      <c r="D251" s="15" t="s">
        <v>30</v>
      </c>
      <c r="E251" s="15" t="s">
        <v>4039</v>
      </c>
      <c r="F251" s="15" t="s">
        <v>4006</v>
      </c>
      <c r="G251" s="15" t="s">
        <v>3899</v>
      </c>
      <c r="H251" s="16" t="s">
        <v>850</v>
      </c>
      <c r="I251" s="17">
        <v>55</v>
      </c>
      <c r="J251" s="15" t="s">
        <v>30</v>
      </c>
      <c r="K251" s="15" t="s">
        <v>30</v>
      </c>
      <c r="L251" s="15">
        <v>1970</v>
      </c>
      <c r="M251" s="15" t="s">
        <v>30</v>
      </c>
      <c r="N251" s="15" t="s">
        <v>30</v>
      </c>
      <c r="O251" s="15" t="s">
        <v>30</v>
      </c>
      <c r="P251" s="15" t="s">
        <v>5264</v>
      </c>
      <c r="Q251" s="15" t="s">
        <v>5934</v>
      </c>
      <c r="R251" s="18">
        <f>INDEX('Blast furnaces'!$R:$R,MATCH(A251,'Blast furnaces'!$A:$A,0))</f>
        <v>0</v>
      </c>
    </row>
    <row r="252" spans="1:18" x14ac:dyDescent="0.35">
      <c r="A252" s="15" t="s">
        <v>902</v>
      </c>
      <c r="B252" s="15" t="s">
        <v>5935</v>
      </c>
      <c r="C252" s="15" t="s">
        <v>5936</v>
      </c>
      <c r="D252" s="15" t="s">
        <v>4107</v>
      </c>
      <c r="E252" s="15" t="s">
        <v>4039</v>
      </c>
      <c r="F252" s="15" t="s">
        <v>4006</v>
      </c>
      <c r="G252" s="15" t="s">
        <v>3899</v>
      </c>
      <c r="H252" s="16" t="s">
        <v>904</v>
      </c>
      <c r="I252" s="17">
        <v>17.420000000000002</v>
      </c>
      <c r="J252" s="15" t="s">
        <v>30</v>
      </c>
      <c r="K252" s="15" t="s">
        <v>30</v>
      </c>
      <c r="L252" s="20">
        <v>37467</v>
      </c>
      <c r="M252" s="15" t="s">
        <v>30</v>
      </c>
      <c r="N252" s="15" t="s">
        <v>30</v>
      </c>
      <c r="O252" s="15">
        <v>2020</v>
      </c>
      <c r="P252" s="15" t="s">
        <v>5226</v>
      </c>
      <c r="Q252" s="15" t="s">
        <v>30</v>
      </c>
      <c r="R252" s="18">
        <f>INDEX('Blast furnaces'!$R:$R,MATCH(A252,'Blast furnaces'!$A:$A,0))</f>
        <v>0</v>
      </c>
    </row>
    <row r="253" spans="1:18" x14ac:dyDescent="0.35">
      <c r="A253" s="15" t="s">
        <v>957</v>
      </c>
      <c r="B253" s="15" t="s">
        <v>5937</v>
      </c>
      <c r="C253" s="15" t="s">
        <v>5938</v>
      </c>
      <c r="D253" s="15" t="s">
        <v>4108</v>
      </c>
      <c r="E253" s="15" t="s">
        <v>4039</v>
      </c>
      <c r="F253" s="15" t="s">
        <v>4006</v>
      </c>
      <c r="G253" s="15" t="s">
        <v>3899</v>
      </c>
      <c r="H253" s="16" t="s">
        <v>959</v>
      </c>
      <c r="I253" s="17">
        <v>65</v>
      </c>
      <c r="J253" s="15" t="s">
        <v>30</v>
      </c>
      <c r="K253" s="15" t="s">
        <v>30</v>
      </c>
      <c r="L253" s="15">
        <v>1957</v>
      </c>
      <c r="M253" s="15" t="s">
        <v>30</v>
      </c>
      <c r="N253" s="15" t="s">
        <v>30</v>
      </c>
      <c r="O253" s="15">
        <v>2022</v>
      </c>
      <c r="P253" s="15" t="s">
        <v>5337</v>
      </c>
      <c r="Q253" s="15" t="s">
        <v>5939</v>
      </c>
      <c r="R253" s="18">
        <f>INDEX('Blast furnaces'!$R:$R,MATCH(A253,'Blast furnaces'!$A:$A,0))</f>
        <v>0</v>
      </c>
    </row>
    <row r="254" spans="1:18" x14ac:dyDescent="0.35">
      <c r="A254" s="15" t="s">
        <v>2599</v>
      </c>
      <c r="B254" s="15" t="s">
        <v>5940</v>
      </c>
      <c r="C254" s="15" t="s">
        <v>5941</v>
      </c>
      <c r="D254" s="15" t="s">
        <v>30</v>
      </c>
      <c r="E254" s="15" t="s">
        <v>4039</v>
      </c>
      <c r="F254" s="15" t="s">
        <v>4006</v>
      </c>
      <c r="G254" s="15" t="s">
        <v>3899</v>
      </c>
      <c r="H254" s="16" t="s">
        <v>2601</v>
      </c>
      <c r="I254" s="17">
        <v>20.22</v>
      </c>
      <c r="J254" s="15" t="s">
        <v>30</v>
      </c>
      <c r="K254" s="15" t="s">
        <v>30</v>
      </c>
      <c r="L254" s="20">
        <v>36599</v>
      </c>
      <c r="M254" s="15" t="s">
        <v>30</v>
      </c>
      <c r="N254" s="15" t="s">
        <v>30</v>
      </c>
      <c r="O254" s="18">
        <v>43983</v>
      </c>
      <c r="P254" s="15" t="s">
        <v>5226</v>
      </c>
      <c r="Q254" s="15" t="s">
        <v>30</v>
      </c>
      <c r="R254" s="18">
        <f>INDEX('Blast furnaces'!$R:$R,MATCH(A254,'Blast furnaces'!$A:$A,0))</f>
        <v>0</v>
      </c>
    </row>
    <row r="255" spans="1:18" x14ac:dyDescent="0.35">
      <c r="A255" s="15" t="s">
        <v>919</v>
      </c>
      <c r="B255" s="15" t="s">
        <v>5942</v>
      </c>
      <c r="C255" s="15" t="s">
        <v>5943</v>
      </c>
      <c r="D255" s="15" t="s">
        <v>30</v>
      </c>
      <c r="E255" s="15" t="s">
        <v>4039</v>
      </c>
      <c r="F255" s="15" t="s">
        <v>4006</v>
      </c>
      <c r="G255" s="15" t="s">
        <v>3899</v>
      </c>
      <c r="H255" s="16" t="s">
        <v>921</v>
      </c>
      <c r="I255" s="17">
        <v>22.02</v>
      </c>
      <c r="J255" s="15" t="s">
        <v>30</v>
      </c>
      <c r="K255" s="15" t="s">
        <v>30</v>
      </c>
      <c r="L255" s="20">
        <v>37869</v>
      </c>
      <c r="M255" s="15" t="s">
        <v>30</v>
      </c>
      <c r="N255" s="15" t="s">
        <v>30</v>
      </c>
      <c r="O255" s="15" t="s">
        <v>30</v>
      </c>
      <c r="P255" s="15" t="s">
        <v>5226</v>
      </c>
      <c r="Q255" s="15" t="s">
        <v>5512</v>
      </c>
      <c r="R255" s="18">
        <f>INDEX('Blast furnaces'!$R:$R,MATCH(A255,'Blast furnaces'!$A:$A,0))</f>
        <v>44866</v>
      </c>
    </row>
    <row r="256" spans="1:18" x14ac:dyDescent="0.35">
      <c r="A256" s="15" t="s">
        <v>5944</v>
      </c>
      <c r="B256" s="15" t="s">
        <v>5945</v>
      </c>
      <c r="C256" s="15" t="s">
        <v>5946</v>
      </c>
      <c r="D256" s="15" t="s">
        <v>4109</v>
      </c>
      <c r="E256" s="15" t="s">
        <v>4057</v>
      </c>
      <c r="F256" s="15" t="s">
        <v>4006</v>
      </c>
      <c r="G256" s="15" t="s">
        <v>3899</v>
      </c>
      <c r="H256" s="16" t="s">
        <v>5947</v>
      </c>
      <c r="I256" s="17">
        <v>22.18</v>
      </c>
      <c r="J256" s="15" t="s">
        <v>30</v>
      </c>
      <c r="K256" s="15" t="s">
        <v>30</v>
      </c>
      <c r="L256" s="20">
        <v>37810</v>
      </c>
      <c r="M256" s="15" t="s">
        <v>30</v>
      </c>
      <c r="N256" s="15" t="s">
        <v>30</v>
      </c>
      <c r="O256" s="15" t="s">
        <v>30</v>
      </c>
      <c r="P256" s="15" t="s">
        <v>4</v>
      </c>
      <c r="Q256" s="15" t="s">
        <v>5448</v>
      </c>
      <c r="R256" s="18" t="e">
        <f>INDEX('Blast furnaces'!$R:$R,MATCH(A256,'Blast furnaces'!$A:$A,0))</f>
        <v>#N/A</v>
      </c>
    </row>
    <row r="257" spans="1:18" x14ac:dyDescent="0.35">
      <c r="A257" s="15" t="s">
        <v>5948</v>
      </c>
      <c r="B257" s="15" t="s">
        <v>5949</v>
      </c>
      <c r="C257" s="15" t="s">
        <v>5950</v>
      </c>
      <c r="D257" s="15" t="s">
        <v>30</v>
      </c>
      <c r="E257" s="15" t="s">
        <v>4057</v>
      </c>
      <c r="F257" s="15" t="s">
        <v>4006</v>
      </c>
      <c r="G257" s="15" t="s">
        <v>3899</v>
      </c>
      <c r="H257" s="16" t="s">
        <v>5951</v>
      </c>
      <c r="I257" s="17">
        <v>18.21</v>
      </c>
      <c r="J257" s="15" t="s">
        <v>30</v>
      </c>
      <c r="K257" s="15" t="s">
        <v>30</v>
      </c>
      <c r="L257" s="20">
        <v>37910</v>
      </c>
      <c r="M257" s="15" t="s">
        <v>30</v>
      </c>
      <c r="N257" s="15" t="s">
        <v>30</v>
      </c>
      <c r="O257" s="15">
        <v>2022</v>
      </c>
      <c r="P257" s="15" t="s">
        <v>4</v>
      </c>
      <c r="Q257" s="15" t="s">
        <v>30</v>
      </c>
      <c r="R257" s="18" t="e">
        <f>INDEX('Blast furnaces'!$R:$R,MATCH(A257,'Blast furnaces'!$A:$A,0))</f>
        <v>#N/A</v>
      </c>
    </row>
    <row r="258" spans="1:18" x14ac:dyDescent="0.35">
      <c r="A258" s="15" t="s">
        <v>953</v>
      </c>
      <c r="B258" s="15" t="s">
        <v>5952</v>
      </c>
      <c r="C258" s="15" t="s">
        <v>5953</v>
      </c>
      <c r="D258" s="15" t="s">
        <v>4110</v>
      </c>
      <c r="E258" s="15" t="s">
        <v>4039</v>
      </c>
      <c r="F258" s="15" t="s">
        <v>4006</v>
      </c>
      <c r="G258" s="15" t="s">
        <v>3899</v>
      </c>
      <c r="H258" s="16" t="s">
        <v>955</v>
      </c>
      <c r="I258" s="17">
        <v>22.95</v>
      </c>
      <c r="J258" s="15" t="s">
        <v>30</v>
      </c>
      <c r="K258" s="15" t="s">
        <v>30</v>
      </c>
      <c r="L258" s="20">
        <v>37528</v>
      </c>
      <c r="M258" s="15" t="s">
        <v>30</v>
      </c>
      <c r="N258" s="15" t="s">
        <v>30</v>
      </c>
      <c r="O258" s="15" t="s">
        <v>30</v>
      </c>
      <c r="P258" s="15" t="s">
        <v>5226</v>
      </c>
      <c r="Q258" s="15" t="s">
        <v>30</v>
      </c>
      <c r="R258" s="18">
        <f>INDEX('Blast furnaces'!$R:$R,MATCH(A258,'Blast furnaces'!$A:$A,0))</f>
        <v>44759</v>
      </c>
    </row>
    <row r="259" spans="1:18" x14ac:dyDescent="0.35">
      <c r="A259" s="15" t="s">
        <v>5954</v>
      </c>
      <c r="B259" s="15" t="s">
        <v>5955</v>
      </c>
      <c r="C259" s="15" t="s">
        <v>5956</v>
      </c>
      <c r="D259" s="15" t="s">
        <v>4111</v>
      </c>
      <c r="E259" s="15" t="s">
        <v>4039</v>
      </c>
      <c r="F259" s="15" t="s">
        <v>4006</v>
      </c>
      <c r="G259" s="15" t="s">
        <v>3899</v>
      </c>
      <c r="H259" s="16" t="s">
        <v>5957</v>
      </c>
      <c r="I259" s="17">
        <v>27.93</v>
      </c>
      <c r="J259" s="15" t="s">
        <v>30</v>
      </c>
      <c r="K259" s="15" t="s">
        <v>30</v>
      </c>
      <c r="L259" s="20">
        <v>35709</v>
      </c>
      <c r="M259" s="15" t="s">
        <v>30</v>
      </c>
      <c r="N259" s="15" t="s">
        <v>30</v>
      </c>
      <c r="O259" s="15" t="s">
        <v>30</v>
      </c>
      <c r="P259" s="15" t="s">
        <v>4</v>
      </c>
      <c r="Q259" s="15" t="s">
        <v>30</v>
      </c>
      <c r="R259" s="18" t="e">
        <f>INDEX('Blast furnaces'!$R:$R,MATCH(A259,'Blast furnaces'!$A:$A,0))</f>
        <v>#N/A</v>
      </c>
    </row>
    <row r="260" spans="1:18" x14ac:dyDescent="0.35">
      <c r="A260" s="15" t="s">
        <v>863</v>
      </c>
      <c r="B260" s="15" t="s">
        <v>5958</v>
      </c>
      <c r="C260" s="15" t="s">
        <v>5959</v>
      </c>
      <c r="D260" s="15" t="s">
        <v>30</v>
      </c>
      <c r="E260" s="15" t="s">
        <v>4039</v>
      </c>
      <c r="F260" s="15" t="s">
        <v>4006</v>
      </c>
      <c r="G260" s="15" t="s">
        <v>3899</v>
      </c>
      <c r="H260" s="16" t="s">
        <v>865</v>
      </c>
      <c r="I260" s="17">
        <v>32</v>
      </c>
      <c r="J260" s="15" t="s">
        <v>30</v>
      </c>
      <c r="K260" s="15" t="s">
        <v>30</v>
      </c>
      <c r="L260" s="15">
        <v>1993</v>
      </c>
      <c r="M260" s="15" t="s">
        <v>30</v>
      </c>
      <c r="N260" s="15" t="s">
        <v>30</v>
      </c>
      <c r="O260" s="15" t="s">
        <v>30</v>
      </c>
      <c r="P260" s="15" t="s">
        <v>5264</v>
      </c>
      <c r="Q260" s="15" t="s">
        <v>30</v>
      </c>
      <c r="R260" s="18">
        <f>INDEX('Blast furnaces'!$R:$R,MATCH(A260,'Blast furnaces'!$A:$A,0))</f>
        <v>2021</v>
      </c>
    </row>
    <row r="261" spans="1:18" x14ac:dyDescent="0.35">
      <c r="A261" s="15" t="s">
        <v>680</v>
      </c>
      <c r="B261" s="15" t="s">
        <v>5960</v>
      </c>
      <c r="C261" s="15" t="s">
        <v>5961</v>
      </c>
      <c r="D261" s="15" t="s">
        <v>4112</v>
      </c>
      <c r="E261" s="15" t="s">
        <v>4086</v>
      </c>
      <c r="F261" s="15" t="s">
        <v>4006</v>
      </c>
      <c r="G261" s="15" t="s">
        <v>3899</v>
      </c>
      <c r="H261" s="16" t="s">
        <v>682</v>
      </c>
      <c r="I261" s="17">
        <v>68</v>
      </c>
      <c r="J261" s="15">
        <v>1950</v>
      </c>
      <c r="K261" s="15">
        <v>1953</v>
      </c>
      <c r="L261" s="15">
        <v>1957</v>
      </c>
      <c r="M261" s="15" t="s">
        <v>30</v>
      </c>
      <c r="N261" s="15" t="s">
        <v>30</v>
      </c>
      <c r="O261" s="15" t="s">
        <v>30</v>
      </c>
      <c r="P261" s="15" t="s">
        <v>5264</v>
      </c>
      <c r="Q261" s="15" t="s">
        <v>5962</v>
      </c>
      <c r="R261" s="18">
        <f>INDEX('Blast furnaces'!$R:$R,MATCH(A261,'Blast furnaces'!$A:$A,0))</f>
        <v>44440</v>
      </c>
    </row>
    <row r="262" spans="1:18" x14ac:dyDescent="0.35">
      <c r="A262" s="15" t="s">
        <v>675</v>
      </c>
      <c r="B262" s="15" t="s">
        <v>5963</v>
      </c>
      <c r="C262" s="15" t="s">
        <v>5964</v>
      </c>
      <c r="D262" s="15" t="s">
        <v>4113</v>
      </c>
      <c r="E262" s="15" t="s">
        <v>4086</v>
      </c>
      <c r="F262" s="15" t="s">
        <v>4006</v>
      </c>
      <c r="G262" s="15" t="s">
        <v>3899</v>
      </c>
      <c r="H262" s="16" t="s">
        <v>677</v>
      </c>
      <c r="I262" s="17">
        <v>59</v>
      </c>
      <c r="J262" s="15" t="s">
        <v>30</v>
      </c>
      <c r="K262" s="15" t="s">
        <v>30</v>
      </c>
      <c r="L262" s="15">
        <v>1966</v>
      </c>
      <c r="M262" s="15" t="s">
        <v>30</v>
      </c>
      <c r="N262" s="15" t="s">
        <v>30</v>
      </c>
      <c r="O262" s="15" t="s">
        <v>30</v>
      </c>
      <c r="P262" s="15" t="s">
        <v>5226</v>
      </c>
      <c r="Q262" s="15" t="s">
        <v>30</v>
      </c>
      <c r="R262" s="18">
        <f>INDEX('Blast furnaces'!$R:$R,MATCH(A262,'Blast furnaces'!$A:$A,0))</f>
        <v>0</v>
      </c>
    </row>
    <row r="263" spans="1:18" x14ac:dyDescent="0.35">
      <c r="A263" s="15" t="s">
        <v>1002</v>
      </c>
      <c r="B263" s="15" t="s">
        <v>5965</v>
      </c>
      <c r="C263" s="15" t="s">
        <v>5966</v>
      </c>
      <c r="D263" s="15" t="s">
        <v>30</v>
      </c>
      <c r="E263" s="15" t="s">
        <v>4020</v>
      </c>
      <c r="F263" s="15" t="s">
        <v>4006</v>
      </c>
      <c r="G263" s="15" t="s">
        <v>3899</v>
      </c>
      <c r="H263" s="16" t="s">
        <v>1004</v>
      </c>
      <c r="I263" s="17">
        <v>24.36</v>
      </c>
      <c r="J263" s="15" t="s">
        <v>30</v>
      </c>
      <c r="K263" s="15" t="s">
        <v>30</v>
      </c>
      <c r="L263" s="20">
        <v>37012</v>
      </c>
      <c r="M263" s="15" t="s">
        <v>30</v>
      </c>
      <c r="N263" s="15" t="s">
        <v>30</v>
      </c>
      <c r="O263" s="15" t="s">
        <v>30</v>
      </c>
      <c r="P263" s="15" t="s">
        <v>5226</v>
      </c>
      <c r="Q263" s="15" t="s">
        <v>30</v>
      </c>
      <c r="R263" s="18">
        <f>INDEX('Blast furnaces'!$R:$R,MATCH(A263,'Blast furnaces'!$A:$A,0))</f>
        <v>43364</v>
      </c>
    </row>
    <row r="264" spans="1:18" x14ac:dyDescent="0.35">
      <c r="A264" s="15" t="s">
        <v>1017</v>
      </c>
      <c r="B264" s="15" t="s">
        <v>5967</v>
      </c>
      <c r="C264" s="15" t="s">
        <v>5968</v>
      </c>
      <c r="D264" s="15" t="s">
        <v>30</v>
      </c>
      <c r="E264" s="15" t="s">
        <v>4020</v>
      </c>
      <c r="F264" s="15" t="s">
        <v>4006</v>
      </c>
      <c r="G264" s="15" t="s">
        <v>3899</v>
      </c>
      <c r="H264" s="16" t="s">
        <v>1019</v>
      </c>
      <c r="I264" s="17">
        <v>46</v>
      </c>
      <c r="J264" s="15" t="s">
        <v>30</v>
      </c>
      <c r="K264" s="15" t="s">
        <v>30</v>
      </c>
      <c r="L264" s="15">
        <v>1979</v>
      </c>
      <c r="M264" s="15" t="s">
        <v>30</v>
      </c>
      <c r="N264" s="15" t="s">
        <v>30</v>
      </c>
      <c r="O264" s="15" t="s">
        <v>30</v>
      </c>
      <c r="P264" s="15" t="s">
        <v>5226</v>
      </c>
      <c r="Q264" s="15" t="s">
        <v>30</v>
      </c>
      <c r="R264" s="18">
        <f>INDEX('Blast furnaces'!$R:$R,MATCH(A264,'Blast furnaces'!$A:$A,0))</f>
        <v>44760</v>
      </c>
    </row>
    <row r="265" spans="1:18" x14ac:dyDescent="0.35">
      <c r="A265" s="15" t="s">
        <v>5969</v>
      </c>
      <c r="B265" s="15" t="s">
        <v>5970</v>
      </c>
      <c r="C265" s="15" t="s">
        <v>5971</v>
      </c>
      <c r="D265" s="15" t="s">
        <v>4114</v>
      </c>
      <c r="E265" s="15" t="s">
        <v>4020</v>
      </c>
      <c r="F265" s="15" t="s">
        <v>4006</v>
      </c>
      <c r="G265" s="15" t="s">
        <v>3899</v>
      </c>
      <c r="H265" s="16" t="s">
        <v>5972</v>
      </c>
      <c r="I265" s="17">
        <v>17.149999999999999</v>
      </c>
      <c r="J265" s="15" t="s">
        <v>30</v>
      </c>
      <c r="K265" s="15" t="s">
        <v>30</v>
      </c>
      <c r="L265" s="20">
        <v>39645</v>
      </c>
      <c r="M265" s="15" t="s">
        <v>30</v>
      </c>
      <c r="N265" s="15" t="s">
        <v>30</v>
      </c>
      <c r="O265" s="15" t="s">
        <v>30</v>
      </c>
      <c r="P265" s="15" t="s">
        <v>4</v>
      </c>
      <c r="Q265" s="15" t="s">
        <v>30</v>
      </c>
      <c r="R265" s="18" t="e">
        <f>INDEX('Blast furnaces'!$R:$R,MATCH(A265,'Blast furnaces'!$A:$A,0))</f>
        <v>#N/A</v>
      </c>
    </row>
    <row r="266" spans="1:18" x14ac:dyDescent="0.35">
      <c r="A266" s="15" t="s">
        <v>5973</v>
      </c>
      <c r="B266" s="15" t="s">
        <v>5974</v>
      </c>
      <c r="C266" s="15" t="s">
        <v>5975</v>
      </c>
      <c r="D266" s="15" t="s">
        <v>30</v>
      </c>
      <c r="E266" s="15" t="s">
        <v>4020</v>
      </c>
      <c r="F266" s="15" t="s">
        <v>4006</v>
      </c>
      <c r="G266" s="15" t="s">
        <v>3899</v>
      </c>
      <c r="H266" s="16" t="s">
        <v>5976</v>
      </c>
      <c r="I266" s="17">
        <v>17.13</v>
      </c>
      <c r="J266" s="15" t="s">
        <v>30</v>
      </c>
      <c r="K266" s="15" t="s">
        <v>30</v>
      </c>
      <c r="L266" s="20">
        <v>39652</v>
      </c>
      <c r="M266" s="15" t="s">
        <v>30</v>
      </c>
      <c r="N266" s="15" t="s">
        <v>30</v>
      </c>
      <c r="O266" s="15" t="s">
        <v>30</v>
      </c>
      <c r="P266" s="15" t="s">
        <v>4</v>
      </c>
      <c r="Q266" s="15" t="s">
        <v>30</v>
      </c>
      <c r="R266" s="18" t="e">
        <f>INDEX('Blast furnaces'!$R:$R,MATCH(A266,'Blast furnaces'!$A:$A,0))</f>
        <v>#N/A</v>
      </c>
    </row>
    <row r="267" spans="1:18" x14ac:dyDescent="0.35">
      <c r="A267" s="15" t="s">
        <v>1010</v>
      </c>
      <c r="B267" s="15" t="s">
        <v>5977</v>
      </c>
      <c r="C267" s="15" t="s">
        <v>5978</v>
      </c>
      <c r="D267" s="15" t="s">
        <v>4115</v>
      </c>
      <c r="E267" s="15" t="s">
        <v>4020</v>
      </c>
      <c r="F267" s="15" t="s">
        <v>4006</v>
      </c>
      <c r="G267" s="15" t="s">
        <v>3899</v>
      </c>
      <c r="H267" s="16" t="s">
        <v>1012</v>
      </c>
      <c r="I267" s="17">
        <v>17.82</v>
      </c>
      <c r="J267" s="15" t="s">
        <v>30</v>
      </c>
      <c r="K267" s="15" t="s">
        <v>30</v>
      </c>
      <c r="L267" s="20">
        <v>39400</v>
      </c>
      <c r="M267" s="15" t="s">
        <v>30</v>
      </c>
      <c r="N267" s="15" t="s">
        <v>30</v>
      </c>
      <c r="O267" s="15" t="s">
        <v>30</v>
      </c>
      <c r="P267" s="15" t="s">
        <v>5226</v>
      </c>
      <c r="Q267" s="15" t="s">
        <v>30</v>
      </c>
      <c r="R267" s="18">
        <f>INDEX('Blast furnaces'!$R:$R,MATCH(A267,'Blast furnaces'!$A:$A,0))</f>
        <v>0</v>
      </c>
    </row>
    <row r="268" spans="1:18" x14ac:dyDescent="0.35">
      <c r="A268" s="15" t="s">
        <v>1712</v>
      </c>
      <c r="B268" s="15" t="s">
        <v>5979</v>
      </c>
      <c r="C268" s="15" t="s">
        <v>5980</v>
      </c>
      <c r="D268" s="15" t="s">
        <v>4046</v>
      </c>
      <c r="E268" s="15" t="s">
        <v>4036</v>
      </c>
      <c r="F268" s="15" t="s">
        <v>4006</v>
      </c>
      <c r="G268" s="15" t="s">
        <v>3899</v>
      </c>
      <c r="H268" s="16" t="s">
        <v>1714</v>
      </c>
      <c r="I268" s="17">
        <v>3</v>
      </c>
      <c r="J268" s="15" t="s">
        <v>30</v>
      </c>
      <c r="K268" s="15" t="s">
        <v>30</v>
      </c>
      <c r="L268" s="15">
        <v>2022</v>
      </c>
      <c r="M268" s="15" t="s">
        <v>30</v>
      </c>
      <c r="N268" s="15" t="s">
        <v>30</v>
      </c>
      <c r="O268" s="15" t="s">
        <v>30</v>
      </c>
      <c r="P268" s="15" t="s">
        <v>5226</v>
      </c>
      <c r="Q268" s="15" t="s">
        <v>30</v>
      </c>
      <c r="R268" s="18">
        <f>INDEX('Blast furnaces'!$R:$R,MATCH(A268,'Blast furnaces'!$A:$A,0))</f>
        <v>0</v>
      </c>
    </row>
    <row r="269" spans="1:18" x14ac:dyDescent="0.35">
      <c r="A269" s="15" t="s">
        <v>1325</v>
      </c>
      <c r="B269" s="15" t="s">
        <v>5981</v>
      </c>
      <c r="C269" s="15" t="s">
        <v>5982</v>
      </c>
      <c r="D269" s="15" t="s">
        <v>4116</v>
      </c>
      <c r="E269" s="15" t="s">
        <v>4041</v>
      </c>
      <c r="F269" s="15" t="s">
        <v>4006</v>
      </c>
      <c r="G269" s="15" t="s">
        <v>3899</v>
      </c>
      <c r="H269" s="16" t="s">
        <v>1327</v>
      </c>
      <c r="I269" s="17">
        <v>22.75</v>
      </c>
      <c r="J269" s="15" t="s">
        <v>30</v>
      </c>
      <c r="K269" s="15" t="s">
        <v>30</v>
      </c>
      <c r="L269" s="20">
        <v>37600</v>
      </c>
      <c r="M269" s="15" t="s">
        <v>30</v>
      </c>
      <c r="N269" s="15" t="s">
        <v>30</v>
      </c>
      <c r="O269" s="15" t="s">
        <v>30</v>
      </c>
      <c r="P269" s="15" t="s">
        <v>5226</v>
      </c>
      <c r="Q269" s="15" t="s">
        <v>30</v>
      </c>
      <c r="R269" s="18">
        <f>INDEX('Blast furnaces'!$R:$R,MATCH(A269,'Blast furnaces'!$A:$A,0))</f>
        <v>0</v>
      </c>
    </row>
    <row r="270" spans="1:18" x14ac:dyDescent="0.35">
      <c r="A270" s="15" t="s">
        <v>536</v>
      </c>
      <c r="B270" s="15" t="s">
        <v>5983</v>
      </c>
      <c r="C270" s="15" t="s">
        <v>5984</v>
      </c>
      <c r="D270" s="15" t="s">
        <v>4046</v>
      </c>
      <c r="E270" s="15" t="s">
        <v>4036</v>
      </c>
      <c r="F270" s="15" t="s">
        <v>4006</v>
      </c>
      <c r="G270" s="15" t="s">
        <v>3899</v>
      </c>
      <c r="H270" s="16" t="s">
        <v>538</v>
      </c>
      <c r="I270" s="17">
        <v>30</v>
      </c>
      <c r="J270" s="15" t="s">
        <v>30</v>
      </c>
      <c r="K270" s="15" t="s">
        <v>30</v>
      </c>
      <c r="L270" s="15">
        <v>1995</v>
      </c>
      <c r="M270" s="15" t="s">
        <v>30</v>
      </c>
      <c r="N270" s="15" t="s">
        <v>30</v>
      </c>
      <c r="O270" s="15" t="s">
        <v>30</v>
      </c>
      <c r="P270" s="15" t="s">
        <v>5226</v>
      </c>
      <c r="Q270" s="15" t="s">
        <v>30</v>
      </c>
      <c r="R270" s="18">
        <f>INDEX('Blast furnaces'!$R:$R,MATCH(A270,'Blast furnaces'!$A:$A,0))</f>
        <v>0</v>
      </c>
    </row>
    <row r="271" spans="1:18" x14ac:dyDescent="0.35">
      <c r="A271" s="15" t="s">
        <v>464</v>
      </c>
      <c r="B271" s="15" t="s">
        <v>5985</v>
      </c>
      <c r="C271" s="15" t="s">
        <v>5986</v>
      </c>
      <c r="D271" s="15" t="s">
        <v>4117</v>
      </c>
      <c r="E271" s="15" t="s">
        <v>4036</v>
      </c>
      <c r="F271" s="15" t="s">
        <v>4006</v>
      </c>
      <c r="G271" s="15" t="s">
        <v>3899</v>
      </c>
      <c r="H271" s="16" t="s">
        <v>466</v>
      </c>
      <c r="I271" s="17">
        <v>29</v>
      </c>
      <c r="J271" s="15" t="s">
        <v>30</v>
      </c>
      <c r="K271" s="15" t="s">
        <v>30</v>
      </c>
      <c r="L271" s="15">
        <v>1996</v>
      </c>
      <c r="M271" s="15" t="s">
        <v>30</v>
      </c>
      <c r="N271" s="15" t="s">
        <v>30</v>
      </c>
      <c r="O271" s="15" t="s">
        <v>30</v>
      </c>
      <c r="P271" s="15" t="s">
        <v>5226</v>
      </c>
      <c r="Q271" s="15" t="s">
        <v>5987</v>
      </c>
      <c r="R271" s="18">
        <f>INDEX('Blast furnaces'!$R:$R,MATCH(A271,'Blast furnaces'!$A:$A,0))</f>
        <v>0</v>
      </c>
    </row>
    <row r="272" spans="1:18" x14ac:dyDescent="0.35">
      <c r="A272" s="15" t="s">
        <v>5988</v>
      </c>
      <c r="B272" s="15" t="s">
        <v>5989</v>
      </c>
      <c r="C272" s="15" t="s">
        <v>5990</v>
      </c>
      <c r="D272" s="15" t="s">
        <v>4118</v>
      </c>
      <c r="E272" s="15" t="s">
        <v>4033</v>
      </c>
      <c r="F272" s="15" t="s">
        <v>4006</v>
      </c>
      <c r="G272" s="15" t="s">
        <v>3899</v>
      </c>
      <c r="H272" s="16" t="s">
        <v>5991</v>
      </c>
      <c r="I272" s="17">
        <v>26</v>
      </c>
      <c r="J272" s="15" t="s">
        <v>30</v>
      </c>
      <c r="K272" s="15" t="s">
        <v>30</v>
      </c>
      <c r="L272" s="15">
        <v>1999</v>
      </c>
      <c r="M272" s="15" t="s">
        <v>30</v>
      </c>
      <c r="N272" s="15" t="s">
        <v>30</v>
      </c>
      <c r="O272" s="15" t="s">
        <v>30</v>
      </c>
      <c r="P272" s="15" t="s">
        <v>4</v>
      </c>
      <c r="Q272" s="15" t="s">
        <v>5847</v>
      </c>
      <c r="R272" s="18" t="e">
        <f>INDEX('Blast furnaces'!$R:$R,MATCH(A272,'Blast furnaces'!$A:$A,0))</f>
        <v>#N/A</v>
      </c>
    </row>
    <row r="273" spans="1:18" x14ac:dyDescent="0.35">
      <c r="A273" s="15" t="s">
        <v>1347</v>
      </c>
      <c r="B273" s="15" t="s">
        <v>5992</v>
      </c>
      <c r="C273" s="15" t="s">
        <v>5993</v>
      </c>
      <c r="D273" s="15" t="s">
        <v>30</v>
      </c>
      <c r="E273" s="15" t="s">
        <v>4041</v>
      </c>
      <c r="F273" s="15" t="s">
        <v>4006</v>
      </c>
      <c r="G273" s="15" t="s">
        <v>3899</v>
      </c>
      <c r="H273" s="16" t="s">
        <v>1349</v>
      </c>
      <c r="I273" s="17">
        <v>22.34</v>
      </c>
      <c r="J273" s="15" t="s">
        <v>30</v>
      </c>
      <c r="K273" s="15" t="s">
        <v>30</v>
      </c>
      <c r="L273" s="20">
        <v>37749</v>
      </c>
      <c r="M273" s="15" t="s">
        <v>30</v>
      </c>
      <c r="N273" s="15" t="s">
        <v>30</v>
      </c>
      <c r="O273" s="15" t="s">
        <v>30</v>
      </c>
      <c r="P273" s="15" t="s">
        <v>5226</v>
      </c>
      <c r="Q273" s="15" t="s">
        <v>30</v>
      </c>
      <c r="R273" s="18">
        <f>INDEX('Blast furnaces'!$R:$R,MATCH(A273,'Blast furnaces'!$A:$A,0))</f>
        <v>45360</v>
      </c>
    </row>
    <row r="274" spans="1:18" x14ac:dyDescent="0.35">
      <c r="A274" s="15" t="s">
        <v>2721</v>
      </c>
      <c r="B274" s="15" t="s">
        <v>5994</v>
      </c>
      <c r="C274" s="15" t="s">
        <v>5995</v>
      </c>
      <c r="D274" s="15" t="s">
        <v>30</v>
      </c>
      <c r="E274" s="15" t="s">
        <v>4009</v>
      </c>
      <c r="F274" s="15" t="s">
        <v>4006</v>
      </c>
      <c r="G274" s="15" t="s">
        <v>3899</v>
      </c>
      <c r="H274" s="16" t="s">
        <v>2723</v>
      </c>
      <c r="I274" s="17">
        <v>24.65</v>
      </c>
      <c r="J274" s="15" t="s">
        <v>30</v>
      </c>
      <c r="K274" s="15" t="s">
        <v>30</v>
      </c>
      <c r="L274" s="20">
        <v>36906</v>
      </c>
      <c r="M274" s="15" t="s">
        <v>30</v>
      </c>
      <c r="N274" s="15" t="s">
        <v>30</v>
      </c>
      <c r="O274" s="15" t="s">
        <v>30</v>
      </c>
      <c r="P274" s="15" t="s">
        <v>5264</v>
      </c>
      <c r="Q274" s="15" t="s">
        <v>30</v>
      </c>
      <c r="R274" s="18">
        <f>INDEX('Blast furnaces'!$R:$R,MATCH(A274,'Blast furnaces'!$A:$A,0))</f>
        <v>0</v>
      </c>
    </row>
    <row r="275" spans="1:18" x14ac:dyDescent="0.35">
      <c r="A275" s="15" t="s">
        <v>2565</v>
      </c>
      <c r="B275" s="15" t="s">
        <v>5996</v>
      </c>
      <c r="C275" s="15" t="s">
        <v>5997</v>
      </c>
      <c r="D275" s="15" t="s">
        <v>4119</v>
      </c>
      <c r="E275" s="15" t="s">
        <v>4041</v>
      </c>
      <c r="F275" s="15" t="s">
        <v>4006</v>
      </c>
      <c r="G275" s="15" t="s">
        <v>3899</v>
      </c>
      <c r="H275" s="16" t="s">
        <v>2567</v>
      </c>
      <c r="I275" s="17">
        <v>11.99</v>
      </c>
      <c r="J275" s="15" t="s">
        <v>30</v>
      </c>
      <c r="K275" s="15" t="s">
        <v>30</v>
      </c>
      <c r="L275" s="20">
        <v>41529</v>
      </c>
      <c r="M275" s="15" t="s">
        <v>30</v>
      </c>
      <c r="N275" s="15" t="s">
        <v>30</v>
      </c>
      <c r="O275" s="15" t="s">
        <v>30</v>
      </c>
      <c r="P275" s="15" t="s">
        <v>5226</v>
      </c>
      <c r="Q275" s="15" t="s">
        <v>30</v>
      </c>
      <c r="R275" s="18">
        <f>INDEX('Blast furnaces'!$R:$R,MATCH(A275,'Blast furnaces'!$A:$A,0))</f>
        <v>44791</v>
      </c>
    </row>
    <row r="276" spans="1:18" x14ac:dyDescent="0.35">
      <c r="A276" s="15" t="s">
        <v>253</v>
      </c>
      <c r="B276" s="15" t="s">
        <v>5998</v>
      </c>
      <c r="C276" s="15" t="s">
        <v>5999</v>
      </c>
      <c r="D276" s="15" t="s">
        <v>4120</v>
      </c>
      <c r="E276" s="15" t="s">
        <v>4064</v>
      </c>
      <c r="F276" s="15" t="s">
        <v>4006</v>
      </c>
      <c r="G276" s="15" t="s">
        <v>3899</v>
      </c>
      <c r="H276" s="16" t="s">
        <v>255</v>
      </c>
      <c r="I276" s="17">
        <v>22</v>
      </c>
      <c r="J276" s="15" t="s">
        <v>30</v>
      </c>
      <c r="K276" s="15" t="s">
        <v>30</v>
      </c>
      <c r="L276" s="15">
        <v>2003</v>
      </c>
      <c r="M276" s="15" t="s">
        <v>30</v>
      </c>
      <c r="N276" s="15" t="s">
        <v>30</v>
      </c>
      <c r="O276" s="15" t="s">
        <v>30</v>
      </c>
      <c r="P276" s="15" t="s">
        <v>5226</v>
      </c>
      <c r="Q276" s="15" t="s">
        <v>6000</v>
      </c>
      <c r="R276" s="18">
        <f>INDEX('Blast furnaces'!$R:$R,MATCH(A276,'Blast furnaces'!$A:$A,0))</f>
        <v>44896</v>
      </c>
    </row>
    <row r="277" spans="1:18" x14ac:dyDescent="0.35">
      <c r="A277" s="15" t="s">
        <v>986</v>
      </c>
      <c r="B277" s="15" t="s">
        <v>6001</v>
      </c>
      <c r="C277" s="15" t="s">
        <v>6002</v>
      </c>
      <c r="D277" s="15" t="s">
        <v>30</v>
      </c>
      <c r="E277" s="15" t="s">
        <v>4057</v>
      </c>
      <c r="F277" s="15" t="s">
        <v>4006</v>
      </c>
      <c r="G277" s="15" t="s">
        <v>3899</v>
      </c>
      <c r="H277" s="16" t="s">
        <v>988</v>
      </c>
      <c r="I277" s="17">
        <v>13.65</v>
      </c>
      <c r="J277" s="15" t="s">
        <v>30</v>
      </c>
      <c r="K277" s="15" t="s">
        <v>30</v>
      </c>
      <c r="L277" s="20">
        <v>40924</v>
      </c>
      <c r="M277" s="15" t="s">
        <v>30</v>
      </c>
      <c r="N277" s="15" t="s">
        <v>30</v>
      </c>
      <c r="O277" s="15" t="s">
        <v>30</v>
      </c>
      <c r="P277" s="15" t="s">
        <v>5226</v>
      </c>
      <c r="Q277" s="15" t="s">
        <v>30</v>
      </c>
      <c r="R277" s="18">
        <f>INDEX('Blast furnaces'!$R:$R,MATCH(A277,'Blast furnaces'!$A:$A,0))</f>
        <v>0</v>
      </c>
    </row>
    <row r="278" spans="1:18" x14ac:dyDescent="0.35">
      <c r="A278" s="15" t="s">
        <v>1221</v>
      </c>
      <c r="B278" s="15" t="s">
        <v>6003</v>
      </c>
      <c r="C278" s="15" t="s">
        <v>6004</v>
      </c>
      <c r="D278" s="15" t="s">
        <v>30</v>
      </c>
      <c r="E278" s="15" t="s">
        <v>4121</v>
      </c>
      <c r="F278" s="15" t="s">
        <v>4006</v>
      </c>
      <c r="G278" s="15" t="s">
        <v>3899</v>
      </c>
      <c r="H278" s="16" t="s">
        <v>1223</v>
      </c>
      <c r="I278" s="17">
        <v>21.71</v>
      </c>
      <c r="J278" s="15" t="s">
        <v>30</v>
      </c>
      <c r="K278" s="15" t="s">
        <v>30</v>
      </c>
      <c r="L278" s="20">
        <v>37981</v>
      </c>
      <c r="M278" s="15" t="s">
        <v>30</v>
      </c>
      <c r="N278" s="15" t="s">
        <v>30</v>
      </c>
      <c r="O278" s="15" t="s">
        <v>30</v>
      </c>
      <c r="P278" s="15" t="s">
        <v>5226</v>
      </c>
      <c r="Q278" s="15" t="s">
        <v>30</v>
      </c>
      <c r="R278" s="18">
        <f>INDEX('Blast furnaces'!$R:$R,MATCH(A278,'Blast furnaces'!$A:$A,0))</f>
        <v>0</v>
      </c>
    </row>
    <row r="279" spans="1:18" x14ac:dyDescent="0.35">
      <c r="A279" s="15" t="s">
        <v>664</v>
      </c>
      <c r="B279" s="15" t="s">
        <v>6005</v>
      </c>
      <c r="C279" s="15" t="s">
        <v>6006</v>
      </c>
      <c r="D279" s="15" t="s">
        <v>4122</v>
      </c>
      <c r="E279" s="15" t="s">
        <v>4036</v>
      </c>
      <c r="F279" s="15" t="s">
        <v>4006</v>
      </c>
      <c r="G279" s="15" t="s">
        <v>3899</v>
      </c>
      <c r="H279" s="16" t="s">
        <v>666</v>
      </c>
      <c r="I279" s="17">
        <v>11</v>
      </c>
      <c r="J279" s="15" t="s">
        <v>30</v>
      </c>
      <c r="K279" s="15" t="s">
        <v>30</v>
      </c>
      <c r="L279" s="15">
        <v>2007</v>
      </c>
      <c r="M279" s="15" t="s">
        <v>30</v>
      </c>
      <c r="N279" s="15" t="s">
        <v>30</v>
      </c>
      <c r="O279" s="15">
        <v>2018</v>
      </c>
      <c r="P279" s="15" t="s">
        <v>5226</v>
      </c>
      <c r="Q279" s="15" t="s">
        <v>30</v>
      </c>
      <c r="R279" s="18">
        <f>INDEX('Blast furnaces'!$R:$R,MATCH(A279,'Blast furnaces'!$A:$A,0))</f>
        <v>0</v>
      </c>
    </row>
    <row r="280" spans="1:18" x14ac:dyDescent="0.35">
      <c r="A280" s="15" t="s">
        <v>1637</v>
      </c>
      <c r="B280" s="15" t="s">
        <v>6007</v>
      </c>
      <c r="C280" s="15" t="s">
        <v>6008</v>
      </c>
      <c r="D280" s="15" t="s">
        <v>4120</v>
      </c>
      <c r="E280" s="15" t="s">
        <v>4064</v>
      </c>
      <c r="F280" s="15" t="s">
        <v>4006</v>
      </c>
      <c r="G280" s="15" t="s">
        <v>3899</v>
      </c>
      <c r="H280" s="16" t="s">
        <v>1639</v>
      </c>
      <c r="I280" s="17">
        <v>24</v>
      </c>
      <c r="J280" s="15" t="s">
        <v>30</v>
      </c>
      <c r="K280" s="15" t="s">
        <v>30</v>
      </c>
      <c r="L280" s="15">
        <v>2001</v>
      </c>
      <c r="M280" s="15" t="s">
        <v>30</v>
      </c>
      <c r="N280" s="15" t="s">
        <v>30</v>
      </c>
      <c r="O280" s="15" t="s">
        <v>30</v>
      </c>
      <c r="P280" s="15" t="s">
        <v>5264</v>
      </c>
      <c r="Q280" s="15" t="s">
        <v>6009</v>
      </c>
      <c r="R280" s="18">
        <f>INDEX('Blast furnaces'!$R:$R,MATCH(A280,'Blast furnaces'!$A:$A,0))</f>
        <v>44550</v>
      </c>
    </row>
    <row r="281" spans="1:18" x14ac:dyDescent="0.35">
      <c r="A281" s="15" t="s">
        <v>788</v>
      </c>
      <c r="B281" s="15" t="s">
        <v>6010</v>
      </c>
      <c r="C281" s="15" t="s">
        <v>6011</v>
      </c>
      <c r="D281" s="15" t="s">
        <v>4123</v>
      </c>
      <c r="E281" s="15" t="s">
        <v>4092</v>
      </c>
      <c r="F281" s="15" t="s">
        <v>4006</v>
      </c>
      <c r="G281" s="15" t="s">
        <v>3899</v>
      </c>
      <c r="H281" s="16" t="s">
        <v>790</v>
      </c>
      <c r="I281" s="17">
        <v>67</v>
      </c>
      <c r="J281" s="15" t="s">
        <v>30</v>
      </c>
      <c r="K281" s="15" t="s">
        <v>30</v>
      </c>
      <c r="L281" s="15">
        <v>1958</v>
      </c>
      <c r="M281" s="15" t="s">
        <v>30</v>
      </c>
      <c r="N281" s="15" t="s">
        <v>30</v>
      </c>
      <c r="O281" s="15" t="s">
        <v>30</v>
      </c>
      <c r="P281" s="15" t="s">
        <v>5226</v>
      </c>
      <c r="Q281" s="15" t="s">
        <v>30</v>
      </c>
      <c r="R281" s="18">
        <f>INDEX('Blast furnaces'!$R:$R,MATCH(A281,'Blast furnaces'!$A:$A,0))</f>
        <v>44256</v>
      </c>
    </row>
    <row r="282" spans="1:18" x14ac:dyDescent="0.35">
      <c r="A282" s="15" t="s">
        <v>870</v>
      </c>
      <c r="B282" s="15" t="s">
        <v>6012</v>
      </c>
      <c r="C282" s="15" t="s">
        <v>6013</v>
      </c>
      <c r="D282" s="15" t="s">
        <v>4124</v>
      </c>
      <c r="E282" s="15" t="s">
        <v>4039</v>
      </c>
      <c r="F282" s="15" t="s">
        <v>4006</v>
      </c>
      <c r="G282" s="15" t="s">
        <v>3899</v>
      </c>
      <c r="H282" s="16" t="s">
        <v>872</v>
      </c>
      <c r="I282" s="17">
        <v>23.21</v>
      </c>
      <c r="J282" s="15" t="s">
        <v>30</v>
      </c>
      <c r="K282" s="15" t="s">
        <v>30</v>
      </c>
      <c r="L282" s="20">
        <v>37433</v>
      </c>
      <c r="M282" s="15" t="s">
        <v>30</v>
      </c>
      <c r="N282" s="15" t="s">
        <v>30</v>
      </c>
      <c r="O282" s="15" t="s">
        <v>30</v>
      </c>
      <c r="P282" s="15" t="s">
        <v>5264</v>
      </c>
      <c r="Q282" s="15" t="s">
        <v>6014</v>
      </c>
      <c r="R282" s="18">
        <f>INDEX('Blast furnaces'!$R:$R,MATCH(A282,'Blast furnaces'!$A:$A,0))</f>
        <v>0</v>
      </c>
    </row>
    <row r="283" spans="1:18" x14ac:dyDescent="0.35">
      <c r="A283" s="15" t="s">
        <v>2579</v>
      </c>
      <c r="B283" s="15" t="s">
        <v>6015</v>
      </c>
      <c r="C283" s="15" t="s">
        <v>6016</v>
      </c>
      <c r="D283" s="15" t="s">
        <v>30</v>
      </c>
      <c r="E283" s="15" t="s">
        <v>4039</v>
      </c>
      <c r="F283" s="15" t="s">
        <v>4006</v>
      </c>
      <c r="G283" s="15" t="s">
        <v>3899</v>
      </c>
      <c r="H283" s="16" t="s">
        <v>2581</v>
      </c>
      <c r="I283" s="17">
        <v>15.5</v>
      </c>
      <c r="J283" s="15" t="s">
        <v>30</v>
      </c>
      <c r="K283" s="15" t="s">
        <v>30</v>
      </c>
      <c r="L283" s="20">
        <v>40249</v>
      </c>
      <c r="M283" s="15" t="s">
        <v>30</v>
      </c>
      <c r="N283" s="15" t="s">
        <v>30</v>
      </c>
      <c r="O283" s="15" t="s">
        <v>30</v>
      </c>
      <c r="P283" s="15" t="s">
        <v>5226</v>
      </c>
      <c r="Q283" s="15" t="s">
        <v>30</v>
      </c>
      <c r="R283" s="18">
        <f>INDEX('Blast furnaces'!$R:$R,MATCH(A283,'Blast furnaces'!$A:$A,0))</f>
        <v>0</v>
      </c>
    </row>
    <row r="284" spans="1:18" x14ac:dyDescent="0.35">
      <c r="A284" s="15" t="s">
        <v>914</v>
      </c>
      <c r="B284" s="15" t="s">
        <v>6017</v>
      </c>
      <c r="C284" s="15" t="s">
        <v>6018</v>
      </c>
      <c r="D284" s="15" t="s">
        <v>4125</v>
      </c>
      <c r="E284" s="15" t="s">
        <v>4039</v>
      </c>
      <c r="F284" s="15" t="s">
        <v>4006</v>
      </c>
      <c r="G284" s="15" t="s">
        <v>3899</v>
      </c>
      <c r="H284" s="16" t="s">
        <v>916</v>
      </c>
      <c r="I284" s="17">
        <v>21.87</v>
      </c>
      <c r="J284" s="15" t="s">
        <v>30</v>
      </c>
      <c r="K284" s="15" t="s">
        <v>30</v>
      </c>
      <c r="L284" s="20">
        <v>37922</v>
      </c>
      <c r="M284" s="15" t="s">
        <v>30</v>
      </c>
      <c r="N284" s="15" t="s">
        <v>30</v>
      </c>
      <c r="O284" s="15" t="s">
        <v>30</v>
      </c>
      <c r="P284" s="15" t="s">
        <v>5226</v>
      </c>
      <c r="Q284" s="15" t="s">
        <v>30</v>
      </c>
      <c r="R284" s="18">
        <f>INDEX('Blast furnaces'!$R:$R,MATCH(A284,'Blast furnaces'!$A:$A,0))</f>
        <v>0</v>
      </c>
    </row>
    <row r="285" spans="1:18" x14ac:dyDescent="0.35">
      <c r="A285" s="15" t="s">
        <v>1649</v>
      </c>
      <c r="B285" s="15" t="s">
        <v>6019</v>
      </c>
      <c r="C285" s="15" t="s">
        <v>6020</v>
      </c>
      <c r="D285" s="15" t="s">
        <v>4126</v>
      </c>
      <c r="E285" s="15" t="s">
        <v>4039</v>
      </c>
      <c r="F285" s="15" t="s">
        <v>4006</v>
      </c>
      <c r="G285" s="15" t="s">
        <v>3899</v>
      </c>
      <c r="H285" s="16" t="s">
        <v>1651</v>
      </c>
      <c r="I285" s="17">
        <v>16.059999999999999</v>
      </c>
      <c r="J285" s="15" t="s">
        <v>30</v>
      </c>
      <c r="K285" s="15" t="s">
        <v>30</v>
      </c>
      <c r="L285" s="20">
        <v>40043</v>
      </c>
      <c r="M285" s="15" t="s">
        <v>30</v>
      </c>
      <c r="N285" s="15" t="s">
        <v>30</v>
      </c>
      <c r="O285" s="15" t="s">
        <v>30</v>
      </c>
      <c r="P285" s="15" t="s">
        <v>5226</v>
      </c>
      <c r="Q285" s="15" t="s">
        <v>6021</v>
      </c>
      <c r="R285" s="18">
        <f>INDEX('Blast furnaces'!$R:$R,MATCH(A285,'Blast furnaces'!$A:$A,0))</f>
        <v>44141</v>
      </c>
    </row>
    <row r="286" spans="1:18" x14ac:dyDescent="0.35">
      <c r="A286" s="15" t="s">
        <v>1607</v>
      </c>
      <c r="B286" s="15" t="s">
        <v>6022</v>
      </c>
      <c r="C286" s="15" t="s">
        <v>6023</v>
      </c>
      <c r="D286" s="15" t="s">
        <v>4127</v>
      </c>
      <c r="E286" s="15" t="s">
        <v>4009</v>
      </c>
      <c r="F286" s="15" t="s">
        <v>4006</v>
      </c>
      <c r="G286" s="15" t="s">
        <v>3899</v>
      </c>
      <c r="H286" s="16" t="s">
        <v>1609</v>
      </c>
      <c r="I286" s="17">
        <v>5.73</v>
      </c>
      <c r="J286" s="15" t="s">
        <v>30</v>
      </c>
      <c r="K286" s="15" t="s">
        <v>30</v>
      </c>
      <c r="L286" s="20">
        <v>43817</v>
      </c>
      <c r="M286" s="15" t="s">
        <v>30</v>
      </c>
      <c r="N286" s="15" t="s">
        <v>30</v>
      </c>
      <c r="O286" s="15" t="s">
        <v>30</v>
      </c>
      <c r="P286" s="15" t="s">
        <v>5226</v>
      </c>
      <c r="Q286" s="15" t="s">
        <v>30</v>
      </c>
      <c r="R286" s="18">
        <f>INDEX('Blast furnaces'!$R:$R,MATCH(A286,'Blast furnaces'!$A:$A,0))</f>
        <v>0</v>
      </c>
    </row>
    <row r="287" spans="1:18" x14ac:dyDescent="0.35">
      <c r="A287" s="15" t="s">
        <v>6024</v>
      </c>
      <c r="B287" s="15" t="s">
        <v>6025</v>
      </c>
      <c r="C287" s="15" t="s">
        <v>6026</v>
      </c>
      <c r="D287" s="15" t="s">
        <v>4127</v>
      </c>
      <c r="E287" s="15" t="s">
        <v>4009</v>
      </c>
      <c r="F287" s="15" t="s">
        <v>4006</v>
      </c>
      <c r="G287" s="15" t="s">
        <v>3899</v>
      </c>
      <c r="H287" s="16" t="s">
        <v>6027</v>
      </c>
      <c r="I287" s="17">
        <v>16.760000000000002</v>
      </c>
      <c r="J287" s="15" t="s">
        <v>30</v>
      </c>
      <c r="K287" s="15" t="s">
        <v>30</v>
      </c>
      <c r="L287" s="20">
        <v>39790</v>
      </c>
      <c r="M287" s="15" t="s">
        <v>30</v>
      </c>
      <c r="N287" s="15" t="s">
        <v>30</v>
      </c>
      <c r="O287" s="15" t="s">
        <v>30</v>
      </c>
      <c r="P287" s="15" t="s">
        <v>4</v>
      </c>
      <c r="Q287" s="15" t="s">
        <v>6028</v>
      </c>
      <c r="R287" s="18" t="e">
        <f>INDEX('Blast furnaces'!$R:$R,MATCH(A287,'Blast furnaces'!$A:$A,0))</f>
        <v>#N/A</v>
      </c>
    </row>
    <row r="288" spans="1:18" x14ac:dyDescent="0.35">
      <c r="A288" s="15" t="s">
        <v>1308</v>
      </c>
      <c r="B288" s="15" t="s">
        <v>6029</v>
      </c>
      <c r="C288" s="15" t="s">
        <v>6030</v>
      </c>
      <c r="D288" s="15" t="s">
        <v>30</v>
      </c>
      <c r="E288" s="15" t="s">
        <v>4041</v>
      </c>
      <c r="F288" s="15" t="s">
        <v>4006</v>
      </c>
      <c r="G288" s="15" t="s">
        <v>3899</v>
      </c>
      <c r="H288" s="16" t="s">
        <v>1310</v>
      </c>
      <c r="I288" s="17">
        <v>25.24</v>
      </c>
      <c r="J288" s="15" t="s">
        <v>30</v>
      </c>
      <c r="K288" s="15" t="s">
        <v>30</v>
      </c>
      <c r="L288" s="20">
        <v>36692</v>
      </c>
      <c r="M288" s="15" t="s">
        <v>30</v>
      </c>
      <c r="N288" s="15" t="s">
        <v>30</v>
      </c>
      <c r="O288" s="15" t="s">
        <v>30</v>
      </c>
      <c r="P288" s="15" t="s">
        <v>5226</v>
      </c>
      <c r="Q288" s="15" t="s">
        <v>30</v>
      </c>
      <c r="R288" s="18">
        <f>INDEX('Blast furnaces'!$R:$R,MATCH(A288,'Blast furnaces'!$A:$A,0))</f>
        <v>0</v>
      </c>
    </row>
    <row r="289" spans="1:18" x14ac:dyDescent="0.35">
      <c r="A289" s="15" t="s">
        <v>1063</v>
      </c>
      <c r="B289" s="15" t="s">
        <v>6031</v>
      </c>
      <c r="C289" s="15" t="s">
        <v>6032</v>
      </c>
      <c r="D289" s="15" t="s">
        <v>30</v>
      </c>
      <c r="E289" s="15" t="s">
        <v>4009</v>
      </c>
      <c r="F289" s="15" t="s">
        <v>4006</v>
      </c>
      <c r="G289" s="15" t="s">
        <v>3899</v>
      </c>
      <c r="H289" s="16" t="s">
        <v>1065</v>
      </c>
      <c r="I289" s="17">
        <v>31.35</v>
      </c>
      <c r="J289" s="15" t="s">
        <v>30</v>
      </c>
      <c r="K289" s="15" t="s">
        <v>30</v>
      </c>
      <c r="L289" s="20">
        <v>34458</v>
      </c>
      <c r="M289" s="15" t="s">
        <v>30</v>
      </c>
      <c r="N289" s="15" t="s">
        <v>30</v>
      </c>
      <c r="O289" s="15" t="s">
        <v>30</v>
      </c>
      <c r="P289" s="15" t="s">
        <v>5226</v>
      </c>
      <c r="Q289" s="15" t="s">
        <v>30</v>
      </c>
      <c r="R289" s="18">
        <f>INDEX('Blast furnaces'!$R:$R,MATCH(A289,'Blast furnaces'!$A:$A,0))</f>
        <v>44561</v>
      </c>
    </row>
    <row r="290" spans="1:18" x14ac:dyDescent="0.35">
      <c r="A290" s="15" t="s">
        <v>1595</v>
      </c>
      <c r="B290" s="15" t="s">
        <v>6033</v>
      </c>
      <c r="C290" s="15" t="s">
        <v>6034</v>
      </c>
      <c r="D290" s="15" t="s">
        <v>4128</v>
      </c>
      <c r="E290" s="15" t="s">
        <v>4121</v>
      </c>
      <c r="F290" s="15" t="s">
        <v>4006</v>
      </c>
      <c r="G290" s="15" t="s">
        <v>3899</v>
      </c>
      <c r="H290" s="16" t="s">
        <v>1597</v>
      </c>
      <c r="I290" s="17">
        <v>6.48</v>
      </c>
      <c r="J290" s="15" t="s">
        <v>30</v>
      </c>
      <c r="K290" s="15" t="s">
        <v>30</v>
      </c>
      <c r="L290" s="20">
        <v>43544</v>
      </c>
      <c r="M290" s="15" t="s">
        <v>30</v>
      </c>
      <c r="N290" s="15" t="s">
        <v>30</v>
      </c>
      <c r="O290" s="15" t="s">
        <v>30</v>
      </c>
      <c r="P290" s="15" t="s">
        <v>5264</v>
      </c>
      <c r="Q290" s="15" t="s">
        <v>30</v>
      </c>
      <c r="R290" s="18">
        <f>INDEX('Blast furnaces'!$R:$R,MATCH(A290,'Blast furnaces'!$A:$A,0))</f>
        <v>0</v>
      </c>
    </row>
    <row r="291" spans="1:18" x14ac:dyDescent="0.35">
      <c r="A291" s="15" t="s">
        <v>1209</v>
      </c>
      <c r="B291" s="15" t="s">
        <v>6035</v>
      </c>
      <c r="C291" s="15" t="s">
        <v>6036</v>
      </c>
      <c r="D291" s="15" t="s">
        <v>4129</v>
      </c>
      <c r="E291" s="15" t="s">
        <v>4121</v>
      </c>
      <c r="F291" s="15" t="s">
        <v>4006</v>
      </c>
      <c r="G291" s="15" t="s">
        <v>3899</v>
      </c>
      <c r="H291" s="16" t="s">
        <v>1211</v>
      </c>
      <c r="I291" s="17">
        <v>18.579999999999998</v>
      </c>
      <c r="J291" s="15" t="s">
        <v>30</v>
      </c>
      <c r="K291" s="15" t="s">
        <v>30</v>
      </c>
      <c r="L291" s="20">
        <v>37866</v>
      </c>
      <c r="M291" s="15" t="s">
        <v>30</v>
      </c>
      <c r="N291" s="15" t="s">
        <v>30</v>
      </c>
      <c r="O291" s="18">
        <v>44652</v>
      </c>
      <c r="P291" s="15" t="s">
        <v>5226</v>
      </c>
      <c r="Q291" s="15" t="s">
        <v>30</v>
      </c>
      <c r="R291" s="18">
        <f>INDEX('Blast furnaces'!$R:$R,MATCH(A291,'Blast furnaces'!$A:$A,0))</f>
        <v>0</v>
      </c>
    </row>
    <row r="292" spans="1:18" x14ac:dyDescent="0.35">
      <c r="A292" s="15" t="s">
        <v>6037</v>
      </c>
      <c r="B292" s="15" t="s">
        <v>6038</v>
      </c>
      <c r="C292" s="15" t="s">
        <v>6039</v>
      </c>
      <c r="D292" s="15" t="s">
        <v>30</v>
      </c>
      <c r="E292" s="15" t="s">
        <v>4130</v>
      </c>
      <c r="F292" s="15" t="s">
        <v>4006</v>
      </c>
      <c r="G292" s="15" t="s">
        <v>3899</v>
      </c>
      <c r="H292" s="16" t="s">
        <v>6040</v>
      </c>
      <c r="I292" s="17">
        <v>22.95</v>
      </c>
      <c r="J292" s="15" t="s">
        <v>30</v>
      </c>
      <c r="K292" s="15" t="s">
        <v>30</v>
      </c>
      <c r="L292" s="20">
        <v>37527</v>
      </c>
      <c r="M292" s="15" t="s">
        <v>30</v>
      </c>
      <c r="N292" s="15" t="s">
        <v>30</v>
      </c>
      <c r="O292" s="15" t="s">
        <v>30</v>
      </c>
      <c r="P292" s="15" t="s">
        <v>4</v>
      </c>
      <c r="Q292" s="15" t="s">
        <v>6041</v>
      </c>
      <c r="R292" s="18" t="e">
        <f>INDEX('Blast furnaces'!$R:$R,MATCH(A292,'Blast furnaces'!$A:$A,0))</f>
        <v>#N/A</v>
      </c>
    </row>
    <row r="293" spans="1:18" x14ac:dyDescent="0.35">
      <c r="A293" s="15" t="s">
        <v>279</v>
      </c>
      <c r="B293" s="15" t="s">
        <v>6042</v>
      </c>
      <c r="C293" s="15" t="s">
        <v>6043</v>
      </c>
      <c r="D293" s="15" t="s">
        <v>4131</v>
      </c>
      <c r="E293" s="15" t="s">
        <v>4055</v>
      </c>
      <c r="F293" s="15" t="s">
        <v>4006</v>
      </c>
      <c r="G293" s="15" t="s">
        <v>3899</v>
      </c>
      <c r="H293" s="16" t="s">
        <v>281</v>
      </c>
      <c r="I293" s="17">
        <v>25</v>
      </c>
      <c r="J293" s="15" t="s">
        <v>30</v>
      </c>
      <c r="K293" s="15" t="s">
        <v>30</v>
      </c>
      <c r="L293" s="15">
        <v>2000</v>
      </c>
      <c r="M293" s="15" t="s">
        <v>30</v>
      </c>
      <c r="N293" s="15" t="s">
        <v>30</v>
      </c>
      <c r="O293" s="15" t="s">
        <v>30</v>
      </c>
      <c r="P293" s="15" t="s">
        <v>5226</v>
      </c>
      <c r="Q293" s="15" t="s">
        <v>30</v>
      </c>
      <c r="R293" s="18">
        <f>INDEX('Blast furnaces'!$R:$R,MATCH(A293,'Blast furnaces'!$A:$A,0))</f>
        <v>43495</v>
      </c>
    </row>
    <row r="294" spans="1:18" x14ac:dyDescent="0.35">
      <c r="A294" s="15" t="s">
        <v>6044</v>
      </c>
      <c r="B294" s="15" t="s">
        <v>6045</v>
      </c>
      <c r="C294" s="15" t="s">
        <v>6046</v>
      </c>
      <c r="D294" s="15" t="s">
        <v>4132</v>
      </c>
      <c r="E294" s="15" t="s">
        <v>4039</v>
      </c>
      <c r="F294" s="15" t="s">
        <v>4006</v>
      </c>
      <c r="G294" s="15" t="s">
        <v>3899</v>
      </c>
      <c r="H294" s="16" t="s">
        <v>6047</v>
      </c>
      <c r="I294" s="17">
        <v>2</v>
      </c>
      <c r="J294" s="21">
        <v>44501</v>
      </c>
      <c r="K294" s="15" t="s">
        <v>30</v>
      </c>
      <c r="L294" s="15">
        <v>2023</v>
      </c>
      <c r="M294" s="15" t="s">
        <v>30</v>
      </c>
      <c r="N294" s="15" t="s">
        <v>30</v>
      </c>
      <c r="O294" s="15" t="s">
        <v>30</v>
      </c>
      <c r="P294" s="15" t="s">
        <v>4</v>
      </c>
      <c r="Q294" s="15" t="s">
        <v>6048</v>
      </c>
      <c r="R294" s="18" t="e">
        <f>INDEX('Blast furnaces'!$R:$R,MATCH(A294,'Blast furnaces'!$A:$A,0))</f>
        <v>#N/A</v>
      </c>
    </row>
    <row r="295" spans="1:18" x14ac:dyDescent="0.35">
      <c r="A295" s="15" t="s">
        <v>6049</v>
      </c>
      <c r="B295" s="15" t="s">
        <v>6050</v>
      </c>
      <c r="C295" s="15" t="s">
        <v>6051</v>
      </c>
      <c r="D295" s="15" t="s">
        <v>4133</v>
      </c>
      <c r="E295" s="15" t="s">
        <v>4057</v>
      </c>
      <c r="F295" s="15" t="s">
        <v>4006</v>
      </c>
      <c r="G295" s="15" t="s">
        <v>3899</v>
      </c>
      <c r="H295" s="16" t="s">
        <v>6052</v>
      </c>
      <c r="I295" s="17">
        <v>20.47</v>
      </c>
      <c r="J295" s="15" t="s">
        <v>30</v>
      </c>
      <c r="K295" s="15" t="s">
        <v>30</v>
      </c>
      <c r="L295" s="20">
        <v>38434</v>
      </c>
      <c r="M295" s="15" t="s">
        <v>30</v>
      </c>
      <c r="N295" s="15" t="s">
        <v>30</v>
      </c>
      <c r="O295" s="15" t="s">
        <v>30</v>
      </c>
      <c r="P295" s="15" t="s">
        <v>4</v>
      </c>
      <c r="Q295" s="15" t="s">
        <v>30</v>
      </c>
      <c r="R295" s="18" t="e">
        <f>INDEX('Blast furnaces'!$R:$R,MATCH(A295,'Blast furnaces'!$A:$A,0))</f>
        <v>#N/A</v>
      </c>
    </row>
    <row r="296" spans="1:18" x14ac:dyDescent="0.35">
      <c r="A296" s="15" t="s">
        <v>6053</v>
      </c>
      <c r="B296" s="15" t="s">
        <v>6054</v>
      </c>
      <c r="C296" s="15" t="s">
        <v>6055</v>
      </c>
      <c r="D296" s="15" t="s">
        <v>4134</v>
      </c>
      <c r="E296" s="15" t="s">
        <v>4005</v>
      </c>
      <c r="F296" s="15" t="s">
        <v>4006</v>
      </c>
      <c r="G296" s="15" t="s">
        <v>3899</v>
      </c>
      <c r="H296" s="16" t="s">
        <v>6056</v>
      </c>
      <c r="I296" s="17">
        <v>19</v>
      </c>
      <c r="J296" s="15" t="s">
        <v>30</v>
      </c>
      <c r="K296" s="15" t="s">
        <v>30</v>
      </c>
      <c r="L296" s="15">
        <v>2003</v>
      </c>
      <c r="M296" s="15">
        <v>2021</v>
      </c>
      <c r="N296" s="15">
        <v>2017</v>
      </c>
      <c r="O296" s="15">
        <v>2022</v>
      </c>
      <c r="P296" s="15" t="s">
        <v>4</v>
      </c>
      <c r="Q296" s="15" t="s">
        <v>6057</v>
      </c>
      <c r="R296" s="18" t="e">
        <f>INDEX('Blast furnaces'!$R:$R,MATCH(A296,'Blast furnaces'!$A:$A,0))</f>
        <v>#N/A</v>
      </c>
    </row>
    <row r="297" spans="1:18" x14ac:dyDescent="0.35">
      <c r="A297" s="15" t="s">
        <v>6058</v>
      </c>
      <c r="B297" s="15" t="s">
        <v>6059</v>
      </c>
      <c r="C297" s="15" t="s">
        <v>6060</v>
      </c>
      <c r="D297" s="15" t="s">
        <v>4135</v>
      </c>
      <c r="E297" s="15" t="s">
        <v>4044</v>
      </c>
      <c r="F297" s="15" t="s">
        <v>4006</v>
      </c>
      <c r="G297" s="15" t="s">
        <v>3899</v>
      </c>
      <c r="H297" s="16" t="s">
        <v>6061</v>
      </c>
      <c r="I297" s="17">
        <v>5.67</v>
      </c>
      <c r="J297" s="15" t="s">
        <v>30</v>
      </c>
      <c r="K297" s="15" t="s">
        <v>30</v>
      </c>
      <c r="L297" s="20">
        <v>43838</v>
      </c>
      <c r="M297" s="15" t="s">
        <v>30</v>
      </c>
      <c r="N297" s="15" t="s">
        <v>30</v>
      </c>
      <c r="O297" s="15" t="s">
        <v>30</v>
      </c>
      <c r="P297" s="15" t="s">
        <v>4</v>
      </c>
      <c r="Q297" s="15" t="s">
        <v>6062</v>
      </c>
      <c r="R297" s="18" t="e">
        <f>INDEX('Blast furnaces'!$R:$R,MATCH(A297,'Blast furnaces'!$A:$A,0))</f>
        <v>#N/A</v>
      </c>
    </row>
    <row r="298" spans="1:18" x14ac:dyDescent="0.35">
      <c r="A298" s="15" t="s">
        <v>1250</v>
      </c>
      <c r="B298" s="15" t="s">
        <v>6063</v>
      </c>
      <c r="C298" s="15" t="s">
        <v>6064</v>
      </c>
      <c r="D298" s="15" t="s">
        <v>4136</v>
      </c>
      <c r="E298" s="15" t="s">
        <v>4041</v>
      </c>
      <c r="F298" s="15" t="s">
        <v>4006</v>
      </c>
      <c r="G298" s="15" t="s">
        <v>3899</v>
      </c>
      <c r="H298" s="16" t="s">
        <v>1252</v>
      </c>
      <c r="I298" s="17">
        <v>40</v>
      </c>
      <c r="J298" s="15" t="s">
        <v>30</v>
      </c>
      <c r="K298" s="15" t="s">
        <v>30</v>
      </c>
      <c r="L298" s="15">
        <v>1985</v>
      </c>
      <c r="M298" s="15" t="s">
        <v>30</v>
      </c>
      <c r="N298" s="15" t="s">
        <v>30</v>
      </c>
      <c r="O298" s="15" t="s">
        <v>30</v>
      </c>
      <c r="P298" s="15" t="s">
        <v>5226</v>
      </c>
      <c r="Q298" s="15" t="s">
        <v>30</v>
      </c>
      <c r="R298" s="18">
        <f>INDEX('Blast furnaces'!$R:$R,MATCH(A298,'Blast furnaces'!$A:$A,0))</f>
        <v>0</v>
      </c>
    </row>
    <row r="299" spans="1:18" x14ac:dyDescent="0.35">
      <c r="A299" s="15" t="s">
        <v>156</v>
      </c>
      <c r="B299" s="15" t="s">
        <v>6065</v>
      </c>
      <c r="C299" s="15" t="s">
        <v>6066</v>
      </c>
      <c r="D299" s="15" t="s">
        <v>4137</v>
      </c>
      <c r="E299" s="15" t="s">
        <v>4011</v>
      </c>
      <c r="F299" s="15" t="s">
        <v>4006</v>
      </c>
      <c r="G299" s="15" t="s">
        <v>3899</v>
      </c>
      <c r="H299" s="16" t="s">
        <v>158</v>
      </c>
      <c r="I299" s="17">
        <v>72</v>
      </c>
      <c r="J299" s="15" t="s">
        <v>30</v>
      </c>
      <c r="K299" s="15" t="s">
        <v>30</v>
      </c>
      <c r="L299" s="15">
        <v>1953</v>
      </c>
      <c r="M299" s="15" t="s">
        <v>30</v>
      </c>
      <c r="N299" s="15" t="s">
        <v>30</v>
      </c>
      <c r="O299" s="15" t="s">
        <v>30</v>
      </c>
      <c r="P299" s="15" t="s">
        <v>5264</v>
      </c>
      <c r="Q299" s="15" t="s">
        <v>6067</v>
      </c>
      <c r="R299" s="18">
        <f>INDEX('Blast furnaces'!$R:$R,MATCH(A299,'Blast furnaces'!$A:$A,0))</f>
        <v>0</v>
      </c>
    </row>
    <row r="300" spans="1:18" x14ac:dyDescent="0.35">
      <c r="A300" s="15" t="s">
        <v>3850</v>
      </c>
      <c r="B300" s="15" t="s">
        <v>6068</v>
      </c>
      <c r="C300" s="22" t="s">
        <v>6069</v>
      </c>
      <c r="D300" s="15" t="s">
        <v>30</v>
      </c>
      <c r="E300" s="15" t="s">
        <v>4028</v>
      </c>
      <c r="F300" s="15" t="s">
        <v>4006</v>
      </c>
      <c r="G300" s="15" t="s">
        <v>3899</v>
      </c>
      <c r="H300" s="16" t="s">
        <v>3852</v>
      </c>
      <c r="I300" s="17">
        <v>4.4400000000000004</v>
      </c>
      <c r="J300" s="15" t="s">
        <v>30</v>
      </c>
      <c r="K300" s="15" t="s">
        <v>30</v>
      </c>
      <c r="L300" s="18">
        <v>44287</v>
      </c>
      <c r="M300" s="15" t="s">
        <v>30</v>
      </c>
      <c r="N300" s="15" t="s">
        <v>30</v>
      </c>
      <c r="O300" s="15" t="s">
        <v>30</v>
      </c>
      <c r="P300" s="15" t="s">
        <v>3</v>
      </c>
      <c r="Q300" s="15" t="s">
        <v>30</v>
      </c>
      <c r="R300" s="18" t="e">
        <f>INDEX('Blast furnaces'!$R:$R,MATCH(A300,'Blast furnaces'!$A:$A,0))</f>
        <v>#N/A</v>
      </c>
    </row>
    <row r="301" spans="1:18" x14ac:dyDescent="0.35">
      <c r="A301" s="15" t="s">
        <v>1629</v>
      </c>
      <c r="B301" s="15" t="s">
        <v>6070</v>
      </c>
      <c r="C301" s="15" t="s">
        <v>6071</v>
      </c>
      <c r="D301" s="15" t="s">
        <v>4138</v>
      </c>
      <c r="E301" s="15" t="s">
        <v>4005</v>
      </c>
      <c r="F301" s="15" t="s">
        <v>4006</v>
      </c>
      <c r="G301" s="15" t="s">
        <v>3899</v>
      </c>
      <c r="H301" s="16" t="s">
        <v>1631</v>
      </c>
      <c r="I301" s="17">
        <v>22</v>
      </c>
      <c r="J301" s="15" t="s">
        <v>30</v>
      </c>
      <c r="K301" s="15" t="s">
        <v>30</v>
      </c>
      <c r="L301" s="15">
        <v>2003</v>
      </c>
      <c r="M301" s="15" t="s">
        <v>30</v>
      </c>
      <c r="N301" s="15" t="s">
        <v>30</v>
      </c>
      <c r="O301" s="15" t="s">
        <v>30</v>
      </c>
      <c r="P301" s="15" t="s">
        <v>5226</v>
      </c>
      <c r="Q301" s="15" t="s">
        <v>5448</v>
      </c>
      <c r="R301" s="18">
        <f>INDEX('Blast furnaces'!$R:$R,MATCH(A301,'Blast furnaces'!$A:$A,0))</f>
        <v>0</v>
      </c>
    </row>
    <row r="302" spans="1:18" x14ac:dyDescent="0.35">
      <c r="A302" s="15" t="s">
        <v>856</v>
      </c>
      <c r="B302" s="15" t="s">
        <v>6072</v>
      </c>
      <c r="C302" s="15" t="s">
        <v>6073</v>
      </c>
      <c r="D302" s="15" t="s">
        <v>4139</v>
      </c>
      <c r="E302" s="15" t="s">
        <v>4039</v>
      </c>
      <c r="F302" s="15" t="s">
        <v>4006</v>
      </c>
      <c r="G302" s="15" t="s">
        <v>3899</v>
      </c>
      <c r="H302" s="16" t="s">
        <v>858</v>
      </c>
      <c r="I302" s="17">
        <v>67</v>
      </c>
      <c r="J302" s="15" t="s">
        <v>30</v>
      </c>
      <c r="K302" s="15" t="s">
        <v>30</v>
      </c>
      <c r="L302" s="15">
        <v>1958</v>
      </c>
      <c r="M302" s="15" t="s">
        <v>30</v>
      </c>
      <c r="N302" s="15" t="s">
        <v>30</v>
      </c>
      <c r="O302" s="15" t="s">
        <v>30</v>
      </c>
      <c r="P302" s="15" t="s">
        <v>5226</v>
      </c>
      <c r="Q302" s="15" t="s">
        <v>6074</v>
      </c>
      <c r="R302" s="18">
        <f>INDEX('Blast furnaces'!$R:$R,MATCH(A302,'Blast furnaces'!$A:$A,0))</f>
        <v>43435</v>
      </c>
    </row>
    <row r="303" spans="1:18" x14ac:dyDescent="0.35">
      <c r="A303" s="15" t="s">
        <v>727</v>
      </c>
      <c r="B303" s="15" t="s">
        <v>6075</v>
      </c>
      <c r="C303" s="15" t="s">
        <v>6076</v>
      </c>
      <c r="D303" s="15" t="s">
        <v>4140</v>
      </c>
      <c r="E303" s="15" t="s">
        <v>4005</v>
      </c>
      <c r="F303" s="15" t="s">
        <v>4006</v>
      </c>
      <c r="G303" s="15" t="s">
        <v>3899</v>
      </c>
      <c r="H303" s="16" t="s">
        <v>729</v>
      </c>
      <c r="I303" s="17">
        <v>22</v>
      </c>
      <c r="J303" s="15" t="s">
        <v>30</v>
      </c>
      <c r="K303" s="15" t="s">
        <v>30</v>
      </c>
      <c r="L303" s="15">
        <v>2003</v>
      </c>
      <c r="M303" s="15" t="s">
        <v>30</v>
      </c>
      <c r="N303" s="15" t="s">
        <v>30</v>
      </c>
      <c r="O303" s="15" t="s">
        <v>30</v>
      </c>
      <c r="P303" s="15" t="s">
        <v>5226</v>
      </c>
      <c r="Q303" s="15" t="s">
        <v>30</v>
      </c>
      <c r="R303" s="18">
        <f>INDEX('Blast furnaces'!$R:$R,MATCH(A303,'Blast furnaces'!$A:$A,0))</f>
        <v>0</v>
      </c>
    </row>
    <row r="304" spans="1:18" x14ac:dyDescent="0.35">
      <c r="A304" s="15" t="s">
        <v>6077</v>
      </c>
      <c r="B304" s="15" t="s">
        <v>6078</v>
      </c>
      <c r="C304" s="15" t="s">
        <v>6079</v>
      </c>
      <c r="D304" s="15" t="s">
        <v>4141</v>
      </c>
      <c r="E304" s="15" t="s">
        <v>4130</v>
      </c>
      <c r="F304" s="15" t="s">
        <v>4006</v>
      </c>
      <c r="G304" s="15" t="s">
        <v>3899</v>
      </c>
      <c r="H304" s="16" t="s">
        <v>6080</v>
      </c>
      <c r="I304" s="17">
        <v>13.67</v>
      </c>
      <c r="J304" s="15" t="s">
        <v>30</v>
      </c>
      <c r="K304" s="15" t="s">
        <v>30</v>
      </c>
      <c r="L304" s="20">
        <v>40918</v>
      </c>
      <c r="M304" s="15" t="s">
        <v>30</v>
      </c>
      <c r="N304" s="15" t="s">
        <v>30</v>
      </c>
      <c r="O304" s="15" t="s">
        <v>30</v>
      </c>
      <c r="P304" s="15" t="s">
        <v>4</v>
      </c>
      <c r="Q304" s="15" t="s">
        <v>6081</v>
      </c>
      <c r="R304" s="18" t="e">
        <f>INDEX('Blast furnaces'!$R:$R,MATCH(A304,'Blast furnaces'!$A:$A,0))</f>
        <v>#N/A</v>
      </c>
    </row>
    <row r="305" spans="1:18" x14ac:dyDescent="0.35">
      <c r="A305" s="15" t="s">
        <v>1504</v>
      </c>
      <c r="B305" s="15" t="s">
        <v>6082</v>
      </c>
      <c r="C305" s="15" t="s">
        <v>6083</v>
      </c>
      <c r="D305" s="15" t="s">
        <v>30</v>
      </c>
      <c r="E305" s="15" t="s">
        <v>4130</v>
      </c>
      <c r="F305" s="15" t="s">
        <v>4006</v>
      </c>
      <c r="G305" s="15" t="s">
        <v>3899</v>
      </c>
      <c r="H305" s="16" t="s">
        <v>1506</v>
      </c>
      <c r="I305" s="17">
        <v>22.66</v>
      </c>
      <c r="J305" s="15" t="s">
        <v>30</v>
      </c>
      <c r="K305" s="15" t="s">
        <v>30</v>
      </c>
      <c r="L305" s="20">
        <v>37635</v>
      </c>
      <c r="M305" s="15" t="s">
        <v>30</v>
      </c>
      <c r="N305" s="15" t="s">
        <v>30</v>
      </c>
      <c r="O305" s="15" t="s">
        <v>30</v>
      </c>
      <c r="P305" s="15" t="s">
        <v>5226</v>
      </c>
      <c r="Q305" s="15" t="s">
        <v>6084</v>
      </c>
      <c r="R305" s="18">
        <f>INDEX('Blast furnaces'!$R:$R,MATCH(A305,'Blast furnaces'!$A:$A,0))</f>
        <v>44866</v>
      </c>
    </row>
    <row r="306" spans="1:18" x14ac:dyDescent="0.35">
      <c r="A306" s="15" t="s">
        <v>2627</v>
      </c>
      <c r="B306" s="15" t="s">
        <v>6085</v>
      </c>
      <c r="C306" s="15" t="s">
        <v>6086</v>
      </c>
      <c r="D306" s="15" t="s">
        <v>30</v>
      </c>
      <c r="E306" s="15" t="s">
        <v>4142</v>
      </c>
      <c r="F306" s="15" t="s">
        <v>4006</v>
      </c>
      <c r="G306" s="15" t="s">
        <v>3899</v>
      </c>
      <c r="H306" s="16" t="s">
        <v>2629</v>
      </c>
      <c r="I306" s="17">
        <v>19.14</v>
      </c>
      <c r="J306" s="15" t="s">
        <v>30</v>
      </c>
      <c r="K306" s="15" t="s">
        <v>30</v>
      </c>
      <c r="L306" s="20">
        <v>36626</v>
      </c>
      <c r="M306" s="15" t="s">
        <v>30</v>
      </c>
      <c r="N306" s="15" t="s">
        <v>30</v>
      </c>
      <c r="O306" s="18">
        <v>43617</v>
      </c>
      <c r="P306" s="15" t="s">
        <v>5226</v>
      </c>
      <c r="Q306" s="15" t="s">
        <v>30</v>
      </c>
      <c r="R306" s="18">
        <f>INDEX('Blast furnaces'!$R:$R,MATCH(A306,'Blast furnaces'!$A:$A,0))</f>
        <v>0</v>
      </c>
    </row>
    <row r="307" spans="1:18" x14ac:dyDescent="0.35">
      <c r="A307" s="15" t="s">
        <v>1097</v>
      </c>
      <c r="B307" s="15" t="s">
        <v>6087</v>
      </c>
      <c r="C307" s="15" t="s">
        <v>6088</v>
      </c>
      <c r="D307" s="15" t="s">
        <v>4143</v>
      </c>
      <c r="E307" s="15" t="s">
        <v>4142</v>
      </c>
      <c r="F307" s="15" t="s">
        <v>4006</v>
      </c>
      <c r="G307" s="15" t="s">
        <v>3899</v>
      </c>
      <c r="H307" s="16" t="s">
        <v>1099</v>
      </c>
      <c r="I307" s="17">
        <v>67</v>
      </c>
      <c r="J307" s="15" t="s">
        <v>30</v>
      </c>
      <c r="K307" s="15" t="s">
        <v>30</v>
      </c>
      <c r="L307" s="15">
        <v>1958</v>
      </c>
      <c r="M307" s="15" t="s">
        <v>30</v>
      </c>
      <c r="N307" s="15" t="s">
        <v>30</v>
      </c>
      <c r="O307" s="15" t="s">
        <v>30</v>
      </c>
      <c r="P307" s="15" t="s">
        <v>5226</v>
      </c>
      <c r="Q307" s="15" t="s">
        <v>30</v>
      </c>
      <c r="R307" s="18">
        <f>INDEX('Blast furnaces'!$R:$R,MATCH(A307,'Blast furnaces'!$A:$A,0))</f>
        <v>0</v>
      </c>
    </row>
    <row r="308" spans="1:18" x14ac:dyDescent="0.35">
      <c r="A308" s="15" t="s">
        <v>2557</v>
      </c>
      <c r="B308" s="15" t="s">
        <v>6089</v>
      </c>
      <c r="C308" s="15" t="s">
        <v>6090</v>
      </c>
      <c r="D308" s="15" t="s">
        <v>4144</v>
      </c>
      <c r="E308" s="15" t="s">
        <v>4142</v>
      </c>
      <c r="F308" s="15" t="s">
        <v>4006</v>
      </c>
      <c r="G308" s="15" t="s">
        <v>3899</v>
      </c>
      <c r="H308" s="16" t="s">
        <v>2559</v>
      </c>
      <c r="I308" s="17">
        <v>13.4</v>
      </c>
      <c r="J308" s="15" t="s">
        <v>30</v>
      </c>
      <c r="K308" s="15" t="s">
        <v>30</v>
      </c>
      <c r="L308" s="20">
        <v>41017</v>
      </c>
      <c r="M308" s="15" t="s">
        <v>30</v>
      </c>
      <c r="N308" s="15" t="s">
        <v>30</v>
      </c>
      <c r="O308" s="15" t="s">
        <v>30</v>
      </c>
      <c r="P308" s="15" t="s">
        <v>5226</v>
      </c>
      <c r="Q308" s="15" t="s">
        <v>5512</v>
      </c>
      <c r="R308" s="18">
        <f>INDEX('Blast furnaces'!$R:$R,MATCH(A308,'Blast furnaces'!$A:$A,0))</f>
        <v>0</v>
      </c>
    </row>
    <row r="309" spans="1:18" x14ac:dyDescent="0.35">
      <c r="A309" s="15" t="s">
        <v>1757</v>
      </c>
      <c r="B309" s="15" t="s">
        <v>6091</v>
      </c>
      <c r="C309" s="15" t="s">
        <v>6092</v>
      </c>
      <c r="D309" s="15" t="s">
        <v>4145</v>
      </c>
      <c r="E309" s="15" t="s">
        <v>4142</v>
      </c>
      <c r="F309" s="15" t="s">
        <v>4006</v>
      </c>
      <c r="G309" s="15" t="s">
        <v>3899</v>
      </c>
      <c r="H309" s="16" t="s">
        <v>1759</v>
      </c>
      <c r="I309" s="17" t="s">
        <v>30</v>
      </c>
      <c r="J309" s="18">
        <v>43709</v>
      </c>
      <c r="K309" s="15" t="s">
        <v>30</v>
      </c>
      <c r="L309" s="15" t="s">
        <v>30</v>
      </c>
      <c r="M309" s="15" t="s">
        <v>30</v>
      </c>
      <c r="N309" s="15" t="s">
        <v>30</v>
      </c>
      <c r="O309" s="15" t="s">
        <v>30</v>
      </c>
      <c r="P309" s="15" t="s">
        <v>5226</v>
      </c>
      <c r="Q309" s="15" t="s">
        <v>30</v>
      </c>
      <c r="R309" s="18">
        <f>INDEX('Blast furnaces'!$R:$R,MATCH(A309,'Blast furnaces'!$A:$A,0))</f>
        <v>0</v>
      </c>
    </row>
    <row r="310" spans="1:18" x14ac:dyDescent="0.35">
      <c r="A310" s="15" t="s">
        <v>6093</v>
      </c>
      <c r="B310" s="15" t="s">
        <v>6094</v>
      </c>
      <c r="C310" s="15" t="s">
        <v>6095</v>
      </c>
      <c r="D310" s="15" t="s">
        <v>30</v>
      </c>
      <c r="E310" s="15" t="s">
        <v>4044</v>
      </c>
      <c r="F310" s="15" t="s">
        <v>4006</v>
      </c>
      <c r="G310" s="15" t="s">
        <v>3899</v>
      </c>
      <c r="H310" s="16" t="s">
        <v>6096</v>
      </c>
      <c r="I310" s="17">
        <v>36.31</v>
      </c>
      <c r="J310" s="15" t="s">
        <v>30</v>
      </c>
      <c r="K310" s="15" t="s">
        <v>30</v>
      </c>
      <c r="L310" s="20">
        <v>32646</v>
      </c>
      <c r="M310" s="15" t="s">
        <v>30</v>
      </c>
      <c r="N310" s="15" t="s">
        <v>30</v>
      </c>
      <c r="O310" s="15" t="s">
        <v>30</v>
      </c>
      <c r="P310" s="15" t="s">
        <v>4</v>
      </c>
      <c r="Q310" s="15" t="s">
        <v>30</v>
      </c>
      <c r="R310" s="18" t="e">
        <f>INDEX('Blast furnaces'!$R:$R,MATCH(A310,'Blast furnaces'!$A:$A,0))</f>
        <v>#N/A</v>
      </c>
    </row>
    <row r="311" spans="1:18" x14ac:dyDescent="0.35">
      <c r="A311" s="15" t="s">
        <v>1351</v>
      </c>
      <c r="B311" s="15" t="s">
        <v>6097</v>
      </c>
      <c r="C311" s="15" t="s">
        <v>6098</v>
      </c>
      <c r="D311" s="15" t="s">
        <v>4098</v>
      </c>
      <c r="E311" s="15" t="s">
        <v>4044</v>
      </c>
      <c r="F311" s="15" t="s">
        <v>4006</v>
      </c>
      <c r="G311" s="15" t="s">
        <v>3899</v>
      </c>
      <c r="H311" s="16" t="s">
        <v>1353</v>
      </c>
      <c r="I311" s="17">
        <v>60</v>
      </c>
      <c r="J311" s="15" t="s">
        <v>30</v>
      </c>
      <c r="K311" s="15" t="s">
        <v>30</v>
      </c>
      <c r="L311" s="15">
        <v>1965</v>
      </c>
      <c r="M311" s="15" t="s">
        <v>30</v>
      </c>
      <c r="N311" s="15" t="s">
        <v>30</v>
      </c>
      <c r="O311" s="15" t="s">
        <v>30</v>
      </c>
      <c r="P311" s="15" t="s">
        <v>5226</v>
      </c>
      <c r="Q311" s="15" t="s">
        <v>30</v>
      </c>
      <c r="R311" s="18">
        <f>INDEX('Blast furnaces'!$R:$R,MATCH(A311,'Blast furnaces'!$A:$A,0))</f>
        <v>0</v>
      </c>
    </row>
    <row r="312" spans="1:18" x14ac:dyDescent="0.35">
      <c r="A312" s="15" t="s">
        <v>1359</v>
      </c>
      <c r="B312" s="15" t="s">
        <v>6099</v>
      </c>
      <c r="C312" s="15" t="s">
        <v>6100</v>
      </c>
      <c r="D312" s="15" t="s">
        <v>4146</v>
      </c>
      <c r="E312" s="15" t="s">
        <v>4044</v>
      </c>
      <c r="F312" s="15" t="s">
        <v>4006</v>
      </c>
      <c r="G312" s="15" t="s">
        <v>3899</v>
      </c>
      <c r="H312" s="16" t="s">
        <v>1361</v>
      </c>
      <c r="I312" s="17">
        <v>14.22</v>
      </c>
      <c r="J312" s="15" t="s">
        <v>30</v>
      </c>
      <c r="K312" s="15" t="s">
        <v>30</v>
      </c>
      <c r="L312" s="20">
        <v>40717</v>
      </c>
      <c r="M312" s="15" t="s">
        <v>30</v>
      </c>
      <c r="N312" s="15" t="s">
        <v>30</v>
      </c>
      <c r="O312" s="15" t="s">
        <v>30</v>
      </c>
      <c r="P312" s="15" t="s">
        <v>5226</v>
      </c>
      <c r="Q312" s="15" t="s">
        <v>30</v>
      </c>
      <c r="R312" s="18">
        <f>INDEX('Blast furnaces'!$R:$R,MATCH(A312,'Blast furnaces'!$A:$A,0))</f>
        <v>0</v>
      </c>
    </row>
    <row r="313" spans="1:18" x14ac:dyDescent="0.35">
      <c r="A313" s="15" t="s">
        <v>1743</v>
      </c>
      <c r="B313" s="15" t="s">
        <v>6101</v>
      </c>
      <c r="C313" s="15" t="s">
        <v>6102</v>
      </c>
      <c r="D313" s="15" t="s">
        <v>4147</v>
      </c>
      <c r="E313" s="15" t="s">
        <v>4020</v>
      </c>
      <c r="F313" s="15" t="s">
        <v>4006</v>
      </c>
      <c r="G313" s="15" t="s">
        <v>3899</v>
      </c>
      <c r="H313" s="16" t="s">
        <v>1745</v>
      </c>
      <c r="I313" s="17">
        <v>15.52</v>
      </c>
      <c r="J313" s="15" t="s">
        <v>30</v>
      </c>
      <c r="K313" s="15" t="s">
        <v>30</v>
      </c>
      <c r="L313" s="20">
        <v>40242</v>
      </c>
      <c r="M313" s="15" t="s">
        <v>30</v>
      </c>
      <c r="N313" s="15" t="s">
        <v>30</v>
      </c>
      <c r="O313" s="15" t="s">
        <v>30</v>
      </c>
      <c r="P313" s="15" t="s">
        <v>5226</v>
      </c>
      <c r="Q313" s="15" t="s">
        <v>30</v>
      </c>
      <c r="R313" s="18">
        <f>INDEX('Blast furnaces'!$R:$R,MATCH(A313,'Blast furnaces'!$A:$A,0))</f>
        <v>0</v>
      </c>
    </row>
    <row r="314" spans="1:18" x14ac:dyDescent="0.35">
      <c r="A314" s="15" t="s">
        <v>980</v>
      </c>
      <c r="B314" s="15" t="s">
        <v>6103</v>
      </c>
      <c r="C314" s="15" t="s">
        <v>6104</v>
      </c>
      <c r="D314" s="15" t="s">
        <v>4148</v>
      </c>
      <c r="E314" s="15" t="s">
        <v>4057</v>
      </c>
      <c r="F314" s="15" t="s">
        <v>4006</v>
      </c>
      <c r="G314" s="15" t="s">
        <v>3899</v>
      </c>
      <c r="H314" s="16" t="s">
        <v>982</v>
      </c>
      <c r="I314" s="17">
        <v>71</v>
      </c>
      <c r="J314" s="15" t="s">
        <v>30</v>
      </c>
      <c r="K314" s="15" t="s">
        <v>30</v>
      </c>
      <c r="L314" s="15">
        <v>1954</v>
      </c>
      <c r="M314" s="15" t="s">
        <v>30</v>
      </c>
      <c r="N314" s="15" t="s">
        <v>30</v>
      </c>
      <c r="O314" s="15" t="s">
        <v>30</v>
      </c>
      <c r="P314" s="15" t="s">
        <v>5226</v>
      </c>
      <c r="Q314" s="15" t="s">
        <v>30</v>
      </c>
      <c r="R314" s="18">
        <f>INDEX('Blast furnaces'!$R:$R,MATCH(A314,'Blast furnaces'!$A:$A,0))</f>
        <v>41852</v>
      </c>
    </row>
    <row r="315" spans="1:18" x14ac:dyDescent="0.35">
      <c r="A315" s="15" t="s">
        <v>6105</v>
      </c>
      <c r="B315" s="15" t="s">
        <v>6106</v>
      </c>
      <c r="C315" s="15" t="s">
        <v>6107</v>
      </c>
      <c r="D315" s="15" t="s">
        <v>30</v>
      </c>
      <c r="E315" s="15" t="s">
        <v>4039</v>
      </c>
      <c r="F315" s="15" t="s">
        <v>4006</v>
      </c>
      <c r="G315" s="15" t="s">
        <v>3899</v>
      </c>
      <c r="H315" s="16" t="s">
        <v>6108</v>
      </c>
      <c r="I315" s="17">
        <v>29.72</v>
      </c>
      <c r="J315" s="15" t="s">
        <v>30</v>
      </c>
      <c r="K315" s="15" t="s">
        <v>30</v>
      </c>
      <c r="L315" s="20">
        <v>35055</v>
      </c>
      <c r="M315" s="15" t="s">
        <v>30</v>
      </c>
      <c r="N315" s="15" t="s">
        <v>30</v>
      </c>
      <c r="O315" s="15" t="s">
        <v>30</v>
      </c>
      <c r="P315" s="15" t="s">
        <v>4</v>
      </c>
      <c r="Q315" s="15" t="s">
        <v>6109</v>
      </c>
      <c r="R315" s="18" t="e">
        <f>INDEX('Blast furnaces'!$R:$R,MATCH(A315,'Blast furnaces'!$A:$A,0))</f>
        <v>#N/A</v>
      </c>
    </row>
    <row r="316" spans="1:18" x14ac:dyDescent="0.35">
      <c r="A316" s="15" t="s">
        <v>380</v>
      </c>
      <c r="B316" s="15" t="s">
        <v>6110</v>
      </c>
      <c r="C316" s="15" t="s">
        <v>6111</v>
      </c>
      <c r="D316" s="15" t="s">
        <v>4082</v>
      </c>
      <c r="E316" s="15" t="s">
        <v>4036</v>
      </c>
      <c r="F316" s="15" t="s">
        <v>4006</v>
      </c>
      <c r="G316" s="15" t="s">
        <v>3899</v>
      </c>
      <c r="H316" s="16" t="s">
        <v>382</v>
      </c>
      <c r="I316" s="17">
        <v>23</v>
      </c>
      <c r="J316" s="15" t="s">
        <v>30</v>
      </c>
      <c r="K316" s="15" t="s">
        <v>30</v>
      </c>
      <c r="L316" s="15">
        <v>2002</v>
      </c>
      <c r="M316" s="15" t="s">
        <v>30</v>
      </c>
      <c r="N316" s="15" t="s">
        <v>30</v>
      </c>
      <c r="O316" s="15" t="s">
        <v>30</v>
      </c>
      <c r="P316" s="15" t="s">
        <v>5264</v>
      </c>
      <c r="Q316" s="15" t="s">
        <v>30</v>
      </c>
      <c r="R316" s="18">
        <f>INDEX('Blast furnaces'!$R:$R,MATCH(A316,'Blast furnaces'!$A:$A,0))</f>
        <v>0</v>
      </c>
    </row>
    <row r="317" spans="1:18" x14ac:dyDescent="0.35">
      <c r="A317" s="15" t="s">
        <v>321</v>
      </c>
      <c r="B317" s="15" t="s">
        <v>6112</v>
      </c>
      <c r="C317" s="15" t="s">
        <v>6113</v>
      </c>
      <c r="D317" s="15" t="s">
        <v>4082</v>
      </c>
      <c r="E317" s="15" t="s">
        <v>4036</v>
      </c>
      <c r="F317" s="15" t="s">
        <v>4006</v>
      </c>
      <c r="G317" s="15" t="s">
        <v>3899</v>
      </c>
      <c r="H317" s="16" t="s">
        <v>323</v>
      </c>
      <c r="I317" s="17">
        <v>21</v>
      </c>
      <c r="J317" s="15" t="s">
        <v>30</v>
      </c>
      <c r="K317" s="15" t="s">
        <v>30</v>
      </c>
      <c r="L317" s="15">
        <v>2004</v>
      </c>
      <c r="M317" s="15" t="s">
        <v>30</v>
      </c>
      <c r="N317" s="15" t="s">
        <v>30</v>
      </c>
      <c r="O317" s="15" t="s">
        <v>30</v>
      </c>
      <c r="P317" s="15" t="s">
        <v>5264</v>
      </c>
      <c r="Q317" s="15" t="s">
        <v>30</v>
      </c>
      <c r="R317" s="18">
        <f>INDEX('Blast furnaces'!$R:$R,MATCH(A317,'Blast furnaces'!$A:$A,0))</f>
        <v>0</v>
      </c>
    </row>
    <row r="318" spans="1:18" x14ac:dyDescent="0.35">
      <c r="A318" s="15" t="s">
        <v>1127</v>
      </c>
      <c r="B318" s="15" t="s">
        <v>6114</v>
      </c>
      <c r="C318" s="15" t="s">
        <v>6115</v>
      </c>
      <c r="D318" s="15" t="s">
        <v>4149</v>
      </c>
      <c r="E318" s="15" t="s">
        <v>4121</v>
      </c>
      <c r="F318" s="15" t="s">
        <v>4006</v>
      </c>
      <c r="G318" s="15" t="s">
        <v>3899</v>
      </c>
      <c r="H318" s="16" t="s">
        <v>1129</v>
      </c>
      <c r="I318" s="17">
        <v>12</v>
      </c>
      <c r="J318" s="15" t="s">
        <v>30</v>
      </c>
      <c r="K318" s="15" t="s">
        <v>30</v>
      </c>
      <c r="L318" s="15">
        <v>2013</v>
      </c>
      <c r="M318" s="15" t="s">
        <v>30</v>
      </c>
      <c r="N318" s="15" t="s">
        <v>30</v>
      </c>
      <c r="O318" s="15" t="s">
        <v>30</v>
      </c>
      <c r="P318" s="15" t="s">
        <v>5264</v>
      </c>
      <c r="Q318" s="15" t="s">
        <v>6116</v>
      </c>
      <c r="R318" s="18">
        <f>INDEX('Blast furnaces'!$R:$R,MATCH(A318,'Blast furnaces'!$A:$A,0))</f>
        <v>0</v>
      </c>
    </row>
    <row r="319" spans="1:18" x14ac:dyDescent="0.35">
      <c r="A319" s="15" t="s">
        <v>1708</v>
      </c>
      <c r="B319" s="15" t="s">
        <v>6117</v>
      </c>
      <c r="C319" s="15" t="s">
        <v>6118</v>
      </c>
      <c r="D319" s="15" t="s">
        <v>4083</v>
      </c>
      <c r="E319" s="15" t="s">
        <v>4036</v>
      </c>
      <c r="F319" s="15" t="s">
        <v>4006</v>
      </c>
      <c r="G319" s="15" t="s">
        <v>3899</v>
      </c>
      <c r="H319" s="16" t="s">
        <v>1710</v>
      </c>
      <c r="I319" s="17">
        <v>19</v>
      </c>
      <c r="J319" s="15" t="s">
        <v>30</v>
      </c>
      <c r="K319" s="15" t="s">
        <v>30</v>
      </c>
      <c r="L319" s="15">
        <v>2006</v>
      </c>
      <c r="M319" s="15" t="s">
        <v>30</v>
      </c>
      <c r="N319" s="15" t="s">
        <v>30</v>
      </c>
      <c r="O319" s="15" t="s">
        <v>30</v>
      </c>
      <c r="P319" s="15" t="s">
        <v>5264</v>
      </c>
      <c r="Q319" s="15" t="s">
        <v>30</v>
      </c>
      <c r="R319" s="18">
        <f>INDEX('Blast furnaces'!$R:$R,MATCH(A319,'Blast furnaces'!$A:$A,0))</f>
        <v>0</v>
      </c>
    </row>
    <row r="320" spans="1:18" x14ac:dyDescent="0.35">
      <c r="A320" s="15" t="s">
        <v>643</v>
      </c>
      <c r="B320" s="15" t="s">
        <v>6119</v>
      </c>
      <c r="C320" s="15" t="s">
        <v>6120</v>
      </c>
      <c r="D320" s="15" t="s">
        <v>4083</v>
      </c>
      <c r="E320" s="15" t="s">
        <v>4036</v>
      </c>
      <c r="F320" s="15" t="s">
        <v>4006</v>
      </c>
      <c r="G320" s="15" t="s">
        <v>3899</v>
      </c>
      <c r="H320" s="16" t="s">
        <v>645</v>
      </c>
      <c r="I320" s="17">
        <v>23</v>
      </c>
      <c r="J320" s="15" t="s">
        <v>30</v>
      </c>
      <c r="K320" s="15" t="s">
        <v>30</v>
      </c>
      <c r="L320" s="15">
        <v>2002</v>
      </c>
      <c r="M320" s="15" t="s">
        <v>30</v>
      </c>
      <c r="N320" s="15" t="s">
        <v>30</v>
      </c>
      <c r="O320" s="15" t="s">
        <v>30</v>
      </c>
      <c r="P320" s="15" t="s">
        <v>5226</v>
      </c>
      <c r="Q320" s="15" t="s">
        <v>5512</v>
      </c>
      <c r="R320" s="18">
        <f>INDEX('Blast furnaces'!$R:$R,MATCH(A320,'Blast furnaces'!$A:$A,0))</f>
        <v>0</v>
      </c>
    </row>
    <row r="321" spans="1:18" x14ac:dyDescent="0.35">
      <c r="A321" s="15" t="s">
        <v>1495</v>
      </c>
      <c r="B321" s="15" t="s">
        <v>6121</v>
      </c>
      <c r="C321" s="15" t="s">
        <v>6122</v>
      </c>
      <c r="D321" s="15" t="s">
        <v>4150</v>
      </c>
      <c r="E321" s="15" t="s">
        <v>4130</v>
      </c>
      <c r="F321" s="15" t="s">
        <v>4006</v>
      </c>
      <c r="G321" s="15" t="s">
        <v>3899</v>
      </c>
      <c r="H321" s="16" t="s">
        <v>1497</v>
      </c>
      <c r="I321" s="17">
        <v>34</v>
      </c>
      <c r="J321" s="15" t="s">
        <v>30</v>
      </c>
      <c r="K321" s="15" t="s">
        <v>30</v>
      </c>
      <c r="L321" s="15">
        <v>1991</v>
      </c>
      <c r="M321" s="15" t="s">
        <v>30</v>
      </c>
      <c r="N321" s="15" t="s">
        <v>30</v>
      </c>
      <c r="O321" s="15" t="s">
        <v>30</v>
      </c>
      <c r="P321" s="15" t="s">
        <v>5226</v>
      </c>
      <c r="Q321" s="15" t="s">
        <v>30</v>
      </c>
      <c r="R321" s="18">
        <f>INDEX('Blast furnaces'!$R:$R,MATCH(A321,'Blast furnaces'!$A:$A,0))</f>
        <v>45078</v>
      </c>
    </row>
    <row r="322" spans="1:18" x14ac:dyDescent="0.35">
      <c r="A322" s="15" t="s">
        <v>1132</v>
      </c>
      <c r="B322" s="15" t="s">
        <v>6123</v>
      </c>
      <c r="C322" s="15" t="s">
        <v>6124</v>
      </c>
      <c r="D322" s="15" t="s">
        <v>4151</v>
      </c>
      <c r="E322" s="15" t="s">
        <v>4121</v>
      </c>
      <c r="F322" s="15" t="s">
        <v>4006</v>
      </c>
      <c r="G322" s="15" t="s">
        <v>3899</v>
      </c>
      <c r="H322" s="16" t="s">
        <v>1134</v>
      </c>
      <c r="I322" s="17">
        <v>22.33</v>
      </c>
      <c r="J322" s="15" t="s">
        <v>30</v>
      </c>
      <c r="K322" s="15" t="s">
        <v>30</v>
      </c>
      <c r="L322" s="20">
        <v>37755</v>
      </c>
      <c r="M322" s="15" t="s">
        <v>30</v>
      </c>
      <c r="N322" s="15" t="s">
        <v>30</v>
      </c>
      <c r="O322" s="15" t="s">
        <v>30</v>
      </c>
      <c r="P322" s="15" t="s">
        <v>6125</v>
      </c>
      <c r="Q322" s="15" t="s">
        <v>30</v>
      </c>
      <c r="R322" s="18">
        <f>INDEX('Blast furnaces'!$R:$R,MATCH(A322,'Blast furnaces'!$A:$A,0))</f>
        <v>41593</v>
      </c>
    </row>
    <row r="323" spans="1:18" x14ac:dyDescent="0.35">
      <c r="A323" s="15" t="s">
        <v>1037</v>
      </c>
      <c r="B323" s="15" t="s">
        <v>6126</v>
      </c>
      <c r="C323" s="15" t="s">
        <v>6127</v>
      </c>
      <c r="D323" s="15" t="s">
        <v>4152</v>
      </c>
      <c r="E323" s="15" t="s">
        <v>4009</v>
      </c>
      <c r="F323" s="15" t="s">
        <v>4006</v>
      </c>
      <c r="G323" s="15" t="s">
        <v>3899</v>
      </c>
      <c r="H323" s="16" t="s">
        <v>1039</v>
      </c>
      <c r="I323" s="17">
        <v>23.22</v>
      </c>
      <c r="J323" s="15" t="s">
        <v>30</v>
      </c>
      <c r="K323" s="15" t="s">
        <v>30</v>
      </c>
      <c r="L323" s="20">
        <v>37428</v>
      </c>
      <c r="M323" s="15" t="s">
        <v>30</v>
      </c>
      <c r="N323" s="15" t="s">
        <v>30</v>
      </c>
      <c r="O323" s="15" t="s">
        <v>30</v>
      </c>
      <c r="P323" s="15" t="s">
        <v>5226</v>
      </c>
      <c r="Q323" s="15" t="s">
        <v>30</v>
      </c>
      <c r="R323" s="18">
        <f>INDEX('Blast furnaces'!$R:$R,MATCH(A323,'Blast furnaces'!$A:$A,0))</f>
        <v>0</v>
      </c>
    </row>
    <row r="324" spans="1:18" x14ac:dyDescent="0.35">
      <c r="A324" s="15" t="s">
        <v>194</v>
      </c>
      <c r="B324" s="15" t="s">
        <v>6128</v>
      </c>
      <c r="C324" s="15" t="s">
        <v>6129</v>
      </c>
      <c r="D324" s="15" t="s">
        <v>4153</v>
      </c>
      <c r="E324" s="15" t="s">
        <v>4023</v>
      </c>
      <c r="F324" s="15" t="s">
        <v>4006</v>
      </c>
      <c r="G324" s="15" t="s">
        <v>3899</v>
      </c>
      <c r="H324" s="16" t="s">
        <v>196</v>
      </c>
      <c r="I324" s="17">
        <v>24</v>
      </c>
      <c r="J324" s="15" t="s">
        <v>30</v>
      </c>
      <c r="K324" s="15" t="s">
        <v>30</v>
      </c>
      <c r="L324" s="15">
        <v>2001</v>
      </c>
      <c r="M324" s="15" t="s">
        <v>30</v>
      </c>
      <c r="N324" s="15" t="s">
        <v>30</v>
      </c>
      <c r="O324" s="15" t="s">
        <v>30</v>
      </c>
      <c r="P324" s="15" t="s">
        <v>5226</v>
      </c>
      <c r="Q324" s="15" t="s">
        <v>6130</v>
      </c>
      <c r="R324" s="18">
        <f>INDEX('Blast furnaces'!$R:$R,MATCH(A324,'Blast furnaces'!$A:$A,0))</f>
        <v>41141</v>
      </c>
    </row>
    <row r="325" spans="1:18" x14ac:dyDescent="0.35">
      <c r="A325" s="15" t="s">
        <v>258</v>
      </c>
      <c r="B325" s="15" t="s">
        <v>6131</v>
      </c>
      <c r="C325" s="15" t="s">
        <v>6132</v>
      </c>
      <c r="D325" s="15" t="s">
        <v>4154</v>
      </c>
      <c r="E325" s="15" t="s">
        <v>4008</v>
      </c>
      <c r="F325" s="15" t="s">
        <v>4006</v>
      </c>
      <c r="G325" s="15" t="s">
        <v>3899</v>
      </c>
      <c r="H325" s="16" t="s">
        <v>260</v>
      </c>
      <c r="I325" s="17">
        <v>28</v>
      </c>
      <c r="J325" s="15" t="s">
        <v>30</v>
      </c>
      <c r="K325" s="15" t="s">
        <v>30</v>
      </c>
      <c r="L325" s="15">
        <v>1997</v>
      </c>
      <c r="M325" s="15" t="s">
        <v>30</v>
      </c>
      <c r="N325" s="15" t="s">
        <v>30</v>
      </c>
      <c r="O325" s="15" t="s">
        <v>30</v>
      </c>
      <c r="P325" s="15" t="s">
        <v>5264</v>
      </c>
      <c r="Q325" s="15" t="s">
        <v>6133</v>
      </c>
      <c r="R325" s="18">
        <f>INDEX('Blast furnaces'!$R:$R,MATCH(A325,'Blast furnaces'!$A:$A,0))</f>
        <v>0</v>
      </c>
    </row>
    <row r="326" spans="1:18" x14ac:dyDescent="0.35">
      <c r="A326" s="15" t="s">
        <v>2562</v>
      </c>
      <c r="B326" s="15" t="s">
        <v>6134</v>
      </c>
      <c r="C326" s="15" t="s">
        <v>6135</v>
      </c>
      <c r="D326" s="15" t="s">
        <v>4155</v>
      </c>
      <c r="E326" s="15" t="s">
        <v>4156</v>
      </c>
      <c r="F326" s="15" t="s">
        <v>4006</v>
      </c>
      <c r="G326" s="15" t="s">
        <v>3899</v>
      </c>
      <c r="H326" s="16" t="s">
        <v>2564</v>
      </c>
      <c r="I326" s="17">
        <v>24.89</v>
      </c>
      <c r="J326" s="15" t="s">
        <v>30</v>
      </c>
      <c r="K326" s="15" t="s">
        <v>30</v>
      </c>
      <c r="L326" s="20">
        <v>36819</v>
      </c>
      <c r="M326" s="15" t="s">
        <v>30</v>
      </c>
      <c r="N326" s="15" t="s">
        <v>30</v>
      </c>
      <c r="O326" s="15" t="s">
        <v>30</v>
      </c>
      <c r="P326" s="15" t="s">
        <v>5337</v>
      </c>
      <c r="Q326" s="15" t="s">
        <v>6136</v>
      </c>
      <c r="R326" s="18">
        <f>INDEX('Blast furnaces'!$R:$R,MATCH(A326,'Blast furnaces'!$A:$A,0))</f>
        <v>0</v>
      </c>
    </row>
    <row r="327" spans="1:18" x14ac:dyDescent="0.35">
      <c r="A327" s="15" t="s">
        <v>6137</v>
      </c>
      <c r="B327" s="15" t="s">
        <v>6138</v>
      </c>
      <c r="C327" s="15" t="s">
        <v>6139</v>
      </c>
      <c r="D327" s="15" t="s">
        <v>4157</v>
      </c>
      <c r="E327" s="15" t="s">
        <v>4156</v>
      </c>
      <c r="F327" s="15" t="s">
        <v>4006</v>
      </c>
      <c r="G327" s="15" t="s">
        <v>3899</v>
      </c>
      <c r="H327" s="16" t="s">
        <v>6140</v>
      </c>
      <c r="I327" s="17">
        <v>24.1</v>
      </c>
      <c r="J327" s="15" t="s">
        <v>30</v>
      </c>
      <c r="K327" s="15" t="s">
        <v>30</v>
      </c>
      <c r="L327" s="20">
        <v>37109</v>
      </c>
      <c r="M327" s="15" t="s">
        <v>30</v>
      </c>
      <c r="N327" s="15" t="s">
        <v>30</v>
      </c>
      <c r="O327" s="15" t="s">
        <v>30</v>
      </c>
      <c r="P327" s="15" t="s">
        <v>4</v>
      </c>
      <c r="Q327" s="15" t="s">
        <v>30</v>
      </c>
      <c r="R327" s="18" t="e">
        <f>INDEX('Blast furnaces'!$R:$R,MATCH(A327,'Blast furnaces'!$A:$A,0))</f>
        <v>#N/A</v>
      </c>
    </row>
    <row r="328" spans="1:18" x14ac:dyDescent="0.35">
      <c r="A328" s="15" t="s">
        <v>1108</v>
      </c>
      <c r="B328" s="15" t="s">
        <v>6141</v>
      </c>
      <c r="C328" s="15" t="s">
        <v>6142</v>
      </c>
      <c r="D328" s="15" t="s">
        <v>4158</v>
      </c>
      <c r="E328" s="15" t="s">
        <v>4156</v>
      </c>
      <c r="F328" s="15" t="s">
        <v>4006</v>
      </c>
      <c r="G328" s="15" t="s">
        <v>3899</v>
      </c>
      <c r="H328" s="16" t="s">
        <v>1110</v>
      </c>
      <c r="I328" s="17">
        <v>18.22</v>
      </c>
      <c r="J328" s="15" t="s">
        <v>30</v>
      </c>
      <c r="K328" s="15" t="s">
        <v>30</v>
      </c>
      <c r="L328" s="20">
        <v>39255</v>
      </c>
      <c r="M328" s="15" t="s">
        <v>30</v>
      </c>
      <c r="N328" s="15" t="s">
        <v>30</v>
      </c>
      <c r="O328" s="15" t="s">
        <v>30</v>
      </c>
      <c r="P328" s="15" t="s">
        <v>5264</v>
      </c>
      <c r="Q328" s="15" t="s">
        <v>30</v>
      </c>
      <c r="R328" s="18">
        <f>INDEX('Blast furnaces'!$R:$R,MATCH(A328,'Blast furnaces'!$A:$A,0))</f>
        <v>0</v>
      </c>
    </row>
    <row r="329" spans="1:18" x14ac:dyDescent="0.35">
      <c r="A329" s="15" t="s">
        <v>1120</v>
      </c>
      <c r="B329" s="15" t="s">
        <v>6143</v>
      </c>
      <c r="C329" s="15" t="s">
        <v>6144</v>
      </c>
      <c r="D329" s="15" t="s">
        <v>4159</v>
      </c>
      <c r="E329" s="15" t="s">
        <v>4156</v>
      </c>
      <c r="F329" s="15" t="s">
        <v>4006</v>
      </c>
      <c r="G329" s="15" t="s">
        <v>3899</v>
      </c>
      <c r="H329" s="16" t="s">
        <v>1122</v>
      </c>
      <c r="I329" s="17">
        <v>21.85</v>
      </c>
      <c r="J329" s="15" t="s">
        <v>30</v>
      </c>
      <c r="K329" s="15" t="s">
        <v>30</v>
      </c>
      <c r="L329" s="20">
        <v>37931</v>
      </c>
      <c r="M329" s="15" t="s">
        <v>30</v>
      </c>
      <c r="N329" s="15" t="s">
        <v>30</v>
      </c>
      <c r="O329" s="15" t="s">
        <v>30</v>
      </c>
      <c r="P329" s="15" t="s">
        <v>5226</v>
      </c>
      <c r="Q329" s="15" t="s">
        <v>30</v>
      </c>
      <c r="R329" s="18">
        <f>INDEX('Blast furnaces'!$R:$R,MATCH(A329,'Blast furnaces'!$A:$A,0))</f>
        <v>0</v>
      </c>
    </row>
    <row r="330" spans="1:18" x14ac:dyDescent="0.35">
      <c r="A330" s="15" t="s">
        <v>1115</v>
      </c>
      <c r="B330" s="15" t="s">
        <v>6145</v>
      </c>
      <c r="C330" s="15" t="s">
        <v>6146</v>
      </c>
      <c r="D330" s="15" t="s">
        <v>4155</v>
      </c>
      <c r="E330" s="15" t="s">
        <v>4156</v>
      </c>
      <c r="F330" s="15" t="s">
        <v>4006</v>
      </c>
      <c r="G330" s="15" t="s">
        <v>3899</v>
      </c>
      <c r="H330" s="16" t="s">
        <v>1117</v>
      </c>
      <c r="I330" s="17">
        <v>16.21</v>
      </c>
      <c r="J330" s="15" t="s">
        <v>30</v>
      </c>
      <c r="K330" s="15" t="s">
        <v>30</v>
      </c>
      <c r="L330" s="20">
        <v>39989</v>
      </c>
      <c r="M330" s="15" t="s">
        <v>30</v>
      </c>
      <c r="N330" s="15" t="s">
        <v>30</v>
      </c>
      <c r="O330" s="15" t="s">
        <v>30</v>
      </c>
      <c r="P330" s="15" t="s">
        <v>5226</v>
      </c>
      <c r="Q330" s="15" t="s">
        <v>30</v>
      </c>
      <c r="R330" s="18">
        <f>INDEX('Blast furnaces'!$R:$R,MATCH(A330,'Blast furnaces'!$A:$A,0))</f>
        <v>0</v>
      </c>
    </row>
    <row r="331" spans="1:18" x14ac:dyDescent="0.35">
      <c r="A331" s="15" t="s">
        <v>699</v>
      </c>
      <c r="B331" s="15" t="s">
        <v>6147</v>
      </c>
      <c r="C331" s="15" t="s">
        <v>6148</v>
      </c>
      <c r="D331" s="15" t="s">
        <v>4018</v>
      </c>
      <c r="E331" s="15" t="s">
        <v>4005</v>
      </c>
      <c r="F331" s="15" t="s">
        <v>4006</v>
      </c>
      <c r="G331" s="15" t="s">
        <v>3899</v>
      </c>
      <c r="H331" s="16" t="s">
        <v>701</v>
      </c>
      <c r="I331" s="17">
        <v>32</v>
      </c>
      <c r="J331" s="15" t="s">
        <v>30</v>
      </c>
      <c r="K331" s="15" t="s">
        <v>30</v>
      </c>
      <c r="L331" s="15">
        <v>1993</v>
      </c>
      <c r="M331" s="15" t="s">
        <v>30</v>
      </c>
      <c r="N331" s="15" t="s">
        <v>30</v>
      </c>
      <c r="O331" s="15" t="s">
        <v>30</v>
      </c>
      <c r="P331" s="15" t="s">
        <v>5226</v>
      </c>
      <c r="Q331" s="15" t="s">
        <v>30</v>
      </c>
      <c r="R331" s="18">
        <f>INDEX('Blast furnaces'!$R:$R,MATCH(A331,'Blast furnaces'!$A:$A,0))</f>
        <v>0</v>
      </c>
    </row>
    <row r="332" spans="1:18" x14ac:dyDescent="0.35">
      <c r="A332" s="15" t="s">
        <v>1173</v>
      </c>
      <c r="B332" s="15" t="s">
        <v>6149</v>
      </c>
      <c r="C332" s="15" t="s">
        <v>6150</v>
      </c>
      <c r="D332" s="15" t="s">
        <v>4160</v>
      </c>
      <c r="E332" s="15" t="s">
        <v>4121</v>
      </c>
      <c r="F332" s="15" t="s">
        <v>4006</v>
      </c>
      <c r="G332" s="15" t="s">
        <v>3899</v>
      </c>
      <c r="H332" s="16" t="s">
        <v>1175</v>
      </c>
      <c r="I332" s="17">
        <v>19.690000000000001</v>
      </c>
      <c r="J332" s="15" t="s">
        <v>30</v>
      </c>
      <c r="K332" s="15" t="s">
        <v>30</v>
      </c>
      <c r="L332" s="20">
        <v>37370</v>
      </c>
      <c r="M332" s="15" t="s">
        <v>30</v>
      </c>
      <c r="N332" s="15" t="s">
        <v>30</v>
      </c>
      <c r="O332" s="15">
        <v>2022</v>
      </c>
      <c r="P332" s="15" t="s">
        <v>5226</v>
      </c>
      <c r="Q332" s="15" t="s">
        <v>30</v>
      </c>
      <c r="R332" s="18">
        <f>INDEX('Blast furnaces'!$R:$R,MATCH(A332,'Blast furnaces'!$A:$A,0))</f>
        <v>0</v>
      </c>
    </row>
    <row r="333" spans="1:18" x14ac:dyDescent="0.35">
      <c r="A333" s="15" t="s">
        <v>1202</v>
      </c>
      <c r="B333" s="15" t="s">
        <v>6151</v>
      </c>
      <c r="C333" s="15" t="s">
        <v>6152</v>
      </c>
      <c r="D333" s="15" t="s">
        <v>4161</v>
      </c>
      <c r="E333" s="15" t="s">
        <v>4121</v>
      </c>
      <c r="F333" s="15" t="s">
        <v>4006</v>
      </c>
      <c r="G333" s="15" t="s">
        <v>3899</v>
      </c>
      <c r="H333" s="16" t="s">
        <v>1204</v>
      </c>
      <c r="I333" s="17">
        <v>22.19</v>
      </c>
      <c r="J333" s="15" t="s">
        <v>30</v>
      </c>
      <c r="K333" s="15" t="s">
        <v>30</v>
      </c>
      <c r="L333" s="20">
        <v>37805</v>
      </c>
      <c r="M333" s="15" t="s">
        <v>30</v>
      </c>
      <c r="N333" s="15" t="s">
        <v>30</v>
      </c>
      <c r="O333" s="15" t="s">
        <v>30</v>
      </c>
      <c r="P333" s="15" t="s">
        <v>5226</v>
      </c>
      <c r="Q333" s="15" t="s">
        <v>30</v>
      </c>
      <c r="R333" s="18">
        <f>INDEX('Blast furnaces'!$R:$R,MATCH(A333,'Blast furnaces'!$A:$A,0))</f>
        <v>0</v>
      </c>
    </row>
    <row r="334" spans="1:18" x14ac:dyDescent="0.35">
      <c r="A334" s="15" t="s">
        <v>1162</v>
      </c>
      <c r="B334" s="15" t="s">
        <v>6153</v>
      </c>
      <c r="C334" s="15" t="s">
        <v>6154</v>
      </c>
      <c r="D334" s="15" t="s">
        <v>4162</v>
      </c>
      <c r="E334" s="15" t="s">
        <v>4121</v>
      </c>
      <c r="F334" s="15" t="s">
        <v>4006</v>
      </c>
      <c r="G334" s="15" t="s">
        <v>3899</v>
      </c>
      <c r="H334" s="16" t="s">
        <v>1164</v>
      </c>
      <c r="I334" s="17">
        <v>39</v>
      </c>
      <c r="J334" s="15" t="s">
        <v>30</v>
      </c>
      <c r="K334" s="15" t="s">
        <v>30</v>
      </c>
      <c r="L334" s="15">
        <v>1983</v>
      </c>
      <c r="M334" s="15" t="s">
        <v>30</v>
      </c>
      <c r="N334" s="15">
        <v>2022</v>
      </c>
      <c r="O334" s="15">
        <v>2022</v>
      </c>
      <c r="P334" s="15" t="s">
        <v>5264</v>
      </c>
      <c r="Q334" s="15" t="s">
        <v>6155</v>
      </c>
      <c r="R334" s="18">
        <f>INDEX('Blast furnaces'!$R:$R,MATCH(A334,'Blast furnaces'!$A:$A,0))</f>
        <v>0</v>
      </c>
    </row>
    <row r="335" spans="1:18" x14ac:dyDescent="0.35">
      <c r="A335" s="15" t="s">
        <v>2631</v>
      </c>
      <c r="B335" s="15" t="s">
        <v>6156</v>
      </c>
      <c r="C335" s="15" t="s">
        <v>6157</v>
      </c>
      <c r="D335" s="15" t="s">
        <v>30</v>
      </c>
      <c r="E335" s="15" t="s">
        <v>4121</v>
      </c>
      <c r="F335" s="15" t="s">
        <v>4006</v>
      </c>
      <c r="G335" s="15" t="s">
        <v>3899</v>
      </c>
      <c r="H335" s="16" t="s">
        <v>2633</v>
      </c>
      <c r="I335" s="17">
        <v>4</v>
      </c>
      <c r="J335" s="15">
        <v>2018</v>
      </c>
      <c r="K335" s="15" t="s">
        <v>30</v>
      </c>
      <c r="L335" s="15">
        <v>2021</v>
      </c>
      <c r="M335" s="15" t="s">
        <v>30</v>
      </c>
      <c r="N335" s="15" t="s">
        <v>30</v>
      </c>
      <c r="O335" s="15" t="s">
        <v>30</v>
      </c>
      <c r="P335" s="15" t="s">
        <v>5226</v>
      </c>
      <c r="Q335" s="15" t="s">
        <v>30</v>
      </c>
      <c r="R335" s="18">
        <f>INDEX('Blast furnaces'!$R:$R,MATCH(A335,'Blast furnaces'!$A:$A,0))</f>
        <v>0</v>
      </c>
    </row>
    <row r="336" spans="1:18" x14ac:dyDescent="0.35">
      <c r="A336" s="15" t="s">
        <v>1621</v>
      </c>
      <c r="B336" s="15" t="s">
        <v>6158</v>
      </c>
      <c r="C336" s="15" t="s">
        <v>6157</v>
      </c>
      <c r="D336" s="15" t="s">
        <v>30</v>
      </c>
      <c r="E336" s="15" t="s">
        <v>4121</v>
      </c>
      <c r="F336" s="15" t="s">
        <v>4006</v>
      </c>
      <c r="G336" s="15" t="s">
        <v>3899</v>
      </c>
      <c r="H336" s="16" t="s">
        <v>1623</v>
      </c>
      <c r="I336" s="17">
        <v>9.75</v>
      </c>
      <c r="J336" s="15" t="s">
        <v>30</v>
      </c>
      <c r="K336" s="15" t="s">
        <v>30</v>
      </c>
      <c r="L336" s="20">
        <v>40966</v>
      </c>
      <c r="M336" s="15">
        <v>2020</v>
      </c>
      <c r="N336" s="15" t="s">
        <v>30</v>
      </c>
      <c r="O336" s="20">
        <v>44529</v>
      </c>
      <c r="P336" s="15" t="s">
        <v>5264</v>
      </c>
      <c r="Q336" s="15" t="s">
        <v>6159</v>
      </c>
      <c r="R336" s="18">
        <f>INDEX('Blast furnaces'!$R:$R,MATCH(A336,'Blast furnaces'!$A:$A,0))</f>
        <v>0</v>
      </c>
    </row>
    <row r="337" spans="1:18" x14ac:dyDescent="0.35">
      <c r="A337" s="15" t="s">
        <v>1535</v>
      </c>
      <c r="B337" s="15" t="s">
        <v>6160</v>
      </c>
      <c r="C337" s="15" t="s">
        <v>6161</v>
      </c>
      <c r="D337" s="15" t="s">
        <v>4151</v>
      </c>
      <c r="E337" s="15" t="s">
        <v>4121</v>
      </c>
      <c r="F337" s="15" t="s">
        <v>4006</v>
      </c>
      <c r="G337" s="15" t="s">
        <v>3899</v>
      </c>
      <c r="H337" s="16" t="s">
        <v>1537</v>
      </c>
      <c r="I337" s="17">
        <v>16.559999999999999</v>
      </c>
      <c r="J337" s="15" t="s">
        <v>30</v>
      </c>
      <c r="K337" s="15" t="s">
        <v>30</v>
      </c>
      <c r="L337" s="20">
        <v>39863</v>
      </c>
      <c r="M337" s="15" t="s">
        <v>30</v>
      </c>
      <c r="N337" s="15" t="s">
        <v>30</v>
      </c>
      <c r="O337" s="15" t="s">
        <v>30</v>
      </c>
      <c r="P337" s="15" t="s">
        <v>5264</v>
      </c>
      <c r="Q337" s="15" t="s">
        <v>30</v>
      </c>
      <c r="R337" s="18">
        <f>INDEX('Blast furnaces'!$R:$R,MATCH(A337,'Blast furnaces'!$A:$A,0))</f>
        <v>0</v>
      </c>
    </row>
    <row r="338" spans="1:18" x14ac:dyDescent="0.35">
      <c r="A338" s="15" t="s">
        <v>1763</v>
      </c>
      <c r="B338" s="15" t="s">
        <v>6162</v>
      </c>
      <c r="C338" s="15" t="s">
        <v>6163</v>
      </c>
      <c r="D338" s="15" t="s">
        <v>4163</v>
      </c>
      <c r="E338" s="15" t="s">
        <v>4121</v>
      </c>
      <c r="F338" s="15" t="s">
        <v>4006</v>
      </c>
      <c r="G338" s="15" t="s">
        <v>3899</v>
      </c>
      <c r="H338" s="16" t="s">
        <v>1765</v>
      </c>
      <c r="I338" s="17">
        <v>4.24</v>
      </c>
      <c r="J338" s="15" t="s">
        <v>30</v>
      </c>
      <c r="K338" s="15" t="s">
        <v>30</v>
      </c>
      <c r="L338" s="20">
        <v>44360</v>
      </c>
      <c r="M338" s="15" t="s">
        <v>30</v>
      </c>
      <c r="N338" s="15" t="s">
        <v>30</v>
      </c>
      <c r="O338" s="15" t="s">
        <v>30</v>
      </c>
      <c r="P338" s="15" t="s">
        <v>5226</v>
      </c>
      <c r="Q338" s="15" t="s">
        <v>30</v>
      </c>
      <c r="R338" s="18">
        <f>INDEX('Blast furnaces'!$R:$R,MATCH(A338,'Blast furnaces'!$A:$A,0))</f>
        <v>44270</v>
      </c>
    </row>
    <row r="339" spans="1:18" x14ac:dyDescent="0.35">
      <c r="A339" s="15" t="s">
        <v>1124</v>
      </c>
      <c r="B339" s="15" t="s">
        <v>6164</v>
      </c>
      <c r="C339" s="15" t="s">
        <v>6165</v>
      </c>
      <c r="D339" s="15" t="s">
        <v>4150</v>
      </c>
      <c r="E339" s="15" t="s">
        <v>4121</v>
      </c>
      <c r="F339" s="15" t="s">
        <v>4006</v>
      </c>
      <c r="G339" s="15" t="s">
        <v>3899</v>
      </c>
      <c r="H339" s="16" t="s">
        <v>1126</v>
      </c>
      <c r="I339" s="17">
        <v>4.74</v>
      </c>
      <c r="J339" s="15" t="s">
        <v>30</v>
      </c>
      <c r="K339" s="15" t="s">
        <v>30</v>
      </c>
      <c r="L339" s="20">
        <v>42585</v>
      </c>
      <c r="M339" s="15" t="s">
        <v>30</v>
      </c>
      <c r="N339" s="15" t="s">
        <v>30</v>
      </c>
      <c r="O339" s="20">
        <v>44316</v>
      </c>
      <c r="P339" s="15" t="s">
        <v>5226</v>
      </c>
      <c r="Q339" s="15" t="s">
        <v>30</v>
      </c>
      <c r="R339" s="18">
        <f>INDEX('Blast furnaces'!$R:$R,MATCH(A339,'Blast furnaces'!$A:$A,0))</f>
        <v>0</v>
      </c>
    </row>
    <row r="340" spans="1:18" x14ac:dyDescent="0.35">
      <c r="A340" s="15" t="s">
        <v>1226</v>
      </c>
      <c r="B340" s="15" t="s">
        <v>6166</v>
      </c>
      <c r="C340" s="15" t="s">
        <v>6167</v>
      </c>
      <c r="D340" s="15" t="s">
        <v>4164</v>
      </c>
      <c r="E340" s="15" t="s">
        <v>4121</v>
      </c>
      <c r="F340" s="15" t="s">
        <v>4006</v>
      </c>
      <c r="G340" s="15" t="s">
        <v>3899</v>
      </c>
      <c r="H340" s="16" t="s">
        <v>1228</v>
      </c>
      <c r="I340" s="17">
        <v>19.55</v>
      </c>
      <c r="J340" s="15" t="s">
        <v>30</v>
      </c>
      <c r="K340" s="15" t="s">
        <v>30</v>
      </c>
      <c r="L340" s="20">
        <v>37420</v>
      </c>
      <c r="M340" s="15" t="s">
        <v>30</v>
      </c>
      <c r="N340" s="15" t="s">
        <v>30</v>
      </c>
      <c r="O340" s="15">
        <v>2022</v>
      </c>
      <c r="P340" s="15" t="s">
        <v>5226</v>
      </c>
      <c r="Q340" s="15" t="s">
        <v>30</v>
      </c>
      <c r="R340" s="18">
        <f>INDEX('Blast furnaces'!$R:$R,MATCH(A340,'Blast furnaces'!$A:$A,0))</f>
        <v>0</v>
      </c>
    </row>
    <row r="341" spans="1:18" x14ac:dyDescent="0.35">
      <c r="A341" s="15" t="s">
        <v>1213</v>
      </c>
      <c r="B341" s="15" t="s">
        <v>6168</v>
      </c>
      <c r="C341" s="15" t="s">
        <v>6169</v>
      </c>
      <c r="D341" s="15" t="s">
        <v>4165</v>
      </c>
      <c r="E341" s="15" t="s">
        <v>4121</v>
      </c>
      <c r="F341" s="15" t="s">
        <v>4006</v>
      </c>
      <c r="G341" s="15" t="s">
        <v>3899</v>
      </c>
      <c r="H341" s="16" t="s">
        <v>1215</v>
      </c>
      <c r="I341" s="17">
        <v>18.07</v>
      </c>
      <c r="J341" s="15" t="s">
        <v>30</v>
      </c>
      <c r="K341" s="15" t="s">
        <v>30</v>
      </c>
      <c r="L341" s="20">
        <v>37841</v>
      </c>
      <c r="M341" s="15" t="s">
        <v>30</v>
      </c>
      <c r="N341" s="15" t="s">
        <v>30</v>
      </c>
      <c r="O341" s="18">
        <v>44440</v>
      </c>
      <c r="P341" s="15" t="s">
        <v>5226</v>
      </c>
      <c r="Q341" s="15" t="s">
        <v>30</v>
      </c>
      <c r="R341" s="18">
        <f>INDEX('Blast furnaces'!$R:$R,MATCH(A341,'Blast furnaces'!$A:$A,0))</f>
        <v>0</v>
      </c>
    </row>
    <row r="342" spans="1:18" x14ac:dyDescent="0.35">
      <c r="A342" s="15" t="s">
        <v>1198</v>
      </c>
      <c r="B342" s="15" t="s">
        <v>6170</v>
      </c>
      <c r="C342" s="15" t="s">
        <v>6171</v>
      </c>
      <c r="D342" s="15" t="s">
        <v>4166</v>
      </c>
      <c r="E342" s="15" t="s">
        <v>4121</v>
      </c>
      <c r="F342" s="15" t="s">
        <v>4006</v>
      </c>
      <c r="G342" s="15" t="s">
        <v>3899</v>
      </c>
      <c r="H342" s="16" t="s">
        <v>1200</v>
      </c>
      <c r="I342" s="17">
        <v>32</v>
      </c>
      <c r="J342" s="15" t="s">
        <v>30</v>
      </c>
      <c r="K342" s="15" t="s">
        <v>30</v>
      </c>
      <c r="L342" s="15">
        <v>1993</v>
      </c>
      <c r="M342" s="15" t="s">
        <v>30</v>
      </c>
      <c r="N342" s="15" t="s">
        <v>30</v>
      </c>
      <c r="O342" s="15" t="s">
        <v>30</v>
      </c>
      <c r="P342" s="15" t="s">
        <v>5226</v>
      </c>
      <c r="Q342" s="15" t="s">
        <v>30</v>
      </c>
      <c r="R342" s="18">
        <f>INDEX('Blast furnaces'!$R:$R,MATCH(A342,'Blast furnaces'!$A:$A,0))</f>
        <v>44226</v>
      </c>
    </row>
    <row r="343" spans="1:18" x14ac:dyDescent="0.35">
      <c r="A343" s="15" t="s">
        <v>1217</v>
      </c>
      <c r="B343" s="15" t="s">
        <v>6172</v>
      </c>
      <c r="C343" s="15" t="s">
        <v>6173</v>
      </c>
      <c r="D343" s="15" t="s">
        <v>30</v>
      </c>
      <c r="E343" s="15" t="s">
        <v>4121</v>
      </c>
      <c r="F343" s="15" t="s">
        <v>4006</v>
      </c>
      <c r="G343" s="15" t="s">
        <v>3899</v>
      </c>
      <c r="H343" s="16" t="s">
        <v>1219</v>
      </c>
      <c r="I343" s="17">
        <v>19.7</v>
      </c>
      <c r="J343" s="15" t="s">
        <v>30</v>
      </c>
      <c r="K343" s="15" t="s">
        <v>30</v>
      </c>
      <c r="L343" s="20">
        <v>37639</v>
      </c>
      <c r="M343" s="15" t="s">
        <v>30</v>
      </c>
      <c r="N343" s="15" t="s">
        <v>30</v>
      </c>
      <c r="O343" s="21">
        <v>44835</v>
      </c>
      <c r="P343" s="15" t="s">
        <v>5226</v>
      </c>
      <c r="Q343" s="15" t="s">
        <v>30</v>
      </c>
      <c r="R343" s="18">
        <f>INDEX('Blast furnaces'!$R:$R,MATCH(A343,'Blast furnaces'!$A:$A,0))</f>
        <v>0</v>
      </c>
    </row>
    <row r="344" spans="1:18" x14ac:dyDescent="0.35">
      <c r="A344" s="15" t="s">
        <v>1195</v>
      </c>
      <c r="B344" s="15" t="s">
        <v>6174</v>
      </c>
      <c r="C344" s="15" t="s">
        <v>6175</v>
      </c>
      <c r="D344" s="15" t="s">
        <v>30</v>
      </c>
      <c r="E344" s="15" t="s">
        <v>4121</v>
      </c>
      <c r="F344" s="15" t="s">
        <v>4006</v>
      </c>
      <c r="G344" s="15" t="s">
        <v>3899</v>
      </c>
      <c r="H344" s="16" t="s">
        <v>1197</v>
      </c>
      <c r="I344" s="17">
        <v>22.77</v>
      </c>
      <c r="J344" s="15" t="s">
        <v>30</v>
      </c>
      <c r="K344" s="15" t="s">
        <v>30</v>
      </c>
      <c r="L344" s="20">
        <v>37595</v>
      </c>
      <c r="M344" s="15" t="s">
        <v>30</v>
      </c>
      <c r="N344" s="15" t="s">
        <v>30</v>
      </c>
      <c r="O344" s="15" t="s">
        <v>30</v>
      </c>
      <c r="P344" s="15" t="s">
        <v>5264</v>
      </c>
      <c r="Q344" s="15" t="s">
        <v>6176</v>
      </c>
      <c r="R344" s="18">
        <f>INDEX('Blast furnaces'!$R:$R,MATCH(A344,'Blast furnaces'!$A:$A,0))</f>
        <v>0</v>
      </c>
    </row>
    <row r="345" spans="1:18" x14ac:dyDescent="0.35">
      <c r="A345" s="15" t="s">
        <v>1182</v>
      </c>
      <c r="B345" s="15" t="s">
        <v>6177</v>
      </c>
      <c r="C345" s="15" t="s">
        <v>6178</v>
      </c>
      <c r="D345" s="15" t="s">
        <v>4167</v>
      </c>
      <c r="E345" s="15" t="s">
        <v>4121</v>
      </c>
      <c r="F345" s="15" t="s">
        <v>4006</v>
      </c>
      <c r="G345" s="15" t="s">
        <v>3899</v>
      </c>
      <c r="H345" s="16" t="s">
        <v>1184</v>
      </c>
      <c r="I345" s="17">
        <v>56</v>
      </c>
      <c r="J345" s="15" t="s">
        <v>30</v>
      </c>
      <c r="K345" s="15" t="s">
        <v>30</v>
      </c>
      <c r="L345" s="15">
        <v>1969</v>
      </c>
      <c r="M345" s="15" t="s">
        <v>30</v>
      </c>
      <c r="N345" s="15" t="s">
        <v>30</v>
      </c>
      <c r="O345" s="15" t="s">
        <v>30</v>
      </c>
      <c r="P345" s="15" t="s">
        <v>5264</v>
      </c>
      <c r="Q345" s="15" t="s">
        <v>5525</v>
      </c>
      <c r="R345" s="18">
        <f>INDEX('Blast furnaces'!$R:$R,MATCH(A345,'Blast furnaces'!$A:$A,0))</f>
        <v>43817</v>
      </c>
    </row>
    <row r="346" spans="1:18" x14ac:dyDescent="0.35">
      <c r="A346" s="15" t="s">
        <v>2623</v>
      </c>
      <c r="B346" s="15" t="s">
        <v>6179</v>
      </c>
      <c r="C346" s="15" t="s">
        <v>6180</v>
      </c>
      <c r="D346" s="15" t="s">
        <v>4168</v>
      </c>
      <c r="E346" s="15" t="s">
        <v>4121</v>
      </c>
      <c r="F346" s="15" t="s">
        <v>4006</v>
      </c>
      <c r="G346" s="15" t="s">
        <v>3899</v>
      </c>
      <c r="H346" s="16" t="s">
        <v>2625</v>
      </c>
      <c r="I346" s="17">
        <v>18.47</v>
      </c>
      <c r="J346" s="15" t="s">
        <v>30</v>
      </c>
      <c r="K346" s="15" t="s">
        <v>30</v>
      </c>
      <c r="L346" s="20">
        <v>37685</v>
      </c>
      <c r="M346" s="15" t="s">
        <v>30</v>
      </c>
      <c r="N346" s="15" t="s">
        <v>30</v>
      </c>
      <c r="O346" s="20">
        <v>44432</v>
      </c>
      <c r="P346" s="15" t="s">
        <v>5226</v>
      </c>
      <c r="Q346" s="15" t="s">
        <v>30</v>
      </c>
      <c r="R346" s="18">
        <f>INDEX('Blast furnaces'!$R:$R,MATCH(A346,'Blast furnaces'!$A:$A,0))</f>
        <v>0</v>
      </c>
    </row>
    <row r="347" spans="1:18" x14ac:dyDescent="0.35">
      <c r="A347" s="15" t="s">
        <v>970</v>
      </c>
      <c r="B347" s="15" t="s">
        <v>6181</v>
      </c>
      <c r="C347" s="15" t="s">
        <v>6182</v>
      </c>
      <c r="D347" s="15" t="s">
        <v>30</v>
      </c>
      <c r="E347" s="15" t="s">
        <v>4039</v>
      </c>
      <c r="F347" s="15" t="s">
        <v>4006</v>
      </c>
      <c r="G347" s="15" t="s">
        <v>3899</v>
      </c>
      <c r="H347" s="16" t="s">
        <v>972</v>
      </c>
      <c r="I347" s="17">
        <v>56</v>
      </c>
      <c r="J347" s="15" t="s">
        <v>30</v>
      </c>
      <c r="K347" s="15" t="s">
        <v>30</v>
      </c>
      <c r="L347" s="15">
        <v>1969</v>
      </c>
      <c r="M347" s="15" t="s">
        <v>30</v>
      </c>
      <c r="N347" s="15" t="s">
        <v>30</v>
      </c>
      <c r="O347" s="15" t="s">
        <v>30</v>
      </c>
      <c r="P347" s="15" t="s">
        <v>5226</v>
      </c>
      <c r="Q347" s="15" t="s">
        <v>30</v>
      </c>
      <c r="R347" s="18">
        <f>INDEX('Blast furnaces'!$R:$R,MATCH(A347,'Blast furnaces'!$A:$A,0))</f>
        <v>45292</v>
      </c>
    </row>
    <row r="348" spans="1:18" x14ac:dyDescent="0.35">
      <c r="A348" s="15" t="s">
        <v>1312</v>
      </c>
      <c r="B348" s="15" t="s">
        <v>6183</v>
      </c>
      <c r="C348" s="15" t="s">
        <v>6184</v>
      </c>
      <c r="D348" s="15" t="s">
        <v>30</v>
      </c>
      <c r="E348" s="15" t="s">
        <v>4041</v>
      </c>
      <c r="F348" s="15" t="s">
        <v>4006</v>
      </c>
      <c r="G348" s="15" t="s">
        <v>3899</v>
      </c>
      <c r="H348" s="16" t="s">
        <v>1314</v>
      </c>
      <c r="I348" s="17">
        <v>36</v>
      </c>
      <c r="J348" s="15" t="s">
        <v>30</v>
      </c>
      <c r="K348" s="15" t="s">
        <v>30</v>
      </c>
      <c r="L348" s="15">
        <v>1989</v>
      </c>
      <c r="M348" s="15" t="s">
        <v>30</v>
      </c>
      <c r="N348" s="15" t="s">
        <v>30</v>
      </c>
      <c r="O348" s="15" t="s">
        <v>30</v>
      </c>
      <c r="P348" s="15" t="s">
        <v>5226</v>
      </c>
      <c r="Q348" s="15" t="s">
        <v>30</v>
      </c>
      <c r="R348" s="18">
        <f>INDEX('Blast furnaces'!$R:$R,MATCH(A348,'Blast furnaces'!$A:$A,0))</f>
        <v>0</v>
      </c>
    </row>
    <row r="349" spans="1:18" x14ac:dyDescent="0.35">
      <c r="A349" s="15" t="s">
        <v>2639</v>
      </c>
      <c r="B349" s="15" t="s">
        <v>6185</v>
      </c>
      <c r="C349" s="15" t="s">
        <v>6186</v>
      </c>
      <c r="D349" s="15" t="s">
        <v>4169</v>
      </c>
      <c r="E349" s="15" t="s">
        <v>4041</v>
      </c>
      <c r="F349" s="15" t="s">
        <v>4006</v>
      </c>
      <c r="G349" s="15" t="s">
        <v>3899</v>
      </c>
      <c r="H349" s="16" t="s">
        <v>2641</v>
      </c>
      <c r="I349" s="17">
        <v>16.04</v>
      </c>
      <c r="J349" s="15" t="s">
        <v>30</v>
      </c>
      <c r="K349" s="15" t="s">
        <v>30</v>
      </c>
      <c r="L349" s="20">
        <v>37608</v>
      </c>
      <c r="M349" s="15" t="s">
        <v>30</v>
      </c>
      <c r="N349" s="15" t="s">
        <v>30</v>
      </c>
      <c r="O349" s="15">
        <v>2019</v>
      </c>
      <c r="P349" s="15" t="s">
        <v>5226</v>
      </c>
      <c r="Q349" s="15" t="s">
        <v>30</v>
      </c>
      <c r="R349" s="18">
        <f>INDEX('Blast furnaces'!$R:$R,MATCH(A349,'Blast furnaces'!$A:$A,0))</f>
        <v>0</v>
      </c>
    </row>
    <row r="350" spans="1:18" x14ac:dyDescent="0.35">
      <c r="A350" s="15" t="s">
        <v>1301</v>
      </c>
      <c r="B350" s="15" t="s">
        <v>6187</v>
      </c>
      <c r="C350" s="15" t="s">
        <v>6188</v>
      </c>
      <c r="D350" s="15" t="s">
        <v>4170</v>
      </c>
      <c r="E350" s="15" t="s">
        <v>4041</v>
      </c>
      <c r="F350" s="15" t="s">
        <v>4006</v>
      </c>
      <c r="G350" s="15" t="s">
        <v>3899</v>
      </c>
      <c r="H350" s="16" t="s">
        <v>1303</v>
      </c>
      <c r="I350" s="17">
        <v>28</v>
      </c>
      <c r="J350" s="15" t="s">
        <v>30</v>
      </c>
      <c r="K350" s="15" t="s">
        <v>30</v>
      </c>
      <c r="L350" s="15">
        <v>1997</v>
      </c>
      <c r="M350" s="15" t="s">
        <v>30</v>
      </c>
      <c r="N350" s="15" t="s">
        <v>30</v>
      </c>
      <c r="O350" s="15" t="s">
        <v>30</v>
      </c>
      <c r="P350" s="15" t="s">
        <v>5226</v>
      </c>
      <c r="Q350" s="15" t="s">
        <v>30</v>
      </c>
      <c r="R350" s="18">
        <f>INDEX('Blast furnaces'!$R:$R,MATCH(A350,'Blast furnaces'!$A:$A,0))</f>
        <v>45206</v>
      </c>
    </row>
    <row r="351" spans="1:18" x14ac:dyDescent="0.35">
      <c r="A351" s="15" t="s">
        <v>1290</v>
      </c>
      <c r="B351" s="15" t="s">
        <v>6189</v>
      </c>
      <c r="C351" s="15" t="s">
        <v>6190</v>
      </c>
      <c r="D351" s="15" t="s">
        <v>4171</v>
      </c>
      <c r="E351" s="15" t="s">
        <v>4041</v>
      </c>
      <c r="F351" s="15" t="s">
        <v>4006</v>
      </c>
      <c r="G351" s="15" t="s">
        <v>3899</v>
      </c>
      <c r="H351" s="16" t="s">
        <v>1292</v>
      </c>
      <c r="I351" s="17">
        <v>26.37</v>
      </c>
      <c r="J351" s="15" t="s">
        <v>30</v>
      </c>
      <c r="K351" s="15" t="s">
        <v>30</v>
      </c>
      <c r="L351" s="20">
        <v>36278</v>
      </c>
      <c r="M351" s="15" t="s">
        <v>30</v>
      </c>
      <c r="N351" s="15" t="s">
        <v>30</v>
      </c>
      <c r="O351" s="15" t="s">
        <v>30</v>
      </c>
      <c r="P351" s="15" t="s">
        <v>5226</v>
      </c>
      <c r="Q351" s="15" t="s">
        <v>30</v>
      </c>
      <c r="R351" s="18">
        <f>INDEX('Blast furnaces'!$R:$R,MATCH(A351,'Blast furnaces'!$A:$A,0))</f>
        <v>44768</v>
      </c>
    </row>
    <row r="352" spans="1:18" x14ac:dyDescent="0.35">
      <c r="A352" s="15" t="s">
        <v>1750</v>
      </c>
      <c r="B352" s="15" t="s">
        <v>6191</v>
      </c>
      <c r="C352" s="15" t="s">
        <v>6192</v>
      </c>
      <c r="D352" s="15" t="s">
        <v>4172</v>
      </c>
      <c r="E352" s="15" t="s">
        <v>4041</v>
      </c>
      <c r="F352" s="15" t="s">
        <v>4006</v>
      </c>
      <c r="G352" s="15" t="s">
        <v>3899</v>
      </c>
      <c r="H352" s="16" t="s">
        <v>1752</v>
      </c>
      <c r="I352" s="17">
        <v>22.4</v>
      </c>
      <c r="J352" s="15" t="s">
        <v>30</v>
      </c>
      <c r="K352" s="15" t="s">
        <v>30</v>
      </c>
      <c r="L352" s="20">
        <v>37728</v>
      </c>
      <c r="M352" s="15" t="s">
        <v>30</v>
      </c>
      <c r="N352" s="15" t="s">
        <v>30</v>
      </c>
      <c r="O352" s="15" t="s">
        <v>30</v>
      </c>
      <c r="P352" s="15" t="s">
        <v>1</v>
      </c>
      <c r="Q352" s="15" t="s">
        <v>30</v>
      </c>
      <c r="R352" s="18">
        <f>INDEX('Blast furnaces'!$R:$R,MATCH(A352,'Blast furnaces'!$A:$A,0))</f>
        <v>0</v>
      </c>
    </row>
    <row r="353" spans="1:18" x14ac:dyDescent="0.35">
      <c r="A353" s="15" t="s">
        <v>1296</v>
      </c>
      <c r="B353" s="15" t="s">
        <v>6193</v>
      </c>
      <c r="C353" s="15" t="s">
        <v>6194</v>
      </c>
      <c r="D353" s="15" t="s">
        <v>4173</v>
      </c>
      <c r="E353" s="15" t="s">
        <v>4041</v>
      </c>
      <c r="F353" s="15" t="s">
        <v>4006</v>
      </c>
      <c r="G353" s="15" t="s">
        <v>3899</v>
      </c>
      <c r="H353" s="16" t="s">
        <v>1298</v>
      </c>
      <c r="I353" s="17">
        <v>22.67</v>
      </c>
      <c r="J353" s="15" t="s">
        <v>30</v>
      </c>
      <c r="K353" s="15" t="s">
        <v>30</v>
      </c>
      <c r="L353" s="20">
        <v>37629</v>
      </c>
      <c r="M353" s="15" t="s">
        <v>30</v>
      </c>
      <c r="N353" s="15" t="s">
        <v>30</v>
      </c>
      <c r="O353" s="15" t="s">
        <v>30</v>
      </c>
      <c r="P353" s="15" t="s">
        <v>5226</v>
      </c>
      <c r="Q353" s="15" t="s">
        <v>30</v>
      </c>
      <c r="R353" s="18">
        <f>INDEX('Blast furnaces'!$R:$R,MATCH(A353,'Blast furnaces'!$A:$A,0))</f>
        <v>45052</v>
      </c>
    </row>
    <row r="354" spans="1:18" x14ac:dyDescent="0.35">
      <c r="A354" s="15" t="s">
        <v>1335</v>
      </c>
      <c r="B354" s="15" t="s">
        <v>6195</v>
      </c>
      <c r="C354" s="15" t="s">
        <v>6196</v>
      </c>
      <c r="D354" s="15" t="s">
        <v>4174</v>
      </c>
      <c r="E354" s="15" t="s">
        <v>4041</v>
      </c>
      <c r="F354" s="15" t="s">
        <v>4006</v>
      </c>
      <c r="G354" s="15" t="s">
        <v>3899</v>
      </c>
      <c r="H354" s="16" t="s">
        <v>1337</v>
      </c>
      <c r="I354" s="17">
        <v>25.47</v>
      </c>
      <c r="J354" s="15" t="s">
        <v>30</v>
      </c>
      <c r="K354" s="15" t="s">
        <v>30</v>
      </c>
      <c r="L354" s="20">
        <v>36608</v>
      </c>
      <c r="M354" s="15" t="s">
        <v>30</v>
      </c>
      <c r="N354" s="15" t="s">
        <v>30</v>
      </c>
      <c r="O354" s="15" t="s">
        <v>30</v>
      </c>
      <c r="P354" s="15" t="s">
        <v>5226</v>
      </c>
      <c r="Q354" s="15" t="s">
        <v>30</v>
      </c>
      <c r="R354" s="18">
        <f>INDEX('Blast furnaces'!$R:$R,MATCH(A354,'Blast furnaces'!$A:$A,0))</f>
        <v>44748</v>
      </c>
    </row>
    <row r="355" spans="1:18" x14ac:dyDescent="0.35">
      <c r="A355" s="15" t="s">
        <v>1553</v>
      </c>
      <c r="B355" s="15" t="s">
        <v>6197</v>
      </c>
      <c r="C355" s="15" t="s">
        <v>6198</v>
      </c>
      <c r="D355" s="15" t="s">
        <v>30</v>
      </c>
      <c r="E355" s="15" t="s">
        <v>4041</v>
      </c>
      <c r="F355" s="15" t="s">
        <v>4006</v>
      </c>
      <c r="G355" s="15" t="s">
        <v>3899</v>
      </c>
      <c r="H355" s="16" t="s">
        <v>1555</v>
      </c>
      <c r="I355" s="17">
        <v>11.55</v>
      </c>
      <c r="J355" s="15" t="s">
        <v>30</v>
      </c>
      <c r="K355" s="15" t="s">
        <v>30</v>
      </c>
      <c r="L355" s="20">
        <v>41690</v>
      </c>
      <c r="M355" s="15" t="s">
        <v>30</v>
      </c>
      <c r="N355" s="15" t="s">
        <v>30</v>
      </c>
      <c r="O355" s="15" t="s">
        <v>30</v>
      </c>
      <c r="P355" s="15" t="s">
        <v>5226</v>
      </c>
      <c r="Q355" s="15" t="s">
        <v>5512</v>
      </c>
      <c r="R355" s="18">
        <f>INDEX('Blast furnaces'!$R:$R,MATCH(A355,'Blast furnaces'!$A:$A,0))</f>
        <v>44868</v>
      </c>
    </row>
    <row r="356" spans="1:18" x14ac:dyDescent="0.35">
      <c r="A356" s="15" t="s">
        <v>1267</v>
      </c>
      <c r="B356" s="15" t="s">
        <v>6199</v>
      </c>
      <c r="C356" s="15" t="s">
        <v>6200</v>
      </c>
      <c r="D356" s="15" t="s">
        <v>4175</v>
      </c>
      <c r="E356" s="15" t="s">
        <v>4041</v>
      </c>
      <c r="F356" s="15" t="s">
        <v>4006</v>
      </c>
      <c r="G356" s="15" t="s">
        <v>3899</v>
      </c>
      <c r="H356" s="16" t="s">
        <v>1269</v>
      </c>
      <c r="I356" s="17">
        <v>17</v>
      </c>
      <c r="J356" s="15" t="s">
        <v>30</v>
      </c>
      <c r="K356" s="15" t="s">
        <v>30</v>
      </c>
      <c r="L356" s="20">
        <v>37621</v>
      </c>
      <c r="M356" s="15" t="s">
        <v>30</v>
      </c>
      <c r="N356" s="15" t="s">
        <v>30</v>
      </c>
      <c r="O356" s="15">
        <v>2020</v>
      </c>
      <c r="P356" s="15" t="s">
        <v>5226</v>
      </c>
      <c r="Q356" s="15" t="s">
        <v>30</v>
      </c>
      <c r="R356" s="18">
        <f>INDEX('Blast furnaces'!$R:$R,MATCH(A356,'Blast furnaces'!$A:$A,0))</f>
        <v>0</v>
      </c>
    </row>
    <row r="357" spans="1:18" x14ac:dyDescent="0.35">
      <c r="A357" s="15" t="s">
        <v>1519</v>
      </c>
      <c r="B357" s="15" t="s">
        <v>6201</v>
      </c>
      <c r="C357" s="15" t="s">
        <v>6202</v>
      </c>
      <c r="D357" s="15" t="s">
        <v>4176</v>
      </c>
      <c r="E357" s="15" t="s">
        <v>4041</v>
      </c>
      <c r="F357" s="15" t="s">
        <v>4006</v>
      </c>
      <c r="G357" s="15" t="s">
        <v>3899</v>
      </c>
      <c r="H357" s="16" t="s">
        <v>1521</v>
      </c>
      <c r="I357" s="17">
        <v>21.88</v>
      </c>
      <c r="J357" s="15" t="s">
        <v>30</v>
      </c>
      <c r="K357" s="15" t="s">
        <v>30</v>
      </c>
      <c r="L357" s="20">
        <v>37918</v>
      </c>
      <c r="M357" s="15" t="s">
        <v>30</v>
      </c>
      <c r="N357" s="15" t="s">
        <v>30</v>
      </c>
      <c r="O357" s="15" t="s">
        <v>30</v>
      </c>
      <c r="P357" s="15" t="s">
        <v>5226</v>
      </c>
      <c r="Q357" s="15" t="s">
        <v>30</v>
      </c>
      <c r="R357" s="18">
        <f>INDEX('Blast furnaces'!$R:$R,MATCH(A357,'Blast furnaces'!$A:$A,0))</f>
        <v>43896</v>
      </c>
    </row>
    <row r="358" spans="1:18" x14ac:dyDescent="0.35">
      <c r="A358" s="15" t="s">
        <v>2635</v>
      </c>
      <c r="B358" s="15" t="s">
        <v>6203</v>
      </c>
      <c r="C358" s="15" t="s">
        <v>6202</v>
      </c>
      <c r="D358" s="15" t="s">
        <v>4177</v>
      </c>
      <c r="E358" s="15" t="s">
        <v>4041</v>
      </c>
      <c r="F358" s="15" t="s">
        <v>4006</v>
      </c>
      <c r="G358" s="15" t="s">
        <v>3899</v>
      </c>
      <c r="H358" s="16" t="s">
        <v>2637</v>
      </c>
      <c r="I358" s="17" t="s">
        <v>30</v>
      </c>
      <c r="J358" s="18">
        <v>44317</v>
      </c>
      <c r="K358" s="15" t="s">
        <v>30</v>
      </c>
      <c r="L358" s="15" t="s">
        <v>30</v>
      </c>
      <c r="M358" s="15" t="s">
        <v>30</v>
      </c>
      <c r="N358" s="15" t="s">
        <v>30</v>
      </c>
      <c r="O358" s="15" t="s">
        <v>30</v>
      </c>
      <c r="P358" s="15" t="s">
        <v>5226</v>
      </c>
      <c r="Q358" s="15" t="s">
        <v>30</v>
      </c>
      <c r="R358" s="18">
        <f>INDEX('Blast furnaces'!$R:$R,MATCH(A358,'Blast furnaces'!$A:$A,0))</f>
        <v>0</v>
      </c>
    </row>
    <row r="359" spans="1:18" x14ac:dyDescent="0.35">
      <c r="A359" s="15" t="s">
        <v>1240</v>
      </c>
      <c r="B359" s="15" t="s">
        <v>6204</v>
      </c>
      <c r="C359" s="15" t="s">
        <v>6205</v>
      </c>
      <c r="D359" s="15" t="s">
        <v>30</v>
      </c>
      <c r="E359" s="15" t="s">
        <v>4041</v>
      </c>
      <c r="F359" s="15" t="s">
        <v>4006</v>
      </c>
      <c r="G359" s="15" t="s">
        <v>3899</v>
      </c>
      <c r="H359" s="16" t="s">
        <v>1242</v>
      </c>
      <c r="I359" s="17">
        <v>27.25</v>
      </c>
      <c r="J359" s="15" t="s">
        <v>30</v>
      </c>
      <c r="K359" s="15" t="s">
        <v>30</v>
      </c>
      <c r="L359" s="20">
        <v>35957</v>
      </c>
      <c r="M359" s="15" t="s">
        <v>30</v>
      </c>
      <c r="N359" s="15" t="s">
        <v>30</v>
      </c>
      <c r="O359" s="15" t="s">
        <v>30</v>
      </c>
      <c r="P359" s="15" t="s">
        <v>5264</v>
      </c>
      <c r="Q359" s="15" t="s">
        <v>6206</v>
      </c>
      <c r="R359" s="18">
        <f>INDEX('Blast furnaces'!$R:$R,MATCH(A359,'Blast furnaces'!$A:$A,0))</f>
        <v>0</v>
      </c>
    </row>
    <row r="360" spans="1:18" x14ac:dyDescent="0.35">
      <c r="A360" s="15" t="s">
        <v>1280</v>
      </c>
      <c r="B360" s="15" t="s">
        <v>6207</v>
      </c>
      <c r="C360" s="15" t="s">
        <v>6208</v>
      </c>
      <c r="D360" s="15" t="s">
        <v>30</v>
      </c>
      <c r="E360" s="15" t="s">
        <v>4041</v>
      </c>
      <c r="F360" s="15" t="s">
        <v>4006</v>
      </c>
      <c r="G360" s="15" t="s">
        <v>3899</v>
      </c>
      <c r="H360" s="16" t="s">
        <v>1282</v>
      </c>
      <c r="I360" s="17">
        <v>23</v>
      </c>
      <c r="J360" s="15" t="s">
        <v>30</v>
      </c>
      <c r="K360" s="15" t="s">
        <v>30</v>
      </c>
      <c r="L360" s="15">
        <v>2002</v>
      </c>
      <c r="M360" s="15" t="s">
        <v>30</v>
      </c>
      <c r="N360" s="15" t="s">
        <v>30</v>
      </c>
      <c r="O360" s="15" t="s">
        <v>30</v>
      </c>
      <c r="P360" s="15" t="s">
        <v>5264</v>
      </c>
      <c r="Q360" s="15" t="s">
        <v>6209</v>
      </c>
      <c r="R360" s="18">
        <f>INDEX('Blast furnaces'!$R:$R,MATCH(A360,'Blast furnaces'!$A:$A,0))</f>
        <v>0</v>
      </c>
    </row>
    <row r="361" spans="1:18" x14ac:dyDescent="0.35">
      <c r="A361" s="15" t="s">
        <v>2595</v>
      </c>
      <c r="B361" s="15" t="s">
        <v>6210</v>
      </c>
      <c r="C361" s="15" t="s">
        <v>6211</v>
      </c>
      <c r="D361" s="15" t="s">
        <v>4178</v>
      </c>
      <c r="E361" s="15" t="s">
        <v>4041</v>
      </c>
      <c r="F361" s="15" t="s">
        <v>4006</v>
      </c>
      <c r="G361" s="15" t="s">
        <v>3899</v>
      </c>
      <c r="H361" s="16" t="s">
        <v>2597</v>
      </c>
      <c r="I361" s="17">
        <v>19.760000000000002</v>
      </c>
      <c r="J361" s="15" t="s">
        <v>30</v>
      </c>
      <c r="K361" s="15" t="s">
        <v>30</v>
      </c>
      <c r="L361" s="20">
        <v>38692</v>
      </c>
      <c r="M361" s="15" t="s">
        <v>30</v>
      </c>
      <c r="N361" s="15" t="s">
        <v>30</v>
      </c>
      <c r="O361" s="15" t="s">
        <v>30</v>
      </c>
      <c r="P361" s="15" t="s">
        <v>5226</v>
      </c>
      <c r="Q361" s="15" t="s">
        <v>30</v>
      </c>
      <c r="R361" s="18">
        <f>INDEX('Blast furnaces'!$R:$R,MATCH(A361,'Blast furnaces'!$A:$A,0))</f>
        <v>0</v>
      </c>
    </row>
    <row r="362" spans="1:18" x14ac:dyDescent="0.35">
      <c r="A362" s="15" t="s">
        <v>1260</v>
      </c>
      <c r="B362" s="15" t="s">
        <v>6212</v>
      </c>
      <c r="C362" s="15" t="s">
        <v>6213</v>
      </c>
      <c r="D362" s="15" t="s">
        <v>4179</v>
      </c>
      <c r="E362" s="15" t="s">
        <v>4041</v>
      </c>
      <c r="F362" s="15" t="s">
        <v>4006</v>
      </c>
      <c r="G362" s="15" t="s">
        <v>3899</v>
      </c>
      <c r="H362" s="16" t="s">
        <v>1262</v>
      </c>
      <c r="I362" s="17">
        <v>20.28</v>
      </c>
      <c r="J362" s="15" t="s">
        <v>30</v>
      </c>
      <c r="K362" s="15" t="s">
        <v>30</v>
      </c>
      <c r="L362" s="20">
        <v>38502</v>
      </c>
      <c r="M362" s="15" t="s">
        <v>30</v>
      </c>
      <c r="N362" s="15" t="s">
        <v>30</v>
      </c>
      <c r="O362" s="15" t="s">
        <v>30</v>
      </c>
      <c r="P362" s="15" t="s">
        <v>5226</v>
      </c>
      <c r="Q362" s="15" t="s">
        <v>30</v>
      </c>
      <c r="R362" s="18">
        <f>INDEX('Blast furnaces'!$R:$R,MATCH(A362,'Blast furnaces'!$A:$A,0))</f>
        <v>0</v>
      </c>
    </row>
    <row r="363" spans="1:18" x14ac:dyDescent="0.35">
      <c r="A363" s="15" t="s">
        <v>1317</v>
      </c>
      <c r="B363" s="15" t="s">
        <v>6214</v>
      </c>
      <c r="C363" s="15" t="s">
        <v>6215</v>
      </c>
      <c r="D363" s="15" t="s">
        <v>4180</v>
      </c>
      <c r="E363" s="15" t="s">
        <v>4041</v>
      </c>
      <c r="F363" s="15" t="s">
        <v>4006</v>
      </c>
      <c r="G363" s="15" t="s">
        <v>3899</v>
      </c>
      <c r="H363" s="16" t="s">
        <v>1319</v>
      </c>
      <c r="I363" s="17">
        <v>18.87</v>
      </c>
      <c r="J363" s="15" t="s">
        <v>30</v>
      </c>
      <c r="K363" s="15" t="s">
        <v>30</v>
      </c>
      <c r="L363" s="20">
        <v>39017</v>
      </c>
      <c r="M363" s="15" t="s">
        <v>30</v>
      </c>
      <c r="N363" s="15" t="s">
        <v>30</v>
      </c>
      <c r="O363" s="15" t="s">
        <v>30</v>
      </c>
      <c r="P363" s="15" t="s">
        <v>5226</v>
      </c>
      <c r="Q363" s="15" t="s">
        <v>30</v>
      </c>
      <c r="R363" s="18">
        <f>INDEX('Blast furnaces'!$R:$R,MATCH(A363,'Blast furnaces'!$A:$A,0))</f>
        <v>0</v>
      </c>
    </row>
    <row r="364" spans="1:18" x14ac:dyDescent="0.35">
      <c r="A364" s="15" t="s">
        <v>1245</v>
      </c>
      <c r="B364" s="15" t="s">
        <v>6216</v>
      </c>
      <c r="C364" s="15" t="s">
        <v>6217</v>
      </c>
      <c r="D364" s="15" t="s">
        <v>4136</v>
      </c>
      <c r="E364" s="15" t="s">
        <v>4041</v>
      </c>
      <c r="F364" s="15" t="s">
        <v>4006</v>
      </c>
      <c r="G364" s="15" t="s">
        <v>3899</v>
      </c>
      <c r="H364" s="16" t="s">
        <v>1247</v>
      </c>
      <c r="I364" s="17">
        <v>19.829999999999998</v>
      </c>
      <c r="J364" s="15" t="s">
        <v>30</v>
      </c>
      <c r="K364" s="15" t="s">
        <v>30</v>
      </c>
      <c r="L364" s="20">
        <v>38666</v>
      </c>
      <c r="M364" s="15" t="s">
        <v>30</v>
      </c>
      <c r="N364" s="15" t="s">
        <v>30</v>
      </c>
      <c r="O364" s="15" t="s">
        <v>30</v>
      </c>
      <c r="P364" s="15" t="s">
        <v>5226</v>
      </c>
      <c r="Q364" s="15" t="s">
        <v>30</v>
      </c>
      <c r="R364" s="18">
        <f>INDEX('Blast furnaces'!$R:$R,MATCH(A364,'Blast furnaces'!$A:$A,0))</f>
        <v>0</v>
      </c>
    </row>
    <row r="365" spans="1:18" x14ac:dyDescent="0.35">
      <c r="A365" s="15" t="s">
        <v>1186</v>
      </c>
      <c r="B365" s="15" t="s">
        <v>6218</v>
      </c>
      <c r="C365" s="15" t="s">
        <v>6219</v>
      </c>
      <c r="D365" s="15" t="s">
        <v>4181</v>
      </c>
      <c r="E365" s="15" t="s">
        <v>4121</v>
      </c>
      <c r="F365" s="15" t="s">
        <v>4006</v>
      </c>
      <c r="G365" s="15" t="s">
        <v>3899</v>
      </c>
      <c r="H365" s="16" t="s">
        <v>1188</v>
      </c>
      <c r="I365" s="17">
        <v>24.7</v>
      </c>
      <c r="J365" s="15" t="s">
        <v>30</v>
      </c>
      <c r="K365" s="15" t="s">
        <v>30</v>
      </c>
      <c r="L365" s="20">
        <v>36887</v>
      </c>
      <c r="M365" s="15" t="s">
        <v>30</v>
      </c>
      <c r="N365" s="15" t="s">
        <v>30</v>
      </c>
      <c r="O365" s="15" t="s">
        <v>30</v>
      </c>
      <c r="P365" s="15" t="s">
        <v>5226</v>
      </c>
      <c r="Q365" s="15" t="s">
        <v>30</v>
      </c>
      <c r="R365" s="18">
        <f>INDEX('Blast furnaces'!$R:$R,MATCH(A365,'Blast furnaces'!$A:$A,0))</f>
        <v>0</v>
      </c>
    </row>
    <row r="366" spans="1:18" x14ac:dyDescent="0.35">
      <c r="A366" s="15" t="s">
        <v>337</v>
      </c>
      <c r="B366" s="15" t="s">
        <v>6220</v>
      </c>
      <c r="C366" s="15" t="s">
        <v>6221</v>
      </c>
      <c r="D366" s="15" t="s">
        <v>4117</v>
      </c>
      <c r="E366" s="15" t="s">
        <v>4036</v>
      </c>
      <c r="F366" s="15" t="s">
        <v>4006</v>
      </c>
      <c r="G366" s="15" t="s">
        <v>3899</v>
      </c>
      <c r="H366" s="16" t="s">
        <v>339</v>
      </c>
      <c r="I366" s="17">
        <v>63</v>
      </c>
      <c r="J366" s="15" t="s">
        <v>30</v>
      </c>
      <c r="K366" s="15" t="s">
        <v>30</v>
      </c>
      <c r="L366" s="15">
        <v>1957</v>
      </c>
      <c r="M366" s="15" t="s">
        <v>30</v>
      </c>
      <c r="N366" s="15" t="s">
        <v>30</v>
      </c>
      <c r="O366" s="15">
        <v>2020</v>
      </c>
      <c r="P366" s="15" t="s">
        <v>5264</v>
      </c>
      <c r="Q366" s="15" t="s">
        <v>6222</v>
      </c>
      <c r="R366" s="18">
        <f>INDEX('Blast furnaces'!$R:$R,MATCH(A366,'Blast furnaces'!$A:$A,0))</f>
        <v>0</v>
      </c>
    </row>
    <row r="367" spans="1:18" x14ac:dyDescent="0.35">
      <c r="A367" s="15" t="s">
        <v>6223</v>
      </c>
      <c r="B367" s="15" t="s">
        <v>6224</v>
      </c>
      <c r="C367" s="15" t="s">
        <v>6221</v>
      </c>
      <c r="D367" s="15" t="s">
        <v>4117</v>
      </c>
      <c r="E367" s="15" t="s">
        <v>4036</v>
      </c>
      <c r="F367" s="15" t="s">
        <v>4006</v>
      </c>
      <c r="G367" s="15" t="s">
        <v>3899</v>
      </c>
      <c r="H367" s="16" t="s">
        <v>6225</v>
      </c>
      <c r="I367" s="17">
        <v>5</v>
      </c>
      <c r="J367" s="15" t="s">
        <v>30</v>
      </c>
      <c r="K367" s="20">
        <v>43461</v>
      </c>
      <c r="L367" s="15">
        <v>2020</v>
      </c>
      <c r="M367" s="15" t="s">
        <v>30</v>
      </c>
      <c r="N367" s="15" t="s">
        <v>30</v>
      </c>
      <c r="O367" s="15" t="s">
        <v>30</v>
      </c>
      <c r="P367" s="15" t="s">
        <v>4</v>
      </c>
      <c r="Q367" s="15" t="s">
        <v>6222</v>
      </c>
      <c r="R367" s="18" t="e">
        <f>INDEX('Blast furnaces'!$R:$R,MATCH(A367,'Blast furnaces'!$A:$A,0))</f>
        <v>#N/A</v>
      </c>
    </row>
    <row r="368" spans="1:18" x14ac:dyDescent="0.35">
      <c r="A368" s="15" t="s">
        <v>6226</v>
      </c>
      <c r="B368" s="15" t="s">
        <v>6227</v>
      </c>
      <c r="C368" s="15" t="s">
        <v>6228</v>
      </c>
      <c r="D368" s="15" t="s">
        <v>4182</v>
      </c>
      <c r="E368" s="15" t="s">
        <v>4033</v>
      </c>
      <c r="F368" s="15" t="s">
        <v>4006</v>
      </c>
      <c r="G368" s="15" t="s">
        <v>3899</v>
      </c>
      <c r="H368" s="16" t="s">
        <v>6229</v>
      </c>
      <c r="I368" s="17">
        <v>22</v>
      </c>
      <c r="J368" s="15" t="s">
        <v>30</v>
      </c>
      <c r="K368" s="15" t="s">
        <v>30</v>
      </c>
      <c r="L368" s="15">
        <v>2003</v>
      </c>
      <c r="M368" s="20">
        <v>45006</v>
      </c>
      <c r="N368" s="15" t="s">
        <v>30</v>
      </c>
      <c r="O368" s="15" t="s">
        <v>30</v>
      </c>
      <c r="P368" s="15" t="s">
        <v>4</v>
      </c>
      <c r="Q368" s="15" t="s">
        <v>6230</v>
      </c>
      <c r="R368" s="18" t="e">
        <f>INDEX('Blast furnaces'!$R:$R,MATCH(A368,'Blast furnaces'!$A:$A,0))</f>
        <v>#N/A</v>
      </c>
    </row>
    <row r="369" spans="1:18" x14ac:dyDescent="0.35">
      <c r="A369" s="15" t="s">
        <v>6231</v>
      </c>
      <c r="B369" s="15" t="s">
        <v>6232</v>
      </c>
      <c r="C369" s="15" t="s">
        <v>6233</v>
      </c>
      <c r="D369" s="15" t="s">
        <v>4182</v>
      </c>
      <c r="E369" s="15" t="s">
        <v>4033</v>
      </c>
      <c r="F369" s="15" t="s">
        <v>4006</v>
      </c>
      <c r="G369" s="15" t="s">
        <v>3899</v>
      </c>
      <c r="H369" s="16" t="s">
        <v>6234</v>
      </c>
      <c r="I369" s="17">
        <v>14</v>
      </c>
      <c r="J369" s="15" t="s">
        <v>30</v>
      </c>
      <c r="K369" s="15" t="s">
        <v>30</v>
      </c>
      <c r="L369" s="15">
        <v>2011</v>
      </c>
      <c r="M369" s="15" t="s">
        <v>30</v>
      </c>
      <c r="N369" s="15" t="s">
        <v>30</v>
      </c>
      <c r="O369" s="15" t="s">
        <v>30</v>
      </c>
      <c r="P369" s="15" t="s">
        <v>4</v>
      </c>
      <c r="Q369" s="15" t="s">
        <v>6235</v>
      </c>
      <c r="R369" s="18" t="e">
        <f>INDEX('Blast furnaces'!$R:$R,MATCH(A369,'Blast furnaces'!$A:$A,0))</f>
        <v>#N/A</v>
      </c>
    </row>
    <row r="370" spans="1:18" x14ac:dyDescent="0.35">
      <c r="A370" s="15" t="s">
        <v>1343</v>
      </c>
      <c r="B370" s="15" t="s">
        <v>6236</v>
      </c>
      <c r="C370" s="15" t="s">
        <v>6237</v>
      </c>
      <c r="D370" s="15" t="s">
        <v>4183</v>
      </c>
      <c r="E370" s="15" t="s">
        <v>4041</v>
      </c>
      <c r="F370" s="15" t="s">
        <v>4006</v>
      </c>
      <c r="G370" s="15" t="s">
        <v>3899</v>
      </c>
      <c r="H370" s="16" t="s">
        <v>1345</v>
      </c>
      <c r="I370" s="17">
        <v>29.49</v>
      </c>
      <c r="J370" s="15" t="s">
        <v>30</v>
      </c>
      <c r="K370" s="15" t="s">
        <v>30</v>
      </c>
      <c r="L370" s="20">
        <v>35137</v>
      </c>
      <c r="M370" s="15" t="s">
        <v>30</v>
      </c>
      <c r="N370" s="15" t="s">
        <v>30</v>
      </c>
      <c r="O370" s="15" t="s">
        <v>30</v>
      </c>
      <c r="P370" s="15" t="s">
        <v>5226</v>
      </c>
      <c r="Q370" s="15" t="s">
        <v>30</v>
      </c>
      <c r="R370" s="18">
        <f>INDEX('Blast furnaces'!$R:$R,MATCH(A370,'Blast furnaces'!$A:$A,0))</f>
        <v>0</v>
      </c>
    </row>
    <row r="371" spans="1:18" x14ac:dyDescent="0.35">
      <c r="A371" s="15" t="s">
        <v>6238</v>
      </c>
      <c r="B371" s="15" t="s">
        <v>6239</v>
      </c>
      <c r="C371" s="15" t="s">
        <v>6240</v>
      </c>
      <c r="D371" s="15" t="s">
        <v>4184</v>
      </c>
      <c r="E371" s="15" t="s">
        <v>4079</v>
      </c>
      <c r="F371" s="15" t="s">
        <v>4006</v>
      </c>
      <c r="G371" s="15" t="s">
        <v>3899</v>
      </c>
      <c r="H371" s="16" t="s">
        <v>6241</v>
      </c>
      <c r="I371" s="17">
        <v>67</v>
      </c>
      <c r="J371" s="15" t="s">
        <v>30</v>
      </c>
      <c r="K371" s="15" t="s">
        <v>30</v>
      </c>
      <c r="L371" s="15">
        <v>1958</v>
      </c>
      <c r="M371" s="15" t="s">
        <v>30</v>
      </c>
      <c r="N371" s="15" t="s">
        <v>30</v>
      </c>
      <c r="O371" s="15" t="s">
        <v>30</v>
      </c>
      <c r="P371" s="15" t="s">
        <v>4</v>
      </c>
      <c r="Q371" s="15" t="s">
        <v>30</v>
      </c>
      <c r="R371" s="18" t="e">
        <f>INDEX('Blast furnaces'!$R:$R,MATCH(A371,'Blast furnaces'!$A:$A,0))</f>
        <v>#N/A</v>
      </c>
    </row>
    <row r="372" spans="1:18" x14ac:dyDescent="0.35">
      <c r="A372" s="15" t="s">
        <v>354</v>
      </c>
      <c r="B372" s="15" t="s">
        <v>6242</v>
      </c>
      <c r="C372" s="15" t="s">
        <v>6243</v>
      </c>
      <c r="D372" s="15" t="s">
        <v>4082</v>
      </c>
      <c r="E372" s="15" t="s">
        <v>4036</v>
      </c>
      <c r="F372" s="15" t="s">
        <v>4006</v>
      </c>
      <c r="G372" s="15" t="s">
        <v>3899</v>
      </c>
      <c r="H372" s="16" t="s">
        <v>356</v>
      </c>
      <c r="I372" s="17">
        <v>20</v>
      </c>
      <c r="J372" s="15" t="s">
        <v>30</v>
      </c>
      <c r="K372" s="15" t="s">
        <v>30</v>
      </c>
      <c r="L372" s="15">
        <v>2005</v>
      </c>
      <c r="M372" s="15" t="s">
        <v>30</v>
      </c>
      <c r="N372" s="15" t="s">
        <v>30</v>
      </c>
      <c r="O372" s="15" t="s">
        <v>30</v>
      </c>
      <c r="P372" s="15" t="s">
        <v>5226</v>
      </c>
      <c r="Q372" s="15" t="s">
        <v>6244</v>
      </c>
      <c r="R372" s="18">
        <f>INDEX('Blast furnaces'!$R:$R,MATCH(A372,'Blast furnaces'!$A:$A,0))</f>
        <v>44770</v>
      </c>
    </row>
    <row r="373" spans="1:18" x14ac:dyDescent="0.35">
      <c r="A373" s="15" t="s">
        <v>359</v>
      </c>
      <c r="B373" s="15" t="s">
        <v>6245</v>
      </c>
      <c r="C373" s="15" t="s">
        <v>6246</v>
      </c>
      <c r="D373" s="15" t="s">
        <v>4082</v>
      </c>
      <c r="E373" s="15" t="s">
        <v>4036</v>
      </c>
      <c r="F373" s="15" t="s">
        <v>4006</v>
      </c>
      <c r="G373" s="15" t="s">
        <v>3899</v>
      </c>
      <c r="H373" s="16" t="s">
        <v>361</v>
      </c>
      <c r="I373" s="17">
        <v>23</v>
      </c>
      <c r="J373" s="15" t="s">
        <v>30</v>
      </c>
      <c r="K373" s="15" t="s">
        <v>30</v>
      </c>
      <c r="L373" s="15">
        <v>2002</v>
      </c>
      <c r="M373" s="15" t="s">
        <v>30</v>
      </c>
      <c r="N373" s="15" t="s">
        <v>30</v>
      </c>
      <c r="O373" s="15" t="s">
        <v>30</v>
      </c>
      <c r="P373" s="15" t="s">
        <v>5264</v>
      </c>
      <c r="Q373" s="15" t="s">
        <v>6247</v>
      </c>
      <c r="R373" s="18">
        <f>INDEX('Blast furnaces'!$R:$R,MATCH(A373,'Blast furnaces'!$A:$A,0))</f>
        <v>0</v>
      </c>
    </row>
    <row r="374" spans="1:18" x14ac:dyDescent="0.35">
      <c r="A374" s="15" t="s">
        <v>314</v>
      </c>
      <c r="B374" s="15" t="s">
        <v>6248</v>
      </c>
      <c r="C374" s="15" t="s">
        <v>6249</v>
      </c>
      <c r="D374" s="15" t="s">
        <v>4185</v>
      </c>
      <c r="E374" s="15" t="s">
        <v>4079</v>
      </c>
      <c r="F374" s="15" t="s">
        <v>4006</v>
      </c>
      <c r="G374" s="15" t="s">
        <v>3899</v>
      </c>
      <c r="H374" s="16" t="s">
        <v>316</v>
      </c>
      <c r="I374" s="17">
        <v>59</v>
      </c>
      <c r="J374" s="15" t="s">
        <v>30</v>
      </c>
      <c r="K374" s="15" t="s">
        <v>30</v>
      </c>
      <c r="L374" s="15">
        <v>1966</v>
      </c>
      <c r="M374" s="15" t="s">
        <v>30</v>
      </c>
      <c r="N374" s="15" t="s">
        <v>30</v>
      </c>
      <c r="O374" s="15" t="s">
        <v>30</v>
      </c>
      <c r="P374" s="15" t="s">
        <v>5226</v>
      </c>
      <c r="Q374" s="15" t="s">
        <v>6250</v>
      </c>
      <c r="R374" s="18">
        <f>INDEX('Blast furnaces'!$R:$R,MATCH(A374,'Blast furnaces'!$A:$A,0))</f>
        <v>45210</v>
      </c>
    </row>
    <row r="375" spans="1:18" x14ac:dyDescent="0.35">
      <c r="A375" s="15" t="s">
        <v>1730</v>
      </c>
      <c r="B375" s="15" t="s">
        <v>6251</v>
      </c>
      <c r="C375" s="15" t="s">
        <v>6252</v>
      </c>
      <c r="D375" s="15" t="s">
        <v>30</v>
      </c>
      <c r="E375" s="15" t="s">
        <v>4044</v>
      </c>
      <c r="F375" s="15" t="s">
        <v>4006</v>
      </c>
      <c r="G375" s="15" t="s">
        <v>3899</v>
      </c>
      <c r="H375" s="16" t="s">
        <v>1732</v>
      </c>
      <c r="I375" s="17">
        <v>28.44</v>
      </c>
      <c r="J375" s="15" t="s">
        <v>30</v>
      </c>
      <c r="K375" s="15" t="s">
        <v>30</v>
      </c>
      <c r="L375" s="20">
        <v>35521</v>
      </c>
      <c r="M375" s="15" t="s">
        <v>30</v>
      </c>
      <c r="N375" s="15" t="s">
        <v>30</v>
      </c>
      <c r="O375" s="15" t="s">
        <v>30</v>
      </c>
      <c r="P375" s="15" t="s">
        <v>5226</v>
      </c>
      <c r="Q375" s="15" t="s">
        <v>30</v>
      </c>
      <c r="R375" s="18">
        <f>INDEX('Blast furnaces'!$R:$R,MATCH(A375,'Blast furnaces'!$A:$A,0))</f>
        <v>0</v>
      </c>
    </row>
    <row r="376" spans="1:18" x14ac:dyDescent="0.35">
      <c r="A376" s="15" t="s">
        <v>187</v>
      </c>
      <c r="B376" s="15" t="s">
        <v>6253</v>
      </c>
      <c r="C376" s="15" t="s">
        <v>6254</v>
      </c>
      <c r="D376" s="15" t="s">
        <v>4186</v>
      </c>
      <c r="E376" s="15" t="s">
        <v>4048</v>
      </c>
      <c r="F376" s="15" t="s">
        <v>4006</v>
      </c>
      <c r="G376" s="15" t="s">
        <v>3899</v>
      </c>
      <c r="H376" s="16" t="s">
        <v>189</v>
      </c>
      <c r="I376" s="17">
        <v>28</v>
      </c>
      <c r="J376" s="15" t="s">
        <v>30</v>
      </c>
      <c r="K376" s="15" t="s">
        <v>30</v>
      </c>
      <c r="L376" s="15">
        <v>1997</v>
      </c>
      <c r="M376" s="15" t="s">
        <v>30</v>
      </c>
      <c r="N376" s="15" t="s">
        <v>30</v>
      </c>
      <c r="O376" s="15" t="s">
        <v>30</v>
      </c>
      <c r="P376" s="15" t="s">
        <v>5226</v>
      </c>
      <c r="Q376" s="15" t="s">
        <v>6255</v>
      </c>
      <c r="R376" s="18">
        <f>INDEX('Blast furnaces'!$R:$R,MATCH(A376,'Blast furnaces'!$A:$A,0))</f>
        <v>44515</v>
      </c>
    </row>
    <row r="377" spans="1:18" x14ac:dyDescent="0.35">
      <c r="A377" s="15" t="s">
        <v>6256</v>
      </c>
      <c r="B377" s="15" t="s">
        <v>6257</v>
      </c>
      <c r="C377" s="15" t="s">
        <v>6258</v>
      </c>
      <c r="D377" s="15" t="s">
        <v>4187</v>
      </c>
      <c r="E377" s="15" t="s">
        <v>4044</v>
      </c>
      <c r="F377" s="15" t="s">
        <v>4006</v>
      </c>
      <c r="G377" s="15" t="s">
        <v>3899</v>
      </c>
      <c r="H377" s="16" t="s">
        <v>6259</v>
      </c>
      <c r="I377" s="17">
        <v>5.78</v>
      </c>
      <c r="J377" s="15" t="s">
        <v>30</v>
      </c>
      <c r="K377" s="15" t="s">
        <v>30</v>
      </c>
      <c r="L377" s="20">
        <v>43798</v>
      </c>
      <c r="M377" s="15" t="s">
        <v>30</v>
      </c>
      <c r="N377" s="15" t="s">
        <v>30</v>
      </c>
      <c r="O377" s="15" t="s">
        <v>30</v>
      </c>
      <c r="P377" s="15" t="s">
        <v>4</v>
      </c>
      <c r="Q377" s="15" t="s">
        <v>6260</v>
      </c>
      <c r="R377" s="18" t="e">
        <f>INDEX('Blast furnaces'!$R:$R,MATCH(A377,'Blast furnaces'!$A:$A,0))</f>
        <v>#N/A</v>
      </c>
    </row>
    <row r="378" spans="1:18" x14ac:dyDescent="0.35">
      <c r="A378" s="15" t="s">
        <v>6261</v>
      </c>
      <c r="B378" s="15" t="s">
        <v>6262</v>
      </c>
      <c r="C378" s="15" t="s">
        <v>6263</v>
      </c>
      <c r="D378" s="15" t="s">
        <v>4188</v>
      </c>
      <c r="E378" s="15" t="s">
        <v>4044</v>
      </c>
      <c r="F378" s="15" t="s">
        <v>4006</v>
      </c>
      <c r="G378" s="15" t="s">
        <v>3899</v>
      </c>
      <c r="H378" s="16" t="s">
        <v>6264</v>
      </c>
      <c r="I378" s="17">
        <v>25.45</v>
      </c>
      <c r="J378" s="15" t="s">
        <v>30</v>
      </c>
      <c r="K378" s="15" t="s">
        <v>30</v>
      </c>
      <c r="L378" s="20">
        <v>36614</v>
      </c>
      <c r="M378" s="15" t="s">
        <v>30</v>
      </c>
      <c r="N378" s="15" t="s">
        <v>30</v>
      </c>
      <c r="O378" s="15" t="s">
        <v>30</v>
      </c>
      <c r="P378" s="15" t="s">
        <v>4</v>
      </c>
      <c r="Q378" s="15" t="s">
        <v>6265</v>
      </c>
      <c r="R378" s="18" t="e">
        <f>INDEX('Blast furnaces'!$R:$R,MATCH(A378,'Blast furnaces'!$A:$A,0))</f>
        <v>#N/A</v>
      </c>
    </row>
    <row r="379" spans="1:18" x14ac:dyDescent="0.35">
      <c r="A379" s="15" t="s">
        <v>6266</v>
      </c>
      <c r="B379" s="15" t="s">
        <v>6267</v>
      </c>
      <c r="C379" s="15" t="s">
        <v>6268</v>
      </c>
      <c r="D379" s="15" t="s">
        <v>30</v>
      </c>
      <c r="E379" s="15" t="s">
        <v>4044</v>
      </c>
      <c r="F379" s="15" t="s">
        <v>4006</v>
      </c>
      <c r="G379" s="15" t="s">
        <v>3899</v>
      </c>
      <c r="H379" s="16" t="s">
        <v>6269</v>
      </c>
      <c r="I379" s="17">
        <v>7.01</v>
      </c>
      <c r="J379" s="15" t="s">
        <v>30</v>
      </c>
      <c r="K379" s="15" t="s">
        <v>30</v>
      </c>
      <c r="L379" s="20">
        <v>43349</v>
      </c>
      <c r="M379" s="15" t="s">
        <v>30</v>
      </c>
      <c r="N379" s="15" t="s">
        <v>30</v>
      </c>
      <c r="O379" s="15" t="s">
        <v>30</v>
      </c>
      <c r="P379" s="15" t="s">
        <v>4</v>
      </c>
      <c r="Q379" s="15" t="s">
        <v>6270</v>
      </c>
      <c r="R379" s="18" t="e">
        <f>INDEX('Blast furnaces'!$R:$R,MATCH(A379,'Blast furnaces'!$A:$A,0))</f>
        <v>#N/A</v>
      </c>
    </row>
    <row r="380" spans="1:18" x14ac:dyDescent="0.35">
      <c r="A380" s="15" t="s">
        <v>6271</v>
      </c>
      <c r="B380" s="15" t="s">
        <v>6272</v>
      </c>
      <c r="C380" s="15" t="s">
        <v>6273</v>
      </c>
      <c r="D380" s="15" t="s">
        <v>4189</v>
      </c>
      <c r="E380" s="15" t="s">
        <v>4044</v>
      </c>
      <c r="F380" s="15" t="s">
        <v>4006</v>
      </c>
      <c r="G380" s="15" t="s">
        <v>3899</v>
      </c>
      <c r="H380" s="16" t="s">
        <v>6274</v>
      </c>
      <c r="I380" s="17">
        <v>4.47</v>
      </c>
      <c r="J380" s="15" t="s">
        <v>30</v>
      </c>
      <c r="K380" s="15" t="s">
        <v>30</v>
      </c>
      <c r="L380" s="20">
        <v>44279</v>
      </c>
      <c r="M380" s="15" t="s">
        <v>30</v>
      </c>
      <c r="N380" s="15" t="s">
        <v>30</v>
      </c>
      <c r="O380" s="15" t="s">
        <v>30</v>
      </c>
      <c r="P380" s="15" t="s">
        <v>4</v>
      </c>
      <c r="Q380" s="15" t="s">
        <v>6275</v>
      </c>
      <c r="R380" s="18" t="e">
        <f>INDEX('Blast furnaces'!$R:$R,MATCH(A380,'Blast furnaces'!$A:$A,0))</f>
        <v>#N/A</v>
      </c>
    </row>
    <row r="381" spans="1:18" x14ac:dyDescent="0.35">
      <c r="A381" s="15" t="s">
        <v>620</v>
      </c>
      <c r="B381" s="15" t="s">
        <v>6276</v>
      </c>
      <c r="C381" s="15" t="s">
        <v>6277</v>
      </c>
      <c r="D381" s="15" t="s">
        <v>4082</v>
      </c>
      <c r="E381" s="15" t="s">
        <v>4036</v>
      </c>
      <c r="F381" s="15" t="s">
        <v>4006</v>
      </c>
      <c r="G381" s="15" t="s">
        <v>3899</v>
      </c>
      <c r="H381" s="16" t="s">
        <v>622</v>
      </c>
      <c r="I381" s="17">
        <v>20.58</v>
      </c>
      <c r="J381" s="15" t="s">
        <v>30</v>
      </c>
      <c r="K381" s="15" t="s">
        <v>30</v>
      </c>
      <c r="L381" s="15">
        <v>2003</v>
      </c>
      <c r="M381" s="20">
        <v>44677</v>
      </c>
      <c r="N381" s="15" t="s">
        <v>30</v>
      </c>
      <c r="O381" s="18">
        <v>45139</v>
      </c>
      <c r="P381" s="15" t="s">
        <v>5226</v>
      </c>
      <c r="Q381" s="15" t="s">
        <v>30</v>
      </c>
      <c r="R381" s="18">
        <f>INDEX('Blast furnaces'!$R:$R,MATCH(A381,'Blast furnaces'!$A:$A,0))</f>
        <v>0</v>
      </c>
    </row>
    <row r="382" spans="1:18" x14ac:dyDescent="0.35">
      <c r="A382" s="15" t="s">
        <v>486</v>
      </c>
      <c r="B382" s="15" t="s">
        <v>6278</v>
      </c>
      <c r="C382" s="15" t="s">
        <v>6279</v>
      </c>
      <c r="D382" s="15" t="s">
        <v>4082</v>
      </c>
      <c r="E382" s="15" t="s">
        <v>4036</v>
      </c>
      <c r="F382" s="15" t="s">
        <v>4006</v>
      </c>
      <c r="G382" s="15" t="s">
        <v>3899</v>
      </c>
      <c r="H382" s="16" t="s">
        <v>488</v>
      </c>
      <c r="I382" s="17">
        <v>23.67</v>
      </c>
      <c r="J382" s="15" t="s">
        <v>30</v>
      </c>
      <c r="K382" s="15" t="s">
        <v>30</v>
      </c>
      <c r="L382" s="15">
        <v>2000</v>
      </c>
      <c r="M382" s="20">
        <v>44553</v>
      </c>
      <c r="N382" s="20">
        <v>45077</v>
      </c>
      <c r="O382" s="18">
        <v>45170</v>
      </c>
      <c r="P382" s="15" t="s">
        <v>5226</v>
      </c>
      <c r="Q382" s="15" t="s">
        <v>5987</v>
      </c>
      <c r="R382" s="18">
        <f>INDEX('Blast furnaces'!$R:$R,MATCH(A382,'Blast furnaces'!$A:$A,0))</f>
        <v>0</v>
      </c>
    </row>
    <row r="383" spans="1:18" x14ac:dyDescent="0.35">
      <c r="A383" s="15" t="s">
        <v>611</v>
      </c>
      <c r="B383" s="15" t="s">
        <v>6280</v>
      </c>
      <c r="C383" s="15" t="s">
        <v>6281</v>
      </c>
      <c r="D383" s="15" t="s">
        <v>4082</v>
      </c>
      <c r="E383" s="15" t="s">
        <v>4036</v>
      </c>
      <c r="F383" s="15" t="s">
        <v>4006</v>
      </c>
      <c r="G383" s="15" t="s">
        <v>3899</v>
      </c>
      <c r="H383" s="16" t="s">
        <v>613</v>
      </c>
      <c r="I383" s="17">
        <v>22</v>
      </c>
      <c r="J383" s="15" t="s">
        <v>30</v>
      </c>
      <c r="K383" s="15" t="s">
        <v>30</v>
      </c>
      <c r="L383" s="15">
        <v>2003</v>
      </c>
      <c r="M383" s="15" t="s">
        <v>30</v>
      </c>
      <c r="N383" s="15" t="s">
        <v>30</v>
      </c>
      <c r="O383" s="15" t="s">
        <v>30</v>
      </c>
      <c r="P383" s="15" t="s">
        <v>5226</v>
      </c>
      <c r="Q383" s="15" t="s">
        <v>30</v>
      </c>
      <c r="R383" s="18">
        <f>INDEX('Blast furnaces'!$R:$R,MATCH(A383,'Blast furnaces'!$A:$A,0))</f>
        <v>0</v>
      </c>
    </row>
    <row r="384" spans="1:18" x14ac:dyDescent="0.35">
      <c r="A384" s="15" t="s">
        <v>364</v>
      </c>
      <c r="B384" s="15" t="s">
        <v>6282</v>
      </c>
      <c r="C384" s="15" t="s">
        <v>6283</v>
      </c>
      <c r="D384" s="15" t="s">
        <v>4082</v>
      </c>
      <c r="E384" s="15" t="s">
        <v>4036</v>
      </c>
      <c r="F384" s="15" t="s">
        <v>4006</v>
      </c>
      <c r="G384" s="15" t="s">
        <v>3899</v>
      </c>
      <c r="H384" s="16" t="s">
        <v>366</v>
      </c>
      <c r="I384" s="17">
        <v>16</v>
      </c>
      <c r="J384" s="15" t="s">
        <v>30</v>
      </c>
      <c r="K384" s="15" t="s">
        <v>30</v>
      </c>
      <c r="L384" s="15">
        <v>2009</v>
      </c>
      <c r="M384" s="15" t="s">
        <v>30</v>
      </c>
      <c r="N384" s="15" t="s">
        <v>30</v>
      </c>
      <c r="O384" s="15" t="s">
        <v>30</v>
      </c>
      <c r="P384" s="15" t="s">
        <v>5264</v>
      </c>
      <c r="Q384" s="15" t="s">
        <v>30</v>
      </c>
      <c r="R384" s="18">
        <f>INDEX('Blast furnaces'!$R:$R,MATCH(A384,'Blast furnaces'!$A:$A,0))</f>
        <v>0</v>
      </c>
    </row>
    <row r="385" spans="1:18" x14ac:dyDescent="0.35">
      <c r="A385" s="15" t="s">
        <v>518</v>
      </c>
      <c r="B385" s="15" t="s">
        <v>6284</v>
      </c>
      <c r="C385" s="15" t="s">
        <v>6285</v>
      </c>
      <c r="D385" s="15" t="s">
        <v>4082</v>
      </c>
      <c r="E385" s="15" t="s">
        <v>4036</v>
      </c>
      <c r="F385" s="15" t="s">
        <v>4006</v>
      </c>
      <c r="G385" s="15" t="s">
        <v>3899</v>
      </c>
      <c r="H385" s="16" t="s">
        <v>520</v>
      </c>
      <c r="I385" s="17">
        <v>23</v>
      </c>
      <c r="J385" s="15" t="s">
        <v>30</v>
      </c>
      <c r="K385" s="15" t="s">
        <v>30</v>
      </c>
      <c r="L385" s="15">
        <v>2002</v>
      </c>
      <c r="M385" s="15" t="s">
        <v>30</v>
      </c>
      <c r="N385" s="15" t="s">
        <v>30</v>
      </c>
      <c r="O385" s="15" t="s">
        <v>30</v>
      </c>
      <c r="P385" s="15" t="s">
        <v>5226</v>
      </c>
      <c r="Q385" s="15" t="s">
        <v>6286</v>
      </c>
      <c r="R385" s="18">
        <f>INDEX('Blast furnaces'!$R:$R,MATCH(A385,'Blast furnaces'!$A:$A,0))</f>
        <v>0</v>
      </c>
    </row>
    <row r="386" spans="1:18" x14ac:dyDescent="0.35">
      <c r="A386" s="15" t="s">
        <v>444</v>
      </c>
      <c r="B386" s="15" t="s">
        <v>6287</v>
      </c>
      <c r="C386" s="15" t="s">
        <v>6288</v>
      </c>
      <c r="D386" s="15" t="s">
        <v>4082</v>
      </c>
      <c r="E386" s="15" t="s">
        <v>4036</v>
      </c>
      <c r="F386" s="15" t="s">
        <v>4006</v>
      </c>
      <c r="G386" s="15" t="s">
        <v>3899</v>
      </c>
      <c r="H386" s="16" t="s">
        <v>446</v>
      </c>
      <c r="I386" s="17">
        <v>23</v>
      </c>
      <c r="J386" s="15" t="s">
        <v>30</v>
      </c>
      <c r="K386" s="15" t="s">
        <v>30</v>
      </c>
      <c r="L386" s="15">
        <v>2002</v>
      </c>
      <c r="M386" s="15" t="s">
        <v>30</v>
      </c>
      <c r="N386" s="15" t="s">
        <v>30</v>
      </c>
      <c r="O386" s="15" t="s">
        <v>30</v>
      </c>
      <c r="P386" s="15" t="s">
        <v>5226</v>
      </c>
      <c r="Q386" s="15" t="s">
        <v>30</v>
      </c>
      <c r="R386" s="18">
        <f>INDEX('Blast furnaces'!$R:$R,MATCH(A386,'Blast furnaces'!$A:$A,0))</f>
        <v>0</v>
      </c>
    </row>
    <row r="387" spans="1:18" x14ac:dyDescent="0.35">
      <c r="A387" s="15" t="s">
        <v>1739</v>
      </c>
      <c r="B387" s="15" t="s">
        <v>6289</v>
      </c>
      <c r="C387" s="15" t="s">
        <v>6290</v>
      </c>
      <c r="D387" s="15" t="s">
        <v>4190</v>
      </c>
      <c r="E387" s="15" t="s">
        <v>4036</v>
      </c>
      <c r="F387" s="15" t="s">
        <v>4006</v>
      </c>
      <c r="G387" s="15" t="s">
        <v>3899</v>
      </c>
      <c r="H387" s="16" t="s">
        <v>1741</v>
      </c>
      <c r="I387" s="17">
        <v>3</v>
      </c>
      <c r="J387" s="15">
        <v>2021</v>
      </c>
      <c r="K387" s="15">
        <v>2022</v>
      </c>
      <c r="L387" s="15">
        <v>2022</v>
      </c>
      <c r="M387" s="15" t="s">
        <v>30</v>
      </c>
      <c r="N387" s="15" t="s">
        <v>30</v>
      </c>
      <c r="O387" s="15" t="s">
        <v>30</v>
      </c>
      <c r="P387" s="15" t="s">
        <v>5226</v>
      </c>
      <c r="Q387" s="15" t="s">
        <v>30</v>
      </c>
      <c r="R387" s="18">
        <f>INDEX('Blast furnaces'!$R:$R,MATCH(A387,'Blast furnaces'!$A:$A,0))</f>
        <v>0</v>
      </c>
    </row>
    <row r="388" spans="1:18" x14ac:dyDescent="0.35">
      <c r="A388" s="15" t="s">
        <v>597</v>
      </c>
      <c r="B388" s="15" t="s">
        <v>6291</v>
      </c>
      <c r="C388" s="15" t="s">
        <v>6292</v>
      </c>
      <c r="D388" s="15" t="s">
        <v>4082</v>
      </c>
      <c r="E388" s="15" t="s">
        <v>4036</v>
      </c>
      <c r="F388" s="15" t="s">
        <v>4006</v>
      </c>
      <c r="G388" s="15" t="s">
        <v>3899</v>
      </c>
      <c r="H388" s="16" t="s">
        <v>599</v>
      </c>
      <c r="I388" s="17">
        <v>16</v>
      </c>
      <c r="J388" s="15" t="s">
        <v>30</v>
      </c>
      <c r="K388" s="15" t="s">
        <v>30</v>
      </c>
      <c r="L388" s="15">
        <v>2006</v>
      </c>
      <c r="M388" s="15">
        <v>2021</v>
      </c>
      <c r="N388" s="15" t="s">
        <v>30</v>
      </c>
      <c r="O388" s="15">
        <v>2022</v>
      </c>
      <c r="P388" s="15" t="s">
        <v>5226</v>
      </c>
      <c r="Q388" s="15" t="s">
        <v>30</v>
      </c>
      <c r="R388" s="18">
        <f>INDEX('Blast furnaces'!$R:$R,MATCH(A388,'Blast furnaces'!$A:$A,0))</f>
        <v>0</v>
      </c>
    </row>
    <row r="389" spans="1:18" x14ac:dyDescent="0.35">
      <c r="A389" s="15" t="s">
        <v>325</v>
      </c>
      <c r="B389" s="15" t="s">
        <v>6293</v>
      </c>
      <c r="C389" s="15" t="s">
        <v>6294</v>
      </c>
      <c r="D389" s="15" t="s">
        <v>4082</v>
      </c>
      <c r="E389" s="15" t="s">
        <v>4036</v>
      </c>
      <c r="F389" s="15" t="s">
        <v>4006</v>
      </c>
      <c r="G389" s="15" t="s">
        <v>3899</v>
      </c>
      <c r="H389" s="16" t="s">
        <v>327</v>
      </c>
      <c r="I389" s="17">
        <v>77</v>
      </c>
      <c r="J389" s="15" t="s">
        <v>30</v>
      </c>
      <c r="K389" s="15" t="s">
        <v>30</v>
      </c>
      <c r="L389" s="15">
        <v>1943</v>
      </c>
      <c r="M389" s="15" t="s">
        <v>30</v>
      </c>
      <c r="N389" s="15" t="s">
        <v>30</v>
      </c>
      <c r="O389" s="15">
        <v>2020</v>
      </c>
      <c r="P389" s="15" t="s">
        <v>5226</v>
      </c>
      <c r="Q389" s="15" t="s">
        <v>30</v>
      </c>
      <c r="R389" s="18">
        <f>INDEX('Blast furnaces'!$R:$R,MATCH(A389,'Blast furnaces'!$A:$A,0))</f>
        <v>0</v>
      </c>
    </row>
    <row r="390" spans="1:18" x14ac:dyDescent="0.35">
      <c r="A390" s="15" t="s">
        <v>494</v>
      </c>
      <c r="B390" s="15" t="s">
        <v>6295</v>
      </c>
      <c r="C390" s="15" t="s">
        <v>6296</v>
      </c>
      <c r="D390" s="15" t="s">
        <v>4082</v>
      </c>
      <c r="E390" s="15" t="s">
        <v>4036</v>
      </c>
      <c r="F390" s="15" t="s">
        <v>4006</v>
      </c>
      <c r="G390" s="15" t="s">
        <v>3899</v>
      </c>
      <c r="H390" s="16" t="s">
        <v>496</v>
      </c>
      <c r="I390" s="17">
        <v>20</v>
      </c>
      <c r="J390" s="15" t="s">
        <v>30</v>
      </c>
      <c r="K390" s="15" t="s">
        <v>30</v>
      </c>
      <c r="L390" s="15">
        <v>2000</v>
      </c>
      <c r="M390" s="15" t="s">
        <v>30</v>
      </c>
      <c r="N390" s="15" t="s">
        <v>30</v>
      </c>
      <c r="O390" s="15">
        <v>2020</v>
      </c>
      <c r="P390" s="15" t="s">
        <v>5226</v>
      </c>
      <c r="Q390" s="15" t="s">
        <v>30</v>
      </c>
      <c r="R390" s="18">
        <f>INDEX('Blast furnaces'!$R:$R,MATCH(A390,'Blast furnaces'!$A:$A,0))</f>
        <v>0</v>
      </c>
    </row>
    <row r="391" spans="1:18" x14ac:dyDescent="0.35">
      <c r="A391" s="15" t="s">
        <v>582</v>
      </c>
      <c r="B391" s="15" t="s">
        <v>6297</v>
      </c>
      <c r="C391" s="15" t="s">
        <v>6298</v>
      </c>
      <c r="D391" s="15" t="s">
        <v>4082</v>
      </c>
      <c r="E391" s="15" t="s">
        <v>4036</v>
      </c>
      <c r="F391" s="15" t="s">
        <v>4006</v>
      </c>
      <c r="G391" s="15" t="s">
        <v>3899</v>
      </c>
      <c r="H391" s="16" t="s">
        <v>584</v>
      </c>
      <c r="I391" s="17">
        <v>12</v>
      </c>
      <c r="J391" s="15" t="s">
        <v>30</v>
      </c>
      <c r="K391" s="15" t="s">
        <v>30</v>
      </c>
      <c r="L391" s="15">
        <v>2009</v>
      </c>
      <c r="M391" s="15" t="s">
        <v>30</v>
      </c>
      <c r="N391" s="15" t="s">
        <v>30</v>
      </c>
      <c r="O391" s="15">
        <v>2021</v>
      </c>
      <c r="P391" s="15" t="s">
        <v>5226</v>
      </c>
      <c r="Q391" s="15" t="s">
        <v>30</v>
      </c>
      <c r="R391" s="18">
        <f>INDEX('Blast furnaces'!$R:$R,MATCH(A391,'Blast furnaces'!$A:$A,0))</f>
        <v>0</v>
      </c>
    </row>
    <row r="392" spans="1:18" x14ac:dyDescent="0.35">
      <c r="A392" s="15" t="s">
        <v>513</v>
      </c>
      <c r="B392" s="15" t="s">
        <v>6299</v>
      </c>
      <c r="C392" s="15" t="s">
        <v>6300</v>
      </c>
      <c r="D392" s="15" t="s">
        <v>4082</v>
      </c>
      <c r="E392" s="15" t="s">
        <v>4036</v>
      </c>
      <c r="F392" s="15" t="s">
        <v>4006</v>
      </c>
      <c r="G392" s="15" t="s">
        <v>3899</v>
      </c>
      <c r="H392" s="16" t="s">
        <v>515</v>
      </c>
      <c r="I392" s="17">
        <v>19</v>
      </c>
      <c r="J392" s="15" t="s">
        <v>30</v>
      </c>
      <c r="K392" s="15" t="s">
        <v>30</v>
      </c>
      <c r="L392" s="15">
        <v>2006</v>
      </c>
      <c r="M392" s="15" t="s">
        <v>30</v>
      </c>
      <c r="N392" s="15" t="s">
        <v>30</v>
      </c>
      <c r="O392" s="15" t="s">
        <v>30</v>
      </c>
      <c r="P392" s="15" t="s">
        <v>5226</v>
      </c>
      <c r="Q392" s="15" t="s">
        <v>30</v>
      </c>
      <c r="R392" s="18">
        <f>INDEX('Blast furnaces'!$R:$R,MATCH(A392,'Blast furnaces'!$A:$A,0))</f>
        <v>0</v>
      </c>
    </row>
    <row r="393" spans="1:18" x14ac:dyDescent="0.35">
      <c r="A393" s="15" t="s">
        <v>374</v>
      </c>
      <c r="B393" s="15" t="s">
        <v>6301</v>
      </c>
      <c r="C393" s="15" t="s">
        <v>6302</v>
      </c>
      <c r="D393" s="15" t="s">
        <v>4082</v>
      </c>
      <c r="E393" s="15" t="s">
        <v>4036</v>
      </c>
      <c r="F393" s="15" t="s">
        <v>4006</v>
      </c>
      <c r="G393" s="15" t="s">
        <v>3899</v>
      </c>
      <c r="H393" s="16" t="s">
        <v>376</v>
      </c>
      <c r="I393" s="17">
        <v>23</v>
      </c>
      <c r="J393" s="15" t="s">
        <v>30</v>
      </c>
      <c r="K393" s="15" t="s">
        <v>30</v>
      </c>
      <c r="L393" s="15">
        <v>2002</v>
      </c>
      <c r="M393" s="15" t="s">
        <v>30</v>
      </c>
      <c r="N393" s="15" t="s">
        <v>30</v>
      </c>
      <c r="O393" s="15" t="s">
        <v>30</v>
      </c>
      <c r="P393" s="15" t="s">
        <v>5226</v>
      </c>
      <c r="Q393" s="15" t="s">
        <v>6303</v>
      </c>
      <c r="R393" s="18">
        <f>INDEX('Blast furnaces'!$R:$R,MATCH(A393,'Blast furnaces'!$A:$A,0))</f>
        <v>0</v>
      </c>
    </row>
    <row r="394" spans="1:18" x14ac:dyDescent="0.35">
      <c r="A394" s="15" t="s">
        <v>401</v>
      </c>
      <c r="B394" s="15" t="s">
        <v>6304</v>
      </c>
      <c r="C394" s="15" t="s">
        <v>6305</v>
      </c>
      <c r="D394" s="15" t="s">
        <v>4082</v>
      </c>
      <c r="E394" s="15" t="s">
        <v>4036</v>
      </c>
      <c r="F394" s="15" t="s">
        <v>4006</v>
      </c>
      <c r="G394" s="15" t="s">
        <v>3899</v>
      </c>
      <c r="H394" s="16" t="s">
        <v>403</v>
      </c>
      <c r="I394" s="17">
        <v>56</v>
      </c>
      <c r="J394" s="15" t="s">
        <v>30</v>
      </c>
      <c r="K394" s="15" t="s">
        <v>30</v>
      </c>
      <c r="L394" s="15">
        <v>1969</v>
      </c>
      <c r="M394" s="15" t="s">
        <v>30</v>
      </c>
      <c r="N394" s="15" t="s">
        <v>30</v>
      </c>
      <c r="O394" s="15" t="s">
        <v>30</v>
      </c>
      <c r="P394" s="15" t="s">
        <v>5226</v>
      </c>
      <c r="Q394" s="15" t="s">
        <v>5448</v>
      </c>
      <c r="R394" s="18">
        <f>INDEX('Blast furnaces'!$R:$R,MATCH(A394,'Blast furnaces'!$A:$A,0))</f>
        <v>42648</v>
      </c>
    </row>
    <row r="395" spans="1:18" x14ac:dyDescent="0.35">
      <c r="A395" s="15" t="s">
        <v>2613</v>
      </c>
      <c r="B395" s="15" t="s">
        <v>6306</v>
      </c>
      <c r="C395" s="15" t="s">
        <v>6307</v>
      </c>
      <c r="D395" s="15" t="s">
        <v>4082</v>
      </c>
      <c r="E395" s="15" t="s">
        <v>4036</v>
      </c>
      <c r="F395" s="15" t="s">
        <v>4006</v>
      </c>
      <c r="G395" s="15" t="s">
        <v>3899</v>
      </c>
      <c r="H395" s="16" t="s">
        <v>2615</v>
      </c>
      <c r="I395" s="17" t="s">
        <v>30</v>
      </c>
      <c r="J395" s="15">
        <v>2018</v>
      </c>
      <c r="K395" s="15" t="s">
        <v>30</v>
      </c>
      <c r="L395" s="15" t="s">
        <v>30</v>
      </c>
      <c r="M395" s="15" t="s">
        <v>30</v>
      </c>
      <c r="N395" s="15" t="s">
        <v>30</v>
      </c>
      <c r="O395" s="15" t="s">
        <v>30</v>
      </c>
      <c r="P395" s="15" t="s">
        <v>5226</v>
      </c>
      <c r="Q395" s="15" t="s">
        <v>30</v>
      </c>
      <c r="R395" s="18">
        <f>INDEX('Blast furnaces'!$R:$R,MATCH(A395,'Blast furnaces'!$A:$A,0))</f>
        <v>0</v>
      </c>
    </row>
    <row r="396" spans="1:18" x14ac:dyDescent="0.35">
      <c r="A396" s="15" t="s">
        <v>505</v>
      </c>
      <c r="B396" s="15" t="s">
        <v>6308</v>
      </c>
      <c r="C396" s="15" t="s">
        <v>6307</v>
      </c>
      <c r="D396" s="15" t="s">
        <v>4082</v>
      </c>
      <c r="E396" s="15" t="s">
        <v>4036</v>
      </c>
      <c r="F396" s="15" t="s">
        <v>4006</v>
      </c>
      <c r="G396" s="15" t="s">
        <v>3899</v>
      </c>
      <c r="H396" s="16" t="s">
        <v>508</v>
      </c>
      <c r="I396" s="17">
        <v>22</v>
      </c>
      <c r="J396" s="15" t="s">
        <v>30</v>
      </c>
      <c r="K396" s="15" t="s">
        <v>30</v>
      </c>
      <c r="L396" s="15">
        <v>2003</v>
      </c>
      <c r="M396" s="20">
        <v>43460</v>
      </c>
      <c r="N396" s="15">
        <v>2021</v>
      </c>
      <c r="O396" s="15" t="s">
        <v>30</v>
      </c>
      <c r="P396" s="15" t="s">
        <v>5226</v>
      </c>
      <c r="Q396" s="15" t="s">
        <v>30</v>
      </c>
      <c r="R396" s="18">
        <f>INDEX('Blast furnaces'!$R:$R,MATCH(A396,'Blast furnaces'!$A:$A,0))</f>
        <v>0</v>
      </c>
    </row>
    <row r="397" spans="1:18" x14ac:dyDescent="0.35">
      <c r="A397" s="15" t="s">
        <v>624</v>
      </c>
      <c r="B397" s="15" t="s">
        <v>6309</v>
      </c>
      <c r="C397" s="15" t="s">
        <v>6310</v>
      </c>
      <c r="D397" s="15" t="s">
        <v>4082</v>
      </c>
      <c r="E397" s="15" t="s">
        <v>4036</v>
      </c>
      <c r="F397" s="15" t="s">
        <v>4006</v>
      </c>
      <c r="G397" s="15" t="s">
        <v>3899</v>
      </c>
      <c r="H397" s="16" t="s">
        <v>626</v>
      </c>
      <c r="I397" s="17">
        <v>18.03</v>
      </c>
      <c r="J397" s="15" t="s">
        <v>30</v>
      </c>
      <c r="K397" s="15" t="s">
        <v>30</v>
      </c>
      <c r="L397" s="18">
        <v>39326</v>
      </c>
      <c r="M397" s="15" t="s">
        <v>30</v>
      </c>
      <c r="N397" s="15" t="s">
        <v>30</v>
      </c>
      <c r="O397" s="15" t="s">
        <v>30</v>
      </c>
      <c r="P397" s="15" t="s">
        <v>5264</v>
      </c>
      <c r="Q397" s="15" t="s">
        <v>5615</v>
      </c>
      <c r="R397" s="18">
        <f>INDEX('Blast furnaces'!$R:$R,MATCH(A397,'Blast furnaces'!$A:$A,0))</f>
        <v>0</v>
      </c>
    </row>
    <row r="398" spans="1:18" x14ac:dyDescent="0.35">
      <c r="A398" s="15" t="s">
        <v>573</v>
      </c>
      <c r="B398" s="15" t="s">
        <v>6311</v>
      </c>
      <c r="C398" s="15" t="s">
        <v>6312</v>
      </c>
      <c r="D398" s="15" t="s">
        <v>4082</v>
      </c>
      <c r="E398" s="15" t="s">
        <v>4036</v>
      </c>
      <c r="F398" s="15" t="s">
        <v>4006</v>
      </c>
      <c r="G398" s="15" t="s">
        <v>3899</v>
      </c>
      <c r="H398" s="16" t="s">
        <v>575</v>
      </c>
      <c r="I398" s="17">
        <v>19</v>
      </c>
      <c r="J398" s="15" t="s">
        <v>30</v>
      </c>
      <c r="K398" s="15" t="s">
        <v>30</v>
      </c>
      <c r="L398" s="15">
        <v>2002</v>
      </c>
      <c r="M398" s="15" t="s">
        <v>30</v>
      </c>
      <c r="N398" s="15" t="s">
        <v>30</v>
      </c>
      <c r="O398" s="15">
        <v>2021</v>
      </c>
      <c r="P398" s="15" t="s">
        <v>5226</v>
      </c>
      <c r="Q398" s="15" t="s">
        <v>30</v>
      </c>
      <c r="R398" s="18">
        <f>INDEX('Blast furnaces'!$R:$R,MATCH(A398,'Blast furnaces'!$A:$A,0))</f>
        <v>0</v>
      </c>
    </row>
    <row r="399" spans="1:18" x14ac:dyDescent="0.35">
      <c r="A399" s="15" t="s">
        <v>578</v>
      </c>
      <c r="B399" s="15" t="s">
        <v>6313</v>
      </c>
      <c r="C399" s="15" t="s">
        <v>6314</v>
      </c>
      <c r="D399" s="15" t="s">
        <v>4082</v>
      </c>
      <c r="E399" s="15" t="s">
        <v>4036</v>
      </c>
      <c r="F399" s="15" t="s">
        <v>4006</v>
      </c>
      <c r="G399" s="15" t="s">
        <v>3899</v>
      </c>
      <c r="H399" s="16" t="s">
        <v>580</v>
      </c>
      <c r="I399" s="17">
        <v>24</v>
      </c>
      <c r="J399" s="15" t="s">
        <v>30</v>
      </c>
      <c r="K399" s="15" t="s">
        <v>30</v>
      </c>
      <c r="L399" s="15">
        <v>2001</v>
      </c>
      <c r="M399" s="15" t="s">
        <v>30</v>
      </c>
      <c r="N399" s="15" t="s">
        <v>30</v>
      </c>
      <c r="O399" s="15" t="s">
        <v>30</v>
      </c>
      <c r="P399" s="15" t="s">
        <v>5264</v>
      </c>
      <c r="Q399" s="15" t="s">
        <v>30</v>
      </c>
      <c r="R399" s="18">
        <f>INDEX('Blast furnaces'!$R:$R,MATCH(A399,'Blast furnaces'!$A:$A,0))</f>
        <v>0</v>
      </c>
    </row>
    <row r="400" spans="1:18" x14ac:dyDescent="0.35">
      <c r="A400" s="15" t="s">
        <v>6315</v>
      </c>
      <c r="B400" s="15" t="s">
        <v>6316</v>
      </c>
      <c r="C400" s="15" t="s">
        <v>6317</v>
      </c>
      <c r="D400" s="15" t="s">
        <v>4082</v>
      </c>
      <c r="E400" s="15" t="s">
        <v>4036</v>
      </c>
      <c r="F400" s="15" t="s">
        <v>4006</v>
      </c>
      <c r="G400" s="15" t="s">
        <v>3899</v>
      </c>
      <c r="H400" s="16" t="s">
        <v>6318</v>
      </c>
      <c r="I400" s="17">
        <v>14</v>
      </c>
      <c r="J400" s="15" t="s">
        <v>30</v>
      </c>
      <c r="K400" s="15" t="s">
        <v>30</v>
      </c>
      <c r="L400" s="15">
        <v>2011</v>
      </c>
      <c r="M400" s="15" t="s">
        <v>30</v>
      </c>
      <c r="N400" s="15" t="s">
        <v>30</v>
      </c>
      <c r="O400" s="15" t="s">
        <v>30</v>
      </c>
      <c r="P400" s="15" t="s">
        <v>4</v>
      </c>
      <c r="Q400" s="15" t="s">
        <v>30</v>
      </c>
      <c r="R400" s="18" t="e">
        <f>INDEX('Blast furnaces'!$R:$R,MATCH(A400,'Blast furnaces'!$A:$A,0))</f>
        <v>#N/A</v>
      </c>
    </row>
    <row r="401" spans="1:18" x14ac:dyDescent="0.35">
      <c r="A401" s="15" t="s">
        <v>6319</v>
      </c>
      <c r="B401" s="15" t="s">
        <v>6320</v>
      </c>
      <c r="C401" s="15" t="s">
        <v>6321</v>
      </c>
      <c r="D401" s="15" t="s">
        <v>4082</v>
      </c>
      <c r="E401" s="15" t="s">
        <v>4036</v>
      </c>
      <c r="F401" s="15" t="s">
        <v>4006</v>
      </c>
      <c r="G401" s="15" t="s">
        <v>3899</v>
      </c>
      <c r="H401" s="16" t="s">
        <v>6322</v>
      </c>
      <c r="I401" s="17">
        <v>21</v>
      </c>
      <c r="J401" s="15" t="s">
        <v>30</v>
      </c>
      <c r="K401" s="15" t="s">
        <v>30</v>
      </c>
      <c r="L401" s="15">
        <v>2004</v>
      </c>
      <c r="M401" s="15" t="s">
        <v>30</v>
      </c>
      <c r="N401" s="15" t="s">
        <v>30</v>
      </c>
      <c r="O401" s="15" t="s">
        <v>30</v>
      </c>
      <c r="P401" s="15" t="s">
        <v>4</v>
      </c>
      <c r="Q401" s="15" t="s">
        <v>6323</v>
      </c>
      <c r="R401" s="18" t="e">
        <f>INDEX('Blast furnaces'!$R:$R,MATCH(A401,'Blast furnaces'!$A:$A,0))</f>
        <v>#N/A</v>
      </c>
    </row>
    <row r="402" spans="1:18" x14ac:dyDescent="0.35">
      <c r="A402" s="15" t="s">
        <v>1382</v>
      </c>
      <c r="B402" s="15" t="s">
        <v>6324</v>
      </c>
      <c r="C402" s="15" t="s">
        <v>6325</v>
      </c>
      <c r="D402" s="15" t="s">
        <v>30</v>
      </c>
      <c r="E402" s="15" t="s">
        <v>4191</v>
      </c>
      <c r="F402" s="15" t="s">
        <v>4006</v>
      </c>
      <c r="G402" s="15" t="s">
        <v>3899</v>
      </c>
      <c r="H402" s="16" t="s">
        <v>1384</v>
      </c>
      <c r="I402" s="17">
        <v>90</v>
      </c>
      <c r="J402" s="15" t="s">
        <v>30</v>
      </c>
      <c r="K402" s="15" t="s">
        <v>30</v>
      </c>
      <c r="L402" s="15">
        <v>1935</v>
      </c>
      <c r="M402" s="15" t="s">
        <v>30</v>
      </c>
      <c r="N402" s="15" t="s">
        <v>30</v>
      </c>
      <c r="O402" s="15" t="s">
        <v>30</v>
      </c>
      <c r="P402" s="15" t="s">
        <v>5264</v>
      </c>
      <c r="Q402" s="15" t="s">
        <v>30</v>
      </c>
      <c r="R402" s="18">
        <f>INDEX('Blast furnaces'!$R:$R,MATCH(A402,'Blast furnaces'!$A:$A,0))</f>
        <v>44256</v>
      </c>
    </row>
    <row r="403" spans="1:18" x14ac:dyDescent="0.35">
      <c r="A403" s="15" t="s">
        <v>1372</v>
      </c>
      <c r="B403" s="15" t="s">
        <v>6326</v>
      </c>
      <c r="C403" s="15" t="s">
        <v>6327</v>
      </c>
      <c r="D403" s="15" t="s">
        <v>4192</v>
      </c>
      <c r="E403" s="15" t="s">
        <v>4036</v>
      </c>
      <c r="F403" s="15" t="s">
        <v>4006</v>
      </c>
      <c r="G403" s="15" t="s">
        <v>3899</v>
      </c>
      <c r="H403" s="16" t="s">
        <v>1374</v>
      </c>
      <c r="I403" s="17">
        <v>56</v>
      </c>
      <c r="J403" s="15" t="s">
        <v>30</v>
      </c>
      <c r="K403" s="15" t="s">
        <v>30</v>
      </c>
      <c r="L403" s="15">
        <v>1969</v>
      </c>
      <c r="M403" s="15" t="s">
        <v>30</v>
      </c>
      <c r="N403" s="15" t="s">
        <v>30</v>
      </c>
      <c r="O403" s="15" t="s">
        <v>30</v>
      </c>
      <c r="P403" s="15" t="s">
        <v>5226</v>
      </c>
      <c r="Q403" s="15" t="s">
        <v>30</v>
      </c>
      <c r="R403" s="18">
        <f>INDEX('Blast furnaces'!$R:$R,MATCH(A403,'Blast furnaces'!$A:$A,0))</f>
        <v>0</v>
      </c>
    </row>
    <row r="404" spans="1:18" x14ac:dyDescent="0.35">
      <c r="A404" s="15" t="s">
        <v>1417</v>
      </c>
      <c r="B404" s="15" t="s">
        <v>6328</v>
      </c>
      <c r="C404" s="15" t="s">
        <v>6329</v>
      </c>
      <c r="D404" s="15" t="s">
        <v>4193</v>
      </c>
      <c r="E404" s="15" t="s">
        <v>4191</v>
      </c>
      <c r="F404" s="15" t="s">
        <v>4006</v>
      </c>
      <c r="G404" s="15" t="s">
        <v>3899</v>
      </c>
      <c r="H404" s="16" t="s">
        <v>1419</v>
      </c>
      <c r="I404" s="17">
        <v>11.3</v>
      </c>
      <c r="J404" s="15" t="s">
        <v>30</v>
      </c>
      <c r="K404" s="15" t="s">
        <v>30</v>
      </c>
      <c r="L404" s="20">
        <v>39964</v>
      </c>
      <c r="M404" s="15" t="s">
        <v>30</v>
      </c>
      <c r="N404" s="15" t="s">
        <v>30</v>
      </c>
      <c r="O404" s="20">
        <v>44091</v>
      </c>
      <c r="P404" s="15" t="s">
        <v>5226</v>
      </c>
      <c r="Q404" s="15" t="s">
        <v>30</v>
      </c>
      <c r="R404" s="18">
        <f>INDEX('Blast furnaces'!$R:$R,MATCH(A404,'Blast furnaces'!$A:$A,0))</f>
        <v>0</v>
      </c>
    </row>
    <row r="405" spans="1:18" x14ac:dyDescent="0.35">
      <c r="A405" s="15" t="s">
        <v>1400</v>
      </c>
      <c r="B405" s="15" t="s">
        <v>6330</v>
      </c>
      <c r="C405" s="15" t="s">
        <v>6331</v>
      </c>
      <c r="D405" s="15" t="s">
        <v>4194</v>
      </c>
      <c r="E405" s="15" t="s">
        <v>4191</v>
      </c>
      <c r="F405" s="15" t="s">
        <v>4006</v>
      </c>
      <c r="G405" s="15" t="s">
        <v>3899</v>
      </c>
      <c r="H405" s="16" t="s">
        <v>1402</v>
      </c>
      <c r="I405" s="17">
        <v>16.21</v>
      </c>
      <c r="J405" s="15" t="s">
        <v>30</v>
      </c>
      <c r="K405" s="15" t="s">
        <v>30</v>
      </c>
      <c r="L405" s="20">
        <v>39988</v>
      </c>
      <c r="M405" s="15" t="s">
        <v>30</v>
      </c>
      <c r="N405" s="15" t="s">
        <v>30</v>
      </c>
      <c r="O405" s="15" t="s">
        <v>30</v>
      </c>
      <c r="P405" s="15" t="s">
        <v>5226</v>
      </c>
      <c r="Q405" s="15" t="s">
        <v>30</v>
      </c>
      <c r="R405" s="18">
        <f>INDEX('Blast furnaces'!$R:$R,MATCH(A405,'Blast furnaces'!$A:$A,0))</f>
        <v>0</v>
      </c>
    </row>
    <row r="406" spans="1:18" x14ac:dyDescent="0.35">
      <c r="A406" s="15" t="s">
        <v>1387</v>
      </c>
      <c r="B406" s="15" t="s">
        <v>6332</v>
      </c>
      <c r="C406" s="15" t="s">
        <v>6333</v>
      </c>
      <c r="D406" s="15" t="s">
        <v>30</v>
      </c>
      <c r="E406" s="15" t="s">
        <v>4191</v>
      </c>
      <c r="F406" s="15" t="s">
        <v>4006</v>
      </c>
      <c r="G406" s="15" t="s">
        <v>3899</v>
      </c>
      <c r="H406" s="16" t="s">
        <v>1389</v>
      </c>
      <c r="I406" s="17">
        <v>14.75</v>
      </c>
      <c r="J406" s="15" t="s">
        <v>30</v>
      </c>
      <c r="K406" s="15" t="s">
        <v>30</v>
      </c>
      <c r="L406" s="20">
        <v>40522</v>
      </c>
      <c r="M406" s="15" t="s">
        <v>30</v>
      </c>
      <c r="N406" s="15" t="s">
        <v>30</v>
      </c>
      <c r="O406" s="15" t="s">
        <v>30</v>
      </c>
      <c r="P406" s="15" t="s">
        <v>6334</v>
      </c>
      <c r="Q406" s="15" t="s">
        <v>6335</v>
      </c>
      <c r="R406" s="18">
        <f>INDEX('Blast furnaces'!$R:$R,MATCH(A406,'Blast furnaces'!$A:$A,0))</f>
        <v>44314</v>
      </c>
    </row>
    <row r="407" spans="1:18" x14ac:dyDescent="0.35">
      <c r="A407" s="15" t="s">
        <v>1390</v>
      </c>
      <c r="B407" s="15" t="s">
        <v>6336</v>
      </c>
      <c r="C407" s="15" t="s">
        <v>6337</v>
      </c>
      <c r="D407" s="15" t="s">
        <v>4195</v>
      </c>
      <c r="E407" s="15" t="s">
        <v>4191</v>
      </c>
      <c r="F407" s="15" t="s">
        <v>4006</v>
      </c>
      <c r="G407" s="15" t="s">
        <v>3899</v>
      </c>
      <c r="H407" s="16" t="s">
        <v>1392</v>
      </c>
      <c r="I407" s="17">
        <v>22.64</v>
      </c>
      <c r="J407" s="15" t="s">
        <v>30</v>
      </c>
      <c r="K407" s="15" t="s">
        <v>30</v>
      </c>
      <c r="L407" s="20">
        <v>37641</v>
      </c>
      <c r="M407" s="15" t="s">
        <v>30</v>
      </c>
      <c r="N407" s="15" t="s">
        <v>30</v>
      </c>
      <c r="O407" s="15" t="s">
        <v>30</v>
      </c>
      <c r="P407" s="15" t="s">
        <v>5264</v>
      </c>
      <c r="Q407" s="15" t="s">
        <v>30</v>
      </c>
      <c r="R407" s="18">
        <f>INDEX('Blast furnaces'!$R:$R,MATCH(A407,'Blast furnaces'!$A:$A,0))</f>
        <v>0</v>
      </c>
    </row>
    <row r="408" spans="1:18" x14ac:dyDescent="0.35">
      <c r="A408" s="15" t="s">
        <v>6338</v>
      </c>
      <c r="B408" s="15" t="s">
        <v>6339</v>
      </c>
      <c r="C408" s="15" t="s">
        <v>6340</v>
      </c>
      <c r="D408" s="15" t="s">
        <v>30</v>
      </c>
      <c r="E408" s="15" t="s">
        <v>4036</v>
      </c>
      <c r="F408" s="15" t="s">
        <v>4006</v>
      </c>
      <c r="G408" s="15" t="s">
        <v>3899</v>
      </c>
      <c r="H408" s="16" t="s">
        <v>6341</v>
      </c>
      <c r="I408" s="17">
        <v>1.76</v>
      </c>
      <c r="J408" s="15" t="s">
        <v>30</v>
      </c>
      <c r="K408" s="15" t="s">
        <v>30</v>
      </c>
      <c r="L408" s="20">
        <v>45268</v>
      </c>
      <c r="M408" s="15" t="s">
        <v>30</v>
      </c>
      <c r="N408" s="15" t="s">
        <v>30</v>
      </c>
      <c r="O408" s="15" t="s">
        <v>30</v>
      </c>
      <c r="P408" s="15" t="s">
        <v>4</v>
      </c>
      <c r="Q408" s="15" t="s">
        <v>30</v>
      </c>
      <c r="R408" s="18" t="e">
        <f>INDEX('Blast furnaces'!$R:$R,MATCH(A408,'Blast furnaces'!$A:$A,0))</f>
        <v>#N/A</v>
      </c>
    </row>
    <row r="409" spans="1:18" x14ac:dyDescent="0.35">
      <c r="A409" s="15" t="s">
        <v>2585</v>
      </c>
      <c r="B409" s="15" t="s">
        <v>6342</v>
      </c>
      <c r="C409" s="15" t="s">
        <v>6343</v>
      </c>
      <c r="D409" s="15" t="s">
        <v>4082</v>
      </c>
      <c r="E409" s="15" t="s">
        <v>4036</v>
      </c>
      <c r="F409" s="15" t="s">
        <v>4006</v>
      </c>
      <c r="G409" s="15" t="s">
        <v>3899</v>
      </c>
      <c r="H409" s="16" t="s">
        <v>2587</v>
      </c>
      <c r="I409" s="17">
        <v>21</v>
      </c>
      <c r="J409" s="15" t="s">
        <v>30</v>
      </c>
      <c r="K409" s="15" t="s">
        <v>30</v>
      </c>
      <c r="L409" s="15">
        <v>1999</v>
      </c>
      <c r="M409" s="20">
        <v>44138</v>
      </c>
      <c r="N409" s="20">
        <v>44152</v>
      </c>
      <c r="O409" s="15">
        <v>2020</v>
      </c>
      <c r="P409" s="15" t="s">
        <v>5226</v>
      </c>
      <c r="Q409" s="15" t="s">
        <v>30</v>
      </c>
      <c r="R409" s="18">
        <f>INDEX('Blast furnaces'!$R:$R,MATCH(A409,'Blast furnaces'!$A:$A,0))</f>
        <v>0</v>
      </c>
    </row>
    <row r="410" spans="1:18" x14ac:dyDescent="0.35">
      <c r="A410" s="15" t="s">
        <v>1410</v>
      </c>
      <c r="B410" s="15" t="s">
        <v>6344</v>
      </c>
      <c r="C410" s="15" t="s">
        <v>6345</v>
      </c>
      <c r="D410" s="15" t="s">
        <v>4193</v>
      </c>
      <c r="E410" s="15" t="s">
        <v>4191</v>
      </c>
      <c r="F410" s="15" t="s">
        <v>4006</v>
      </c>
      <c r="G410" s="15" t="s">
        <v>3899</v>
      </c>
      <c r="H410" s="16" t="s">
        <v>1412</v>
      </c>
      <c r="I410" s="17">
        <v>19.12</v>
      </c>
      <c r="J410" s="15" t="s">
        <v>30</v>
      </c>
      <c r="K410" s="15" t="s">
        <v>30</v>
      </c>
      <c r="L410" s="20">
        <v>37103</v>
      </c>
      <c r="M410" s="15" t="s">
        <v>30</v>
      </c>
      <c r="N410" s="15" t="s">
        <v>30</v>
      </c>
      <c r="O410" s="20">
        <v>44088</v>
      </c>
      <c r="P410" s="15" t="s">
        <v>5226</v>
      </c>
      <c r="Q410" s="15" t="s">
        <v>30</v>
      </c>
      <c r="R410" s="18">
        <f>INDEX('Blast furnaces'!$R:$R,MATCH(A410,'Blast furnaces'!$A:$A,0))</f>
        <v>0</v>
      </c>
    </row>
    <row r="411" spans="1:18" x14ac:dyDescent="0.35">
      <c r="A411" s="15" t="s">
        <v>1421</v>
      </c>
      <c r="B411" s="15" t="s">
        <v>6346</v>
      </c>
      <c r="C411" s="15" t="s">
        <v>6347</v>
      </c>
      <c r="D411" s="15" t="s">
        <v>4196</v>
      </c>
      <c r="E411" s="15" t="s">
        <v>4191</v>
      </c>
      <c r="F411" s="15" t="s">
        <v>4006</v>
      </c>
      <c r="G411" s="15" t="s">
        <v>3899</v>
      </c>
      <c r="H411" s="16" t="s">
        <v>1423</v>
      </c>
      <c r="I411" s="17">
        <v>20.51</v>
      </c>
      <c r="J411" s="15" t="s">
        <v>30</v>
      </c>
      <c r="K411" s="15" t="s">
        <v>30</v>
      </c>
      <c r="L411" s="20">
        <v>36605</v>
      </c>
      <c r="M411" s="15" t="s">
        <v>30</v>
      </c>
      <c r="N411" s="15" t="s">
        <v>30</v>
      </c>
      <c r="O411" s="20">
        <v>44096</v>
      </c>
      <c r="P411" s="15" t="s">
        <v>5226</v>
      </c>
      <c r="Q411" s="15" t="s">
        <v>30</v>
      </c>
      <c r="R411" s="18">
        <f>INDEX('Blast furnaces'!$R:$R,MATCH(A411,'Blast furnaces'!$A:$A,0))</f>
        <v>0</v>
      </c>
    </row>
    <row r="412" spans="1:18" x14ac:dyDescent="0.35">
      <c r="A412" s="15" t="s">
        <v>1006</v>
      </c>
      <c r="B412" s="15" t="s">
        <v>6348</v>
      </c>
      <c r="C412" s="15" t="s">
        <v>6349</v>
      </c>
      <c r="D412" s="15" t="s">
        <v>4197</v>
      </c>
      <c r="E412" s="15" t="s">
        <v>4020</v>
      </c>
      <c r="F412" s="15" t="s">
        <v>4006</v>
      </c>
      <c r="G412" s="15" t="s">
        <v>3899</v>
      </c>
      <c r="H412" s="16" t="s">
        <v>1008</v>
      </c>
      <c r="I412" s="17">
        <v>19.079999999999998</v>
      </c>
      <c r="J412" s="15" t="s">
        <v>30</v>
      </c>
      <c r="K412" s="15" t="s">
        <v>30</v>
      </c>
      <c r="L412" s="20">
        <v>38940</v>
      </c>
      <c r="M412" s="15" t="s">
        <v>30</v>
      </c>
      <c r="N412" s="15" t="s">
        <v>30</v>
      </c>
      <c r="O412" s="15" t="s">
        <v>30</v>
      </c>
      <c r="P412" s="15" t="s">
        <v>5226</v>
      </c>
      <c r="Q412" s="15" t="s">
        <v>6350</v>
      </c>
      <c r="R412" s="18">
        <f>INDEX('Blast furnaces'!$R:$R,MATCH(A412,'Blast furnaces'!$A:$A,0))</f>
        <v>0</v>
      </c>
    </row>
    <row r="413" spans="1:18" x14ac:dyDescent="0.35">
      <c r="A413" s="15" t="s">
        <v>173</v>
      </c>
      <c r="B413" s="15" t="s">
        <v>6351</v>
      </c>
      <c r="C413" s="15" t="s">
        <v>6352</v>
      </c>
      <c r="D413" s="15" t="s">
        <v>4198</v>
      </c>
      <c r="E413" s="15" t="s">
        <v>4011</v>
      </c>
      <c r="F413" s="15" t="s">
        <v>4006</v>
      </c>
      <c r="G413" s="15" t="s">
        <v>3899</v>
      </c>
      <c r="H413" s="16" t="s">
        <v>175</v>
      </c>
      <c r="I413" s="17">
        <v>55</v>
      </c>
      <c r="J413" s="15" t="s">
        <v>30</v>
      </c>
      <c r="K413" s="15" t="s">
        <v>30</v>
      </c>
      <c r="L413" s="15">
        <v>1970</v>
      </c>
      <c r="M413" s="15" t="s">
        <v>30</v>
      </c>
      <c r="N413" s="15" t="s">
        <v>30</v>
      </c>
      <c r="O413" s="15" t="s">
        <v>30</v>
      </c>
      <c r="P413" s="15" t="s">
        <v>5226</v>
      </c>
      <c r="Q413" s="15" t="s">
        <v>6353</v>
      </c>
      <c r="R413" s="18">
        <f>INDEX('Blast furnaces'!$R:$R,MATCH(A413,'Blast furnaces'!$A:$A,0))</f>
        <v>44768</v>
      </c>
    </row>
    <row r="414" spans="1:18" x14ac:dyDescent="0.35">
      <c r="A414" s="15" t="s">
        <v>1678</v>
      </c>
      <c r="B414" s="15" t="s">
        <v>6354</v>
      </c>
      <c r="C414" s="15" t="s">
        <v>6355</v>
      </c>
      <c r="D414" s="15" t="s">
        <v>4198</v>
      </c>
      <c r="E414" s="15" t="s">
        <v>4011</v>
      </c>
      <c r="F414" s="15" t="s">
        <v>4006</v>
      </c>
      <c r="G414" s="15" t="s">
        <v>3899</v>
      </c>
      <c r="H414" s="16" t="s">
        <v>1680</v>
      </c>
      <c r="I414" s="17">
        <v>16</v>
      </c>
      <c r="J414" s="15" t="s">
        <v>30</v>
      </c>
      <c r="K414" s="15" t="s">
        <v>30</v>
      </c>
      <c r="L414" s="15">
        <v>2009</v>
      </c>
      <c r="M414" s="15" t="s">
        <v>30</v>
      </c>
      <c r="N414" s="15" t="s">
        <v>30</v>
      </c>
      <c r="O414" s="15" t="s">
        <v>30</v>
      </c>
      <c r="P414" s="15" t="s">
        <v>5226</v>
      </c>
      <c r="Q414" s="15" t="s">
        <v>5630</v>
      </c>
      <c r="R414" s="18">
        <f>INDEX('Blast furnaces'!$R:$R,MATCH(A414,'Blast furnaces'!$A:$A,0))</f>
        <v>45047</v>
      </c>
    </row>
    <row r="415" spans="1:18" x14ac:dyDescent="0.35">
      <c r="A415" s="15" t="s">
        <v>2605</v>
      </c>
      <c r="B415" s="15" t="s">
        <v>6356</v>
      </c>
      <c r="C415" s="15" t="s">
        <v>6357</v>
      </c>
      <c r="D415" s="15" t="s">
        <v>30</v>
      </c>
      <c r="E415" s="15" t="s">
        <v>4039</v>
      </c>
      <c r="F415" s="15" t="s">
        <v>4006</v>
      </c>
      <c r="G415" s="15" t="s">
        <v>3899</v>
      </c>
      <c r="H415" s="16" t="s">
        <v>2607</v>
      </c>
      <c r="I415" s="17">
        <v>19.579999999999998</v>
      </c>
      <c r="J415" s="15" t="s">
        <v>30</v>
      </c>
      <c r="K415" s="15" t="s">
        <v>30</v>
      </c>
      <c r="L415" s="15">
        <v>2000</v>
      </c>
      <c r="M415" s="15" t="s">
        <v>30</v>
      </c>
      <c r="N415" s="15" t="s">
        <v>30</v>
      </c>
      <c r="O415" s="18">
        <v>43678</v>
      </c>
      <c r="P415" s="15" t="s">
        <v>5226</v>
      </c>
      <c r="Q415" s="15" t="s">
        <v>30</v>
      </c>
      <c r="R415" s="18">
        <f>INDEX('Blast furnaces'!$R:$R,MATCH(A415,'Blast furnaces'!$A:$A,0))</f>
        <v>44287</v>
      </c>
    </row>
    <row r="416" spans="1:18" x14ac:dyDescent="0.35">
      <c r="A416" s="15" t="s">
        <v>1178</v>
      </c>
      <c r="B416" s="15" t="s">
        <v>6358</v>
      </c>
      <c r="C416" s="15" t="s">
        <v>6359</v>
      </c>
      <c r="D416" s="15" t="s">
        <v>30</v>
      </c>
      <c r="E416" s="15" t="s">
        <v>4121</v>
      </c>
      <c r="F416" s="15" t="s">
        <v>4006</v>
      </c>
      <c r="G416" s="15" t="s">
        <v>3899</v>
      </c>
      <c r="H416" s="16" t="s">
        <v>1180</v>
      </c>
      <c r="I416" s="17">
        <v>31.84</v>
      </c>
      <c r="J416" s="15" t="s">
        <v>30</v>
      </c>
      <c r="K416" s="15" t="s">
        <v>30</v>
      </c>
      <c r="L416" s="20">
        <v>34282</v>
      </c>
      <c r="M416" s="15" t="s">
        <v>30</v>
      </c>
      <c r="N416" s="15" t="s">
        <v>30</v>
      </c>
      <c r="O416" s="15" t="s">
        <v>30</v>
      </c>
      <c r="P416" s="15" t="s">
        <v>5226</v>
      </c>
      <c r="Q416" s="15" t="s">
        <v>30</v>
      </c>
      <c r="R416" s="18">
        <f>INDEX('Blast furnaces'!$R:$R,MATCH(A416,'Blast furnaces'!$A:$A,0))</f>
        <v>43831</v>
      </c>
    </row>
    <row r="417" spans="1:18" x14ac:dyDescent="0.35">
      <c r="A417" s="15" t="s">
        <v>1452</v>
      </c>
      <c r="B417" s="15" t="s">
        <v>6360</v>
      </c>
      <c r="C417" s="15" t="s">
        <v>6361</v>
      </c>
      <c r="D417" s="15" t="s">
        <v>30</v>
      </c>
      <c r="E417" s="15" t="s">
        <v>4199</v>
      </c>
      <c r="F417" s="15" t="s">
        <v>4006</v>
      </c>
      <c r="G417" s="15" t="s">
        <v>3899</v>
      </c>
      <c r="H417" s="16" t="s">
        <v>1454</v>
      </c>
      <c r="I417" s="17">
        <v>9.7100000000000009</v>
      </c>
      <c r="J417" s="15" t="s">
        <v>30</v>
      </c>
      <c r="K417" s="15" t="s">
        <v>30</v>
      </c>
      <c r="L417" s="20">
        <v>41022</v>
      </c>
      <c r="M417" s="15" t="s">
        <v>30</v>
      </c>
      <c r="N417" s="15" t="s">
        <v>30</v>
      </c>
      <c r="O417" s="20">
        <v>44567</v>
      </c>
      <c r="P417" s="15" t="s">
        <v>5226</v>
      </c>
      <c r="Q417" s="15" t="s">
        <v>30</v>
      </c>
      <c r="R417" s="18">
        <f>INDEX('Blast furnaces'!$R:$R,MATCH(A417,'Blast furnaces'!$A:$A,0))</f>
        <v>44301</v>
      </c>
    </row>
    <row r="418" spans="1:18" x14ac:dyDescent="0.35">
      <c r="A418" s="15" t="s">
        <v>1455</v>
      </c>
      <c r="B418" s="15" t="s">
        <v>6362</v>
      </c>
      <c r="C418" s="15" t="s">
        <v>6363</v>
      </c>
      <c r="D418" s="15" t="s">
        <v>4200</v>
      </c>
      <c r="E418" s="15" t="s">
        <v>4199</v>
      </c>
      <c r="F418" s="15" t="s">
        <v>4006</v>
      </c>
      <c r="G418" s="15" t="s">
        <v>3899</v>
      </c>
      <c r="H418" s="16" t="s">
        <v>1457</v>
      </c>
      <c r="I418" s="17">
        <v>21.61</v>
      </c>
      <c r="J418" s="15" t="s">
        <v>30</v>
      </c>
      <c r="K418" s="15" t="s">
        <v>30</v>
      </c>
      <c r="L418" s="20">
        <v>38016</v>
      </c>
      <c r="M418" s="15" t="s">
        <v>30</v>
      </c>
      <c r="N418" s="15" t="s">
        <v>30</v>
      </c>
      <c r="O418" s="15" t="s">
        <v>30</v>
      </c>
      <c r="P418" s="15" t="s">
        <v>5226</v>
      </c>
      <c r="Q418" s="15" t="s">
        <v>30</v>
      </c>
      <c r="R418" s="18">
        <f>INDEX('Blast furnaces'!$R:$R,MATCH(A418,'Blast furnaces'!$A:$A,0))</f>
        <v>0</v>
      </c>
    </row>
    <row r="419" spans="1:18" x14ac:dyDescent="0.35">
      <c r="A419" s="15" t="s">
        <v>1465</v>
      </c>
      <c r="B419" s="15" t="s">
        <v>6364</v>
      </c>
      <c r="C419" s="15" t="s">
        <v>6361</v>
      </c>
      <c r="D419" s="15" t="s">
        <v>4201</v>
      </c>
      <c r="E419" s="15" t="s">
        <v>4199</v>
      </c>
      <c r="F419" s="15" t="s">
        <v>4006</v>
      </c>
      <c r="G419" s="15" t="s">
        <v>3899</v>
      </c>
      <c r="H419" s="16" t="s">
        <v>1467</v>
      </c>
      <c r="I419" s="17">
        <v>13.38</v>
      </c>
      <c r="J419" s="15" t="s">
        <v>30</v>
      </c>
      <c r="K419" s="15" t="s">
        <v>30</v>
      </c>
      <c r="L419" s="20">
        <v>41022</v>
      </c>
      <c r="M419" s="15" t="s">
        <v>30</v>
      </c>
      <c r="N419" s="15" t="s">
        <v>30</v>
      </c>
      <c r="O419" s="15" t="s">
        <v>30</v>
      </c>
      <c r="P419" s="15" t="s">
        <v>5226</v>
      </c>
      <c r="Q419" s="15" t="s">
        <v>30</v>
      </c>
      <c r="R419" s="18">
        <f>INDEX('Blast furnaces'!$R:$R,MATCH(A419,'Blast furnaces'!$A:$A,0))</f>
        <v>45188</v>
      </c>
    </row>
    <row r="420" spans="1:18" x14ac:dyDescent="0.35">
      <c r="A420" s="15" t="s">
        <v>1460</v>
      </c>
      <c r="B420" s="15" t="s">
        <v>6365</v>
      </c>
      <c r="C420" s="15" t="s">
        <v>6366</v>
      </c>
      <c r="D420" s="15" t="s">
        <v>4202</v>
      </c>
      <c r="E420" s="15" t="s">
        <v>4199</v>
      </c>
      <c r="F420" s="15" t="s">
        <v>4006</v>
      </c>
      <c r="G420" s="15" t="s">
        <v>3899</v>
      </c>
      <c r="H420" s="16" t="s">
        <v>1462</v>
      </c>
      <c r="I420" s="17">
        <v>21.62</v>
      </c>
      <c r="J420" s="15" t="s">
        <v>30</v>
      </c>
      <c r="K420" s="15" t="s">
        <v>30</v>
      </c>
      <c r="L420" s="20">
        <v>38013</v>
      </c>
      <c r="M420" s="15" t="s">
        <v>30</v>
      </c>
      <c r="N420" s="20">
        <v>45288</v>
      </c>
      <c r="O420" s="15" t="s">
        <v>30</v>
      </c>
      <c r="P420" s="15" t="s">
        <v>5226</v>
      </c>
      <c r="Q420" s="15" t="s">
        <v>30</v>
      </c>
      <c r="R420" s="18">
        <f>INDEX('Blast furnaces'!$R:$R,MATCH(A420,'Blast furnaces'!$A:$A,0))</f>
        <v>0</v>
      </c>
    </row>
    <row r="421" spans="1:18" x14ac:dyDescent="0.35">
      <c r="A421" s="15" t="s">
        <v>6367</v>
      </c>
      <c r="B421" s="15" t="s">
        <v>6368</v>
      </c>
      <c r="C421" s="15" t="s">
        <v>6369</v>
      </c>
      <c r="D421" s="15" t="s">
        <v>4098</v>
      </c>
      <c r="E421" s="15" t="s">
        <v>4033</v>
      </c>
      <c r="F421" s="15" t="s">
        <v>4006</v>
      </c>
      <c r="G421" s="15" t="s">
        <v>3899</v>
      </c>
      <c r="H421" s="16" t="s">
        <v>6370</v>
      </c>
      <c r="I421" s="17">
        <v>26</v>
      </c>
      <c r="J421" s="15" t="s">
        <v>30</v>
      </c>
      <c r="K421" s="15" t="s">
        <v>30</v>
      </c>
      <c r="L421" s="15">
        <v>1999</v>
      </c>
      <c r="M421" s="15" t="s">
        <v>30</v>
      </c>
      <c r="N421" s="15" t="s">
        <v>30</v>
      </c>
      <c r="O421" s="15" t="s">
        <v>30</v>
      </c>
      <c r="P421" s="15" t="s">
        <v>4</v>
      </c>
      <c r="Q421" s="15" t="s">
        <v>30</v>
      </c>
      <c r="R421" s="18" t="e">
        <f>INDEX('Blast furnaces'!$R:$R,MATCH(A421,'Blast furnaces'!$A:$A,0))</f>
        <v>#N/A</v>
      </c>
    </row>
    <row r="422" spans="1:18" x14ac:dyDescent="0.35">
      <c r="A422" s="15" t="s">
        <v>547</v>
      </c>
      <c r="B422" s="15" t="s">
        <v>6371</v>
      </c>
      <c r="C422" s="15" t="s">
        <v>6372</v>
      </c>
      <c r="D422" s="15" t="s">
        <v>4046</v>
      </c>
      <c r="E422" s="15" t="s">
        <v>4036</v>
      </c>
      <c r="F422" s="15" t="s">
        <v>4006</v>
      </c>
      <c r="G422" s="15" t="s">
        <v>3899</v>
      </c>
      <c r="H422" s="16" t="s">
        <v>549</v>
      </c>
      <c r="I422" s="17">
        <v>37</v>
      </c>
      <c r="J422" s="15" t="s">
        <v>30</v>
      </c>
      <c r="K422" s="15" t="s">
        <v>30</v>
      </c>
      <c r="L422" s="15">
        <v>1984</v>
      </c>
      <c r="M422" s="15" t="s">
        <v>30</v>
      </c>
      <c r="N422" s="15" t="s">
        <v>30</v>
      </c>
      <c r="O422" s="15">
        <v>2021</v>
      </c>
      <c r="P422" s="15" t="s">
        <v>5226</v>
      </c>
      <c r="Q422" s="15" t="s">
        <v>30</v>
      </c>
      <c r="R422" s="18">
        <f>INDEX('Blast furnaces'!$R:$R,MATCH(A422,'Blast furnaces'!$A:$A,0))</f>
        <v>0</v>
      </c>
    </row>
    <row r="423" spans="1:18" x14ac:dyDescent="0.35">
      <c r="A423" s="15" t="s">
        <v>416</v>
      </c>
      <c r="B423" s="15" t="s">
        <v>6373</v>
      </c>
      <c r="C423" s="15" t="s">
        <v>6374</v>
      </c>
      <c r="D423" s="15" t="s">
        <v>4046</v>
      </c>
      <c r="E423" s="15" t="s">
        <v>4036</v>
      </c>
      <c r="F423" s="15" t="s">
        <v>4006</v>
      </c>
      <c r="G423" s="15" t="s">
        <v>3899</v>
      </c>
      <c r="H423" s="16" t="s">
        <v>418</v>
      </c>
      <c r="I423" s="17">
        <v>37</v>
      </c>
      <c r="J423" s="15" t="s">
        <v>30</v>
      </c>
      <c r="K423" s="15" t="s">
        <v>30</v>
      </c>
      <c r="L423" s="15">
        <v>1988</v>
      </c>
      <c r="M423" s="20">
        <v>44553</v>
      </c>
      <c r="N423" s="15" t="s">
        <v>30</v>
      </c>
      <c r="O423" s="15" t="s">
        <v>30</v>
      </c>
      <c r="P423" s="15" t="s">
        <v>5226</v>
      </c>
      <c r="Q423" s="15" t="s">
        <v>30</v>
      </c>
      <c r="R423" s="18">
        <f>INDEX('Blast furnaces'!$R:$R,MATCH(A423,'Blast furnaces'!$A:$A,0))</f>
        <v>0</v>
      </c>
    </row>
    <row r="424" spans="1:18" x14ac:dyDescent="0.35">
      <c r="A424" s="15" t="s">
        <v>2588</v>
      </c>
      <c r="B424" s="15" t="s">
        <v>6375</v>
      </c>
      <c r="C424" s="15" t="s">
        <v>6376</v>
      </c>
      <c r="D424" s="15" t="s">
        <v>4046</v>
      </c>
      <c r="E424" s="15" t="s">
        <v>4036</v>
      </c>
      <c r="F424" s="15" t="s">
        <v>4006</v>
      </c>
      <c r="G424" s="15" t="s">
        <v>3899</v>
      </c>
      <c r="H424" s="16" t="s">
        <v>2590</v>
      </c>
      <c r="I424" s="17">
        <v>19</v>
      </c>
      <c r="J424" s="15" t="s">
        <v>30</v>
      </c>
      <c r="K424" s="15" t="s">
        <v>30</v>
      </c>
      <c r="L424" s="15">
        <v>2003</v>
      </c>
      <c r="M424" s="15" t="s">
        <v>30</v>
      </c>
      <c r="N424" s="15" t="s">
        <v>30</v>
      </c>
      <c r="O424" s="15">
        <v>2022</v>
      </c>
      <c r="P424" s="15" t="s">
        <v>5226</v>
      </c>
      <c r="Q424" s="15" t="s">
        <v>30</v>
      </c>
      <c r="R424" s="18">
        <f>INDEX('Blast furnaces'!$R:$R,MATCH(A424,'Blast furnaces'!$A:$A,0))</f>
        <v>0</v>
      </c>
    </row>
    <row r="425" spans="1:18" x14ac:dyDescent="0.35">
      <c r="A425" s="15" t="s">
        <v>1682</v>
      </c>
      <c r="B425" s="15" t="s">
        <v>6377</v>
      </c>
      <c r="C425" s="15" t="s">
        <v>6378</v>
      </c>
      <c r="D425" s="15" t="s">
        <v>4203</v>
      </c>
      <c r="E425" s="15" t="s">
        <v>4005</v>
      </c>
      <c r="F425" s="15" t="s">
        <v>4006</v>
      </c>
      <c r="G425" s="15" t="s">
        <v>3899</v>
      </c>
      <c r="H425" s="16" t="s">
        <v>1684</v>
      </c>
      <c r="I425" s="17">
        <v>23</v>
      </c>
      <c r="J425" s="15" t="s">
        <v>30</v>
      </c>
      <c r="K425" s="15" t="s">
        <v>30</v>
      </c>
      <c r="L425" s="15">
        <v>2002</v>
      </c>
      <c r="M425" s="15" t="s">
        <v>30</v>
      </c>
      <c r="N425" s="15" t="s">
        <v>30</v>
      </c>
      <c r="O425" s="15" t="s">
        <v>30</v>
      </c>
      <c r="P425" s="15" t="s">
        <v>1</v>
      </c>
      <c r="Q425" s="15" t="s">
        <v>30</v>
      </c>
      <c r="R425" s="18">
        <f>INDEX('Blast furnaces'!$R:$R,MATCH(A425,'Blast furnaces'!$A:$A,0))</f>
        <v>0</v>
      </c>
    </row>
    <row r="426" spans="1:18" x14ac:dyDescent="0.35">
      <c r="A426" s="15" t="s">
        <v>1633</v>
      </c>
      <c r="B426" s="15" t="s">
        <v>6379</v>
      </c>
      <c r="C426" s="15" t="s">
        <v>6380</v>
      </c>
      <c r="D426" s="15" t="s">
        <v>30</v>
      </c>
      <c r="E426" s="15" t="s">
        <v>4028</v>
      </c>
      <c r="F426" s="15" t="s">
        <v>4006</v>
      </c>
      <c r="G426" s="15" t="s">
        <v>3899</v>
      </c>
      <c r="H426" s="16" t="s">
        <v>1635</v>
      </c>
      <c r="I426" s="17">
        <v>14</v>
      </c>
      <c r="J426" s="15" t="s">
        <v>30</v>
      </c>
      <c r="K426" s="15" t="s">
        <v>30</v>
      </c>
      <c r="L426" s="15">
        <v>2011</v>
      </c>
      <c r="M426" s="15" t="s">
        <v>30</v>
      </c>
      <c r="N426" s="15" t="s">
        <v>30</v>
      </c>
      <c r="O426" s="15" t="s">
        <v>30</v>
      </c>
      <c r="P426" s="15" t="s">
        <v>5226</v>
      </c>
      <c r="Q426" s="15" t="s">
        <v>30</v>
      </c>
      <c r="R426" s="18">
        <f>INDEX('Blast furnaces'!$R:$R,MATCH(A426,'Blast furnaces'!$A:$A,0))</f>
        <v>45022</v>
      </c>
    </row>
    <row r="427" spans="1:18" x14ac:dyDescent="0.35">
      <c r="A427" s="15" t="s">
        <v>754</v>
      </c>
      <c r="B427" s="15" t="s">
        <v>6381</v>
      </c>
      <c r="C427" s="15" t="s">
        <v>6382</v>
      </c>
      <c r="D427" s="15" t="s">
        <v>4204</v>
      </c>
      <c r="E427" s="15" t="s">
        <v>4033</v>
      </c>
      <c r="F427" s="15" t="s">
        <v>4006</v>
      </c>
      <c r="G427" s="15" t="s">
        <v>3899</v>
      </c>
      <c r="H427" s="16" t="s">
        <v>756</v>
      </c>
      <c r="I427" s="17">
        <v>66.989999999999995</v>
      </c>
      <c r="J427" s="15" t="s">
        <v>30</v>
      </c>
      <c r="K427" s="15">
        <v>1955</v>
      </c>
      <c r="L427" s="20">
        <v>21441</v>
      </c>
      <c r="M427" s="15" t="s">
        <v>30</v>
      </c>
      <c r="N427" s="15" t="s">
        <v>30</v>
      </c>
      <c r="O427" s="15" t="s">
        <v>30</v>
      </c>
      <c r="P427" s="15" t="s">
        <v>5226</v>
      </c>
      <c r="Q427" s="15" t="s">
        <v>6383</v>
      </c>
      <c r="R427" s="18">
        <f>INDEX('Blast furnaces'!$R:$R,MATCH(A427,'Blast furnaces'!$A:$A,0))</f>
        <v>39220</v>
      </c>
    </row>
    <row r="428" spans="1:18" x14ac:dyDescent="0.35">
      <c r="A428" s="15" t="s">
        <v>6384</v>
      </c>
      <c r="B428" s="15" t="s">
        <v>6385</v>
      </c>
      <c r="C428" s="15" t="s">
        <v>6386</v>
      </c>
      <c r="D428" s="15" t="s">
        <v>4204</v>
      </c>
      <c r="E428" s="15" t="s">
        <v>4033</v>
      </c>
      <c r="F428" s="15" t="s">
        <v>4006</v>
      </c>
      <c r="G428" s="15" t="s">
        <v>3899</v>
      </c>
      <c r="H428" s="16" t="s">
        <v>6387</v>
      </c>
      <c r="I428" s="17">
        <v>31</v>
      </c>
      <c r="J428" s="15" t="s">
        <v>30</v>
      </c>
      <c r="K428" s="15" t="s">
        <v>30</v>
      </c>
      <c r="L428" s="15">
        <v>1994</v>
      </c>
      <c r="M428" s="15" t="s">
        <v>30</v>
      </c>
      <c r="N428" s="15" t="s">
        <v>30</v>
      </c>
      <c r="O428" s="15" t="s">
        <v>30</v>
      </c>
      <c r="P428" s="15" t="s">
        <v>4</v>
      </c>
      <c r="Q428" s="15" t="s">
        <v>6388</v>
      </c>
      <c r="R428" s="18" t="e">
        <f>INDEX('Blast furnaces'!$R:$R,MATCH(A428,'Blast furnaces'!$A:$A,0))</f>
        <v>#N/A</v>
      </c>
    </row>
    <row r="429" spans="1:18" x14ac:dyDescent="0.35">
      <c r="A429" s="15" t="s">
        <v>176</v>
      </c>
      <c r="B429" s="15" t="s">
        <v>6389</v>
      </c>
      <c r="C429" s="15" t="s">
        <v>6390</v>
      </c>
      <c r="D429" s="15" t="s">
        <v>4205</v>
      </c>
      <c r="E429" s="15" t="s">
        <v>4011</v>
      </c>
      <c r="F429" s="15" t="s">
        <v>4006</v>
      </c>
      <c r="G429" s="15" t="s">
        <v>3899</v>
      </c>
      <c r="H429" s="16" t="s">
        <v>178</v>
      </c>
      <c r="I429" s="17">
        <v>22</v>
      </c>
      <c r="J429" s="15" t="s">
        <v>30</v>
      </c>
      <c r="K429" s="15" t="s">
        <v>30</v>
      </c>
      <c r="L429" s="15">
        <v>2003</v>
      </c>
      <c r="M429" s="15" t="s">
        <v>30</v>
      </c>
      <c r="N429" s="15" t="s">
        <v>30</v>
      </c>
      <c r="O429" s="15" t="s">
        <v>30</v>
      </c>
      <c r="P429" s="15" t="s">
        <v>5226</v>
      </c>
      <c r="Q429" s="15" t="s">
        <v>6391</v>
      </c>
      <c r="R429" s="18">
        <f>INDEX('Blast furnaces'!$R:$R,MATCH(A429,'Blast furnaces'!$A:$A,0))</f>
        <v>2022</v>
      </c>
    </row>
    <row r="430" spans="1:18" x14ac:dyDescent="0.35">
      <c r="A430" s="15" t="s">
        <v>151</v>
      </c>
      <c r="B430" s="15" t="s">
        <v>6392</v>
      </c>
      <c r="C430" s="15" t="s">
        <v>6393</v>
      </c>
      <c r="D430" s="15" t="s">
        <v>4205</v>
      </c>
      <c r="E430" s="15" t="s">
        <v>4011</v>
      </c>
      <c r="F430" s="15" t="s">
        <v>4006</v>
      </c>
      <c r="G430" s="15" t="s">
        <v>3899</v>
      </c>
      <c r="H430" s="16" t="s">
        <v>154</v>
      </c>
      <c r="I430" s="17">
        <v>22</v>
      </c>
      <c r="J430" s="15" t="s">
        <v>30</v>
      </c>
      <c r="K430" s="15" t="s">
        <v>30</v>
      </c>
      <c r="L430" s="15">
        <v>2003</v>
      </c>
      <c r="M430" s="15" t="s">
        <v>30</v>
      </c>
      <c r="N430" s="15" t="s">
        <v>30</v>
      </c>
      <c r="O430" s="15" t="s">
        <v>30</v>
      </c>
      <c r="P430" s="15" t="s">
        <v>5264</v>
      </c>
      <c r="Q430" s="15" t="s">
        <v>6394</v>
      </c>
      <c r="R430" s="18">
        <f>INDEX('Blast furnaces'!$R:$R,MATCH(A430,'Blast furnaces'!$A:$A,0))</f>
        <v>44948</v>
      </c>
    </row>
    <row r="431" spans="1:18" x14ac:dyDescent="0.35">
      <c r="A431" s="15" t="s">
        <v>1670</v>
      </c>
      <c r="B431" s="15" t="s">
        <v>6395</v>
      </c>
      <c r="C431" s="15" t="s">
        <v>6396</v>
      </c>
      <c r="D431" s="15" t="s">
        <v>4206</v>
      </c>
      <c r="E431" s="15" t="s">
        <v>4028</v>
      </c>
      <c r="F431" s="15" t="s">
        <v>4006</v>
      </c>
      <c r="G431" s="15" t="s">
        <v>3899</v>
      </c>
      <c r="H431" s="16" t="s">
        <v>1672</v>
      </c>
      <c r="I431" s="17">
        <v>26.19</v>
      </c>
      <c r="J431" s="15" t="s">
        <v>30</v>
      </c>
      <c r="K431" s="15" t="s">
        <v>30</v>
      </c>
      <c r="L431" s="20">
        <v>36343</v>
      </c>
      <c r="M431" s="15" t="s">
        <v>30</v>
      </c>
      <c r="N431" s="15" t="s">
        <v>30</v>
      </c>
      <c r="O431" s="15" t="s">
        <v>30</v>
      </c>
      <c r="P431" s="15" t="s">
        <v>5226</v>
      </c>
      <c r="Q431" s="15" t="s">
        <v>30</v>
      </c>
      <c r="R431" s="18">
        <f>INDEX('Blast furnaces'!$R:$R,MATCH(A431,'Blast furnaces'!$A:$A,0))</f>
        <v>44060</v>
      </c>
    </row>
    <row r="432" spans="1:18" x14ac:dyDescent="0.35">
      <c r="A432" s="15" t="s">
        <v>949</v>
      </c>
      <c r="B432" s="15" t="s">
        <v>6397</v>
      </c>
      <c r="C432" s="15" t="s">
        <v>6398</v>
      </c>
      <c r="D432" s="15" t="s">
        <v>30</v>
      </c>
      <c r="E432" s="15" t="s">
        <v>4039</v>
      </c>
      <c r="F432" s="15" t="s">
        <v>4006</v>
      </c>
      <c r="G432" s="15" t="s">
        <v>3899</v>
      </c>
      <c r="H432" s="16" t="s">
        <v>951</v>
      </c>
      <c r="I432" s="17">
        <v>39</v>
      </c>
      <c r="J432" s="15" t="s">
        <v>30</v>
      </c>
      <c r="K432" s="15" t="s">
        <v>30</v>
      </c>
      <c r="L432" s="15">
        <v>1986</v>
      </c>
      <c r="M432" s="15" t="s">
        <v>30</v>
      </c>
      <c r="N432" s="15" t="s">
        <v>30</v>
      </c>
      <c r="O432" s="15" t="s">
        <v>30</v>
      </c>
      <c r="P432" s="15" t="s">
        <v>5226</v>
      </c>
      <c r="Q432" s="15" t="s">
        <v>30</v>
      </c>
      <c r="R432" s="18">
        <f>INDEX('Blast furnaces'!$R:$R,MATCH(A432,'Blast furnaces'!$A:$A,0))</f>
        <v>0</v>
      </c>
    </row>
    <row r="433" spans="1:18" x14ac:dyDescent="0.35">
      <c r="A433" s="15" t="s">
        <v>696</v>
      </c>
      <c r="B433" s="15" t="s">
        <v>6399</v>
      </c>
      <c r="C433" s="15" t="s">
        <v>6400</v>
      </c>
      <c r="D433" s="15" t="s">
        <v>4018</v>
      </c>
      <c r="E433" s="15" t="s">
        <v>4005</v>
      </c>
      <c r="F433" s="15" t="s">
        <v>4006</v>
      </c>
      <c r="G433" s="15" t="s">
        <v>3899</v>
      </c>
      <c r="H433" s="16" t="s">
        <v>698</v>
      </c>
      <c r="I433" s="17">
        <v>55</v>
      </c>
      <c r="J433" s="15" t="s">
        <v>30</v>
      </c>
      <c r="K433" s="15" t="s">
        <v>30</v>
      </c>
      <c r="L433" s="15">
        <v>1970</v>
      </c>
      <c r="M433" s="15" t="s">
        <v>30</v>
      </c>
      <c r="N433" s="15" t="s">
        <v>30</v>
      </c>
      <c r="O433" s="15" t="s">
        <v>30</v>
      </c>
      <c r="P433" s="15" t="s">
        <v>5264</v>
      </c>
      <c r="Q433" s="15" t="s">
        <v>6401</v>
      </c>
      <c r="R433" s="18">
        <f>INDEX('Blast furnaces'!$R:$R,MATCH(A433,'Blast furnaces'!$A:$A,0))</f>
        <v>44322</v>
      </c>
    </row>
    <row r="434" spans="1:18" x14ac:dyDescent="0.35">
      <c r="A434" s="15" t="s">
        <v>6402</v>
      </c>
      <c r="B434" s="15" t="s">
        <v>6403</v>
      </c>
      <c r="C434" s="15" t="s">
        <v>6404</v>
      </c>
      <c r="D434" s="15" t="s">
        <v>4071</v>
      </c>
      <c r="E434" s="15" t="s">
        <v>4055</v>
      </c>
      <c r="F434" s="15" t="s">
        <v>4006</v>
      </c>
      <c r="G434" s="15" t="s">
        <v>3899</v>
      </c>
      <c r="H434" s="16" t="s">
        <v>6405</v>
      </c>
      <c r="I434" s="17">
        <v>16</v>
      </c>
      <c r="J434" s="15" t="s">
        <v>30</v>
      </c>
      <c r="K434" s="15" t="s">
        <v>30</v>
      </c>
      <c r="L434" s="15">
        <v>2009</v>
      </c>
      <c r="M434" s="15" t="s">
        <v>30</v>
      </c>
      <c r="N434" s="15" t="s">
        <v>30</v>
      </c>
      <c r="O434" s="15" t="s">
        <v>30</v>
      </c>
      <c r="P434" s="15" t="s">
        <v>4</v>
      </c>
      <c r="Q434" s="15" t="s">
        <v>5699</v>
      </c>
      <c r="R434" s="18" t="e">
        <f>INDEX('Blast furnaces'!$R:$R,MATCH(A434,'Blast furnaces'!$A:$A,0))</f>
        <v>#N/A</v>
      </c>
    </row>
    <row r="435" spans="1:18" x14ac:dyDescent="0.35">
      <c r="A435" s="15" t="s">
        <v>6406</v>
      </c>
      <c r="B435" s="15" t="s">
        <v>6407</v>
      </c>
      <c r="C435" s="15" t="s">
        <v>6408</v>
      </c>
      <c r="D435" s="15" t="s">
        <v>4071</v>
      </c>
      <c r="E435" s="15" t="s">
        <v>4055</v>
      </c>
      <c r="F435" s="15" t="s">
        <v>4006</v>
      </c>
      <c r="G435" s="15" t="s">
        <v>3899</v>
      </c>
      <c r="H435" s="16" t="s">
        <v>6409</v>
      </c>
      <c r="I435" s="17">
        <v>14</v>
      </c>
      <c r="J435" s="15" t="s">
        <v>30</v>
      </c>
      <c r="K435" s="15" t="s">
        <v>30</v>
      </c>
      <c r="L435" s="15">
        <v>2011</v>
      </c>
      <c r="M435" s="15" t="s">
        <v>30</v>
      </c>
      <c r="N435" s="15" t="s">
        <v>30</v>
      </c>
      <c r="O435" s="15" t="s">
        <v>30</v>
      </c>
      <c r="P435" s="15" t="s">
        <v>4</v>
      </c>
      <c r="Q435" s="15" t="s">
        <v>5735</v>
      </c>
      <c r="R435" s="18" t="e">
        <f>INDEX('Blast furnaces'!$R:$R,MATCH(A435,'Blast furnaces'!$A:$A,0))</f>
        <v>#N/A</v>
      </c>
    </row>
    <row r="436" spans="1:18" x14ac:dyDescent="0.35">
      <c r="A436" s="15" t="s">
        <v>1275</v>
      </c>
      <c r="B436" s="15" t="s">
        <v>6410</v>
      </c>
      <c r="C436" s="15" t="s">
        <v>6411</v>
      </c>
      <c r="D436" s="15" t="s">
        <v>4207</v>
      </c>
      <c r="E436" s="15" t="s">
        <v>4041</v>
      </c>
      <c r="F436" s="15" t="s">
        <v>4006</v>
      </c>
      <c r="G436" s="15" t="s">
        <v>3899</v>
      </c>
      <c r="H436" s="16" t="s">
        <v>1277</v>
      </c>
      <c r="I436" s="17">
        <v>20.2</v>
      </c>
      <c r="J436" s="15" t="s">
        <v>30</v>
      </c>
      <c r="K436" s="15" t="s">
        <v>30</v>
      </c>
      <c r="L436" s="20">
        <v>37550</v>
      </c>
      <c r="M436" s="15" t="s">
        <v>30</v>
      </c>
      <c r="N436" s="15">
        <v>2018</v>
      </c>
      <c r="O436" s="15">
        <v>2023</v>
      </c>
      <c r="P436" s="15" t="s">
        <v>5226</v>
      </c>
      <c r="Q436" s="15" t="s">
        <v>30</v>
      </c>
      <c r="R436" s="18">
        <f>INDEX('Blast furnaces'!$R:$R,MATCH(A436,'Blast furnaces'!$A:$A,0))</f>
        <v>0</v>
      </c>
    </row>
    <row r="437" spans="1:18" x14ac:dyDescent="0.35">
      <c r="A437" s="15" t="s">
        <v>1320</v>
      </c>
      <c r="B437" s="15" t="s">
        <v>6412</v>
      </c>
      <c r="C437" s="15" t="s">
        <v>6413</v>
      </c>
      <c r="D437" s="15" t="s">
        <v>4208</v>
      </c>
      <c r="E437" s="15" t="s">
        <v>4041</v>
      </c>
      <c r="F437" s="15" t="s">
        <v>4006</v>
      </c>
      <c r="G437" s="15" t="s">
        <v>3899</v>
      </c>
      <c r="H437" s="16" t="s">
        <v>1322</v>
      </c>
      <c r="I437" s="17">
        <v>22.62</v>
      </c>
      <c r="J437" s="15" t="s">
        <v>30</v>
      </c>
      <c r="K437" s="15" t="s">
        <v>30</v>
      </c>
      <c r="L437" s="20">
        <v>37648</v>
      </c>
      <c r="M437" s="15" t="s">
        <v>30</v>
      </c>
      <c r="N437" s="20">
        <v>45534</v>
      </c>
      <c r="O437" s="15" t="s">
        <v>30</v>
      </c>
      <c r="P437" s="15" t="s">
        <v>5226</v>
      </c>
      <c r="Q437" s="15" t="s">
        <v>30</v>
      </c>
      <c r="R437" s="18">
        <f>INDEX('Blast furnaces'!$R:$R,MATCH(A437,'Blast furnaces'!$A:$A,0))</f>
        <v>45059</v>
      </c>
    </row>
    <row r="438" spans="1:18" x14ac:dyDescent="0.35">
      <c r="A438" s="15" t="s">
        <v>430</v>
      </c>
      <c r="B438" s="15" t="s">
        <v>6414</v>
      </c>
      <c r="C438" s="15" t="s">
        <v>6415</v>
      </c>
      <c r="D438" s="15" t="s">
        <v>4052</v>
      </c>
      <c r="E438" s="15" t="s">
        <v>4036</v>
      </c>
      <c r="F438" s="15" t="s">
        <v>4006</v>
      </c>
      <c r="G438" s="15" t="s">
        <v>3899</v>
      </c>
      <c r="H438" s="16" t="s">
        <v>432</v>
      </c>
      <c r="I438" s="17">
        <v>67</v>
      </c>
      <c r="J438" s="15" t="s">
        <v>30</v>
      </c>
      <c r="K438" s="15" t="s">
        <v>30</v>
      </c>
      <c r="L438" s="15">
        <v>1958</v>
      </c>
      <c r="M438" s="20">
        <v>44511</v>
      </c>
      <c r="N438" s="15" t="s">
        <v>30</v>
      </c>
      <c r="O438" s="15" t="s">
        <v>30</v>
      </c>
      <c r="P438" s="15" t="s">
        <v>5226</v>
      </c>
      <c r="Q438" s="15" t="s">
        <v>30</v>
      </c>
      <c r="R438" s="18">
        <f>INDEX('Blast furnaces'!$R:$R,MATCH(A438,'Blast furnaces'!$A:$A,0))</f>
        <v>0</v>
      </c>
    </row>
    <row r="439" spans="1:18" x14ac:dyDescent="0.35">
      <c r="A439" s="15" t="s">
        <v>6416</v>
      </c>
      <c r="B439" s="15" t="s">
        <v>6417</v>
      </c>
      <c r="C439" s="15" t="s">
        <v>6415</v>
      </c>
      <c r="D439" s="15" t="s">
        <v>4052</v>
      </c>
      <c r="E439" s="15" t="s">
        <v>4036</v>
      </c>
      <c r="F439" s="15" t="s">
        <v>4006</v>
      </c>
      <c r="G439" s="15" t="s">
        <v>3899</v>
      </c>
      <c r="H439" s="16" t="s">
        <v>6418</v>
      </c>
      <c r="I439" s="17" t="s">
        <v>30</v>
      </c>
      <c r="J439" s="21">
        <v>44531</v>
      </c>
      <c r="K439" s="18">
        <v>45047</v>
      </c>
      <c r="L439" s="15" t="s">
        <v>30</v>
      </c>
      <c r="M439" s="15" t="s">
        <v>30</v>
      </c>
      <c r="N439" s="15" t="s">
        <v>30</v>
      </c>
      <c r="O439" s="15" t="s">
        <v>30</v>
      </c>
      <c r="P439" s="15" t="s">
        <v>5874</v>
      </c>
      <c r="Q439" s="15" t="s">
        <v>6419</v>
      </c>
      <c r="R439" s="18" t="e">
        <f>INDEX('Blast furnaces'!$R:$R,MATCH(A439,'Blast furnaces'!$A:$A,0))</f>
        <v>#N/A</v>
      </c>
    </row>
    <row r="440" spans="1:18" x14ac:dyDescent="0.35">
      <c r="A440" s="15" t="s">
        <v>1103</v>
      </c>
      <c r="B440" s="15" t="s">
        <v>6420</v>
      </c>
      <c r="C440" s="15" t="s">
        <v>6421</v>
      </c>
      <c r="D440" s="15" t="s">
        <v>4209</v>
      </c>
      <c r="E440" s="15" t="s">
        <v>4210</v>
      </c>
      <c r="F440" s="15" t="s">
        <v>4006</v>
      </c>
      <c r="G440" s="15" t="s">
        <v>3899</v>
      </c>
      <c r="H440" s="16" t="s">
        <v>1105</v>
      </c>
      <c r="I440" s="17">
        <v>27.92</v>
      </c>
      <c r="J440" s="15" t="s">
        <v>30</v>
      </c>
      <c r="K440" s="15" t="s">
        <v>30</v>
      </c>
      <c r="L440" s="20">
        <v>35711</v>
      </c>
      <c r="M440" s="15" t="s">
        <v>30</v>
      </c>
      <c r="N440" s="15" t="s">
        <v>30</v>
      </c>
      <c r="O440" s="15" t="s">
        <v>30</v>
      </c>
      <c r="P440" s="15" t="s">
        <v>5264</v>
      </c>
      <c r="Q440" s="15" t="s">
        <v>6422</v>
      </c>
      <c r="R440" s="18">
        <f>INDEX('Blast furnaces'!$R:$R,MATCH(A440,'Blast furnaces'!$A:$A,0))</f>
        <v>0</v>
      </c>
    </row>
    <row r="441" spans="1:18" x14ac:dyDescent="0.35">
      <c r="A441" s="15" t="s">
        <v>658</v>
      </c>
      <c r="B441" s="15" t="s">
        <v>6423</v>
      </c>
      <c r="C441" s="15" t="s">
        <v>6424</v>
      </c>
      <c r="D441" s="15" t="s">
        <v>4117</v>
      </c>
      <c r="E441" s="15" t="s">
        <v>4036</v>
      </c>
      <c r="F441" s="15" t="s">
        <v>4006</v>
      </c>
      <c r="G441" s="15" t="s">
        <v>3899</v>
      </c>
      <c r="H441" s="16" t="s">
        <v>660</v>
      </c>
      <c r="I441" s="17">
        <v>23</v>
      </c>
      <c r="J441" s="15" t="s">
        <v>30</v>
      </c>
      <c r="K441" s="15" t="s">
        <v>30</v>
      </c>
      <c r="L441" s="15">
        <v>2002</v>
      </c>
      <c r="M441" s="15" t="s">
        <v>30</v>
      </c>
      <c r="N441" s="15" t="s">
        <v>30</v>
      </c>
      <c r="O441" s="15" t="s">
        <v>30</v>
      </c>
      <c r="P441" s="15" t="s">
        <v>5226</v>
      </c>
      <c r="Q441" s="15" t="s">
        <v>30</v>
      </c>
      <c r="R441" s="18">
        <f>INDEX('Blast furnaces'!$R:$R,MATCH(A441,'Blast furnaces'!$A:$A,0))</f>
        <v>0</v>
      </c>
    </row>
    <row r="442" spans="1:18" x14ac:dyDescent="0.35">
      <c r="A442" s="15" t="s">
        <v>1449</v>
      </c>
      <c r="B442" s="15" t="s">
        <v>6425</v>
      </c>
      <c r="C442" s="15" t="s">
        <v>6426</v>
      </c>
      <c r="D442" s="15" t="s">
        <v>30</v>
      </c>
      <c r="E442" s="15" t="s">
        <v>4025</v>
      </c>
      <c r="F442" s="15" t="s">
        <v>4006</v>
      </c>
      <c r="G442" s="15" t="s">
        <v>3899</v>
      </c>
      <c r="H442" s="16" t="s">
        <v>1451</v>
      </c>
      <c r="I442" s="17">
        <v>14.42</v>
      </c>
      <c r="J442" s="15" t="s">
        <v>30</v>
      </c>
      <c r="K442" s="15" t="s">
        <v>30</v>
      </c>
      <c r="L442" s="20">
        <v>40644</v>
      </c>
      <c r="M442" s="15" t="s">
        <v>30</v>
      </c>
      <c r="N442" s="15" t="s">
        <v>30</v>
      </c>
      <c r="O442" s="15" t="s">
        <v>30</v>
      </c>
      <c r="P442" s="15" t="s">
        <v>5226</v>
      </c>
      <c r="Q442" s="15" t="s">
        <v>30</v>
      </c>
      <c r="R442" s="18">
        <f>INDEX('Blast furnaces'!$R:$R,MATCH(A442,'Blast furnaces'!$A:$A,0))</f>
        <v>43799</v>
      </c>
    </row>
    <row r="443" spans="1:18" x14ac:dyDescent="0.35">
      <c r="A443" s="15" t="s">
        <v>2736</v>
      </c>
      <c r="B443" s="15" t="s">
        <v>6427</v>
      </c>
      <c r="C443" s="15" t="s">
        <v>6428</v>
      </c>
      <c r="D443" s="15" t="s">
        <v>4211</v>
      </c>
      <c r="E443" s="15" t="s">
        <v>4025</v>
      </c>
      <c r="F443" s="15" t="s">
        <v>4006</v>
      </c>
      <c r="G443" s="15" t="s">
        <v>3899</v>
      </c>
      <c r="H443" s="16" t="s">
        <v>2738</v>
      </c>
      <c r="I443" s="17">
        <v>3.81</v>
      </c>
      <c r="J443" s="15" t="s">
        <v>30</v>
      </c>
      <c r="K443" s="15" t="s">
        <v>30</v>
      </c>
      <c r="L443" s="20">
        <v>44518</v>
      </c>
      <c r="M443" s="15" t="s">
        <v>30</v>
      </c>
      <c r="N443" s="15" t="s">
        <v>30</v>
      </c>
      <c r="O443" s="15" t="s">
        <v>30</v>
      </c>
      <c r="P443" s="15" t="s">
        <v>5226</v>
      </c>
      <c r="Q443" s="15" t="s">
        <v>30</v>
      </c>
      <c r="R443" s="18">
        <f>INDEX('Blast furnaces'!$R:$R,MATCH(A443,'Blast furnaces'!$A:$A,0))</f>
        <v>0</v>
      </c>
    </row>
    <row r="444" spans="1:18" x14ac:dyDescent="0.35">
      <c r="A444" s="15" t="s">
        <v>1432</v>
      </c>
      <c r="B444" s="15" t="s">
        <v>6429</v>
      </c>
      <c r="C444" s="15" t="s">
        <v>6430</v>
      </c>
      <c r="D444" s="15" t="s">
        <v>4212</v>
      </c>
      <c r="E444" s="15" t="s">
        <v>4025</v>
      </c>
      <c r="F444" s="15" t="s">
        <v>4006</v>
      </c>
      <c r="G444" s="15" t="s">
        <v>3899</v>
      </c>
      <c r="H444" s="16" t="s">
        <v>1434</v>
      </c>
      <c r="I444" s="17">
        <v>21.83</v>
      </c>
      <c r="J444" s="15" t="s">
        <v>30</v>
      </c>
      <c r="K444" s="15" t="s">
        <v>30</v>
      </c>
      <c r="L444" s="20">
        <v>37935</v>
      </c>
      <c r="M444" s="15" t="s">
        <v>30</v>
      </c>
      <c r="N444" s="15" t="s">
        <v>30</v>
      </c>
      <c r="O444" s="15" t="s">
        <v>30</v>
      </c>
      <c r="P444" s="15" t="s">
        <v>5226</v>
      </c>
      <c r="Q444" s="15" t="s">
        <v>30</v>
      </c>
      <c r="R444" s="18">
        <f>INDEX('Blast furnaces'!$R:$R,MATCH(A444,'Blast furnaces'!$A:$A,0))</f>
        <v>0</v>
      </c>
    </row>
    <row r="445" spans="1:18" x14ac:dyDescent="0.35">
      <c r="A445" s="15" t="s">
        <v>1440</v>
      </c>
      <c r="B445" s="15" t="s">
        <v>6431</v>
      </c>
      <c r="C445" s="15" t="s">
        <v>6432</v>
      </c>
      <c r="D445" s="15" t="s">
        <v>30</v>
      </c>
      <c r="E445" s="15" t="s">
        <v>4025</v>
      </c>
      <c r="F445" s="15" t="s">
        <v>4006</v>
      </c>
      <c r="G445" s="15" t="s">
        <v>3899</v>
      </c>
      <c r="H445" s="16" t="s">
        <v>1442</v>
      </c>
      <c r="I445" s="17">
        <v>15.41</v>
      </c>
      <c r="J445" s="15" t="s">
        <v>30</v>
      </c>
      <c r="K445" s="15" t="s">
        <v>30</v>
      </c>
      <c r="L445" s="20">
        <v>40283</v>
      </c>
      <c r="M445" s="15" t="s">
        <v>30</v>
      </c>
      <c r="N445" s="15" t="s">
        <v>30</v>
      </c>
      <c r="O445" s="15" t="s">
        <v>30</v>
      </c>
      <c r="P445" s="15" t="s">
        <v>5226</v>
      </c>
      <c r="Q445" s="15" t="s">
        <v>30</v>
      </c>
      <c r="R445" s="18">
        <f>INDEX('Blast furnaces'!$R:$R,MATCH(A445,'Blast furnaces'!$A:$A,0))</f>
        <v>43525</v>
      </c>
    </row>
    <row r="446" spans="1:18" x14ac:dyDescent="0.35">
      <c r="A446" s="15" t="s">
        <v>6433</v>
      </c>
      <c r="B446" s="15" t="s">
        <v>6434</v>
      </c>
      <c r="C446" s="15" t="s">
        <v>6435</v>
      </c>
      <c r="D446" s="15" t="s">
        <v>30</v>
      </c>
      <c r="E446" s="15" t="s">
        <v>4025</v>
      </c>
      <c r="F446" s="15" t="s">
        <v>4006</v>
      </c>
      <c r="G446" s="15" t="s">
        <v>3899</v>
      </c>
      <c r="H446" s="16" t="s">
        <v>6436</v>
      </c>
      <c r="I446" s="17">
        <v>14.35</v>
      </c>
      <c r="J446" s="15" t="s">
        <v>30</v>
      </c>
      <c r="K446" s="15" t="s">
        <v>30</v>
      </c>
      <c r="L446" s="20">
        <v>40669</v>
      </c>
      <c r="M446" s="15" t="s">
        <v>30</v>
      </c>
      <c r="N446" s="15" t="s">
        <v>30</v>
      </c>
      <c r="O446" s="15" t="s">
        <v>30</v>
      </c>
      <c r="P446" s="15" t="s">
        <v>4</v>
      </c>
      <c r="Q446" s="15" t="s">
        <v>6437</v>
      </c>
      <c r="R446" s="18" t="e">
        <f>INDEX('Blast furnaces'!$R:$R,MATCH(A446,'Blast furnaces'!$A:$A,0))</f>
        <v>#N/A</v>
      </c>
    </row>
    <row r="447" spans="1:18" x14ac:dyDescent="0.35">
      <c r="A447" s="15" t="s">
        <v>1436</v>
      </c>
      <c r="B447" s="15" t="s">
        <v>6438</v>
      </c>
      <c r="C447" s="15" t="s">
        <v>6439</v>
      </c>
      <c r="D447" s="15" t="s">
        <v>30</v>
      </c>
      <c r="E447" s="15" t="s">
        <v>4025</v>
      </c>
      <c r="F447" s="15" t="s">
        <v>4006</v>
      </c>
      <c r="G447" s="15" t="s">
        <v>3899</v>
      </c>
      <c r="H447" s="16" t="s">
        <v>1438</v>
      </c>
      <c r="I447" s="17">
        <v>15.01</v>
      </c>
      <c r="J447" s="15" t="s">
        <v>30</v>
      </c>
      <c r="K447" s="15" t="s">
        <v>30</v>
      </c>
      <c r="L447" s="20">
        <v>40427</v>
      </c>
      <c r="M447" s="15" t="s">
        <v>30</v>
      </c>
      <c r="N447" s="15" t="s">
        <v>30</v>
      </c>
      <c r="O447" s="15" t="s">
        <v>30</v>
      </c>
      <c r="P447" s="15" t="s">
        <v>5264</v>
      </c>
      <c r="Q447" s="15" t="s">
        <v>30</v>
      </c>
      <c r="R447" s="18">
        <f>INDEX('Blast furnaces'!$R:$R,MATCH(A447,'Blast furnaces'!$A:$A,0))</f>
        <v>44930</v>
      </c>
    </row>
    <row r="448" spans="1:18" x14ac:dyDescent="0.35">
      <c r="A448" s="15" t="s">
        <v>6440</v>
      </c>
      <c r="B448" s="15" t="s">
        <v>6441</v>
      </c>
      <c r="C448" s="15" t="s">
        <v>6442</v>
      </c>
      <c r="D448" s="15" t="s">
        <v>4213</v>
      </c>
      <c r="E448" s="15" t="s">
        <v>4025</v>
      </c>
      <c r="F448" s="15" t="s">
        <v>4006</v>
      </c>
      <c r="G448" s="15" t="s">
        <v>3899</v>
      </c>
      <c r="H448" s="16" t="s">
        <v>6443</v>
      </c>
      <c r="I448" s="17">
        <v>13.85</v>
      </c>
      <c r="J448" s="15" t="s">
        <v>30</v>
      </c>
      <c r="K448" s="15" t="s">
        <v>30</v>
      </c>
      <c r="L448" s="20">
        <v>40850</v>
      </c>
      <c r="M448" s="15" t="s">
        <v>30</v>
      </c>
      <c r="N448" s="15" t="s">
        <v>30</v>
      </c>
      <c r="O448" s="15" t="s">
        <v>30</v>
      </c>
      <c r="P448" s="15" t="s">
        <v>4</v>
      </c>
      <c r="Q448" s="15" t="s">
        <v>5610</v>
      </c>
      <c r="R448" s="18" t="e">
        <f>INDEX('Blast furnaces'!$R:$R,MATCH(A448,'Blast furnaces'!$A:$A,0))</f>
        <v>#N/A</v>
      </c>
    </row>
    <row r="449" spans="1:18" x14ac:dyDescent="0.35">
      <c r="A449" s="15" t="s">
        <v>1445</v>
      </c>
      <c r="B449" s="15" t="s">
        <v>6444</v>
      </c>
      <c r="C449" s="15" t="s">
        <v>6445</v>
      </c>
      <c r="D449" s="15" t="s">
        <v>4214</v>
      </c>
      <c r="E449" s="15" t="s">
        <v>4025</v>
      </c>
      <c r="F449" s="15" t="s">
        <v>4006</v>
      </c>
      <c r="G449" s="15" t="s">
        <v>3899</v>
      </c>
      <c r="H449" s="16" t="s">
        <v>1447</v>
      </c>
      <c r="I449" s="17">
        <v>67</v>
      </c>
      <c r="J449" s="15" t="s">
        <v>30</v>
      </c>
      <c r="K449" s="15" t="s">
        <v>30</v>
      </c>
      <c r="L449" s="15">
        <v>1958</v>
      </c>
      <c r="M449" s="15" t="s">
        <v>30</v>
      </c>
      <c r="N449" s="15" t="s">
        <v>30</v>
      </c>
      <c r="O449" s="15" t="s">
        <v>30</v>
      </c>
      <c r="P449" s="15" t="s">
        <v>5226</v>
      </c>
      <c r="Q449" s="15" t="s">
        <v>30</v>
      </c>
      <c r="R449" s="18">
        <f>INDEX('Blast furnaces'!$R:$R,MATCH(A449,'Blast furnaces'!$A:$A,0))</f>
        <v>44508</v>
      </c>
    </row>
    <row r="450" spans="1:18" x14ac:dyDescent="0.35">
      <c r="A450" s="15" t="s">
        <v>992</v>
      </c>
      <c r="B450" s="15" t="s">
        <v>6446</v>
      </c>
      <c r="C450" s="15" t="s">
        <v>6447</v>
      </c>
      <c r="D450" s="15" t="s">
        <v>30</v>
      </c>
      <c r="E450" s="15" t="s">
        <v>4057</v>
      </c>
      <c r="F450" s="15" t="s">
        <v>4006</v>
      </c>
      <c r="G450" s="15" t="s">
        <v>3899</v>
      </c>
      <c r="H450" s="16" t="s">
        <v>994</v>
      </c>
      <c r="I450" s="17">
        <v>67</v>
      </c>
      <c r="J450" s="15" t="s">
        <v>30</v>
      </c>
      <c r="K450" s="15" t="s">
        <v>30</v>
      </c>
      <c r="L450" s="15">
        <v>1958</v>
      </c>
      <c r="M450" s="15" t="s">
        <v>30</v>
      </c>
      <c r="N450" s="15" t="s">
        <v>30</v>
      </c>
      <c r="O450" s="15" t="s">
        <v>30</v>
      </c>
      <c r="P450" s="15" t="s">
        <v>5264</v>
      </c>
      <c r="Q450" s="15" t="s">
        <v>30</v>
      </c>
      <c r="R450" s="18">
        <f>INDEX('Blast furnaces'!$R:$R,MATCH(A450,'Blast furnaces'!$A:$A,0))</f>
        <v>0</v>
      </c>
    </row>
    <row r="451" spans="1:18" x14ac:dyDescent="0.35">
      <c r="A451" s="15" t="s">
        <v>1169</v>
      </c>
      <c r="B451" s="15" t="s">
        <v>6448</v>
      </c>
      <c r="C451" s="15" t="s">
        <v>6449</v>
      </c>
      <c r="D451" s="15" t="s">
        <v>4215</v>
      </c>
      <c r="E451" s="15" t="s">
        <v>4121</v>
      </c>
      <c r="F451" s="15" t="s">
        <v>4006</v>
      </c>
      <c r="G451" s="15" t="s">
        <v>3899</v>
      </c>
      <c r="H451" s="16" t="s">
        <v>1171</v>
      </c>
      <c r="I451" s="17">
        <v>14.01</v>
      </c>
      <c r="J451" s="15" t="s">
        <v>30</v>
      </c>
      <c r="K451" s="15" t="s">
        <v>30</v>
      </c>
      <c r="L451" s="20">
        <v>39445</v>
      </c>
      <c r="M451" s="15" t="s">
        <v>30</v>
      </c>
      <c r="N451" s="15" t="s">
        <v>30</v>
      </c>
      <c r="O451" s="15">
        <v>2022</v>
      </c>
      <c r="P451" s="15" t="s">
        <v>5264</v>
      </c>
      <c r="Q451" s="15" t="s">
        <v>6450</v>
      </c>
      <c r="R451" s="18">
        <f>INDEX('Blast furnaces'!$R:$R,MATCH(A451,'Blast furnaces'!$A:$A,0))</f>
        <v>0</v>
      </c>
    </row>
    <row r="452" spans="1:18" x14ac:dyDescent="0.35">
      <c r="A452" s="15" t="s">
        <v>342</v>
      </c>
      <c r="B452" s="15" t="s">
        <v>6451</v>
      </c>
      <c r="C452" s="15" t="s">
        <v>6452</v>
      </c>
      <c r="D452" s="15" t="s">
        <v>4084</v>
      </c>
      <c r="E452" s="15" t="s">
        <v>4036</v>
      </c>
      <c r="F452" s="15" t="s">
        <v>4006</v>
      </c>
      <c r="G452" s="15" t="s">
        <v>3899</v>
      </c>
      <c r="H452" s="16" t="s">
        <v>344</v>
      </c>
      <c r="I452" s="17">
        <v>102</v>
      </c>
      <c r="J452" s="15" t="s">
        <v>30</v>
      </c>
      <c r="K452" s="15" t="s">
        <v>30</v>
      </c>
      <c r="L452" s="15">
        <v>1919</v>
      </c>
      <c r="M452" s="15" t="s">
        <v>30</v>
      </c>
      <c r="N452" s="15" t="s">
        <v>30</v>
      </c>
      <c r="O452" s="15">
        <v>2021</v>
      </c>
      <c r="P452" s="15" t="s">
        <v>5226</v>
      </c>
      <c r="Q452" s="15" t="s">
        <v>30</v>
      </c>
      <c r="R452" s="18">
        <f>INDEX('Blast furnaces'!$R:$R,MATCH(A452,'Blast furnaces'!$A:$A,0))</f>
        <v>0</v>
      </c>
    </row>
    <row r="453" spans="1:18" x14ac:dyDescent="0.35">
      <c r="A453" s="15" t="s">
        <v>931</v>
      </c>
      <c r="B453" s="15" t="s">
        <v>6453</v>
      </c>
      <c r="C453" s="15" t="s">
        <v>6454</v>
      </c>
      <c r="D453" s="15" t="s">
        <v>4216</v>
      </c>
      <c r="E453" s="15" t="s">
        <v>4039</v>
      </c>
      <c r="F453" s="15" t="s">
        <v>4006</v>
      </c>
      <c r="G453" s="15" t="s">
        <v>3899</v>
      </c>
      <c r="H453" s="16" t="s">
        <v>933</v>
      </c>
      <c r="I453" s="17">
        <v>11.94</v>
      </c>
      <c r="J453" s="15" t="s">
        <v>30</v>
      </c>
      <c r="K453" s="15" t="s">
        <v>30</v>
      </c>
      <c r="L453" s="20">
        <v>39470</v>
      </c>
      <c r="M453" s="15" t="s">
        <v>30</v>
      </c>
      <c r="N453" s="15" t="s">
        <v>30</v>
      </c>
      <c r="O453" s="15">
        <v>2020</v>
      </c>
      <c r="P453" s="15" t="s">
        <v>5226</v>
      </c>
      <c r="Q453" s="15" t="s">
        <v>6455</v>
      </c>
      <c r="R453" s="18">
        <f>INDEX('Blast furnaces'!$R:$R,MATCH(A453,'Blast furnaces'!$A:$A,0))</f>
        <v>0</v>
      </c>
    </row>
    <row r="454" spans="1:18" x14ac:dyDescent="0.35">
      <c r="A454" s="15" t="s">
        <v>6456</v>
      </c>
      <c r="B454" s="15" t="s">
        <v>6457</v>
      </c>
      <c r="C454" s="15" t="s">
        <v>6458</v>
      </c>
      <c r="D454" s="15" t="s">
        <v>4217</v>
      </c>
      <c r="E454" s="15" t="s">
        <v>4039</v>
      </c>
      <c r="F454" s="15" t="s">
        <v>4006</v>
      </c>
      <c r="G454" s="15" t="s">
        <v>3899</v>
      </c>
      <c r="H454" s="16" t="s">
        <v>6459</v>
      </c>
      <c r="I454" s="17">
        <v>25.14</v>
      </c>
      <c r="J454" s="15" t="s">
        <v>30</v>
      </c>
      <c r="K454" s="15" t="s">
        <v>30</v>
      </c>
      <c r="L454" s="20">
        <v>36728</v>
      </c>
      <c r="M454" s="15" t="s">
        <v>30</v>
      </c>
      <c r="N454" s="15" t="s">
        <v>30</v>
      </c>
      <c r="O454" s="15" t="s">
        <v>30</v>
      </c>
      <c r="P454" s="15" t="s">
        <v>4</v>
      </c>
      <c r="Q454" s="15" t="s">
        <v>6460</v>
      </c>
      <c r="R454" s="18" t="e">
        <f>INDEX('Blast furnaces'!$R:$R,MATCH(A454,'Blast furnaces'!$A:$A,0))</f>
        <v>#N/A</v>
      </c>
    </row>
    <row r="455" spans="1:18" x14ac:dyDescent="0.35">
      <c r="A455" s="15" t="s">
        <v>960</v>
      </c>
      <c r="B455" s="15" t="s">
        <v>6461</v>
      </c>
      <c r="C455" s="15" t="s">
        <v>6462</v>
      </c>
      <c r="D455" s="15" t="s">
        <v>4218</v>
      </c>
      <c r="E455" s="15" t="s">
        <v>4039</v>
      </c>
      <c r="F455" s="15" t="s">
        <v>4006</v>
      </c>
      <c r="G455" s="15" t="s">
        <v>3899</v>
      </c>
      <c r="H455" s="16" t="s">
        <v>962</v>
      </c>
      <c r="I455" s="17">
        <v>16</v>
      </c>
      <c r="J455" s="15" t="s">
        <v>30</v>
      </c>
      <c r="K455" s="15" t="s">
        <v>30</v>
      </c>
      <c r="L455" s="15">
        <v>2004</v>
      </c>
      <c r="M455" s="15" t="s">
        <v>30</v>
      </c>
      <c r="N455" s="15" t="s">
        <v>30</v>
      </c>
      <c r="O455" s="15">
        <v>2020</v>
      </c>
      <c r="P455" s="15" t="s">
        <v>5226</v>
      </c>
      <c r="Q455" s="15" t="s">
        <v>30</v>
      </c>
      <c r="R455" s="18">
        <f>INDEX('Blast furnaces'!$R:$R,MATCH(A455,'Blast furnaces'!$A:$A,0))</f>
        <v>0</v>
      </c>
    </row>
    <row r="456" spans="1:18" x14ac:dyDescent="0.35">
      <c r="A456" s="15" t="s">
        <v>1524</v>
      </c>
      <c r="B456" s="15" t="s">
        <v>6463</v>
      </c>
      <c r="C456" s="15" t="s">
        <v>6464</v>
      </c>
      <c r="D456" s="15" t="s">
        <v>30</v>
      </c>
      <c r="E456" s="15" t="s">
        <v>4039</v>
      </c>
      <c r="F456" s="15" t="s">
        <v>4006</v>
      </c>
      <c r="G456" s="15" t="s">
        <v>3899</v>
      </c>
      <c r="H456" s="16" t="s">
        <v>1526</v>
      </c>
      <c r="I456" s="17">
        <v>67</v>
      </c>
      <c r="J456" s="15" t="s">
        <v>30</v>
      </c>
      <c r="K456" s="15" t="s">
        <v>30</v>
      </c>
      <c r="L456" s="15">
        <v>1958</v>
      </c>
      <c r="M456" s="15" t="s">
        <v>30</v>
      </c>
      <c r="N456" s="15" t="s">
        <v>30</v>
      </c>
      <c r="O456" s="15" t="s">
        <v>30</v>
      </c>
      <c r="P456" s="15" t="s">
        <v>5264</v>
      </c>
      <c r="Q456" s="15" t="s">
        <v>5448</v>
      </c>
      <c r="R456" s="18">
        <f>INDEX('Blast furnaces'!$R:$R,MATCH(A456,'Blast furnaces'!$A:$A,0))</f>
        <v>0</v>
      </c>
    </row>
    <row r="457" spans="1:18" x14ac:dyDescent="0.35">
      <c r="A457" s="15" t="s">
        <v>275</v>
      </c>
      <c r="B457" s="15" t="s">
        <v>6465</v>
      </c>
      <c r="C457" s="15" t="s">
        <v>6466</v>
      </c>
      <c r="D457" s="15" t="s">
        <v>4065</v>
      </c>
      <c r="E457" s="15" t="s">
        <v>4008</v>
      </c>
      <c r="F457" s="15" t="s">
        <v>4006</v>
      </c>
      <c r="G457" s="15" t="s">
        <v>3899</v>
      </c>
      <c r="H457" s="16" t="s">
        <v>277</v>
      </c>
      <c r="I457" s="17">
        <v>18</v>
      </c>
      <c r="J457" s="15" t="s">
        <v>30</v>
      </c>
      <c r="K457" s="15" t="s">
        <v>30</v>
      </c>
      <c r="L457" s="15">
        <v>2007</v>
      </c>
      <c r="M457" s="15" t="s">
        <v>30</v>
      </c>
      <c r="N457" s="15" t="s">
        <v>30</v>
      </c>
      <c r="O457" s="15" t="s">
        <v>30</v>
      </c>
      <c r="P457" s="15" t="s">
        <v>5226</v>
      </c>
      <c r="Q457" s="15" t="s">
        <v>30</v>
      </c>
      <c r="R457" s="18">
        <f>INDEX('Blast furnaces'!$R:$R,MATCH(A457,'Blast furnaces'!$A:$A,0))</f>
        <v>45031</v>
      </c>
    </row>
    <row r="458" spans="1:18" x14ac:dyDescent="0.35">
      <c r="A458" s="15" t="s">
        <v>2552</v>
      </c>
      <c r="B458" s="15" t="s">
        <v>6467</v>
      </c>
      <c r="C458" s="15" t="s">
        <v>6468</v>
      </c>
      <c r="D458" s="15" t="s">
        <v>4219</v>
      </c>
      <c r="E458" s="15" t="s">
        <v>4039</v>
      </c>
      <c r="F458" s="15" t="s">
        <v>4006</v>
      </c>
      <c r="G458" s="15" t="s">
        <v>3899</v>
      </c>
      <c r="H458" s="16" t="s">
        <v>2554</v>
      </c>
      <c r="I458" s="17">
        <v>12.92</v>
      </c>
      <c r="J458" s="15" t="s">
        <v>30</v>
      </c>
      <c r="K458" s="15" t="s">
        <v>30</v>
      </c>
      <c r="L458" s="20">
        <v>41192</v>
      </c>
      <c r="M458" s="15" t="s">
        <v>30</v>
      </c>
      <c r="N458" s="15" t="s">
        <v>30</v>
      </c>
      <c r="O458" s="15" t="s">
        <v>30</v>
      </c>
      <c r="P458" s="15" t="s">
        <v>5226</v>
      </c>
      <c r="Q458" s="15" t="s">
        <v>30</v>
      </c>
      <c r="R458" s="18">
        <f>INDEX('Blast furnaces'!$R:$R,MATCH(A458,'Blast furnaces'!$A:$A,0))</f>
        <v>0</v>
      </c>
    </row>
    <row r="459" spans="1:18" x14ac:dyDescent="0.35">
      <c r="A459" s="15" t="s">
        <v>945</v>
      </c>
      <c r="B459" s="15" t="s">
        <v>6469</v>
      </c>
      <c r="C459" s="15" t="s">
        <v>6470</v>
      </c>
      <c r="D459" s="15" t="s">
        <v>4220</v>
      </c>
      <c r="E459" s="15" t="s">
        <v>4039</v>
      </c>
      <c r="F459" s="15" t="s">
        <v>4006</v>
      </c>
      <c r="G459" s="15" t="s">
        <v>3899</v>
      </c>
      <c r="H459" s="16" t="s">
        <v>947</v>
      </c>
      <c r="I459" s="17">
        <v>24.26</v>
      </c>
      <c r="J459" s="15" t="s">
        <v>30</v>
      </c>
      <c r="K459" s="15" t="s">
        <v>30</v>
      </c>
      <c r="L459" s="20">
        <v>37049</v>
      </c>
      <c r="M459" s="15" t="s">
        <v>30</v>
      </c>
      <c r="N459" s="15" t="s">
        <v>30</v>
      </c>
      <c r="O459" s="15" t="s">
        <v>30</v>
      </c>
      <c r="P459" s="15" t="s">
        <v>5226</v>
      </c>
      <c r="Q459" s="15" t="s">
        <v>30</v>
      </c>
      <c r="R459" s="18">
        <f>INDEX('Blast furnaces'!$R:$R,MATCH(A459,'Blast furnaces'!$A:$A,0))</f>
        <v>0</v>
      </c>
    </row>
    <row r="460" spans="1:18" x14ac:dyDescent="0.35">
      <c r="A460" s="15" t="s">
        <v>6471</v>
      </c>
      <c r="B460" s="15" t="s">
        <v>6472</v>
      </c>
      <c r="C460" s="15" t="s">
        <v>6473</v>
      </c>
      <c r="D460" s="15" t="s">
        <v>4221</v>
      </c>
      <c r="E460" s="15" t="s">
        <v>4121</v>
      </c>
      <c r="F460" s="15" t="s">
        <v>4006</v>
      </c>
      <c r="G460" s="15" t="s">
        <v>3899</v>
      </c>
      <c r="H460" s="16" t="s">
        <v>6474</v>
      </c>
      <c r="I460" s="17">
        <v>18.48</v>
      </c>
      <c r="J460" s="15" t="s">
        <v>30</v>
      </c>
      <c r="K460" s="15" t="s">
        <v>30</v>
      </c>
      <c r="L460" s="20">
        <v>39160</v>
      </c>
      <c r="M460" s="15" t="s">
        <v>30</v>
      </c>
      <c r="N460" s="15" t="s">
        <v>30</v>
      </c>
      <c r="O460" s="15" t="s">
        <v>30</v>
      </c>
      <c r="P460" s="15" t="s">
        <v>4</v>
      </c>
      <c r="Q460" s="15" t="s">
        <v>30</v>
      </c>
      <c r="R460" s="18" t="e">
        <f>INDEX('Blast furnaces'!$R:$R,MATCH(A460,'Blast furnaces'!$A:$A,0))</f>
        <v>#N/A</v>
      </c>
    </row>
    <row r="461" spans="1:18" x14ac:dyDescent="0.35">
      <c r="A461" s="15" t="s">
        <v>6475</v>
      </c>
      <c r="B461" s="15" t="s">
        <v>6476</v>
      </c>
      <c r="C461" s="15" t="s">
        <v>6477</v>
      </c>
      <c r="D461" s="15" t="s">
        <v>4222</v>
      </c>
      <c r="E461" s="15" t="s">
        <v>4033</v>
      </c>
      <c r="F461" s="15" t="s">
        <v>4006</v>
      </c>
      <c r="G461" s="15" t="s">
        <v>3899</v>
      </c>
      <c r="H461" s="16" t="s">
        <v>6478</v>
      </c>
      <c r="I461" s="17" t="s">
        <v>30</v>
      </c>
      <c r="J461" s="15" t="s">
        <v>30</v>
      </c>
      <c r="K461" s="15" t="s">
        <v>30</v>
      </c>
      <c r="L461" s="15" t="s">
        <v>30</v>
      </c>
      <c r="M461" s="15">
        <v>2023</v>
      </c>
      <c r="N461" s="15" t="s">
        <v>30</v>
      </c>
      <c r="O461" s="18">
        <v>45292</v>
      </c>
      <c r="P461" s="15" t="s">
        <v>4</v>
      </c>
      <c r="Q461" s="15" t="s">
        <v>6479</v>
      </c>
      <c r="R461" s="18" t="e">
        <f>INDEX('Blast furnaces'!$R:$R,MATCH(A461,'Blast furnaces'!$A:$A,0))</f>
        <v>#N/A</v>
      </c>
    </row>
    <row r="462" spans="1:18" x14ac:dyDescent="0.35">
      <c r="A462" s="15" t="s">
        <v>1090</v>
      </c>
      <c r="B462" s="15" t="s">
        <v>6480</v>
      </c>
      <c r="C462" s="15" t="s">
        <v>6481</v>
      </c>
      <c r="D462" s="15" t="s">
        <v>4223</v>
      </c>
      <c r="E462" s="15" t="s">
        <v>4009</v>
      </c>
      <c r="F462" s="15" t="s">
        <v>4006</v>
      </c>
      <c r="G462" s="15" t="s">
        <v>3899</v>
      </c>
      <c r="H462" s="16" t="s">
        <v>1092</v>
      </c>
      <c r="I462" s="17">
        <v>14.79</v>
      </c>
      <c r="J462" s="15" t="s">
        <v>30</v>
      </c>
      <c r="K462" s="15" t="s">
        <v>30</v>
      </c>
      <c r="L462" s="20">
        <v>40509</v>
      </c>
      <c r="M462" s="15" t="s">
        <v>30</v>
      </c>
      <c r="N462" s="15" t="s">
        <v>30</v>
      </c>
      <c r="O462" s="15" t="s">
        <v>30</v>
      </c>
      <c r="P462" s="15" t="s">
        <v>5226</v>
      </c>
      <c r="Q462" s="15" t="s">
        <v>30</v>
      </c>
      <c r="R462" s="18">
        <f>INDEX('Blast furnaces'!$R:$R,MATCH(A462,'Blast furnaces'!$A:$A,0))</f>
        <v>0</v>
      </c>
    </row>
    <row r="463" spans="1:18" x14ac:dyDescent="0.35">
      <c r="A463" s="15" t="s">
        <v>1481</v>
      </c>
      <c r="B463" s="15" t="s">
        <v>6482</v>
      </c>
      <c r="C463" s="15" t="s">
        <v>6483</v>
      </c>
      <c r="D463" s="15" t="s">
        <v>4224</v>
      </c>
      <c r="E463" s="15" t="s">
        <v>4199</v>
      </c>
      <c r="F463" s="15" t="s">
        <v>4006</v>
      </c>
      <c r="G463" s="15" t="s">
        <v>3899</v>
      </c>
      <c r="H463" s="16" t="s">
        <v>1483</v>
      </c>
      <c r="I463" s="17">
        <v>25.02</v>
      </c>
      <c r="J463" s="15" t="s">
        <v>30</v>
      </c>
      <c r="K463" s="15" t="s">
        <v>30</v>
      </c>
      <c r="L463" s="20">
        <v>36770</v>
      </c>
      <c r="M463" s="15" t="s">
        <v>30</v>
      </c>
      <c r="N463" s="15" t="s">
        <v>30</v>
      </c>
      <c r="O463" s="15" t="s">
        <v>30</v>
      </c>
      <c r="P463" s="15" t="s">
        <v>5264</v>
      </c>
      <c r="Q463" s="15" t="s">
        <v>30</v>
      </c>
      <c r="R463" s="18">
        <f>INDEX('Blast furnaces'!$R:$R,MATCH(A463,'Blast furnaces'!$A:$A,0))</f>
        <v>45212</v>
      </c>
    </row>
    <row r="464" spans="1:18" x14ac:dyDescent="0.35">
      <c r="A464" s="15" t="s">
        <v>1666</v>
      </c>
      <c r="B464" s="15" t="s">
        <v>6484</v>
      </c>
      <c r="C464" s="15" t="s">
        <v>6485</v>
      </c>
      <c r="D464" s="15" t="s">
        <v>4225</v>
      </c>
      <c r="E464" s="15" t="s">
        <v>4199</v>
      </c>
      <c r="F464" s="15" t="s">
        <v>4006</v>
      </c>
      <c r="G464" s="15" t="s">
        <v>3899</v>
      </c>
      <c r="H464" s="16" t="s">
        <v>1668</v>
      </c>
      <c r="I464" s="17">
        <v>2.5</v>
      </c>
      <c r="J464" s="15" t="s">
        <v>30</v>
      </c>
      <c r="K464" s="15" t="s">
        <v>30</v>
      </c>
      <c r="L464" s="20">
        <v>43930</v>
      </c>
      <c r="M464" s="15" t="s">
        <v>30</v>
      </c>
      <c r="N464" s="15" t="s">
        <v>30</v>
      </c>
      <c r="O464" s="20">
        <v>44844</v>
      </c>
      <c r="P464" s="15" t="s">
        <v>5226</v>
      </c>
      <c r="Q464" s="15" t="s">
        <v>30</v>
      </c>
      <c r="R464" s="18">
        <f>INDEX('Blast furnaces'!$R:$R,MATCH(A464,'Blast furnaces'!$A:$A,0))</f>
        <v>0</v>
      </c>
    </row>
    <row r="465" spans="1:18" x14ac:dyDescent="0.35">
      <c r="A465" s="15" t="s">
        <v>1488</v>
      </c>
      <c r="B465" s="15" t="s">
        <v>6486</v>
      </c>
      <c r="C465" s="15" t="s">
        <v>6487</v>
      </c>
      <c r="D465" s="15" t="s">
        <v>30</v>
      </c>
      <c r="E465" s="15" t="s">
        <v>4199</v>
      </c>
      <c r="F465" s="15" t="s">
        <v>4006</v>
      </c>
      <c r="G465" s="15" t="s">
        <v>3899</v>
      </c>
      <c r="H465" s="16" t="s">
        <v>1490</v>
      </c>
      <c r="I465" s="17">
        <v>12.06</v>
      </c>
      <c r="J465" s="15" t="s">
        <v>30</v>
      </c>
      <c r="K465" s="15" t="s">
        <v>30</v>
      </c>
      <c r="L465" s="20">
        <v>41505</v>
      </c>
      <c r="M465" s="15" t="s">
        <v>30</v>
      </c>
      <c r="N465" s="15" t="s">
        <v>30</v>
      </c>
      <c r="O465" s="15" t="s">
        <v>30</v>
      </c>
      <c r="P465" s="15" t="s">
        <v>5226</v>
      </c>
      <c r="Q465" s="15" t="s">
        <v>30</v>
      </c>
      <c r="R465" s="18">
        <f>INDEX('Blast furnaces'!$R:$R,MATCH(A465,'Blast furnaces'!$A:$A,0))</f>
        <v>0</v>
      </c>
    </row>
    <row r="466" spans="1:18" x14ac:dyDescent="0.35">
      <c r="A466" s="15" t="s">
        <v>6488</v>
      </c>
      <c r="B466" s="15" t="s">
        <v>6489</v>
      </c>
      <c r="C466" s="15" t="s">
        <v>6490</v>
      </c>
      <c r="D466" s="15" t="s">
        <v>30</v>
      </c>
      <c r="E466" s="15" t="s">
        <v>4199</v>
      </c>
      <c r="F466" s="15" t="s">
        <v>4006</v>
      </c>
      <c r="G466" s="15" t="s">
        <v>3899</v>
      </c>
      <c r="H466" s="16" t="s">
        <v>6491</v>
      </c>
      <c r="I466" s="17">
        <v>12.11</v>
      </c>
      <c r="J466" s="15" t="s">
        <v>30</v>
      </c>
      <c r="K466" s="15" t="s">
        <v>30</v>
      </c>
      <c r="L466" s="18">
        <v>41487</v>
      </c>
      <c r="M466" s="15" t="s">
        <v>30</v>
      </c>
      <c r="N466" s="15" t="s">
        <v>30</v>
      </c>
      <c r="O466" s="15" t="s">
        <v>30</v>
      </c>
      <c r="P466" s="15" t="s">
        <v>4</v>
      </c>
      <c r="Q466" s="15" t="s">
        <v>6492</v>
      </c>
      <c r="R466" s="18" t="e">
        <f>INDEX('Blast furnaces'!$R:$R,MATCH(A466,'Blast furnaces'!$A:$A,0))</f>
        <v>#N/A</v>
      </c>
    </row>
    <row r="467" spans="1:18" x14ac:dyDescent="0.35">
      <c r="A467" s="15" t="s">
        <v>1753</v>
      </c>
      <c r="B467" s="15" t="s">
        <v>6493</v>
      </c>
      <c r="C467" s="15" t="s">
        <v>6494</v>
      </c>
      <c r="D467" s="15" t="s">
        <v>4226</v>
      </c>
      <c r="E467" s="15" t="s">
        <v>4199</v>
      </c>
      <c r="F467" s="15" t="s">
        <v>4006</v>
      </c>
      <c r="G467" s="15" t="s">
        <v>3899</v>
      </c>
      <c r="H467" s="16" t="s">
        <v>1755</v>
      </c>
      <c r="I467" s="17">
        <v>4.4400000000000004</v>
      </c>
      <c r="J467" s="21">
        <v>43070</v>
      </c>
      <c r="K467" s="20">
        <v>44335</v>
      </c>
      <c r="L467" s="18">
        <v>44287</v>
      </c>
      <c r="M467" s="15" t="s">
        <v>30</v>
      </c>
      <c r="N467" s="15" t="s">
        <v>30</v>
      </c>
      <c r="O467" s="15" t="s">
        <v>30</v>
      </c>
      <c r="P467" s="15" t="s">
        <v>5226</v>
      </c>
      <c r="Q467" s="15" t="s">
        <v>30</v>
      </c>
      <c r="R467" s="18">
        <f>INDEX('Blast furnaces'!$R:$R,MATCH(A467,'Blast furnaces'!$A:$A,0))</f>
        <v>0</v>
      </c>
    </row>
    <row r="468" spans="1:18" x14ac:dyDescent="0.35">
      <c r="A468" s="15" t="s">
        <v>1662</v>
      </c>
      <c r="B468" s="15" t="s">
        <v>6495</v>
      </c>
      <c r="C468" s="15" t="s">
        <v>6496</v>
      </c>
      <c r="D468" s="15" t="s">
        <v>4227</v>
      </c>
      <c r="E468" s="15" t="s">
        <v>4199</v>
      </c>
      <c r="F468" s="15" t="s">
        <v>4006</v>
      </c>
      <c r="G468" s="15" t="s">
        <v>3899</v>
      </c>
      <c r="H468" s="16" t="s">
        <v>1664</v>
      </c>
      <c r="I468" s="17">
        <v>15.72</v>
      </c>
      <c r="J468" s="15" t="s">
        <v>30</v>
      </c>
      <c r="K468" s="15" t="s">
        <v>30</v>
      </c>
      <c r="L468" s="20">
        <v>40170</v>
      </c>
      <c r="M468" s="15" t="s">
        <v>30</v>
      </c>
      <c r="N468" s="15" t="s">
        <v>30</v>
      </c>
      <c r="O468" s="15" t="s">
        <v>30</v>
      </c>
      <c r="P468" s="15" t="s">
        <v>5264</v>
      </c>
      <c r="Q468" s="15" t="s">
        <v>30</v>
      </c>
      <c r="R468" s="18">
        <f>INDEX('Blast furnaces'!$R:$R,MATCH(A468,'Blast furnaces'!$A:$A,0))</f>
        <v>0</v>
      </c>
    </row>
    <row r="469" spans="1:18" x14ac:dyDescent="0.35">
      <c r="A469" s="15" t="s">
        <v>1468</v>
      </c>
      <c r="B469" s="15" t="s">
        <v>6497</v>
      </c>
      <c r="C469" s="15" t="s">
        <v>6498</v>
      </c>
      <c r="D469" s="15" t="s">
        <v>4228</v>
      </c>
      <c r="E469" s="15" t="s">
        <v>4199</v>
      </c>
      <c r="F469" s="15" t="s">
        <v>4006</v>
      </c>
      <c r="G469" s="15" t="s">
        <v>3899</v>
      </c>
      <c r="H469" s="16" t="s">
        <v>1470</v>
      </c>
      <c r="I469" s="17">
        <v>11.65</v>
      </c>
      <c r="J469" s="15" t="s">
        <v>30</v>
      </c>
      <c r="K469" s="15" t="s">
        <v>30</v>
      </c>
      <c r="L469" s="20">
        <v>41655</v>
      </c>
      <c r="M469" s="15" t="s">
        <v>30</v>
      </c>
      <c r="N469" s="15" t="s">
        <v>30</v>
      </c>
      <c r="O469" s="15" t="s">
        <v>30</v>
      </c>
      <c r="P469" s="15" t="s">
        <v>5226</v>
      </c>
      <c r="Q469" s="15" t="s">
        <v>30</v>
      </c>
      <c r="R469" s="18">
        <f>INDEX('Blast furnaces'!$R:$R,MATCH(A469,'Blast furnaces'!$A:$A,0))</f>
        <v>44429</v>
      </c>
    </row>
    <row r="470" spans="1:18" x14ac:dyDescent="0.35">
      <c r="A470" s="15" t="s">
        <v>1563</v>
      </c>
      <c r="B470" s="15" t="s">
        <v>6499</v>
      </c>
      <c r="C470" s="15" t="s">
        <v>6500</v>
      </c>
      <c r="D470" s="15" t="s">
        <v>4229</v>
      </c>
      <c r="E470" s="15" t="s">
        <v>4199</v>
      </c>
      <c r="F470" s="15" t="s">
        <v>4006</v>
      </c>
      <c r="G470" s="15" t="s">
        <v>3899</v>
      </c>
      <c r="H470" s="16" t="s">
        <v>1565</v>
      </c>
      <c r="I470" s="17">
        <v>24.09</v>
      </c>
      <c r="J470" s="15" t="s">
        <v>30</v>
      </c>
      <c r="K470" s="15" t="s">
        <v>30</v>
      </c>
      <c r="L470" s="20">
        <v>37111</v>
      </c>
      <c r="M470" s="15" t="s">
        <v>30</v>
      </c>
      <c r="N470" s="15" t="s">
        <v>30</v>
      </c>
      <c r="O470" s="15" t="s">
        <v>30</v>
      </c>
      <c r="P470" s="15" t="s">
        <v>5264</v>
      </c>
      <c r="Q470" s="15" t="s">
        <v>30</v>
      </c>
      <c r="R470" s="18">
        <f>INDEX('Blast furnaces'!$R:$R,MATCH(A470,'Blast furnaces'!$A:$A,0))</f>
        <v>45261</v>
      </c>
    </row>
    <row r="471" spans="1:18" x14ac:dyDescent="0.35">
      <c r="A471" s="15" t="s">
        <v>887</v>
      </c>
      <c r="B471" s="15" t="s">
        <v>6501</v>
      </c>
      <c r="C471" s="15" t="s">
        <v>6502</v>
      </c>
      <c r="D471" s="15" t="s">
        <v>30</v>
      </c>
      <c r="E471" s="15" t="s">
        <v>4039</v>
      </c>
      <c r="F471" s="15" t="s">
        <v>4006</v>
      </c>
      <c r="G471" s="15" t="s">
        <v>3899</v>
      </c>
      <c r="H471" s="16" t="s">
        <v>889</v>
      </c>
      <c r="I471" s="17">
        <v>23.95</v>
      </c>
      <c r="J471" s="15" t="s">
        <v>30</v>
      </c>
      <c r="K471" s="15" t="s">
        <v>30</v>
      </c>
      <c r="L471" s="20">
        <v>37162</v>
      </c>
      <c r="M471" s="15" t="s">
        <v>30</v>
      </c>
      <c r="N471" s="15" t="s">
        <v>30</v>
      </c>
      <c r="O471" s="15" t="s">
        <v>30</v>
      </c>
      <c r="P471" s="15" t="s">
        <v>5264</v>
      </c>
      <c r="Q471" s="15" t="s">
        <v>5512</v>
      </c>
      <c r="R471" s="18">
        <f>INDEX('Blast furnaces'!$R:$R,MATCH(A471,'Blast furnaces'!$A:$A,0))</f>
        <v>0</v>
      </c>
    </row>
    <row r="472" spans="1:18" x14ac:dyDescent="0.35">
      <c r="A472" s="15" t="s">
        <v>1602</v>
      </c>
      <c r="B472" s="15" t="s">
        <v>6503</v>
      </c>
      <c r="C472" s="15" t="s">
        <v>6504</v>
      </c>
      <c r="D472" s="15" t="s">
        <v>30</v>
      </c>
      <c r="E472" s="15" t="s">
        <v>4039</v>
      </c>
      <c r="F472" s="15" t="s">
        <v>4006</v>
      </c>
      <c r="G472" s="15" t="s">
        <v>3899</v>
      </c>
      <c r="H472" s="16" t="s">
        <v>1604</v>
      </c>
      <c r="I472" s="17">
        <v>3</v>
      </c>
      <c r="J472" s="15" t="s">
        <v>30</v>
      </c>
      <c r="K472" s="15" t="s">
        <v>30</v>
      </c>
      <c r="L472" s="15">
        <v>2022</v>
      </c>
      <c r="M472" s="15" t="s">
        <v>30</v>
      </c>
      <c r="N472" s="15" t="s">
        <v>30</v>
      </c>
      <c r="O472" s="15" t="s">
        <v>30</v>
      </c>
      <c r="P472" s="15" t="s">
        <v>5264</v>
      </c>
      <c r="Q472" s="15" t="s">
        <v>5448</v>
      </c>
      <c r="R472" s="18">
        <f>INDEX('Blast furnaces'!$R:$R,MATCH(A472,'Blast furnaces'!$A:$A,0))</f>
        <v>0</v>
      </c>
    </row>
    <row r="473" spans="1:18" x14ac:dyDescent="0.35">
      <c r="A473" s="15" t="s">
        <v>827</v>
      </c>
      <c r="B473" s="15" t="s">
        <v>6505</v>
      </c>
      <c r="C473" s="15" t="s">
        <v>6506</v>
      </c>
      <c r="D473" s="15" t="s">
        <v>4230</v>
      </c>
      <c r="E473" s="15" t="s">
        <v>4039</v>
      </c>
      <c r="F473" s="15" t="s">
        <v>4006</v>
      </c>
      <c r="G473" s="15" t="s">
        <v>3899</v>
      </c>
      <c r="H473" s="16" t="s">
        <v>829</v>
      </c>
      <c r="I473" s="17">
        <v>23.16</v>
      </c>
      <c r="J473" s="15" t="s">
        <v>30</v>
      </c>
      <c r="K473" s="15" t="s">
        <v>30</v>
      </c>
      <c r="L473" s="20">
        <v>37452</v>
      </c>
      <c r="M473" s="15" t="s">
        <v>30</v>
      </c>
      <c r="N473" s="15" t="s">
        <v>30</v>
      </c>
      <c r="O473" s="15" t="s">
        <v>30</v>
      </c>
      <c r="P473" s="15" t="s">
        <v>5264</v>
      </c>
      <c r="Q473" s="15" t="s">
        <v>6507</v>
      </c>
      <c r="R473" s="18">
        <f>INDEX('Blast furnaces'!$R:$R,MATCH(A473,'Blast furnaces'!$A:$A,0))</f>
        <v>0</v>
      </c>
    </row>
    <row r="474" spans="1:18" x14ac:dyDescent="0.35">
      <c r="A474" s="15" t="s">
        <v>6508</v>
      </c>
      <c r="B474" s="15" t="s">
        <v>6509</v>
      </c>
      <c r="C474" s="15" t="s">
        <v>6510</v>
      </c>
      <c r="D474" s="15" t="s">
        <v>4230</v>
      </c>
      <c r="E474" s="15" t="s">
        <v>4039</v>
      </c>
      <c r="F474" s="15" t="s">
        <v>4006</v>
      </c>
      <c r="G474" s="15" t="s">
        <v>3899</v>
      </c>
      <c r="H474" s="16" t="s">
        <v>6511</v>
      </c>
      <c r="I474" s="17">
        <v>22.69</v>
      </c>
      <c r="J474" s="15" t="s">
        <v>30</v>
      </c>
      <c r="K474" s="15" t="s">
        <v>30</v>
      </c>
      <c r="L474" s="20">
        <v>37624</v>
      </c>
      <c r="M474" s="15" t="s">
        <v>30</v>
      </c>
      <c r="N474" s="15" t="s">
        <v>30</v>
      </c>
      <c r="O474" s="15" t="s">
        <v>30</v>
      </c>
      <c r="P474" s="15" t="s">
        <v>2</v>
      </c>
      <c r="Q474" s="15" t="s">
        <v>30</v>
      </c>
      <c r="R474" s="18" t="e">
        <f>INDEX('Blast furnaces'!$R:$R,MATCH(A474,'Blast furnaces'!$A:$A,0))</f>
        <v>#N/A</v>
      </c>
    </row>
    <row r="475" spans="1:18" x14ac:dyDescent="0.35">
      <c r="A475" s="15" t="s">
        <v>6512</v>
      </c>
      <c r="B475" s="15" t="s">
        <v>6513</v>
      </c>
      <c r="C475" s="15" t="s">
        <v>6514</v>
      </c>
      <c r="D475" s="15" t="s">
        <v>4231</v>
      </c>
      <c r="E475" s="15" t="s">
        <v>4130</v>
      </c>
      <c r="F475" s="15" t="s">
        <v>4006</v>
      </c>
      <c r="G475" s="15" t="s">
        <v>3899</v>
      </c>
      <c r="H475" s="16" t="s">
        <v>6515</v>
      </c>
      <c r="I475" s="17">
        <v>22.77</v>
      </c>
      <c r="J475" s="15" t="s">
        <v>30</v>
      </c>
      <c r="K475" s="15" t="s">
        <v>30</v>
      </c>
      <c r="L475" s="20">
        <v>37594</v>
      </c>
      <c r="M475" s="15" t="s">
        <v>30</v>
      </c>
      <c r="N475" s="15" t="s">
        <v>30</v>
      </c>
      <c r="O475" s="15" t="s">
        <v>30</v>
      </c>
      <c r="P475" s="15" t="s">
        <v>4</v>
      </c>
      <c r="Q475" s="15" t="s">
        <v>6516</v>
      </c>
      <c r="R475" s="18" t="e">
        <f>INDEX('Blast furnaces'!$R:$R,MATCH(A475,'Blast furnaces'!$A:$A,0))</f>
        <v>#N/A</v>
      </c>
    </row>
    <row r="476" spans="1:18" x14ac:dyDescent="0.35">
      <c r="A476" s="15" t="s">
        <v>6517</v>
      </c>
      <c r="B476" s="15" t="s">
        <v>6518</v>
      </c>
      <c r="C476" s="15" t="s">
        <v>6519</v>
      </c>
      <c r="D476" s="15" t="s">
        <v>4232</v>
      </c>
      <c r="E476" s="15" t="s">
        <v>4130</v>
      </c>
      <c r="F476" s="15" t="s">
        <v>4006</v>
      </c>
      <c r="G476" s="15" t="s">
        <v>3899</v>
      </c>
      <c r="H476" s="16" t="s">
        <v>6520</v>
      </c>
      <c r="I476" s="17">
        <v>22.09</v>
      </c>
      <c r="J476" s="15" t="s">
        <v>30</v>
      </c>
      <c r="K476" s="15" t="s">
        <v>30</v>
      </c>
      <c r="L476" s="20">
        <v>37840</v>
      </c>
      <c r="M476" s="15" t="s">
        <v>30</v>
      </c>
      <c r="N476" s="15" t="s">
        <v>30</v>
      </c>
      <c r="O476" s="15" t="s">
        <v>30</v>
      </c>
      <c r="P476" s="15" t="s">
        <v>4</v>
      </c>
      <c r="Q476" s="15" t="s">
        <v>6521</v>
      </c>
      <c r="R476" s="18" t="e">
        <f>INDEX('Blast furnaces'!$R:$R,MATCH(A476,'Blast furnaces'!$A:$A,0))</f>
        <v>#N/A</v>
      </c>
    </row>
    <row r="477" spans="1:18" x14ac:dyDescent="0.35">
      <c r="A477" s="15" t="s">
        <v>6522</v>
      </c>
      <c r="B477" s="15" t="s">
        <v>6523</v>
      </c>
      <c r="C477" s="15" t="s">
        <v>6524</v>
      </c>
      <c r="D477" s="15" t="s">
        <v>4233</v>
      </c>
      <c r="E477" s="15" t="s">
        <v>4130</v>
      </c>
      <c r="F477" s="15" t="s">
        <v>4006</v>
      </c>
      <c r="G477" s="15" t="s">
        <v>3899</v>
      </c>
      <c r="H477" s="16" t="s">
        <v>6525</v>
      </c>
      <c r="I477" s="17">
        <v>24.79</v>
      </c>
      <c r="J477" s="15" t="s">
        <v>30</v>
      </c>
      <c r="K477" s="15" t="s">
        <v>30</v>
      </c>
      <c r="L477" s="20">
        <v>36854</v>
      </c>
      <c r="M477" s="15" t="s">
        <v>30</v>
      </c>
      <c r="N477" s="15" t="s">
        <v>30</v>
      </c>
      <c r="O477" s="15" t="s">
        <v>30</v>
      </c>
      <c r="P477" s="15" t="s">
        <v>4</v>
      </c>
      <c r="Q477" s="15" t="s">
        <v>6526</v>
      </c>
      <c r="R477" s="18" t="e">
        <f>INDEX('Blast furnaces'!$R:$R,MATCH(A477,'Blast furnaces'!$A:$A,0))</f>
        <v>#N/A</v>
      </c>
    </row>
    <row r="478" spans="1:18" x14ac:dyDescent="0.35">
      <c r="A478" s="15" t="s">
        <v>6527</v>
      </c>
      <c r="B478" s="15" t="s">
        <v>6528</v>
      </c>
      <c r="C478" s="15" t="s">
        <v>6529</v>
      </c>
      <c r="D478" s="15" t="s">
        <v>4234</v>
      </c>
      <c r="E478" s="15" t="s">
        <v>4005</v>
      </c>
      <c r="F478" s="15" t="s">
        <v>4006</v>
      </c>
      <c r="G478" s="15" t="s">
        <v>3899</v>
      </c>
      <c r="H478" s="16" t="s">
        <v>6530</v>
      </c>
      <c r="I478" s="17">
        <v>29</v>
      </c>
      <c r="J478" s="15" t="s">
        <v>30</v>
      </c>
      <c r="K478" s="15" t="s">
        <v>30</v>
      </c>
      <c r="L478" s="15">
        <v>1993</v>
      </c>
      <c r="M478" s="15" t="s">
        <v>30</v>
      </c>
      <c r="N478" s="15" t="s">
        <v>30</v>
      </c>
      <c r="O478" s="15">
        <v>2022</v>
      </c>
      <c r="P478" s="15" t="s">
        <v>4</v>
      </c>
      <c r="Q478" s="15" t="s">
        <v>6057</v>
      </c>
      <c r="R478" s="18" t="e">
        <f>INDEX('Blast furnaces'!$R:$R,MATCH(A478,'Blast furnaces'!$A:$A,0))</f>
        <v>#N/A</v>
      </c>
    </row>
    <row r="479" spans="1:18" x14ac:dyDescent="0.35">
      <c r="A479" s="15" t="s">
        <v>6531</v>
      </c>
      <c r="B479" s="15" t="s">
        <v>6532</v>
      </c>
      <c r="C479" s="15" t="s">
        <v>6533</v>
      </c>
      <c r="D479" s="15" t="s">
        <v>4235</v>
      </c>
      <c r="E479" s="15" t="s">
        <v>4130</v>
      </c>
      <c r="F479" s="15" t="s">
        <v>4006</v>
      </c>
      <c r="G479" s="15" t="s">
        <v>3899</v>
      </c>
      <c r="H479" s="16" t="s">
        <v>6534</v>
      </c>
      <c r="I479" s="17">
        <v>53</v>
      </c>
      <c r="J479" s="15" t="s">
        <v>30</v>
      </c>
      <c r="K479" s="15" t="s">
        <v>30</v>
      </c>
      <c r="L479" s="15">
        <v>1972</v>
      </c>
      <c r="M479" s="15" t="s">
        <v>30</v>
      </c>
      <c r="N479" s="15" t="s">
        <v>30</v>
      </c>
      <c r="O479" s="15" t="s">
        <v>30</v>
      </c>
      <c r="P479" s="15" t="s">
        <v>4</v>
      </c>
      <c r="Q479" s="15" t="s">
        <v>6535</v>
      </c>
      <c r="R479" s="18" t="e">
        <f>INDEX('Blast furnaces'!$R:$R,MATCH(A479,'Blast furnaces'!$A:$A,0))</f>
        <v>#N/A</v>
      </c>
    </row>
    <row r="480" spans="1:18" x14ac:dyDescent="0.35">
      <c r="A480" s="15" t="s">
        <v>523</v>
      </c>
      <c r="B480" s="15" t="s">
        <v>6536</v>
      </c>
      <c r="C480" s="15" t="s">
        <v>6537</v>
      </c>
      <c r="D480" s="15" t="s">
        <v>4046</v>
      </c>
      <c r="E480" s="15" t="s">
        <v>4036</v>
      </c>
      <c r="F480" s="15" t="s">
        <v>4006</v>
      </c>
      <c r="G480" s="15" t="s">
        <v>3899</v>
      </c>
      <c r="H480" s="16" t="s">
        <v>525</v>
      </c>
      <c r="I480" s="17">
        <v>22</v>
      </c>
      <c r="J480" s="15" t="s">
        <v>30</v>
      </c>
      <c r="K480" s="15" t="s">
        <v>30</v>
      </c>
      <c r="L480" s="15">
        <v>2003</v>
      </c>
      <c r="M480" s="15" t="s">
        <v>30</v>
      </c>
      <c r="N480" s="15" t="s">
        <v>30</v>
      </c>
      <c r="O480" s="15" t="s">
        <v>30</v>
      </c>
      <c r="P480" s="15" t="s">
        <v>5264</v>
      </c>
      <c r="Q480" s="15" t="s">
        <v>30</v>
      </c>
      <c r="R480" s="18">
        <f>INDEX('Blast furnaces'!$R:$R,MATCH(A480,'Blast furnaces'!$A:$A,0))</f>
        <v>0</v>
      </c>
    </row>
    <row r="481" spans="1:18" x14ac:dyDescent="0.35">
      <c r="A481" s="15" t="s">
        <v>964</v>
      </c>
      <c r="B481" s="15" t="s">
        <v>6538</v>
      </c>
      <c r="C481" s="15" t="s">
        <v>6539</v>
      </c>
      <c r="D481" s="15" t="s">
        <v>4236</v>
      </c>
      <c r="E481" s="15" t="s">
        <v>4039</v>
      </c>
      <c r="F481" s="15" t="s">
        <v>4006</v>
      </c>
      <c r="G481" s="15" t="s">
        <v>3899</v>
      </c>
      <c r="H481" s="16" t="s">
        <v>966</v>
      </c>
      <c r="I481" s="17">
        <v>21.9</v>
      </c>
      <c r="J481" s="15" t="s">
        <v>30</v>
      </c>
      <c r="K481" s="15" t="s">
        <v>30</v>
      </c>
      <c r="L481" s="20">
        <v>37911</v>
      </c>
      <c r="M481" s="15" t="s">
        <v>30</v>
      </c>
      <c r="N481" s="15" t="s">
        <v>30</v>
      </c>
      <c r="O481" s="15" t="s">
        <v>30</v>
      </c>
      <c r="P481" s="15" t="s">
        <v>5226</v>
      </c>
      <c r="Q481" s="15" t="s">
        <v>30</v>
      </c>
      <c r="R481" s="18">
        <f>INDEX('Blast furnaces'!$R:$R,MATCH(A481,'Blast furnaces'!$A:$A,0))</f>
        <v>44652</v>
      </c>
    </row>
    <row r="482" spans="1:18" x14ac:dyDescent="0.35">
      <c r="A482" s="15" t="s">
        <v>6540</v>
      </c>
      <c r="B482" s="15" t="s">
        <v>6541</v>
      </c>
      <c r="C482" s="15" t="s">
        <v>6542</v>
      </c>
      <c r="D482" s="15" t="s">
        <v>4237</v>
      </c>
      <c r="E482" s="15" t="s">
        <v>4039</v>
      </c>
      <c r="F482" s="15" t="s">
        <v>4006</v>
      </c>
      <c r="G482" s="15" t="s">
        <v>3899</v>
      </c>
      <c r="H482" s="16" t="s">
        <v>6543</v>
      </c>
      <c r="I482" s="17">
        <v>15.89</v>
      </c>
      <c r="J482" s="15" t="s">
        <v>30</v>
      </c>
      <c r="K482" s="15" t="s">
        <v>30</v>
      </c>
      <c r="L482" s="20">
        <v>40108</v>
      </c>
      <c r="M482" s="15" t="s">
        <v>30</v>
      </c>
      <c r="N482" s="15" t="s">
        <v>30</v>
      </c>
      <c r="O482" s="15" t="s">
        <v>30</v>
      </c>
      <c r="P482" s="15" t="s">
        <v>4</v>
      </c>
      <c r="Q482" s="15" t="s">
        <v>6544</v>
      </c>
      <c r="R482" s="18" t="e">
        <f>INDEX('Blast furnaces'!$R:$R,MATCH(A482,'Blast furnaces'!$A:$A,0))</f>
        <v>#N/A</v>
      </c>
    </row>
    <row r="483" spans="1:18" x14ac:dyDescent="0.35">
      <c r="A483" s="15" t="s">
        <v>269</v>
      </c>
      <c r="B483" s="15" t="s">
        <v>6545</v>
      </c>
      <c r="C483" s="15" t="s">
        <v>6546</v>
      </c>
      <c r="D483" s="15" t="s">
        <v>4238</v>
      </c>
      <c r="E483" s="15" t="s">
        <v>4008</v>
      </c>
      <c r="F483" s="15" t="s">
        <v>4006</v>
      </c>
      <c r="G483" s="15" t="s">
        <v>3899</v>
      </c>
      <c r="H483" s="16" t="s">
        <v>271</v>
      </c>
      <c r="I483" s="17">
        <v>23</v>
      </c>
      <c r="J483" s="15" t="s">
        <v>30</v>
      </c>
      <c r="K483" s="15" t="s">
        <v>30</v>
      </c>
      <c r="L483" s="15">
        <v>2002</v>
      </c>
      <c r="M483" s="15" t="s">
        <v>30</v>
      </c>
      <c r="N483" s="15" t="s">
        <v>30</v>
      </c>
      <c r="O483" s="15" t="s">
        <v>30</v>
      </c>
      <c r="P483" s="15" t="s">
        <v>5226</v>
      </c>
      <c r="Q483" s="15" t="s">
        <v>30</v>
      </c>
      <c r="R483" s="18">
        <f>INDEX('Blast furnaces'!$R:$R,MATCH(A483,'Blast furnaces'!$A:$A,0))</f>
        <v>44311</v>
      </c>
    </row>
    <row r="484" spans="1:18" x14ac:dyDescent="0.35">
      <c r="A484" s="15" t="s">
        <v>2582</v>
      </c>
      <c r="B484" s="15" t="s">
        <v>6547</v>
      </c>
      <c r="C484" s="15" t="s">
        <v>6548</v>
      </c>
      <c r="D484" s="15" t="s">
        <v>4239</v>
      </c>
      <c r="E484" s="15" t="s">
        <v>4121</v>
      </c>
      <c r="F484" s="15" t="s">
        <v>4006</v>
      </c>
      <c r="G484" s="15" t="s">
        <v>3899</v>
      </c>
      <c r="H484" s="16" t="s">
        <v>2584</v>
      </c>
      <c r="I484" s="17">
        <v>18.329999999999998</v>
      </c>
      <c r="J484" s="15" t="s">
        <v>30</v>
      </c>
      <c r="K484" s="15" t="s">
        <v>30</v>
      </c>
      <c r="L484" s="20">
        <v>37866</v>
      </c>
      <c r="M484" s="15" t="s">
        <v>30</v>
      </c>
      <c r="N484" s="15" t="s">
        <v>30</v>
      </c>
      <c r="O484" s="15">
        <v>2022</v>
      </c>
      <c r="P484" s="15" t="s">
        <v>5226</v>
      </c>
      <c r="Q484" s="15" t="s">
        <v>30</v>
      </c>
      <c r="R484" s="18">
        <f>INDEX('Blast furnaces'!$R:$R,MATCH(A484,'Blast furnaces'!$A:$A,0))</f>
        <v>0</v>
      </c>
    </row>
    <row r="485" spans="1:18" x14ac:dyDescent="0.35">
      <c r="A485" s="15" t="s">
        <v>6549</v>
      </c>
      <c r="B485" s="15" t="s">
        <v>6550</v>
      </c>
      <c r="C485" s="15" t="s">
        <v>6551</v>
      </c>
      <c r="D485" s="15" t="s">
        <v>4078</v>
      </c>
      <c r="E485" s="15" t="s">
        <v>4079</v>
      </c>
      <c r="F485" s="15" t="s">
        <v>4006</v>
      </c>
      <c r="G485" s="15" t="s">
        <v>3899</v>
      </c>
      <c r="H485" s="16" t="s">
        <v>6552</v>
      </c>
      <c r="I485" s="17">
        <v>21</v>
      </c>
      <c r="J485" s="15" t="s">
        <v>30</v>
      </c>
      <c r="K485" s="15" t="s">
        <v>30</v>
      </c>
      <c r="L485" s="15">
        <v>2004</v>
      </c>
      <c r="M485" s="15" t="s">
        <v>30</v>
      </c>
      <c r="N485" s="15" t="s">
        <v>30</v>
      </c>
      <c r="O485" s="15" t="s">
        <v>30</v>
      </c>
      <c r="P485" s="15" t="s">
        <v>4</v>
      </c>
      <c r="Q485" s="15" t="s">
        <v>5610</v>
      </c>
      <c r="R485" s="18" t="e">
        <f>INDEX('Blast furnaces'!$R:$R,MATCH(A485,'Blast furnaces'!$A:$A,0))</f>
        <v>#N/A</v>
      </c>
    </row>
    <row r="486" spans="1:18" x14ac:dyDescent="0.35">
      <c r="A486" s="15" t="s">
        <v>6553</v>
      </c>
      <c r="B486" s="15" t="s">
        <v>6554</v>
      </c>
      <c r="C486" s="15" t="s">
        <v>6555</v>
      </c>
      <c r="D486" s="15" t="s">
        <v>4078</v>
      </c>
      <c r="E486" s="15" t="s">
        <v>4079</v>
      </c>
      <c r="F486" s="15" t="s">
        <v>4006</v>
      </c>
      <c r="G486" s="15" t="s">
        <v>3899</v>
      </c>
      <c r="H486" s="16" t="s">
        <v>6556</v>
      </c>
      <c r="I486" s="17">
        <v>32</v>
      </c>
      <c r="J486" s="15" t="s">
        <v>30</v>
      </c>
      <c r="K486" s="15" t="s">
        <v>30</v>
      </c>
      <c r="L486" s="15">
        <v>1993</v>
      </c>
      <c r="M486" s="15" t="s">
        <v>30</v>
      </c>
      <c r="N486" s="15" t="s">
        <v>30</v>
      </c>
      <c r="O486" s="15" t="s">
        <v>30</v>
      </c>
      <c r="P486" s="15" t="s">
        <v>4</v>
      </c>
      <c r="Q486" s="15" t="s">
        <v>5699</v>
      </c>
      <c r="R486" s="18" t="e">
        <f>INDEX('Blast furnaces'!$R:$R,MATCH(A486,'Blast furnaces'!$A:$A,0))</f>
        <v>#N/A</v>
      </c>
    </row>
    <row r="487" spans="1:18" x14ac:dyDescent="0.35">
      <c r="A487" s="15" t="s">
        <v>1775</v>
      </c>
      <c r="B487" s="15" t="s">
        <v>6557</v>
      </c>
      <c r="C487" s="15" t="s">
        <v>6558</v>
      </c>
      <c r="D487" s="15" t="s">
        <v>4240</v>
      </c>
      <c r="E487" s="15" t="s">
        <v>4241</v>
      </c>
      <c r="F487" s="15" t="s">
        <v>4242</v>
      </c>
      <c r="G487" s="15" t="s">
        <v>3870</v>
      </c>
      <c r="H487" s="16" t="s">
        <v>1777</v>
      </c>
      <c r="I487" s="17">
        <v>73</v>
      </c>
      <c r="J487" s="15" t="s">
        <v>30</v>
      </c>
      <c r="K487" s="15" t="s">
        <v>30</v>
      </c>
      <c r="L487" s="15">
        <v>1952</v>
      </c>
      <c r="M487" s="15" t="s">
        <v>30</v>
      </c>
      <c r="N487" s="15" t="s">
        <v>30</v>
      </c>
      <c r="O487" s="15" t="s">
        <v>30</v>
      </c>
      <c r="P487" s="15" t="s">
        <v>5264</v>
      </c>
      <c r="Q487" s="15" t="s">
        <v>30</v>
      </c>
      <c r="R487" s="18">
        <f>INDEX('Blast furnaces'!$R:$R,MATCH(A487,'Blast furnaces'!$A:$A,0))</f>
        <v>0</v>
      </c>
    </row>
    <row r="488" spans="1:18" x14ac:dyDescent="0.35">
      <c r="A488" s="15" t="s">
        <v>1771</v>
      </c>
      <c r="B488" s="15" t="s">
        <v>6559</v>
      </c>
      <c r="C488" s="15" t="s">
        <v>6560</v>
      </c>
      <c r="D488" s="15" t="s">
        <v>4243</v>
      </c>
      <c r="E488" s="15" t="s">
        <v>4241</v>
      </c>
      <c r="F488" s="15" t="s">
        <v>4242</v>
      </c>
      <c r="G488" s="15" t="s">
        <v>3870</v>
      </c>
      <c r="H488" s="15" t="s">
        <v>1773</v>
      </c>
      <c r="I488" s="17">
        <v>186</v>
      </c>
      <c r="J488" s="15" t="s">
        <v>30</v>
      </c>
      <c r="K488" s="15" t="s">
        <v>30</v>
      </c>
      <c r="L488" s="15">
        <v>1839</v>
      </c>
      <c r="M488" s="15" t="s">
        <v>30</v>
      </c>
      <c r="N488" s="15" t="s">
        <v>30</v>
      </c>
      <c r="O488" s="15" t="s">
        <v>30</v>
      </c>
      <c r="P488" s="15" t="s">
        <v>5264</v>
      </c>
      <c r="Q488" s="15" t="s">
        <v>6561</v>
      </c>
      <c r="R488" s="18">
        <f>INDEX('Blast furnaces'!$R:$R,MATCH(A488,'Blast furnaces'!$A:$A,0))</f>
        <v>44470</v>
      </c>
    </row>
    <row r="489" spans="1:18" x14ac:dyDescent="0.35">
      <c r="A489" s="15" t="s">
        <v>6562</v>
      </c>
      <c r="B489" s="15" t="s">
        <v>6563</v>
      </c>
      <c r="C489" s="15" t="s">
        <v>6564</v>
      </c>
      <c r="D489" s="15" t="s">
        <v>4244</v>
      </c>
      <c r="E489" s="15" t="s">
        <v>4245</v>
      </c>
      <c r="F489" s="15" t="s">
        <v>4246</v>
      </c>
      <c r="G489" s="15" t="s">
        <v>3874</v>
      </c>
      <c r="H489" s="16" t="s">
        <v>6565</v>
      </c>
      <c r="I489" s="17">
        <v>10</v>
      </c>
      <c r="J489" s="15" t="s">
        <v>30</v>
      </c>
      <c r="K489" s="15" t="s">
        <v>30</v>
      </c>
      <c r="L489" s="15">
        <v>2015</v>
      </c>
      <c r="M489" s="15" t="s">
        <v>30</v>
      </c>
      <c r="N489" s="15" t="s">
        <v>30</v>
      </c>
      <c r="O489" s="15" t="s">
        <v>30</v>
      </c>
      <c r="P489" s="15" t="s">
        <v>4</v>
      </c>
      <c r="Q489" s="15" t="s">
        <v>30</v>
      </c>
      <c r="R489" s="18" t="e">
        <f>INDEX('Blast furnaces'!$R:$R,MATCH(A489,'Blast furnaces'!$A:$A,0))</f>
        <v>#N/A</v>
      </c>
    </row>
    <row r="490" spans="1:18" x14ac:dyDescent="0.35">
      <c r="A490" s="15" t="s">
        <v>2868</v>
      </c>
      <c r="B490" s="15" t="s">
        <v>6566</v>
      </c>
      <c r="C490" s="15" t="s">
        <v>6567</v>
      </c>
      <c r="D490" s="15" t="s">
        <v>4247</v>
      </c>
      <c r="E490" s="15" t="s">
        <v>4247</v>
      </c>
      <c r="F490" s="15" t="s">
        <v>4246</v>
      </c>
      <c r="G490" s="15" t="s">
        <v>3874</v>
      </c>
      <c r="H490" s="16" t="s">
        <v>2871</v>
      </c>
      <c r="I490" s="17">
        <v>39</v>
      </c>
      <c r="J490" s="15" t="s">
        <v>30</v>
      </c>
      <c r="K490" s="15" t="s">
        <v>30</v>
      </c>
      <c r="L490" s="15">
        <v>1986</v>
      </c>
      <c r="M490" s="15" t="s">
        <v>30</v>
      </c>
      <c r="N490" s="15" t="s">
        <v>30</v>
      </c>
      <c r="O490" s="15" t="s">
        <v>30</v>
      </c>
      <c r="P490" s="15" t="s">
        <v>5191</v>
      </c>
      <c r="Q490" s="15" t="s">
        <v>30</v>
      </c>
      <c r="R490" s="18" t="e">
        <f>INDEX('Blast furnaces'!$R:$R,MATCH(A490,'Blast furnaces'!$A:$A,0))</f>
        <v>#N/A</v>
      </c>
    </row>
    <row r="491" spans="1:18" x14ac:dyDescent="0.35">
      <c r="A491" s="15" t="s">
        <v>6568</v>
      </c>
      <c r="B491" s="15" t="s">
        <v>6569</v>
      </c>
      <c r="C491" s="15" t="s">
        <v>6570</v>
      </c>
      <c r="D491" s="15" t="s">
        <v>4248</v>
      </c>
      <c r="E491" s="15" t="s">
        <v>4249</v>
      </c>
      <c r="F491" s="15" t="s">
        <v>4246</v>
      </c>
      <c r="G491" s="15" t="s">
        <v>3874</v>
      </c>
      <c r="H491" s="16" t="s">
        <v>6571</v>
      </c>
      <c r="I491" s="17">
        <v>78</v>
      </c>
      <c r="J491" s="15" t="s">
        <v>30</v>
      </c>
      <c r="K491" s="15" t="s">
        <v>30</v>
      </c>
      <c r="L491" s="15">
        <v>1947</v>
      </c>
      <c r="M491" s="15" t="s">
        <v>30</v>
      </c>
      <c r="N491" s="15" t="s">
        <v>30</v>
      </c>
      <c r="O491" s="15" t="s">
        <v>30</v>
      </c>
      <c r="P491" s="15" t="s">
        <v>4</v>
      </c>
      <c r="Q491" s="15" t="s">
        <v>30</v>
      </c>
      <c r="R491" s="18" t="e">
        <f>INDEX('Blast furnaces'!$R:$R,MATCH(A491,'Blast furnaces'!$A:$A,0))</f>
        <v>#N/A</v>
      </c>
    </row>
    <row r="492" spans="1:18" x14ac:dyDescent="0.35">
      <c r="A492" s="15" t="s">
        <v>6572</v>
      </c>
      <c r="B492" s="15" t="s">
        <v>6573</v>
      </c>
      <c r="C492" s="15" t="s">
        <v>6574</v>
      </c>
      <c r="D492" s="15" t="s">
        <v>4250</v>
      </c>
      <c r="E492" s="15" t="s">
        <v>4251</v>
      </c>
      <c r="F492" s="15" t="s">
        <v>4246</v>
      </c>
      <c r="G492" s="15" t="s">
        <v>3874</v>
      </c>
      <c r="H492" s="16" t="s">
        <v>6575</v>
      </c>
      <c r="I492" s="17">
        <v>27</v>
      </c>
      <c r="J492" s="15" t="s">
        <v>30</v>
      </c>
      <c r="K492" s="15" t="s">
        <v>30</v>
      </c>
      <c r="L492" s="15">
        <v>1998</v>
      </c>
      <c r="M492" s="15" t="s">
        <v>30</v>
      </c>
      <c r="N492" s="15" t="s">
        <v>30</v>
      </c>
      <c r="O492" s="15" t="s">
        <v>30</v>
      </c>
      <c r="P492" s="15" t="s">
        <v>4</v>
      </c>
      <c r="Q492" s="15" t="s">
        <v>30</v>
      </c>
      <c r="R492" s="18" t="e">
        <f>INDEX('Blast furnaces'!$R:$R,MATCH(A492,'Blast furnaces'!$A:$A,0))</f>
        <v>#N/A</v>
      </c>
    </row>
    <row r="493" spans="1:18" x14ac:dyDescent="0.35">
      <c r="A493" s="15" t="s">
        <v>1811</v>
      </c>
      <c r="B493" s="15" t="s">
        <v>6576</v>
      </c>
      <c r="C493" s="15" t="s">
        <v>6577</v>
      </c>
      <c r="D493" s="15" t="s">
        <v>4252</v>
      </c>
      <c r="E493" s="15" t="s">
        <v>4253</v>
      </c>
      <c r="F493" s="15" t="s">
        <v>4246</v>
      </c>
      <c r="G493" s="15" t="s">
        <v>3874</v>
      </c>
      <c r="H493" s="16" t="s">
        <v>1813</v>
      </c>
      <c r="I493" s="17">
        <v>64</v>
      </c>
      <c r="J493" s="15" t="s">
        <v>30</v>
      </c>
      <c r="K493" s="15" t="s">
        <v>30</v>
      </c>
      <c r="L493" s="15">
        <v>1957</v>
      </c>
      <c r="M493" s="15" t="s">
        <v>30</v>
      </c>
      <c r="N493" s="15">
        <v>2021</v>
      </c>
      <c r="O493" s="15">
        <v>2021</v>
      </c>
      <c r="P493" s="15" t="s">
        <v>5226</v>
      </c>
      <c r="Q493" s="15" t="s">
        <v>30</v>
      </c>
      <c r="R493" s="18">
        <f>INDEX('Blast furnaces'!$R:$R,MATCH(A493,'Blast furnaces'!$A:$A,0))</f>
        <v>0</v>
      </c>
    </row>
    <row r="494" spans="1:18" x14ac:dyDescent="0.35">
      <c r="A494" s="15" t="s">
        <v>2865</v>
      </c>
      <c r="B494" s="15" t="s">
        <v>6578</v>
      </c>
      <c r="C494" s="15" t="s">
        <v>6579</v>
      </c>
      <c r="D494" s="15" t="s">
        <v>4250</v>
      </c>
      <c r="E494" s="15" t="s">
        <v>4251</v>
      </c>
      <c r="F494" s="15" t="s">
        <v>4246</v>
      </c>
      <c r="G494" s="15" t="s">
        <v>3874</v>
      </c>
      <c r="H494" s="16" t="s">
        <v>2867</v>
      </c>
      <c r="I494" s="17">
        <v>17</v>
      </c>
      <c r="J494" s="15" t="s">
        <v>30</v>
      </c>
      <c r="K494" s="15" t="s">
        <v>30</v>
      </c>
      <c r="L494" s="15">
        <v>2008</v>
      </c>
      <c r="M494" s="15" t="s">
        <v>30</v>
      </c>
      <c r="N494" s="15" t="s">
        <v>30</v>
      </c>
      <c r="O494" s="15" t="s">
        <v>30</v>
      </c>
      <c r="P494" s="15" t="s">
        <v>5191</v>
      </c>
      <c r="Q494" s="15" t="s">
        <v>30</v>
      </c>
      <c r="R494" s="18" t="e">
        <f>INDEX('Blast furnaces'!$R:$R,MATCH(A494,'Blast furnaces'!$A:$A,0))</f>
        <v>#N/A</v>
      </c>
    </row>
    <row r="495" spans="1:18" x14ac:dyDescent="0.35">
      <c r="A495" s="15" t="s">
        <v>6580</v>
      </c>
      <c r="B495" s="15" t="s">
        <v>6581</v>
      </c>
      <c r="C495" s="15" t="s">
        <v>6582</v>
      </c>
      <c r="D495" s="15" t="s">
        <v>4244</v>
      </c>
      <c r="E495" s="15" t="s">
        <v>4245</v>
      </c>
      <c r="F495" s="15" t="s">
        <v>4246</v>
      </c>
      <c r="G495" s="15" t="s">
        <v>3874</v>
      </c>
      <c r="H495" s="16" t="s">
        <v>6583</v>
      </c>
      <c r="I495" s="17">
        <v>7</v>
      </c>
      <c r="J495" s="15" t="s">
        <v>30</v>
      </c>
      <c r="K495" s="15">
        <v>2014</v>
      </c>
      <c r="L495" s="15">
        <v>2018</v>
      </c>
      <c r="M495" s="15" t="s">
        <v>30</v>
      </c>
      <c r="N495" s="15" t="s">
        <v>30</v>
      </c>
      <c r="O495" s="15" t="s">
        <v>30</v>
      </c>
      <c r="P495" s="15" t="s">
        <v>4</v>
      </c>
      <c r="Q495" s="15" t="s">
        <v>30</v>
      </c>
      <c r="R495" s="18" t="e">
        <f>INDEX('Blast furnaces'!$R:$R,MATCH(A495,'Blast furnaces'!$A:$A,0))</f>
        <v>#N/A</v>
      </c>
    </row>
    <row r="496" spans="1:18" x14ac:dyDescent="0.35">
      <c r="A496" s="15" t="s">
        <v>6584</v>
      </c>
      <c r="B496" s="15" t="s">
        <v>6585</v>
      </c>
      <c r="C496" s="15" t="s">
        <v>6582</v>
      </c>
      <c r="D496" s="15" t="s">
        <v>4254</v>
      </c>
      <c r="E496" s="15" t="s">
        <v>4254</v>
      </c>
      <c r="F496" s="15" t="s">
        <v>4246</v>
      </c>
      <c r="G496" s="15" t="s">
        <v>3874</v>
      </c>
      <c r="H496" s="16" t="s">
        <v>6586</v>
      </c>
      <c r="I496" s="17">
        <v>9</v>
      </c>
      <c r="J496" s="15" t="s">
        <v>30</v>
      </c>
      <c r="K496" s="15">
        <v>2014</v>
      </c>
      <c r="L496" s="15">
        <v>2016</v>
      </c>
      <c r="M496" s="15" t="s">
        <v>30</v>
      </c>
      <c r="N496" s="15" t="s">
        <v>30</v>
      </c>
      <c r="O496" s="15" t="s">
        <v>30</v>
      </c>
      <c r="P496" s="15" t="s">
        <v>4</v>
      </c>
      <c r="Q496" s="15" t="s">
        <v>30</v>
      </c>
      <c r="R496" s="18" t="e">
        <f>INDEX('Blast furnaces'!$R:$R,MATCH(A496,'Blast furnaces'!$A:$A,0))</f>
        <v>#N/A</v>
      </c>
    </row>
    <row r="497" spans="1:18" x14ac:dyDescent="0.35">
      <c r="A497" s="15" t="s">
        <v>2876</v>
      </c>
      <c r="B497" s="15" t="s">
        <v>6587</v>
      </c>
      <c r="C497" s="15" t="s">
        <v>6588</v>
      </c>
      <c r="D497" s="15" t="s">
        <v>4255</v>
      </c>
      <c r="E497" s="15" t="s">
        <v>4245</v>
      </c>
      <c r="F497" s="15" t="s">
        <v>4246</v>
      </c>
      <c r="G497" s="15" t="s">
        <v>3874</v>
      </c>
      <c r="H497" s="16" t="s">
        <v>2878</v>
      </c>
      <c r="I497" s="17">
        <v>27</v>
      </c>
      <c r="J497" s="15" t="s">
        <v>30</v>
      </c>
      <c r="K497" s="15" t="s">
        <v>30</v>
      </c>
      <c r="L497" s="15">
        <v>1998</v>
      </c>
      <c r="M497" s="15" t="s">
        <v>30</v>
      </c>
      <c r="N497" s="15" t="s">
        <v>30</v>
      </c>
      <c r="O497" s="15" t="s">
        <v>30</v>
      </c>
      <c r="P497" s="15" t="s">
        <v>5191</v>
      </c>
      <c r="Q497" s="15" t="s">
        <v>30</v>
      </c>
      <c r="R497" s="18" t="e">
        <f>INDEX('Blast furnaces'!$R:$R,MATCH(A497,'Blast furnaces'!$A:$A,0))</f>
        <v>#N/A</v>
      </c>
    </row>
    <row r="498" spans="1:18" x14ac:dyDescent="0.35">
      <c r="A498" s="15" t="s">
        <v>6589</v>
      </c>
      <c r="B498" s="15" t="s">
        <v>6590</v>
      </c>
      <c r="C498" s="15" t="s">
        <v>6591</v>
      </c>
      <c r="D498" s="15" t="s">
        <v>4250</v>
      </c>
      <c r="E498" s="15" t="s">
        <v>4251</v>
      </c>
      <c r="F498" s="15" t="s">
        <v>4246</v>
      </c>
      <c r="G498" s="15" t="s">
        <v>3874</v>
      </c>
      <c r="H498" s="16" t="s">
        <v>6592</v>
      </c>
      <c r="I498" s="17">
        <v>31</v>
      </c>
      <c r="J498" s="15" t="s">
        <v>30</v>
      </c>
      <c r="K498" s="15" t="s">
        <v>30</v>
      </c>
      <c r="L498" s="15">
        <v>1994</v>
      </c>
      <c r="M498" s="15" t="s">
        <v>30</v>
      </c>
      <c r="N498" s="15" t="s">
        <v>30</v>
      </c>
      <c r="O498" s="15" t="s">
        <v>30</v>
      </c>
      <c r="P498" s="15" t="s">
        <v>4</v>
      </c>
      <c r="Q498" s="15" t="s">
        <v>30</v>
      </c>
      <c r="R498" s="18" t="e">
        <f>INDEX('Blast furnaces'!$R:$R,MATCH(A498,'Blast furnaces'!$A:$A,0))</f>
        <v>#N/A</v>
      </c>
    </row>
    <row r="499" spans="1:18" x14ac:dyDescent="0.35">
      <c r="A499" s="15" t="s">
        <v>6593</v>
      </c>
      <c r="B499" s="15" t="s">
        <v>6594</v>
      </c>
      <c r="C499" s="15" t="s">
        <v>6595</v>
      </c>
      <c r="D499" s="15" t="s">
        <v>4255</v>
      </c>
      <c r="E499" s="15" t="s">
        <v>4256</v>
      </c>
      <c r="F499" s="15" t="s">
        <v>4246</v>
      </c>
      <c r="G499" s="15" t="s">
        <v>3874</v>
      </c>
      <c r="H499" s="16" t="s">
        <v>6596</v>
      </c>
      <c r="I499" s="17" t="s">
        <v>30</v>
      </c>
      <c r="J499" s="21">
        <v>45627</v>
      </c>
      <c r="K499" s="15" t="s">
        <v>30</v>
      </c>
      <c r="L499" s="15" t="s">
        <v>30</v>
      </c>
      <c r="M499" s="15" t="s">
        <v>30</v>
      </c>
      <c r="N499" s="15" t="s">
        <v>30</v>
      </c>
      <c r="O499" s="15" t="s">
        <v>30</v>
      </c>
      <c r="P499" s="15" t="s">
        <v>4</v>
      </c>
      <c r="Q499" s="15" t="s">
        <v>30</v>
      </c>
      <c r="R499" s="18" t="e">
        <f>INDEX('Blast furnaces'!$R:$R,MATCH(A499,'Blast furnaces'!$A:$A,0))</f>
        <v>#N/A</v>
      </c>
    </row>
    <row r="500" spans="1:18" x14ac:dyDescent="0.35">
      <c r="A500" s="15" t="s">
        <v>3832</v>
      </c>
      <c r="B500" s="15" t="s">
        <v>6597</v>
      </c>
      <c r="C500" s="15" t="s">
        <v>6598</v>
      </c>
      <c r="D500" s="15" t="s">
        <v>30</v>
      </c>
      <c r="E500" s="15" t="s">
        <v>30</v>
      </c>
      <c r="F500" s="15" t="s">
        <v>4246</v>
      </c>
      <c r="G500" s="15" t="s">
        <v>3874</v>
      </c>
      <c r="H500" s="16" t="s">
        <v>3834</v>
      </c>
      <c r="I500" s="17" t="s">
        <v>30</v>
      </c>
      <c r="J500" s="20">
        <v>45624</v>
      </c>
      <c r="K500" s="15" t="s">
        <v>30</v>
      </c>
      <c r="L500" s="15" t="s">
        <v>30</v>
      </c>
      <c r="M500" s="15" t="s">
        <v>30</v>
      </c>
      <c r="N500" s="15" t="s">
        <v>30</v>
      </c>
      <c r="O500" s="15" t="s">
        <v>30</v>
      </c>
      <c r="P500" s="15" t="s">
        <v>3</v>
      </c>
      <c r="Q500" s="15" t="s">
        <v>30</v>
      </c>
      <c r="R500" s="18" t="e">
        <f>INDEX('Blast furnaces'!$R:$R,MATCH(A500,'Blast furnaces'!$A:$A,0))</f>
        <v>#N/A</v>
      </c>
    </row>
    <row r="501" spans="1:18" x14ac:dyDescent="0.35">
      <c r="A501" s="15" t="s">
        <v>6599</v>
      </c>
      <c r="B501" s="15" t="s">
        <v>6600</v>
      </c>
      <c r="C501" s="15" t="s">
        <v>6601</v>
      </c>
      <c r="D501" s="15" t="s">
        <v>4255</v>
      </c>
      <c r="E501" s="15" t="s">
        <v>4245</v>
      </c>
      <c r="F501" s="15" t="s">
        <v>4246</v>
      </c>
      <c r="G501" s="15" t="s">
        <v>3874</v>
      </c>
      <c r="H501" s="16" t="s">
        <v>6602</v>
      </c>
      <c r="I501" s="17">
        <v>0</v>
      </c>
      <c r="J501" s="18">
        <v>45170</v>
      </c>
      <c r="K501" s="15" t="s">
        <v>30</v>
      </c>
      <c r="L501" s="15">
        <v>2025</v>
      </c>
      <c r="M501" s="15" t="s">
        <v>30</v>
      </c>
      <c r="N501" s="15" t="s">
        <v>30</v>
      </c>
      <c r="O501" s="15" t="s">
        <v>30</v>
      </c>
      <c r="P501" s="15" t="s">
        <v>5207</v>
      </c>
      <c r="Q501" s="15" t="s">
        <v>30</v>
      </c>
      <c r="R501" s="18" t="e">
        <f>INDEX('Blast furnaces'!$R:$R,MATCH(A501,'Blast furnaces'!$A:$A,0))</f>
        <v>#N/A</v>
      </c>
    </row>
    <row r="502" spans="1:18" x14ac:dyDescent="0.35">
      <c r="A502" s="15" t="s">
        <v>2881</v>
      </c>
      <c r="B502" s="15" t="s">
        <v>6603</v>
      </c>
      <c r="C502" s="15" t="s">
        <v>6604</v>
      </c>
      <c r="D502" s="15" t="s">
        <v>4244</v>
      </c>
      <c r="E502" s="15" t="s">
        <v>4245</v>
      </c>
      <c r="F502" s="15" t="s">
        <v>4246</v>
      </c>
      <c r="G502" s="15" t="s">
        <v>3874</v>
      </c>
      <c r="H502" s="16" t="s">
        <v>2883</v>
      </c>
      <c r="I502" s="17">
        <v>25</v>
      </c>
      <c r="J502" s="15" t="s">
        <v>30</v>
      </c>
      <c r="K502" s="15" t="s">
        <v>30</v>
      </c>
      <c r="L502" s="15">
        <v>2000</v>
      </c>
      <c r="M502" s="15" t="s">
        <v>30</v>
      </c>
      <c r="N502" s="15" t="s">
        <v>30</v>
      </c>
      <c r="O502" s="15" t="s">
        <v>30</v>
      </c>
      <c r="P502" s="15" t="s">
        <v>5191</v>
      </c>
      <c r="Q502" s="15" t="s">
        <v>30</v>
      </c>
      <c r="R502" s="18" t="e">
        <f>INDEX('Blast furnaces'!$R:$R,MATCH(A502,'Blast furnaces'!$A:$A,0))</f>
        <v>#N/A</v>
      </c>
    </row>
    <row r="503" spans="1:18" x14ac:dyDescent="0.35">
      <c r="A503" s="15" t="s">
        <v>6605</v>
      </c>
      <c r="B503" s="15" t="s">
        <v>6606</v>
      </c>
      <c r="C503" s="15" t="s">
        <v>6607</v>
      </c>
      <c r="D503" s="15" t="s">
        <v>4257</v>
      </c>
      <c r="E503" s="15" t="s">
        <v>4258</v>
      </c>
      <c r="F503" s="15" t="s">
        <v>4259</v>
      </c>
      <c r="G503" s="15" t="s">
        <v>3874</v>
      </c>
      <c r="H503" s="16" t="s">
        <v>6608</v>
      </c>
      <c r="I503" s="17">
        <v>7</v>
      </c>
      <c r="J503" s="15">
        <v>2014</v>
      </c>
      <c r="K503" s="15" t="s">
        <v>30</v>
      </c>
      <c r="L503" s="15">
        <v>2018</v>
      </c>
      <c r="M503" s="15" t="s">
        <v>30</v>
      </c>
      <c r="N503" s="15" t="s">
        <v>30</v>
      </c>
      <c r="O503" s="15" t="s">
        <v>30</v>
      </c>
      <c r="P503" s="15" t="s">
        <v>4</v>
      </c>
      <c r="Q503" s="15" t="s">
        <v>30</v>
      </c>
      <c r="R503" s="18" t="e">
        <f>INDEX('Blast furnaces'!$R:$R,MATCH(A503,'Blast furnaces'!$A:$A,0))</f>
        <v>#N/A</v>
      </c>
    </row>
    <row r="504" spans="1:18" x14ac:dyDescent="0.35">
      <c r="A504" s="15" t="s">
        <v>2889</v>
      </c>
      <c r="B504" s="15" t="s">
        <v>6609</v>
      </c>
      <c r="C504" s="15" t="s">
        <v>6610</v>
      </c>
      <c r="D504" s="15" t="s">
        <v>4260</v>
      </c>
      <c r="E504" s="15" t="s">
        <v>4261</v>
      </c>
      <c r="F504" s="15" t="s">
        <v>4262</v>
      </c>
      <c r="G504" s="15" t="s">
        <v>3870</v>
      </c>
      <c r="H504" s="16" t="s">
        <v>2891</v>
      </c>
      <c r="I504" s="19"/>
      <c r="J504" s="20">
        <v>44850</v>
      </c>
      <c r="K504" s="15" t="s">
        <v>30</v>
      </c>
      <c r="L504" s="15">
        <v>2026</v>
      </c>
      <c r="M504" s="15" t="s">
        <v>30</v>
      </c>
      <c r="N504" s="15" t="s">
        <v>30</v>
      </c>
      <c r="O504" s="15" t="s">
        <v>30</v>
      </c>
      <c r="P504" s="15" t="s">
        <v>5191</v>
      </c>
      <c r="Q504" s="15" t="s">
        <v>30</v>
      </c>
      <c r="R504" s="18" t="e">
        <f>INDEX('Blast furnaces'!$R:$R,MATCH(A504,'Blast furnaces'!$A:$A,0))</f>
        <v>#N/A</v>
      </c>
    </row>
    <row r="505" spans="1:18" x14ac:dyDescent="0.35">
      <c r="A505" s="15" t="s">
        <v>3724</v>
      </c>
      <c r="B505" s="15" t="s">
        <v>6611</v>
      </c>
      <c r="C505" s="15" t="s">
        <v>6612</v>
      </c>
      <c r="D505" s="15" t="s">
        <v>4263</v>
      </c>
      <c r="E505" s="15" t="s">
        <v>4264</v>
      </c>
      <c r="F505" s="15" t="s">
        <v>4262</v>
      </c>
      <c r="G505" s="15" t="s">
        <v>3870</v>
      </c>
      <c r="H505" s="16" t="s">
        <v>3726</v>
      </c>
      <c r="I505" s="17" t="s">
        <v>30</v>
      </c>
      <c r="J505" s="18">
        <v>45047</v>
      </c>
      <c r="K505" s="15" t="s">
        <v>30</v>
      </c>
      <c r="L505" s="15" t="s">
        <v>30</v>
      </c>
      <c r="M505" s="15" t="s">
        <v>30</v>
      </c>
      <c r="N505" s="15" t="s">
        <v>30</v>
      </c>
      <c r="O505" s="15" t="s">
        <v>30</v>
      </c>
      <c r="P505" s="15" t="s">
        <v>3</v>
      </c>
      <c r="Q505" s="15" t="s">
        <v>30</v>
      </c>
      <c r="R505" s="18" t="e">
        <f>INDEX('Blast furnaces'!$R:$R,MATCH(A505,'Blast furnaces'!$A:$A,0))</f>
        <v>#N/A</v>
      </c>
    </row>
    <row r="506" spans="1:18" x14ac:dyDescent="0.35">
      <c r="A506" s="15" t="s">
        <v>6613</v>
      </c>
      <c r="B506" s="15" t="s">
        <v>6614</v>
      </c>
      <c r="C506" s="15" t="s">
        <v>6615</v>
      </c>
      <c r="D506" s="15" t="s">
        <v>4265</v>
      </c>
      <c r="E506" s="15" t="s">
        <v>4266</v>
      </c>
      <c r="F506" s="15" t="s">
        <v>4262</v>
      </c>
      <c r="G506" s="15" t="s">
        <v>3870</v>
      </c>
      <c r="H506" s="16" t="s">
        <v>6616</v>
      </c>
      <c r="I506" s="17">
        <v>49</v>
      </c>
      <c r="J506" s="15" t="s">
        <v>30</v>
      </c>
      <c r="K506" s="15" t="s">
        <v>30</v>
      </c>
      <c r="L506" s="15">
        <v>1976</v>
      </c>
      <c r="M506" s="15" t="s">
        <v>30</v>
      </c>
      <c r="N506" s="15" t="s">
        <v>30</v>
      </c>
      <c r="O506" s="15" t="s">
        <v>30</v>
      </c>
      <c r="P506" s="15" t="s">
        <v>4</v>
      </c>
      <c r="Q506" s="15" t="s">
        <v>6617</v>
      </c>
      <c r="R506" s="18" t="e">
        <f>INDEX('Blast furnaces'!$R:$R,MATCH(A506,'Blast furnaces'!$A:$A,0))</f>
        <v>#N/A</v>
      </c>
    </row>
    <row r="507" spans="1:18" x14ac:dyDescent="0.35">
      <c r="A507" s="15" t="s">
        <v>6618</v>
      </c>
      <c r="B507" s="15" t="s">
        <v>6619</v>
      </c>
      <c r="C507" s="15" t="s">
        <v>6620</v>
      </c>
      <c r="D507" s="15" t="s">
        <v>4267</v>
      </c>
      <c r="E507" s="15" t="s">
        <v>4268</v>
      </c>
      <c r="F507" s="15" t="s">
        <v>4262</v>
      </c>
      <c r="G507" s="15" t="s">
        <v>3870</v>
      </c>
      <c r="H507" s="16" t="s">
        <v>6621</v>
      </c>
      <c r="I507" s="17">
        <v>90</v>
      </c>
      <c r="J507" s="15" t="s">
        <v>30</v>
      </c>
      <c r="K507" s="15" t="s">
        <v>30</v>
      </c>
      <c r="L507" s="15">
        <v>1935</v>
      </c>
      <c r="M507" s="15" t="s">
        <v>30</v>
      </c>
      <c r="N507" s="15" t="s">
        <v>30</v>
      </c>
      <c r="O507" s="15" t="s">
        <v>30</v>
      </c>
      <c r="P507" s="15" t="s">
        <v>4</v>
      </c>
      <c r="Q507" s="15" t="s">
        <v>30</v>
      </c>
      <c r="R507" s="18" t="e">
        <f>INDEX('Blast furnaces'!$R:$R,MATCH(A507,'Blast furnaces'!$A:$A,0))</f>
        <v>#N/A</v>
      </c>
    </row>
    <row r="508" spans="1:18" x14ac:dyDescent="0.35">
      <c r="A508" s="15" t="s">
        <v>1821</v>
      </c>
      <c r="B508" s="15" t="s">
        <v>6622</v>
      </c>
      <c r="C508" s="15" t="s">
        <v>6623</v>
      </c>
      <c r="D508" s="15" t="s">
        <v>4269</v>
      </c>
      <c r="E508" s="15" t="s">
        <v>4270</v>
      </c>
      <c r="F508" s="15" t="s">
        <v>4262</v>
      </c>
      <c r="G508" s="15" t="s">
        <v>3870</v>
      </c>
      <c r="H508" s="16" t="s">
        <v>1823</v>
      </c>
      <c r="I508" s="17">
        <v>61</v>
      </c>
      <c r="J508" s="15" t="s">
        <v>30</v>
      </c>
      <c r="K508" s="15" t="s">
        <v>30</v>
      </c>
      <c r="L508" s="15">
        <v>1964</v>
      </c>
      <c r="M508" s="15" t="s">
        <v>30</v>
      </c>
      <c r="N508" s="15" t="s">
        <v>30</v>
      </c>
      <c r="O508" s="15" t="s">
        <v>30</v>
      </c>
      <c r="P508" s="15" t="s">
        <v>5200</v>
      </c>
      <c r="Q508" s="15" t="s">
        <v>30</v>
      </c>
      <c r="R508" s="18">
        <f>INDEX('Blast furnaces'!$R:$R,MATCH(A508,'Blast furnaces'!$A:$A,0))</f>
        <v>44927</v>
      </c>
    </row>
    <row r="509" spans="1:18" x14ac:dyDescent="0.35">
      <c r="A509" s="15" t="s">
        <v>1825</v>
      </c>
      <c r="B509" s="15" t="s">
        <v>6624</v>
      </c>
      <c r="C509" s="15" t="s">
        <v>6625</v>
      </c>
      <c r="D509" s="15" t="s">
        <v>4271</v>
      </c>
      <c r="E509" s="15" t="s">
        <v>4272</v>
      </c>
      <c r="F509" s="15" t="s">
        <v>4273</v>
      </c>
      <c r="G509" s="15" t="s">
        <v>3870</v>
      </c>
      <c r="H509" s="16" t="s">
        <v>1827</v>
      </c>
      <c r="I509" s="17">
        <v>62</v>
      </c>
      <c r="J509" s="15" t="s">
        <v>30</v>
      </c>
      <c r="K509" s="15" t="s">
        <v>30</v>
      </c>
      <c r="L509" s="15">
        <v>1963</v>
      </c>
      <c r="M509" s="15" t="s">
        <v>30</v>
      </c>
      <c r="N509" s="15" t="s">
        <v>30</v>
      </c>
      <c r="O509" s="15" t="s">
        <v>30</v>
      </c>
      <c r="P509" s="15" t="s">
        <v>5200</v>
      </c>
      <c r="Q509" s="15" t="s">
        <v>30</v>
      </c>
      <c r="R509" s="18">
        <f>INDEX('Blast furnaces'!$R:$R,MATCH(A509,'Blast furnaces'!$A:$A,0))</f>
        <v>37165</v>
      </c>
    </row>
    <row r="510" spans="1:18" x14ac:dyDescent="0.35">
      <c r="A510" s="15" t="s">
        <v>1834</v>
      </c>
      <c r="B510" s="15" t="s">
        <v>6626</v>
      </c>
      <c r="C510" s="15" t="s">
        <v>6625</v>
      </c>
      <c r="D510" s="15" t="s">
        <v>4274</v>
      </c>
      <c r="E510" s="15" t="s">
        <v>4275</v>
      </c>
      <c r="F510" s="15" t="s">
        <v>4273</v>
      </c>
      <c r="G510" s="15" t="s">
        <v>3870</v>
      </c>
      <c r="H510" s="16" t="s">
        <v>1837</v>
      </c>
      <c r="I510" s="17">
        <v>112</v>
      </c>
      <c r="J510" s="15" t="s">
        <v>30</v>
      </c>
      <c r="K510" s="15" t="s">
        <v>30</v>
      </c>
      <c r="L510" s="15">
        <v>1906</v>
      </c>
      <c r="M510" s="15" t="s">
        <v>30</v>
      </c>
      <c r="N510" s="15">
        <v>2013</v>
      </c>
      <c r="O510" s="15">
        <v>2018</v>
      </c>
      <c r="P510" s="15" t="s">
        <v>5226</v>
      </c>
      <c r="Q510" s="15" t="s">
        <v>30</v>
      </c>
      <c r="R510" s="18">
        <f>INDEX('Blast furnaces'!$R:$R,MATCH(A510,'Blast furnaces'!$A:$A,0))</f>
        <v>0</v>
      </c>
    </row>
    <row r="511" spans="1:18" x14ac:dyDescent="0.35">
      <c r="A511" s="15" t="s">
        <v>1830</v>
      </c>
      <c r="B511" s="15" t="s">
        <v>6627</v>
      </c>
      <c r="C511" s="15" t="s">
        <v>6628</v>
      </c>
      <c r="D511" s="15" t="s">
        <v>4276</v>
      </c>
      <c r="E511" s="15" t="s">
        <v>4277</v>
      </c>
      <c r="F511" s="15" t="s">
        <v>4273</v>
      </c>
      <c r="G511" s="15" t="s">
        <v>3870</v>
      </c>
      <c r="H511" s="15" t="s">
        <v>1832</v>
      </c>
      <c r="I511" s="17">
        <v>51</v>
      </c>
      <c r="J511" s="15" t="s">
        <v>30</v>
      </c>
      <c r="K511" s="15" t="s">
        <v>30</v>
      </c>
      <c r="L511" s="15">
        <v>1974</v>
      </c>
      <c r="M511" s="15" t="s">
        <v>30</v>
      </c>
      <c r="N511" s="15" t="s">
        <v>30</v>
      </c>
      <c r="O511" s="15" t="s">
        <v>30</v>
      </c>
      <c r="P511" s="15" t="s">
        <v>5264</v>
      </c>
      <c r="Q511" s="15" t="s">
        <v>30</v>
      </c>
      <c r="R511" s="18">
        <f>INDEX('Blast furnaces'!$R:$R,MATCH(A511,'Blast furnaces'!$A:$A,0))</f>
        <v>39457</v>
      </c>
    </row>
    <row r="512" spans="1:18" x14ac:dyDescent="0.35">
      <c r="A512" s="15" t="s">
        <v>6629</v>
      </c>
      <c r="B512" s="15" t="s">
        <v>6630</v>
      </c>
      <c r="C512" s="15" t="s">
        <v>6631</v>
      </c>
      <c r="D512" s="15" t="s">
        <v>4278</v>
      </c>
      <c r="E512" s="15" t="s">
        <v>4279</v>
      </c>
      <c r="F512" s="15" t="s">
        <v>4273</v>
      </c>
      <c r="G512" s="15" t="s">
        <v>3870</v>
      </c>
      <c r="H512" s="16" t="s">
        <v>6632</v>
      </c>
      <c r="I512" s="17">
        <v>113</v>
      </c>
      <c r="J512" s="15" t="s">
        <v>30</v>
      </c>
      <c r="K512" s="15" t="s">
        <v>30</v>
      </c>
      <c r="L512" s="15">
        <v>1912</v>
      </c>
      <c r="M512" s="15" t="s">
        <v>30</v>
      </c>
      <c r="N512" s="15" t="s">
        <v>30</v>
      </c>
      <c r="O512" s="15" t="s">
        <v>30</v>
      </c>
      <c r="P512" s="15" t="s">
        <v>4</v>
      </c>
      <c r="Q512" s="15" t="s">
        <v>30</v>
      </c>
      <c r="R512" s="18" t="e">
        <f>INDEX('Blast furnaces'!$R:$R,MATCH(A512,'Blast furnaces'!$A:$A,0))</f>
        <v>#N/A</v>
      </c>
    </row>
    <row r="513" spans="1:18" x14ac:dyDescent="0.35">
      <c r="A513" s="15" t="s">
        <v>6633</v>
      </c>
      <c r="B513" s="15" t="s">
        <v>6634</v>
      </c>
      <c r="C513" s="15" t="s">
        <v>6635</v>
      </c>
      <c r="D513" s="15" t="s">
        <v>4280</v>
      </c>
      <c r="E513" s="15" t="s">
        <v>4281</v>
      </c>
      <c r="F513" s="15" t="s">
        <v>4273</v>
      </c>
      <c r="G513" s="15" t="s">
        <v>3870</v>
      </c>
      <c r="H513" s="16" t="s">
        <v>6636</v>
      </c>
      <c r="I513" s="17">
        <v>60</v>
      </c>
      <c r="J513" s="15" t="s">
        <v>30</v>
      </c>
      <c r="K513" s="15" t="s">
        <v>30</v>
      </c>
      <c r="L513" s="15">
        <v>1965</v>
      </c>
      <c r="M513" s="15" t="s">
        <v>30</v>
      </c>
      <c r="N513" s="15" t="s">
        <v>30</v>
      </c>
      <c r="O513" s="15" t="s">
        <v>30</v>
      </c>
      <c r="P513" s="15" t="s">
        <v>4</v>
      </c>
      <c r="Q513" s="15" t="s">
        <v>30</v>
      </c>
      <c r="R513" s="18" t="e">
        <f>INDEX('Blast furnaces'!$R:$R,MATCH(A513,'Blast furnaces'!$A:$A,0))</f>
        <v>#N/A</v>
      </c>
    </row>
    <row r="514" spans="1:18" x14ac:dyDescent="0.35">
      <c r="A514" s="15" t="s">
        <v>3575</v>
      </c>
      <c r="B514" s="15" t="s">
        <v>6637</v>
      </c>
      <c r="C514" s="15" t="s">
        <v>6612</v>
      </c>
      <c r="D514" s="15" t="s">
        <v>4276</v>
      </c>
      <c r="E514" s="15" t="s">
        <v>4282</v>
      </c>
      <c r="F514" s="15" t="s">
        <v>4273</v>
      </c>
      <c r="G514" s="15" t="s">
        <v>3870</v>
      </c>
      <c r="H514" s="16" t="s">
        <v>3577</v>
      </c>
      <c r="I514" s="19"/>
      <c r="J514" s="20">
        <v>44742</v>
      </c>
      <c r="K514" s="15">
        <v>2026</v>
      </c>
      <c r="L514" s="15">
        <v>2028</v>
      </c>
      <c r="M514" s="15" t="s">
        <v>30</v>
      </c>
      <c r="N514" s="15" t="s">
        <v>30</v>
      </c>
      <c r="O514" s="15" t="s">
        <v>30</v>
      </c>
      <c r="P514" s="15" t="s">
        <v>3</v>
      </c>
      <c r="Q514" s="15" t="s">
        <v>30</v>
      </c>
      <c r="R514" s="18" t="e">
        <f>INDEX('Blast furnaces'!$R:$R,MATCH(A514,'Blast furnaces'!$A:$A,0))</f>
        <v>#N/A</v>
      </c>
    </row>
    <row r="515" spans="1:18" x14ac:dyDescent="0.35">
      <c r="A515" s="15" t="s">
        <v>3578</v>
      </c>
      <c r="B515" s="15" t="s">
        <v>6638</v>
      </c>
      <c r="C515" s="15" t="s">
        <v>6558</v>
      </c>
      <c r="D515" s="15" t="s">
        <v>4271</v>
      </c>
      <c r="E515" s="15" t="s">
        <v>4272</v>
      </c>
      <c r="F515" s="15" t="s">
        <v>4273</v>
      </c>
      <c r="G515" s="15" t="s">
        <v>3870</v>
      </c>
      <c r="H515" s="16" t="s">
        <v>3580</v>
      </c>
      <c r="I515" s="17" t="s">
        <v>30</v>
      </c>
      <c r="J515" s="20">
        <v>44249</v>
      </c>
      <c r="K515" s="15" t="s">
        <v>30</v>
      </c>
      <c r="L515" s="15" t="s">
        <v>30</v>
      </c>
      <c r="M515" s="15" t="s">
        <v>30</v>
      </c>
      <c r="N515" s="15" t="s">
        <v>30</v>
      </c>
      <c r="O515" s="15" t="s">
        <v>30</v>
      </c>
      <c r="P515" s="15" t="s">
        <v>3</v>
      </c>
      <c r="Q515" s="15" t="s">
        <v>30</v>
      </c>
      <c r="R515" s="18" t="e">
        <f>INDEX('Blast furnaces'!$R:$R,MATCH(A515,'Blast furnaces'!$A:$A,0))</f>
        <v>#N/A</v>
      </c>
    </row>
    <row r="516" spans="1:18" x14ac:dyDescent="0.35">
      <c r="A516" s="15" t="s">
        <v>6639</v>
      </c>
      <c r="B516" s="15" t="s">
        <v>6640</v>
      </c>
      <c r="C516" s="15" t="s">
        <v>6641</v>
      </c>
      <c r="D516" s="15" t="s">
        <v>4283</v>
      </c>
      <c r="E516" s="15" t="s">
        <v>4284</v>
      </c>
      <c r="F516" s="15" t="s">
        <v>4273</v>
      </c>
      <c r="G516" s="15" t="s">
        <v>3870</v>
      </c>
      <c r="H516" s="15" t="s">
        <v>6642</v>
      </c>
      <c r="I516" s="17">
        <v>150</v>
      </c>
      <c r="J516" s="15" t="s">
        <v>30</v>
      </c>
      <c r="K516" s="15" t="s">
        <v>30</v>
      </c>
      <c r="L516" s="15">
        <v>1875</v>
      </c>
      <c r="M516" s="15" t="s">
        <v>30</v>
      </c>
      <c r="N516" s="15" t="s">
        <v>30</v>
      </c>
      <c r="O516" s="15" t="s">
        <v>30</v>
      </c>
      <c r="P516" s="15" t="s">
        <v>4</v>
      </c>
      <c r="Q516" s="15" t="s">
        <v>30</v>
      </c>
      <c r="R516" s="18" t="e">
        <f>INDEX('Blast furnaces'!$R:$R,MATCH(A516,'Blast furnaces'!$A:$A,0))</f>
        <v>#N/A</v>
      </c>
    </row>
    <row r="517" spans="1:18" x14ac:dyDescent="0.35">
      <c r="A517" s="15" t="s">
        <v>6643</v>
      </c>
      <c r="B517" s="15" t="s">
        <v>6644</v>
      </c>
      <c r="C517" s="15" t="s">
        <v>6645</v>
      </c>
      <c r="D517" s="15" t="s">
        <v>4285</v>
      </c>
      <c r="E517" s="15" t="s">
        <v>4282</v>
      </c>
      <c r="F517" s="15" t="s">
        <v>4273</v>
      </c>
      <c r="G517" s="15" t="s">
        <v>3870</v>
      </c>
      <c r="H517" s="16" t="s">
        <v>6646</v>
      </c>
      <c r="I517" s="17">
        <v>52</v>
      </c>
      <c r="J517" s="15" t="s">
        <v>30</v>
      </c>
      <c r="K517" s="15" t="s">
        <v>30</v>
      </c>
      <c r="L517" s="15">
        <v>1973</v>
      </c>
      <c r="M517" s="15" t="s">
        <v>30</v>
      </c>
      <c r="N517" s="15" t="s">
        <v>30</v>
      </c>
      <c r="O517" s="15" t="s">
        <v>30</v>
      </c>
      <c r="P517" s="15" t="s">
        <v>4</v>
      </c>
      <c r="Q517" s="15" t="s">
        <v>6647</v>
      </c>
      <c r="R517" s="18" t="e">
        <f>INDEX('Blast furnaces'!$R:$R,MATCH(A517,'Blast furnaces'!$A:$A,0))</f>
        <v>#N/A</v>
      </c>
    </row>
    <row r="518" spans="1:18" x14ac:dyDescent="0.35">
      <c r="A518" s="15" t="s">
        <v>6648</v>
      </c>
      <c r="B518" s="15" t="s">
        <v>6649</v>
      </c>
      <c r="C518" s="15" t="s">
        <v>6650</v>
      </c>
      <c r="D518" s="15" t="s">
        <v>4286</v>
      </c>
      <c r="E518" s="15" t="s">
        <v>4287</v>
      </c>
      <c r="F518" s="15" t="s">
        <v>4273</v>
      </c>
      <c r="G518" s="15" t="s">
        <v>3870</v>
      </c>
      <c r="H518" s="16" t="s">
        <v>6651</v>
      </c>
      <c r="I518" s="17">
        <v>51</v>
      </c>
      <c r="J518" s="15" t="s">
        <v>30</v>
      </c>
      <c r="K518" s="15" t="s">
        <v>30</v>
      </c>
      <c r="L518" s="15">
        <v>1974</v>
      </c>
      <c r="M518" s="15" t="s">
        <v>30</v>
      </c>
      <c r="N518" s="15" t="s">
        <v>30</v>
      </c>
      <c r="O518" s="15" t="s">
        <v>30</v>
      </c>
      <c r="P518" s="15" t="s">
        <v>4</v>
      </c>
      <c r="Q518" s="15" t="s">
        <v>30</v>
      </c>
      <c r="R518" s="18" t="e">
        <f>INDEX('Blast furnaces'!$R:$R,MATCH(A518,'Blast furnaces'!$A:$A,0))</f>
        <v>#N/A</v>
      </c>
    </row>
    <row r="519" spans="1:18" x14ac:dyDescent="0.35">
      <c r="A519" s="15" t="s">
        <v>6652</v>
      </c>
      <c r="B519" s="15" t="s">
        <v>6653</v>
      </c>
      <c r="C519" s="15" t="s">
        <v>6654</v>
      </c>
      <c r="D519" s="15" t="s">
        <v>4288</v>
      </c>
      <c r="E519" s="15" t="s">
        <v>4287</v>
      </c>
      <c r="F519" s="15" t="s">
        <v>4273</v>
      </c>
      <c r="G519" s="15" t="s">
        <v>3870</v>
      </c>
      <c r="H519" s="16" t="s">
        <v>6655</v>
      </c>
      <c r="I519" s="17">
        <v>109</v>
      </c>
      <c r="J519" s="15" t="s">
        <v>30</v>
      </c>
      <c r="K519" s="15" t="s">
        <v>30</v>
      </c>
      <c r="L519" s="15">
        <v>1916</v>
      </c>
      <c r="M519" s="15" t="s">
        <v>30</v>
      </c>
      <c r="N519" s="15" t="s">
        <v>30</v>
      </c>
      <c r="O519" s="15" t="s">
        <v>30</v>
      </c>
      <c r="P519" s="15" t="s">
        <v>4</v>
      </c>
      <c r="Q519" s="15" t="s">
        <v>30</v>
      </c>
      <c r="R519" s="18" t="e">
        <f>INDEX('Blast furnaces'!$R:$R,MATCH(A519,'Blast furnaces'!$A:$A,0))</f>
        <v>#N/A</v>
      </c>
    </row>
    <row r="520" spans="1:18" x14ac:dyDescent="0.35">
      <c r="A520" s="15" t="s">
        <v>6656</v>
      </c>
      <c r="B520" s="15" t="s">
        <v>6657</v>
      </c>
      <c r="C520" s="15" t="s">
        <v>6658</v>
      </c>
      <c r="D520" s="15" t="s">
        <v>4289</v>
      </c>
      <c r="E520" s="15" t="s">
        <v>4287</v>
      </c>
      <c r="F520" s="15" t="s">
        <v>4273</v>
      </c>
      <c r="G520" s="15" t="s">
        <v>3870</v>
      </c>
      <c r="H520" s="16" t="s">
        <v>6659</v>
      </c>
      <c r="I520" s="17">
        <v>52</v>
      </c>
      <c r="J520" s="15" t="s">
        <v>30</v>
      </c>
      <c r="K520" s="15" t="s">
        <v>30</v>
      </c>
      <c r="L520" s="15">
        <v>1973</v>
      </c>
      <c r="M520" s="15" t="s">
        <v>30</v>
      </c>
      <c r="N520" s="15" t="s">
        <v>30</v>
      </c>
      <c r="O520" s="15" t="s">
        <v>30</v>
      </c>
      <c r="P520" s="15" t="s">
        <v>4</v>
      </c>
      <c r="Q520" s="15" t="s">
        <v>30</v>
      </c>
      <c r="R520" s="18" t="e">
        <f>INDEX('Blast furnaces'!$R:$R,MATCH(A520,'Blast furnaces'!$A:$A,0))</f>
        <v>#N/A</v>
      </c>
    </row>
    <row r="521" spans="1:18" x14ac:dyDescent="0.35">
      <c r="A521" s="15" t="s">
        <v>6660</v>
      </c>
      <c r="B521" s="15" t="s">
        <v>6661</v>
      </c>
      <c r="C521" s="15" t="s">
        <v>6662</v>
      </c>
      <c r="D521" s="15" t="s">
        <v>4290</v>
      </c>
      <c r="E521" s="15" t="s">
        <v>4275</v>
      </c>
      <c r="F521" s="15" t="s">
        <v>4273</v>
      </c>
      <c r="G521" s="15" t="s">
        <v>3870</v>
      </c>
      <c r="H521" s="16" t="s">
        <v>6663</v>
      </c>
      <c r="I521" s="17">
        <v>153</v>
      </c>
      <c r="J521" s="15" t="s">
        <v>30</v>
      </c>
      <c r="K521" s="15" t="s">
        <v>30</v>
      </c>
      <c r="L521" s="15">
        <v>1872</v>
      </c>
      <c r="M521" s="15" t="s">
        <v>30</v>
      </c>
      <c r="N521" s="15" t="s">
        <v>30</v>
      </c>
      <c r="O521" s="15" t="s">
        <v>30</v>
      </c>
      <c r="P521" s="15" t="s">
        <v>4</v>
      </c>
      <c r="Q521" s="15" t="s">
        <v>30</v>
      </c>
      <c r="R521" s="18" t="e">
        <f>INDEX('Blast furnaces'!$R:$R,MATCH(A521,'Blast furnaces'!$A:$A,0))</f>
        <v>#N/A</v>
      </c>
    </row>
    <row r="522" spans="1:18" x14ac:dyDescent="0.35">
      <c r="A522" s="15" t="s">
        <v>6664</v>
      </c>
      <c r="B522" s="15" t="s">
        <v>6665</v>
      </c>
      <c r="C522" s="15" t="s">
        <v>6666</v>
      </c>
      <c r="D522" s="15" t="s">
        <v>4291</v>
      </c>
      <c r="E522" s="15" t="s">
        <v>4284</v>
      </c>
      <c r="F522" s="15" t="s">
        <v>4273</v>
      </c>
      <c r="G522" s="15" t="s">
        <v>3870</v>
      </c>
      <c r="H522" s="16" t="s">
        <v>6667</v>
      </c>
      <c r="I522" s="17">
        <v>50</v>
      </c>
      <c r="J522" s="15" t="s">
        <v>30</v>
      </c>
      <c r="K522" s="15" t="s">
        <v>30</v>
      </c>
      <c r="L522" s="15">
        <v>1975</v>
      </c>
      <c r="M522" s="15" t="s">
        <v>30</v>
      </c>
      <c r="N522" s="15" t="s">
        <v>30</v>
      </c>
      <c r="O522" s="15" t="s">
        <v>30</v>
      </c>
      <c r="P522" s="15" t="s">
        <v>4</v>
      </c>
      <c r="Q522" s="15" t="s">
        <v>30</v>
      </c>
      <c r="R522" s="18" t="e">
        <f>INDEX('Blast furnaces'!$R:$R,MATCH(A522,'Blast furnaces'!$A:$A,0))</f>
        <v>#N/A</v>
      </c>
    </row>
    <row r="523" spans="1:18" x14ac:dyDescent="0.35">
      <c r="A523" s="15" t="s">
        <v>1790</v>
      </c>
      <c r="B523" s="15" t="s">
        <v>6668</v>
      </c>
      <c r="C523" s="15" t="s">
        <v>6669</v>
      </c>
      <c r="D523" s="15" t="s">
        <v>4292</v>
      </c>
      <c r="E523" s="15" t="s">
        <v>4293</v>
      </c>
      <c r="F523" s="15" t="s">
        <v>4294</v>
      </c>
      <c r="G523" s="15" t="s">
        <v>3870</v>
      </c>
      <c r="H523" s="15" t="s">
        <v>1792</v>
      </c>
      <c r="I523" s="17">
        <v>56</v>
      </c>
      <c r="J523" s="15" t="s">
        <v>30</v>
      </c>
      <c r="K523" s="15" t="s">
        <v>30</v>
      </c>
      <c r="L523" s="15">
        <v>1969</v>
      </c>
      <c r="M523" s="15" t="s">
        <v>30</v>
      </c>
      <c r="N523" s="15" t="s">
        <v>30</v>
      </c>
      <c r="O523" s="15" t="s">
        <v>30</v>
      </c>
      <c r="P523" s="15" t="s">
        <v>5200</v>
      </c>
      <c r="Q523" s="15" t="s">
        <v>30</v>
      </c>
      <c r="R523" s="18">
        <f>INDEX('Blast furnaces'!$R:$R,MATCH(A523,'Blast furnaces'!$A:$A,0))</f>
        <v>2003</v>
      </c>
    </row>
    <row r="524" spans="1:18" x14ac:dyDescent="0.35">
      <c r="A524" s="15" t="s">
        <v>1804</v>
      </c>
      <c r="B524" s="15" t="s">
        <v>6670</v>
      </c>
      <c r="C524" s="15" t="s">
        <v>6671</v>
      </c>
      <c r="D524" s="15" t="s">
        <v>4295</v>
      </c>
      <c r="E524" s="15" t="s">
        <v>4295</v>
      </c>
      <c r="F524" s="15" t="s">
        <v>4294</v>
      </c>
      <c r="G524" s="15" t="s">
        <v>3870</v>
      </c>
      <c r="H524" s="16" t="s">
        <v>1806</v>
      </c>
      <c r="I524" s="17">
        <v>68</v>
      </c>
      <c r="J524" s="15" t="s">
        <v>30</v>
      </c>
      <c r="K524" s="15" t="s">
        <v>30</v>
      </c>
      <c r="L524" s="15">
        <v>1957</v>
      </c>
      <c r="M524" s="15" t="s">
        <v>30</v>
      </c>
      <c r="N524" s="15" t="s">
        <v>30</v>
      </c>
      <c r="O524" s="15" t="s">
        <v>30</v>
      </c>
      <c r="P524" s="15" t="s">
        <v>5200</v>
      </c>
      <c r="Q524" s="15" t="s">
        <v>6672</v>
      </c>
      <c r="R524" s="18">
        <f>INDEX('Blast furnaces'!$R:$R,MATCH(A524,'Blast furnaces'!$A:$A,0))</f>
        <v>45231</v>
      </c>
    </row>
    <row r="525" spans="1:18" x14ac:dyDescent="0.35">
      <c r="A525" s="15" t="s">
        <v>6673</v>
      </c>
      <c r="B525" s="15" t="s">
        <v>6674</v>
      </c>
      <c r="C525" s="15" t="s">
        <v>6675</v>
      </c>
      <c r="D525" s="15" t="s">
        <v>4296</v>
      </c>
      <c r="E525" s="15" t="s">
        <v>4297</v>
      </c>
      <c r="F525" s="15" t="s">
        <v>4294</v>
      </c>
      <c r="G525" s="15" t="s">
        <v>3870</v>
      </c>
      <c r="H525" s="16" t="s">
        <v>6676</v>
      </c>
      <c r="I525" s="17">
        <v>173</v>
      </c>
      <c r="J525" s="15" t="s">
        <v>30</v>
      </c>
      <c r="K525" s="15" t="s">
        <v>30</v>
      </c>
      <c r="L525" s="15">
        <v>1852</v>
      </c>
      <c r="M525" s="15" t="s">
        <v>30</v>
      </c>
      <c r="N525" s="15" t="s">
        <v>30</v>
      </c>
      <c r="O525" s="15" t="s">
        <v>30</v>
      </c>
      <c r="P525" s="15" t="s">
        <v>6677</v>
      </c>
      <c r="Q525" s="15" t="s">
        <v>6672</v>
      </c>
      <c r="R525" s="18" t="e">
        <f>INDEX('Blast furnaces'!$R:$R,MATCH(A525,'Blast furnaces'!$A:$A,0))</f>
        <v>#N/A</v>
      </c>
    </row>
    <row r="526" spans="1:18" x14ac:dyDescent="0.35">
      <c r="A526" s="15" t="s">
        <v>1800</v>
      </c>
      <c r="B526" s="15" t="s">
        <v>6678</v>
      </c>
      <c r="C526" s="15" t="s">
        <v>6679</v>
      </c>
      <c r="D526" s="15" t="s">
        <v>4298</v>
      </c>
      <c r="E526" s="15" t="s">
        <v>4299</v>
      </c>
      <c r="F526" s="15" t="s">
        <v>4294</v>
      </c>
      <c r="G526" s="15" t="s">
        <v>3870</v>
      </c>
      <c r="H526" s="15" t="s">
        <v>1803</v>
      </c>
      <c r="I526" s="17">
        <v>75</v>
      </c>
      <c r="J526" s="15" t="s">
        <v>30</v>
      </c>
      <c r="K526" s="15" t="s">
        <v>30</v>
      </c>
      <c r="L526" s="15">
        <v>1950</v>
      </c>
      <c r="M526" s="15" t="s">
        <v>30</v>
      </c>
      <c r="N526" s="15" t="s">
        <v>30</v>
      </c>
      <c r="O526" s="15" t="s">
        <v>30</v>
      </c>
      <c r="P526" s="15" t="s">
        <v>5200</v>
      </c>
      <c r="Q526" s="15" t="s">
        <v>6672</v>
      </c>
      <c r="R526" s="18">
        <f>INDEX('Blast furnaces'!$R:$R,MATCH(A526,'Blast furnaces'!$A:$A,0))</f>
        <v>44531</v>
      </c>
    </row>
    <row r="527" spans="1:18" x14ac:dyDescent="0.35">
      <c r="A527" s="15" t="s">
        <v>2849</v>
      </c>
      <c r="B527" s="15" t="s">
        <v>6680</v>
      </c>
      <c r="C527" s="15" t="s">
        <v>6681</v>
      </c>
      <c r="D527" s="15" t="s">
        <v>4300</v>
      </c>
      <c r="E527" s="15" t="s">
        <v>4300</v>
      </c>
      <c r="F527" s="15" t="s">
        <v>4294</v>
      </c>
      <c r="G527" s="15" t="s">
        <v>3870</v>
      </c>
      <c r="H527" s="16" t="s">
        <v>2851</v>
      </c>
      <c r="I527" s="17">
        <v>56</v>
      </c>
      <c r="J527" s="15" t="s">
        <v>30</v>
      </c>
      <c r="K527" s="15" t="s">
        <v>30</v>
      </c>
      <c r="L527" s="15">
        <v>1969</v>
      </c>
      <c r="M527" s="15" t="s">
        <v>30</v>
      </c>
      <c r="N527" s="15" t="s">
        <v>30</v>
      </c>
      <c r="O527" s="15" t="s">
        <v>30</v>
      </c>
      <c r="P527" s="15" t="s">
        <v>5191</v>
      </c>
      <c r="Q527" s="15" t="s">
        <v>30</v>
      </c>
      <c r="R527" s="18" t="e">
        <f>INDEX('Blast furnaces'!$R:$R,MATCH(A527,'Blast furnaces'!$A:$A,0))</f>
        <v>#N/A</v>
      </c>
    </row>
    <row r="528" spans="1:18" x14ac:dyDescent="0.35">
      <c r="A528" s="15" t="s">
        <v>6682</v>
      </c>
      <c r="B528" s="15" t="s">
        <v>6683</v>
      </c>
      <c r="C528" s="15" t="s">
        <v>6684</v>
      </c>
      <c r="D528" s="15" t="s">
        <v>4301</v>
      </c>
      <c r="E528" s="15" t="s">
        <v>4302</v>
      </c>
      <c r="F528" s="15" t="s">
        <v>4294</v>
      </c>
      <c r="G528" s="15" t="s">
        <v>3870</v>
      </c>
      <c r="H528" s="16" t="s">
        <v>6685</v>
      </c>
      <c r="I528" s="17">
        <v>51</v>
      </c>
      <c r="J528" s="15" t="s">
        <v>30</v>
      </c>
      <c r="K528" s="15" t="s">
        <v>30</v>
      </c>
      <c r="L528" s="15">
        <v>1974</v>
      </c>
      <c r="M528" s="15" t="s">
        <v>30</v>
      </c>
      <c r="N528" s="15" t="s">
        <v>30</v>
      </c>
      <c r="O528" s="15" t="s">
        <v>30</v>
      </c>
      <c r="P528" s="15" t="s">
        <v>4</v>
      </c>
      <c r="Q528" s="15" t="s">
        <v>30</v>
      </c>
      <c r="R528" s="18" t="e">
        <f>INDEX('Blast furnaces'!$R:$R,MATCH(A528,'Blast furnaces'!$A:$A,0))</f>
        <v>#N/A</v>
      </c>
    </row>
    <row r="529" spans="1:18" x14ac:dyDescent="0.35">
      <c r="A529" s="15" t="s">
        <v>6686</v>
      </c>
      <c r="B529" s="15" t="s">
        <v>6687</v>
      </c>
      <c r="C529" s="15" t="s">
        <v>6688</v>
      </c>
      <c r="D529" s="15" t="s">
        <v>4303</v>
      </c>
      <c r="E529" s="15" t="s">
        <v>4304</v>
      </c>
      <c r="F529" s="15" t="s">
        <v>4294</v>
      </c>
      <c r="G529" s="15" t="s">
        <v>3870</v>
      </c>
      <c r="H529" s="15" t="s">
        <v>6689</v>
      </c>
      <c r="I529" s="17">
        <v>147</v>
      </c>
      <c r="J529" s="15" t="s">
        <v>30</v>
      </c>
      <c r="K529" s="15" t="s">
        <v>30</v>
      </c>
      <c r="L529" s="15">
        <v>1878</v>
      </c>
      <c r="M529" s="15" t="s">
        <v>30</v>
      </c>
      <c r="N529" s="15" t="s">
        <v>30</v>
      </c>
      <c r="O529" s="15" t="s">
        <v>30</v>
      </c>
      <c r="P529" s="15" t="s">
        <v>4</v>
      </c>
      <c r="Q529" s="15" t="s">
        <v>30</v>
      </c>
      <c r="R529" s="18" t="e">
        <f>INDEX('Blast furnaces'!$R:$R,MATCH(A529,'Blast furnaces'!$A:$A,0))</f>
        <v>#N/A</v>
      </c>
    </row>
    <row r="530" spans="1:18" x14ac:dyDescent="0.35">
      <c r="A530" s="15" t="s">
        <v>6690</v>
      </c>
      <c r="B530" s="15" t="s">
        <v>6691</v>
      </c>
      <c r="C530" s="15" t="s">
        <v>6692</v>
      </c>
      <c r="D530" s="15" t="s">
        <v>4305</v>
      </c>
      <c r="E530" s="15" t="s">
        <v>4297</v>
      </c>
      <c r="F530" s="15" t="s">
        <v>4294</v>
      </c>
      <c r="G530" s="15" t="s">
        <v>3870</v>
      </c>
      <c r="H530" s="16" t="s">
        <v>6693</v>
      </c>
      <c r="I530" s="17">
        <v>98</v>
      </c>
      <c r="J530" s="15" t="s">
        <v>30</v>
      </c>
      <c r="K530" s="15" t="s">
        <v>30</v>
      </c>
      <c r="L530" s="15">
        <v>1927</v>
      </c>
      <c r="M530" s="15" t="s">
        <v>30</v>
      </c>
      <c r="N530" s="15" t="s">
        <v>30</v>
      </c>
      <c r="O530" s="15" t="s">
        <v>30</v>
      </c>
      <c r="P530" s="15" t="s">
        <v>4</v>
      </c>
      <c r="Q530" s="15" t="s">
        <v>30</v>
      </c>
      <c r="R530" s="18" t="e">
        <f>INDEX('Blast furnaces'!$R:$R,MATCH(A530,'Blast furnaces'!$A:$A,0))</f>
        <v>#N/A</v>
      </c>
    </row>
    <row r="531" spans="1:18" x14ac:dyDescent="0.35">
      <c r="A531" s="15" t="s">
        <v>6694</v>
      </c>
      <c r="B531" s="15" t="s">
        <v>6695</v>
      </c>
      <c r="C531" s="15" t="s">
        <v>6696</v>
      </c>
      <c r="D531" s="15" t="s">
        <v>4306</v>
      </c>
      <c r="E531" s="15" t="s">
        <v>4307</v>
      </c>
      <c r="F531" s="15" t="s">
        <v>4294</v>
      </c>
      <c r="G531" s="15" t="s">
        <v>3870</v>
      </c>
      <c r="H531" s="16" t="s">
        <v>6697</v>
      </c>
      <c r="I531" s="17">
        <v>33</v>
      </c>
      <c r="J531" s="15" t="s">
        <v>30</v>
      </c>
      <c r="K531" s="15" t="s">
        <v>30</v>
      </c>
      <c r="L531" s="15">
        <v>1992</v>
      </c>
      <c r="M531" s="15" t="s">
        <v>30</v>
      </c>
      <c r="N531" s="15" t="s">
        <v>30</v>
      </c>
      <c r="O531" s="15" t="s">
        <v>30</v>
      </c>
      <c r="P531" s="15" t="s">
        <v>4</v>
      </c>
      <c r="Q531" s="15" t="s">
        <v>30</v>
      </c>
      <c r="R531" s="18" t="e">
        <f>INDEX('Blast furnaces'!$R:$R,MATCH(A531,'Blast furnaces'!$A:$A,0))</f>
        <v>#N/A</v>
      </c>
    </row>
    <row r="532" spans="1:18" x14ac:dyDescent="0.35">
      <c r="A532" s="15" t="s">
        <v>6698</v>
      </c>
      <c r="B532" s="15" t="s">
        <v>6699</v>
      </c>
      <c r="C532" s="15" t="s">
        <v>6700</v>
      </c>
      <c r="D532" s="15" t="s">
        <v>4308</v>
      </c>
      <c r="E532" s="15" t="s">
        <v>4302</v>
      </c>
      <c r="F532" s="15" t="s">
        <v>4294</v>
      </c>
      <c r="G532" s="15" t="s">
        <v>3870</v>
      </c>
      <c r="H532" s="15" t="s">
        <v>6701</v>
      </c>
      <c r="I532" s="17">
        <v>169</v>
      </c>
      <c r="J532" s="15" t="s">
        <v>30</v>
      </c>
      <c r="K532" s="15" t="s">
        <v>30</v>
      </c>
      <c r="L532" s="15">
        <v>1856</v>
      </c>
      <c r="M532" s="15" t="s">
        <v>30</v>
      </c>
      <c r="N532" s="15" t="s">
        <v>30</v>
      </c>
      <c r="O532" s="15" t="s">
        <v>30</v>
      </c>
      <c r="P532" s="15" t="s">
        <v>4</v>
      </c>
      <c r="Q532" s="15" t="s">
        <v>30</v>
      </c>
      <c r="R532" s="18" t="e">
        <f>INDEX('Blast furnaces'!$R:$R,MATCH(A532,'Blast furnaces'!$A:$A,0))</f>
        <v>#N/A</v>
      </c>
    </row>
    <row r="533" spans="1:18" x14ac:dyDescent="0.35">
      <c r="A533" s="15" t="s">
        <v>1786</v>
      </c>
      <c r="B533" s="15" t="s">
        <v>6702</v>
      </c>
      <c r="C533" s="15" t="s">
        <v>6703</v>
      </c>
      <c r="D533" s="15" t="s">
        <v>4296</v>
      </c>
      <c r="E533" s="15" t="s">
        <v>4297</v>
      </c>
      <c r="F533" s="15" t="s">
        <v>4294</v>
      </c>
      <c r="G533" s="15" t="s">
        <v>3870</v>
      </c>
      <c r="H533" s="15" t="s">
        <v>1788</v>
      </c>
      <c r="I533" s="17">
        <v>116</v>
      </c>
      <c r="J533" s="15" t="s">
        <v>30</v>
      </c>
      <c r="K533" s="15" t="s">
        <v>30</v>
      </c>
      <c r="L533" s="15">
        <v>1909</v>
      </c>
      <c r="M533" s="15" t="s">
        <v>30</v>
      </c>
      <c r="N533" s="15" t="s">
        <v>30</v>
      </c>
      <c r="O533" s="15" t="s">
        <v>30</v>
      </c>
      <c r="P533" s="15" t="s">
        <v>5200</v>
      </c>
      <c r="Q533" s="15" t="s">
        <v>30</v>
      </c>
      <c r="R533" s="18">
        <f>INDEX('Blast furnaces'!$R:$R,MATCH(A533,'Blast furnaces'!$A:$A,0))</f>
        <v>2020</v>
      </c>
    </row>
    <row r="534" spans="1:18" x14ac:dyDescent="0.35">
      <c r="A534" s="15" t="s">
        <v>6704</v>
      </c>
      <c r="B534" s="15" t="s">
        <v>6705</v>
      </c>
      <c r="C534" s="15" t="s">
        <v>6706</v>
      </c>
      <c r="D534" s="15" t="s">
        <v>4309</v>
      </c>
      <c r="E534" s="15" t="s">
        <v>4310</v>
      </c>
      <c r="F534" s="15" t="s">
        <v>4294</v>
      </c>
      <c r="G534" s="15" t="s">
        <v>3870</v>
      </c>
      <c r="H534" s="16" t="s">
        <v>6707</v>
      </c>
      <c r="I534" s="17">
        <v>70</v>
      </c>
      <c r="J534" s="15" t="s">
        <v>30</v>
      </c>
      <c r="K534" s="15" t="s">
        <v>30</v>
      </c>
      <c r="L534" s="15">
        <v>1955</v>
      </c>
      <c r="M534" s="15" t="s">
        <v>30</v>
      </c>
      <c r="N534" s="15" t="s">
        <v>30</v>
      </c>
      <c r="O534" s="15" t="s">
        <v>30</v>
      </c>
      <c r="P534" s="15" t="s">
        <v>4</v>
      </c>
      <c r="Q534" s="15" t="s">
        <v>30</v>
      </c>
      <c r="R534" s="18" t="e">
        <f>INDEX('Blast furnaces'!$R:$R,MATCH(A534,'Blast furnaces'!$A:$A,0))</f>
        <v>#N/A</v>
      </c>
    </row>
    <row r="535" spans="1:18" x14ac:dyDescent="0.35">
      <c r="A535" s="15" t="s">
        <v>6708</v>
      </c>
      <c r="B535" s="15" t="s">
        <v>6709</v>
      </c>
      <c r="C535" s="15" t="s">
        <v>6710</v>
      </c>
      <c r="D535" s="15" t="s">
        <v>4311</v>
      </c>
      <c r="E535" s="15" t="s">
        <v>4312</v>
      </c>
      <c r="F535" s="15" t="s">
        <v>4294</v>
      </c>
      <c r="G535" s="15" t="s">
        <v>3870</v>
      </c>
      <c r="H535" s="16" t="s">
        <v>6711</v>
      </c>
      <c r="I535" s="17">
        <v>55</v>
      </c>
      <c r="J535" s="15" t="s">
        <v>30</v>
      </c>
      <c r="K535" s="15" t="s">
        <v>30</v>
      </c>
      <c r="L535" s="15">
        <v>1970</v>
      </c>
      <c r="M535" s="15" t="s">
        <v>30</v>
      </c>
      <c r="N535" s="15" t="s">
        <v>30</v>
      </c>
      <c r="O535" s="15" t="s">
        <v>30</v>
      </c>
      <c r="P535" s="15" t="s">
        <v>4</v>
      </c>
      <c r="Q535" s="15" t="s">
        <v>30</v>
      </c>
      <c r="R535" s="18" t="e">
        <f>INDEX('Blast furnaces'!$R:$R,MATCH(A535,'Blast furnaces'!$A:$A,0))</f>
        <v>#N/A</v>
      </c>
    </row>
    <row r="536" spans="1:18" x14ac:dyDescent="0.35">
      <c r="A536" s="15" t="s">
        <v>6712</v>
      </c>
      <c r="B536" s="15" t="s">
        <v>6713</v>
      </c>
      <c r="C536" s="15" t="s">
        <v>6714</v>
      </c>
      <c r="D536" s="15" t="s">
        <v>4313</v>
      </c>
      <c r="E536" s="15" t="s">
        <v>4299</v>
      </c>
      <c r="F536" s="15" t="s">
        <v>4294</v>
      </c>
      <c r="G536" s="15" t="s">
        <v>3870</v>
      </c>
      <c r="H536" s="16" t="s">
        <v>6715</v>
      </c>
      <c r="I536" s="17">
        <v>113</v>
      </c>
      <c r="J536" s="15" t="s">
        <v>30</v>
      </c>
      <c r="K536" s="15" t="s">
        <v>30</v>
      </c>
      <c r="L536" s="15">
        <v>1912</v>
      </c>
      <c r="M536" s="15" t="s">
        <v>30</v>
      </c>
      <c r="N536" s="15" t="s">
        <v>30</v>
      </c>
      <c r="O536" s="15" t="s">
        <v>30</v>
      </c>
      <c r="P536" s="15" t="s">
        <v>4</v>
      </c>
      <c r="Q536" s="15" t="s">
        <v>30</v>
      </c>
      <c r="R536" s="18" t="e">
        <f>INDEX('Blast furnaces'!$R:$R,MATCH(A536,'Blast furnaces'!$A:$A,0))</f>
        <v>#N/A</v>
      </c>
    </row>
    <row r="537" spans="1:18" x14ac:dyDescent="0.35">
      <c r="A537" s="15" t="s">
        <v>6716</v>
      </c>
      <c r="B537" s="15" t="s">
        <v>6717</v>
      </c>
      <c r="C537" s="15" t="s">
        <v>6718</v>
      </c>
      <c r="D537" s="15" t="s">
        <v>4314</v>
      </c>
      <c r="E537" s="15" t="s">
        <v>4299</v>
      </c>
      <c r="F537" s="15" t="s">
        <v>4294</v>
      </c>
      <c r="G537" s="15" t="s">
        <v>3870</v>
      </c>
      <c r="H537" s="16" t="s">
        <v>6719</v>
      </c>
      <c r="I537" s="17">
        <v>108</v>
      </c>
      <c r="J537" s="15" t="s">
        <v>30</v>
      </c>
      <c r="K537" s="15" t="s">
        <v>30</v>
      </c>
      <c r="L537" s="15">
        <v>1917</v>
      </c>
      <c r="M537" s="15" t="s">
        <v>30</v>
      </c>
      <c r="N537" s="15" t="s">
        <v>30</v>
      </c>
      <c r="O537" s="15" t="s">
        <v>30</v>
      </c>
      <c r="P537" s="15" t="s">
        <v>4</v>
      </c>
      <c r="Q537" s="15" t="s">
        <v>30</v>
      </c>
      <c r="R537" s="18" t="e">
        <f>INDEX('Blast furnaces'!$R:$R,MATCH(A537,'Blast furnaces'!$A:$A,0))</f>
        <v>#N/A</v>
      </c>
    </row>
    <row r="538" spans="1:18" x14ac:dyDescent="0.35">
      <c r="A538" s="15" t="s">
        <v>6720</v>
      </c>
      <c r="B538" s="15" t="s">
        <v>6721</v>
      </c>
      <c r="C538" s="15" t="s">
        <v>6666</v>
      </c>
      <c r="D538" s="15" t="s">
        <v>4315</v>
      </c>
      <c r="E538" s="15" t="s">
        <v>4293</v>
      </c>
      <c r="F538" s="15" t="s">
        <v>4294</v>
      </c>
      <c r="G538" s="15" t="s">
        <v>3870</v>
      </c>
      <c r="H538" s="15" t="s">
        <v>6722</v>
      </c>
      <c r="I538" s="17">
        <v>152</v>
      </c>
      <c r="J538" s="15" t="s">
        <v>30</v>
      </c>
      <c r="K538" s="15" t="s">
        <v>30</v>
      </c>
      <c r="L538" s="15">
        <v>1873</v>
      </c>
      <c r="M538" s="15" t="s">
        <v>30</v>
      </c>
      <c r="N538" s="15" t="s">
        <v>30</v>
      </c>
      <c r="O538" s="15" t="s">
        <v>30</v>
      </c>
      <c r="P538" s="15" t="s">
        <v>6677</v>
      </c>
      <c r="Q538" s="15" t="s">
        <v>30</v>
      </c>
      <c r="R538" s="18" t="e">
        <f>INDEX('Blast furnaces'!$R:$R,MATCH(A538,'Blast furnaces'!$A:$A,0))</f>
        <v>#N/A</v>
      </c>
    </row>
    <row r="539" spans="1:18" x14ac:dyDescent="0.35">
      <c r="A539" s="15" t="s">
        <v>1795</v>
      </c>
      <c r="B539" s="15" t="s">
        <v>6723</v>
      </c>
      <c r="C539" s="15" t="s">
        <v>6724</v>
      </c>
      <c r="D539" s="15" t="s">
        <v>4316</v>
      </c>
      <c r="E539" s="15" t="s">
        <v>4302</v>
      </c>
      <c r="F539" s="15" t="s">
        <v>4294</v>
      </c>
      <c r="G539" s="15" t="s">
        <v>3870</v>
      </c>
      <c r="H539" s="16" t="s">
        <v>1797</v>
      </c>
      <c r="I539" s="17">
        <v>24</v>
      </c>
      <c r="J539" s="15" t="s">
        <v>30</v>
      </c>
      <c r="K539" s="15" t="s">
        <v>30</v>
      </c>
      <c r="L539" s="15">
        <v>2001</v>
      </c>
      <c r="M539" s="15" t="s">
        <v>30</v>
      </c>
      <c r="N539" s="15" t="s">
        <v>30</v>
      </c>
      <c r="O539" s="15" t="s">
        <v>30</v>
      </c>
      <c r="P539" s="15" t="s">
        <v>5200</v>
      </c>
      <c r="Q539" s="15" t="s">
        <v>6725</v>
      </c>
      <c r="R539" s="18">
        <f>INDEX('Blast furnaces'!$R:$R,MATCH(A539,'Blast furnaces'!$A:$A,0))</f>
        <v>45231</v>
      </c>
    </row>
    <row r="540" spans="1:18" x14ac:dyDescent="0.35">
      <c r="A540" s="15" t="s">
        <v>6726</v>
      </c>
      <c r="B540" s="15" t="s">
        <v>6727</v>
      </c>
      <c r="C540" s="15" t="s">
        <v>6728</v>
      </c>
      <c r="D540" s="15" t="s">
        <v>4317</v>
      </c>
      <c r="E540" s="15" t="s">
        <v>4302</v>
      </c>
      <c r="F540" s="15" t="s">
        <v>4294</v>
      </c>
      <c r="G540" s="15" t="s">
        <v>3870</v>
      </c>
      <c r="H540" s="15" t="s">
        <v>6729</v>
      </c>
      <c r="I540" s="17">
        <v>167</v>
      </c>
      <c r="J540" s="15" t="s">
        <v>30</v>
      </c>
      <c r="K540" s="15" t="s">
        <v>30</v>
      </c>
      <c r="L540" s="15">
        <v>1858</v>
      </c>
      <c r="M540" s="15" t="s">
        <v>30</v>
      </c>
      <c r="N540" s="15" t="s">
        <v>30</v>
      </c>
      <c r="O540" s="15" t="s">
        <v>30</v>
      </c>
      <c r="P540" s="15" t="s">
        <v>4</v>
      </c>
      <c r="Q540" s="15" t="s">
        <v>30</v>
      </c>
      <c r="R540" s="18" t="e">
        <f>INDEX('Blast furnaces'!$R:$R,MATCH(A540,'Blast furnaces'!$A:$A,0))</f>
        <v>#N/A</v>
      </c>
    </row>
    <row r="541" spans="1:18" x14ac:dyDescent="0.35">
      <c r="A541" s="15" t="s">
        <v>1780</v>
      </c>
      <c r="B541" s="15" t="s">
        <v>6730</v>
      </c>
      <c r="C541" s="15" t="s">
        <v>6731</v>
      </c>
      <c r="D541" s="15" t="s">
        <v>4296</v>
      </c>
      <c r="E541" s="15" t="s">
        <v>4297</v>
      </c>
      <c r="F541" s="15" t="s">
        <v>4294</v>
      </c>
      <c r="G541" s="15" t="s">
        <v>3870</v>
      </c>
      <c r="H541" s="16" t="s">
        <v>1782</v>
      </c>
      <c r="I541" s="17">
        <v>134</v>
      </c>
      <c r="J541" s="15" t="s">
        <v>30</v>
      </c>
      <c r="K541" s="15" t="s">
        <v>30</v>
      </c>
      <c r="L541" s="15">
        <v>1891</v>
      </c>
      <c r="M541" s="15" t="s">
        <v>30</v>
      </c>
      <c r="N541" s="15" t="s">
        <v>30</v>
      </c>
      <c r="O541" s="15" t="s">
        <v>30</v>
      </c>
      <c r="P541" s="15" t="s">
        <v>6125</v>
      </c>
      <c r="Q541" s="15" t="s">
        <v>30</v>
      </c>
      <c r="R541" s="18">
        <f>INDEX('Blast furnaces'!$R:$R,MATCH(A541,'Blast furnaces'!$A:$A,0))</f>
        <v>44470</v>
      </c>
    </row>
    <row r="542" spans="1:18" x14ac:dyDescent="0.35">
      <c r="A542" s="15" t="s">
        <v>6732</v>
      </c>
      <c r="B542" s="15" t="s">
        <v>6733</v>
      </c>
      <c r="C542" s="15" t="s">
        <v>6734</v>
      </c>
      <c r="D542" s="15" t="s">
        <v>4318</v>
      </c>
      <c r="E542" s="15" t="s">
        <v>4319</v>
      </c>
      <c r="F542" s="15" t="s">
        <v>4320</v>
      </c>
      <c r="G542" s="15" t="s">
        <v>3874</v>
      </c>
      <c r="H542" s="16" t="s">
        <v>6735</v>
      </c>
      <c r="I542" s="17">
        <v>10</v>
      </c>
      <c r="J542" s="15">
        <v>2008</v>
      </c>
      <c r="K542" s="15">
        <v>2012</v>
      </c>
      <c r="L542" s="15">
        <v>2015</v>
      </c>
      <c r="M542" s="15" t="s">
        <v>30</v>
      </c>
      <c r="N542" s="15" t="s">
        <v>30</v>
      </c>
      <c r="O542" s="15" t="s">
        <v>30</v>
      </c>
      <c r="P542" s="15" t="s">
        <v>4</v>
      </c>
      <c r="Q542" s="15" t="s">
        <v>30</v>
      </c>
      <c r="R542" s="18" t="e">
        <f>INDEX('Blast furnaces'!$R:$R,MATCH(A542,'Blast furnaces'!$A:$A,0))</f>
        <v>#N/A</v>
      </c>
    </row>
    <row r="543" spans="1:18" x14ac:dyDescent="0.35">
      <c r="A543" s="15" t="s">
        <v>1855</v>
      </c>
      <c r="B543" s="15" t="s">
        <v>6736</v>
      </c>
      <c r="C543" s="15" t="s">
        <v>6737</v>
      </c>
      <c r="D543" s="15" t="s">
        <v>4321</v>
      </c>
      <c r="E543" s="15" t="s">
        <v>4322</v>
      </c>
      <c r="F543" s="15" t="s">
        <v>4323</v>
      </c>
      <c r="G543" s="15" t="s">
        <v>3870</v>
      </c>
      <c r="H543" s="16" t="s">
        <v>1857</v>
      </c>
      <c r="I543" s="17">
        <v>91</v>
      </c>
      <c r="J543" s="15" t="s">
        <v>30</v>
      </c>
      <c r="K543" s="15" t="s">
        <v>30</v>
      </c>
      <c r="L543" s="15">
        <v>1932</v>
      </c>
      <c r="M543" s="15" t="s">
        <v>30</v>
      </c>
      <c r="N543" s="15">
        <v>2018</v>
      </c>
      <c r="O543" s="15">
        <v>2023</v>
      </c>
      <c r="P543" s="15" t="s">
        <v>5264</v>
      </c>
      <c r="Q543" s="15" t="s">
        <v>30</v>
      </c>
      <c r="R543" s="18">
        <f>INDEX('Blast furnaces'!$R:$R,MATCH(A543,'Blast furnaces'!$A:$A,0))</f>
        <v>0</v>
      </c>
    </row>
    <row r="544" spans="1:18" x14ac:dyDescent="0.35">
      <c r="A544" s="15" t="s">
        <v>6738</v>
      </c>
      <c r="B544" s="15" t="s">
        <v>6739</v>
      </c>
      <c r="C544" s="15" t="s">
        <v>6740</v>
      </c>
      <c r="D544" s="15" t="s">
        <v>4324</v>
      </c>
      <c r="E544" s="15" t="s">
        <v>4325</v>
      </c>
      <c r="F544" s="15" t="s">
        <v>4323</v>
      </c>
      <c r="G544" s="15" t="s">
        <v>3870</v>
      </c>
      <c r="H544" s="16" t="s">
        <v>6741</v>
      </c>
      <c r="I544" s="17">
        <v>62</v>
      </c>
      <c r="J544" s="15" t="s">
        <v>30</v>
      </c>
      <c r="K544" s="15" t="s">
        <v>30</v>
      </c>
      <c r="L544" s="15">
        <v>1963</v>
      </c>
      <c r="M544" s="15" t="s">
        <v>30</v>
      </c>
      <c r="N544" s="15" t="s">
        <v>30</v>
      </c>
      <c r="O544" s="15" t="s">
        <v>30</v>
      </c>
      <c r="P544" s="15" t="s">
        <v>4</v>
      </c>
      <c r="Q544" s="15" t="s">
        <v>30</v>
      </c>
      <c r="R544" s="18" t="e">
        <f>INDEX('Blast furnaces'!$R:$R,MATCH(A544,'Blast furnaces'!$A:$A,0))</f>
        <v>#N/A</v>
      </c>
    </row>
    <row r="545" spans="1:18" x14ac:dyDescent="0.35">
      <c r="A545" s="15" t="s">
        <v>6742</v>
      </c>
      <c r="B545" s="15" t="s">
        <v>6743</v>
      </c>
      <c r="C545" s="15" t="s">
        <v>6744</v>
      </c>
      <c r="D545" s="15" t="s">
        <v>4326</v>
      </c>
      <c r="E545" s="15" t="s">
        <v>4327</v>
      </c>
      <c r="F545" s="15" t="s">
        <v>4323</v>
      </c>
      <c r="G545" s="15" t="s">
        <v>3870</v>
      </c>
      <c r="H545" s="16" t="s">
        <v>6745</v>
      </c>
      <c r="I545" s="17">
        <v>63</v>
      </c>
      <c r="J545" s="15" t="s">
        <v>30</v>
      </c>
      <c r="K545" s="15" t="s">
        <v>30</v>
      </c>
      <c r="L545" s="15">
        <v>1962</v>
      </c>
      <c r="M545" s="15" t="s">
        <v>30</v>
      </c>
      <c r="N545" s="15" t="s">
        <v>30</v>
      </c>
      <c r="O545" s="15" t="s">
        <v>30</v>
      </c>
      <c r="P545" s="15" t="s">
        <v>4</v>
      </c>
      <c r="Q545" s="15" t="s">
        <v>30</v>
      </c>
      <c r="R545" s="18" t="e">
        <f>INDEX('Blast furnaces'!$R:$R,MATCH(A545,'Blast furnaces'!$A:$A,0))</f>
        <v>#N/A</v>
      </c>
    </row>
    <row r="546" spans="1:18" x14ac:dyDescent="0.35">
      <c r="A546" s="15" t="s">
        <v>6746</v>
      </c>
      <c r="B546" s="15" t="s">
        <v>6747</v>
      </c>
      <c r="C546" s="15" t="s">
        <v>6748</v>
      </c>
      <c r="D546" s="15" t="s">
        <v>4328</v>
      </c>
      <c r="E546" s="15" t="s">
        <v>4325</v>
      </c>
      <c r="F546" s="15" t="s">
        <v>4323</v>
      </c>
      <c r="G546" s="15" t="s">
        <v>3870</v>
      </c>
      <c r="H546" s="16" t="s">
        <v>6749</v>
      </c>
      <c r="I546" s="17">
        <v>24</v>
      </c>
      <c r="J546" s="15" t="s">
        <v>30</v>
      </c>
      <c r="K546" s="15" t="s">
        <v>30</v>
      </c>
      <c r="L546" s="15">
        <v>2001</v>
      </c>
      <c r="M546" s="15" t="s">
        <v>30</v>
      </c>
      <c r="N546" s="15" t="s">
        <v>30</v>
      </c>
      <c r="O546" s="15" t="s">
        <v>30</v>
      </c>
      <c r="P546" s="15" t="s">
        <v>4</v>
      </c>
      <c r="Q546" s="15" t="s">
        <v>30</v>
      </c>
      <c r="R546" s="18" t="e">
        <f>INDEX('Blast furnaces'!$R:$R,MATCH(A546,'Blast furnaces'!$A:$A,0))</f>
        <v>#N/A</v>
      </c>
    </row>
    <row r="547" spans="1:18" x14ac:dyDescent="0.35">
      <c r="A547" s="15" t="s">
        <v>6750</v>
      </c>
      <c r="B547" s="15" t="s">
        <v>6751</v>
      </c>
      <c r="C547" s="15" t="s">
        <v>6752</v>
      </c>
      <c r="D547" s="15" t="s">
        <v>4329</v>
      </c>
      <c r="E547" s="15" t="s">
        <v>4330</v>
      </c>
      <c r="F547" s="15" t="s">
        <v>4331</v>
      </c>
      <c r="G547" s="15" t="s">
        <v>3891</v>
      </c>
      <c r="H547" s="16" t="s">
        <v>6753</v>
      </c>
      <c r="I547" s="17">
        <v>31</v>
      </c>
      <c r="J547" s="15" t="s">
        <v>30</v>
      </c>
      <c r="K547" s="15">
        <v>1991</v>
      </c>
      <c r="L547" s="15">
        <v>1994</v>
      </c>
      <c r="M547" s="15" t="s">
        <v>30</v>
      </c>
      <c r="N547" s="15" t="s">
        <v>30</v>
      </c>
      <c r="O547" s="15" t="s">
        <v>30</v>
      </c>
      <c r="P547" s="15" t="s">
        <v>4</v>
      </c>
      <c r="Q547" s="15" t="s">
        <v>30</v>
      </c>
      <c r="R547" s="18" t="e">
        <f>INDEX('Blast furnaces'!$R:$R,MATCH(A547,'Blast furnaces'!$A:$A,0))</f>
        <v>#N/A</v>
      </c>
    </row>
    <row r="548" spans="1:18" x14ac:dyDescent="0.35">
      <c r="A548" s="15" t="s">
        <v>6754</v>
      </c>
      <c r="B548" s="15" t="s">
        <v>6755</v>
      </c>
      <c r="C548" s="15" t="s">
        <v>6756</v>
      </c>
      <c r="D548" s="15" t="s">
        <v>4332</v>
      </c>
      <c r="E548" s="15" t="s">
        <v>4333</v>
      </c>
      <c r="F548" s="15" t="s">
        <v>4333</v>
      </c>
      <c r="G548" s="15" t="s">
        <v>3899</v>
      </c>
      <c r="H548" s="16" t="s">
        <v>6757</v>
      </c>
      <c r="I548" s="17">
        <v>0</v>
      </c>
      <c r="J548" s="21">
        <v>44866</v>
      </c>
      <c r="K548" s="15" t="s">
        <v>30</v>
      </c>
      <c r="L548" s="15">
        <v>2025</v>
      </c>
      <c r="M548" s="15" t="s">
        <v>30</v>
      </c>
      <c r="N548" s="15" t="s">
        <v>30</v>
      </c>
      <c r="O548" s="15" t="s">
        <v>30</v>
      </c>
      <c r="P548" s="15" t="s">
        <v>4</v>
      </c>
      <c r="Q548" s="15" t="s">
        <v>30</v>
      </c>
      <c r="R548" s="18" t="e">
        <f>INDEX('Blast furnaces'!$R:$R,MATCH(A548,'Blast furnaces'!$A:$A,0))</f>
        <v>#N/A</v>
      </c>
    </row>
    <row r="549" spans="1:18" x14ac:dyDescent="0.35">
      <c r="A549" s="15" t="s">
        <v>1859</v>
      </c>
      <c r="B549" s="15" t="s">
        <v>6758</v>
      </c>
      <c r="C549" s="15" t="s">
        <v>6558</v>
      </c>
      <c r="D549" s="15" t="s">
        <v>4334</v>
      </c>
      <c r="E549" s="15" t="s">
        <v>4335</v>
      </c>
      <c r="F549" s="15" t="s">
        <v>4336</v>
      </c>
      <c r="G549" s="15" t="s">
        <v>3870</v>
      </c>
      <c r="H549" s="15" t="s">
        <v>1861</v>
      </c>
      <c r="I549" s="17">
        <v>71</v>
      </c>
      <c r="J549" s="15" t="s">
        <v>30</v>
      </c>
      <c r="K549" s="15" t="s">
        <v>30</v>
      </c>
      <c r="L549" s="15">
        <v>1954</v>
      </c>
      <c r="M549" s="15" t="s">
        <v>30</v>
      </c>
      <c r="N549" s="15" t="s">
        <v>30</v>
      </c>
      <c r="O549" s="15" t="s">
        <v>30</v>
      </c>
      <c r="P549" s="15" t="s">
        <v>5264</v>
      </c>
      <c r="Q549" s="15" t="s">
        <v>30</v>
      </c>
      <c r="R549" s="18">
        <f>INDEX('Blast furnaces'!$R:$R,MATCH(A549,'Blast furnaces'!$A:$A,0))</f>
        <v>0</v>
      </c>
    </row>
    <row r="550" spans="1:18" x14ac:dyDescent="0.35">
      <c r="A550" s="15" t="s">
        <v>3843</v>
      </c>
      <c r="B550" s="15" t="s">
        <v>6759</v>
      </c>
      <c r="C550" s="15" t="s">
        <v>6760</v>
      </c>
      <c r="D550" s="15" t="s">
        <v>4337</v>
      </c>
      <c r="E550" s="15" t="s">
        <v>4338</v>
      </c>
      <c r="F550" s="15" t="s">
        <v>4339</v>
      </c>
      <c r="G550" s="15" t="s">
        <v>3899</v>
      </c>
      <c r="H550" s="16" t="s">
        <v>3845</v>
      </c>
      <c r="I550" s="17" t="s">
        <v>30</v>
      </c>
      <c r="J550" s="15" t="s">
        <v>30</v>
      </c>
      <c r="K550" s="15" t="s">
        <v>30</v>
      </c>
      <c r="L550" s="15" t="s">
        <v>30</v>
      </c>
      <c r="M550" s="15" t="s">
        <v>30</v>
      </c>
      <c r="N550" s="15" t="s">
        <v>30</v>
      </c>
      <c r="O550" s="15" t="s">
        <v>30</v>
      </c>
      <c r="P550" s="15" t="s">
        <v>6761</v>
      </c>
      <c r="Q550" s="15" t="s">
        <v>6762</v>
      </c>
      <c r="R550" s="18" t="e">
        <f>INDEX('Blast furnaces'!$R:$R,MATCH(A550,'Blast furnaces'!$A:$A,0))</f>
        <v>#N/A</v>
      </c>
    </row>
    <row r="551" spans="1:18" x14ac:dyDescent="0.35">
      <c r="A551" s="15" t="s">
        <v>2751</v>
      </c>
      <c r="B551" s="15" t="s">
        <v>6763</v>
      </c>
      <c r="C551" s="15" t="s">
        <v>6764</v>
      </c>
      <c r="D551" s="15" t="s">
        <v>4340</v>
      </c>
      <c r="E551" s="15" t="s">
        <v>4338</v>
      </c>
      <c r="F551" s="15" t="s">
        <v>4339</v>
      </c>
      <c r="G551" s="15" t="s">
        <v>3899</v>
      </c>
      <c r="H551" s="16" t="s">
        <v>2753</v>
      </c>
      <c r="I551" s="17">
        <v>22.36</v>
      </c>
      <c r="J551" s="15" t="s">
        <v>30</v>
      </c>
      <c r="K551" s="15" t="s">
        <v>30</v>
      </c>
      <c r="L551" s="18">
        <v>37742</v>
      </c>
      <c r="M551" s="15" t="s">
        <v>30</v>
      </c>
      <c r="N551" s="15" t="s">
        <v>30</v>
      </c>
      <c r="O551" s="15" t="s">
        <v>30</v>
      </c>
      <c r="P551" s="15" t="s">
        <v>6334</v>
      </c>
      <c r="Q551" s="15" t="s">
        <v>6765</v>
      </c>
      <c r="R551" s="18">
        <f>INDEX('Blast furnaces'!$R:$R,MATCH(A551,'Blast furnaces'!$A:$A,0))</f>
        <v>0</v>
      </c>
    </row>
    <row r="552" spans="1:18" x14ac:dyDescent="0.35">
      <c r="A552" s="15" t="s">
        <v>6766</v>
      </c>
      <c r="B552" s="15" t="s">
        <v>6767</v>
      </c>
      <c r="C552" s="15" t="s">
        <v>5323</v>
      </c>
      <c r="D552" s="15" t="s">
        <v>4341</v>
      </c>
      <c r="E552" s="15" t="s">
        <v>4342</v>
      </c>
      <c r="F552" s="15" t="s">
        <v>4339</v>
      </c>
      <c r="G552" s="15" t="s">
        <v>3899</v>
      </c>
      <c r="H552" s="16" t="s">
        <v>6768</v>
      </c>
      <c r="I552" s="17" t="s">
        <v>30</v>
      </c>
      <c r="J552" s="15">
        <v>2010</v>
      </c>
      <c r="K552" s="15" t="s">
        <v>30</v>
      </c>
      <c r="L552" s="15" t="s">
        <v>30</v>
      </c>
      <c r="M552" s="15" t="s">
        <v>30</v>
      </c>
      <c r="N552" s="15" t="s">
        <v>30</v>
      </c>
      <c r="O552" s="15" t="s">
        <v>30</v>
      </c>
      <c r="P552" s="15" t="s">
        <v>6769</v>
      </c>
      <c r="Q552" s="15" t="s">
        <v>6770</v>
      </c>
      <c r="R552" s="18" t="e">
        <f>INDEX('Blast furnaces'!$R:$R,MATCH(A552,'Blast furnaces'!$A:$A,0))</f>
        <v>#N/A</v>
      </c>
    </row>
    <row r="553" spans="1:18" x14ac:dyDescent="0.35">
      <c r="A553" s="15" t="s">
        <v>2747</v>
      </c>
      <c r="B553" s="15" t="s">
        <v>6771</v>
      </c>
      <c r="C553" s="15" t="s">
        <v>6772</v>
      </c>
      <c r="D553" s="15" t="s">
        <v>4343</v>
      </c>
      <c r="E553" s="15" t="s">
        <v>4344</v>
      </c>
      <c r="F553" s="15" t="s">
        <v>4339</v>
      </c>
      <c r="G553" s="15" t="s">
        <v>3899</v>
      </c>
      <c r="H553" s="16" t="s">
        <v>2749</v>
      </c>
      <c r="I553" s="19"/>
      <c r="J553" s="20">
        <v>45600</v>
      </c>
      <c r="K553" s="15">
        <v>2025</v>
      </c>
      <c r="L553" s="18">
        <v>47119</v>
      </c>
      <c r="M553" s="15" t="s">
        <v>30</v>
      </c>
      <c r="N553" s="15" t="s">
        <v>30</v>
      </c>
      <c r="O553" s="15" t="s">
        <v>30</v>
      </c>
      <c r="P553" s="15" t="s">
        <v>5226</v>
      </c>
      <c r="Q553" s="15" t="s">
        <v>30</v>
      </c>
      <c r="R553" s="18">
        <f>INDEX('Blast furnaces'!$R:$R,MATCH(A553,'Blast furnaces'!$A:$A,0))</f>
        <v>0</v>
      </c>
    </row>
    <row r="554" spans="1:18" x14ac:dyDescent="0.35">
      <c r="A554" s="15" t="s">
        <v>6773</v>
      </c>
      <c r="B554" s="15" t="s">
        <v>6774</v>
      </c>
      <c r="C554" s="15" t="s">
        <v>6772</v>
      </c>
      <c r="D554" s="15" t="s">
        <v>30</v>
      </c>
      <c r="E554" s="15" t="s">
        <v>4345</v>
      </c>
      <c r="F554" s="15" t="s">
        <v>4339</v>
      </c>
      <c r="G554" s="15" t="s">
        <v>3899</v>
      </c>
      <c r="H554" s="16" t="s">
        <v>6775</v>
      </c>
      <c r="I554" s="17" t="s">
        <v>30</v>
      </c>
      <c r="J554" s="20">
        <v>45320</v>
      </c>
      <c r="K554" s="15" t="s">
        <v>30</v>
      </c>
      <c r="L554" s="15" t="s">
        <v>30</v>
      </c>
      <c r="M554" s="15" t="s">
        <v>30</v>
      </c>
      <c r="N554" s="15" t="s">
        <v>30</v>
      </c>
      <c r="O554" s="15" t="s">
        <v>30</v>
      </c>
      <c r="P554" s="15" t="s">
        <v>4</v>
      </c>
      <c r="Q554" s="15" t="s">
        <v>30</v>
      </c>
      <c r="R554" s="18" t="e">
        <f>INDEX('Blast furnaces'!$R:$R,MATCH(A554,'Blast furnaces'!$A:$A,0))</f>
        <v>#N/A</v>
      </c>
    </row>
    <row r="555" spans="1:18" x14ac:dyDescent="0.35">
      <c r="A555" s="15" t="s">
        <v>1903</v>
      </c>
      <c r="B555" s="15" t="s">
        <v>6776</v>
      </c>
      <c r="C555" s="15" t="s">
        <v>6772</v>
      </c>
      <c r="D555" s="15" t="s">
        <v>4346</v>
      </c>
      <c r="E555" s="15" t="s">
        <v>4347</v>
      </c>
      <c r="F555" s="15" t="s">
        <v>4339</v>
      </c>
      <c r="G555" s="15" t="s">
        <v>3899</v>
      </c>
      <c r="H555" s="16" t="s">
        <v>1905</v>
      </c>
      <c r="I555" s="17">
        <v>30</v>
      </c>
      <c r="J555" s="15" t="s">
        <v>30</v>
      </c>
      <c r="K555" s="15" t="s">
        <v>30</v>
      </c>
      <c r="L555" s="15">
        <v>1995</v>
      </c>
      <c r="M555" s="15" t="s">
        <v>30</v>
      </c>
      <c r="N555" s="15" t="s">
        <v>30</v>
      </c>
      <c r="O555" s="15" t="s">
        <v>30</v>
      </c>
      <c r="P555" s="15" t="s">
        <v>6777</v>
      </c>
      <c r="Q555" s="15" t="s">
        <v>6778</v>
      </c>
      <c r="R555" s="18">
        <f>INDEX('Blast furnaces'!$R:$R,MATCH(A555,'Blast furnaces'!$A:$A,0))</f>
        <v>0</v>
      </c>
    </row>
    <row r="556" spans="1:18" x14ac:dyDescent="0.35">
      <c r="A556" s="15" t="s">
        <v>2102</v>
      </c>
      <c r="B556" s="15" t="s">
        <v>6779</v>
      </c>
      <c r="C556" s="15" t="s">
        <v>6772</v>
      </c>
      <c r="D556" s="15" t="s">
        <v>4348</v>
      </c>
      <c r="E556" s="15" t="s">
        <v>4338</v>
      </c>
      <c r="F556" s="15" t="s">
        <v>4339</v>
      </c>
      <c r="G556" s="15" t="s">
        <v>3899</v>
      </c>
      <c r="H556" s="16" t="s">
        <v>2104</v>
      </c>
      <c r="I556" s="19"/>
      <c r="J556" s="18">
        <v>44256</v>
      </c>
      <c r="K556" s="15" t="s">
        <v>30</v>
      </c>
      <c r="L556" s="15">
        <v>2028</v>
      </c>
      <c r="M556" s="15" t="s">
        <v>30</v>
      </c>
      <c r="N556" s="15" t="s">
        <v>30</v>
      </c>
      <c r="O556" s="15" t="s">
        <v>30</v>
      </c>
      <c r="P556" s="15" t="s">
        <v>5226</v>
      </c>
      <c r="Q556" s="15" t="s">
        <v>30</v>
      </c>
      <c r="R556" s="18">
        <f>INDEX('Blast furnaces'!$R:$R,MATCH(A556,'Blast furnaces'!$A:$A,0))</f>
        <v>0</v>
      </c>
    </row>
    <row r="557" spans="1:18" x14ac:dyDescent="0.35">
      <c r="A557" s="15" t="s">
        <v>2654</v>
      </c>
      <c r="B557" s="15" t="s">
        <v>6780</v>
      </c>
      <c r="C557" s="15" t="s">
        <v>6772</v>
      </c>
      <c r="D557" s="15" t="s">
        <v>4349</v>
      </c>
      <c r="E557" s="15" t="s">
        <v>4338</v>
      </c>
      <c r="F557" s="15" t="s">
        <v>4339</v>
      </c>
      <c r="G557" s="15" t="s">
        <v>3899</v>
      </c>
      <c r="H557" s="16" t="s">
        <v>2656</v>
      </c>
      <c r="I557" s="19"/>
      <c r="J557" s="18">
        <v>44927</v>
      </c>
      <c r="K557" s="18">
        <v>45292</v>
      </c>
      <c r="L557" s="15">
        <v>2029</v>
      </c>
      <c r="M557" s="15" t="s">
        <v>30</v>
      </c>
      <c r="N557" s="15" t="s">
        <v>30</v>
      </c>
      <c r="O557" s="15" t="s">
        <v>30</v>
      </c>
      <c r="P557" s="15" t="s">
        <v>5226</v>
      </c>
      <c r="Q557" s="15" t="s">
        <v>30</v>
      </c>
      <c r="R557" s="18">
        <f>INDEX('Blast furnaces'!$R:$R,MATCH(A557,'Blast furnaces'!$A:$A,0))</f>
        <v>0</v>
      </c>
    </row>
    <row r="558" spans="1:18" x14ac:dyDescent="0.35">
      <c r="A558" s="15" t="s">
        <v>2090</v>
      </c>
      <c r="B558" s="15" t="s">
        <v>6781</v>
      </c>
      <c r="C558" s="15" t="s">
        <v>6782</v>
      </c>
      <c r="D558" s="15" t="s">
        <v>4350</v>
      </c>
      <c r="E558" s="15" t="s">
        <v>4344</v>
      </c>
      <c r="F558" s="15" t="s">
        <v>4339</v>
      </c>
      <c r="G558" s="15" t="s">
        <v>3899</v>
      </c>
      <c r="H558" s="16" t="s">
        <v>2092</v>
      </c>
      <c r="I558" s="17">
        <v>12.86</v>
      </c>
      <c r="J558" s="15" t="s">
        <v>30</v>
      </c>
      <c r="K558" s="15" t="s">
        <v>30</v>
      </c>
      <c r="L558" s="21">
        <v>41214</v>
      </c>
      <c r="M558" s="15" t="s">
        <v>30</v>
      </c>
      <c r="N558" s="15" t="s">
        <v>30</v>
      </c>
      <c r="O558" s="15" t="s">
        <v>30</v>
      </c>
      <c r="P558" s="15" t="s">
        <v>5226</v>
      </c>
      <c r="Q558" s="15" t="s">
        <v>6783</v>
      </c>
      <c r="R558" s="18">
        <f>INDEX('Blast furnaces'!$R:$R,MATCH(A558,'Blast furnaces'!$A:$A,0))</f>
        <v>0</v>
      </c>
    </row>
    <row r="559" spans="1:18" x14ac:dyDescent="0.35">
      <c r="A559" s="15" t="s">
        <v>2079</v>
      </c>
      <c r="B559" s="15" t="s">
        <v>6784</v>
      </c>
      <c r="C559" s="15" t="s">
        <v>6785</v>
      </c>
      <c r="D559" s="15" t="s">
        <v>4351</v>
      </c>
      <c r="E559" s="15" t="s">
        <v>4352</v>
      </c>
      <c r="F559" s="15" t="s">
        <v>4339</v>
      </c>
      <c r="G559" s="15" t="s">
        <v>3899</v>
      </c>
      <c r="H559" s="16" t="s">
        <v>2081</v>
      </c>
      <c r="I559" s="17">
        <v>16</v>
      </c>
      <c r="J559" s="15">
        <v>2008</v>
      </c>
      <c r="K559" s="15" t="s">
        <v>30</v>
      </c>
      <c r="L559" s="15">
        <v>2009</v>
      </c>
      <c r="M559" s="15" t="s">
        <v>30</v>
      </c>
      <c r="N559" s="15" t="s">
        <v>30</v>
      </c>
      <c r="O559" s="15" t="s">
        <v>30</v>
      </c>
      <c r="P559" s="15" t="s">
        <v>5226</v>
      </c>
      <c r="Q559" s="15" t="s">
        <v>6786</v>
      </c>
      <c r="R559" s="18">
        <f>INDEX('Blast furnaces'!$R:$R,MATCH(A559,'Blast furnaces'!$A:$A,0))</f>
        <v>0</v>
      </c>
    </row>
    <row r="560" spans="1:18" x14ac:dyDescent="0.35">
      <c r="A560" s="15" t="s">
        <v>2743</v>
      </c>
      <c r="B560" s="15" t="s">
        <v>6787</v>
      </c>
      <c r="C560" s="15" t="s">
        <v>6788</v>
      </c>
      <c r="D560" s="15" t="s">
        <v>4353</v>
      </c>
      <c r="E560" s="15" t="s">
        <v>4342</v>
      </c>
      <c r="F560" s="15" t="s">
        <v>4339</v>
      </c>
      <c r="G560" s="15" t="s">
        <v>3899</v>
      </c>
      <c r="H560" s="16" t="s">
        <v>2745</v>
      </c>
      <c r="I560" s="19"/>
      <c r="J560" s="15">
        <v>2019</v>
      </c>
      <c r="K560" s="15" t="s">
        <v>30</v>
      </c>
      <c r="L560" s="15">
        <v>2026</v>
      </c>
      <c r="M560" s="15" t="s">
        <v>30</v>
      </c>
      <c r="N560" s="15" t="s">
        <v>30</v>
      </c>
      <c r="O560" s="15" t="s">
        <v>30</v>
      </c>
      <c r="P560" s="15" t="s">
        <v>6789</v>
      </c>
      <c r="Q560" s="15" t="s">
        <v>6790</v>
      </c>
      <c r="R560" s="18">
        <f>INDEX('Blast furnaces'!$R:$R,MATCH(A560,'Blast furnaces'!$A:$A,0))</f>
        <v>0</v>
      </c>
    </row>
    <row r="561" spans="1:18" x14ac:dyDescent="0.35">
      <c r="A561" s="15" t="s">
        <v>1900</v>
      </c>
      <c r="B561" s="15" t="s">
        <v>6791</v>
      </c>
      <c r="C561" s="15" t="s">
        <v>6792</v>
      </c>
      <c r="D561" s="15" t="s">
        <v>4354</v>
      </c>
      <c r="E561" s="15" t="s">
        <v>4342</v>
      </c>
      <c r="F561" s="15" t="s">
        <v>4339</v>
      </c>
      <c r="G561" s="15" t="s">
        <v>3899</v>
      </c>
      <c r="H561" s="16" t="s">
        <v>1902</v>
      </c>
      <c r="I561" s="17">
        <v>19</v>
      </c>
      <c r="J561" s="15" t="s">
        <v>30</v>
      </c>
      <c r="K561" s="15" t="s">
        <v>30</v>
      </c>
      <c r="L561" s="15">
        <v>2006</v>
      </c>
      <c r="M561" s="15" t="s">
        <v>30</v>
      </c>
      <c r="N561" s="15" t="s">
        <v>30</v>
      </c>
      <c r="O561" s="15" t="s">
        <v>30</v>
      </c>
      <c r="P561" s="15" t="s">
        <v>6793</v>
      </c>
      <c r="Q561" s="15" t="s">
        <v>6794</v>
      </c>
      <c r="R561" s="18">
        <f>INDEX('Blast furnaces'!$R:$R,MATCH(A561,'Blast furnaces'!$A:$A,0))</f>
        <v>0</v>
      </c>
    </row>
    <row r="562" spans="1:18" x14ac:dyDescent="0.35">
      <c r="A562" s="15" t="s">
        <v>6795</v>
      </c>
      <c r="B562" s="15" t="s">
        <v>6796</v>
      </c>
      <c r="C562" s="15" t="s">
        <v>6797</v>
      </c>
      <c r="D562" s="15" t="s">
        <v>4355</v>
      </c>
      <c r="E562" s="15" t="s">
        <v>4356</v>
      </c>
      <c r="F562" s="15" t="s">
        <v>4339</v>
      </c>
      <c r="G562" s="15" t="s">
        <v>3899</v>
      </c>
      <c r="H562" s="16" t="s">
        <v>6798</v>
      </c>
      <c r="I562" s="19"/>
      <c r="J562" s="20">
        <v>45185</v>
      </c>
      <c r="K562" s="15" t="s">
        <v>30</v>
      </c>
      <c r="L562" s="15">
        <v>2026</v>
      </c>
      <c r="M562" s="15" t="s">
        <v>30</v>
      </c>
      <c r="N562" s="15" t="s">
        <v>30</v>
      </c>
      <c r="O562" s="15" t="s">
        <v>30</v>
      </c>
      <c r="P562" s="15" t="s">
        <v>6769</v>
      </c>
      <c r="Q562" s="15" t="s">
        <v>30</v>
      </c>
      <c r="R562" s="18" t="e">
        <f>INDEX('Blast furnaces'!$R:$R,MATCH(A562,'Blast furnaces'!$A:$A,0))</f>
        <v>#N/A</v>
      </c>
    </row>
    <row r="563" spans="1:18" x14ac:dyDescent="0.35">
      <c r="A563" s="15" t="s">
        <v>2775</v>
      </c>
      <c r="B563" s="15" t="s">
        <v>6799</v>
      </c>
      <c r="C563" s="15" t="s">
        <v>6800</v>
      </c>
      <c r="D563" s="15" t="s">
        <v>4357</v>
      </c>
      <c r="E563" s="15" t="s">
        <v>4358</v>
      </c>
      <c r="F563" s="15" t="s">
        <v>4339</v>
      </c>
      <c r="G563" s="15" t="s">
        <v>3899</v>
      </c>
      <c r="H563" s="16" t="s">
        <v>2777</v>
      </c>
      <c r="I563" s="17" t="s">
        <v>30</v>
      </c>
      <c r="J563" s="15" t="s">
        <v>30</v>
      </c>
      <c r="K563" s="15" t="s">
        <v>30</v>
      </c>
      <c r="L563" s="15" t="s">
        <v>30</v>
      </c>
      <c r="M563" s="15" t="s">
        <v>30</v>
      </c>
      <c r="N563" s="15" t="s">
        <v>30</v>
      </c>
      <c r="O563" s="15" t="s">
        <v>30</v>
      </c>
      <c r="P563" s="15" t="s">
        <v>6801</v>
      </c>
      <c r="Q563" s="15" t="s">
        <v>6802</v>
      </c>
      <c r="R563" s="18">
        <f>INDEX('Blast furnaces'!$R:$R,MATCH(A563,'Blast furnaces'!$A:$A,0))</f>
        <v>0</v>
      </c>
    </row>
    <row r="564" spans="1:18" x14ac:dyDescent="0.35">
      <c r="A564" s="15" t="s">
        <v>2002</v>
      </c>
      <c r="B564" s="15" t="s">
        <v>6803</v>
      </c>
      <c r="C564" s="15" t="s">
        <v>6804</v>
      </c>
      <c r="D564" s="15" t="s">
        <v>4359</v>
      </c>
      <c r="E564" s="15" t="s">
        <v>4352</v>
      </c>
      <c r="F564" s="15" t="s">
        <v>4339</v>
      </c>
      <c r="G564" s="15" t="s">
        <v>3899</v>
      </c>
      <c r="H564" s="16" t="s">
        <v>2004</v>
      </c>
      <c r="I564" s="17">
        <v>19</v>
      </c>
      <c r="J564" s="15" t="s">
        <v>30</v>
      </c>
      <c r="K564" s="15" t="s">
        <v>30</v>
      </c>
      <c r="L564" s="15">
        <v>2006</v>
      </c>
      <c r="M564" s="15" t="s">
        <v>30</v>
      </c>
      <c r="N564" s="15" t="s">
        <v>30</v>
      </c>
      <c r="O564" s="15" t="s">
        <v>30</v>
      </c>
      <c r="P564" s="15" t="s">
        <v>6805</v>
      </c>
      <c r="Q564" s="15" t="s">
        <v>6806</v>
      </c>
      <c r="R564" s="18">
        <f>INDEX('Blast furnaces'!$R:$R,MATCH(A564,'Blast furnaces'!$A:$A,0))</f>
        <v>44166</v>
      </c>
    </row>
    <row r="565" spans="1:18" x14ac:dyDescent="0.35">
      <c r="A565" s="15" t="s">
        <v>2704</v>
      </c>
      <c r="B565" s="15" t="s">
        <v>6807</v>
      </c>
      <c r="C565" s="15" t="s">
        <v>6808</v>
      </c>
      <c r="D565" s="15" t="s">
        <v>4360</v>
      </c>
      <c r="E565" s="15" t="s">
        <v>4344</v>
      </c>
      <c r="F565" s="15" t="s">
        <v>4339</v>
      </c>
      <c r="G565" s="15" t="s">
        <v>3899</v>
      </c>
      <c r="H565" s="16" t="s">
        <v>2706</v>
      </c>
      <c r="I565" s="17">
        <v>31</v>
      </c>
      <c r="J565" s="15" t="s">
        <v>30</v>
      </c>
      <c r="K565" s="15" t="s">
        <v>30</v>
      </c>
      <c r="L565" s="15">
        <v>1994</v>
      </c>
      <c r="M565" s="15" t="s">
        <v>30</v>
      </c>
      <c r="N565" s="15" t="s">
        <v>30</v>
      </c>
      <c r="O565" s="15" t="s">
        <v>30</v>
      </c>
      <c r="P565" s="15" t="s">
        <v>6809</v>
      </c>
      <c r="Q565" s="15" t="s">
        <v>6810</v>
      </c>
      <c r="R565" s="18">
        <f>INDEX('Blast furnaces'!$R:$R,MATCH(A565,'Blast furnaces'!$A:$A,0))</f>
        <v>2010</v>
      </c>
    </row>
    <row r="566" spans="1:18" x14ac:dyDescent="0.35">
      <c r="A566" s="15" t="s">
        <v>2695</v>
      </c>
      <c r="B566" s="15" t="s">
        <v>6811</v>
      </c>
      <c r="C566" s="15" t="s">
        <v>6812</v>
      </c>
      <c r="D566" s="15" t="s">
        <v>4361</v>
      </c>
      <c r="E566" s="15" t="s">
        <v>4345</v>
      </c>
      <c r="F566" s="15" t="s">
        <v>4339</v>
      </c>
      <c r="G566" s="15" t="s">
        <v>3899</v>
      </c>
      <c r="H566" s="16" t="s">
        <v>2697</v>
      </c>
      <c r="I566" s="17">
        <v>31</v>
      </c>
      <c r="J566" s="15" t="s">
        <v>30</v>
      </c>
      <c r="K566" s="15" t="s">
        <v>30</v>
      </c>
      <c r="L566" s="15">
        <v>1994</v>
      </c>
      <c r="M566" s="15" t="s">
        <v>30</v>
      </c>
      <c r="N566" s="15" t="s">
        <v>30</v>
      </c>
      <c r="O566" s="15" t="s">
        <v>30</v>
      </c>
      <c r="P566" s="15" t="s">
        <v>5226</v>
      </c>
      <c r="Q566" s="15" t="s">
        <v>6813</v>
      </c>
      <c r="R566" s="18">
        <f>INDEX('Blast furnaces'!$R:$R,MATCH(A566,'Blast furnaces'!$A:$A,0))</f>
        <v>0</v>
      </c>
    </row>
    <row r="567" spans="1:18" x14ac:dyDescent="0.35">
      <c r="A567" s="15" t="s">
        <v>6814</v>
      </c>
      <c r="B567" s="15" t="s">
        <v>6815</v>
      </c>
      <c r="C567" s="15" t="s">
        <v>6812</v>
      </c>
      <c r="D567" s="15" t="s">
        <v>4361</v>
      </c>
      <c r="E567" s="15" t="s">
        <v>4345</v>
      </c>
      <c r="F567" s="15" t="s">
        <v>4339</v>
      </c>
      <c r="G567" s="15" t="s">
        <v>3899</v>
      </c>
      <c r="H567" s="16" t="s">
        <v>6816</v>
      </c>
      <c r="I567" s="17">
        <v>55</v>
      </c>
      <c r="J567" s="15" t="s">
        <v>30</v>
      </c>
      <c r="K567" s="15" t="s">
        <v>30</v>
      </c>
      <c r="L567" s="15">
        <v>1970</v>
      </c>
      <c r="M567" s="15" t="s">
        <v>30</v>
      </c>
      <c r="N567" s="15" t="s">
        <v>30</v>
      </c>
      <c r="O567" s="15" t="s">
        <v>30</v>
      </c>
      <c r="P567" s="15" t="s">
        <v>4</v>
      </c>
      <c r="Q567" s="15" t="s">
        <v>30</v>
      </c>
      <c r="R567" s="18" t="e">
        <f>INDEX('Blast furnaces'!$R:$R,MATCH(A567,'Blast furnaces'!$A:$A,0))</f>
        <v>#N/A</v>
      </c>
    </row>
    <row r="568" spans="1:18" x14ac:dyDescent="0.35">
      <c r="A568" s="15" t="s">
        <v>3847</v>
      </c>
      <c r="B568" s="15" t="s">
        <v>6817</v>
      </c>
      <c r="C568" s="15" t="s">
        <v>6818</v>
      </c>
      <c r="D568" s="15" t="s">
        <v>4362</v>
      </c>
      <c r="E568" s="15" t="s">
        <v>4363</v>
      </c>
      <c r="F568" s="15" t="s">
        <v>4339</v>
      </c>
      <c r="G568" s="15" t="s">
        <v>3899</v>
      </c>
      <c r="H568" s="16" t="s">
        <v>3849</v>
      </c>
      <c r="I568" s="17" t="s">
        <v>30</v>
      </c>
      <c r="J568" s="15" t="s">
        <v>30</v>
      </c>
      <c r="K568" s="15" t="s">
        <v>30</v>
      </c>
      <c r="L568" s="15" t="s">
        <v>30</v>
      </c>
      <c r="M568" s="15" t="s">
        <v>30</v>
      </c>
      <c r="N568" s="15" t="s">
        <v>30</v>
      </c>
      <c r="O568" s="15" t="s">
        <v>30</v>
      </c>
      <c r="P568" s="15" t="s">
        <v>6761</v>
      </c>
      <c r="Q568" s="15" t="s">
        <v>6819</v>
      </c>
      <c r="R568" s="18" t="e">
        <f>INDEX('Blast furnaces'!$R:$R,MATCH(A568,'Blast furnaces'!$A:$A,0))</f>
        <v>#N/A</v>
      </c>
    </row>
    <row r="569" spans="1:18" x14ac:dyDescent="0.35">
      <c r="A569" s="15" t="s">
        <v>2714</v>
      </c>
      <c r="B569" s="15" t="s">
        <v>6820</v>
      </c>
      <c r="C569" s="15" t="s">
        <v>6821</v>
      </c>
      <c r="D569" s="15" t="s">
        <v>4364</v>
      </c>
      <c r="E569" s="15" t="s">
        <v>4358</v>
      </c>
      <c r="F569" s="15" t="s">
        <v>4339</v>
      </c>
      <c r="G569" s="15" t="s">
        <v>3899</v>
      </c>
      <c r="H569" s="16" t="s">
        <v>2716</v>
      </c>
      <c r="I569" s="19"/>
      <c r="J569" s="18">
        <v>44378</v>
      </c>
      <c r="K569" s="15" t="s">
        <v>30</v>
      </c>
      <c r="L569" s="15">
        <v>2027</v>
      </c>
      <c r="M569" s="15" t="s">
        <v>30</v>
      </c>
      <c r="N569" s="15" t="s">
        <v>30</v>
      </c>
      <c r="O569" s="15" t="s">
        <v>30</v>
      </c>
      <c r="P569" s="15" t="s">
        <v>6809</v>
      </c>
      <c r="Q569" s="15" t="s">
        <v>6822</v>
      </c>
      <c r="R569" s="18">
        <f>INDEX('Blast furnaces'!$R:$R,MATCH(A569,'Blast furnaces'!$A:$A,0))</f>
        <v>0</v>
      </c>
    </row>
    <row r="570" spans="1:18" x14ac:dyDescent="0.35">
      <c r="A570" s="15" t="s">
        <v>2064</v>
      </c>
      <c r="B570" s="15" t="s">
        <v>6823</v>
      </c>
      <c r="C570" s="15" t="s">
        <v>6821</v>
      </c>
      <c r="D570" s="15" t="s">
        <v>4365</v>
      </c>
      <c r="E570" s="15" t="s">
        <v>4358</v>
      </c>
      <c r="F570" s="15" t="s">
        <v>4339</v>
      </c>
      <c r="G570" s="15" t="s">
        <v>3899</v>
      </c>
      <c r="H570" s="16" t="s">
        <v>2066</v>
      </c>
      <c r="I570" s="17">
        <v>24</v>
      </c>
      <c r="J570" s="15">
        <v>1999</v>
      </c>
      <c r="K570" s="15" t="s">
        <v>30</v>
      </c>
      <c r="L570" s="15">
        <v>2001</v>
      </c>
      <c r="M570" s="15" t="s">
        <v>30</v>
      </c>
      <c r="N570" s="15" t="s">
        <v>30</v>
      </c>
      <c r="O570" s="15" t="s">
        <v>30</v>
      </c>
      <c r="P570" s="15" t="s">
        <v>6824</v>
      </c>
      <c r="Q570" s="15" t="s">
        <v>6825</v>
      </c>
      <c r="R570" s="18">
        <f>INDEX('Blast furnaces'!$R:$R,MATCH(A570,'Blast furnaces'!$A:$A,0))</f>
        <v>0</v>
      </c>
    </row>
    <row r="571" spans="1:18" x14ac:dyDescent="0.35">
      <c r="A571" s="15" t="s">
        <v>2051</v>
      </c>
      <c r="B571" s="15" t="s">
        <v>6826</v>
      </c>
      <c r="C571" s="15" t="s">
        <v>6827</v>
      </c>
      <c r="D571" s="15" t="s">
        <v>4353</v>
      </c>
      <c r="E571" s="15" t="s">
        <v>4342</v>
      </c>
      <c r="F571" s="15" t="s">
        <v>4339</v>
      </c>
      <c r="G571" s="15" t="s">
        <v>3899</v>
      </c>
      <c r="H571" s="16" t="s">
        <v>2053</v>
      </c>
      <c r="I571" s="17">
        <v>27</v>
      </c>
      <c r="J571" s="15" t="s">
        <v>30</v>
      </c>
      <c r="K571" s="15" t="s">
        <v>30</v>
      </c>
      <c r="L571" s="15">
        <v>1998</v>
      </c>
      <c r="M571" s="15" t="s">
        <v>30</v>
      </c>
      <c r="N571" s="15" t="s">
        <v>30</v>
      </c>
      <c r="O571" s="15" t="s">
        <v>30</v>
      </c>
      <c r="P571" s="15" t="s">
        <v>6793</v>
      </c>
      <c r="Q571" s="15" t="s">
        <v>30</v>
      </c>
      <c r="R571" s="18">
        <f>INDEX('Blast furnaces'!$R:$R,MATCH(A571,'Blast furnaces'!$A:$A,0))</f>
        <v>2009</v>
      </c>
    </row>
    <row r="572" spans="1:18" x14ac:dyDescent="0.35">
      <c r="A572" s="15" t="s">
        <v>2072</v>
      </c>
      <c r="B572" s="15" t="s">
        <v>6828</v>
      </c>
      <c r="C572" s="15" t="s">
        <v>6829</v>
      </c>
      <c r="D572" s="15" t="s">
        <v>4366</v>
      </c>
      <c r="E572" s="15" t="s">
        <v>4356</v>
      </c>
      <c r="F572" s="15" t="s">
        <v>4339</v>
      </c>
      <c r="G572" s="15" t="s">
        <v>3899</v>
      </c>
      <c r="H572" s="16" t="s">
        <v>2074</v>
      </c>
      <c r="I572" s="17">
        <v>16</v>
      </c>
      <c r="J572" s="21">
        <v>39356</v>
      </c>
      <c r="K572" s="15" t="s">
        <v>30</v>
      </c>
      <c r="L572" s="15">
        <v>2009</v>
      </c>
      <c r="M572" s="15" t="s">
        <v>30</v>
      </c>
      <c r="N572" s="15" t="s">
        <v>30</v>
      </c>
      <c r="O572" s="15" t="s">
        <v>30</v>
      </c>
      <c r="P572" s="15" t="s">
        <v>6801</v>
      </c>
      <c r="Q572" s="15" t="s">
        <v>6830</v>
      </c>
      <c r="R572" s="18">
        <f>INDEX('Blast furnaces'!$R:$R,MATCH(A572,'Blast furnaces'!$A:$A,0))</f>
        <v>0</v>
      </c>
    </row>
    <row r="573" spans="1:18" x14ac:dyDescent="0.35">
      <c r="A573" s="15" t="s">
        <v>3033</v>
      </c>
      <c r="B573" s="15" t="s">
        <v>6831</v>
      </c>
      <c r="C573" s="15" t="s">
        <v>6832</v>
      </c>
      <c r="D573" s="15" t="s">
        <v>4367</v>
      </c>
      <c r="E573" s="15" t="s">
        <v>4338</v>
      </c>
      <c r="F573" s="15" t="s">
        <v>4339</v>
      </c>
      <c r="G573" s="15" t="s">
        <v>3899</v>
      </c>
      <c r="H573" s="16" t="s">
        <v>3035</v>
      </c>
      <c r="I573" s="17">
        <v>22</v>
      </c>
      <c r="J573" s="15" t="s">
        <v>30</v>
      </c>
      <c r="K573" s="15" t="s">
        <v>30</v>
      </c>
      <c r="L573" s="15">
        <v>2003</v>
      </c>
      <c r="M573" s="15" t="s">
        <v>30</v>
      </c>
      <c r="N573" s="15" t="s">
        <v>30</v>
      </c>
      <c r="O573" s="15" t="s">
        <v>30</v>
      </c>
      <c r="P573" s="15" t="s">
        <v>6833</v>
      </c>
      <c r="Q573" s="15" t="s">
        <v>6834</v>
      </c>
      <c r="R573" s="18" t="e">
        <f>INDEX('Blast furnaces'!$R:$R,MATCH(A573,'Blast furnaces'!$A:$A,0))</f>
        <v>#N/A</v>
      </c>
    </row>
    <row r="574" spans="1:18" x14ac:dyDescent="0.35">
      <c r="A574" s="15" t="s">
        <v>2761</v>
      </c>
      <c r="B574" s="15" t="s">
        <v>6835</v>
      </c>
      <c r="C574" s="15" t="s">
        <v>6829</v>
      </c>
      <c r="D574" s="15" t="s">
        <v>4368</v>
      </c>
      <c r="E574" s="15" t="s">
        <v>4356</v>
      </c>
      <c r="F574" s="15" t="s">
        <v>4339</v>
      </c>
      <c r="G574" s="15" t="s">
        <v>3899</v>
      </c>
      <c r="H574" s="16" t="s">
        <v>2763</v>
      </c>
      <c r="I574" s="17" t="s">
        <v>30</v>
      </c>
      <c r="J574" s="15" t="s">
        <v>30</v>
      </c>
      <c r="K574" s="15" t="s">
        <v>30</v>
      </c>
      <c r="L574" s="15" t="s">
        <v>30</v>
      </c>
      <c r="M574" s="15" t="s">
        <v>30</v>
      </c>
      <c r="N574" s="15" t="s">
        <v>30</v>
      </c>
      <c r="O574" s="15" t="s">
        <v>30</v>
      </c>
      <c r="P574" s="15" t="s">
        <v>5337</v>
      </c>
      <c r="Q574" s="15" t="s">
        <v>30</v>
      </c>
      <c r="R574" s="18">
        <f>INDEX('Blast furnaces'!$R:$R,MATCH(A574,'Blast furnaces'!$A:$A,0))</f>
        <v>0</v>
      </c>
    </row>
    <row r="575" spans="1:18" x14ac:dyDescent="0.35">
      <c r="A575" s="15" t="s">
        <v>2076</v>
      </c>
      <c r="B575" s="15" t="s">
        <v>6836</v>
      </c>
      <c r="C575" s="15" t="s">
        <v>6837</v>
      </c>
      <c r="D575" s="15" t="s">
        <v>4369</v>
      </c>
      <c r="E575" s="15" t="s">
        <v>4356</v>
      </c>
      <c r="F575" s="15" t="s">
        <v>4339</v>
      </c>
      <c r="G575" s="15" t="s">
        <v>3899</v>
      </c>
      <c r="H575" s="16" t="s">
        <v>2078</v>
      </c>
      <c r="I575" s="19"/>
      <c r="J575" s="15">
        <v>2006</v>
      </c>
      <c r="K575" s="15" t="s">
        <v>30</v>
      </c>
      <c r="L575" s="15">
        <v>2030</v>
      </c>
      <c r="M575" s="15" t="s">
        <v>30</v>
      </c>
      <c r="N575" s="15">
        <v>2016</v>
      </c>
      <c r="O575" s="15" t="s">
        <v>30</v>
      </c>
      <c r="P575" s="15" t="s">
        <v>6801</v>
      </c>
      <c r="Q575" s="15" t="s">
        <v>6838</v>
      </c>
      <c r="R575" s="18">
        <f>INDEX('Blast furnaces'!$R:$R,MATCH(A575,'Blast furnaces'!$A:$A,0))</f>
        <v>0</v>
      </c>
    </row>
    <row r="576" spans="1:18" x14ac:dyDescent="0.35">
      <c r="A576" s="15" t="s">
        <v>2043</v>
      </c>
      <c r="B576" s="15" t="s">
        <v>6839</v>
      </c>
      <c r="C576" s="15" t="s">
        <v>6840</v>
      </c>
      <c r="D576" s="15" t="s">
        <v>4365</v>
      </c>
      <c r="E576" s="15" t="s">
        <v>4358</v>
      </c>
      <c r="F576" s="15" t="s">
        <v>4339</v>
      </c>
      <c r="G576" s="15" t="s">
        <v>3899</v>
      </c>
      <c r="H576" s="16" t="s">
        <v>2045</v>
      </c>
      <c r="I576" s="17">
        <v>29</v>
      </c>
      <c r="J576" s="15" t="s">
        <v>30</v>
      </c>
      <c r="K576" s="15" t="s">
        <v>30</v>
      </c>
      <c r="L576" s="15">
        <v>1996</v>
      </c>
      <c r="M576" s="15" t="s">
        <v>30</v>
      </c>
      <c r="N576" s="15" t="s">
        <v>30</v>
      </c>
      <c r="O576" s="15" t="s">
        <v>30</v>
      </c>
      <c r="P576" s="15" t="s">
        <v>6334</v>
      </c>
      <c r="Q576" s="15" t="s">
        <v>6841</v>
      </c>
      <c r="R576" s="18">
        <f>INDEX('Blast furnaces'!$R:$R,MATCH(A576,'Blast furnaces'!$A:$A,0))</f>
        <v>45505</v>
      </c>
    </row>
    <row r="577" spans="1:18" x14ac:dyDescent="0.35">
      <c r="A577" s="15" t="s">
        <v>6842</v>
      </c>
      <c r="B577" s="15" t="s">
        <v>6843</v>
      </c>
      <c r="C577" s="15" t="s">
        <v>6844</v>
      </c>
      <c r="D577" s="15" t="s">
        <v>4370</v>
      </c>
      <c r="E577" s="15" t="s">
        <v>4371</v>
      </c>
      <c r="F577" s="15" t="s">
        <v>4339</v>
      </c>
      <c r="G577" s="15" t="s">
        <v>3899</v>
      </c>
      <c r="H577" s="16" t="s">
        <v>6845</v>
      </c>
      <c r="I577" s="17">
        <v>55</v>
      </c>
      <c r="J577" s="15" t="s">
        <v>30</v>
      </c>
      <c r="K577" s="15" t="s">
        <v>30</v>
      </c>
      <c r="L577" s="15">
        <v>1970</v>
      </c>
      <c r="M577" s="15" t="s">
        <v>30</v>
      </c>
      <c r="N577" s="15" t="s">
        <v>30</v>
      </c>
      <c r="O577" s="15" t="s">
        <v>30</v>
      </c>
      <c r="P577" s="15" t="s">
        <v>4</v>
      </c>
      <c r="Q577" s="15" t="s">
        <v>30</v>
      </c>
      <c r="R577" s="18" t="e">
        <f>INDEX('Blast furnaces'!$R:$R,MATCH(A577,'Blast furnaces'!$A:$A,0))</f>
        <v>#N/A</v>
      </c>
    </row>
    <row r="578" spans="1:18" x14ac:dyDescent="0.35">
      <c r="A578" s="15" t="s">
        <v>2035</v>
      </c>
      <c r="B578" s="15" t="s">
        <v>6846</v>
      </c>
      <c r="C578" s="15" t="s">
        <v>6844</v>
      </c>
      <c r="D578" s="15" t="s">
        <v>4372</v>
      </c>
      <c r="E578" s="15" t="s">
        <v>4338</v>
      </c>
      <c r="F578" s="15" t="s">
        <v>4339</v>
      </c>
      <c r="G578" s="15" t="s">
        <v>3899</v>
      </c>
      <c r="H578" s="16" t="s">
        <v>2037</v>
      </c>
      <c r="I578" s="17">
        <v>14</v>
      </c>
      <c r="J578" s="15">
        <v>2003</v>
      </c>
      <c r="K578" s="15" t="s">
        <v>30</v>
      </c>
      <c r="L578" s="15">
        <v>2011</v>
      </c>
      <c r="M578" s="15" t="s">
        <v>30</v>
      </c>
      <c r="N578" s="15" t="s">
        <v>30</v>
      </c>
      <c r="O578" s="15" t="s">
        <v>30</v>
      </c>
      <c r="P578" s="15" t="s">
        <v>6847</v>
      </c>
      <c r="Q578" s="15" t="s">
        <v>6848</v>
      </c>
      <c r="R578" s="18">
        <f>INDEX('Blast furnaces'!$R:$R,MATCH(A578,'Blast furnaces'!$A:$A,0))</f>
        <v>0</v>
      </c>
    </row>
    <row r="579" spans="1:18" x14ac:dyDescent="0.35">
      <c r="A579" s="15" t="s">
        <v>2770</v>
      </c>
      <c r="B579" s="15" t="s">
        <v>6849</v>
      </c>
      <c r="C579" s="15" t="s">
        <v>6850</v>
      </c>
      <c r="D579" s="15" t="s">
        <v>4373</v>
      </c>
      <c r="E579" s="15" t="s">
        <v>4338</v>
      </c>
      <c r="F579" s="15" t="s">
        <v>4339</v>
      </c>
      <c r="G579" s="15" t="s">
        <v>3899</v>
      </c>
      <c r="H579" s="16" t="s">
        <v>2772</v>
      </c>
      <c r="I579" s="17">
        <v>0</v>
      </c>
      <c r="J579" s="15">
        <v>2021</v>
      </c>
      <c r="K579" s="15" t="s">
        <v>30</v>
      </c>
      <c r="L579" s="15">
        <v>2025</v>
      </c>
      <c r="M579" s="15" t="s">
        <v>30</v>
      </c>
      <c r="N579" s="15" t="s">
        <v>30</v>
      </c>
      <c r="O579" s="15" t="s">
        <v>30</v>
      </c>
      <c r="P579" s="15" t="s">
        <v>5200</v>
      </c>
      <c r="Q579" s="15" t="s">
        <v>6851</v>
      </c>
      <c r="R579" s="18">
        <f>INDEX('Blast furnaces'!$R:$R,MATCH(A579,'Blast furnaces'!$A:$A,0))</f>
        <v>0</v>
      </c>
    </row>
    <row r="580" spans="1:18" x14ac:dyDescent="0.35">
      <c r="A580" s="15" t="s">
        <v>1908</v>
      </c>
      <c r="B580" s="15" t="s">
        <v>6852</v>
      </c>
      <c r="C580" s="15" t="s">
        <v>6853</v>
      </c>
      <c r="D580" s="15" t="s">
        <v>4374</v>
      </c>
      <c r="E580" s="15" t="s">
        <v>4338</v>
      </c>
      <c r="F580" s="15" t="s">
        <v>4339</v>
      </c>
      <c r="G580" s="15" t="s">
        <v>3899</v>
      </c>
      <c r="H580" s="16" t="s">
        <v>1910</v>
      </c>
      <c r="I580" s="17">
        <v>12</v>
      </c>
      <c r="J580" s="15" t="s">
        <v>30</v>
      </c>
      <c r="K580" s="15" t="s">
        <v>30</v>
      </c>
      <c r="L580" s="15">
        <v>2013</v>
      </c>
      <c r="M580" s="15" t="s">
        <v>30</v>
      </c>
      <c r="N580" s="15" t="s">
        <v>30</v>
      </c>
      <c r="O580" s="15" t="s">
        <v>30</v>
      </c>
      <c r="P580" s="15" t="s">
        <v>5200</v>
      </c>
      <c r="Q580" s="15" t="s">
        <v>6854</v>
      </c>
      <c r="R580" s="18">
        <f>INDEX('Blast furnaces'!$R:$R,MATCH(A580,'Blast furnaces'!$A:$A,0))</f>
        <v>0</v>
      </c>
    </row>
    <row r="581" spans="1:18" x14ac:dyDescent="0.35">
      <c r="A581" s="15" t="s">
        <v>2648</v>
      </c>
      <c r="B581" s="15" t="s">
        <v>6855</v>
      </c>
      <c r="C581" s="15" t="s">
        <v>6853</v>
      </c>
      <c r="D581" s="15" t="s">
        <v>4375</v>
      </c>
      <c r="E581" s="15" t="s">
        <v>4352</v>
      </c>
      <c r="F581" s="15" t="s">
        <v>4339</v>
      </c>
      <c r="G581" s="15" t="s">
        <v>3899</v>
      </c>
      <c r="H581" s="16" t="s">
        <v>2650</v>
      </c>
      <c r="I581" s="17" t="s">
        <v>30</v>
      </c>
      <c r="J581" s="15">
        <v>2005</v>
      </c>
      <c r="K581" s="15" t="s">
        <v>30</v>
      </c>
      <c r="L581" s="15" t="s">
        <v>30</v>
      </c>
      <c r="M581" s="15" t="s">
        <v>30</v>
      </c>
      <c r="N581" s="15" t="s">
        <v>30</v>
      </c>
      <c r="O581" s="15" t="s">
        <v>30</v>
      </c>
      <c r="P581" s="15" t="s">
        <v>5226</v>
      </c>
      <c r="Q581" s="15" t="s">
        <v>6856</v>
      </c>
      <c r="R581" s="18">
        <f>INDEX('Blast furnaces'!$R:$R,MATCH(A581,'Blast furnaces'!$A:$A,0))</f>
        <v>0</v>
      </c>
    </row>
    <row r="582" spans="1:18" x14ac:dyDescent="0.35">
      <c r="A582" s="15" t="s">
        <v>6857</v>
      </c>
      <c r="B582" s="15" t="s">
        <v>6858</v>
      </c>
      <c r="C582" s="15" t="s">
        <v>6853</v>
      </c>
      <c r="D582" s="15" t="s">
        <v>4376</v>
      </c>
      <c r="E582" s="15" t="s">
        <v>4344</v>
      </c>
      <c r="F582" s="15" t="s">
        <v>4339</v>
      </c>
      <c r="G582" s="15" t="s">
        <v>3899</v>
      </c>
      <c r="H582" s="16" t="s">
        <v>6859</v>
      </c>
      <c r="I582" s="17" t="s">
        <v>30</v>
      </c>
      <c r="J582" s="18">
        <v>44378</v>
      </c>
      <c r="K582" s="15" t="s">
        <v>30</v>
      </c>
      <c r="L582" s="15" t="s">
        <v>30</v>
      </c>
      <c r="M582" s="15" t="s">
        <v>30</v>
      </c>
      <c r="N582" s="15" t="s">
        <v>30</v>
      </c>
      <c r="O582" s="15" t="s">
        <v>30</v>
      </c>
      <c r="P582" s="15" t="s">
        <v>6860</v>
      </c>
      <c r="Q582" s="15" t="s">
        <v>30</v>
      </c>
      <c r="R582" s="18" t="e">
        <f>INDEX('Blast furnaces'!$R:$R,MATCH(A582,'Blast furnaces'!$A:$A,0))</f>
        <v>#N/A</v>
      </c>
    </row>
    <row r="583" spans="1:18" x14ac:dyDescent="0.35">
      <c r="A583" s="15" t="s">
        <v>2032</v>
      </c>
      <c r="B583" s="15" t="s">
        <v>6861</v>
      </c>
      <c r="C583" s="15" t="s">
        <v>6853</v>
      </c>
      <c r="D583" s="15" t="s">
        <v>4377</v>
      </c>
      <c r="E583" s="15" t="s">
        <v>4352</v>
      </c>
      <c r="F583" s="15" t="s">
        <v>4339</v>
      </c>
      <c r="G583" s="15" t="s">
        <v>3899</v>
      </c>
      <c r="H583" s="16" t="s">
        <v>2034</v>
      </c>
      <c r="I583" s="17" t="s">
        <v>30</v>
      </c>
      <c r="J583" s="15">
        <v>2007</v>
      </c>
      <c r="K583" s="15" t="s">
        <v>30</v>
      </c>
      <c r="L583" s="15" t="s">
        <v>30</v>
      </c>
      <c r="M583" s="15" t="s">
        <v>30</v>
      </c>
      <c r="N583" s="15" t="s">
        <v>30</v>
      </c>
      <c r="O583" s="15" t="s">
        <v>30</v>
      </c>
      <c r="P583" s="15" t="s">
        <v>5226</v>
      </c>
      <c r="Q583" s="15" t="s">
        <v>6862</v>
      </c>
      <c r="R583" s="18">
        <f>INDEX('Blast furnaces'!$R:$R,MATCH(A583,'Blast furnaces'!$A:$A,0))</f>
        <v>0</v>
      </c>
    </row>
    <row r="584" spans="1:18" x14ac:dyDescent="0.35">
      <c r="A584" s="15" t="s">
        <v>1913</v>
      </c>
      <c r="B584" s="15" t="s">
        <v>6863</v>
      </c>
      <c r="C584" s="15" t="s">
        <v>6853</v>
      </c>
      <c r="D584" s="15" t="s">
        <v>4378</v>
      </c>
      <c r="E584" s="15" t="s">
        <v>4358</v>
      </c>
      <c r="F584" s="15" t="s">
        <v>4339</v>
      </c>
      <c r="G584" s="15" t="s">
        <v>3899</v>
      </c>
      <c r="H584" s="16" t="s">
        <v>1915</v>
      </c>
      <c r="I584" s="17">
        <v>36</v>
      </c>
      <c r="J584" s="15" t="s">
        <v>30</v>
      </c>
      <c r="K584" s="15" t="s">
        <v>30</v>
      </c>
      <c r="L584" s="15">
        <v>1989</v>
      </c>
      <c r="M584" s="15" t="s">
        <v>30</v>
      </c>
      <c r="N584" s="15" t="s">
        <v>30</v>
      </c>
      <c r="O584" s="15" t="s">
        <v>30</v>
      </c>
      <c r="P584" s="15" t="s">
        <v>5200</v>
      </c>
      <c r="Q584" s="15" t="s">
        <v>6864</v>
      </c>
      <c r="R584" s="18">
        <f>INDEX('Blast furnaces'!$R:$R,MATCH(A584,'Blast furnaces'!$A:$A,0))</f>
        <v>40299</v>
      </c>
    </row>
    <row r="585" spans="1:18" x14ac:dyDescent="0.35">
      <c r="A585" s="15" t="s">
        <v>1938</v>
      </c>
      <c r="B585" s="15" t="s">
        <v>6865</v>
      </c>
      <c r="C585" s="15" t="s">
        <v>6866</v>
      </c>
      <c r="D585" s="15" t="s">
        <v>4379</v>
      </c>
      <c r="E585" s="15" t="s">
        <v>4356</v>
      </c>
      <c r="F585" s="15" t="s">
        <v>4339</v>
      </c>
      <c r="G585" s="15" t="s">
        <v>3899</v>
      </c>
      <c r="H585" s="16" t="s">
        <v>1940</v>
      </c>
      <c r="I585" s="19"/>
      <c r="J585" s="15" t="s">
        <v>30</v>
      </c>
      <c r="K585" s="15" t="s">
        <v>30</v>
      </c>
      <c r="L585" s="15">
        <v>2036</v>
      </c>
      <c r="M585" s="15" t="s">
        <v>30</v>
      </c>
      <c r="N585" s="15">
        <v>2021</v>
      </c>
      <c r="O585" s="15" t="s">
        <v>30</v>
      </c>
      <c r="P585" s="15" t="s">
        <v>5226</v>
      </c>
      <c r="Q585" s="15" t="s">
        <v>30</v>
      </c>
      <c r="R585" s="18">
        <f>INDEX('Blast furnaces'!$R:$R,MATCH(A585,'Blast furnaces'!$A:$A,0))</f>
        <v>0</v>
      </c>
    </row>
    <row r="586" spans="1:18" x14ac:dyDescent="0.35">
      <c r="A586" s="15" t="s">
        <v>6867</v>
      </c>
      <c r="B586" s="15" t="s">
        <v>6868</v>
      </c>
      <c r="C586" s="15" t="s">
        <v>6869</v>
      </c>
      <c r="D586" s="15" t="s">
        <v>4380</v>
      </c>
      <c r="E586" s="15" t="s">
        <v>4352</v>
      </c>
      <c r="F586" s="15" t="s">
        <v>4339</v>
      </c>
      <c r="G586" s="15" t="s">
        <v>3899</v>
      </c>
      <c r="H586" s="16" t="s">
        <v>6870</v>
      </c>
      <c r="I586" s="19"/>
      <c r="J586" s="18">
        <v>38961</v>
      </c>
      <c r="K586" s="15" t="s">
        <v>30</v>
      </c>
      <c r="L586" s="15">
        <v>2030</v>
      </c>
      <c r="M586" s="15" t="s">
        <v>30</v>
      </c>
      <c r="N586" s="15" t="s">
        <v>30</v>
      </c>
      <c r="O586" s="15" t="s">
        <v>30</v>
      </c>
      <c r="P586" s="15" t="s">
        <v>4</v>
      </c>
      <c r="Q586" s="15" t="s">
        <v>30</v>
      </c>
      <c r="R586" s="18" t="e">
        <f>INDEX('Blast furnaces'!$R:$R,MATCH(A586,'Blast furnaces'!$A:$A,0))</f>
        <v>#N/A</v>
      </c>
    </row>
    <row r="587" spans="1:18" x14ac:dyDescent="0.35">
      <c r="A587" s="15" t="s">
        <v>1891</v>
      </c>
      <c r="B587" s="15" t="s">
        <v>6871</v>
      </c>
      <c r="C587" s="15" t="s">
        <v>6872</v>
      </c>
      <c r="D587" s="15" t="s">
        <v>4381</v>
      </c>
      <c r="E587" s="15" t="s">
        <v>4338</v>
      </c>
      <c r="F587" s="15" t="s">
        <v>4339</v>
      </c>
      <c r="G587" s="15" t="s">
        <v>3899</v>
      </c>
      <c r="H587" s="16" t="s">
        <v>1893</v>
      </c>
      <c r="I587" s="17">
        <v>20</v>
      </c>
      <c r="J587" s="15" t="s">
        <v>30</v>
      </c>
      <c r="K587" s="15" t="s">
        <v>30</v>
      </c>
      <c r="L587" s="15">
        <v>2005</v>
      </c>
      <c r="M587" s="15" t="s">
        <v>30</v>
      </c>
      <c r="N587" s="15" t="s">
        <v>30</v>
      </c>
      <c r="O587" s="15" t="s">
        <v>30</v>
      </c>
      <c r="P587" s="15" t="s">
        <v>6801</v>
      </c>
      <c r="Q587" s="15" t="s">
        <v>6873</v>
      </c>
      <c r="R587" s="18">
        <f>INDEX('Blast furnaces'!$R:$R,MATCH(A587,'Blast furnaces'!$A:$A,0))</f>
        <v>0</v>
      </c>
    </row>
    <row r="588" spans="1:18" x14ac:dyDescent="0.35">
      <c r="A588" s="15" t="s">
        <v>3081</v>
      </c>
      <c r="B588" s="15" t="s">
        <v>6874</v>
      </c>
      <c r="C588" s="15" t="s">
        <v>6875</v>
      </c>
      <c r="D588" s="15" t="s">
        <v>4382</v>
      </c>
      <c r="E588" s="15" t="s">
        <v>4345</v>
      </c>
      <c r="F588" s="15" t="s">
        <v>4339</v>
      </c>
      <c r="G588" s="15" t="s">
        <v>3899</v>
      </c>
      <c r="H588" s="16" t="s">
        <v>3083</v>
      </c>
      <c r="I588" s="17">
        <v>32</v>
      </c>
      <c r="J588" s="15" t="s">
        <v>30</v>
      </c>
      <c r="K588" s="15" t="s">
        <v>30</v>
      </c>
      <c r="L588" s="15">
        <v>1993</v>
      </c>
      <c r="M588" s="15" t="s">
        <v>30</v>
      </c>
      <c r="N588" s="15" t="s">
        <v>30</v>
      </c>
      <c r="O588" s="15" t="s">
        <v>30</v>
      </c>
      <c r="P588" s="15" t="s">
        <v>6876</v>
      </c>
      <c r="Q588" s="15" t="s">
        <v>30</v>
      </c>
      <c r="R588" s="18" t="e">
        <f>INDEX('Blast furnaces'!$R:$R,MATCH(A588,'Blast furnaces'!$A:$A,0))</f>
        <v>#N/A</v>
      </c>
    </row>
    <row r="589" spans="1:18" x14ac:dyDescent="0.35">
      <c r="A589" s="15" t="s">
        <v>6877</v>
      </c>
      <c r="B589" s="15" t="s">
        <v>6878</v>
      </c>
      <c r="C589" s="15" t="s">
        <v>6879</v>
      </c>
      <c r="D589" s="15" t="s">
        <v>30</v>
      </c>
      <c r="E589" s="15" t="s">
        <v>4342</v>
      </c>
      <c r="F589" s="15" t="s">
        <v>4339</v>
      </c>
      <c r="G589" s="15" t="s">
        <v>3899</v>
      </c>
      <c r="H589" s="16" t="s">
        <v>6880</v>
      </c>
      <c r="I589" s="19"/>
      <c r="J589" s="20">
        <v>45226</v>
      </c>
      <c r="K589" s="15" t="s">
        <v>30</v>
      </c>
      <c r="L589" s="15">
        <v>2027</v>
      </c>
      <c r="M589" s="15" t="s">
        <v>30</v>
      </c>
      <c r="N589" s="15" t="s">
        <v>30</v>
      </c>
      <c r="O589" s="15" t="s">
        <v>30</v>
      </c>
      <c r="P589" s="15" t="s">
        <v>5207</v>
      </c>
      <c r="Q589" s="15" t="s">
        <v>30</v>
      </c>
      <c r="R589" s="18" t="e">
        <f>INDEX('Blast furnaces'!$R:$R,MATCH(A589,'Blast furnaces'!$A:$A,0))</f>
        <v>#N/A</v>
      </c>
    </row>
    <row r="590" spans="1:18" x14ac:dyDescent="0.35">
      <c r="A590" s="15" t="s">
        <v>6881</v>
      </c>
      <c r="B590" s="15" t="s">
        <v>6882</v>
      </c>
      <c r="C590" s="15" t="s">
        <v>6872</v>
      </c>
      <c r="D590" s="15" t="s">
        <v>4383</v>
      </c>
      <c r="E590" s="15" t="s">
        <v>4344</v>
      </c>
      <c r="F590" s="15" t="s">
        <v>4339</v>
      </c>
      <c r="G590" s="15" t="s">
        <v>3899</v>
      </c>
      <c r="H590" s="16" t="s">
        <v>6883</v>
      </c>
      <c r="I590" s="19"/>
      <c r="J590" s="15">
        <v>2022</v>
      </c>
      <c r="K590" s="18">
        <v>44958</v>
      </c>
      <c r="L590" s="15">
        <v>2027</v>
      </c>
      <c r="M590" s="15" t="s">
        <v>30</v>
      </c>
      <c r="N590" s="15" t="s">
        <v>30</v>
      </c>
      <c r="O590" s="15" t="s">
        <v>30</v>
      </c>
      <c r="P590" s="15" t="s">
        <v>4</v>
      </c>
      <c r="Q590" s="15" t="s">
        <v>6884</v>
      </c>
      <c r="R590" s="18" t="e">
        <f>INDEX('Blast furnaces'!$R:$R,MATCH(A590,'Blast furnaces'!$A:$A,0))</f>
        <v>#N/A</v>
      </c>
    </row>
    <row r="591" spans="1:18" x14ac:dyDescent="0.35">
      <c r="A591" s="15" t="s">
        <v>2739</v>
      </c>
      <c r="B591" s="15" t="s">
        <v>6885</v>
      </c>
      <c r="C591" s="15" t="s">
        <v>6886</v>
      </c>
      <c r="D591" s="15" t="s">
        <v>30</v>
      </c>
      <c r="E591" s="15" t="s">
        <v>4338</v>
      </c>
      <c r="F591" s="15" t="s">
        <v>4339</v>
      </c>
      <c r="G591" s="15" t="s">
        <v>3899</v>
      </c>
      <c r="H591" s="16" t="s">
        <v>2741</v>
      </c>
      <c r="I591" s="19"/>
      <c r="J591" s="20">
        <v>45594</v>
      </c>
      <c r="K591" s="15" t="s">
        <v>30</v>
      </c>
      <c r="L591" s="15">
        <v>2028</v>
      </c>
      <c r="M591" s="15" t="s">
        <v>30</v>
      </c>
      <c r="N591" s="15" t="s">
        <v>30</v>
      </c>
      <c r="O591" s="15" t="s">
        <v>30</v>
      </c>
      <c r="P591" s="15" t="s">
        <v>5226</v>
      </c>
      <c r="Q591" s="15" t="s">
        <v>30</v>
      </c>
      <c r="R591" s="18">
        <f>INDEX('Blast furnaces'!$R:$R,MATCH(A591,'Blast furnaces'!$A:$A,0))</f>
        <v>0</v>
      </c>
    </row>
    <row r="592" spans="1:18" x14ac:dyDescent="0.35">
      <c r="A592" s="15" t="s">
        <v>1919</v>
      </c>
      <c r="B592" s="15" t="s">
        <v>6887</v>
      </c>
      <c r="C592" s="15" t="s">
        <v>6872</v>
      </c>
      <c r="D592" s="15" t="s">
        <v>4384</v>
      </c>
      <c r="E592" s="15" t="s">
        <v>4345</v>
      </c>
      <c r="F592" s="15" t="s">
        <v>4339</v>
      </c>
      <c r="G592" s="15" t="s">
        <v>3899</v>
      </c>
      <c r="H592" s="16" t="s">
        <v>1921</v>
      </c>
      <c r="I592" s="17">
        <v>31</v>
      </c>
      <c r="J592" s="15" t="s">
        <v>30</v>
      </c>
      <c r="K592" s="15" t="s">
        <v>30</v>
      </c>
      <c r="L592" s="15">
        <v>1994</v>
      </c>
      <c r="M592" s="15" t="s">
        <v>30</v>
      </c>
      <c r="N592" s="15" t="s">
        <v>30</v>
      </c>
      <c r="O592" s="15" t="s">
        <v>30</v>
      </c>
      <c r="P592" s="15" t="s">
        <v>5200</v>
      </c>
      <c r="Q592" s="15" t="s">
        <v>6888</v>
      </c>
      <c r="R592" s="18">
        <f>INDEX('Blast furnaces'!$R:$R,MATCH(A592,'Blast furnaces'!$A:$A,0))</f>
        <v>45444</v>
      </c>
    </row>
    <row r="593" spans="1:18" x14ac:dyDescent="0.35">
      <c r="A593" s="15" t="s">
        <v>6889</v>
      </c>
      <c r="B593" s="15" t="s">
        <v>6890</v>
      </c>
      <c r="C593" s="15" t="s">
        <v>6872</v>
      </c>
      <c r="D593" s="15" t="s">
        <v>4385</v>
      </c>
      <c r="E593" s="15" t="s">
        <v>4345</v>
      </c>
      <c r="F593" s="15" t="s">
        <v>4339</v>
      </c>
      <c r="G593" s="15" t="s">
        <v>3899</v>
      </c>
      <c r="H593" s="16" t="s">
        <v>6891</v>
      </c>
      <c r="I593" s="19"/>
      <c r="J593" s="20">
        <v>45695</v>
      </c>
      <c r="K593" s="15" t="s">
        <v>30</v>
      </c>
      <c r="L593" s="15">
        <v>2029</v>
      </c>
      <c r="M593" s="15" t="s">
        <v>30</v>
      </c>
      <c r="N593" s="15" t="s">
        <v>30</v>
      </c>
      <c r="O593" s="15" t="s">
        <v>30</v>
      </c>
      <c r="P593" s="15" t="s">
        <v>6769</v>
      </c>
      <c r="Q593" s="15" t="s">
        <v>30</v>
      </c>
      <c r="R593" s="18" t="e">
        <f>INDEX('Blast furnaces'!$R:$R,MATCH(A593,'Blast furnaces'!$A:$A,0))</f>
        <v>#N/A</v>
      </c>
    </row>
    <row r="594" spans="1:18" x14ac:dyDescent="0.35">
      <c r="A594" s="15" t="s">
        <v>1934</v>
      </c>
      <c r="B594" s="15" t="s">
        <v>6892</v>
      </c>
      <c r="C594" s="15" t="s">
        <v>6893</v>
      </c>
      <c r="D594" s="15" t="s">
        <v>4386</v>
      </c>
      <c r="E594" s="15" t="s">
        <v>4352</v>
      </c>
      <c r="F594" s="15" t="s">
        <v>4339</v>
      </c>
      <c r="G594" s="15" t="s">
        <v>3899</v>
      </c>
      <c r="H594" s="16" t="s">
        <v>1936</v>
      </c>
      <c r="I594" s="19"/>
      <c r="J594" s="15">
        <v>2005</v>
      </c>
      <c r="K594" s="15" t="s">
        <v>30</v>
      </c>
      <c r="L594" s="15">
        <v>2026</v>
      </c>
      <c r="M594" s="15" t="s">
        <v>30</v>
      </c>
      <c r="N594" s="15" t="s">
        <v>30</v>
      </c>
      <c r="O594" s="15" t="s">
        <v>30</v>
      </c>
      <c r="P594" s="15" t="s">
        <v>6125</v>
      </c>
      <c r="Q594" s="15" t="s">
        <v>6894</v>
      </c>
      <c r="R594" s="18">
        <f>INDEX('Blast furnaces'!$R:$R,MATCH(A594,'Blast furnaces'!$A:$A,0))</f>
        <v>0</v>
      </c>
    </row>
    <row r="595" spans="1:18" x14ac:dyDescent="0.35">
      <c r="A595" s="15" t="s">
        <v>2011</v>
      </c>
      <c r="B595" s="15" t="s">
        <v>6895</v>
      </c>
      <c r="C595" s="15" t="s">
        <v>6896</v>
      </c>
      <c r="D595" s="15" t="s">
        <v>4378</v>
      </c>
      <c r="E595" s="15" t="s">
        <v>4358</v>
      </c>
      <c r="F595" s="15" t="s">
        <v>4339</v>
      </c>
      <c r="G595" s="15" t="s">
        <v>3899</v>
      </c>
      <c r="H595" s="16" t="s">
        <v>2013</v>
      </c>
      <c r="I595" s="17">
        <v>17</v>
      </c>
      <c r="J595" s="15" t="s">
        <v>30</v>
      </c>
      <c r="K595" s="15" t="s">
        <v>30</v>
      </c>
      <c r="L595" s="15">
        <v>2008</v>
      </c>
      <c r="M595" s="15" t="s">
        <v>30</v>
      </c>
      <c r="N595" s="15" t="s">
        <v>30</v>
      </c>
      <c r="O595" s="15" t="s">
        <v>30</v>
      </c>
      <c r="P595" s="15" t="s">
        <v>6334</v>
      </c>
      <c r="Q595" s="15" t="s">
        <v>6897</v>
      </c>
      <c r="R595" s="18">
        <f>INDEX('Blast furnaces'!$R:$R,MATCH(A595,'Blast furnaces'!$A:$A,0))</f>
        <v>2019</v>
      </c>
    </row>
    <row r="596" spans="1:18" x14ac:dyDescent="0.35">
      <c r="A596" s="15" t="s">
        <v>1924</v>
      </c>
      <c r="B596" s="15" t="s">
        <v>6898</v>
      </c>
      <c r="C596" s="15" t="s">
        <v>6872</v>
      </c>
      <c r="D596" s="15" t="s">
        <v>4387</v>
      </c>
      <c r="E596" s="15" t="s">
        <v>4388</v>
      </c>
      <c r="F596" s="15" t="s">
        <v>4339</v>
      </c>
      <c r="G596" s="15" t="s">
        <v>3899</v>
      </c>
      <c r="H596" s="16" t="s">
        <v>1926</v>
      </c>
      <c r="I596" s="17">
        <v>27</v>
      </c>
      <c r="J596" s="15">
        <v>1991</v>
      </c>
      <c r="K596" s="15">
        <v>1996</v>
      </c>
      <c r="L596" s="15">
        <v>1998</v>
      </c>
      <c r="M596" s="15" t="s">
        <v>30</v>
      </c>
      <c r="N596" s="15" t="s">
        <v>30</v>
      </c>
      <c r="O596" s="15" t="s">
        <v>30</v>
      </c>
      <c r="P596" s="15" t="s">
        <v>5226</v>
      </c>
      <c r="Q596" s="15" t="s">
        <v>6899</v>
      </c>
      <c r="R596" s="18">
        <f>INDEX('Blast furnaces'!$R:$R,MATCH(A596,'Blast furnaces'!$A:$A,0))</f>
        <v>0</v>
      </c>
    </row>
    <row r="597" spans="1:18" x14ac:dyDescent="0.35">
      <c r="A597" s="15" t="s">
        <v>1928</v>
      </c>
      <c r="B597" s="15" t="s">
        <v>6900</v>
      </c>
      <c r="C597" s="15" t="s">
        <v>6872</v>
      </c>
      <c r="D597" s="15" t="s">
        <v>4389</v>
      </c>
      <c r="E597" s="15" t="s">
        <v>4342</v>
      </c>
      <c r="F597" s="15" t="s">
        <v>4339</v>
      </c>
      <c r="G597" s="15" t="s">
        <v>3899</v>
      </c>
      <c r="H597" s="16" t="s">
        <v>1930</v>
      </c>
      <c r="I597" s="17">
        <v>31</v>
      </c>
      <c r="J597" s="15" t="s">
        <v>30</v>
      </c>
      <c r="K597" s="15" t="s">
        <v>30</v>
      </c>
      <c r="L597" s="15">
        <v>1994</v>
      </c>
      <c r="M597" s="15" t="s">
        <v>30</v>
      </c>
      <c r="N597" s="15" t="s">
        <v>30</v>
      </c>
      <c r="O597" s="15" t="s">
        <v>30</v>
      </c>
      <c r="P597" s="15" t="s">
        <v>6901</v>
      </c>
      <c r="Q597" s="15" t="s">
        <v>6902</v>
      </c>
      <c r="R597" s="18">
        <f>INDEX('Blast furnaces'!$R:$R,MATCH(A597,'Blast furnaces'!$A:$A,0))</f>
        <v>42408</v>
      </c>
    </row>
    <row r="598" spans="1:18" x14ac:dyDescent="0.35">
      <c r="A598" s="15" t="s">
        <v>2017</v>
      </c>
      <c r="B598" s="15" t="s">
        <v>6903</v>
      </c>
      <c r="C598" s="15" t="s">
        <v>6904</v>
      </c>
      <c r="D598" s="15" t="s">
        <v>4390</v>
      </c>
      <c r="E598" s="15" t="s">
        <v>4338</v>
      </c>
      <c r="F598" s="15" t="s">
        <v>4339</v>
      </c>
      <c r="G598" s="15" t="s">
        <v>3899</v>
      </c>
      <c r="H598" s="16" t="s">
        <v>2019</v>
      </c>
      <c r="I598" s="19"/>
      <c r="J598" s="20">
        <v>43005</v>
      </c>
      <c r="K598" s="20">
        <v>45002</v>
      </c>
      <c r="L598" s="15">
        <v>2026</v>
      </c>
      <c r="M598" s="15" t="s">
        <v>30</v>
      </c>
      <c r="N598" s="15" t="s">
        <v>30</v>
      </c>
      <c r="O598" s="15" t="s">
        <v>30</v>
      </c>
      <c r="P598" s="15" t="s">
        <v>6125</v>
      </c>
      <c r="Q598" s="15" t="s">
        <v>6905</v>
      </c>
      <c r="R598" s="18">
        <f>INDEX('Blast furnaces'!$R:$R,MATCH(A598,'Blast furnaces'!$A:$A,0))</f>
        <v>0</v>
      </c>
    </row>
    <row r="599" spans="1:18" x14ac:dyDescent="0.35">
      <c r="A599" s="15" t="s">
        <v>2014</v>
      </c>
      <c r="B599" s="15" t="s">
        <v>6906</v>
      </c>
      <c r="C599" s="15" t="s">
        <v>6907</v>
      </c>
      <c r="D599" s="15" t="s">
        <v>4389</v>
      </c>
      <c r="E599" s="15" t="s">
        <v>4342</v>
      </c>
      <c r="F599" s="15" t="s">
        <v>4339</v>
      </c>
      <c r="G599" s="15" t="s">
        <v>3899</v>
      </c>
      <c r="H599" s="16" t="s">
        <v>2016</v>
      </c>
      <c r="I599" s="17">
        <v>1</v>
      </c>
      <c r="J599" s="20">
        <v>43823</v>
      </c>
      <c r="K599" s="20">
        <v>44568</v>
      </c>
      <c r="L599" s="15">
        <v>2024</v>
      </c>
      <c r="M599" s="15" t="s">
        <v>30</v>
      </c>
      <c r="N599" s="15" t="s">
        <v>30</v>
      </c>
      <c r="O599" s="15" t="s">
        <v>30</v>
      </c>
      <c r="P599" s="15" t="s">
        <v>5226</v>
      </c>
      <c r="Q599" s="15" t="s">
        <v>30</v>
      </c>
      <c r="R599" s="18">
        <f>INDEX('Blast furnaces'!$R:$R,MATCH(A599,'Blast furnaces'!$A:$A,0))</f>
        <v>0</v>
      </c>
    </row>
    <row r="600" spans="1:18" x14ac:dyDescent="0.35">
      <c r="A600" s="15" t="s">
        <v>6908</v>
      </c>
      <c r="B600" s="15" t="s">
        <v>6909</v>
      </c>
      <c r="C600" s="15" t="s">
        <v>6910</v>
      </c>
      <c r="D600" s="15" t="s">
        <v>30</v>
      </c>
      <c r="E600" s="15" t="s">
        <v>4338</v>
      </c>
      <c r="F600" s="15" t="s">
        <v>4339</v>
      </c>
      <c r="G600" s="15" t="s">
        <v>3899</v>
      </c>
      <c r="H600" s="16" t="s">
        <v>6911</v>
      </c>
      <c r="I600" s="19"/>
      <c r="J600" s="18">
        <v>45323</v>
      </c>
      <c r="K600" s="15" t="s">
        <v>30</v>
      </c>
      <c r="L600" s="15">
        <v>2026</v>
      </c>
      <c r="M600" s="15" t="s">
        <v>30</v>
      </c>
      <c r="N600" s="15" t="s">
        <v>30</v>
      </c>
      <c r="O600" s="15" t="s">
        <v>30</v>
      </c>
      <c r="P600" s="15" t="s">
        <v>5207</v>
      </c>
      <c r="Q600" s="15" t="s">
        <v>30</v>
      </c>
      <c r="R600" s="18" t="e">
        <f>INDEX('Blast furnaces'!$R:$R,MATCH(A600,'Blast furnaces'!$A:$A,0))</f>
        <v>#N/A</v>
      </c>
    </row>
    <row r="601" spans="1:18" x14ac:dyDescent="0.35">
      <c r="A601" s="15" t="s">
        <v>2778</v>
      </c>
      <c r="B601" s="15" t="s">
        <v>6912</v>
      </c>
      <c r="C601" s="15" t="s">
        <v>6913</v>
      </c>
      <c r="D601" s="15" t="s">
        <v>4366</v>
      </c>
      <c r="E601" s="15" t="s">
        <v>4356</v>
      </c>
      <c r="F601" s="15" t="s">
        <v>4339</v>
      </c>
      <c r="G601" s="15" t="s">
        <v>3899</v>
      </c>
      <c r="H601" s="16" t="s">
        <v>2780</v>
      </c>
      <c r="I601" s="17">
        <v>27.61</v>
      </c>
      <c r="J601" s="15" t="s">
        <v>30</v>
      </c>
      <c r="K601" s="15" t="s">
        <v>30</v>
      </c>
      <c r="L601" s="18">
        <v>35827</v>
      </c>
      <c r="M601" s="15" t="s">
        <v>30</v>
      </c>
      <c r="N601" s="15" t="s">
        <v>30</v>
      </c>
      <c r="O601" s="15" t="s">
        <v>30</v>
      </c>
      <c r="P601" s="15" t="s">
        <v>6801</v>
      </c>
      <c r="Q601" s="15" t="s">
        <v>6914</v>
      </c>
      <c r="R601" s="18">
        <f>INDEX('Blast furnaces'!$R:$R,MATCH(A601,'Blast furnaces'!$A:$A,0))</f>
        <v>2020</v>
      </c>
    </row>
    <row r="602" spans="1:18" x14ac:dyDescent="0.35">
      <c r="A602" s="15" t="s">
        <v>1941</v>
      </c>
      <c r="B602" s="15" t="s">
        <v>6915</v>
      </c>
      <c r="C602" s="15" t="s">
        <v>6916</v>
      </c>
      <c r="D602" s="15" t="s">
        <v>4391</v>
      </c>
      <c r="E602" s="15" t="s">
        <v>4345</v>
      </c>
      <c r="F602" s="15" t="s">
        <v>4339</v>
      </c>
      <c r="G602" s="15" t="s">
        <v>3899</v>
      </c>
      <c r="H602" s="16" t="s">
        <v>1943</v>
      </c>
      <c r="I602" s="17">
        <v>30</v>
      </c>
      <c r="J602" s="15" t="s">
        <v>30</v>
      </c>
      <c r="K602" s="15" t="s">
        <v>30</v>
      </c>
      <c r="L602" s="15">
        <v>1995</v>
      </c>
      <c r="M602" s="15" t="s">
        <v>30</v>
      </c>
      <c r="N602" s="15" t="s">
        <v>30</v>
      </c>
      <c r="O602" s="15" t="s">
        <v>30</v>
      </c>
      <c r="P602" s="15" t="s">
        <v>6801</v>
      </c>
      <c r="Q602" s="15" t="s">
        <v>6917</v>
      </c>
      <c r="R602" s="18">
        <f>INDEX('Blast furnaces'!$R:$R,MATCH(A602,'Blast furnaces'!$A:$A,0))</f>
        <v>0</v>
      </c>
    </row>
    <row r="603" spans="1:18" x14ac:dyDescent="0.35">
      <c r="A603" s="15" t="s">
        <v>3582</v>
      </c>
      <c r="B603" s="15" t="s">
        <v>6918</v>
      </c>
      <c r="C603" s="15" t="s">
        <v>6916</v>
      </c>
      <c r="D603" s="15" t="s">
        <v>4392</v>
      </c>
      <c r="E603" s="15" t="s">
        <v>4345</v>
      </c>
      <c r="F603" s="15" t="s">
        <v>4339</v>
      </c>
      <c r="G603" s="15" t="s">
        <v>3899</v>
      </c>
      <c r="H603" s="16" t="s">
        <v>3584</v>
      </c>
      <c r="I603" s="17">
        <v>2</v>
      </c>
      <c r="J603" s="15">
        <v>2018</v>
      </c>
      <c r="K603" s="18">
        <v>44743</v>
      </c>
      <c r="L603" s="15">
        <v>2023</v>
      </c>
      <c r="M603" s="15" t="s">
        <v>30</v>
      </c>
      <c r="N603" s="15" t="s">
        <v>30</v>
      </c>
      <c r="O603" s="15" t="s">
        <v>30</v>
      </c>
      <c r="P603" s="15" t="s">
        <v>6919</v>
      </c>
      <c r="Q603" s="15" t="s">
        <v>6920</v>
      </c>
      <c r="R603" s="18" t="e">
        <f>INDEX('Blast furnaces'!$R:$R,MATCH(A603,'Blast furnaces'!$A:$A,0))</f>
        <v>#N/A</v>
      </c>
    </row>
    <row r="604" spans="1:18" x14ac:dyDescent="0.35">
      <c r="A604" s="15" t="s">
        <v>2067</v>
      </c>
      <c r="B604" s="15" t="s">
        <v>6921</v>
      </c>
      <c r="C604" s="15" t="s">
        <v>6922</v>
      </c>
      <c r="D604" s="15" t="s">
        <v>4372</v>
      </c>
      <c r="E604" s="15" t="s">
        <v>4338</v>
      </c>
      <c r="F604" s="15" t="s">
        <v>4339</v>
      </c>
      <c r="G604" s="15" t="s">
        <v>3899</v>
      </c>
      <c r="H604" s="16" t="s">
        <v>2069</v>
      </c>
      <c r="I604" s="17">
        <v>20</v>
      </c>
      <c r="J604" s="15" t="s">
        <v>30</v>
      </c>
      <c r="K604" s="15">
        <v>1997</v>
      </c>
      <c r="L604" s="15">
        <v>2005</v>
      </c>
      <c r="M604" s="15" t="s">
        <v>30</v>
      </c>
      <c r="N604" s="15" t="s">
        <v>30</v>
      </c>
      <c r="O604" s="15" t="s">
        <v>30</v>
      </c>
      <c r="P604" s="15" t="s">
        <v>5226</v>
      </c>
      <c r="Q604" s="15" t="s">
        <v>6923</v>
      </c>
      <c r="R604" s="18">
        <f>INDEX('Blast furnaces'!$R:$R,MATCH(A604,'Blast furnaces'!$A:$A,0))</f>
        <v>43040</v>
      </c>
    </row>
    <row r="605" spans="1:18" x14ac:dyDescent="0.35">
      <c r="A605" s="15" t="s">
        <v>2718</v>
      </c>
      <c r="B605" s="15" t="s">
        <v>6924</v>
      </c>
      <c r="C605" s="15" t="s">
        <v>6925</v>
      </c>
      <c r="D605" s="15" t="s">
        <v>4393</v>
      </c>
      <c r="E605" s="15" t="s">
        <v>4347</v>
      </c>
      <c r="F605" s="15" t="s">
        <v>4339</v>
      </c>
      <c r="G605" s="15" t="s">
        <v>3899</v>
      </c>
      <c r="H605" s="16" t="s">
        <v>2720</v>
      </c>
      <c r="I605" s="17">
        <v>35</v>
      </c>
      <c r="J605" s="15" t="s">
        <v>30</v>
      </c>
      <c r="K605" s="15" t="s">
        <v>30</v>
      </c>
      <c r="L605" s="15">
        <v>1990</v>
      </c>
      <c r="M605" s="15" t="s">
        <v>30</v>
      </c>
      <c r="N605" s="15" t="s">
        <v>30</v>
      </c>
      <c r="O605" s="15" t="s">
        <v>30</v>
      </c>
      <c r="P605" s="15" t="s">
        <v>6824</v>
      </c>
      <c r="Q605" s="15" t="s">
        <v>6926</v>
      </c>
      <c r="R605" s="18">
        <f>INDEX('Blast furnaces'!$R:$R,MATCH(A605,'Blast furnaces'!$A:$A,0))</f>
        <v>0</v>
      </c>
    </row>
    <row r="606" spans="1:18" x14ac:dyDescent="0.35">
      <c r="A606" s="15" t="s">
        <v>2087</v>
      </c>
      <c r="B606" s="15" t="s">
        <v>6927</v>
      </c>
      <c r="C606" s="15" t="s">
        <v>6928</v>
      </c>
      <c r="D606" s="15" t="s">
        <v>4378</v>
      </c>
      <c r="E606" s="15" t="s">
        <v>4358</v>
      </c>
      <c r="F606" s="15" t="s">
        <v>4339</v>
      </c>
      <c r="G606" s="15" t="s">
        <v>3899</v>
      </c>
      <c r="H606" s="16" t="s">
        <v>2089</v>
      </c>
      <c r="I606" s="17">
        <v>23</v>
      </c>
      <c r="J606" s="15" t="s">
        <v>30</v>
      </c>
      <c r="K606" s="15" t="s">
        <v>30</v>
      </c>
      <c r="L606" s="15">
        <v>2002</v>
      </c>
      <c r="M606" s="15" t="s">
        <v>30</v>
      </c>
      <c r="N606" s="15" t="s">
        <v>30</v>
      </c>
      <c r="O606" s="15" t="s">
        <v>30</v>
      </c>
      <c r="P606" s="15" t="s">
        <v>6824</v>
      </c>
      <c r="Q606" s="15" t="s">
        <v>6929</v>
      </c>
      <c r="R606" s="18">
        <f>INDEX('Blast furnaces'!$R:$R,MATCH(A606,'Blast furnaces'!$A:$A,0))</f>
        <v>0</v>
      </c>
    </row>
    <row r="607" spans="1:18" x14ac:dyDescent="0.35">
      <c r="A607" s="15" t="s">
        <v>3793</v>
      </c>
      <c r="B607" s="15" t="s">
        <v>6930</v>
      </c>
      <c r="C607" s="15" t="s">
        <v>6931</v>
      </c>
      <c r="D607" s="15" t="s">
        <v>4394</v>
      </c>
      <c r="E607" s="15" t="s">
        <v>4358</v>
      </c>
      <c r="F607" s="15" t="s">
        <v>4339</v>
      </c>
      <c r="G607" s="15" t="s">
        <v>3899</v>
      </c>
      <c r="H607" s="16" t="s">
        <v>3795</v>
      </c>
      <c r="I607" s="17">
        <v>17</v>
      </c>
      <c r="J607" s="15">
        <v>2003</v>
      </c>
      <c r="K607" s="15" t="s">
        <v>30</v>
      </c>
      <c r="L607" s="15">
        <v>2008</v>
      </c>
      <c r="M607" s="15" t="s">
        <v>30</v>
      </c>
      <c r="N607" s="15" t="s">
        <v>30</v>
      </c>
      <c r="O607" s="15" t="s">
        <v>30</v>
      </c>
      <c r="P607" s="15" t="s">
        <v>6761</v>
      </c>
      <c r="Q607" s="15" t="s">
        <v>6932</v>
      </c>
      <c r="R607" s="18" t="e">
        <f>INDEX('Blast furnaces'!$R:$R,MATCH(A607,'Blast furnaces'!$A:$A,0))</f>
        <v>#N/A</v>
      </c>
    </row>
    <row r="608" spans="1:18" x14ac:dyDescent="0.35">
      <c r="A608" s="15" t="s">
        <v>2022</v>
      </c>
      <c r="B608" s="15" t="s">
        <v>6933</v>
      </c>
      <c r="C608" s="15" t="s">
        <v>6934</v>
      </c>
      <c r="D608" s="15" t="s">
        <v>4372</v>
      </c>
      <c r="E608" s="15" t="s">
        <v>4338</v>
      </c>
      <c r="F608" s="15" t="s">
        <v>4339</v>
      </c>
      <c r="G608" s="15" t="s">
        <v>3899</v>
      </c>
      <c r="H608" s="16" t="s">
        <v>2025</v>
      </c>
      <c r="I608" s="17">
        <v>43</v>
      </c>
      <c r="J608" s="15" t="s">
        <v>30</v>
      </c>
      <c r="K608" s="15" t="s">
        <v>30</v>
      </c>
      <c r="L608" s="15">
        <v>1982</v>
      </c>
      <c r="M608" s="15" t="s">
        <v>30</v>
      </c>
      <c r="N608" s="15" t="s">
        <v>30</v>
      </c>
      <c r="O608" s="15" t="s">
        <v>30</v>
      </c>
      <c r="P608" s="15" t="s">
        <v>5226</v>
      </c>
      <c r="Q608" s="15" t="s">
        <v>6935</v>
      </c>
      <c r="R608" s="18">
        <f>INDEX('Blast furnaces'!$R:$R,MATCH(A608,'Blast furnaces'!$A:$A,0))</f>
        <v>43132</v>
      </c>
    </row>
    <row r="609" spans="1:18" x14ac:dyDescent="0.35">
      <c r="A609" s="15" t="s">
        <v>3567</v>
      </c>
      <c r="B609" s="15" t="s">
        <v>6936</v>
      </c>
      <c r="C609" s="15" t="s">
        <v>6937</v>
      </c>
      <c r="D609" s="15" t="s">
        <v>4395</v>
      </c>
      <c r="E609" s="15" t="s">
        <v>4352</v>
      </c>
      <c r="F609" s="15" t="s">
        <v>4339</v>
      </c>
      <c r="G609" s="15" t="s">
        <v>3899</v>
      </c>
      <c r="H609" s="16" t="s">
        <v>3569</v>
      </c>
      <c r="I609" s="17">
        <v>23</v>
      </c>
      <c r="J609" s="15" t="s">
        <v>30</v>
      </c>
      <c r="K609" s="15" t="s">
        <v>30</v>
      </c>
      <c r="L609" s="15">
        <v>2002</v>
      </c>
      <c r="M609" s="15" t="s">
        <v>30</v>
      </c>
      <c r="N609" s="15" t="s">
        <v>30</v>
      </c>
      <c r="O609" s="15" t="s">
        <v>30</v>
      </c>
      <c r="P609" s="15" t="s">
        <v>6761</v>
      </c>
      <c r="Q609" s="15" t="s">
        <v>6938</v>
      </c>
      <c r="R609" s="18" t="e">
        <f>INDEX('Blast furnaces'!$R:$R,MATCH(A609,'Blast furnaces'!$A:$A,0))</f>
        <v>#N/A</v>
      </c>
    </row>
    <row r="610" spans="1:18" x14ac:dyDescent="0.35">
      <c r="A610" s="15" t="s">
        <v>6939</v>
      </c>
      <c r="B610" s="15" t="s">
        <v>6940</v>
      </c>
      <c r="C610" s="15" t="s">
        <v>6941</v>
      </c>
      <c r="D610" s="15" t="s">
        <v>4396</v>
      </c>
      <c r="E610" s="15" t="s">
        <v>4342</v>
      </c>
      <c r="F610" s="15" t="s">
        <v>4339</v>
      </c>
      <c r="G610" s="15" t="s">
        <v>3899</v>
      </c>
      <c r="H610" s="16" t="s">
        <v>6942</v>
      </c>
      <c r="I610" s="19"/>
      <c r="J610" s="15">
        <v>2008</v>
      </c>
      <c r="K610" s="15" t="s">
        <v>30</v>
      </c>
      <c r="L610" s="15">
        <v>2030</v>
      </c>
      <c r="M610" s="15" t="s">
        <v>30</v>
      </c>
      <c r="N610" s="15" t="s">
        <v>30</v>
      </c>
      <c r="O610" s="15" t="s">
        <v>30</v>
      </c>
      <c r="P610" s="15" t="s">
        <v>2</v>
      </c>
      <c r="Q610" s="15" t="s">
        <v>30</v>
      </c>
      <c r="R610" s="18" t="e">
        <f>INDEX('Blast furnaces'!$R:$R,MATCH(A610,'Blast furnaces'!$A:$A,0))</f>
        <v>#N/A</v>
      </c>
    </row>
    <row r="611" spans="1:18" x14ac:dyDescent="0.35">
      <c r="A611" s="15" t="s">
        <v>1944</v>
      </c>
      <c r="B611" s="15" t="s">
        <v>6943</v>
      </c>
      <c r="C611" s="15" t="s">
        <v>6941</v>
      </c>
      <c r="D611" s="15" t="s">
        <v>4397</v>
      </c>
      <c r="E611" s="15" t="s">
        <v>4358</v>
      </c>
      <c r="F611" s="15" t="s">
        <v>4339</v>
      </c>
      <c r="G611" s="15" t="s">
        <v>3899</v>
      </c>
      <c r="H611" s="16" t="s">
        <v>1946</v>
      </c>
      <c r="I611" s="17">
        <v>2.0299999999999998</v>
      </c>
      <c r="J611" s="15">
        <v>2008</v>
      </c>
      <c r="K611" s="15">
        <v>2011</v>
      </c>
      <c r="L611" s="20">
        <v>45169</v>
      </c>
      <c r="M611" s="15" t="s">
        <v>30</v>
      </c>
      <c r="N611" s="15" t="s">
        <v>30</v>
      </c>
      <c r="O611" s="15" t="s">
        <v>30</v>
      </c>
      <c r="P611" s="15" t="s">
        <v>5226</v>
      </c>
      <c r="Q611" s="15" t="s">
        <v>6944</v>
      </c>
      <c r="R611" s="18">
        <f>INDEX('Blast furnaces'!$R:$R,MATCH(A611,'Blast furnaces'!$A:$A,0))</f>
        <v>0</v>
      </c>
    </row>
    <row r="612" spans="1:18" x14ac:dyDescent="0.35">
      <c r="A612" s="15" t="s">
        <v>6945</v>
      </c>
      <c r="B612" s="15" t="s">
        <v>6946</v>
      </c>
      <c r="C612" s="15" t="s">
        <v>6947</v>
      </c>
      <c r="D612" s="15" t="s">
        <v>4398</v>
      </c>
      <c r="E612" s="15" t="s">
        <v>4338</v>
      </c>
      <c r="F612" s="15" t="s">
        <v>4339</v>
      </c>
      <c r="G612" s="15" t="s">
        <v>3899</v>
      </c>
      <c r="H612" s="16" t="s">
        <v>6948</v>
      </c>
      <c r="I612" s="17" t="s">
        <v>30</v>
      </c>
      <c r="J612" s="20">
        <v>45255</v>
      </c>
      <c r="K612" s="15" t="s">
        <v>30</v>
      </c>
      <c r="L612" s="15" t="s">
        <v>30</v>
      </c>
      <c r="M612" s="15" t="s">
        <v>30</v>
      </c>
      <c r="N612" s="15" t="s">
        <v>30</v>
      </c>
      <c r="O612" s="15" t="s">
        <v>30</v>
      </c>
      <c r="P612" s="15" t="s">
        <v>6769</v>
      </c>
      <c r="Q612" s="15" t="s">
        <v>6949</v>
      </c>
      <c r="R612" s="18" t="e">
        <f>INDEX('Blast furnaces'!$R:$R,MATCH(A612,'Blast furnaces'!$A:$A,0))</f>
        <v>#N/A</v>
      </c>
    </row>
    <row r="613" spans="1:18" x14ac:dyDescent="0.35">
      <c r="A613" s="15" t="s">
        <v>2678</v>
      </c>
      <c r="B613" s="15" t="s">
        <v>6950</v>
      </c>
      <c r="C613" s="15" t="s">
        <v>6951</v>
      </c>
      <c r="D613" s="15" t="s">
        <v>4399</v>
      </c>
      <c r="E613" s="15" t="s">
        <v>4356</v>
      </c>
      <c r="F613" s="15" t="s">
        <v>4339</v>
      </c>
      <c r="G613" s="15" t="s">
        <v>3899</v>
      </c>
      <c r="H613" s="16" t="s">
        <v>2680</v>
      </c>
      <c r="I613" s="17">
        <v>4</v>
      </c>
      <c r="J613" s="15">
        <v>2006</v>
      </c>
      <c r="K613" s="15" t="s">
        <v>30</v>
      </c>
      <c r="L613" s="15">
        <v>2021</v>
      </c>
      <c r="M613" s="15" t="s">
        <v>30</v>
      </c>
      <c r="N613" s="15" t="s">
        <v>30</v>
      </c>
      <c r="O613" s="15" t="s">
        <v>30</v>
      </c>
      <c r="P613" s="15" t="s">
        <v>6824</v>
      </c>
      <c r="Q613" s="15" t="s">
        <v>6952</v>
      </c>
      <c r="R613" s="18">
        <f>INDEX('Blast furnaces'!$R:$R,MATCH(A613,'Blast furnaces'!$A:$A,0))</f>
        <v>0</v>
      </c>
    </row>
    <row r="614" spans="1:18" x14ac:dyDescent="0.35">
      <c r="A614" s="15" t="s">
        <v>2675</v>
      </c>
      <c r="B614" s="15" t="s">
        <v>6953</v>
      </c>
      <c r="C614" s="15" t="s">
        <v>6951</v>
      </c>
      <c r="D614" s="15" t="s">
        <v>4399</v>
      </c>
      <c r="E614" s="15" t="s">
        <v>4356</v>
      </c>
      <c r="F614" s="15" t="s">
        <v>4339</v>
      </c>
      <c r="G614" s="15" t="s">
        <v>3899</v>
      </c>
      <c r="H614" s="16" t="s">
        <v>2677</v>
      </c>
      <c r="I614" s="17">
        <v>8</v>
      </c>
      <c r="J614" s="15">
        <v>2008</v>
      </c>
      <c r="K614" s="15" t="s">
        <v>30</v>
      </c>
      <c r="L614" s="15">
        <v>2017</v>
      </c>
      <c r="M614" s="15" t="s">
        <v>30</v>
      </c>
      <c r="N614" s="15" t="s">
        <v>30</v>
      </c>
      <c r="O614" s="15" t="s">
        <v>30</v>
      </c>
      <c r="P614" s="15" t="s">
        <v>6824</v>
      </c>
      <c r="Q614" s="15" t="s">
        <v>6954</v>
      </c>
      <c r="R614" s="18">
        <f>INDEX('Blast furnaces'!$R:$R,MATCH(A614,'Blast furnaces'!$A:$A,0))</f>
        <v>2018</v>
      </c>
    </row>
    <row r="615" spans="1:18" x14ac:dyDescent="0.35">
      <c r="A615" s="15" t="s">
        <v>2083</v>
      </c>
      <c r="B615" s="15" t="s">
        <v>6955</v>
      </c>
      <c r="C615" s="15" t="s">
        <v>6951</v>
      </c>
      <c r="D615" s="15" t="s">
        <v>4400</v>
      </c>
      <c r="E615" s="15" t="s">
        <v>4338</v>
      </c>
      <c r="F615" s="15" t="s">
        <v>4339</v>
      </c>
      <c r="G615" s="15" t="s">
        <v>3899</v>
      </c>
      <c r="H615" s="16" t="s">
        <v>2085</v>
      </c>
      <c r="I615" s="17">
        <v>17</v>
      </c>
      <c r="J615" s="20">
        <v>38318</v>
      </c>
      <c r="K615" s="15" t="s">
        <v>30</v>
      </c>
      <c r="L615" s="15">
        <v>2008</v>
      </c>
      <c r="M615" s="15" t="s">
        <v>30</v>
      </c>
      <c r="N615" s="15" t="s">
        <v>30</v>
      </c>
      <c r="O615" s="15" t="s">
        <v>30</v>
      </c>
      <c r="P615" s="15" t="s">
        <v>6956</v>
      </c>
      <c r="Q615" s="15" t="s">
        <v>6957</v>
      </c>
      <c r="R615" s="18">
        <f>INDEX('Blast furnaces'!$R:$R,MATCH(A615,'Blast furnaces'!$A:$A,0))</f>
        <v>0</v>
      </c>
    </row>
    <row r="616" spans="1:18" x14ac:dyDescent="0.35">
      <c r="A616" s="15" t="s">
        <v>3042</v>
      </c>
      <c r="B616" s="15" t="s">
        <v>6958</v>
      </c>
      <c r="C616" s="15" t="s">
        <v>6959</v>
      </c>
      <c r="D616" s="15" t="s">
        <v>4401</v>
      </c>
      <c r="E616" s="15" t="s">
        <v>4338</v>
      </c>
      <c r="F616" s="15" t="s">
        <v>4339</v>
      </c>
      <c r="G616" s="15" t="s">
        <v>3899</v>
      </c>
      <c r="H616" s="16" t="s">
        <v>3044</v>
      </c>
      <c r="I616" s="17">
        <v>30</v>
      </c>
      <c r="J616" s="15" t="s">
        <v>30</v>
      </c>
      <c r="K616" s="15" t="s">
        <v>30</v>
      </c>
      <c r="L616" s="15">
        <v>1995</v>
      </c>
      <c r="M616" s="15" t="s">
        <v>30</v>
      </c>
      <c r="N616" s="15" t="s">
        <v>30</v>
      </c>
      <c r="O616" s="15" t="s">
        <v>30</v>
      </c>
      <c r="P616" s="15" t="s">
        <v>6761</v>
      </c>
      <c r="Q616" s="15" t="s">
        <v>6960</v>
      </c>
      <c r="R616" s="18" t="e">
        <f>INDEX('Blast furnaces'!$R:$R,MATCH(A616,'Blast furnaces'!$A:$A,0))</f>
        <v>#N/A</v>
      </c>
    </row>
    <row r="617" spans="1:18" x14ac:dyDescent="0.35">
      <c r="A617" s="15" t="s">
        <v>3667</v>
      </c>
      <c r="B617" s="15" t="s">
        <v>6961</v>
      </c>
      <c r="C617" s="15" t="s">
        <v>6962</v>
      </c>
      <c r="D617" s="15" t="s">
        <v>4402</v>
      </c>
      <c r="E617" s="15" t="s">
        <v>4356</v>
      </c>
      <c r="F617" s="15" t="s">
        <v>4339</v>
      </c>
      <c r="G617" s="15" t="s">
        <v>3899</v>
      </c>
      <c r="H617" s="16" t="s">
        <v>3669</v>
      </c>
      <c r="I617" s="17" t="s">
        <v>30</v>
      </c>
      <c r="J617" s="15">
        <v>2015</v>
      </c>
      <c r="K617" s="15" t="s">
        <v>30</v>
      </c>
      <c r="L617" s="15" t="s">
        <v>30</v>
      </c>
      <c r="M617" s="15" t="s">
        <v>30</v>
      </c>
      <c r="N617" s="15" t="s">
        <v>30</v>
      </c>
      <c r="O617" s="15" t="s">
        <v>30</v>
      </c>
      <c r="P617" s="15" t="s">
        <v>6833</v>
      </c>
      <c r="Q617" s="15" t="s">
        <v>6963</v>
      </c>
      <c r="R617" s="18" t="e">
        <f>INDEX('Blast furnaces'!$R:$R,MATCH(A617,'Blast furnaces'!$A:$A,0))</f>
        <v>#N/A</v>
      </c>
    </row>
    <row r="618" spans="1:18" x14ac:dyDescent="0.35">
      <c r="A618" s="15" t="s">
        <v>3016</v>
      </c>
      <c r="B618" s="15" t="s">
        <v>6964</v>
      </c>
      <c r="C618" s="15" t="s">
        <v>6965</v>
      </c>
      <c r="D618" s="15" t="s">
        <v>4403</v>
      </c>
      <c r="E618" s="15" t="s">
        <v>4358</v>
      </c>
      <c r="F618" s="15" t="s">
        <v>4339</v>
      </c>
      <c r="G618" s="15" t="s">
        <v>3899</v>
      </c>
      <c r="H618" s="16" t="s">
        <v>3018</v>
      </c>
      <c r="I618" s="17">
        <v>32</v>
      </c>
      <c r="J618" s="21">
        <v>33543</v>
      </c>
      <c r="K618" s="15" t="s">
        <v>30</v>
      </c>
      <c r="L618" s="15">
        <v>1993</v>
      </c>
      <c r="M618" s="15" t="s">
        <v>30</v>
      </c>
      <c r="N618" s="15" t="s">
        <v>30</v>
      </c>
      <c r="O618" s="15" t="s">
        <v>30</v>
      </c>
      <c r="P618" s="15" t="s">
        <v>6761</v>
      </c>
      <c r="Q618" s="15" t="s">
        <v>5261</v>
      </c>
      <c r="R618" s="18" t="e">
        <f>INDEX('Blast furnaces'!$R:$R,MATCH(A618,'Blast furnaces'!$A:$A,0))</f>
        <v>#N/A</v>
      </c>
    </row>
    <row r="619" spans="1:18" x14ac:dyDescent="0.35">
      <c r="A619" s="15" t="s">
        <v>3674</v>
      </c>
      <c r="B619" s="15" t="s">
        <v>6966</v>
      </c>
      <c r="C619" s="15" t="s">
        <v>6967</v>
      </c>
      <c r="D619" s="15" t="s">
        <v>4404</v>
      </c>
      <c r="E619" s="15" t="s">
        <v>4342</v>
      </c>
      <c r="F619" s="15" t="s">
        <v>4339</v>
      </c>
      <c r="G619" s="15" t="s">
        <v>3899</v>
      </c>
      <c r="H619" s="16" t="s">
        <v>3676</v>
      </c>
      <c r="I619" s="17" t="s">
        <v>30</v>
      </c>
      <c r="J619" s="15">
        <v>2010</v>
      </c>
      <c r="K619" s="15" t="s">
        <v>30</v>
      </c>
      <c r="L619" s="15" t="s">
        <v>30</v>
      </c>
      <c r="M619" s="15" t="s">
        <v>30</v>
      </c>
      <c r="N619" s="15" t="s">
        <v>30</v>
      </c>
      <c r="O619" s="15" t="s">
        <v>30</v>
      </c>
      <c r="P619" s="15" t="s">
        <v>6833</v>
      </c>
      <c r="Q619" s="15" t="s">
        <v>6968</v>
      </c>
      <c r="R619" s="18" t="e">
        <f>INDEX('Blast furnaces'!$R:$R,MATCH(A619,'Blast furnaces'!$A:$A,0))</f>
        <v>#N/A</v>
      </c>
    </row>
    <row r="620" spans="1:18" x14ac:dyDescent="0.35">
      <c r="A620" s="15" t="s">
        <v>2057</v>
      </c>
      <c r="B620" s="15" t="s">
        <v>6969</v>
      </c>
      <c r="C620" s="15" t="s">
        <v>6970</v>
      </c>
      <c r="D620" s="15" t="s">
        <v>4399</v>
      </c>
      <c r="E620" s="15" t="s">
        <v>4356</v>
      </c>
      <c r="F620" s="15" t="s">
        <v>4339</v>
      </c>
      <c r="G620" s="15" t="s">
        <v>3899</v>
      </c>
      <c r="H620" s="16" t="s">
        <v>2059</v>
      </c>
      <c r="I620" s="17">
        <v>18</v>
      </c>
      <c r="J620" s="15">
        <v>2006</v>
      </c>
      <c r="K620" s="15" t="s">
        <v>30</v>
      </c>
      <c r="L620" s="15">
        <v>2007</v>
      </c>
      <c r="M620" s="15" t="s">
        <v>30</v>
      </c>
      <c r="N620" s="15" t="s">
        <v>30</v>
      </c>
      <c r="O620" s="15" t="s">
        <v>30</v>
      </c>
      <c r="P620" s="15" t="s">
        <v>6334</v>
      </c>
      <c r="Q620" s="15" t="s">
        <v>6971</v>
      </c>
      <c r="R620" s="18">
        <f>INDEX('Blast furnaces'!$R:$R,MATCH(A620,'Blast furnaces'!$A:$A,0))</f>
        <v>0</v>
      </c>
    </row>
    <row r="621" spans="1:18" x14ac:dyDescent="0.35">
      <c r="A621" s="15" t="s">
        <v>2765</v>
      </c>
      <c r="B621" s="15" t="s">
        <v>6972</v>
      </c>
      <c r="C621" s="15" t="s">
        <v>6973</v>
      </c>
      <c r="D621" s="15" t="s">
        <v>4399</v>
      </c>
      <c r="E621" s="15" t="s">
        <v>4356</v>
      </c>
      <c r="F621" s="15" t="s">
        <v>4339</v>
      </c>
      <c r="G621" s="15" t="s">
        <v>3899</v>
      </c>
      <c r="H621" s="16" t="s">
        <v>2767</v>
      </c>
      <c r="I621" s="17" t="s">
        <v>30</v>
      </c>
      <c r="J621" s="15">
        <v>2022</v>
      </c>
      <c r="K621" s="15">
        <v>2023</v>
      </c>
      <c r="L621" s="15" t="s">
        <v>30</v>
      </c>
      <c r="M621" s="15" t="s">
        <v>30</v>
      </c>
      <c r="N621" s="15" t="s">
        <v>30</v>
      </c>
      <c r="O621" s="15" t="s">
        <v>30</v>
      </c>
      <c r="P621" s="15" t="s">
        <v>5226</v>
      </c>
      <c r="Q621" s="15" t="s">
        <v>6974</v>
      </c>
      <c r="R621" s="18">
        <f>INDEX('Blast furnaces'!$R:$R,MATCH(A621,'Blast furnaces'!$A:$A,0))</f>
        <v>0</v>
      </c>
    </row>
    <row r="622" spans="1:18" x14ac:dyDescent="0.35">
      <c r="A622" s="15" t="s">
        <v>6975</v>
      </c>
      <c r="B622" s="15" t="s">
        <v>6976</v>
      </c>
      <c r="C622" s="15" t="s">
        <v>6977</v>
      </c>
      <c r="D622" s="15" t="s">
        <v>4405</v>
      </c>
      <c r="E622" s="15" t="s">
        <v>4356</v>
      </c>
      <c r="F622" s="15" t="s">
        <v>4339</v>
      </c>
      <c r="G622" s="15" t="s">
        <v>3899</v>
      </c>
      <c r="H622" s="16" t="s">
        <v>6978</v>
      </c>
      <c r="I622" s="17" t="s">
        <v>30</v>
      </c>
      <c r="J622" s="15">
        <v>2011</v>
      </c>
      <c r="K622" s="15" t="s">
        <v>30</v>
      </c>
      <c r="L622" s="15" t="s">
        <v>30</v>
      </c>
      <c r="M622" s="15" t="s">
        <v>30</v>
      </c>
      <c r="N622" s="15" t="s">
        <v>30</v>
      </c>
      <c r="O622" s="15" t="s">
        <v>30</v>
      </c>
      <c r="P622" s="15" t="s">
        <v>6979</v>
      </c>
      <c r="Q622" s="15" t="s">
        <v>30</v>
      </c>
      <c r="R622" s="18" t="e">
        <f>INDEX('Blast furnaces'!$R:$R,MATCH(A622,'Blast furnaces'!$A:$A,0))</f>
        <v>#N/A</v>
      </c>
    </row>
    <row r="623" spans="1:18" x14ac:dyDescent="0.35">
      <c r="A623" s="15" t="s">
        <v>2061</v>
      </c>
      <c r="B623" s="15" t="s">
        <v>6980</v>
      </c>
      <c r="C623" s="15" t="s">
        <v>6977</v>
      </c>
      <c r="D623" s="15" t="s">
        <v>4399</v>
      </c>
      <c r="E623" s="15" t="s">
        <v>4356</v>
      </c>
      <c r="F623" s="15" t="s">
        <v>4339</v>
      </c>
      <c r="G623" s="15" t="s">
        <v>3899</v>
      </c>
      <c r="H623" s="16" t="s">
        <v>2063</v>
      </c>
      <c r="I623" s="17">
        <v>21</v>
      </c>
      <c r="J623" s="15" t="s">
        <v>30</v>
      </c>
      <c r="K623" s="15" t="s">
        <v>30</v>
      </c>
      <c r="L623" s="15">
        <v>2004</v>
      </c>
      <c r="M623" s="15" t="s">
        <v>30</v>
      </c>
      <c r="N623" s="15" t="s">
        <v>30</v>
      </c>
      <c r="O623" s="15" t="s">
        <v>30</v>
      </c>
      <c r="P623" s="15" t="s">
        <v>6809</v>
      </c>
      <c r="Q623" s="15" t="s">
        <v>6981</v>
      </c>
      <c r="R623" s="18">
        <f>INDEX('Blast furnaces'!$R:$R,MATCH(A623,'Blast furnaces'!$A:$A,0))</f>
        <v>0</v>
      </c>
    </row>
    <row r="624" spans="1:18" x14ac:dyDescent="0.35">
      <c r="A624" s="15" t="s">
        <v>1997</v>
      </c>
      <c r="B624" s="15" t="s">
        <v>6982</v>
      </c>
      <c r="C624" s="15" t="s">
        <v>6983</v>
      </c>
      <c r="D624" s="15" t="s">
        <v>4406</v>
      </c>
      <c r="E624" s="15" t="s">
        <v>4344</v>
      </c>
      <c r="F624" s="15" t="s">
        <v>4339</v>
      </c>
      <c r="G624" s="15" t="s">
        <v>3899</v>
      </c>
      <c r="H624" s="16" t="s">
        <v>1999</v>
      </c>
      <c r="I624" s="17">
        <v>36</v>
      </c>
      <c r="J624" s="15">
        <v>1970</v>
      </c>
      <c r="K624" s="15">
        <v>1971</v>
      </c>
      <c r="L624" s="15">
        <v>1989</v>
      </c>
      <c r="M624" s="15" t="s">
        <v>30</v>
      </c>
      <c r="N624" s="15" t="s">
        <v>30</v>
      </c>
      <c r="O624" s="15" t="s">
        <v>30</v>
      </c>
      <c r="P624" s="15" t="s">
        <v>5226</v>
      </c>
      <c r="Q624" s="15" t="s">
        <v>6984</v>
      </c>
      <c r="R624" s="18">
        <f>INDEX('Blast furnaces'!$R:$R,MATCH(A624,'Blast furnaces'!$A:$A,0))</f>
        <v>41850</v>
      </c>
    </row>
    <row r="625" spans="1:18" x14ac:dyDescent="0.35">
      <c r="A625" s="15" t="s">
        <v>2754</v>
      </c>
      <c r="B625" s="15" t="s">
        <v>6985</v>
      </c>
      <c r="C625" s="15" t="s">
        <v>6986</v>
      </c>
      <c r="D625" s="15" t="s">
        <v>4407</v>
      </c>
      <c r="E625" s="15" t="s">
        <v>4352</v>
      </c>
      <c r="F625" s="15" t="s">
        <v>4339</v>
      </c>
      <c r="G625" s="15" t="s">
        <v>3899</v>
      </c>
      <c r="H625" s="16" t="s">
        <v>2756</v>
      </c>
      <c r="I625" s="17" t="s">
        <v>30</v>
      </c>
      <c r="J625" s="15">
        <v>2008</v>
      </c>
      <c r="K625" s="15" t="s">
        <v>30</v>
      </c>
      <c r="L625" s="15" t="s">
        <v>30</v>
      </c>
      <c r="M625" s="15" t="s">
        <v>30</v>
      </c>
      <c r="N625" s="15" t="s">
        <v>30</v>
      </c>
      <c r="O625" s="15" t="s">
        <v>30</v>
      </c>
      <c r="P625" s="15" t="s">
        <v>6824</v>
      </c>
      <c r="Q625" s="15" t="s">
        <v>6987</v>
      </c>
      <c r="R625" s="18">
        <f>INDEX('Blast furnaces'!$R:$R,MATCH(A625,'Blast furnaces'!$A:$A,0))</f>
        <v>0</v>
      </c>
    </row>
    <row r="626" spans="1:18" x14ac:dyDescent="0.35">
      <c r="A626" s="15" t="s">
        <v>2094</v>
      </c>
      <c r="B626" s="15" t="s">
        <v>6988</v>
      </c>
      <c r="C626" s="15" t="s">
        <v>6986</v>
      </c>
      <c r="D626" s="15" t="s">
        <v>4408</v>
      </c>
      <c r="E626" s="15" t="s">
        <v>4338</v>
      </c>
      <c r="F626" s="15" t="s">
        <v>4339</v>
      </c>
      <c r="G626" s="15" t="s">
        <v>3899</v>
      </c>
      <c r="H626" s="16" t="s">
        <v>2096</v>
      </c>
      <c r="I626" s="17">
        <v>4</v>
      </c>
      <c r="J626" s="15">
        <v>2018</v>
      </c>
      <c r="K626" s="15" t="s">
        <v>30</v>
      </c>
      <c r="L626" s="15">
        <v>2021</v>
      </c>
      <c r="M626" s="15" t="s">
        <v>30</v>
      </c>
      <c r="N626" s="15" t="s">
        <v>30</v>
      </c>
      <c r="O626" s="15" t="s">
        <v>30</v>
      </c>
      <c r="P626" s="15" t="s">
        <v>6793</v>
      </c>
      <c r="Q626" s="15" t="s">
        <v>6989</v>
      </c>
      <c r="R626" s="18">
        <f>INDEX('Blast furnaces'!$R:$R,MATCH(A626,'Blast furnaces'!$A:$A,0))</f>
        <v>0</v>
      </c>
    </row>
    <row r="627" spans="1:18" x14ac:dyDescent="0.35">
      <c r="A627" s="15" t="s">
        <v>2671</v>
      </c>
      <c r="B627" s="15" t="s">
        <v>6990</v>
      </c>
      <c r="C627" s="15" t="s">
        <v>6986</v>
      </c>
      <c r="D627" s="15" t="s">
        <v>4409</v>
      </c>
      <c r="E627" s="15" t="s">
        <v>4338</v>
      </c>
      <c r="F627" s="15" t="s">
        <v>4339</v>
      </c>
      <c r="G627" s="15" t="s">
        <v>3899</v>
      </c>
      <c r="H627" s="16" t="s">
        <v>2673</v>
      </c>
      <c r="I627" s="17" t="s">
        <v>30</v>
      </c>
      <c r="J627" s="15">
        <v>2008</v>
      </c>
      <c r="K627" s="15" t="s">
        <v>30</v>
      </c>
      <c r="L627" s="15" t="s">
        <v>30</v>
      </c>
      <c r="M627" s="15" t="s">
        <v>30</v>
      </c>
      <c r="N627" s="15" t="s">
        <v>30</v>
      </c>
      <c r="O627" s="15" t="s">
        <v>30</v>
      </c>
      <c r="P627" s="15" t="s">
        <v>6801</v>
      </c>
      <c r="Q627" s="15" t="s">
        <v>6991</v>
      </c>
      <c r="R627" s="18">
        <f>INDEX('Blast furnaces'!$R:$R,MATCH(A627,'Blast furnaces'!$A:$A,0))</f>
        <v>0</v>
      </c>
    </row>
    <row r="628" spans="1:18" x14ac:dyDescent="0.35">
      <c r="A628" s="15" t="s">
        <v>2668</v>
      </c>
      <c r="B628" s="15" t="s">
        <v>6992</v>
      </c>
      <c r="C628" s="15" t="s">
        <v>6986</v>
      </c>
      <c r="D628" s="15" t="s">
        <v>4410</v>
      </c>
      <c r="E628" s="15" t="s">
        <v>4338</v>
      </c>
      <c r="F628" s="15" t="s">
        <v>4339</v>
      </c>
      <c r="G628" s="15" t="s">
        <v>3899</v>
      </c>
      <c r="H628" s="16" t="s">
        <v>2670</v>
      </c>
      <c r="I628" s="17">
        <v>0</v>
      </c>
      <c r="J628" s="15">
        <v>2016</v>
      </c>
      <c r="K628" s="15">
        <v>2018</v>
      </c>
      <c r="L628" s="15">
        <v>2025</v>
      </c>
      <c r="M628" s="15" t="s">
        <v>30</v>
      </c>
      <c r="N628" s="15" t="s">
        <v>30</v>
      </c>
      <c r="O628" s="15" t="s">
        <v>30</v>
      </c>
      <c r="P628" s="15" t="s">
        <v>6801</v>
      </c>
      <c r="Q628" s="15" t="s">
        <v>6993</v>
      </c>
      <c r="R628" s="18">
        <f>INDEX('Blast furnaces'!$R:$R,MATCH(A628,'Blast furnaces'!$A:$A,0))</f>
        <v>0</v>
      </c>
    </row>
    <row r="629" spans="1:18" x14ac:dyDescent="0.35">
      <c r="A629" s="15" t="s">
        <v>3804</v>
      </c>
      <c r="B629" s="15" t="s">
        <v>6994</v>
      </c>
      <c r="C629" s="15" t="s">
        <v>6986</v>
      </c>
      <c r="D629" s="15" t="s">
        <v>4411</v>
      </c>
      <c r="E629" s="15" t="s">
        <v>4338</v>
      </c>
      <c r="F629" s="15" t="s">
        <v>4339</v>
      </c>
      <c r="G629" s="15" t="s">
        <v>3899</v>
      </c>
      <c r="H629" s="16" t="s">
        <v>3806</v>
      </c>
      <c r="I629" s="17">
        <v>19</v>
      </c>
      <c r="J629" s="15">
        <v>2002</v>
      </c>
      <c r="K629" s="15" t="s">
        <v>30</v>
      </c>
      <c r="L629" s="15">
        <v>2006</v>
      </c>
      <c r="M629" s="15" t="s">
        <v>30</v>
      </c>
      <c r="N629" s="15" t="s">
        <v>30</v>
      </c>
      <c r="O629" s="15" t="s">
        <v>30</v>
      </c>
      <c r="P629" s="15" t="s">
        <v>6761</v>
      </c>
      <c r="Q629" s="15" t="s">
        <v>6995</v>
      </c>
      <c r="R629" s="18" t="e">
        <f>INDEX('Blast furnaces'!$R:$R,MATCH(A629,'Blast furnaces'!$A:$A,0))</f>
        <v>#N/A</v>
      </c>
    </row>
    <row r="630" spans="1:18" x14ac:dyDescent="0.35">
      <c r="A630" s="15" t="s">
        <v>6996</v>
      </c>
      <c r="B630" s="15" t="s">
        <v>6997</v>
      </c>
      <c r="C630" s="15" t="s">
        <v>6998</v>
      </c>
      <c r="D630" s="15" t="s">
        <v>4366</v>
      </c>
      <c r="E630" s="15" t="s">
        <v>4356</v>
      </c>
      <c r="F630" s="15" t="s">
        <v>4339</v>
      </c>
      <c r="G630" s="15" t="s">
        <v>3899</v>
      </c>
      <c r="H630" s="16" t="s">
        <v>6999</v>
      </c>
      <c r="I630" s="17">
        <v>60.69</v>
      </c>
      <c r="J630" s="15" t="s">
        <v>30</v>
      </c>
      <c r="K630" s="15" t="s">
        <v>30</v>
      </c>
      <c r="L630" s="18">
        <v>23743</v>
      </c>
      <c r="M630" s="15" t="s">
        <v>30</v>
      </c>
      <c r="N630" s="15" t="s">
        <v>30</v>
      </c>
      <c r="O630" s="15" t="s">
        <v>30</v>
      </c>
      <c r="P630" s="15" t="s">
        <v>4</v>
      </c>
      <c r="Q630" s="15" t="s">
        <v>30</v>
      </c>
      <c r="R630" s="18" t="e">
        <f>INDEX('Blast furnaces'!$R:$R,MATCH(A630,'Blast furnaces'!$A:$A,0))</f>
        <v>#N/A</v>
      </c>
    </row>
    <row r="631" spans="1:18" x14ac:dyDescent="0.35">
      <c r="A631" s="15" t="s">
        <v>1950</v>
      </c>
      <c r="B631" s="15" t="s">
        <v>7000</v>
      </c>
      <c r="C631" s="15" t="s">
        <v>6998</v>
      </c>
      <c r="D631" s="15" t="s">
        <v>4412</v>
      </c>
      <c r="E631" s="15" t="s">
        <v>4358</v>
      </c>
      <c r="F631" s="15" t="s">
        <v>4339</v>
      </c>
      <c r="G631" s="15" t="s">
        <v>3899</v>
      </c>
      <c r="H631" s="16" t="s">
        <v>1952</v>
      </c>
      <c r="I631" s="17">
        <v>66</v>
      </c>
      <c r="J631" s="15" t="s">
        <v>30</v>
      </c>
      <c r="K631" s="15" t="s">
        <v>30</v>
      </c>
      <c r="L631" s="15">
        <v>1959</v>
      </c>
      <c r="M631" s="15" t="s">
        <v>30</v>
      </c>
      <c r="N631" s="15" t="s">
        <v>30</v>
      </c>
      <c r="O631" s="15" t="s">
        <v>30</v>
      </c>
      <c r="P631" s="15" t="s">
        <v>5654</v>
      </c>
      <c r="Q631" s="15" t="s">
        <v>7001</v>
      </c>
      <c r="R631" s="18">
        <f>INDEX('Blast furnaces'!$R:$R,MATCH(A631,'Blast furnaces'!$A:$A,0))</f>
        <v>43313</v>
      </c>
    </row>
    <row r="632" spans="1:18" x14ac:dyDescent="0.35">
      <c r="A632" s="15" t="s">
        <v>1958</v>
      </c>
      <c r="B632" s="15" t="s">
        <v>7002</v>
      </c>
      <c r="C632" s="15" t="s">
        <v>6998</v>
      </c>
      <c r="D632" s="15" t="s">
        <v>4413</v>
      </c>
      <c r="E632" s="15" t="s">
        <v>4352</v>
      </c>
      <c r="F632" s="15" t="s">
        <v>4339</v>
      </c>
      <c r="G632" s="15" t="s">
        <v>3899</v>
      </c>
      <c r="H632" s="16" t="s">
        <v>1960</v>
      </c>
      <c r="I632" s="17">
        <v>53</v>
      </c>
      <c r="J632" s="18">
        <v>23377</v>
      </c>
      <c r="K632" s="20">
        <v>24934</v>
      </c>
      <c r="L632" s="15">
        <v>1972</v>
      </c>
      <c r="M632" s="15" t="s">
        <v>30</v>
      </c>
      <c r="N632" s="15" t="s">
        <v>30</v>
      </c>
      <c r="O632" s="15" t="s">
        <v>30</v>
      </c>
      <c r="P632" s="15" t="s">
        <v>6805</v>
      </c>
      <c r="Q632" s="15" t="s">
        <v>7003</v>
      </c>
      <c r="R632" s="18">
        <f>INDEX('Blast furnaces'!$R:$R,MATCH(A632,'Blast furnaces'!$A:$A,0))</f>
        <v>2016</v>
      </c>
    </row>
    <row r="633" spans="1:18" x14ac:dyDescent="0.35">
      <c r="A633" s="15" t="s">
        <v>1967</v>
      </c>
      <c r="B633" s="15" t="s">
        <v>7004</v>
      </c>
      <c r="C633" s="15" t="s">
        <v>6998</v>
      </c>
      <c r="D633" s="15" t="s">
        <v>4366</v>
      </c>
      <c r="E633" s="15" t="s">
        <v>4356</v>
      </c>
      <c r="F633" s="15" t="s">
        <v>4339</v>
      </c>
      <c r="G633" s="15" t="s">
        <v>3899</v>
      </c>
      <c r="H633" s="16" t="s">
        <v>1969</v>
      </c>
      <c r="I633" s="17">
        <v>66</v>
      </c>
      <c r="J633" s="15" t="s">
        <v>30</v>
      </c>
      <c r="K633" s="15" t="s">
        <v>30</v>
      </c>
      <c r="L633" s="15">
        <v>1959</v>
      </c>
      <c r="M633" s="15" t="s">
        <v>30</v>
      </c>
      <c r="N633" s="15" t="s">
        <v>30</v>
      </c>
      <c r="O633" s="15" t="s">
        <v>30</v>
      </c>
      <c r="P633" s="15" t="s">
        <v>5654</v>
      </c>
      <c r="Q633" s="15" t="s">
        <v>7005</v>
      </c>
      <c r="R633" s="18">
        <f>INDEX('Blast furnaces'!$R:$R,MATCH(A633,'Blast furnaces'!$A:$A,0))</f>
        <v>34304</v>
      </c>
    </row>
    <row r="634" spans="1:18" x14ac:dyDescent="0.35">
      <c r="A634" s="15" t="s">
        <v>1947</v>
      </c>
      <c r="B634" s="15" t="s">
        <v>7006</v>
      </c>
      <c r="C634" s="15" t="s">
        <v>6998</v>
      </c>
      <c r="D634" s="15" t="s">
        <v>4414</v>
      </c>
      <c r="E634" s="15" t="s">
        <v>4356</v>
      </c>
      <c r="F634" s="15" t="s">
        <v>4339</v>
      </c>
      <c r="G634" s="15" t="s">
        <v>3899</v>
      </c>
      <c r="H634" s="16" t="s">
        <v>1949</v>
      </c>
      <c r="I634" s="17">
        <v>107</v>
      </c>
      <c r="J634" s="15" t="s">
        <v>30</v>
      </c>
      <c r="K634" s="15" t="s">
        <v>30</v>
      </c>
      <c r="L634" s="15">
        <v>1918</v>
      </c>
      <c r="M634" s="15" t="s">
        <v>30</v>
      </c>
      <c r="N634" s="15" t="s">
        <v>30</v>
      </c>
      <c r="O634" s="15" t="s">
        <v>30</v>
      </c>
      <c r="P634" s="15" t="s">
        <v>5654</v>
      </c>
      <c r="Q634" s="15" t="s">
        <v>30</v>
      </c>
      <c r="R634" s="18">
        <f>INDEX('Blast furnaces'!$R:$R,MATCH(A634,'Blast furnaces'!$A:$A,0))</f>
        <v>0</v>
      </c>
    </row>
    <row r="635" spans="1:18" x14ac:dyDescent="0.35">
      <c r="A635" s="15" t="s">
        <v>7007</v>
      </c>
      <c r="B635" s="15" t="s">
        <v>7008</v>
      </c>
      <c r="C635" s="15" t="s">
        <v>6998</v>
      </c>
      <c r="D635" s="15" t="s">
        <v>4349</v>
      </c>
      <c r="E635" s="15" t="s">
        <v>4338</v>
      </c>
      <c r="F635" s="15" t="s">
        <v>4339</v>
      </c>
      <c r="G635" s="15" t="s">
        <v>3899</v>
      </c>
      <c r="H635" s="16" t="s">
        <v>7009</v>
      </c>
      <c r="I635" s="17">
        <v>0</v>
      </c>
      <c r="J635" s="15">
        <v>2018</v>
      </c>
      <c r="K635" s="15" t="s">
        <v>30</v>
      </c>
      <c r="L635" s="15">
        <v>2025</v>
      </c>
      <c r="M635" s="15" t="s">
        <v>30</v>
      </c>
      <c r="N635" s="15" t="s">
        <v>30</v>
      </c>
      <c r="O635" s="15" t="s">
        <v>30</v>
      </c>
      <c r="P635" s="15" t="s">
        <v>6860</v>
      </c>
      <c r="Q635" s="15" t="s">
        <v>30</v>
      </c>
      <c r="R635" s="18" t="e">
        <f>INDEX('Blast furnaces'!$R:$R,MATCH(A635,'Blast furnaces'!$A:$A,0))</f>
        <v>#N/A</v>
      </c>
    </row>
    <row r="636" spans="1:18" x14ac:dyDescent="0.35">
      <c r="A636" s="15" t="s">
        <v>1972</v>
      </c>
      <c r="B636" s="15" t="s">
        <v>7010</v>
      </c>
      <c r="C636" s="15" t="s">
        <v>6998</v>
      </c>
      <c r="D636" s="15" t="s">
        <v>4415</v>
      </c>
      <c r="E636" s="15" t="s">
        <v>4338</v>
      </c>
      <c r="F636" s="15" t="s">
        <v>4339</v>
      </c>
      <c r="G636" s="15" t="s">
        <v>3899</v>
      </c>
      <c r="H636" s="16" t="s">
        <v>1974</v>
      </c>
      <c r="I636" s="17">
        <v>66</v>
      </c>
      <c r="J636" s="15">
        <v>1953</v>
      </c>
      <c r="K636" s="15" t="s">
        <v>30</v>
      </c>
      <c r="L636" s="15">
        <v>1959</v>
      </c>
      <c r="M636" s="15" t="s">
        <v>30</v>
      </c>
      <c r="N636" s="15" t="s">
        <v>30</v>
      </c>
      <c r="O636" s="15" t="s">
        <v>30</v>
      </c>
      <c r="P636" s="15" t="s">
        <v>5226</v>
      </c>
      <c r="Q636" s="15" t="s">
        <v>7011</v>
      </c>
      <c r="R636" s="18">
        <f>INDEX('Blast furnaces'!$R:$R,MATCH(A636,'Blast furnaces'!$A:$A,0))</f>
        <v>43228</v>
      </c>
    </row>
    <row r="637" spans="1:18" x14ac:dyDescent="0.35">
      <c r="A637" s="15" t="s">
        <v>2681</v>
      </c>
      <c r="B637" s="15" t="s">
        <v>7012</v>
      </c>
      <c r="C637" s="15" t="s">
        <v>7013</v>
      </c>
      <c r="D637" s="15" t="s">
        <v>4369</v>
      </c>
      <c r="E637" s="15" t="s">
        <v>4356</v>
      </c>
      <c r="F637" s="15" t="s">
        <v>4339</v>
      </c>
      <c r="G637" s="15" t="s">
        <v>3899</v>
      </c>
      <c r="H637" s="16" t="s">
        <v>2683</v>
      </c>
      <c r="I637" s="17">
        <v>24</v>
      </c>
      <c r="J637" s="15" t="s">
        <v>30</v>
      </c>
      <c r="K637" s="15" t="s">
        <v>30</v>
      </c>
      <c r="L637" s="15">
        <v>2001</v>
      </c>
      <c r="M637" s="15" t="s">
        <v>30</v>
      </c>
      <c r="N637" s="15" t="s">
        <v>30</v>
      </c>
      <c r="O637" s="15" t="s">
        <v>30</v>
      </c>
      <c r="P637" s="15" t="s">
        <v>6824</v>
      </c>
      <c r="Q637" s="15" t="s">
        <v>7014</v>
      </c>
      <c r="R637" s="18">
        <f>INDEX('Blast furnaces'!$R:$R,MATCH(A637,'Blast furnaces'!$A:$A,0))</f>
        <v>0</v>
      </c>
    </row>
    <row r="638" spans="1:18" x14ac:dyDescent="0.35">
      <c r="A638" s="15" t="s">
        <v>2684</v>
      </c>
      <c r="B638" s="15" t="s">
        <v>7015</v>
      </c>
      <c r="C638" s="15" t="s">
        <v>7016</v>
      </c>
      <c r="D638" s="15" t="s">
        <v>4416</v>
      </c>
      <c r="E638" s="15" t="s">
        <v>4358</v>
      </c>
      <c r="F638" s="15" t="s">
        <v>4339</v>
      </c>
      <c r="G638" s="15" t="s">
        <v>3899</v>
      </c>
      <c r="H638" s="16" t="s">
        <v>2686</v>
      </c>
      <c r="I638" s="17">
        <v>12</v>
      </c>
      <c r="J638" s="15">
        <v>2010</v>
      </c>
      <c r="K638" s="15" t="s">
        <v>30</v>
      </c>
      <c r="L638" s="15">
        <v>2013</v>
      </c>
      <c r="M638" s="15" t="s">
        <v>30</v>
      </c>
      <c r="N638" s="15" t="s">
        <v>30</v>
      </c>
      <c r="O638" s="15" t="s">
        <v>30</v>
      </c>
      <c r="P638" s="15" t="s">
        <v>6956</v>
      </c>
      <c r="Q638" s="15" t="s">
        <v>7017</v>
      </c>
      <c r="R638" s="18">
        <f>INDEX('Blast furnaces'!$R:$R,MATCH(A638,'Blast furnaces'!$A:$A,0))</f>
        <v>0</v>
      </c>
    </row>
    <row r="639" spans="1:18" x14ac:dyDescent="0.35">
      <c r="A639" s="15" t="s">
        <v>2661</v>
      </c>
      <c r="B639" s="15" t="s">
        <v>7018</v>
      </c>
      <c r="C639" s="15" t="s">
        <v>7019</v>
      </c>
      <c r="D639" s="15" t="s">
        <v>4405</v>
      </c>
      <c r="E639" s="15" t="s">
        <v>4356</v>
      </c>
      <c r="F639" s="15" t="s">
        <v>4339</v>
      </c>
      <c r="G639" s="15" t="s">
        <v>3899</v>
      </c>
      <c r="H639" s="16" t="s">
        <v>2663</v>
      </c>
      <c r="I639" s="17">
        <v>12</v>
      </c>
      <c r="J639" s="15" t="s">
        <v>30</v>
      </c>
      <c r="K639" s="15" t="s">
        <v>30</v>
      </c>
      <c r="L639" s="15">
        <v>2013</v>
      </c>
      <c r="M639" s="15" t="s">
        <v>30</v>
      </c>
      <c r="N639" s="15" t="s">
        <v>30</v>
      </c>
      <c r="O639" s="15" t="s">
        <v>30</v>
      </c>
      <c r="P639" s="15" t="s">
        <v>6801</v>
      </c>
      <c r="Q639" s="15" t="s">
        <v>7020</v>
      </c>
      <c r="R639" s="18">
        <f>INDEX('Blast furnaces'!$R:$R,MATCH(A639,'Blast furnaces'!$A:$A,0))</f>
        <v>0</v>
      </c>
    </row>
    <row r="640" spans="1:18" x14ac:dyDescent="0.35">
      <c r="A640" s="15" t="s">
        <v>2664</v>
      </c>
      <c r="B640" s="15" t="s">
        <v>7021</v>
      </c>
      <c r="C640" s="15" t="s">
        <v>7019</v>
      </c>
      <c r="D640" s="15" t="s">
        <v>4417</v>
      </c>
      <c r="E640" s="15" t="s">
        <v>4338</v>
      </c>
      <c r="F640" s="15" t="s">
        <v>4339</v>
      </c>
      <c r="G640" s="15" t="s">
        <v>3899</v>
      </c>
      <c r="H640" s="16" t="s">
        <v>2666</v>
      </c>
      <c r="I640" s="17">
        <v>19</v>
      </c>
      <c r="J640" s="15" t="s">
        <v>30</v>
      </c>
      <c r="K640" s="15" t="s">
        <v>30</v>
      </c>
      <c r="L640" s="15">
        <v>2006</v>
      </c>
      <c r="M640" s="15" t="s">
        <v>30</v>
      </c>
      <c r="N640" s="15" t="s">
        <v>30</v>
      </c>
      <c r="O640" s="15" t="s">
        <v>30</v>
      </c>
      <c r="P640" s="15" t="s">
        <v>6801</v>
      </c>
      <c r="Q640" s="15" t="s">
        <v>7022</v>
      </c>
      <c r="R640" s="18">
        <f>INDEX('Blast furnaces'!$R:$R,MATCH(A640,'Blast furnaces'!$A:$A,0))</f>
        <v>0</v>
      </c>
    </row>
    <row r="641" spans="1:18" x14ac:dyDescent="0.35">
      <c r="A641" s="15" t="s">
        <v>3598</v>
      </c>
      <c r="B641" s="15" t="s">
        <v>7023</v>
      </c>
      <c r="C641" s="15" t="s">
        <v>7024</v>
      </c>
      <c r="D641" s="15" t="s">
        <v>4418</v>
      </c>
      <c r="E641" s="15" t="s">
        <v>4356</v>
      </c>
      <c r="F641" s="15" t="s">
        <v>4339</v>
      </c>
      <c r="G641" s="15" t="s">
        <v>3899</v>
      </c>
      <c r="H641" s="16" t="s">
        <v>3600</v>
      </c>
      <c r="I641" s="17" t="s">
        <v>30</v>
      </c>
      <c r="J641" s="15">
        <v>2008</v>
      </c>
      <c r="K641" s="15" t="s">
        <v>30</v>
      </c>
      <c r="L641" s="15" t="s">
        <v>30</v>
      </c>
      <c r="M641" s="15" t="s">
        <v>30</v>
      </c>
      <c r="N641" s="15" t="s">
        <v>30</v>
      </c>
      <c r="O641" s="15" t="s">
        <v>30</v>
      </c>
      <c r="P641" s="15" t="s">
        <v>6833</v>
      </c>
      <c r="Q641" s="15" t="s">
        <v>7025</v>
      </c>
      <c r="R641" s="18" t="e">
        <f>INDEX('Blast furnaces'!$R:$R,MATCH(A641,'Blast furnaces'!$A:$A,0))</f>
        <v>#N/A</v>
      </c>
    </row>
    <row r="642" spans="1:18" x14ac:dyDescent="0.35">
      <c r="A642" s="15" t="s">
        <v>2658</v>
      </c>
      <c r="B642" s="15" t="s">
        <v>7026</v>
      </c>
      <c r="C642" s="15" t="s">
        <v>7027</v>
      </c>
      <c r="D642" s="15" t="s">
        <v>4369</v>
      </c>
      <c r="E642" s="15" t="s">
        <v>4356</v>
      </c>
      <c r="F642" s="15" t="s">
        <v>4339</v>
      </c>
      <c r="G642" s="15" t="s">
        <v>3899</v>
      </c>
      <c r="H642" s="16" t="s">
        <v>2660</v>
      </c>
      <c r="I642" s="17">
        <v>1</v>
      </c>
      <c r="J642" s="15">
        <v>2021</v>
      </c>
      <c r="K642" s="15" t="s">
        <v>30</v>
      </c>
      <c r="L642" s="15">
        <v>2024</v>
      </c>
      <c r="M642" s="15" t="s">
        <v>30</v>
      </c>
      <c r="N642" s="15" t="s">
        <v>30</v>
      </c>
      <c r="O642" s="15" t="s">
        <v>30</v>
      </c>
      <c r="P642" s="15" t="s">
        <v>6793</v>
      </c>
      <c r="Q642" s="15" t="s">
        <v>7028</v>
      </c>
      <c r="R642" s="18">
        <f>INDEX('Blast furnaces'!$R:$R,MATCH(A642,'Blast furnaces'!$A:$A,0))</f>
        <v>0</v>
      </c>
    </row>
    <row r="643" spans="1:18" x14ac:dyDescent="0.35">
      <c r="A643" s="15" t="s">
        <v>2107</v>
      </c>
      <c r="B643" s="15" t="s">
        <v>7029</v>
      </c>
      <c r="C643" s="15" t="s">
        <v>7030</v>
      </c>
      <c r="D643" s="15" t="s">
        <v>4419</v>
      </c>
      <c r="E643" s="15" t="s">
        <v>4345</v>
      </c>
      <c r="F643" s="15" t="s">
        <v>4339</v>
      </c>
      <c r="G643" s="15" t="s">
        <v>3899</v>
      </c>
      <c r="H643" s="16" t="s">
        <v>2109</v>
      </c>
      <c r="I643" s="17">
        <v>36</v>
      </c>
      <c r="J643" s="15" t="s">
        <v>30</v>
      </c>
      <c r="K643" s="15" t="s">
        <v>30</v>
      </c>
      <c r="L643" s="15">
        <v>1989</v>
      </c>
      <c r="M643" s="15" t="s">
        <v>30</v>
      </c>
      <c r="N643" s="15" t="s">
        <v>30</v>
      </c>
      <c r="O643" s="15" t="s">
        <v>30</v>
      </c>
      <c r="P643" s="15" t="s">
        <v>6801</v>
      </c>
      <c r="Q643" s="15" t="s">
        <v>7031</v>
      </c>
      <c r="R643" s="18">
        <f>INDEX('Blast furnaces'!$R:$R,MATCH(A643,'Blast furnaces'!$A:$A,0))</f>
        <v>2023</v>
      </c>
    </row>
    <row r="644" spans="1:18" x14ac:dyDescent="0.35">
      <c r="A644" s="15" t="s">
        <v>3787</v>
      </c>
      <c r="B644" s="15" t="s">
        <v>7032</v>
      </c>
      <c r="C644" s="15" t="s">
        <v>7033</v>
      </c>
      <c r="D644" s="15" t="s">
        <v>4420</v>
      </c>
      <c r="E644" s="15" t="s">
        <v>4345</v>
      </c>
      <c r="F644" s="15" t="s">
        <v>4339</v>
      </c>
      <c r="G644" s="15" t="s">
        <v>3899</v>
      </c>
      <c r="H644" s="16" t="s">
        <v>3789</v>
      </c>
      <c r="I644" s="19"/>
      <c r="J644" s="15">
        <v>2022</v>
      </c>
      <c r="K644" s="20">
        <v>45490</v>
      </c>
      <c r="L644" s="15">
        <v>2026</v>
      </c>
      <c r="M644" s="15" t="s">
        <v>30</v>
      </c>
      <c r="N644" s="15" t="s">
        <v>30</v>
      </c>
      <c r="O644" s="15" t="s">
        <v>30</v>
      </c>
      <c r="P644" s="15" t="s">
        <v>6761</v>
      </c>
      <c r="Q644" s="15" t="s">
        <v>7034</v>
      </c>
      <c r="R644" s="18" t="e">
        <f>INDEX('Blast furnaces'!$R:$R,MATCH(A644,'Blast furnaces'!$A:$A,0))</f>
        <v>#N/A</v>
      </c>
    </row>
    <row r="645" spans="1:18" x14ac:dyDescent="0.35">
      <c r="A645" s="15" t="s">
        <v>2688</v>
      </c>
      <c r="B645" s="15" t="s">
        <v>7035</v>
      </c>
      <c r="C645" s="15" t="s">
        <v>7036</v>
      </c>
      <c r="D645" s="15" t="s">
        <v>4421</v>
      </c>
      <c r="E645" s="15" t="s">
        <v>4358</v>
      </c>
      <c r="F645" s="15" t="s">
        <v>4339</v>
      </c>
      <c r="G645" s="15" t="s">
        <v>3899</v>
      </c>
      <c r="H645" s="16" t="s">
        <v>2690</v>
      </c>
      <c r="I645" s="17" t="s">
        <v>30</v>
      </c>
      <c r="J645" s="15">
        <v>2021</v>
      </c>
      <c r="K645" s="15" t="s">
        <v>30</v>
      </c>
      <c r="L645" s="15" t="s">
        <v>30</v>
      </c>
      <c r="M645" s="15" t="s">
        <v>30</v>
      </c>
      <c r="N645" s="15" t="s">
        <v>30</v>
      </c>
      <c r="O645" s="15" t="s">
        <v>30</v>
      </c>
      <c r="P645" s="15" t="s">
        <v>6824</v>
      </c>
      <c r="Q645" s="15" t="s">
        <v>7037</v>
      </c>
      <c r="R645" s="18">
        <f>INDEX('Blast furnaces'!$R:$R,MATCH(A645,'Blast furnaces'!$A:$A,0))</f>
        <v>0</v>
      </c>
    </row>
    <row r="646" spans="1:18" x14ac:dyDescent="0.35">
      <c r="A646" s="15" t="s">
        <v>2039</v>
      </c>
      <c r="B646" s="15" t="s">
        <v>7038</v>
      </c>
      <c r="C646" s="15" t="s">
        <v>7039</v>
      </c>
      <c r="D646" s="15" t="s">
        <v>4399</v>
      </c>
      <c r="E646" s="15" t="s">
        <v>4356</v>
      </c>
      <c r="F646" s="15" t="s">
        <v>4339</v>
      </c>
      <c r="G646" s="15" t="s">
        <v>3899</v>
      </c>
      <c r="H646" s="16" t="s">
        <v>2041</v>
      </c>
      <c r="I646" s="17">
        <v>35</v>
      </c>
      <c r="J646" s="15" t="s">
        <v>30</v>
      </c>
      <c r="K646" s="15" t="s">
        <v>30</v>
      </c>
      <c r="L646" s="15">
        <v>1990</v>
      </c>
      <c r="M646" s="15" t="s">
        <v>30</v>
      </c>
      <c r="N646" s="15" t="s">
        <v>30</v>
      </c>
      <c r="O646" s="15" t="s">
        <v>30</v>
      </c>
      <c r="P646" s="15" t="s">
        <v>1</v>
      </c>
      <c r="Q646" s="15" t="s">
        <v>7040</v>
      </c>
      <c r="R646" s="18">
        <f>INDEX('Blast furnaces'!$R:$R,MATCH(A646,'Blast furnaces'!$A:$A,0))</f>
        <v>41883</v>
      </c>
    </row>
    <row r="647" spans="1:18" x14ac:dyDescent="0.35">
      <c r="A647" s="15" t="s">
        <v>1895</v>
      </c>
      <c r="B647" s="15" t="s">
        <v>7041</v>
      </c>
      <c r="C647" s="15" t="s">
        <v>7042</v>
      </c>
      <c r="D647" s="15" t="s">
        <v>4422</v>
      </c>
      <c r="E647" s="15" t="s">
        <v>4338</v>
      </c>
      <c r="F647" s="15" t="s">
        <v>4339</v>
      </c>
      <c r="G647" s="15" t="s">
        <v>3899</v>
      </c>
      <c r="H647" s="16" t="s">
        <v>1897</v>
      </c>
      <c r="I647" s="17">
        <v>18</v>
      </c>
      <c r="J647" s="15">
        <v>2003</v>
      </c>
      <c r="K647" s="15" t="s">
        <v>30</v>
      </c>
      <c r="L647" s="15">
        <v>2007</v>
      </c>
      <c r="M647" s="15" t="s">
        <v>30</v>
      </c>
      <c r="N647" s="15" t="s">
        <v>30</v>
      </c>
      <c r="O647" s="15" t="s">
        <v>30</v>
      </c>
      <c r="P647" s="15" t="s">
        <v>6793</v>
      </c>
      <c r="Q647" s="15" t="s">
        <v>7043</v>
      </c>
      <c r="R647" s="18">
        <f>INDEX('Blast furnaces'!$R:$R,MATCH(A647,'Blast furnaces'!$A:$A,0))</f>
        <v>0</v>
      </c>
    </row>
    <row r="648" spans="1:18" x14ac:dyDescent="0.35">
      <c r="A648" s="15" t="s">
        <v>1978</v>
      </c>
      <c r="B648" s="15" t="s">
        <v>7044</v>
      </c>
      <c r="C648" s="15" t="s">
        <v>7045</v>
      </c>
      <c r="D648" s="15" t="s">
        <v>4423</v>
      </c>
      <c r="E648" s="15" t="s">
        <v>4352</v>
      </c>
      <c r="F648" s="15" t="s">
        <v>4339</v>
      </c>
      <c r="G648" s="15" t="s">
        <v>3899</v>
      </c>
      <c r="H648" s="16" t="s">
        <v>1981</v>
      </c>
      <c r="I648" s="17">
        <v>113</v>
      </c>
      <c r="J648" s="15" t="s">
        <v>30</v>
      </c>
      <c r="K648" s="15">
        <v>1907</v>
      </c>
      <c r="L648" s="15">
        <v>1912</v>
      </c>
      <c r="M648" s="15" t="s">
        <v>30</v>
      </c>
      <c r="N648" s="15" t="s">
        <v>30</v>
      </c>
      <c r="O648" s="15" t="s">
        <v>30</v>
      </c>
      <c r="P648" s="15" t="s">
        <v>5226</v>
      </c>
      <c r="Q648" s="15" t="s">
        <v>7046</v>
      </c>
      <c r="R648" s="18">
        <f>INDEX('Blast furnaces'!$R:$R,MATCH(A648,'Blast furnaces'!$A:$A,0))</f>
        <v>2013</v>
      </c>
    </row>
    <row r="649" spans="1:18" x14ac:dyDescent="0.35">
      <c r="A649" s="15" t="s">
        <v>1993</v>
      </c>
      <c r="B649" s="15" t="s">
        <v>7047</v>
      </c>
      <c r="C649" s="15" t="s">
        <v>7045</v>
      </c>
      <c r="D649" s="15" t="s">
        <v>4372</v>
      </c>
      <c r="E649" s="15" t="s">
        <v>4338</v>
      </c>
      <c r="F649" s="15" t="s">
        <v>4339</v>
      </c>
      <c r="G649" s="15" t="s">
        <v>3899</v>
      </c>
      <c r="H649" s="16" t="s">
        <v>1995</v>
      </c>
      <c r="I649" s="17">
        <v>9</v>
      </c>
      <c r="J649" s="15" t="s">
        <v>30</v>
      </c>
      <c r="K649" s="15" t="s">
        <v>30</v>
      </c>
      <c r="L649" s="15">
        <v>2016</v>
      </c>
      <c r="M649" s="15" t="s">
        <v>30</v>
      </c>
      <c r="N649" s="15" t="s">
        <v>30</v>
      </c>
      <c r="O649" s="15" t="s">
        <v>30</v>
      </c>
      <c r="P649" s="15" t="s">
        <v>5226</v>
      </c>
      <c r="Q649" s="15" t="s">
        <v>7048</v>
      </c>
      <c r="R649" s="18">
        <f>INDEX('Blast furnaces'!$R:$R,MATCH(A649,'Blast furnaces'!$A:$A,0))</f>
        <v>0</v>
      </c>
    </row>
    <row r="650" spans="1:18" x14ac:dyDescent="0.35">
      <c r="A650" s="15" t="s">
        <v>2007</v>
      </c>
      <c r="B650" s="15" t="s">
        <v>7049</v>
      </c>
      <c r="C650" s="15" t="s">
        <v>7050</v>
      </c>
      <c r="D650" s="15" t="s">
        <v>4423</v>
      </c>
      <c r="E650" s="15" t="s">
        <v>4352</v>
      </c>
      <c r="F650" s="15" t="s">
        <v>4339</v>
      </c>
      <c r="G650" s="15" t="s">
        <v>3899</v>
      </c>
      <c r="H650" s="16" t="s">
        <v>2009</v>
      </c>
      <c r="I650" s="17">
        <v>54</v>
      </c>
      <c r="J650" s="15" t="s">
        <v>30</v>
      </c>
      <c r="K650" s="15" t="s">
        <v>30</v>
      </c>
      <c r="L650" s="15">
        <v>1971</v>
      </c>
      <c r="M650" s="15" t="s">
        <v>30</v>
      </c>
      <c r="N650" s="15" t="s">
        <v>30</v>
      </c>
      <c r="O650" s="15" t="s">
        <v>30</v>
      </c>
      <c r="P650" s="15" t="s">
        <v>6334</v>
      </c>
      <c r="Q650" s="15" t="s">
        <v>7051</v>
      </c>
      <c r="R650" s="18">
        <f>INDEX('Blast furnaces'!$R:$R,MATCH(A650,'Blast furnaces'!$A:$A,0))</f>
        <v>0</v>
      </c>
    </row>
    <row r="651" spans="1:18" x14ac:dyDescent="0.35">
      <c r="A651" s="15" t="s">
        <v>7052</v>
      </c>
      <c r="B651" s="15" t="s">
        <v>7053</v>
      </c>
      <c r="C651" s="15" t="s">
        <v>7045</v>
      </c>
      <c r="D651" s="15" t="s">
        <v>4424</v>
      </c>
      <c r="E651" s="15" t="s">
        <v>4425</v>
      </c>
      <c r="F651" s="15" t="s">
        <v>4339</v>
      </c>
      <c r="G651" s="15" t="s">
        <v>3899</v>
      </c>
      <c r="H651" s="16" t="s">
        <v>7054</v>
      </c>
      <c r="I651" s="19"/>
      <c r="J651" s="15">
        <v>2021</v>
      </c>
      <c r="K651" s="20">
        <v>44951</v>
      </c>
      <c r="L651" s="15">
        <v>2027</v>
      </c>
      <c r="M651" s="15" t="s">
        <v>30</v>
      </c>
      <c r="N651" s="15" t="s">
        <v>30</v>
      </c>
      <c r="O651" s="15" t="s">
        <v>30</v>
      </c>
      <c r="P651" s="15" t="s">
        <v>4</v>
      </c>
      <c r="Q651" s="15" t="s">
        <v>30</v>
      </c>
      <c r="R651" s="18" t="e">
        <f>INDEX('Blast furnaces'!$R:$R,MATCH(A651,'Blast furnaces'!$A:$A,0))</f>
        <v>#N/A</v>
      </c>
    </row>
    <row r="652" spans="1:18" x14ac:dyDescent="0.35">
      <c r="A652" s="15" t="s">
        <v>2691</v>
      </c>
      <c r="B652" s="15" t="s">
        <v>7055</v>
      </c>
      <c r="C652" s="15" t="s">
        <v>7056</v>
      </c>
      <c r="D652" s="15" t="s">
        <v>4426</v>
      </c>
      <c r="E652" s="15" t="s">
        <v>4342</v>
      </c>
      <c r="F652" s="15" t="s">
        <v>4339</v>
      </c>
      <c r="G652" s="15" t="s">
        <v>3899</v>
      </c>
      <c r="H652" s="16" t="s">
        <v>2693</v>
      </c>
      <c r="I652" s="19"/>
      <c r="J652" s="15">
        <v>2013</v>
      </c>
      <c r="K652" s="15" t="s">
        <v>30</v>
      </c>
      <c r="L652" s="15">
        <v>2028</v>
      </c>
      <c r="M652" s="15" t="s">
        <v>30</v>
      </c>
      <c r="N652" s="15" t="s">
        <v>30</v>
      </c>
      <c r="O652" s="15" t="s">
        <v>30</v>
      </c>
      <c r="P652" s="15" t="s">
        <v>5226</v>
      </c>
      <c r="Q652" s="15" t="s">
        <v>7057</v>
      </c>
      <c r="R652" s="18">
        <f>INDEX('Blast furnaces'!$R:$R,MATCH(A652,'Blast furnaces'!$A:$A,0))</f>
        <v>0</v>
      </c>
    </row>
    <row r="653" spans="1:18" x14ac:dyDescent="0.35">
      <c r="A653" s="15" t="s">
        <v>7058</v>
      </c>
      <c r="B653" s="15" t="s">
        <v>7059</v>
      </c>
      <c r="C653" s="15" t="s">
        <v>7060</v>
      </c>
      <c r="D653" s="15" t="s">
        <v>30</v>
      </c>
      <c r="E653" s="15" t="s">
        <v>4425</v>
      </c>
      <c r="F653" s="15" t="s">
        <v>4339</v>
      </c>
      <c r="G653" s="15" t="s">
        <v>3899</v>
      </c>
      <c r="H653" s="16" t="s">
        <v>7061</v>
      </c>
      <c r="I653" s="19"/>
      <c r="J653" s="20">
        <v>45769</v>
      </c>
      <c r="K653" s="15" t="s">
        <v>30</v>
      </c>
      <c r="L653" s="18">
        <v>47300</v>
      </c>
      <c r="M653" s="15" t="s">
        <v>30</v>
      </c>
      <c r="N653" s="15" t="s">
        <v>30</v>
      </c>
      <c r="O653" s="15" t="s">
        <v>30</v>
      </c>
      <c r="P653" s="15" t="s">
        <v>4</v>
      </c>
      <c r="Q653" s="15" t="s">
        <v>30</v>
      </c>
      <c r="R653" s="18" t="e">
        <f>INDEX('Blast furnaces'!$R:$R,MATCH(A653,'Blast furnaces'!$A:$A,0))</f>
        <v>#N/A</v>
      </c>
    </row>
    <row r="654" spans="1:18" x14ac:dyDescent="0.35">
      <c r="A654" s="15" t="s">
        <v>2699</v>
      </c>
      <c r="B654" s="15" t="s">
        <v>7062</v>
      </c>
      <c r="C654" s="15" t="s">
        <v>7063</v>
      </c>
      <c r="D654" s="15" t="s">
        <v>4427</v>
      </c>
      <c r="E654" s="15" t="s">
        <v>4428</v>
      </c>
      <c r="F654" s="15" t="s">
        <v>4339</v>
      </c>
      <c r="G654" s="15" t="s">
        <v>3899</v>
      </c>
      <c r="H654" s="16" t="s">
        <v>2701</v>
      </c>
      <c r="I654" s="17">
        <v>33</v>
      </c>
      <c r="J654" s="15" t="s">
        <v>30</v>
      </c>
      <c r="K654" s="15" t="s">
        <v>30</v>
      </c>
      <c r="L654" s="15">
        <v>1992</v>
      </c>
      <c r="M654" s="15" t="s">
        <v>30</v>
      </c>
      <c r="N654" s="15" t="s">
        <v>30</v>
      </c>
      <c r="O654" s="15" t="s">
        <v>30</v>
      </c>
      <c r="P654" s="15" t="s">
        <v>1</v>
      </c>
      <c r="Q654" s="15" t="s">
        <v>7064</v>
      </c>
      <c r="R654" s="18">
        <f>INDEX('Blast furnaces'!$R:$R,MATCH(A654,'Blast furnaces'!$A:$A,0))</f>
        <v>2022</v>
      </c>
    </row>
    <row r="655" spans="1:18" x14ac:dyDescent="0.35">
      <c r="A655" s="15" t="s">
        <v>2028</v>
      </c>
      <c r="B655" s="15" t="s">
        <v>7065</v>
      </c>
      <c r="C655" s="15" t="s">
        <v>7066</v>
      </c>
      <c r="D655" s="15" t="s">
        <v>4429</v>
      </c>
      <c r="E655" s="15" t="s">
        <v>4347</v>
      </c>
      <c r="F655" s="15" t="s">
        <v>4339</v>
      </c>
      <c r="G655" s="15" t="s">
        <v>3899</v>
      </c>
      <c r="H655" s="16" t="s">
        <v>2030</v>
      </c>
      <c r="I655" s="17">
        <v>21</v>
      </c>
      <c r="J655" s="15" t="s">
        <v>30</v>
      </c>
      <c r="K655" s="15" t="s">
        <v>30</v>
      </c>
      <c r="L655" s="15">
        <v>2004</v>
      </c>
      <c r="M655" s="15" t="s">
        <v>30</v>
      </c>
      <c r="N655" s="15" t="s">
        <v>30</v>
      </c>
      <c r="O655" s="15" t="s">
        <v>30</v>
      </c>
      <c r="P655" s="15" t="s">
        <v>7067</v>
      </c>
      <c r="Q655" s="15" t="s">
        <v>7068</v>
      </c>
      <c r="R655" s="18">
        <f>INDEX('Blast furnaces'!$R:$R,MATCH(A655,'Blast furnaces'!$A:$A,0))</f>
        <v>0</v>
      </c>
    </row>
    <row r="656" spans="1:18" x14ac:dyDescent="0.35">
      <c r="A656" s="15" t="s">
        <v>2047</v>
      </c>
      <c r="B656" s="15" t="s">
        <v>7069</v>
      </c>
      <c r="C656" s="15" t="s">
        <v>7070</v>
      </c>
      <c r="D656" s="15" t="s">
        <v>4430</v>
      </c>
      <c r="E656" s="15" t="s">
        <v>4342</v>
      </c>
      <c r="F656" s="15" t="s">
        <v>4339</v>
      </c>
      <c r="G656" s="15" t="s">
        <v>3899</v>
      </c>
      <c r="H656" s="16" t="s">
        <v>2049</v>
      </c>
      <c r="I656" s="19"/>
      <c r="J656" s="20">
        <v>39506</v>
      </c>
      <c r="K656" s="15" t="s">
        <v>30</v>
      </c>
      <c r="L656" s="15">
        <v>2029</v>
      </c>
      <c r="M656" s="15" t="s">
        <v>30</v>
      </c>
      <c r="N656" s="15" t="s">
        <v>30</v>
      </c>
      <c r="O656" s="15" t="s">
        <v>30</v>
      </c>
      <c r="P656" s="15" t="s">
        <v>6125</v>
      </c>
      <c r="Q656" s="15" t="s">
        <v>30</v>
      </c>
      <c r="R656" s="18">
        <f>INDEX('Blast furnaces'!$R:$R,MATCH(A656,'Blast furnaces'!$A:$A,0))</f>
        <v>0</v>
      </c>
    </row>
    <row r="657" spans="1:18" x14ac:dyDescent="0.35">
      <c r="A657" s="15" t="s">
        <v>3514</v>
      </c>
      <c r="B657" s="15" t="s">
        <v>7071</v>
      </c>
      <c r="C657" s="15" t="s">
        <v>7072</v>
      </c>
      <c r="D657" s="15" t="s">
        <v>4372</v>
      </c>
      <c r="E657" s="15" t="s">
        <v>4338</v>
      </c>
      <c r="F657" s="15" t="s">
        <v>4339</v>
      </c>
      <c r="G657" s="15" t="s">
        <v>3899</v>
      </c>
      <c r="H657" s="16" t="s">
        <v>3516</v>
      </c>
      <c r="I657" s="17">
        <v>22</v>
      </c>
      <c r="J657" s="15" t="s">
        <v>30</v>
      </c>
      <c r="K657" s="15" t="s">
        <v>30</v>
      </c>
      <c r="L657" s="15">
        <v>2003</v>
      </c>
      <c r="M657" s="15" t="s">
        <v>30</v>
      </c>
      <c r="N657" s="15" t="s">
        <v>30</v>
      </c>
      <c r="O657" s="15" t="s">
        <v>30</v>
      </c>
      <c r="P657" s="15" t="s">
        <v>6761</v>
      </c>
      <c r="Q657" s="15" t="s">
        <v>7073</v>
      </c>
      <c r="R657" s="18" t="e">
        <f>INDEX('Blast furnaces'!$R:$R,MATCH(A657,'Blast furnaces'!$A:$A,0))</f>
        <v>#N/A</v>
      </c>
    </row>
    <row r="658" spans="1:18" x14ac:dyDescent="0.35">
      <c r="A658" s="15" t="s">
        <v>7074</v>
      </c>
      <c r="B658" s="15" t="s">
        <v>7075</v>
      </c>
      <c r="C658" s="15" t="s">
        <v>7076</v>
      </c>
      <c r="D658" s="15" t="s">
        <v>30</v>
      </c>
      <c r="E658" s="15" t="s">
        <v>4431</v>
      </c>
      <c r="F658" s="15" t="s">
        <v>4432</v>
      </c>
      <c r="G658" s="15" t="s">
        <v>3899</v>
      </c>
      <c r="H658" s="16" t="s">
        <v>7077</v>
      </c>
      <c r="I658" s="17" t="s">
        <v>30</v>
      </c>
      <c r="J658" s="20">
        <v>42182</v>
      </c>
      <c r="K658" s="15" t="s">
        <v>30</v>
      </c>
      <c r="L658" s="15" t="s">
        <v>30</v>
      </c>
      <c r="M658" s="15" t="s">
        <v>30</v>
      </c>
      <c r="N658" s="15" t="s">
        <v>30</v>
      </c>
      <c r="O658" s="15" t="s">
        <v>30</v>
      </c>
      <c r="P658" s="15" t="s">
        <v>6769</v>
      </c>
      <c r="Q658" s="15" t="s">
        <v>30</v>
      </c>
      <c r="R658" s="18" t="e">
        <f>INDEX('Blast furnaces'!$R:$R,MATCH(A658,'Blast furnaces'!$A:$A,0))</f>
        <v>#N/A</v>
      </c>
    </row>
    <row r="659" spans="1:18" x14ac:dyDescent="0.35">
      <c r="A659" s="15" t="s">
        <v>1874</v>
      </c>
      <c r="B659" s="15" t="s">
        <v>7078</v>
      </c>
      <c r="C659" s="15" t="s">
        <v>7079</v>
      </c>
      <c r="D659" s="15" t="s">
        <v>30</v>
      </c>
      <c r="E659" s="15" t="s">
        <v>4433</v>
      </c>
      <c r="F659" s="15" t="s">
        <v>4432</v>
      </c>
      <c r="G659" s="15" t="s">
        <v>3899</v>
      </c>
      <c r="H659" s="16" t="s">
        <v>1876</v>
      </c>
      <c r="I659" s="17">
        <v>11</v>
      </c>
      <c r="J659" s="15">
        <v>2011</v>
      </c>
      <c r="K659" s="15">
        <v>2012</v>
      </c>
      <c r="L659" s="15">
        <v>2014</v>
      </c>
      <c r="M659" s="15" t="s">
        <v>30</v>
      </c>
      <c r="N659" s="15" t="s">
        <v>30</v>
      </c>
      <c r="O659" s="15" t="s">
        <v>30</v>
      </c>
      <c r="P659" s="15" t="s">
        <v>5226</v>
      </c>
      <c r="Q659" s="15" t="s">
        <v>30</v>
      </c>
      <c r="R659" s="18">
        <f>INDEX('Blast furnaces'!$R:$R,MATCH(A659,'Blast furnaces'!$A:$A,0))</f>
        <v>0</v>
      </c>
    </row>
    <row r="660" spans="1:18" x14ac:dyDescent="0.35">
      <c r="A660" s="15" t="s">
        <v>1877</v>
      </c>
      <c r="B660" s="15" t="s">
        <v>7080</v>
      </c>
      <c r="C660" s="15" t="s">
        <v>7081</v>
      </c>
      <c r="D660" s="15" t="s">
        <v>4434</v>
      </c>
      <c r="E660" s="15" t="s">
        <v>4431</v>
      </c>
      <c r="F660" s="15" t="s">
        <v>4432</v>
      </c>
      <c r="G660" s="15" t="s">
        <v>3899</v>
      </c>
      <c r="H660" s="16" t="s">
        <v>1879</v>
      </c>
      <c r="I660" s="17">
        <v>5</v>
      </c>
      <c r="J660" s="15" t="s">
        <v>30</v>
      </c>
      <c r="K660" s="15" t="s">
        <v>30</v>
      </c>
      <c r="L660" s="15">
        <v>2020</v>
      </c>
      <c r="M660" s="15" t="s">
        <v>30</v>
      </c>
      <c r="N660" s="15" t="s">
        <v>30</v>
      </c>
      <c r="O660" s="15" t="s">
        <v>30</v>
      </c>
      <c r="P660" s="15" t="s">
        <v>6125</v>
      </c>
      <c r="Q660" s="15" t="s">
        <v>7082</v>
      </c>
      <c r="R660" s="18">
        <f>INDEX('Blast furnaces'!$R:$R,MATCH(A660,'Blast furnaces'!$A:$A,0))</f>
        <v>0</v>
      </c>
    </row>
    <row r="661" spans="1:18" x14ac:dyDescent="0.35">
      <c r="A661" s="15" t="s">
        <v>7083</v>
      </c>
      <c r="B661" s="15" t="s">
        <v>7084</v>
      </c>
      <c r="C661" s="15" t="s">
        <v>7085</v>
      </c>
      <c r="D661" s="15" t="s">
        <v>4435</v>
      </c>
      <c r="E661" s="15" t="s">
        <v>4436</v>
      </c>
      <c r="F661" s="15" t="s">
        <v>4432</v>
      </c>
      <c r="G661" s="15" t="s">
        <v>3899</v>
      </c>
      <c r="H661" s="16" t="s">
        <v>7086</v>
      </c>
      <c r="I661" s="17" t="s">
        <v>30</v>
      </c>
      <c r="J661" s="21">
        <v>41913</v>
      </c>
      <c r="K661" s="15" t="s">
        <v>30</v>
      </c>
      <c r="L661" s="15" t="s">
        <v>30</v>
      </c>
      <c r="M661" s="15" t="s">
        <v>30</v>
      </c>
      <c r="N661" s="15" t="s">
        <v>30</v>
      </c>
      <c r="O661" s="21">
        <v>43739</v>
      </c>
      <c r="P661" s="15" t="s">
        <v>2</v>
      </c>
      <c r="Q661" s="15" t="s">
        <v>30</v>
      </c>
      <c r="R661" s="18" t="e">
        <f>INDEX('Blast furnaces'!$R:$R,MATCH(A661,'Blast furnaces'!$A:$A,0))</f>
        <v>#N/A</v>
      </c>
    </row>
    <row r="662" spans="1:18" x14ac:dyDescent="0.35">
      <c r="A662" s="15" t="s">
        <v>1885</v>
      </c>
      <c r="B662" s="15" t="s">
        <v>7087</v>
      </c>
      <c r="C662" s="15" t="s">
        <v>7088</v>
      </c>
      <c r="D662" s="15" t="s">
        <v>4437</v>
      </c>
      <c r="E662" s="15" t="s">
        <v>4438</v>
      </c>
      <c r="F662" s="15" t="s">
        <v>4432</v>
      </c>
      <c r="G662" s="15" t="s">
        <v>3899</v>
      </c>
      <c r="H662" s="16" t="s">
        <v>1887</v>
      </c>
      <c r="I662" s="17" t="s">
        <v>30</v>
      </c>
      <c r="J662" s="15" t="s">
        <v>30</v>
      </c>
      <c r="K662" s="18">
        <v>41699</v>
      </c>
      <c r="L662" s="15" t="s">
        <v>30</v>
      </c>
      <c r="M662" s="15" t="s">
        <v>30</v>
      </c>
      <c r="N662" s="15" t="s">
        <v>30</v>
      </c>
      <c r="O662" s="18">
        <v>43525</v>
      </c>
      <c r="P662" s="15" t="s">
        <v>5337</v>
      </c>
      <c r="Q662" s="15" t="s">
        <v>7089</v>
      </c>
      <c r="R662" s="18">
        <f>INDEX('Blast furnaces'!$R:$R,MATCH(A662,'Blast furnaces'!$A:$A,0))</f>
        <v>0</v>
      </c>
    </row>
    <row r="663" spans="1:18" x14ac:dyDescent="0.35">
      <c r="A663" s="15" t="s">
        <v>7090</v>
      </c>
      <c r="B663" s="15" t="s">
        <v>7091</v>
      </c>
      <c r="C663" s="15" t="s">
        <v>7088</v>
      </c>
      <c r="D663" s="15" t="s">
        <v>4439</v>
      </c>
      <c r="E663" s="15" t="s">
        <v>4433</v>
      </c>
      <c r="F663" s="15" t="s">
        <v>4432</v>
      </c>
      <c r="G663" s="15" t="s">
        <v>3899</v>
      </c>
      <c r="H663" s="16" t="s">
        <v>7092</v>
      </c>
      <c r="I663" s="17" t="s">
        <v>30</v>
      </c>
      <c r="J663" s="20">
        <v>43082</v>
      </c>
      <c r="K663" s="15" t="s">
        <v>30</v>
      </c>
      <c r="L663" s="15" t="s">
        <v>30</v>
      </c>
      <c r="M663" s="15" t="s">
        <v>30</v>
      </c>
      <c r="N663" s="15" t="s">
        <v>30</v>
      </c>
      <c r="O663" s="15">
        <v>2021</v>
      </c>
      <c r="P663" s="15" t="s">
        <v>6769</v>
      </c>
      <c r="Q663" s="15" t="s">
        <v>30</v>
      </c>
      <c r="R663" s="18" t="e">
        <f>INDEX('Blast furnaces'!$R:$R,MATCH(A663,'Blast furnaces'!$A:$A,0))</f>
        <v>#N/A</v>
      </c>
    </row>
    <row r="664" spans="1:18" x14ac:dyDescent="0.35">
      <c r="A664" s="15" t="s">
        <v>1863</v>
      </c>
      <c r="B664" s="15" t="s">
        <v>7093</v>
      </c>
      <c r="C664" s="15" t="s">
        <v>7088</v>
      </c>
      <c r="D664" s="15" t="s">
        <v>4440</v>
      </c>
      <c r="E664" s="15" t="s">
        <v>4441</v>
      </c>
      <c r="F664" s="15" t="s">
        <v>4432</v>
      </c>
      <c r="G664" s="15" t="s">
        <v>3899</v>
      </c>
      <c r="H664" s="16" t="s">
        <v>1865</v>
      </c>
      <c r="I664" s="17">
        <v>39</v>
      </c>
      <c r="J664" s="15" t="s">
        <v>30</v>
      </c>
      <c r="K664" s="15" t="s">
        <v>30</v>
      </c>
      <c r="L664" s="15">
        <v>1986</v>
      </c>
      <c r="M664" s="15" t="s">
        <v>30</v>
      </c>
      <c r="N664" s="15" t="s">
        <v>30</v>
      </c>
      <c r="O664" s="15" t="s">
        <v>30</v>
      </c>
      <c r="P664" s="15" t="s">
        <v>5200</v>
      </c>
      <c r="Q664" s="15" t="s">
        <v>30</v>
      </c>
      <c r="R664" s="18">
        <f>INDEX('Blast furnaces'!$R:$R,MATCH(A664,'Blast furnaces'!$A:$A,0))</f>
        <v>0</v>
      </c>
    </row>
    <row r="665" spans="1:18" x14ac:dyDescent="0.35">
      <c r="A665" s="15" t="s">
        <v>1888</v>
      </c>
      <c r="B665" s="15" t="s">
        <v>7094</v>
      </c>
      <c r="C665" s="15" t="s">
        <v>7095</v>
      </c>
      <c r="D665" s="15" t="s">
        <v>4442</v>
      </c>
      <c r="E665" s="15" t="s">
        <v>4443</v>
      </c>
      <c r="F665" s="15" t="s">
        <v>4432</v>
      </c>
      <c r="G665" s="15" t="s">
        <v>3899</v>
      </c>
      <c r="H665" s="16" t="s">
        <v>1890</v>
      </c>
      <c r="I665" s="17" t="s">
        <v>30</v>
      </c>
      <c r="J665" s="15">
        <v>2015</v>
      </c>
      <c r="K665" s="15" t="s">
        <v>30</v>
      </c>
      <c r="L665" s="15" t="s">
        <v>30</v>
      </c>
      <c r="M665" s="15" t="s">
        <v>30</v>
      </c>
      <c r="N665" s="15" t="s">
        <v>30</v>
      </c>
      <c r="O665" s="15">
        <v>2019</v>
      </c>
      <c r="P665" s="15" t="s">
        <v>6789</v>
      </c>
      <c r="Q665" s="15" t="s">
        <v>7096</v>
      </c>
      <c r="R665" s="18">
        <f>INDEX('Blast furnaces'!$R:$R,MATCH(A665,'Blast furnaces'!$A:$A,0))</f>
        <v>0</v>
      </c>
    </row>
    <row r="666" spans="1:18" x14ac:dyDescent="0.35">
      <c r="A666" s="15" t="s">
        <v>7097</v>
      </c>
      <c r="B666" s="15" t="s">
        <v>7098</v>
      </c>
      <c r="C666" s="15" t="s">
        <v>7099</v>
      </c>
      <c r="D666" s="15" t="s">
        <v>4444</v>
      </c>
      <c r="E666" s="15" t="s">
        <v>4445</v>
      </c>
      <c r="F666" s="15" t="s">
        <v>4432</v>
      </c>
      <c r="G666" s="15" t="s">
        <v>3899</v>
      </c>
      <c r="H666" s="16" t="s">
        <v>7100</v>
      </c>
      <c r="I666" s="17">
        <v>53</v>
      </c>
      <c r="J666" s="15" t="s">
        <v>30</v>
      </c>
      <c r="K666" s="15" t="s">
        <v>30</v>
      </c>
      <c r="L666" s="15">
        <v>1972</v>
      </c>
      <c r="M666" s="15" t="s">
        <v>30</v>
      </c>
      <c r="N666" s="15" t="s">
        <v>30</v>
      </c>
      <c r="O666" s="15" t="s">
        <v>30</v>
      </c>
      <c r="P666" s="15" t="s">
        <v>4</v>
      </c>
      <c r="Q666" s="15" t="s">
        <v>30</v>
      </c>
      <c r="R666" s="18" t="e">
        <f>INDEX('Blast furnaces'!$R:$R,MATCH(A666,'Blast furnaces'!$A:$A,0))</f>
        <v>#N/A</v>
      </c>
    </row>
    <row r="667" spans="1:18" x14ac:dyDescent="0.35">
      <c r="A667" s="15" t="s">
        <v>1867</v>
      </c>
      <c r="B667" s="15" t="s">
        <v>7101</v>
      </c>
      <c r="C667" s="15" t="s">
        <v>7102</v>
      </c>
      <c r="D667" s="15" t="s">
        <v>4446</v>
      </c>
      <c r="E667" s="15" t="s">
        <v>4447</v>
      </c>
      <c r="F667" s="15" t="s">
        <v>4432</v>
      </c>
      <c r="G667" s="15" t="s">
        <v>3899</v>
      </c>
      <c r="H667" s="16" t="s">
        <v>1869</v>
      </c>
      <c r="I667" s="17">
        <v>48</v>
      </c>
      <c r="J667" s="15">
        <v>1970</v>
      </c>
      <c r="K667" s="15">
        <v>1975</v>
      </c>
      <c r="L667" s="15">
        <v>1977</v>
      </c>
      <c r="M667" s="15" t="s">
        <v>30</v>
      </c>
      <c r="N667" s="15" t="s">
        <v>30</v>
      </c>
      <c r="O667" s="15" t="s">
        <v>30</v>
      </c>
      <c r="P667" s="15" t="s">
        <v>6901</v>
      </c>
      <c r="Q667" s="15" t="s">
        <v>7103</v>
      </c>
      <c r="R667" s="18">
        <f>INDEX('Blast furnaces'!$R:$R,MATCH(A667,'Blast furnaces'!$A:$A,0))</f>
        <v>0</v>
      </c>
    </row>
    <row r="668" spans="1:18" x14ac:dyDescent="0.35">
      <c r="A668" s="15" t="s">
        <v>1870</v>
      </c>
      <c r="B668" s="15" t="s">
        <v>7104</v>
      </c>
      <c r="C668" s="15" t="s">
        <v>7105</v>
      </c>
      <c r="D668" s="15" t="s">
        <v>4446</v>
      </c>
      <c r="E668" s="15" t="s">
        <v>4447</v>
      </c>
      <c r="F668" s="15" t="s">
        <v>4432</v>
      </c>
      <c r="G668" s="15" t="s">
        <v>3899</v>
      </c>
      <c r="H668" s="16" t="s">
        <v>1872</v>
      </c>
      <c r="I668" s="17">
        <v>11.7</v>
      </c>
      <c r="J668" s="15">
        <v>2009</v>
      </c>
      <c r="K668" s="20">
        <v>40479</v>
      </c>
      <c r="L668" s="20">
        <v>41637</v>
      </c>
      <c r="M668" s="15" t="s">
        <v>30</v>
      </c>
      <c r="N668" s="15" t="s">
        <v>30</v>
      </c>
      <c r="O668" s="15" t="s">
        <v>30</v>
      </c>
      <c r="P668" s="15" t="s">
        <v>5226</v>
      </c>
      <c r="Q668" s="15" t="s">
        <v>7106</v>
      </c>
      <c r="R668" s="18">
        <f>INDEX('Blast furnaces'!$R:$R,MATCH(A668,'Blast furnaces'!$A:$A,0))</f>
        <v>0</v>
      </c>
    </row>
    <row r="669" spans="1:18" x14ac:dyDescent="0.35">
      <c r="A669" s="15" t="s">
        <v>7107</v>
      </c>
      <c r="B669" s="15" t="s">
        <v>7108</v>
      </c>
      <c r="C669" s="15" t="s">
        <v>7109</v>
      </c>
      <c r="D669" s="15" t="s">
        <v>4448</v>
      </c>
      <c r="E669" s="15" t="s">
        <v>4445</v>
      </c>
      <c r="F669" s="15" t="s">
        <v>4432</v>
      </c>
      <c r="G669" s="15" t="s">
        <v>3899</v>
      </c>
      <c r="H669" s="16" t="s">
        <v>7110</v>
      </c>
      <c r="I669" s="17">
        <v>53</v>
      </c>
      <c r="J669" s="15" t="s">
        <v>30</v>
      </c>
      <c r="K669" s="15" t="s">
        <v>30</v>
      </c>
      <c r="L669" s="15">
        <v>1972</v>
      </c>
      <c r="M669" s="15" t="s">
        <v>30</v>
      </c>
      <c r="N669" s="15" t="s">
        <v>30</v>
      </c>
      <c r="O669" s="15" t="s">
        <v>30</v>
      </c>
      <c r="P669" s="15" t="s">
        <v>4</v>
      </c>
      <c r="Q669" s="15" t="s">
        <v>30</v>
      </c>
      <c r="R669" s="18" t="e">
        <f>INDEX('Blast furnaces'!$R:$R,MATCH(A669,'Blast furnaces'!$A:$A,0))</f>
        <v>#N/A</v>
      </c>
    </row>
    <row r="670" spans="1:18" x14ac:dyDescent="0.35">
      <c r="A670" s="15" t="s">
        <v>7111</v>
      </c>
      <c r="B670" s="15" t="s">
        <v>7112</v>
      </c>
      <c r="C670" s="15" t="s">
        <v>7113</v>
      </c>
      <c r="D670" s="15" t="s">
        <v>30</v>
      </c>
      <c r="E670" s="15" t="s">
        <v>4449</v>
      </c>
      <c r="F670" s="15" t="s">
        <v>4432</v>
      </c>
      <c r="G670" s="15" t="s">
        <v>3899</v>
      </c>
      <c r="H670" s="16" t="s">
        <v>7114</v>
      </c>
      <c r="I670" s="17">
        <v>49</v>
      </c>
      <c r="J670" s="15" t="s">
        <v>30</v>
      </c>
      <c r="K670" s="15" t="s">
        <v>30</v>
      </c>
      <c r="L670" s="15">
        <v>1976</v>
      </c>
      <c r="M670" s="15" t="s">
        <v>30</v>
      </c>
      <c r="N670" s="15" t="s">
        <v>30</v>
      </c>
      <c r="O670" s="15" t="s">
        <v>30</v>
      </c>
      <c r="P670" s="15" t="s">
        <v>4</v>
      </c>
      <c r="Q670" s="15" t="s">
        <v>30</v>
      </c>
      <c r="R670" s="18" t="e">
        <f>INDEX('Blast furnaces'!$R:$R,MATCH(A670,'Blast furnaces'!$A:$A,0))</f>
        <v>#N/A</v>
      </c>
    </row>
    <row r="671" spans="1:18" x14ac:dyDescent="0.35">
      <c r="A671" s="15" t="s">
        <v>1882</v>
      </c>
      <c r="B671" s="15" t="s">
        <v>7115</v>
      </c>
      <c r="C671" s="15" t="s">
        <v>7116</v>
      </c>
      <c r="D671" s="15" t="s">
        <v>30</v>
      </c>
      <c r="E671" s="15" t="s">
        <v>30</v>
      </c>
      <c r="F671" s="15" t="s">
        <v>4432</v>
      </c>
      <c r="G671" s="15" t="s">
        <v>3899</v>
      </c>
      <c r="H671" s="16" t="s">
        <v>1884</v>
      </c>
      <c r="I671" s="17" t="s">
        <v>30</v>
      </c>
      <c r="J671" s="20">
        <v>43188</v>
      </c>
      <c r="K671" s="15" t="s">
        <v>30</v>
      </c>
      <c r="L671" s="15" t="s">
        <v>30</v>
      </c>
      <c r="M671" s="15" t="s">
        <v>30</v>
      </c>
      <c r="N671" s="15" t="s">
        <v>30</v>
      </c>
      <c r="O671" s="15">
        <v>2023</v>
      </c>
      <c r="P671" s="15" t="s">
        <v>5226</v>
      </c>
      <c r="Q671" s="15" t="s">
        <v>30</v>
      </c>
      <c r="R671" s="18">
        <f>INDEX('Blast furnaces'!$R:$R,MATCH(A671,'Blast furnaces'!$A:$A,0))</f>
        <v>0</v>
      </c>
    </row>
    <row r="672" spans="1:18" x14ac:dyDescent="0.35">
      <c r="A672" s="15" t="s">
        <v>7117</v>
      </c>
      <c r="B672" s="15" t="s">
        <v>7118</v>
      </c>
      <c r="C672" s="15" t="s">
        <v>6382</v>
      </c>
      <c r="D672" s="15" t="s">
        <v>30</v>
      </c>
      <c r="E672" s="15" t="s">
        <v>30</v>
      </c>
      <c r="F672" s="15" t="s">
        <v>4432</v>
      </c>
      <c r="G672" s="15" t="s">
        <v>3899</v>
      </c>
      <c r="H672" s="16" t="s">
        <v>7119</v>
      </c>
      <c r="I672" s="17" t="s">
        <v>30</v>
      </c>
      <c r="J672" s="20">
        <v>41718</v>
      </c>
      <c r="K672" s="15" t="s">
        <v>30</v>
      </c>
      <c r="L672" s="15" t="s">
        <v>30</v>
      </c>
      <c r="M672" s="15" t="s">
        <v>30</v>
      </c>
      <c r="N672" s="15" t="s">
        <v>30</v>
      </c>
      <c r="O672" s="15">
        <v>2019</v>
      </c>
      <c r="P672" s="15" t="s">
        <v>5874</v>
      </c>
      <c r="Q672" s="15" t="s">
        <v>30</v>
      </c>
      <c r="R672" s="18" t="e">
        <f>INDEX('Blast furnaces'!$R:$R,MATCH(A672,'Blast furnaces'!$A:$A,0))</f>
        <v>#N/A</v>
      </c>
    </row>
    <row r="673" spans="1:18" x14ac:dyDescent="0.35">
      <c r="A673" s="15" t="s">
        <v>3730</v>
      </c>
      <c r="B673" s="15" t="s">
        <v>7120</v>
      </c>
      <c r="C673" s="15" t="s">
        <v>7121</v>
      </c>
      <c r="D673" s="15" t="s">
        <v>4450</v>
      </c>
      <c r="E673" s="15" t="s">
        <v>4451</v>
      </c>
      <c r="F673" s="15" t="s">
        <v>4452</v>
      </c>
      <c r="G673" s="15" t="s">
        <v>3926</v>
      </c>
      <c r="H673" s="16" t="s">
        <v>3732</v>
      </c>
      <c r="I673" s="17">
        <v>6</v>
      </c>
      <c r="J673" s="15" t="s">
        <v>30</v>
      </c>
      <c r="K673" s="18">
        <v>39295</v>
      </c>
      <c r="L673" s="15">
        <v>2019</v>
      </c>
      <c r="M673" s="15" t="s">
        <v>30</v>
      </c>
      <c r="N673" s="15" t="s">
        <v>30</v>
      </c>
      <c r="O673" s="15" t="s">
        <v>30</v>
      </c>
      <c r="P673" s="15" t="s">
        <v>3</v>
      </c>
      <c r="Q673" s="15" t="s">
        <v>30</v>
      </c>
      <c r="R673" s="18" t="e">
        <f>INDEX('Blast furnaces'!$R:$R,MATCH(A673,'Blast furnaces'!$A:$A,0))</f>
        <v>#N/A</v>
      </c>
    </row>
    <row r="674" spans="1:18" x14ac:dyDescent="0.35">
      <c r="A674" s="15" t="s">
        <v>3761</v>
      </c>
      <c r="B674" s="15" t="s">
        <v>7122</v>
      </c>
      <c r="C674" s="15" t="s">
        <v>7123</v>
      </c>
      <c r="D674" s="15" t="s">
        <v>4453</v>
      </c>
      <c r="E674" s="15" t="s">
        <v>4454</v>
      </c>
      <c r="F674" s="15" t="s">
        <v>4452</v>
      </c>
      <c r="G674" s="15" t="s">
        <v>3926</v>
      </c>
      <c r="H674" s="16" t="s">
        <v>3763</v>
      </c>
      <c r="I674" s="17">
        <v>2</v>
      </c>
      <c r="J674" s="15" t="s">
        <v>30</v>
      </c>
      <c r="K674" s="15" t="s">
        <v>30</v>
      </c>
      <c r="L674" s="15">
        <v>2023</v>
      </c>
      <c r="M674" s="15" t="s">
        <v>30</v>
      </c>
      <c r="N674" s="15" t="s">
        <v>30</v>
      </c>
      <c r="O674" s="15" t="s">
        <v>30</v>
      </c>
      <c r="P674" s="15" t="s">
        <v>5191</v>
      </c>
      <c r="Q674" s="15" t="s">
        <v>7124</v>
      </c>
      <c r="R674" s="18" t="e">
        <f>INDEX('Blast furnaces'!$R:$R,MATCH(A674,'Blast furnaces'!$A:$A,0))</f>
        <v>#N/A</v>
      </c>
    </row>
    <row r="675" spans="1:18" x14ac:dyDescent="0.35">
      <c r="A675" s="15" t="s">
        <v>3216</v>
      </c>
      <c r="B675" s="15" t="s">
        <v>7125</v>
      </c>
      <c r="C675" s="15" t="s">
        <v>7126</v>
      </c>
      <c r="D675" s="15" t="s">
        <v>4455</v>
      </c>
      <c r="E675" s="15" t="s">
        <v>4456</v>
      </c>
      <c r="F675" s="15" t="s">
        <v>4452</v>
      </c>
      <c r="G675" s="15" t="s">
        <v>3926</v>
      </c>
      <c r="H675" s="16" t="s">
        <v>3218</v>
      </c>
      <c r="I675" s="17">
        <v>13</v>
      </c>
      <c r="J675" s="15" t="s">
        <v>30</v>
      </c>
      <c r="K675" s="15" t="s">
        <v>30</v>
      </c>
      <c r="L675" s="15">
        <v>2012</v>
      </c>
      <c r="M675" s="15" t="s">
        <v>30</v>
      </c>
      <c r="N675" s="15" t="s">
        <v>30</v>
      </c>
      <c r="O675" s="15" t="s">
        <v>30</v>
      </c>
      <c r="P675" s="15" t="s">
        <v>5191</v>
      </c>
      <c r="Q675" s="15" t="s">
        <v>30</v>
      </c>
      <c r="R675" s="18" t="e">
        <f>INDEX('Blast furnaces'!$R:$R,MATCH(A675,'Blast furnaces'!$A:$A,0))</f>
        <v>#N/A</v>
      </c>
    </row>
    <row r="676" spans="1:18" x14ac:dyDescent="0.35">
      <c r="A676" s="15" t="s">
        <v>3189</v>
      </c>
      <c r="B676" s="15" t="s">
        <v>7127</v>
      </c>
      <c r="C676" s="15" t="s">
        <v>7128</v>
      </c>
      <c r="D676" s="15" t="s">
        <v>4457</v>
      </c>
      <c r="E676" s="15" t="s">
        <v>4456</v>
      </c>
      <c r="F676" s="15" t="s">
        <v>4452</v>
      </c>
      <c r="G676" s="15" t="s">
        <v>3926</v>
      </c>
      <c r="H676" s="16" t="s">
        <v>3191</v>
      </c>
      <c r="I676" s="17">
        <v>14.44</v>
      </c>
      <c r="J676" s="15" t="s">
        <v>30</v>
      </c>
      <c r="K676" s="18">
        <v>39904</v>
      </c>
      <c r="L676" s="18">
        <v>40634</v>
      </c>
      <c r="M676" s="15" t="s">
        <v>30</v>
      </c>
      <c r="N676" s="15" t="s">
        <v>30</v>
      </c>
      <c r="O676" s="15" t="s">
        <v>30</v>
      </c>
      <c r="P676" s="15" t="s">
        <v>5191</v>
      </c>
      <c r="Q676" s="15" t="s">
        <v>30</v>
      </c>
      <c r="R676" s="18" t="e">
        <f>INDEX('Blast furnaces'!$R:$R,MATCH(A676,'Blast furnaces'!$A:$A,0))</f>
        <v>#N/A</v>
      </c>
    </row>
    <row r="677" spans="1:18" x14ac:dyDescent="0.35">
      <c r="A677" s="15" t="s">
        <v>3161</v>
      </c>
      <c r="B677" s="15" t="s">
        <v>7129</v>
      </c>
      <c r="C677" s="15" t="s">
        <v>7130</v>
      </c>
      <c r="D677" s="15" t="s">
        <v>4458</v>
      </c>
      <c r="E677" s="15" t="s">
        <v>4459</v>
      </c>
      <c r="F677" s="15" t="s">
        <v>4452</v>
      </c>
      <c r="G677" s="15" t="s">
        <v>3926</v>
      </c>
      <c r="H677" s="16" t="s">
        <v>3163</v>
      </c>
      <c r="I677" s="17">
        <v>4</v>
      </c>
      <c r="J677" s="15" t="s">
        <v>30</v>
      </c>
      <c r="K677" s="15" t="s">
        <v>30</v>
      </c>
      <c r="L677" s="15">
        <v>2021</v>
      </c>
      <c r="M677" s="15" t="s">
        <v>30</v>
      </c>
      <c r="N677" s="15" t="s">
        <v>30</v>
      </c>
      <c r="O677" s="15" t="s">
        <v>30</v>
      </c>
      <c r="P677" s="15" t="s">
        <v>5191</v>
      </c>
      <c r="Q677" s="15" t="s">
        <v>7131</v>
      </c>
      <c r="R677" s="18" t="e">
        <f>INDEX('Blast furnaces'!$R:$R,MATCH(A677,'Blast furnaces'!$A:$A,0))</f>
        <v>#N/A</v>
      </c>
    </row>
    <row r="678" spans="1:18" x14ac:dyDescent="0.35">
      <c r="A678" s="15" t="s">
        <v>3210</v>
      </c>
      <c r="B678" s="15" t="s">
        <v>7132</v>
      </c>
      <c r="C678" s="15" t="s">
        <v>7133</v>
      </c>
      <c r="D678" s="15" t="s">
        <v>4458</v>
      </c>
      <c r="E678" s="15" t="s">
        <v>4460</v>
      </c>
      <c r="F678" s="15" t="s">
        <v>4452</v>
      </c>
      <c r="G678" s="15" t="s">
        <v>3926</v>
      </c>
      <c r="H678" s="16" t="s">
        <v>3212</v>
      </c>
      <c r="I678" s="17">
        <v>8</v>
      </c>
      <c r="J678" s="15" t="s">
        <v>30</v>
      </c>
      <c r="K678" s="15" t="s">
        <v>30</v>
      </c>
      <c r="L678" s="15">
        <v>2017</v>
      </c>
      <c r="M678" s="15" t="s">
        <v>30</v>
      </c>
      <c r="N678" s="15" t="s">
        <v>30</v>
      </c>
      <c r="O678" s="15" t="s">
        <v>30</v>
      </c>
      <c r="P678" s="15" t="s">
        <v>5191</v>
      </c>
      <c r="Q678" s="15" t="s">
        <v>30</v>
      </c>
      <c r="R678" s="18" t="e">
        <f>INDEX('Blast furnaces'!$R:$R,MATCH(A678,'Blast furnaces'!$A:$A,0))</f>
        <v>#N/A</v>
      </c>
    </row>
    <row r="679" spans="1:18" x14ac:dyDescent="0.35">
      <c r="A679" s="15" t="s">
        <v>7134</v>
      </c>
      <c r="B679" s="15" t="s">
        <v>7135</v>
      </c>
      <c r="C679" s="15" t="s">
        <v>7136</v>
      </c>
      <c r="D679" s="15" t="s">
        <v>4461</v>
      </c>
      <c r="E679" s="15" t="s">
        <v>4462</v>
      </c>
      <c r="F679" s="15" t="s">
        <v>4452</v>
      </c>
      <c r="G679" s="15" t="s">
        <v>3926</v>
      </c>
      <c r="H679" s="16" t="s">
        <v>7137</v>
      </c>
      <c r="I679" s="17">
        <v>5.53</v>
      </c>
      <c r="J679" s="15" t="s">
        <v>30</v>
      </c>
      <c r="K679" s="15" t="s">
        <v>30</v>
      </c>
      <c r="L679" s="18">
        <v>43891</v>
      </c>
      <c r="M679" s="15" t="s">
        <v>30</v>
      </c>
      <c r="N679" s="15" t="s">
        <v>30</v>
      </c>
      <c r="O679" s="15" t="s">
        <v>30</v>
      </c>
      <c r="P679" s="15" t="s">
        <v>4</v>
      </c>
      <c r="Q679" s="15" t="s">
        <v>30</v>
      </c>
      <c r="R679" s="18" t="e">
        <f>INDEX('Blast furnaces'!$R:$R,MATCH(A679,'Blast furnaces'!$A:$A,0))</f>
        <v>#N/A</v>
      </c>
    </row>
    <row r="680" spans="1:18" x14ac:dyDescent="0.35">
      <c r="A680" s="15" t="s">
        <v>3213</v>
      </c>
      <c r="B680" s="15" t="s">
        <v>7138</v>
      </c>
      <c r="C680" s="15" t="s">
        <v>7139</v>
      </c>
      <c r="D680" s="15" t="s">
        <v>4463</v>
      </c>
      <c r="E680" s="15" t="s">
        <v>4456</v>
      </c>
      <c r="F680" s="15" t="s">
        <v>4452</v>
      </c>
      <c r="G680" s="15" t="s">
        <v>3926</v>
      </c>
      <c r="H680" s="16" t="s">
        <v>3215</v>
      </c>
      <c r="I680" s="17">
        <v>12</v>
      </c>
      <c r="J680" s="15" t="s">
        <v>30</v>
      </c>
      <c r="K680" s="15" t="s">
        <v>30</v>
      </c>
      <c r="L680" s="15">
        <v>2013</v>
      </c>
      <c r="M680" s="15" t="s">
        <v>30</v>
      </c>
      <c r="N680" s="15" t="s">
        <v>30</v>
      </c>
      <c r="O680" s="15" t="s">
        <v>30</v>
      </c>
      <c r="P680" s="15" t="s">
        <v>5191</v>
      </c>
      <c r="Q680" s="15" t="s">
        <v>30</v>
      </c>
      <c r="R680" s="18" t="e">
        <f>INDEX('Blast furnaces'!$R:$R,MATCH(A680,'Blast furnaces'!$A:$A,0))</f>
        <v>#N/A</v>
      </c>
    </row>
    <row r="681" spans="1:18" x14ac:dyDescent="0.35">
      <c r="A681" s="15" t="s">
        <v>3248</v>
      </c>
      <c r="B681" s="15" t="s">
        <v>7140</v>
      </c>
      <c r="C681" s="15" t="s">
        <v>7141</v>
      </c>
      <c r="D681" s="15" t="s">
        <v>4464</v>
      </c>
      <c r="E681" s="15" t="s">
        <v>4465</v>
      </c>
      <c r="F681" s="15" t="s">
        <v>4452</v>
      </c>
      <c r="G681" s="15" t="s">
        <v>3926</v>
      </c>
      <c r="H681" s="16" t="s">
        <v>3250</v>
      </c>
      <c r="I681" s="17">
        <v>17</v>
      </c>
      <c r="J681" s="15">
        <v>2005</v>
      </c>
      <c r="K681" s="15" t="s">
        <v>30</v>
      </c>
      <c r="L681" s="15">
        <v>2008</v>
      </c>
      <c r="M681" s="15" t="s">
        <v>30</v>
      </c>
      <c r="N681" s="15" t="s">
        <v>30</v>
      </c>
      <c r="O681" s="15" t="s">
        <v>30</v>
      </c>
      <c r="P681" s="15" t="s">
        <v>6833</v>
      </c>
      <c r="Q681" s="15" t="s">
        <v>7142</v>
      </c>
      <c r="R681" s="18" t="e">
        <f>INDEX('Blast furnaces'!$R:$R,MATCH(A681,'Blast furnaces'!$A:$A,0))</f>
        <v>#N/A</v>
      </c>
    </row>
    <row r="682" spans="1:18" x14ac:dyDescent="0.35">
      <c r="A682" s="15" t="s">
        <v>3169</v>
      </c>
      <c r="B682" s="15" t="s">
        <v>7143</v>
      </c>
      <c r="C682" s="15" t="s">
        <v>7144</v>
      </c>
      <c r="D682" s="15" t="s">
        <v>4466</v>
      </c>
      <c r="E682" s="15" t="s">
        <v>4451</v>
      </c>
      <c r="F682" s="15" t="s">
        <v>4452</v>
      </c>
      <c r="G682" s="15" t="s">
        <v>3926</v>
      </c>
      <c r="H682" s="16" t="s">
        <v>3171</v>
      </c>
      <c r="I682" s="17">
        <v>14</v>
      </c>
      <c r="J682" s="15" t="s">
        <v>30</v>
      </c>
      <c r="K682" s="15" t="s">
        <v>30</v>
      </c>
      <c r="L682" s="15">
        <v>2011</v>
      </c>
      <c r="M682" s="15" t="s">
        <v>30</v>
      </c>
      <c r="N682" s="15" t="s">
        <v>30</v>
      </c>
      <c r="O682" s="15" t="s">
        <v>30</v>
      </c>
      <c r="P682" s="15" t="s">
        <v>5191</v>
      </c>
      <c r="Q682" s="15" t="s">
        <v>7145</v>
      </c>
      <c r="R682" s="18" t="e">
        <f>INDEX('Blast furnaces'!$R:$R,MATCH(A682,'Blast furnaces'!$A:$A,0))</f>
        <v>#N/A</v>
      </c>
    </row>
    <row r="683" spans="1:18" x14ac:dyDescent="0.35">
      <c r="A683" s="15" t="s">
        <v>3734</v>
      </c>
      <c r="B683" s="15" t="s">
        <v>7146</v>
      </c>
      <c r="C683" s="15" t="s">
        <v>7147</v>
      </c>
      <c r="D683" s="15" t="s">
        <v>4455</v>
      </c>
      <c r="E683" s="15" t="s">
        <v>4456</v>
      </c>
      <c r="F683" s="15" t="s">
        <v>4452</v>
      </c>
      <c r="G683" s="15" t="s">
        <v>3926</v>
      </c>
      <c r="H683" s="16" t="s">
        <v>3736</v>
      </c>
      <c r="I683" s="17">
        <v>8</v>
      </c>
      <c r="J683" s="15" t="s">
        <v>30</v>
      </c>
      <c r="K683" s="15" t="s">
        <v>30</v>
      </c>
      <c r="L683" s="15">
        <v>2017</v>
      </c>
      <c r="M683" s="15" t="s">
        <v>30</v>
      </c>
      <c r="N683" s="15" t="s">
        <v>30</v>
      </c>
      <c r="O683" s="15" t="s">
        <v>30</v>
      </c>
      <c r="P683" s="15" t="s">
        <v>5191</v>
      </c>
      <c r="Q683" s="15" t="s">
        <v>30</v>
      </c>
      <c r="R683" s="18" t="e">
        <f>INDEX('Blast furnaces'!$R:$R,MATCH(A683,'Blast furnaces'!$A:$A,0))</f>
        <v>#N/A</v>
      </c>
    </row>
    <row r="684" spans="1:18" x14ac:dyDescent="0.35">
      <c r="A684" s="15" t="s">
        <v>2111</v>
      </c>
      <c r="B684" s="15" t="s">
        <v>7148</v>
      </c>
      <c r="C684" s="15" t="s">
        <v>7149</v>
      </c>
      <c r="D684" s="15" t="s">
        <v>4467</v>
      </c>
      <c r="E684" s="15" t="s">
        <v>4468</v>
      </c>
      <c r="F684" s="15" t="s">
        <v>4452</v>
      </c>
      <c r="G684" s="15" t="s">
        <v>3926</v>
      </c>
      <c r="H684" s="16" t="s">
        <v>2113</v>
      </c>
      <c r="I684" s="17">
        <v>54</v>
      </c>
      <c r="J684" s="15" t="s">
        <v>30</v>
      </c>
      <c r="K684" s="15" t="s">
        <v>30</v>
      </c>
      <c r="L684" s="15">
        <v>1971</v>
      </c>
      <c r="M684" s="15" t="s">
        <v>30</v>
      </c>
      <c r="N684" s="15" t="s">
        <v>30</v>
      </c>
      <c r="O684" s="15" t="s">
        <v>30</v>
      </c>
      <c r="P684" s="15" t="s">
        <v>5264</v>
      </c>
      <c r="Q684" s="15" t="s">
        <v>30</v>
      </c>
      <c r="R684" s="18">
        <f>INDEX('Blast furnaces'!$R:$R,MATCH(A684,'Blast furnaces'!$A:$A,0))</f>
        <v>40787</v>
      </c>
    </row>
    <row r="685" spans="1:18" x14ac:dyDescent="0.35">
      <c r="A685" s="15" t="s">
        <v>3154</v>
      </c>
      <c r="B685" s="15" t="s">
        <v>7150</v>
      </c>
      <c r="C685" s="15" t="s">
        <v>7151</v>
      </c>
      <c r="D685" s="15" t="s">
        <v>4455</v>
      </c>
      <c r="E685" s="15" t="s">
        <v>4456</v>
      </c>
      <c r="F685" s="15" t="s">
        <v>4452</v>
      </c>
      <c r="G685" s="15" t="s">
        <v>3926</v>
      </c>
      <c r="H685" s="16" t="s">
        <v>3156</v>
      </c>
      <c r="I685" s="17">
        <v>14.39</v>
      </c>
      <c r="J685" s="15" t="s">
        <v>30</v>
      </c>
      <c r="K685" s="15" t="s">
        <v>30</v>
      </c>
      <c r="L685" s="20">
        <v>40653</v>
      </c>
      <c r="M685" s="15" t="s">
        <v>30</v>
      </c>
      <c r="N685" s="15" t="s">
        <v>30</v>
      </c>
      <c r="O685" s="15" t="s">
        <v>30</v>
      </c>
      <c r="P685" s="15" t="s">
        <v>3</v>
      </c>
      <c r="Q685" s="15" t="s">
        <v>30</v>
      </c>
      <c r="R685" s="18" t="e">
        <f>INDEX('Blast furnaces'!$R:$R,MATCH(A685,'Blast furnaces'!$A:$A,0))</f>
        <v>#N/A</v>
      </c>
    </row>
    <row r="686" spans="1:18" x14ac:dyDescent="0.35">
      <c r="A686" s="15" t="s">
        <v>3207</v>
      </c>
      <c r="B686" s="15" t="s">
        <v>7152</v>
      </c>
      <c r="C686" s="15" t="s">
        <v>7153</v>
      </c>
      <c r="D686" s="15" t="s">
        <v>4469</v>
      </c>
      <c r="E686" s="15" t="s">
        <v>4470</v>
      </c>
      <c r="F686" s="15" t="s">
        <v>4452</v>
      </c>
      <c r="G686" s="15" t="s">
        <v>3926</v>
      </c>
      <c r="H686" s="16" t="s">
        <v>3209</v>
      </c>
      <c r="I686" s="17">
        <v>3</v>
      </c>
      <c r="J686" s="15" t="s">
        <v>30</v>
      </c>
      <c r="K686" s="15" t="s">
        <v>30</v>
      </c>
      <c r="L686" s="15">
        <v>2022</v>
      </c>
      <c r="M686" s="15" t="s">
        <v>30</v>
      </c>
      <c r="N686" s="15" t="s">
        <v>30</v>
      </c>
      <c r="O686" s="15" t="s">
        <v>30</v>
      </c>
      <c r="P686" s="15" t="s">
        <v>5191</v>
      </c>
      <c r="Q686" s="15" t="s">
        <v>30</v>
      </c>
      <c r="R686" s="18" t="e">
        <f>INDEX('Blast furnaces'!$R:$R,MATCH(A686,'Blast furnaces'!$A:$A,0))</f>
        <v>#N/A</v>
      </c>
    </row>
    <row r="687" spans="1:18" x14ac:dyDescent="0.35">
      <c r="A687" s="15" t="s">
        <v>3233</v>
      </c>
      <c r="B687" s="15" t="s">
        <v>7154</v>
      </c>
      <c r="C687" s="15" t="s">
        <v>7155</v>
      </c>
      <c r="D687" s="15" t="s">
        <v>4471</v>
      </c>
      <c r="E687" s="15" t="s">
        <v>4451</v>
      </c>
      <c r="F687" s="15" t="s">
        <v>4452</v>
      </c>
      <c r="G687" s="15" t="s">
        <v>3926</v>
      </c>
      <c r="H687" s="16" t="s">
        <v>3236</v>
      </c>
      <c r="I687" s="17">
        <v>10</v>
      </c>
      <c r="J687" s="15" t="s">
        <v>30</v>
      </c>
      <c r="K687" s="15" t="s">
        <v>30</v>
      </c>
      <c r="L687" s="15">
        <v>2015</v>
      </c>
      <c r="M687" s="15" t="s">
        <v>30</v>
      </c>
      <c r="N687" s="15" t="s">
        <v>30</v>
      </c>
      <c r="O687" s="15" t="s">
        <v>30</v>
      </c>
      <c r="P687" s="15" t="s">
        <v>5191</v>
      </c>
      <c r="Q687" s="15" t="s">
        <v>7156</v>
      </c>
      <c r="R687" s="18" t="e">
        <f>INDEX('Blast furnaces'!$R:$R,MATCH(A687,'Blast furnaces'!$A:$A,0))</f>
        <v>#N/A</v>
      </c>
    </row>
    <row r="688" spans="1:18" x14ac:dyDescent="0.35">
      <c r="A688" s="15" t="s">
        <v>3196</v>
      </c>
      <c r="B688" s="15" t="s">
        <v>7157</v>
      </c>
      <c r="C688" s="15" t="s">
        <v>7158</v>
      </c>
      <c r="D688" s="15" t="s">
        <v>4472</v>
      </c>
      <c r="E688" s="15" t="s">
        <v>4456</v>
      </c>
      <c r="F688" s="15" t="s">
        <v>4452</v>
      </c>
      <c r="G688" s="15" t="s">
        <v>3926</v>
      </c>
      <c r="H688" s="16" t="s">
        <v>3198</v>
      </c>
      <c r="I688" s="17">
        <v>26</v>
      </c>
      <c r="J688" s="15" t="s">
        <v>30</v>
      </c>
      <c r="K688" s="15" t="s">
        <v>30</v>
      </c>
      <c r="L688" s="15">
        <v>1999</v>
      </c>
      <c r="M688" s="15" t="s">
        <v>30</v>
      </c>
      <c r="N688" s="15" t="s">
        <v>30</v>
      </c>
      <c r="O688" s="15" t="s">
        <v>30</v>
      </c>
      <c r="P688" s="15" t="s">
        <v>5191</v>
      </c>
      <c r="Q688" s="15" t="s">
        <v>30</v>
      </c>
      <c r="R688" s="18" t="e">
        <f>INDEX('Blast furnaces'!$R:$R,MATCH(A688,'Blast furnaces'!$A:$A,0))</f>
        <v>#N/A</v>
      </c>
    </row>
    <row r="689" spans="1:18" x14ac:dyDescent="0.35">
      <c r="A689" s="15" t="s">
        <v>7159</v>
      </c>
      <c r="B689" s="15" t="s">
        <v>7160</v>
      </c>
      <c r="C689" s="15" t="s">
        <v>7161</v>
      </c>
      <c r="D689" s="15" t="s">
        <v>4473</v>
      </c>
      <c r="E689" s="15" t="s">
        <v>4474</v>
      </c>
      <c r="F689" s="15" t="s">
        <v>4452</v>
      </c>
      <c r="G689" s="15" t="s">
        <v>3926</v>
      </c>
      <c r="H689" s="16" t="s">
        <v>7162</v>
      </c>
      <c r="I689" s="17" t="s">
        <v>30</v>
      </c>
      <c r="J689" s="15" t="s">
        <v>30</v>
      </c>
      <c r="K689" s="15" t="s">
        <v>30</v>
      </c>
      <c r="L689" s="15" t="s">
        <v>30</v>
      </c>
      <c r="M689" s="15" t="s">
        <v>30</v>
      </c>
      <c r="N689" s="15" t="s">
        <v>30</v>
      </c>
      <c r="O689" s="15" t="s">
        <v>30</v>
      </c>
      <c r="P689" s="15" t="s">
        <v>4</v>
      </c>
      <c r="Q689" s="15" t="s">
        <v>7163</v>
      </c>
      <c r="R689" s="18" t="e">
        <f>INDEX('Blast furnaces'!$R:$R,MATCH(A689,'Blast furnaces'!$A:$A,0))</f>
        <v>#N/A</v>
      </c>
    </row>
    <row r="690" spans="1:18" x14ac:dyDescent="0.35">
      <c r="A690" s="15" t="s">
        <v>3251</v>
      </c>
      <c r="B690" s="15" t="s">
        <v>7164</v>
      </c>
      <c r="C690" s="15" t="s">
        <v>7165</v>
      </c>
      <c r="D690" s="15" t="s">
        <v>4456</v>
      </c>
      <c r="E690" s="15" t="s">
        <v>4456</v>
      </c>
      <c r="F690" s="15" t="s">
        <v>4452</v>
      </c>
      <c r="G690" s="15" t="s">
        <v>3926</v>
      </c>
      <c r="H690" s="16" t="s">
        <v>3253</v>
      </c>
      <c r="I690" s="17" t="s">
        <v>30</v>
      </c>
      <c r="J690" s="15" t="s">
        <v>30</v>
      </c>
      <c r="K690" s="15">
        <v>2018</v>
      </c>
      <c r="L690" s="15" t="s">
        <v>30</v>
      </c>
      <c r="M690" s="15" t="s">
        <v>30</v>
      </c>
      <c r="N690" s="15" t="s">
        <v>30</v>
      </c>
      <c r="O690" s="15" t="s">
        <v>30</v>
      </c>
      <c r="P690" s="15" t="s">
        <v>5191</v>
      </c>
      <c r="Q690" s="15" t="s">
        <v>7166</v>
      </c>
      <c r="R690" s="18" t="e">
        <f>INDEX('Blast furnaces'!$R:$R,MATCH(A690,'Blast furnaces'!$A:$A,0))</f>
        <v>#N/A</v>
      </c>
    </row>
    <row r="691" spans="1:18" x14ac:dyDescent="0.35">
      <c r="A691" s="15" t="s">
        <v>3157</v>
      </c>
      <c r="B691" s="15" t="s">
        <v>7167</v>
      </c>
      <c r="C691" s="15" t="s">
        <v>7168</v>
      </c>
      <c r="D691" s="15" t="s">
        <v>4471</v>
      </c>
      <c r="E691" s="15" t="s">
        <v>4451</v>
      </c>
      <c r="F691" s="15" t="s">
        <v>4452</v>
      </c>
      <c r="G691" s="15" t="s">
        <v>3926</v>
      </c>
      <c r="H691" s="16" t="s">
        <v>3159</v>
      </c>
      <c r="I691" s="17">
        <v>16</v>
      </c>
      <c r="J691" s="15" t="s">
        <v>30</v>
      </c>
      <c r="K691" s="15" t="s">
        <v>30</v>
      </c>
      <c r="L691" s="15">
        <v>2009</v>
      </c>
      <c r="M691" s="15" t="s">
        <v>30</v>
      </c>
      <c r="N691" s="15" t="s">
        <v>30</v>
      </c>
      <c r="O691" s="15" t="s">
        <v>30</v>
      </c>
      <c r="P691" s="15" t="s">
        <v>5191</v>
      </c>
      <c r="Q691" s="15" t="s">
        <v>30</v>
      </c>
      <c r="R691" s="18" t="e">
        <f>INDEX('Blast furnaces'!$R:$R,MATCH(A691,'Blast furnaces'!$A:$A,0))</f>
        <v>#N/A</v>
      </c>
    </row>
    <row r="692" spans="1:18" x14ac:dyDescent="0.35">
      <c r="A692" s="15" t="s">
        <v>7169</v>
      </c>
      <c r="B692" s="15" t="s">
        <v>7170</v>
      </c>
      <c r="C692" s="15" t="s">
        <v>7171</v>
      </c>
      <c r="D692" s="15" t="s">
        <v>4475</v>
      </c>
      <c r="E692" s="15" t="s">
        <v>4459</v>
      </c>
      <c r="F692" s="15" t="s">
        <v>4452</v>
      </c>
      <c r="G692" s="15" t="s">
        <v>3926</v>
      </c>
      <c r="H692" s="16" t="s">
        <v>7172</v>
      </c>
      <c r="I692" s="17" t="s">
        <v>30</v>
      </c>
      <c r="J692" s="15" t="s">
        <v>30</v>
      </c>
      <c r="K692" s="15" t="s">
        <v>30</v>
      </c>
      <c r="L692" s="15" t="s">
        <v>30</v>
      </c>
      <c r="M692" s="15" t="s">
        <v>30</v>
      </c>
      <c r="N692" s="15" t="s">
        <v>30</v>
      </c>
      <c r="O692" s="15" t="s">
        <v>30</v>
      </c>
      <c r="P692" s="15" t="s">
        <v>4</v>
      </c>
      <c r="Q692" s="15" t="s">
        <v>30</v>
      </c>
      <c r="R692" s="18" t="e">
        <f>INDEX('Blast furnaces'!$R:$R,MATCH(A692,'Blast furnaces'!$A:$A,0))</f>
        <v>#N/A</v>
      </c>
    </row>
    <row r="693" spans="1:18" x14ac:dyDescent="0.35">
      <c r="A693" s="15" t="s">
        <v>3112</v>
      </c>
      <c r="B693" s="15" t="s">
        <v>7173</v>
      </c>
      <c r="C693" s="15" t="s">
        <v>7174</v>
      </c>
      <c r="D693" s="15" t="s">
        <v>4476</v>
      </c>
      <c r="E693" s="15" t="s">
        <v>4477</v>
      </c>
      <c r="F693" s="15" t="s">
        <v>4452</v>
      </c>
      <c r="G693" s="15" t="s">
        <v>3926</v>
      </c>
      <c r="H693" s="16" t="s">
        <v>3114</v>
      </c>
      <c r="I693" s="17">
        <v>24</v>
      </c>
      <c r="J693" s="15" t="s">
        <v>30</v>
      </c>
      <c r="K693" s="15" t="s">
        <v>30</v>
      </c>
      <c r="L693" s="15">
        <v>2001</v>
      </c>
      <c r="M693" s="15" t="s">
        <v>30</v>
      </c>
      <c r="N693" s="15" t="s">
        <v>30</v>
      </c>
      <c r="O693" s="15" t="s">
        <v>30</v>
      </c>
      <c r="P693" s="15" t="s">
        <v>5191</v>
      </c>
      <c r="Q693" s="15" t="s">
        <v>30</v>
      </c>
      <c r="R693" s="18" t="e">
        <f>INDEX('Blast furnaces'!$R:$R,MATCH(A693,'Blast furnaces'!$A:$A,0))</f>
        <v>#N/A</v>
      </c>
    </row>
    <row r="694" spans="1:18" x14ac:dyDescent="0.35">
      <c r="A694" s="15" t="s">
        <v>7175</v>
      </c>
      <c r="B694" s="15" t="s">
        <v>7176</v>
      </c>
      <c r="C694" s="15" t="s">
        <v>7177</v>
      </c>
      <c r="D694" s="15" t="s">
        <v>4475</v>
      </c>
      <c r="E694" s="15" t="s">
        <v>4459</v>
      </c>
      <c r="F694" s="15" t="s">
        <v>4452</v>
      </c>
      <c r="G694" s="15" t="s">
        <v>3926</v>
      </c>
      <c r="H694" s="16" t="s">
        <v>7178</v>
      </c>
      <c r="I694" s="17">
        <v>0</v>
      </c>
      <c r="J694" s="15" t="s">
        <v>30</v>
      </c>
      <c r="K694" s="15" t="s">
        <v>30</v>
      </c>
      <c r="L694" s="15">
        <v>2025</v>
      </c>
      <c r="M694" s="15" t="s">
        <v>30</v>
      </c>
      <c r="N694" s="15" t="s">
        <v>30</v>
      </c>
      <c r="O694" s="15" t="s">
        <v>30</v>
      </c>
      <c r="P694" s="15" t="s">
        <v>4</v>
      </c>
      <c r="Q694" s="15" t="s">
        <v>7179</v>
      </c>
      <c r="R694" s="18" t="e">
        <f>INDEX('Blast furnaces'!$R:$R,MATCH(A694,'Blast furnaces'!$A:$A,0))</f>
        <v>#N/A</v>
      </c>
    </row>
    <row r="695" spans="1:18" x14ac:dyDescent="0.35">
      <c r="A695" s="15" t="s">
        <v>3116</v>
      </c>
      <c r="B695" s="15" t="s">
        <v>7180</v>
      </c>
      <c r="C695" s="15" t="s">
        <v>7181</v>
      </c>
      <c r="D695" s="15" t="s">
        <v>4475</v>
      </c>
      <c r="E695" s="15" t="s">
        <v>4459</v>
      </c>
      <c r="F695" s="15" t="s">
        <v>4452</v>
      </c>
      <c r="G695" s="15" t="s">
        <v>3926</v>
      </c>
      <c r="H695" s="16" t="s">
        <v>3119</v>
      </c>
      <c r="I695" s="17">
        <v>36</v>
      </c>
      <c r="J695" s="15" t="s">
        <v>30</v>
      </c>
      <c r="K695" s="15" t="s">
        <v>30</v>
      </c>
      <c r="L695" s="15">
        <v>1989</v>
      </c>
      <c r="M695" s="15" t="s">
        <v>30</v>
      </c>
      <c r="N695" s="15" t="s">
        <v>30</v>
      </c>
      <c r="O695" s="15" t="s">
        <v>30</v>
      </c>
      <c r="P695" s="15" t="s">
        <v>5191</v>
      </c>
      <c r="Q695" s="15" t="s">
        <v>7182</v>
      </c>
      <c r="R695" s="18" t="e">
        <f>INDEX('Blast furnaces'!$R:$R,MATCH(A695,'Blast furnaces'!$A:$A,0))</f>
        <v>#N/A</v>
      </c>
    </row>
    <row r="696" spans="1:18" x14ac:dyDescent="0.35">
      <c r="A696" s="15" t="s">
        <v>3184</v>
      </c>
      <c r="B696" s="15" t="s">
        <v>7183</v>
      </c>
      <c r="C696" s="15" t="s">
        <v>7184</v>
      </c>
      <c r="D696" s="15" t="s">
        <v>4478</v>
      </c>
      <c r="E696" s="15" t="s">
        <v>4479</v>
      </c>
      <c r="F696" s="15" t="s">
        <v>4452</v>
      </c>
      <c r="G696" s="15" t="s">
        <v>3926</v>
      </c>
      <c r="H696" s="16" t="s">
        <v>3186</v>
      </c>
      <c r="I696" s="17">
        <v>14</v>
      </c>
      <c r="J696" s="15" t="s">
        <v>30</v>
      </c>
      <c r="K696" s="15" t="s">
        <v>30</v>
      </c>
      <c r="L696" s="15">
        <v>2011</v>
      </c>
      <c r="M696" s="15" t="s">
        <v>30</v>
      </c>
      <c r="N696" s="15" t="s">
        <v>30</v>
      </c>
      <c r="O696" s="15" t="s">
        <v>30</v>
      </c>
      <c r="P696" s="15" t="s">
        <v>5191</v>
      </c>
      <c r="Q696" s="15" t="s">
        <v>7185</v>
      </c>
      <c r="R696" s="18" t="e">
        <f>INDEX('Blast furnaces'!$R:$R,MATCH(A696,'Blast furnaces'!$A:$A,0))</f>
        <v>#N/A</v>
      </c>
    </row>
    <row r="697" spans="1:18" x14ac:dyDescent="0.35">
      <c r="A697" s="15" t="s">
        <v>3181</v>
      </c>
      <c r="B697" s="15" t="s">
        <v>7186</v>
      </c>
      <c r="C697" s="15" t="s">
        <v>7187</v>
      </c>
      <c r="D697" s="15" t="s">
        <v>4480</v>
      </c>
      <c r="E697" s="15" t="s">
        <v>4481</v>
      </c>
      <c r="F697" s="15" t="s">
        <v>4452</v>
      </c>
      <c r="G697" s="15" t="s">
        <v>3926</v>
      </c>
      <c r="H697" s="16" t="s">
        <v>3183</v>
      </c>
      <c r="I697" s="17" t="s">
        <v>30</v>
      </c>
      <c r="J697" s="15" t="s">
        <v>30</v>
      </c>
      <c r="K697" s="15" t="s">
        <v>30</v>
      </c>
      <c r="L697" s="15" t="s">
        <v>30</v>
      </c>
      <c r="M697" s="15" t="s">
        <v>30</v>
      </c>
      <c r="N697" s="15" t="s">
        <v>30</v>
      </c>
      <c r="O697" s="15" t="s">
        <v>30</v>
      </c>
      <c r="P697" s="15" t="s">
        <v>5191</v>
      </c>
      <c r="Q697" s="15" t="s">
        <v>30</v>
      </c>
      <c r="R697" s="18" t="e">
        <f>INDEX('Blast furnaces'!$R:$R,MATCH(A697,'Blast furnaces'!$A:$A,0))</f>
        <v>#N/A</v>
      </c>
    </row>
    <row r="698" spans="1:18" x14ac:dyDescent="0.35">
      <c r="A698" s="15" t="s">
        <v>3174</v>
      </c>
      <c r="B698" s="15" t="s">
        <v>7188</v>
      </c>
      <c r="C698" s="15" t="s">
        <v>7189</v>
      </c>
      <c r="D698" s="15" t="s">
        <v>4482</v>
      </c>
      <c r="E698" s="15" t="s">
        <v>4483</v>
      </c>
      <c r="F698" s="15" t="s">
        <v>4452</v>
      </c>
      <c r="G698" s="15" t="s">
        <v>3926</v>
      </c>
      <c r="H698" s="16" t="s">
        <v>3176</v>
      </c>
      <c r="I698" s="19"/>
      <c r="J698" s="15" t="s">
        <v>30</v>
      </c>
      <c r="K698" s="20">
        <v>43492</v>
      </c>
      <c r="L698" s="15">
        <v>2030</v>
      </c>
      <c r="M698" s="15" t="s">
        <v>30</v>
      </c>
      <c r="N698" s="15" t="s">
        <v>30</v>
      </c>
      <c r="O698" s="15" t="s">
        <v>30</v>
      </c>
      <c r="P698" s="15" t="s">
        <v>5191</v>
      </c>
      <c r="Q698" s="15" t="s">
        <v>30</v>
      </c>
      <c r="R698" s="18" t="e">
        <f>INDEX('Blast furnaces'!$R:$R,MATCH(A698,'Blast furnaces'!$A:$A,0))</f>
        <v>#N/A</v>
      </c>
    </row>
    <row r="699" spans="1:18" x14ac:dyDescent="0.35">
      <c r="A699" s="15" t="s">
        <v>3199</v>
      </c>
      <c r="B699" s="15" t="s">
        <v>7190</v>
      </c>
      <c r="C699" s="15" t="s">
        <v>7191</v>
      </c>
      <c r="D699" s="15" t="s">
        <v>4484</v>
      </c>
      <c r="E699" s="15" t="s">
        <v>4465</v>
      </c>
      <c r="F699" s="15" t="s">
        <v>4452</v>
      </c>
      <c r="G699" s="15" t="s">
        <v>3926</v>
      </c>
      <c r="H699" s="16" t="s">
        <v>3201</v>
      </c>
      <c r="I699" s="17">
        <v>8</v>
      </c>
      <c r="J699" s="15" t="s">
        <v>30</v>
      </c>
      <c r="K699" s="15" t="s">
        <v>30</v>
      </c>
      <c r="L699" s="15">
        <v>2017</v>
      </c>
      <c r="M699" s="15" t="s">
        <v>30</v>
      </c>
      <c r="N699" s="15" t="s">
        <v>30</v>
      </c>
      <c r="O699" s="15" t="s">
        <v>30</v>
      </c>
      <c r="P699" s="15" t="s">
        <v>5191</v>
      </c>
      <c r="Q699" s="15" t="s">
        <v>30</v>
      </c>
      <c r="R699" s="18" t="e">
        <f>INDEX('Blast furnaces'!$R:$R,MATCH(A699,'Blast furnaces'!$A:$A,0))</f>
        <v>#N/A</v>
      </c>
    </row>
    <row r="700" spans="1:18" x14ac:dyDescent="0.35">
      <c r="A700" s="15" t="s">
        <v>3704</v>
      </c>
      <c r="B700" s="15" t="s">
        <v>7192</v>
      </c>
      <c r="C700" s="15" t="s">
        <v>7193</v>
      </c>
      <c r="D700" s="15" t="s">
        <v>4485</v>
      </c>
      <c r="E700" s="15" t="s">
        <v>4468</v>
      </c>
      <c r="F700" s="15" t="s">
        <v>4452</v>
      </c>
      <c r="G700" s="15" t="s">
        <v>3926</v>
      </c>
      <c r="H700" s="16" t="s">
        <v>3706</v>
      </c>
      <c r="I700" s="17">
        <v>19</v>
      </c>
      <c r="J700" s="15" t="s">
        <v>30</v>
      </c>
      <c r="K700" s="15" t="s">
        <v>30</v>
      </c>
      <c r="L700" s="15">
        <v>2006</v>
      </c>
      <c r="M700" s="15" t="s">
        <v>30</v>
      </c>
      <c r="N700" s="15" t="s">
        <v>30</v>
      </c>
      <c r="O700" s="15" t="s">
        <v>30</v>
      </c>
      <c r="P700" s="15" t="s">
        <v>5191</v>
      </c>
      <c r="Q700" s="15" t="s">
        <v>30</v>
      </c>
      <c r="R700" s="18" t="e">
        <f>INDEX('Blast furnaces'!$R:$R,MATCH(A700,'Blast furnaces'!$A:$A,0))</f>
        <v>#N/A</v>
      </c>
    </row>
    <row r="701" spans="1:18" x14ac:dyDescent="0.35">
      <c r="A701" s="15" t="s">
        <v>3130</v>
      </c>
      <c r="B701" s="15" t="s">
        <v>7194</v>
      </c>
      <c r="C701" s="15" t="s">
        <v>7193</v>
      </c>
      <c r="D701" s="15" t="s">
        <v>4486</v>
      </c>
      <c r="E701" s="15" t="s">
        <v>4468</v>
      </c>
      <c r="F701" s="15" t="s">
        <v>4452</v>
      </c>
      <c r="G701" s="15" t="s">
        <v>3926</v>
      </c>
      <c r="H701" s="16" t="s">
        <v>3132</v>
      </c>
      <c r="I701" s="17">
        <v>34</v>
      </c>
      <c r="J701" s="15" t="s">
        <v>30</v>
      </c>
      <c r="K701" s="15">
        <v>1981</v>
      </c>
      <c r="L701" s="15">
        <v>1991</v>
      </c>
      <c r="M701" s="15" t="s">
        <v>30</v>
      </c>
      <c r="N701" s="15" t="s">
        <v>30</v>
      </c>
      <c r="O701" s="15" t="s">
        <v>30</v>
      </c>
      <c r="P701" s="15" t="s">
        <v>5191</v>
      </c>
      <c r="Q701" s="15" t="s">
        <v>7195</v>
      </c>
      <c r="R701" s="18" t="e">
        <f>INDEX('Blast furnaces'!$R:$R,MATCH(A701,'Blast furnaces'!$A:$A,0))</f>
        <v>#N/A</v>
      </c>
    </row>
    <row r="702" spans="1:18" x14ac:dyDescent="0.35">
      <c r="A702" s="15" t="s">
        <v>3104</v>
      </c>
      <c r="B702" s="15" t="s">
        <v>7196</v>
      </c>
      <c r="C702" s="15" t="s">
        <v>7193</v>
      </c>
      <c r="D702" s="15" t="s">
        <v>4478</v>
      </c>
      <c r="E702" s="15" t="s">
        <v>4479</v>
      </c>
      <c r="F702" s="15" t="s">
        <v>4452</v>
      </c>
      <c r="G702" s="15" t="s">
        <v>3926</v>
      </c>
      <c r="H702" s="16" t="s">
        <v>3107</v>
      </c>
      <c r="I702" s="17">
        <v>14</v>
      </c>
      <c r="J702" s="15">
        <v>1999</v>
      </c>
      <c r="K702" s="18">
        <v>38869</v>
      </c>
      <c r="L702" s="15">
        <v>2011</v>
      </c>
      <c r="M702" s="15" t="s">
        <v>30</v>
      </c>
      <c r="N702" s="15" t="s">
        <v>30</v>
      </c>
      <c r="O702" s="15" t="s">
        <v>30</v>
      </c>
      <c r="P702" s="15" t="s">
        <v>5191</v>
      </c>
      <c r="Q702" s="15" t="s">
        <v>30</v>
      </c>
      <c r="R702" s="18" t="e">
        <f>INDEX('Blast furnaces'!$R:$R,MATCH(A702,'Blast furnaces'!$A:$A,0))</f>
        <v>#N/A</v>
      </c>
    </row>
    <row r="703" spans="1:18" x14ac:dyDescent="0.35">
      <c r="A703" s="15" t="s">
        <v>3230</v>
      </c>
      <c r="B703" s="15" t="s">
        <v>7197</v>
      </c>
      <c r="C703" s="15" t="s">
        <v>7193</v>
      </c>
      <c r="D703" s="15" t="s">
        <v>4487</v>
      </c>
      <c r="E703" s="15" t="s">
        <v>4488</v>
      </c>
      <c r="F703" s="15" t="s">
        <v>4452</v>
      </c>
      <c r="G703" s="15" t="s">
        <v>3926</v>
      </c>
      <c r="H703" s="16" t="s">
        <v>3232</v>
      </c>
      <c r="I703" s="17">
        <v>9</v>
      </c>
      <c r="J703" s="15" t="s">
        <v>30</v>
      </c>
      <c r="K703" s="15" t="s">
        <v>30</v>
      </c>
      <c r="L703" s="15">
        <v>2016</v>
      </c>
      <c r="M703" s="15" t="s">
        <v>30</v>
      </c>
      <c r="N703" s="15" t="s">
        <v>30</v>
      </c>
      <c r="O703" s="15" t="s">
        <v>30</v>
      </c>
      <c r="P703" s="15" t="s">
        <v>5191</v>
      </c>
      <c r="Q703" s="15" t="s">
        <v>30</v>
      </c>
      <c r="R703" s="18" t="e">
        <f>INDEX('Blast furnaces'!$R:$R,MATCH(A703,'Blast furnaces'!$A:$A,0))</f>
        <v>#N/A</v>
      </c>
    </row>
    <row r="704" spans="1:18" x14ac:dyDescent="0.35">
      <c r="A704" s="15" t="s">
        <v>3146</v>
      </c>
      <c r="B704" s="15" t="s">
        <v>7198</v>
      </c>
      <c r="C704" s="15" t="s">
        <v>7199</v>
      </c>
      <c r="D704" s="15" t="s">
        <v>4489</v>
      </c>
      <c r="E704" s="15" t="s">
        <v>4468</v>
      </c>
      <c r="F704" s="15" t="s">
        <v>4452</v>
      </c>
      <c r="G704" s="15" t="s">
        <v>3926</v>
      </c>
      <c r="H704" s="16" t="s">
        <v>3148</v>
      </c>
      <c r="I704" s="17">
        <v>24</v>
      </c>
      <c r="J704" s="15" t="s">
        <v>30</v>
      </c>
      <c r="K704" s="15" t="s">
        <v>30</v>
      </c>
      <c r="L704" s="15">
        <v>2001</v>
      </c>
      <c r="M704" s="15" t="s">
        <v>30</v>
      </c>
      <c r="N704" s="15" t="s">
        <v>30</v>
      </c>
      <c r="O704" s="15" t="s">
        <v>30</v>
      </c>
      <c r="P704" s="15" t="s">
        <v>5191</v>
      </c>
      <c r="Q704" s="15" t="s">
        <v>7200</v>
      </c>
      <c r="R704" s="18" t="e">
        <f>INDEX('Blast furnaces'!$R:$R,MATCH(A704,'Blast furnaces'!$A:$A,0))</f>
        <v>#N/A</v>
      </c>
    </row>
    <row r="705" spans="1:18" x14ac:dyDescent="0.35">
      <c r="A705" s="15" t="s">
        <v>3226</v>
      </c>
      <c r="B705" s="15" t="s">
        <v>7201</v>
      </c>
      <c r="C705" s="15" t="s">
        <v>7202</v>
      </c>
      <c r="D705" s="15" t="s">
        <v>4490</v>
      </c>
      <c r="E705" s="15" t="s">
        <v>4491</v>
      </c>
      <c r="F705" s="15" t="s">
        <v>4452</v>
      </c>
      <c r="G705" s="15" t="s">
        <v>3926</v>
      </c>
      <c r="H705" s="16" t="s">
        <v>3228</v>
      </c>
      <c r="I705" s="17">
        <v>7</v>
      </c>
      <c r="J705" s="15">
        <v>2006</v>
      </c>
      <c r="K705" s="15">
        <v>2010</v>
      </c>
      <c r="L705" s="15">
        <v>2018</v>
      </c>
      <c r="M705" s="15" t="s">
        <v>30</v>
      </c>
      <c r="N705" s="15" t="s">
        <v>30</v>
      </c>
      <c r="O705" s="15" t="s">
        <v>30</v>
      </c>
      <c r="P705" s="15" t="s">
        <v>5191</v>
      </c>
      <c r="Q705" s="15" t="s">
        <v>30</v>
      </c>
      <c r="R705" s="18" t="e">
        <f>INDEX('Blast furnaces'!$R:$R,MATCH(A705,'Blast furnaces'!$A:$A,0))</f>
        <v>#N/A</v>
      </c>
    </row>
    <row r="706" spans="1:18" x14ac:dyDescent="0.35">
      <c r="A706" s="15" t="s">
        <v>3149</v>
      </c>
      <c r="B706" s="15" t="s">
        <v>7203</v>
      </c>
      <c r="C706" s="15" t="s">
        <v>7204</v>
      </c>
      <c r="D706" s="15" t="s">
        <v>4492</v>
      </c>
      <c r="E706" s="15" t="s">
        <v>4491</v>
      </c>
      <c r="F706" s="15" t="s">
        <v>4452</v>
      </c>
      <c r="G706" s="15" t="s">
        <v>3926</v>
      </c>
      <c r="H706" s="16" t="s">
        <v>3151</v>
      </c>
      <c r="I706" s="17">
        <v>12</v>
      </c>
      <c r="J706" s="15" t="s">
        <v>30</v>
      </c>
      <c r="K706" s="15" t="s">
        <v>30</v>
      </c>
      <c r="L706" s="15">
        <v>2013</v>
      </c>
      <c r="M706" s="15" t="s">
        <v>30</v>
      </c>
      <c r="N706" s="15" t="s">
        <v>30</v>
      </c>
      <c r="O706" s="15" t="s">
        <v>30</v>
      </c>
      <c r="P706" s="15" t="s">
        <v>5191</v>
      </c>
      <c r="Q706" s="15" t="s">
        <v>30</v>
      </c>
      <c r="R706" s="18" t="e">
        <f>INDEX('Blast furnaces'!$R:$R,MATCH(A706,'Blast furnaces'!$A:$A,0))</f>
        <v>#N/A</v>
      </c>
    </row>
    <row r="707" spans="1:18" x14ac:dyDescent="0.35">
      <c r="A707" s="15" t="s">
        <v>3222</v>
      </c>
      <c r="B707" s="15" t="s">
        <v>7205</v>
      </c>
      <c r="C707" s="15" t="s">
        <v>7206</v>
      </c>
      <c r="D707" s="15" t="s">
        <v>4478</v>
      </c>
      <c r="E707" s="15" t="s">
        <v>4479</v>
      </c>
      <c r="F707" s="15" t="s">
        <v>4452</v>
      </c>
      <c r="G707" s="15" t="s">
        <v>3926</v>
      </c>
      <c r="H707" s="16" t="s">
        <v>3224</v>
      </c>
      <c r="I707" s="17">
        <v>8</v>
      </c>
      <c r="J707" s="15" t="s">
        <v>30</v>
      </c>
      <c r="K707" s="15" t="s">
        <v>30</v>
      </c>
      <c r="L707" s="15">
        <v>2017</v>
      </c>
      <c r="M707" s="15" t="s">
        <v>30</v>
      </c>
      <c r="N707" s="15" t="s">
        <v>30</v>
      </c>
      <c r="O707" s="15" t="s">
        <v>30</v>
      </c>
      <c r="P707" s="15" t="s">
        <v>5191</v>
      </c>
      <c r="Q707" s="15" t="s">
        <v>30</v>
      </c>
      <c r="R707" s="18" t="e">
        <f>INDEX('Blast furnaces'!$R:$R,MATCH(A707,'Blast furnaces'!$A:$A,0))</f>
        <v>#N/A</v>
      </c>
    </row>
    <row r="708" spans="1:18" x14ac:dyDescent="0.35">
      <c r="A708" s="15" t="s">
        <v>3177</v>
      </c>
      <c r="B708" s="15" t="s">
        <v>7207</v>
      </c>
      <c r="C708" s="15" t="s">
        <v>7208</v>
      </c>
      <c r="D708" s="15" t="s">
        <v>4493</v>
      </c>
      <c r="E708" s="15" t="s">
        <v>4479</v>
      </c>
      <c r="F708" s="15" t="s">
        <v>4452</v>
      </c>
      <c r="G708" s="15" t="s">
        <v>3926</v>
      </c>
      <c r="H708" s="16" t="s">
        <v>3179</v>
      </c>
      <c r="I708" s="17" t="s">
        <v>30</v>
      </c>
      <c r="J708" s="15" t="s">
        <v>30</v>
      </c>
      <c r="K708" s="15" t="s">
        <v>30</v>
      </c>
      <c r="L708" s="15" t="s">
        <v>30</v>
      </c>
      <c r="M708" s="15" t="s">
        <v>30</v>
      </c>
      <c r="N708" s="15" t="s">
        <v>30</v>
      </c>
      <c r="O708" s="15" t="s">
        <v>30</v>
      </c>
      <c r="P708" s="15" t="s">
        <v>5191</v>
      </c>
      <c r="Q708" s="15" t="s">
        <v>7209</v>
      </c>
      <c r="R708" s="18" t="e">
        <f>INDEX('Blast furnaces'!$R:$R,MATCH(A708,'Blast furnaces'!$A:$A,0))</f>
        <v>#N/A</v>
      </c>
    </row>
    <row r="709" spans="1:18" x14ac:dyDescent="0.35">
      <c r="A709" s="15" t="s">
        <v>3755</v>
      </c>
      <c r="B709" s="15" t="s">
        <v>7210</v>
      </c>
      <c r="C709" s="15" t="s">
        <v>7211</v>
      </c>
      <c r="D709" s="15" t="s">
        <v>4494</v>
      </c>
      <c r="E709" s="15" t="s">
        <v>4495</v>
      </c>
      <c r="F709" s="15" t="s">
        <v>4452</v>
      </c>
      <c r="G709" s="15" t="s">
        <v>3926</v>
      </c>
      <c r="H709" s="16" t="s">
        <v>3757</v>
      </c>
      <c r="I709" s="17" t="s">
        <v>30</v>
      </c>
      <c r="J709" s="15" t="s">
        <v>30</v>
      </c>
      <c r="K709" s="15" t="s">
        <v>30</v>
      </c>
      <c r="L709" s="15" t="s">
        <v>30</v>
      </c>
      <c r="M709" s="15" t="s">
        <v>30</v>
      </c>
      <c r="N709" s="15" t="s">
        <v>30</v>
      </c>
      <c r="O709" s="15" t="s">
        <v>30</v>
      </c>
      <c r="P709" s="15" t="s">
        <v>5191</v>
      </c>
      <c r="Q709" s="15" t="s">
        <v>30</v>
      </c>
      <c r="R709" s="18" t="e">
        <f>INDEX('Blast furnaces'!$R:$R,MATCH(A709,'Blast furnaces'!$A:$A,0))</f>
        <v>#N/A</v>
      </c>
    </row>
    <row r="710" spans="1:18" x14ac:dyDescent="0.35">
      <c r="A710" s="15" t="s">
        <v>3203</v>
      </c>
      <c r="B710" s="15" t="s">
        <v>7212</v>
      </c>
      <c r="C710" s="15" t="s">
        <v>7213</v>
      </c>
      <c r="D710" s="15" t="s">
        <v>4496</v>
      </c>
      <c r="E710" s="15" t="s">
        <v>4477</v>
      </c>
      <c r="F710" s="15" t="s">
        <v>4452</v>
      </c>
      <c r="G710" s="15" t="s">
        <v>3926</v>
      </c>
      <c r="H710" s="16" t="s">
        <v>3205</v>
      </c>
      <c r="I710" s="17">
        <v>7</v>
      </c>
      <c r="J710" s="15">
        <v>2007</v>
      </c>
      <c r="K710" s="15" t="s">
        <v>30</v>
      </c>
      <c r="L710" s="15">
        <v>2018</v>
      </c>
      <c r="M710" s="15" t="s">
        <v>30</v>
      </c>
      <c r="N710" s="15" t="s">
        <v>30</v>
      </c>
      <c r="O710" s="15" t="s">
        <v>30</v>
      </c>
      <c r="P710" s="15" t="s">
        <v>5191</v>
      </c>
      <c r="Q710" s="15" t="s">
        <v>30</v>
      </c>
      <c r="R710" s="18" t="e">
        <f>INDEX('Blast furnaces'!$R:$R,MATCH(A710,'Blast furnaces'!$A:$A,0))</f>
        <v>#N/A</v>
      </c>
    </row>
    <row r="711" spans="1:18" x14ac:dyDescent="0.35">
      <c r="A711" s="15" t="s">
        <v>3749</v>
      </c>
      <c r="B711" s="15" t="s">
        <v>7214</v>
      </c>
      <c r="C711" s="15" t="s">
        <v>7211</v>
      </c>
      <c r="D711" s="15" t="s">
        <v>4497</v>
      </c>
      <c r="E711" s="15" t="s">
        <v>4465</v>
      </c>
      <c r="F711" s="15" t="s">
        <v>4452</v>
      </c>
      <c r="G711" s="15" t="s">
        <v>3926</v>
      </c>
      <c r="H711" s="16" t="s">
        <v>3751</v>
      </c>
      <c r="I711" s="17" t="s">
        <v>30</v>
      </c>
      <c r="J711" s="15" t="s">
        <v>30</v>
      </c>
      <c r="K711" s="15">
        <v>2012</v>
      </c>
      <c r="L711" s="15" t="s">
        <v>30</v>
      </c>
      <c r="M711" s="15" t="s">
        <v>30</v>
      </c>
      <c r="N711" s="15" t="s">
        <v>30</v>
      </c>
      <c r="O711" s="15" t="s">
        <v>30</v>
      </c>
      <c r="P711" s="15" t="s">
        <v>5191</v>
      </c>
      <c r="Q711" s="15" t="s">
        <v>30</v>
      </c>
      <c r="R711" s="18" t="e">
        <f>INDEX('Blast furnaces'!$R:$R,MATCH(A711,'Blast furnaces'!$A:$A,0))</f>
        <v>#N/A</v>
      </c>
    </row>
    <row r="712" spans="1:18" x14ac:dyDescent="0.35">
      <c r="A712" s="15" t="s">
        <v>3241</v>
      </c>
      <c r="B712" s="15" t="s">
        <v>7215</v>
      </c>
      <c r="C712" s="15" t="s">
        <v>7216</v>
      </c>
      <c r="D712" s="15" t="s">
        <v>4498</v>
      </c>
      <c r="E712" s="15" t="s">
        <v>4456</v>
      </c>
      <c r="F712" s="15" t="s">
        <v>4452</v>
      </c>
      <c r="G712" s="15" t="s">
        <v>3926</v>
      </c>
      <c r="H712" s="16" t="s">
        <v>3243</v>
      </c>
      <c r="I712" s="17" t="s">
        <v>30</v>
      </c>
      <c r="J712" s="15" t="s">
        <v>30</v>
      </c>
      <c r="K712" s="15">
        <v>2020</v>
      </c>
      <c r="L712" s="15" t="s">
        <v>30</v>
      </c>
      <c r="M712" s="15" t="s">
        <v>30</v>
      </c>
      <c r="N712" s="15" t="s">
        <v>30</v>
      </c>
      <c r="O712" s="15" t="s">
        <v>30</v>
      </c>
      <c r="P712" s="15" t="s">
        <v>5191</v>
      </c>
      <c r="Q712" s="15" t="s">
        <v>30</v>
      </c>
      <c r="R712" s="18" t="e">
        <f>INDEX('Blast furnaces'!$R:$R,MATCH(A712,'Blast furnaces'!$A:$A,0))</f>
        <v>#N/A</v>
      </c>
    </row>
    <row r="713" spans="1:18" x14ac:dyDescent="0.35">
      <c r="A713" s="15" t="s">
        <v>3563</v>
      </c>
      <c r="B713" s="15" t="s">
        <v>7217</v>
      </c>
      <c r="C713" s="15" t="s">
        <v>7181</v>
      </c>
      <c r="D713" s="15" t="s">
        <v>4499</v>
      </c>
      <c r="E713" s="15" t="s">
        <v>4459</v>
      </c>
      <c r="F713" s="15" t="s">
        <v>4452</v>
      </c>
      <c r="G713" s="15" t="s">
        <v>3926</v>
      </c>
      <c r="H713" s="16" t="s">
        <v>3565</v>
      </c>
      <c r="I713" s="17">
        <v>8</v>
      </c>
      <c r="J713" s="15" t="s">
        <v>30</v>
      </c>
      <c r="K713" s="15" t="s">
        <v>30</v>
      </c>
      <c r="L713" s="15">
        <v>2017</v>
      </c>
      <c r="M713" s="15" t="s">
        <v>30</v>
      </c>
      <c r="N713" s="15" t="s">
        <v>30</v>
      </c>
      <c r="O713" s="15" t="s">
        <v>30</v>
      </c>
      <c r="P713" s="15" t="s">
        <v>5191</v>
      </c>
      <c r="Q713" s="15" t="s">
        <v>30</v>
      </c>
      <c r="R713" s="18" t="e">
        <f>INDEX('Blast furnaces'!$R:$R,MATCH(A713,'Blast furnaces'!$A:$A,0))</f>
        <v>#N/A</v>
      </c>
    </row>
    <row r="714" spans="1:18" x14ac:dyDescent="0.35">
      <c r="A714" s="15" t="s">
        <v>3752</v>
      </c>
      <c r="B714" s="15" t="s">
        <v>7218</v>
      </c>
      <c r="C714" s="15" t="s">
        <v>7211</v>
      </c>
      <c r="D714" s="15" t="s">
        <v>4497</v>
      </c>
      <c r="E714" s="15" t="s">
        <v>4465</v>
      </c>
      <c r="F714" s="15" t="s">
        <v>4452</v>
      </c>
      <c r="G714" s="15" t="s">
        <v>3926</v>
      </c>
      <c r="H714" s="16" t="s">
        <v>3754</v>
      </c>
      <c r="I714" s="17" t="s">
        <v>30</v>
      </c>
      <c r="J714" s="15" t="s">
        <v>30</v>
      </c>
      <c r="K714" s="15" t="s">
        <v>30</v>
      </c>
      <c r="L714" s="15" t="s">
        <v>30</v>
      </c>
      <c r="M714" s="15" t="s">
        <v>30</v>
      </c>
      <c r="N714" s="15" t="s">
        <v>30</v>
      </c>
      <c r="O714" s="15" t="s">
        <v>30</v>
      </c>
      <c r="P714" s="15" t="s">
        <v>5191</v>
      </c>
      <c r="Q714" s="15" t="s">
        <v>30</v>
      </c>
      <c r="R714" s="18" t="e">
        <f>INDEX('Blast furnaces'!$R:$R,MATCH(A714,'Blast furnaces'!$A:$A,0))</f>
        <v>#N/A</v>
      </c>
    </row>
    <row r="715" spans="1:18" x14ac:dyDescent="0.35">
      <c r="A715" s="15" t="s">
        <v>3193</v>
      </c>
      <c r="B715" s="15" t="s">
        <v>7219</v>
      </c>
      <c r="C715" s="15" t="s">
        <v>7220</v>
      </c>
      <c r="D715" s="15" t="s">
        <v>4500</v>
      </c>
      <c r="E715" s="15" t="s">
        <v>4451</v>
      </c>
      <c r="F715" s="15" t="s">
        <v>4452</v>
      </c>
      <c r="G715" s="15" t="s">
        <v>3926</v>
      </c>
      <c r="H715" s="16" t="s">
        <v>3195</v>
      </c>
      <c r="I715" s="17">
        <v>12</v>
      </c>
      <c r="J715" s="15" t="s">
        <v>30</v>
      </c>
      <c r="K715" s="15" t="s">
        <v>30</v>
      </c>
      <c r="L715" s="15">
        <v>2013</v>
      </c>
      <c r="M715" s="15" t="s">
        <v>30</v>
      </c>
      <c r="N715" s="15" t="s">
        <v>30</v>
      </c>
      <c r="O715" s="15" t="s">
        <v>30</v>
      </c>
      <c r="P715" s="15" t="s">
        <v>5191</v>
      </c>
      <c r="Q715" s="15" t="s">
        <v>30</v>
      </c>
      <c r="R715" s="18" t="e">
        <f>INDEX('Blast furnaces'!$R:$R,MATCH(A715,'Blast furnaces'!$A:$A,0))</f>
        <v>#N/A</v>
      </c>
    </row>
    <row r="716" spans="1:18" x14ac:dyDescent="0.35">
      <c r="A716" s="15" t="s">
        <v>3245</v>
      </c>
      <c r="B716" s="15" t="s">
        <v>7221</v>
      </c>
      <c r="C716" s="15" t="s">
        <v>7222</v>
      </c>
      <c r="D716" s="15" t="s">
        <v>4501</v>
      </c>
      <c r="E716" s="15" t="s">
        <v>4477</v>
      </c>
      <c r="F716" s="15" t="s">
        <v>4452</v>
      </c>
      <c r="G716" s="15" t="s">
        <v>3926</v>
      </c>
      <c r="H716" s="16" t="s">
        <v>3247</v>
      </c>
      <c r="I716" s="17">
        <v>0</v>
      </c>
      <c r="J716" s="15">
        <v>2017</v>
      </c>
      <c r="K716" s="15" t="s">
        <v>30</v>
      </c>
      <c r="L716" s="15">
        <v>2025</v>
      </c>
      <c r="M716" s="15" t="s">
        <v>30</v>
      </c>
      <c r="N716" s="15" t="s">
        <v>30</v>
      </c>
      <c r="O716" s="15" t="s">
        <v>30</v>
      </c>
      <c r="P716" s="15" t="s">
        <v>5191</v>
      </c>
      <c r="Q716" s="15" t="s">
        <v>30</v>
      </c>
      <c r="R716" s="18" t="e">
        <f>INDEX('Blast furnaces'!$R:$R,MATCH(A716,'Blast furnaces'!$A:$A,0))</f>
        <v>#N/A</v>
      </c>
    </row>
    <row r="717" spans="1:18" x14ac:dyDescent="0.35">
      <c r="A717" s="15" t="s">
        <v>3166</v>
      </c>
      <c r="B717" s="15" t="s">
        <v>7223</v>
      </c>
      <c r="C717" s="15" t="s">
        <v>7224</v>
      </c>
      <c r="D717" s="15" t="s">
        <v>4502</v>
      </c>
      <c r="E717" s="15" t="s">
        <v>4503</v>
      </c>
      <c r="F717" s="15" t="s">
        <v>4452</v>
      </c>
      <c r="G717" s="15" t="s">
        <v>3926</v>
      </c>
      <c r="H717" s="16" t="s">
        <v>3168</v>
      </c>
      <c r="I717" s="17">
        <v>20</v>
      </c>
      <c r="J717" s="15" t="s">
        <v>30</v>
      </c>
      <c r="K717" s="15" t="s">
        <v>30</v>
      </c>
      <c r="L717" s="15">
        <v>2005</v>
      </c>
      <c r="M717" s="15" t="s">
        <v>30</v>
      </c>
      <c r="N717" s="15" t="s">
        <v>30</v>
      </c>
      <c r="O717" s="15" t="s">
        <v>30</v>
      </c>
      <c r="P717" s="15" t="s">
        <v>6833</v>
      </c>
      <c r="Q717" s="15" t="s">
        <v>30</v>
      </c>
      <c r="R717" s="18" t="e">
        <f>INDEX('Blast furnaces'!$R:$R,MATCH(A717,'Blast furnaces'!$A:$A,0))</f>
        <v>#N/A</v>
      </c>
    </row>
    <row r="718" spans="1:18" x14ac:dyDescent="0.35">
      <c r="A718" s="15" t="s">
        <v>2116</v>
      </c>
      <c r="B718" s="15" t="s">
        <v>7225</v>
      </c>
      <c r="C718" s="15" t="s">
        <v>7226</v>
      </c>
      <c r="D718" s="15" t="s">
        <v>4504</v>
      </c>
      <c r="E718" s="15" t="s">
        <v>4451</v>
      </c>
      <c r="F718" s="15" t="s">
        <v>4452</v>
      </c>
      <c r="G718" s="15" t="s">
        <v>3926</v>
      </c>
      <c r="H718" s="16" t="s">
        <v>2118</v>
      </c>
      <c r="I718" s="17">
        <v>17</v>
      </c>
      <c r="J718" s="15" t="s">
        <v>30</v>
      </c>
      <c r="K718" s="15" t="s">
        <v>30</v>
      </c>
      <c r="L718" s="15">
        <v>2008</v>
      </c>
      <c r="M718" s="15" t="s">
        <v>30</v>
      </c>
      <c r="N718" s="15" t="s">
        <v>30</v>
      </c>
      <c r="O718" s="15" t="s">
        <v>30</v>
      </c>
      <c r="P718" s="15" t="s">
        <v>5226</v>
      </c>
      <c r="Q718" s="15" t="s">
        <v>7227</v>
      </c>
      <c r="R718" s="18">
        <f>INDEX('Blast furnaces'!$R:$R,MATCH(A718,'Blast furnaces'!$A:$A,0))</f>
        <v>0</v>
      </c>
    </row>
    <row r="719" spans="1:18" x14ac:dyDescent="0.35">
      <c r="A719" s="15" t="s">
        <v>3758</v>
      </c>
      <c r="B719" s="15" t="s">
        <v>7228</v>
      </c>
      <c r="C719" s="15" t="s">
        <v>7211</v>
      </c>
      <c r="D719" s="15" t="s">
        <v>4505</v>
      </c>
      <c r="E719" s="15" t="s">
        <v>4465</v>
      </c>
      <c r="F719" s="15" t="s">
        <v>4452</v>
      </c>
      <c r="G719" s="15" t="s">
        <v>3926</v>
      </c>
      <c r="H719" s="16" t="s">
        <v>3760</v>
      </c>
      <c r="I719" s="17" t="s">
        <v>30</v>
      </c>
      <c r="J719" s="15" t="s">
        <v>30</v>
      </c>
      <c r="K719" s="15" t="s">
        <v>30</v>
      </c>
      <c r="L719" s="15" t="s">
        <v>30</v>
      </c>
      <c r="M719" s="15" t="s">
        <v>30</v>
      </c>
      <c r="N719" s="15" t="s">
        <v>30</v>
      </c>
      <c r="O719" s="15" t="s">
        <v>30</v>
      </c>
      <c r="P719" s="15" t="s">
        <v>5191</v>
      </c>
      <c r="Q719" s="15" t="s">
        <v>30</v>
      </c>
      <c r="R719" s="18" t="e">
        <f>INDEX('Blast furnaces'!$R:$R,MATCH(A719,'Blast furnaces'!$A:$A,0))</f>
        <v>#N/A</v>
      </c>
    </row>
    <row r="720" spans="1:18" x14ac:dyDescent="0.35">
      <c r="A720" s="15" t="s">
        <v>7229</v>
      </c>
      <c r="B720" s="15" t="s">
        <v>7230</v>
      </c>
      <c r="C720" s="15" t="s">
        <v>7231</v>
      </c>
      <c r="D720" s="15" t="s">
        <v>4506</v>
      </c>
      <c r="E720" s="15" t="s">
        <v>4507</v>
      </c>
      <c r="F720" s="15" t="s">
        <v>4508</v>
      </c>
      <c r="G720" s="15" t="s">
        <v>3926</v>
      </c>
      <c r="H720" s="16" t="s">
        <v>7232</v>
      </c>
      <c r="I720" s="17">
        <v>13</v>
      </c>
      <c r="J720" s="15" t="s">
        <v>30</v>
      </c>
      <c r="K720" s="15" t="s">
        <v>30</v>
      </c>
      <c r="L720" s="15">
        <v>2012</v>
      </c>
      <c r="M720" s="15" t="s">
        <v>30</v>
      </c>
      <c r="N720" s="15" t="s">
        <v>30</v>
      </c>
      <c r="O720" s="15" t="s">
        <v>30</v>
      </c>
      <c r="P720" s="15" t="s">
        <v>4</v>
      </c>
      <c r="Q720" s="15" t="s">
        <v>30</v>
      </c>
      <c r="R720" s="18" t="e">
        <f>INDEX('Blast furnaces'!$R:$R,MATCH(A720,'Blast furnaces'!$A:$A,0))</f>
        <v>#N/A</v>
      </c>
    </row>
    <row r="721" spans="1:18" x14ac:dyDescent="0.35">
      <c r="A721" s="15" t="s">
        <v>7233</v>
      </c>
      <c r="B721" s="15" t="s">
        <v>7234</v>
      </c>
      <c r="C721" s="15" t="s">
        <v>7235</v>
      </c>
      <c r="D721" s="15" t="s">
        <v>4509</v>
      </c>
      <c r="E721" s="15" t="s">
        <v>4481</v>
      </c>
      <c r="F721" s="15" t="s">
        <v>4508</v>
      </c>
      <c r="G721" s="15" t="s">
        <v>3926</v>
      </c>
      <c r="H721" s="16" t="s">
        <v>7236</v>
      </c>
      <c r="I721" s="17">
        <v>12.02</v>
      </c>
      <c r="J721" s="15" t="s">
        <v>30</v>
      </c>
      <c r="K721" s="15" t="s">
        <v>30</v>
      </c>
      <c r="L721" s="18">
        <v>41518</v>
      </c>
      <c r="M721" s="15" t="s">
        <v>30</v>
      </c>
      <c r="N721" s="15" t="s">
        <v>30</v>
      </c>
      <c r="O721" s="15" t="s">
        <v>30</v>
      </c>
      <c r="P721" s="15" t="s">
        <v>4</v>
      </c>
      <c r="Q721" s="15" t="s">
        <v>30</v>
      </c>
      <c r="R721" s="18" t="e">
        <f>INDEX('Blast furnaces'!$R:$R,MATCH(A721,'Blast furnaces'!$A:$A,0))</f>
        <v>#N/A</v>
      </c>
    </row>
    <row r="722" spans="1:18" x14ac:dyDescent="0.35">
      <c r="A722" s="15" t="s">
        <v>3098</v>
      </c>
      <c r="B722" s="15" t="s">
        <v>7237</v>
      </c>
      <c r="C722" s="15" t="s">
        <v>7238</v>
      </c>
      <c r="D722" s="15" t="s">
        <v>4510</v>
      </c>
      <c r="E722" s="15" t="s">
        <v>4481</v>
      </c>
      <c r="F722" s="15" t="s">
        <v>4508</v>
      </c>
      <c r="G722" s="15" t="s">
        <v>3926</v>
      </c>
      <c r="H722" s="16" t="s">
        <v>3100</v>
      </c>
      <c r="I722" s="17">
        <v>10</v>
      </c>
      <c r="J722" s="15" t="s">
        <v>30</v>
      </c>
      <c r="K722" s="15">
        <v>2011</v>
      </c>
      <c r="L722" s="15">
        <v>2015</v>
      </c>
      <c r="M722" s="15" t="s">
        <v>30</v>
      </c>
      <c r="N722" s="15" t="s">
        <v>30</v>
      </c>
      <c r="O722" s="15" t="s">
        <v>30</v>
      </c>
      <c r="P722" s="15" t="s">
        <v>5191</v>
      </c>
      <c r="Q722" s="15" t="s">
        <v>30</v>
      </c>
      <c r="R722" s="18" t="e">
        <f>INDEX('Blast furnaces'!$R:$R,MATCH(A722,'Blast furnaces'!$A:$A,0))</f>
        <v>#N/A</v>
      </c>
    </row>
    <row r="723" spans="1:18" x14ac:dyDescent="0.35">
      <c r="A723" s="15" t="s">
        <v>3101</v>
      </c>
      <c r="B723" s="15" t="s">
        <v>7239</v>
      </c>
      <c r="C723" s="15" t="s">
        <v>7240</v>
      </c>
      <c r="D723" s="15" t="s">
        <v>4511</v>
      </c>
      <c r="E723" s="15" t="s">
        <v>4507</v>
      </c>
      <c r="F723" s="15" t="s">
        <v>4508</v>
      </c>
      <c r="G723" s="15" t="s">
        <v>3926</v>
      </c>
      <c r="H723" s="16" t="s">
        <v>3103</v>
      </c>
      <c r="I723" s="17" t="s">
        <v>30</v>
      </c>
      <c r="J723" s="15" t="s">
        <v>30</v>
      </c>
      <c r="K723" s="15" t="s">
        <v>30</v>
      </c>
      <c r="L723" s="15" t="s">
        <v>30</v>
      </c>
      <c r="M723" s="15" t="s">
        <v>30</v>
      </c>
      <c r="N723" s="15" t="s">
        <v>30</v>
      </c>
      <c r="O723" s="15" t="s">
        <v>30</v>
      </c>
      <c r="P723" s="15" t="s">
        <v>5191</v>
      </c>
      <c r="Q723" s="15" t="s">
        <v>30</v>
      </c>
      <c r="R723" s="18" t="e">
        <f>INDEX('Blast furnaces'!$R:$R,MATCH(A723,'Blast furnaces'!$A:$A,0))</f>
        <v>#N/A</v>
      </c>
    </row>
    <row r="724" spans="1:18" x14ac:dyDescent="0.35">
      <c r="A724" s="15" t="s">
        <v>7241</v>
      </c>
      <c r="B724" s="15" t="s">
        <v>7242</v>
      </c>
      <c r="C724" s="15" t="s">
        <v>7243</v>
      </c>
      <c r="D724" s="15" t="s">
        <v>4509</v>
      </c>
      <c r="E724" s="15" t="s">
        <v>4481</v>
      </c>
      <c r="F724" s="15" t="s">
        <v>4508</v>
      </c>
      <c r="G724" s="15" t="s">
        <v>3926</v>
      </c>
      <c r="H724" s="16" t="s">
        <v>7244</v>
      </c>
      <c r="I724" s="17">
        <v>3</v>
      </c>
      <c r="J724" s="15">
        <v>2020</v>
      </c>
      <c r="K724" s="15" t="s">
        <v>30</v>
      </c>
      <c r="L724" s="15">
        <v>2022</v>
      </c>
      <c r="M724" s="15" t="s">
        <v>30</v>
      </c>
      <c r="N724" s="15" t="s">
        <v>30</v>
      </c>
      <c r="O724" s="15" t="s">
        <v>30</v>
      </c>
      <c r="P724" s="15" t="s">
        <v>4</v>
      </c>
      <c r="Q724" s="15" t="s">
        <v>30</v>
      </c>
      <c r="R724" s="18" t="e">
        <f>INDEX('Blast furnaces'!$R:$R,MATCH(A724,'Blast furnaces'!$A:$A,0))</f>
        <v>#N/A</v>
      </c>
    </row>
    <row r="725" spans="1:18" x14ac:dyDescent="0.35">
      <c r="A725" s="15" t="s">
        <v>2119</v>
      </c>
      <c r="B725" s="15" t="s">
        <v>7245</v>
      </c>
      <c r="C725" s="15" t="s">
        <v>7246</v>
      </c>
      <c r="D725" s="15" t="s">
        <v>4512</v>
      </c>
      <c r="E725" s="15" t="s">
        <v>4513</v>
      </c>
      <c r="F725" s="15" t="s">
        <v>4514</v>
      </c>
      <c r="G725" s="15" t="s">
        <v>3870</v>
      </c>
      <c r="H725" s="16" t="s">
        <v>2121</v>
      </c>
      <c r="I725" s="17">
        <v>60</v>
      </c>
      <c r="J725" s="15" t="s">
        <v>30</v>
      </c>
      <c r="K725" s="15" t="s">
        <v>30</v>
      </c>
      <c r="L725" s="15">
        <v>1965</v>
      </c>
      <c r="M725" s="15" t="s">
        <v>30</v>
      </c>
      <c r="N725" s="15" t="s">
        <v>30</v>
      </c>
      <c r="O725" s="15" t="s">
        <v>30</v>
      </c>
      <c r="P725" s="15" t="s">
        <v>5200</v>
      </c>
      <c r="Q725" s="15" t="s">
        <v>30</v>
      </c>
      <c r="R725" s="18">
        <f>INDEX('Blast furnaces'!$R:$R,MATCH(A725,'Blast furnaces'!$A:$A,0))</f>
        <v>42217</v>
      </c>
    </row>
    <row r="726" spans="1:18" x14ac:dyDescent="0.35">
      <c r="A726" s="15" t="s">
        <v>7247</v>
      </c>
      <c r="B726" s="15" t="s">
        <v>7248</v>
      </c>
      <c r="C726" s="15" t="s">
        <v>7249</v>
      </c>
      <c r="D726" s="15" t="s">
        <v>4515</v>
      </c>
      <c r="E726" s="15" t="s">
        <v>4516</v>
      </c>
      <c r="F726" s="15" t="s">
        <v>4514</v>
      </c>
      <c r="G726" s="15" t="s">
        <v>3870</v>
      </c>
      <c r="H726" s="16" t="s">
        <v>7250</v>
      </c>
      <c r="I726" s="17">
        <v>46</v>
      </c>
      <c r="J726" s="15" t="s">
        <v>30</v>
      </c>
      <c r="K726" s="15" t="s">
        <v>30</v>
      </c>
      <c r="L726" s="15">
        <v>1979</v>
      </c>
      <c r="M726" s="15" t="s">
        <v>30</v>
      </c>
      <c r="N726" s="15" t="s">
        <v>30</v>
      </c>
      <c r="O726" s="15" t="s">
        <v>30</v>
      </c>
      <c r="P726" s="15" t="s">
        <v>4</v>
      </c>
      <c r="Q726" s="15" t="s">
        <v>30</v>
      </c>
      <c r="R726" s="18" t="e">
        <f>INDEX('Blast furnaces'!$R:$R,MATCH(A726,'Blast furnaces'!$A:$A,0))</f>
        <v>#N/A</v>
      </c>
    </row>
    <row r="727" spans="1:18" x14ac:dyDescent="0.35">
      <c r="A727" s="15" t="s">
        <v>7251</v>
      </c>
      <c r="B727" s="15" t="s">
        <v>7252</v>
      </c>
      <c r="C727" s="15" t="s">
        <v>7249</v>
      </c>
      <c r="D727" s="15" t="s">
        <v>4517</v>
      </c>
      <c r="E727" s="15" t="s">
        <v>4518</v>
      </c>
      <c r="F727" s="15" t="s">
        <v>4514</v>
      </c>
      <c r="G727" s="15" t="s">
        <v>3870</v>
      </c>
      <c r="H727" s="16" t="s">
        <v>7253</v>
      </c>
      <c r="I727" s="17">
        <v>34</v>
      </c>
      <c r="J727" s="15" t="s">
        <v>30</v>
      </c>
      <c r="K727" s="15" t="s">
        <v>30</v>
      </c>
      <c r="L727" s="15">
        <v>1991</v>
      </c>
      <c r="M727" s="15" t="s">
        <v>30</v>
      </c>
      <c r="N727" s="15" t="s">
        <v>30</v>
      </c>
      <c r="O727" s="15" t="s">
        <v>30</v>
      </c>
      <c r="P727" s="15" t="s">
        <v>4</v>
      </c>
      <c r="Q727" s="15" t="s">
        <v>30</v>
      </c>
      <c r="R727" s="18" t="e">
        <f>INDEX('Blast furnaces'!$R:$R,MATCH(A727,'Blast furnaces'!$A:$A,0))</f>
        <v>#N/A</v>
      </c>
    </row>
    <row r="728" spans="1:18" x14ac:dyDescent="0.35">
      <c r="A728" s="15" t="s">
        <v>7254</v>
      </c>
      <c r="B728" s="15" t="s">
        <v>7255</v>
      </c>
      <c r="C728" s="15" t="s">
        <v>7249</v>
      </c>
      <c r="D728" s="15" t="s">
        <v>4519</v>
      </c>
      <c r="E728" s="15" t="s">
        <v>4520</v>
      </c>
      <c r="F728" s="15" t="s">
        <v>4514</v>
      </c>
      <c r="G728" s="15" t="s">
        <v>3870</v>
      </c>
      <c r="H728" s="16" t="s">
        <v>7256</v>
      </c>
      <c r="I728" s="17">
        <v>58</v>
      </c>
      <c r="J728" s="15" t="s">
        <v>30</v>
      </c>
      <c r="K728" s="15" t="s">
        <v>30</v>
      </c>
      <c r="L728" s="15">
        <v>1967</v>
      </c>
      <c r="M728" s="15" t="s">
        <v>30</v>
      </c>
      <c r="N728" s="15" t="s">
        <v>30</v>
      </c>
      <c r="O728" s="15" t="s">
        <v>30</v>
      </c>
      <c r="P728" s="15" t="s">
        <v>4</v>
      </c>
      <c r="Q728" s="15" t="s">
        <v>30</v>
      </c>
      <c r="R728" s="18" t="e">
        <f>INDEX('Blast furnaces'!$R:$R,MATCH(A728,'Blast furnaces'!$A:$A,0))</f>
        <v>#N/A</v>
      </c>
    </row>
    <row r="729" spans="1:18" x14ac:dyDescent="0.35">
      <c r="A729" s="15" t="s">
        <v>7257</v>
      </c>
      <c r="B729" s="15" t="s">
        <v>7258</v>
      </c>
      <c r="C729" s="15" t="s">
        <v>7259</v>
      </c>
      <c r="D729" s="15" t="s">
        <v>4521</v>
      </c>
      <c r="E729" s="15" t="s">
        <v>4522</v>
      </c>
      <c r="F729" s="15" t="s">
        <v>4514</v>
      </c>
      <c r="G729" s="15" t="s">
        <v>3870</v>
      </c>
      <c r="H729" s="16" t="s">
        <v>7260</v>
      </c>
      <c r="I729" s="17">
        <v>49</v>
      </c>
      <c r="J729" s="15" t="s">
        <v>30</v>
      </c>
      <c r="K729" s="15" t="s">
        <v>30</v>
      </c>
      <c r="L729" s="15">
        <v>1976</v>
      </c>
      <c r="M729" s="15" t="s">
        <v>30</v>
      </c>
      <c r="N729" s="15" t="s">
        <v>30</v>
      </c>
      <c r="O729" s="15" t="s">
        <v>30</v>
      </c>
      <c r="P729" s="15" t="s">
        <v>4</v>
      </c>
      <c r="Q729" s="15" t="s">
        <v>30</v>
      </c>
      <c r="R729" s="18" t="e">
        <f>INDEX('Blast furnaces'!$R:$R,MATCH(A729,'Blast furnaces'!$A:$A,0))</f>
        <v>#N/A</v>
      </c>
    </row>
    <row r="730" spans="1:18" x14ac:dyDescent="0.35">
      <c r="A730" s="15" t="s">
        <v>7261</v>
      </c>
      <c r="B730" s="15" t="s">
        <v>7262</v>
      </c>
      <c r="C730" s="15" t="s">
        <v>7263</v>
      </c>
      <c r="D730" s="15" t="s">
        <v>4523</v>
      </c>
      <c r="E730" s="15" t="s">
        <v>4520</v>
      </c>
      <c r="F730" s="15" t="s">
        <v>4514</v>
      </c>
      <c r="G730" s="15" t="s">
        <v>3870</v>
      </c>
      <c r="H730" s="16" t="s">
        <v>7264</v>
      </c>
      <c r="I730" s="17">
        <v>70</v>
      </c>
      <c r="J730" s="15" t="s">
        <v>30</v>
      </c>
      <c r="K730" s="15" t="s">
        <v>30</v>
      </c>
      <c r="L730" s="15">
        <v>1955</v>
      </c>
      <c r="M730" s="15" t="s">
        <v>30</v>
      </c>
      <c r="N730" s="15" t="s">
        <v>30</v>
      </c>
      <c r="O730" s="15" t="s">
        <v>30</v>
      </c>
      <c r="P730" s="15" t="s">
        <v>4</v>
      </c>
      <c r="Q730" s="15" t="s">
        <v>30</v>
      </c>
      <c r="R730" s="18" t="e">
        <f>INDEX('Blast furnaces'!$R:$R,MATCH(A730,'Blast furnaces'!$A:$A,0))</f>
        <v>#N/A</v>
      </c>
    </row>
    <row r="731" spans="1:18" x14ac:dyDescent="0.35">
      <c r="A731" s="15" t="s">
        <v>7265</v>
      </c>
      <c r="B731" s="15" t="s">
        <v>7266</v>
      </c>
      <c r="C731" s="15" t="s">
        <v>7267</v>
      </c>
      <c r="D731" s="15" t="s">
        <v>4524</v>
      </c>
      <c r="E731" s="15" t="s">
        <v>4525</v>
      </c>
      <c r="F731" s="15" t="s">
        <v>4514</v>
      </c>
      <c r="G731" s="15" t="s">
        <v>3870</v>
      </c>
      <c r="H731" s="16" t="s">
        <v>7268</v>
      </c>
      <c r="I731" s="17">
        <v>27</v>
      </c>
      <c r="J731" s="15" t="s">
        <v>30</v>
      </c>
      <c r="K731" s="15" t="s">
        <v>30</v>
      </c>
      <c r="L731" s="15">
        <v>1998</v>
      </c>
      <c r="M731" s="15" t="s">
        <v>30</v>
      </c>
      <c r="N731" s="15" t="s">
        <v>30</v>
      </c>
      <c r="O731" s="15" t="s">
        <v>30</v>
      </c>
      <c r="P731" s="15" t="s">
        <v>4</v>
      </c>
      <c r="Q731" s="15" t="s">
        <v>30</v>
      </c>
      <c r="R731" s="18" t="e">
        <f>INDEX('Blast furnaces'!$R:$R,MATCH(A731,'Blast furnaces'!$A:$A,0))</f>
        <v>#N/A</v>
      </c>
    </row>
    <row r="732" spans="1:18" x14ac:dyDescent="0.35">
      <c r="A732" s="15" t="s">
        <v>7269</v>
      </c>
      <c r="B732" s="15" t="s">
        <v>7270</v>
      </c>
      <c r="C732" s="15" t="s">
        <v>7271</v>
      </c>
      <c r="D732" s="15" t="s">
        <v>4526</v>
      </c>
      <c r="E732" s="15" t="s">
        <v>4527</v>
      </c>
      <c r="F732" s="15" t="s">
        <v>4514</v>
      </c>
      <c r="G732" s="15" t="s">
        <v>3870</v>
      </c>
      <c r="H732" s="16" t="s">
        <v>7272</v>
      </c>
      <c r="I732" s="17">
        <v>212</v>
      </c>
      <c r="J732" s="15" t="s">
        <v>30</v>
      </c>
      <c r="K732" s="15" t="s">
        <v>30</v>
      </c>
      <c r="L732" s="15">
        <v>1813</v>
      </c>
      <c r="M732" s="15" t="s">
        <v>30</v>
      </c>
      <c r="N732" s="15" t="s">
        <v>30</v>
      </c>
      <c r="O732" s="15" t="s">
        <v>30</v>
      </c>
      <c r="P732" s="15" t="s">
        <v>4</v>
      </c>
      <c r="Q732" s="15" t="s">
        <v>30</v>
      </c>
      <c r="R732" s="18" t="e">
        <f>INDEX('Blast furnaces'!$R:$R,MATCH(A732,'Blast furnaces'!$A:$A,0))</f>
        <v>#N/A</v>
      </c>
    </row>
    <row r="733" spans="1:18" x14ac:dyDescent="0.35">
      <c r="A733" s="15" t="s">
        <v>3256</v>
      </c>
      <c r="B733" s="15" t="s">
        <v>7273</v>
      </c>
      <c r="C733" s="15" t="s">
        <v>7274</v>
      </c>
      <c r="D733" s="15" t="s">
        <v>4512</v>
      </c>
      <c r="E733" s="15" t="s">
        <v>4513</v>
      </c>
      <c r="F733" s="15" t="s">
        <v>4514</v>
      </c>
      <c r="G733" s="15" t="s">
        <v>3870</v>
      </c>
      <c r="H733" s="15" t="s">
        <v>3258</v>
      </c>
      <c r="I733" s="19"/>
      <c r="J733" s="18">
        <v>44927</v>
      </c>
      <c r="K733" s="15" t="s">
        <v>30</v>
      </c>
      <c r="L733" s="15">
        <v>2030</v>
      </c>
      <c r="M733" s="15" t="s">
        <v>30</v>
      </c>
      <c r="N733" s="15" t="s">
        <v>30</v>
      </c>
      <c r="O733" s="15" t="s">
        <v>30</v>
      </c>
      <c r="P733" s="15" t="s">
        <v>3</v>
      </c>
      <c r="Q733" s="15" t="s">
        <v>30</v>
      </c>
      <c r="R733" s="18" t="e">
        <f>INDEX('Blast furnaces'!$R:$R,MATCH(A733,'Blast furnaces'!$A:$A,0))</f>
        <v>#N/A</v>
      </c>
    </row>
    <row r="734" spans="1:18" x14ac:dyDescent="0.35">
      <c r="A734" s="15" t="s">
        <v>7275</v>
      </c>
      <c r="B734" s="15" t="s">
        <v>7276</v>
      </c>
      <c r="C734" s="15" t="s">
        <v>7277</v>
      </c>
      <c r="D734" s="15" t="s">
        <v>4528</v>
      </c>
      <c r="E734" s="15" t="s">
        <v>4520</v>
      </c>
      <c r="F734" s="15" t="s">
        <v>4514</v>
      </c>
      <c r="G734" s="15" t="s">
        <v>3870</v>
      </c>
      <c r="H734" s="16" t="s">
        <v>7278</v>
      </c>
      <c r="I734" s="17">
        <v>21</v>
      </c>
      <c r="J734" s="15" t="s">
        <v>30</v>
      </c>
      <c r="K734" s="15" t="s">
        <v>30</v>
      </c>
      <c r="L734" s="15">
        <v>2004</v>
      </c>
      <c r="M734" s="15" t="s">
        <v>30</v>
      </c>
      <c r="N734" s="15" t="s">
        <v>30</v>
      </c>
      <c r="O734" s="15" t="s">
        <v>30</v>
      </c>
      <c r="P734" s="15" t="s">
        <v>4</v>
      </c>
      <c r="Q734" s="15" t="s">
        <v>30</v>
      </c>
      <c r="R734" s="18" t="e">
        <f>INDEX('Blast furnaces'!$R:$R,MATCH(A734,'Blast furnaces'!$A:$A,0))</f>
        <v>#N/A</v>
      </c>
    </row>
    <row r="735" spans="1:18" x14ac:dyDescent="0.35">
      <c r="A735" s="15" t="s">
        <v>7279</v>
      </c>
      <c r="B735" s="15" t="s">
        <v>7280</v>
      </c>
      <c r="C735" s="15" t="s">
        <v>7281</v>
      </c>
      <c r="D735" s="15" t="s">
        <v>4529</v>
      </c>
      <c r="E735" s="15" t="s">
        <v>4520</v>
      </c>
      <c r="F735" s="15" t="s">
        <v>4514</v>
      </c>
      <c r="G735" s="15" t="s">
        <v>3870</v>
      </c>
      <c r="H735" s="16" t="s">
        <v>7282</v>
      </c>
      <c r="I735" s="17">
        <v>53</v>
      </c>
      <c r="J735" s="15" t="s">
        <v>30</v>
      </c>
      <c r="K735" s="15" t="s">
        <v>30</v>
      </c>
      <c r="L735" s="15">
        <v>1972</v>
      </c>
      <c r="M735" s="15" t="s">
        <v>30</v>
      </c>
      <c r="N735" s="15" t="s">
        <v>30</v>
      </c>
      <c r="O735" s="15" t="s">
        <v>30</v>
      </c>
      <c r="P735" s="15" t="s">
        <v>4</v>
      </c>
      <c r="Q735" s="15" t="s">
        <v>30</v>
      </c>
      <c r="R735" s="18" t="e">
        <f>INDEX('Blast furnaces'!$R:$R,MATCH(A735,'Blast furnaces'!$A:$A,0))</f>
        <v>#N/A</v>
      </c>
    </row>
    <row r="736" spans="1:18" x14ac:dyDescent="0.35">
      <c r="A736" s="15" t="s">
        <v>7283</v>
      </c>
      <c r="B736" s="15" t="s">
        <v>7284</v>
      </c>
      <c r="C736" s="15" t="s">
        <v>7285</v>
      </c>
      <c r="D736" s="15" t="s">
        <v>4530</v>
      </c>
      <c r="E736" s="15" t="s">
        <v>4520</v>
      </c>
      <c r="F736" s="15" t="s">
        <v>4514</v>
      </c>
      <c r="G736" s="15" t="s">
        <v>3870</v>
      </c>
      <c r="H736" s="16" t="s">
        <v>7286</v>
      </c>
      <c r="I736" s="17">
        <v>57</v>
      </c>
      <c r="J736" s="15" t="s">
        <v>30</v>
      </c>
      <c r="K736" s="15" t="s">
        <v>30</v>
      </c>
      <c r="L736" s="15">
        <v>1968</v>
      </c>
      <c r="M736" s="15" t="s">
        <v>30</v>
      </c>
      <c r="N736" s="15" t="s">
        <v>30</v>
      </c>
      <c r="O736" s="15" t="s">
        <v>30</v>
      </c>
      <c r="P736" s="15" t="s">
        <v>4</v>
      </c>
      <c r="Q736" s="15" t="s">
        <v>30</v>
      </c>
      <c r="R736" s="18" t="e">
        <f>INDEX('Blast furnaces'!$R:$R,MATCH(A736,'Blast furnaces'!$A:$A,0))</f>
        <v>#N/A</v>
      </c>
    </row>
    <row r="737" spans="1:18" x14ac:dyDescent="0.35">
      <c r="A737" s="15" t="s">
        <v>7287</v>
      </c>
      <c r="B737" s="15" t="s">
        <v>7288</v>
      </c>
      <c r="C737" s="15" t="s">
        <v>7289</v>
      </c>
      <c r="D737" s="15" t="s">
        <v>4531</v>
      </c>
      <c r="E737" s="15" t="s">
        <v>4520</v>
      </c>
      <c r="F737" s="15" t="s">
        <v>4514</v>
      </c>
      <c r="G737" s="15" t="s">
        <v>3870</v>
      </c>
      <c r="H737" s="16" t="s">
        <v>7290</v>
      </c>
      <c r="I737" s="17">
        <v>57</v>
      </c>
      <c r="J737" s="15" t="s">
        <v>30</v>
      </c>
      <c r="K737" s="15" t="s">
        <v>30</v>
      </c>
      <c r="L737" s="15">
        <v>1968</v>
      </c>
      <c r="M737" s="15" t="s">
        <v>30</v>
      </c>
      <c r="N737" s="15" t="s">
        <v>30</v>
      </c>
      <c r="O737" s="15" t="s">
        <v>30</v>
      </c>
      <c r="P737" s="15" t="s">
        <v>4</v>
      </c>
      <c r="Q737" s="15" t="s">
        <v>30</v>
      </c>
      <c r="R737" s="18" t="e">
        <f>INDEX('Blast furnaces'!$R:$R,MATCH(A737,'Blast furnaces'!$A:$A,0))</f>
        <v>#N/A</v>
      </c>
    </row>
    <row r="738" spans="1:18" x14ac:dyDescent="0.35">
      <c r="A738" s="15" t="s">
        <v>7291</v>
      </c>
      <c r="B738" s="15" t="s">
        <v>7292</v>
      </c>
      <c r="C738" s="15" t="s">
        <v>7293</v>
      </c>
      <c r="D738" s="15" t="s">
        <v>4532</v>
      </c>
      <c r="E738" s="15" t="s">
        <v>4533</v>
      </c>
      <c r="F738" s="15" t="s">
        <v>4514</v>
      </c>
      <c r="G738" s="15" t="s">
        <v>3870</v>
      </c>
      <c r="H738" s="16" t="s">
        <v>7294</v>
      </c>
      <c r="I738" s="17">
        <v>141</v>
      </c>
      <c r="J738" s="15" t="s">
        <v>30</v>
      </c>
      <c r="K738" s="15" t="s">
        <v>30</v>
      </c>
      <c r="L738" s="15">
        <v>1884</v>
      </c>
      <c r="M738" s="15" t="s">
        <v>30</v>
      </c>
      <c r="N738" s="15" t="s">
        <v>30</v>
      </c>
      <c r="O738" s="15" t="s">
        <v>30</v>
      </c>
      <c r="P738" s="15" t="s">
        <v>4</v>
      </c>
      <c r="Q738" s="15" t="s">
        <v>30</v>
      </c>
      <c r="R738" s="18" t="e">
        <f>INDEX('Blast furnaces'!$R:$R,MATCH(A738,'Blast furnaces'!$A:$A,0))</f>
        <v>#N/A</v>
      </c>
    </row>
    <row r="739" spans="1:18" x14ac:dyDescent="0.35">
      <c r="A739" s="15" t="s">
        <v>7295</v>
      </c>
      <c r="B739" s="15" t="s">
        <v>7296</v>
      </c>
      <c r="C739" s="15" t="s">
        <v>7297</v>
      </c>
      <c r="D739" s="15" t="s">
        <v>4534</v>
      </c>
      <c r="E739" s="15" t="s">
        <v>4535</v>
      </c>
      <c r="F739" s="15" t="s">
        <v>4514</v>
      </c>
      <c r="G739" s="15" t="s">
        <v>3870</v>
      </c>
      <c r="H739" s="16" t="s">
        <v>7298</v>
      </c>
      <c r="I739" s="17">
        <v>33</v>
      </c>
      <c r="J739" s="15" t="s">
        <v>30</v>
      </c>
      <c r="K739" s="15" t="s">
        <v>30</v>
      </c>
      <c r="L739" s="15">
        <v>1992</v>
      </c>
      <c r="M739" s="15" t="s">
        <v>30</v>
      </c>
      <c r="N739" s="15" t="s">
        <v>30</v>
      </c>
      <c r="O739" s="15" t="s">
        <v>30</v>
      </c>
      <c r="P739" s="15" t="s">
        <v>4</v>
      </c>
      <c r="Q739" s="15" t="s">
        <v>30</v>
      </c>
      <c r="R739" s="18" t="e">
        <f>INDEX('Blast furnaces'!$R:$R,MATCH(A739,'Blast furnaces'!$A:$A,0))</f>
        <v>#N/A</v>
      </c>
    </row>
    <row r="740" spans="1:18" x14ac:dyDescent="0.35">
      <c r="A740" s="15" t="s">
        <v>7299</v>
      </c>
      <c r="B740" s="15" t="s">
        <v>7300</v>
      </c>
      <c r="C740" s="15" t="s">
        <v>7301</v>
      </c>
      <c r="D740" s="15" t="s">
        <v>4531</v>
      </c>
      <c r="E740" s="15" t="s">
        <v>4520</v>
      </c>
      <c r="F740" s="15" t="s">
        <v>4514</v>
      </c>
      <c r="G740" s="15" t="s">
        <v>3870</v>
      </c>
      <c r="H740" s="16" t="s">
        <v>7302</v>
      </c>
      <c r="I740" s="17">
        <v>74</v>
      </c>
      <c r="J740" s="15" t="s">
        <v>30</v>
      </c>
      <c r="K740" s="15" t="s">
        <v>30</v>
      </c>
      <c r="L740" s="15">
        <v>1951</v>
      </c>
      <c r="M740" s="15" t="s">
        <v>30</v>
      </c>
      <c r="N740" s="15" t="s">
        <v>30</v>
      </c>
      <c r="O740" s="15" t="s">
        <v>30</v>
      </c>
      <c r="P740" s="15" t="s">
        <v>4</v>
      </c>
      <c r="Q740" s="15" t="s">
        <v>30</v>
      </c>
      <c r="R740" s="18" t="e">
        <f>INDEX('Blast furnaces'!$R:$R,MATCH(A740,'Blast furnaces'!$A:$A,0))</f>
        <v>#N/A</v>
      </c>
    </row>
    <row r="741" spans="1:18" x14ac:dyDescent="0.35">
      <c r="A741" s="15" t="s">
        <v>7303</v>
      </c>
      <c r="B741" s="15" t="s">
        <v>7304</v>
      </c>
      <c r="C741" s="15" t="s">
        <v>7305</v>
      </c>
      <c r="D741" s="15" t="s">
        <v>4536</v>
      </c>
      <c r="E741" s="15" t="s">
        <v>4537</v>
      </c>
      <c r="F741" s="15" t="s">
        <v>4514</v>
      </c>
      <c r="G741" s="15" t="s">
        <v>3870</v>
      </c>
      <c r="H741" s="16" t="s">
        <v>7306</v>
      </c>
      <c r="I741" s="17">
        <v>160</v>
      </c>
      <c r="J741" s="15" t="s">
        <v>30</v>
      </c>
      <c r="K741" s="15" t="s">
        <v>30</v>
      </c>
      <c r="L741" s="15">
        <v>1865</v>
      </c>
      <c r="M741" s="15" t="s">
        <v>30</v>
      </c>
      <c r="N741" s="15" t="s">
        <v>30</v>
      </c>
      <c r="O741" s="15" t="s">
        <v>30</v>
      </c>
      <c r="P741" s="15" t="s">
        <v>4</v>
      </c>
      <c r="Q741" s="15" t="s">
        <v>30</v>
      </c>
      <c r="R741" s="18" t="e">
        <f>INDEX('Blast furnaces'!$R:$R,MATCH(A741,'Blast furnaces'!$A:$A,0))</f>
        <v>#N/A</v>
      </c>
    </row>
    <row r="742" spans="1:18" x14ac:dyDescent="0.35">
      <c r="A742" s="15" t="s">
        <v>3718</v>
      </c>
      <c r="B742" s="15" t="s">
        <v>7307</v>
      </c>
      <c r="C742" s="15" t="s">
        <v>7308</v>
      </c>
      <c r="D742" s="15" t="s">
        <v>4536</v>
      </c>
      <c r="E742" s="15" t="s">
        <v>4537</v>
      </c>
      <c r="F742" s="15" t="s">
        <v>4514</v>
      </c>
      <c r="G742" s="15" t="s">
        <v>3870</v>
      </c>
      <c r="H742" s="16" t="s">
        <v>3720</v>
      </c>
      <c r="I742" s="19"/>
      <c r="J742" s="18">
        <v>45292</v>
      </c>
      <c r="K742" s="15">
        <v>2025</v>
      </c>
      <c r="L742" s="15">
        <v>2027</v>
      </c>
      <c r="M742" s="15" t="s">
        <v>30</v>
      </c>
      <c r="N742" s="15" t="s">
        <v>30</v>
      </c>
      <c r="O742" s="15" t="s">
        <v>30</v>
      </c>
      <c r="P742" s="15" t="s">
        <v>5191</v>
      </c>
      <c r="Q742" s="15" t="s">
        <v>30</v>
      </c>
      <c r="R742" s="18" t="e">
        <f>INDEX('Blast furnaces'!$R:$R,MATCH(A742,'Blast furnaces'!$A:$A,0))</f>
        <v>#N/A</v>
      </c>
    </row>
    <row r="743" spans="1:18" x14ac:dyDescent="0.35">
      <c r="A743" s="15" t="s">
        <v>7309</v>
      </c>
      <c r="B743" s="15" t="s">
        <v>7310</v>
      </c>
      <c r="C743" s="15" t="s">
        <v>7311</v>
      </c>
      <c r="D743" s="15" t="s">
        <v>4523</v>
      </c>
      <c r="E743" s="15" t="s">
        <v>4520</v>
      </c>
      <c r="F743" s="15" t="s">
        <v>4514</v>
      </c>
      <c r="G743" s="15" t="s">
        <v>3870</v>
      </c>
      <c r="H743" s="16" t="s">
        <v>7312</v>
      </c>
      <c r="I743" s="17">
        <v>92</v>
      </c>
      <c r="J743" s="15" t="s">
        <v>30</v>
      </c>
      <c r="K743" s="15" t="s">
        <v>30</v>
      </c>
      <c r="L743" s="15">
        <v>1933</v>
      </c>
      <c r="M743" s="15" t="s">
        <v>30</v>
      </c>
      <c r="N743" s="15" t="s">
        <v>30</v>
      </c>
      <c r="O743" s="15" t="s">
        <v>30</v>
      </c>
      <c r="P743" s="15" t="s">
        <v>4</v>
      </c>
      <c r="Q743" s="15" t="s">
        <v>7313</v>
      </c>
      <c r="R743" s="18" t="e">
        <f>INDEX('Blast furnaces'!$R:$R,MATCH(A743,'Blast furnaces'!$A:$A,0))</f>
        <v>#N/A</v>
      </c>
    </row>
    <row r="744" spans="1:18" x14ac:dyDescent="0.35">
      <c r="A744" s="15" t="s">
        <v>7314</v>
      </c>
      <c r="B744" s="15" t="s">
        <v>7315</v>
      </c>
      <c r="C744" s="15" t="s">
        <v>7316</v>
      </c>
      <c r="D744" s="15" t="s">
        <v>4538</v>
      </c>
      <c r="E744" s="15" t="s">
        <v>4539</v>
      </c>
      <c r="F744" s="15" t="s">
        <v>4514</v>
      </c>
      <c r="G744" s="15" t="s">
        <v>3870</v>
      </c>
      <c r="H744" s="16" t="s">
        <v>7317</v>
      </c>
      <c r="I744" s="17">
        <v>123</v>
      </c>
      <c r="J744" s="15" t="s">
        <v>30</v>
      </c>
      <c r="K744" s="15" t="s">
        <v>30</v>
      </c>
      <c r="L744" s="15">
        <v>1902</v>
      </c>
      <c r="M744" s="15" t="s">
        <v>30</v>
      </c>
      <c r="N744" s="15" t="s">
        <v>30</v>
      </c>
      <c r="O744" s="15" t="s">
        <v>30</v>
      </c>
      <c r="P744" s="15" t="s">
        <v>4</v>
      </c>
      <c r="Q744" s="15" t="s">
        <v>30</v>
      </c>
      <c r="R744" s="18" t="e">
        <f>INDEX('Blast furnaces'!$R:$R,MATCH(A744,'Blast furnaces'!$A:$A,0))</f>
        <v>#N/A</v>
      </c>
    </row>
    <row r="745" spans="1:18" x14ac:dyDescent="0.35">
      <c r="A745" s="15" t="s">
        <v>7318</v>
      </c>
      <c r="B745" s="15" t="s">
        <v>7319</v>
      </c>
      <c r="C745" s="15" t="s">
        <v>7320</v>
      </c>
      <c r="D745" s="15" t="s">
        <v>4540</v>
      </c>
      <c r="E745" s="15" t="s">
        <v>4527</v>
      </c>
      <c r="F745" s="15" t="s">
        <v>4514</v>
      </c>
      <c r="G745" s="15" t="s">
        <v>3870</v>
      </c>
      <c r="H745" s="16" t="s">
        <v>7321</v>
      </c>
      <c r="I745" s="17">
        <v>50</v>
      </c>
      <c r="J745" s="15" t="s">
        <v>30</v>
      </c>
      <c r="K745" s="15" t="s">
        <v>30</v>
      </c>
      <c r="L745" s="15">
        <v>1975</v>
      </c>
      <c r="M745" s="15" t="s">
        <v>30</v>
      </c>
      <c r="N745" s="15" t="s">
        <v>30</v>
      </c>
      <c r="O745" s="15" t="s">
        <v>30</v>
      </c>
      <c r="P745" s="15" t="s">
        <v>4</v>
      </c>
      <c r="Q745" s="15" t="s">
        <v>30</v>
      </c>
      <c r="R745" s="18" t="e">
        <f>INDEX('Blast furnaces'!$R:$R,MATCH(A745,'Blast furnaces'!$A:$A,0))</f>
        <v>#N/A</v>
      </c>
    </row>
    <row r="746" spans="1:18" x14ac:dyDescent="0.35">
      <c r="A746" s="15" t="s">
        <v>7322</v>
      </c>
      <c r="B746" s="15" t="s">
        <v>7323</v>
      </c>
      <c r="C746" s="15" t="s">
        <v>7324</v>
      </c>
      <c r="D746" s="15" t="s">
        <v>4541</v>
      </c>
      <c r="E746" s="15" t="s">
        <v>4542</v>
      </c>
      <c r="F746" s="15" t="s">
        <v>4514</v>
      </c>
      <c r="G746" s="15" t="s">
        <v>3870</v>
      </c>
      <c r="H746" s="16" t="s">
        <v>7325</v>
      </c>
      <c r="I746" s="17">
        <v>62</v>
      </c>
      <c r="J746" s="15" t="s">
        <v>30</v>
      </c>
      <c r="K746" s="15" t="s">
        <v>30</v>
      </c>
      <c r="L746" s="15">
        <v>1963</v>
      </c>
      <c r="M746" s="15" t="s">
        <v>30</v>
      </c>
      <c r="N746" s="15" t="s">
        <v>30</v>
      </c>
      <c r="O746" s="15" t="s">
        <v>30</v>
      </c>
      <c r="P746" s="15" t="s">
        <v>4</v>
      </c>
      <c r="Q746" s="15" t="s">
        <v>30</v>
      </c>
      <c r="R746" s="18" t="e">
        <f>INDEX('Blast furnaces'!$R:$R,MATCH(A746,'Blast furnaces'!$A:$A,0))</f>
        <v>#N/A</v>
      </c>
    </row>
    <row r="747" spans="1:18" x14ac:dyDescent="0.35">
      <c r="A747" s="15" t="s">
        <v>7326</v>
      </c>
      <c r="B747" s="15" t="s">
        <v>7327</v>
      </c>
      <c r="C747" s="15" t="s">
        <v>7328</v>
      </c>
      <c r="D747" s="15" t="s">
        <v>4543</v>
      </c>
      <c r="E747" s="15" t="s">
        <v>4544</v>
      </c>
      <c r="F747" s="15" t="s">
        <v>4514</v>
      </c>
      <c r="G747" s="15" t="s">
        <v>3870</v>
      </c>
      <c r="H747" s="16" t="s">
        <v>7329</v>
      </c>
      <c r="I747" s="17">
        <v>68</v>
      </c>
      <c r="J747" s="15" t="s">
        <v>30</v>
      </c>
      <c r="K747" s="15" t="s">
        <v>30</v>
      </c>
      <c r="L747" s="15">
        <v>1957</v>
      </c>
      <c r="M747" s="15" t="s">
        <v>30</v>
      </c>
      <c r="N747" s="15" t="s">
        <v>30</v>
      </c>
      <c r="O747" s="15" t="s">
        <v>30</v>
      </c>
      <c r="P747" s="15" t="s">
        <v>4</v>
      </c>
      <c r="Q747" s="15" t="s">
        <v>30</v>
      </c>
      <c r="R747" s="18" t="e">
        <f>INDEX('Blast furnaces'!$R:$R,MATCH(A747,'Blast furnaces'!$A:$A,0))</f>
        <v>#N/A</v>
      </c>
    </row>
    <row r="748" spans="1:18" x14ac:dyDescent="0.35">
      <c r="A748" s="15" t="s">
        <v>7330</v>
      </c>
      <c r="B748" s="15" t="s">
        <v>7331</v>
      </c>
      <c r="C748" s="15" t="s">
        <v>7328</v>
      </c>
      <c r="D748" s="15" t="s">
        <v>4545</v>
      </c>
      <c r="E748" s="15" t="s">
        <v>4546</v>
      </c>
      <c r="F748" s="15" t="s">
        <v>4514</v>
      </c>
      <c r="G748" s="15" t="s">
        <v>3870</v>
      </c>
      <c r="H748" s="16" t="s">
        <v>7332</v>
      </c>
      <c r="I748" s="17">
        <v>64</v>
      </c>
      <c r="J748" s="15" t="s">
        <v>30</v>
      </c>
      <c r="K748" s="15" t="s">
        <v>30</v>
      </c>
      <c r="L748" s="15">
        <v>1961</v>
      </c>
      <c r="M748" s="15" t="s">
        <v>30</v>
      </c>
      <c r="N748" s="15" t="s">
        <v>30</v>
      </c>
      <c r="O748" s="15" t="s">
        <v>30</v>
      </c>
      <c r="P748" s="15" t="s">
        <v>4</v>
      </c>
      <c r="Q748" s="15" t="s">
        <v>30</v>
      </c>
      <c r="R748" s="18" t="e">
        <f>INDEX('Blast furnaces'!$R:$R,MATCH(A748,'Blast furnaces'!$A:$A,0))</f>
        <v>#N/A</v>
      </c>
    </row>
    <row r="749" spans="1:18" x14ac:dyDescent="0.35">
      <c r="A749" s="15" t="s">
        <v>7333</v>
      </c>
      <c r="B749" s="15" t="s">
        <v>7334</v>
      </c>
      <c r="C749" s="15" t="s">
        <v>7335</v>
      </c>
      <c r="D749" s="15" t="s">
        <v>4547</v>
      </c>
      <c r="E749" s="15" t="s">
        <v>4548</v>
      </c>
      <c r="F749" s="15" t="s">
        <v>4514</v>
      </c>
      <c r="G749" s="15" t="s">
        <v>3870</v>
      </c>
      <c r="H749" s="16" t="s">
        <v>7336</v>
      </c>
      <c r="I749" s="17">
        <v>116</v>
      </c>
      <c r="J749" s="15" t="s">
        <v>30</v>
      </c>
      <c r="K749" s="15" t="s">
        <v>30</v>
      </c>
      <c r="L749" s="15">
        <v>1909</v>
      </c>
      <c r="M749" s="15" t="s">
        <v>30</v>
      </c>
      <c r="N749" s="15" t="s">
        <v>30</v>
      </c>
      <c r="O749" s="15" t="s">
        <v>30</v>
      </c>
      <c r="P749" s="15" t="s">
        <v>4</v>
      </c>
      <c r="Q749" s="15" t="s">
        <v>7337</v>
      </c>
      <c r="R749" s="18" t="e">
        <f>INDEX('Blast furnaces'!$R:$R,MATCH(A749,'Blast furnaces'!$A:$A,0))</f>
        <v>#N/A</v>
      </c>
    </row>
    <row r="750" spans="1:18" x14ac:dyDescent="0.35">
      <c r="A750" s="15" t="s">
        <v>7338</v>
      </c>
      <c r="B750" s="15" t="s">
        <v>7339</v>
      </c>
      <c r="C750" s="15" t="s">
        <v>7340</v>
      </c>
      <c r="D750" s="15" t="s">
        <v>4549</v>
      </c>
      <c r="E750" s="15" t="s">
        <v>4550</v>
      </c>
      <c r="F750" s="15" t="s">
        <v>4551</v>
      </c>
      <c r="G750" s="15" t="s">
        <v>3899</v>
      </c>
      <c r="H750" s="16" t="s">
        <v>7341</v>
      </c>
      <c r="I750" s="17">
        <v>82</v>
      </c>
      <c r="J750" s="15" t="s">
        <v>30</v>
      </c>
      <c r="K750" s="15" t="s">
        <v>30</v>
      </c>
      <c r="L750" s="15">
        <v>1943</v>
      </c>
      <c r="M750" s="15" t="s">
        <v>30</v>
      </c>
      <c r="N750" s="15" t="s">
        <v>30</v>
      </c>
      <c r="O750" s="15" t="s">
        <v>30</v>
      </c>
      <c r="P750" s="15" t="s">
        <v>4</v>
      </c>
      <c r="Q750" s="15" t="s">
        <v>30</v>
      </c>
      <c r="R750" s="18" t="e">
        <f>INDEX('Blast furnaces'!$R:$R,MATCH(A750,'Blast furnaces'!$A:$A,0))</f>
        <v>#N/A</v>
      </c>
    </row>
    <row r="751" spans="1:18" x14ac:dyDescent="0.35">
      <c r="A751" s="15" t="s">
        <v>7342</v>
      </c>
      <c r="B751" s="15" t="s">
        <v>7343</v>
      </c>
      <c r="C751" s="15" t="s">
        <v>7344</v>
      </c>
      <c r="D751" s="15" t="s">
        <v>4552</v>
      </c>
      <c r="E751" s="15" t="s">
        <v>4550</v>
      </c>
      <c r="F751" s="15" t="s">
        <v>4551</v>
      </c>
      <c r="G751" s="15" t="s">
        <v>3899</v>
      </c>
      <c r="H751" s="16" t="s">
        <v>7345</v>
      </c>
      <c r="I751" s="17">
        <v>66</v>
      </c>
      <c r="J751" s="15" t="s">
        <v>30</v>
      </c>
      <c r="K751" s="15" t="s">
        <v>30</v>
      </c>
      <c r="L751" s="15">
        <v>1959</v>
      </c>
      <c r="M751" s="15" t="s">
        <v>30</v>
      </c>
      <c r="N751" s="15" t="s">
        <v>30</v>
      </c>
      <c r="O751" s="15" t="s">
        <v>30</v>
      </c>
      <c r="P751" s="15" t="s">
        <v>4</v>
      </c>
      <c r="Q751" s="15" t="s">
        <v>30</v>
      </c>
      <c r="R751" s="18" t="e">
        <f>INDEX('Blast furnaces'!$R:$R,MATCH(A751,'Blast furnaces'!$A:$A,0))</f>
        <v>#N/A</v>
      </c>
    </row>
    <row r="752" spans="1:18" x14ac:dyDescent="0.35">
      <c r="A752" s="15" t="s">
        <v>7346</v>
      </c>
      <c r="B752" s="15" t="s">
        <v>7347</v>
      </c>
      <c r="C752" s="15" t="s">
        <v>7348</v>
      </c>
      <c r="D752" s="15" t="s">
        <v>4553</v>
      </c>
      <c r="E752" s="15" t="s">
        <v>4554</v>
      </c>
      <c r="F752" s="15" t="s">
        <v>4551</v>
      </c>
      <c r="G752" s="15" t="s">
        <v>3899</v>
      </c>
      <c r="H752" s="16" t="s">
        <v>7349</v>
      </c>
      <c r="I752" s="17">
        <v>63</v>
      </c>
      <c r="J752" s="15" t="s">
        <v>30</v>
      </c>
      <c r="K752" s="15" t="s">
        <v>30</v>
      </c>
      <c r="L752" s="15">
        <v>1962</v>
      </c>
      <c r="M752" s="15" t="s">
        <v>30</v>
      </c>
      <c r="N752" s="15" t="s">
        <v>30</v>
      </c>
      <c r="O752" s="15" t="s">
        <v>30</v>
      </c>
      <c r="P752" s="15" t="s">
        <v>4</v>
      </c>
      <c r="Q752" s="15" t="s">
        <v>7350</v>
      </c>
      <c r="R752" s="18" t="e">
        <f>INDEX('Blast furnaces'!$R:$R,MATCH(A752,'Blast furnaces'!$A:$A,0))</f>
        <v>#N/A</v>
      </c>
    </row>
    <row r="753" spans="1:18" x14ac:dyDescent="0.35">
      <c r="A753" s="15" t="s">
        <v>7351</v>
      </c>
      <c r="B753" s="15" t="s">
        <v>7352</v>
      </c>
      <c r="C753" s="15" t="s">
        <v>7353</v>
      </c>
      <c r="D753" s="15" t="s">
        <v>4555</v>
      </c>
      <c r="E753" s="15" t="s">
        <v>4556</v>
      </c>
      <c r="F753" s="15" t="s">
        <v>4551</v>
      </c>
      <c r="G753" s="15" t="s">
        <v>3899</v>
      </c>
      <c r="H753" s="16" t="s">
        <v>7354</v>
      </c>
      <c r="I753" s="17" t="s">
        <v>30</v>
      </c>
      <c r="J753" s="15" t="s">
        <v>30</v>
      </c>
      <c r="K753" s="15" t="s">
        <v>30</v>
      </c>
      <c r="L753" s="15" t="s">
        <v>30</v>
      </c>
      <c r="M753" s="15" t="s">
        <v>30</v>
      </c>
      <c r="N753" s="15" t="s">
        <v>30</v>
      </c>
      <c r="O753" s="15" t="s">
        <v>30</v>
      </c>
      <c r="P753" s="15" t="s">
        <v>4</v>
      </c>
      <c r="Q753" s="15" t="s">
        <v>30</v>
      </c>
      <c r="R753" s="18" t="e">
        <f>INDEX('Blast furnaces'!$R:$R,MATCH(A753,'Blast furnaces'!$A:$A,0))</f>
        <v>#N/A</v>
      </c>
    </row>
    <row r="754" spans="1:18" x14ac:dyDescent="0.35">
      <c r="A754" s="15" t="s">
        <v>7355</v>
      </c>
      <c r="B754" s="15" t="s">
        <v>7356</v>
      </c>
      <c r="C754" s="15" t="s">
        <v>7353</v>
      </c>
      <c r="D754" s="15" t="s">
        <v>4557</v>
      </c>
      <c r="E754" s="15" t="s">
        <v>4558</v>
      </c>
      <c r="F754" s="15" t="s">
        <v>4551</v>
      </c>
      <c r="G754" s="15" t="s">
        <v>3899</v>
      </c>
      <c r="H754" s="16" t="s">
        <v>7357</v>
      </c>
      <c r="I754" s="17">
        <v>47</v>
      </c>
      <c r="J754" s="15" t="s">
        <v>30</v>
      </c>
      <c r="K754" s="15" t="s">
        <v>30</v>
      </c>
      <c r="L754" s="15">
        <v>1978</v>
      </c>
      <c r="M754" s="15" t="s">
        <v>30</v>
      </c>
      <c r="N754" s="15" t="s">
        <v>30</v>
      </c>
      <c r="O754" s="15" t="s">
        <v>30</v>
      </c>
      <c r="P754" s="15" t="s">
        <v>4</v>
      </c>
      <c r="Q754" s="15" t="s">
        <v>30</v>
      </c>
      <c r="R754" s="18" t="e">
        <f>INDEX('Blast furnaces'!$R:$R,MATCH(A754,'Blast furnaces'!$A:$A,0))</f>
        <v>#N/A</v>
      </c>
    </row>
    <row r="755" spans="1:18" x14ac:dyDescent="0.35">
      <c r="A755" s="15" t="s">
        <v>7358</v>
      </c>
      <c r="B755" s="15" t="s">
        <v>7359</v>
      </c>
      <c r="C755" s="15" t="s">
        <v>7353</v>
      </c>
      <c r="D755" s="15" t="s">
        <v>4559</v>
      </c>
      <c r="E755" s="15" t="s">
        <v>4560</v>
      </c>
      <c r="F755" s="15" t="s">
        <v>4551</v>
      </c>
      <c r="G755" s="15" t="s">
        <v>3899</v>
      </c>
      <c r="H755" s="16" t="s">
        <v>7360</v>
      </c>
      <c r="I755" s="17">
        <v>88</v>
      </c>
      <c r="J755" s="15" t="s">
        <v>30</v>
      </c>
      <c r="K755" s="15" t="s">
        <v>30</v>
      </c>
      <c r="L755" s="15">
        <v>1937</v>
      </c>
      <c r="M755" s="15" t="s">
        <v>30</v>
      </c>
      <c r="N755" s="15" t="s">
        <v>30</v>
      </c>
      <c r="O755" s="15" t="s">
        <v>30</v>
      </c>
      <c r="P755" s="15" t="s">
        <v>4</v>
      </c>
      <c r="Q755" s="15" t="s">
        <v>30</v>
      </c>
      <c r="R755" s="18" t="e">
        <f>INDEX('Blast furnaces'!$R:$R,MATCH(A755,'Blast furnaces'!$A:$A,0))</f>
        <v>#N/A</v>
      </c>
    </row>
    <row r="756" spans="1:18" x14ac:dyDescent="0.35">
      <c r="A756" s="15" t="s">
        <v>7361</v>
      </c>
      <c r="B756" s="15" t="s">
        <v>7362</v>
      </c>
      <c r="C756" s="15" t="s">
        <v>7363</v>
      </c>
      <c r="D756" s="15" t="s">
        <v>4557</v>
      </c>
      <c r="E756" s="15" t="s">
        <v>4558</v>
      </c>
      <c r="F756" s="15" t="s">
        <v>4551</v>
      </c>
      <c r="G756" s="15" t="s">
        <v>3899</v>
      </c>
      <c r="H756" s="16" t="s">
        <v>7364</v>
      </c>
      <c r="I756" s="17">
        <v>88</v>
      </c>
      <c r="J756" s="15" t="s">
        <v>30</v>
      </c>
      <c r="K756" s="15" t="s">
        <v>30</v>
      </c>
      <c r="L756" s="15">
        <v>1937</v>
      </c>
      <c r="M756" s="15" t="s">
        <v>30</v>
      </c>
      <c r="N756" s="15" t="s">
        <v>30</v>
      </c>
      <c r="O756" s="15" t="s">
        <v>30</v>
      </c>
      <c r="P756" s="15" t="s">
        <v>4</v>
      </c>
      <c r="Q756" s="15" t="s">
        <v>30</v>
      </c>
      <c r="R756" s="18" t="e">
        <f>INDEX('Blast furnaces'!$R:$R,MATCH(A756,'Blast furnaces'!$A:$A,0))</f>
        <v>#N/A</v>
      </c>
    </row>
    <row r="757" spans="1:18" x14ac:dyDescent="0.35">
      <c r="A757" s="15" t="s">
        <v>7365</v>
      </c>
      <c r="B757" s="15" t="s">
        <v>7366</v>
      </c>
      <c r="C757" s="15" t="s">
        <v>7363</v>
      </c>
      <c r="D757" s="15" t="s">
        <v>4561</v>
      </c>
      <c r="E757" s="15" t="s">
        <v>4562</v>
      </c>
      <c r="F757" s="15" t="s">
        <v>4551</v>
      </c>
      <c r="G757" s="15" t="s">
        <v>3899</v>
      </c>
      <c r="H757" s="16" t="s">
        <v>7367</v>
      </c>
      <c r="I757" s="17">
        <v>92</v>
      </c>
      <c r="J757" s="15" t="s">
        <v>30</v>
      </c>
      <c r="K757" s="15" t="s">
        <v>30</v>
      </c>
      <c r="L757" s="15">
        <v>1933</v>
      </c>
      <c r="M757" s="15" t="s">
        <v>30</v>
      </c>
      <c r="N757" s="15" t="s">
        <v>30</v>
      </c>
      <c r="O757" s="15" t="s">
        <v>30</v>
      </c>
      <c r="P757" s="15" t="s">
        <v>4</v>
      </c>
      <c r="Q757" s="15" t="s">
        <v>30</v>
      </c>
      <c r="R757" s="18" t="e">
        <f>INDEX('Blast furnaces'!$R:$R,MATCH(A757,'Blast furnaces'!$A:$A,0))</f>
        <v>#N/A</v>
      </c>
    </row>
    <row r="758" spans="1:18" x14ac:dyDescent="0.35">
      <c r="A758" s="15" t="s">
        <v>7368</v>
      </c>
      <c r="B758" s="15" t="s">
        <v>7369</v>
      </c>
      <c r="C758" s="15" t="s">
        <v>7363</v>
      </c>
      <c r="D758" s="15" t="s">
        <v>4563</v>
      </c>
      <c r="E758" s="15" t="s">
        <v>4564</v>
      </c>
      <c r="F758" s="15" t="s">
        <v>4551</v>
      </c>
      <c r="G758" s="15" t="s">
        <v>3899</v>
      </c>
      <c r="H758" s="16" t="s">
        <v>7370</v>
      </c>
      <c r="I758" s="17">
        <v>58</v>
      </c>
      <c r="J758" s="15" t="s">
        <v>30</v>
      </c>
      <c r="K758" s="18">
        <v>22463</v>
      </c>
      <c r="L758" s="15">
        <v>1967</v>
      </c>
      <c r="M758" s="15" t="s">
        <v>30</v>
      </c>
      <c r="N758" s="15" t="s">
        <v>30</v>
      </c>
      <c r="O758" s="15" t="s">
        <v>30</v>
      </c>
      <c r="P758" s="15" t="s">
        <v>4</v>
      </c>
      <c r="Q758" s="15" t="s">
        <v>30</v>
      </c>
      <c r="R758" s="18" t="e">
        <f>INDEX('Blast furnaces'!$R:$R,MATCH(A758,'Blast furnaces'!$A:$A,0))</f>
        <v>#N/A</v>
      </c>
    </row>
    <row r="759" spans="1:18" x14ac:dyDescent="0.35">
      <c r="A759" s="15" t="s">
        <v>2125</v>
      </c>
      <c r="B759" s="15" t="s">
        <v>7371</v>
      </c>
      <c r="C759" s="15" t="s">
        <v>7372</v>
      </c>
      <c r="D759" s="15" t="s">
        <v>4565</v>
      </c>
      <c r="E759" s="15" t="s">
        <v>4556</v>
      </c>
      <c r="F759" s="15" t="s">
        <v>4551</v>
      </c>
      <c r="G759" s="15" t="s">
        <v>3899</v>
      </c>
      <c r="H759" s="16" t="s">
        <v>2127</v>
      </c>
      <c r="I759" s="17">
        <v>74</v>
      </c>
      <c r="J759" s="15" t="s">
        <v>30</v>
      </c>
      <c r="K759" s="15" t="s">
        <v>30</v>
      </c>
      <c r="L759" s="15">
        <v>1951</v>
      </c>
      <c r="M759" s="15" t="s">
        <v>30</v>
      </c>
      <c r="N759" s="15" t="s">
        <v>30</v>
      </c>
      <c r="O759" s="15" t="s">
        <v>30</v>
      </c>
      <c r="P759" s="15" t="s">
        <v>5264</v>
      </c>
      <c r="Q759" s="15" t="s">
        <v>7373</v>
      </c>
      <c r="R759" s="18">
        <f>INDEX('Blast furnaces'!$R:$R,MATCH(A759,'Blast furnaces'!$A:$A,0))</f>
        <v>44939</v>
      </c>
    </row>
    <row r="760" spans="1:18" x14ac:dyDescent="0.35">
      <c r="A760" s="15" t="s">
        <v>2139</v>
      </c>
      <c r="B760" s="15" t="s">
        <v>7374</v>
      </c>
      <c r="C760" s="15" t="s">
        <v>7372</v>
      </c>
      <c r="D760" s="15" t="s">
        <v>4566</v>
      </c>
      <c r="E760" s="15" t="s">
        <v>4567</v>
      </c>
      <c r="F760" s="15" t="s">
        <v>4551</v>
      </c>
      <c r="G760" s="15" t="s">
        <v>3899</v>
      </c>
      <c r="H760" s="16" t="s">
        <v>2141</v>
      </c>
      <c r="I760" s="17">
        <v>65.66</v>
      </c>
      <c r="J760" s="15" t="s">
        <v>30</v>
      </c>
      <c r="K760" s="15" t="s">
        <v>30</v>
      </c>
      <c r="L760" s="15">
        <v>1958</v>
      </c>
      <c r="M760" s="20">
        <v>44874</v>
      </c>
      <c r="N760" s="15" t="s">
        <v>30</v>
      </c>
      <c r="O760" s="18">
        <v>45170</v>
      </c>
      <c r="P760" s="15" t="s">
        <v>5264</v>
      </c>
      <c r="Q760" s="15" t="s">
        <v>7375</v>
      </c>
      <c r="R760" s="18">
        <f>INDEX('Blast furnaces'!$R:$R,MATCH(A760,'Blast furnaces'!$A:$A,0))</f>
        <v>38108</v>
      </c>
    </row>
    <row r="761" spans="1:18" x14ac:dyDescent="0.35">
      <c r="A761" s="15" t="s">
        <v>7376</v>
      </c>
      <c r="B761" s="15" t="s">
        <v>7377</v>
      </c>
      <c r="C761" s="15" t="s">
        <v>7372</v>
      </c>
      <c r="D761" s="15" t="s">
        <v>4568</v>
      </c>
      <c r="E761" s="15" t="s">
        <v>4569</v>
      </c>
      <c r="F761" s="15" t="s">
        <v>4551</v>
      </c>
      <c r="G761" s="15" t="s">
        <v>3899</v>
      </c>
      <c r="H761" s="16" t="s">
        <v>7378</v>
      </c>
      <c r="I761" s="17">
        <v>51.36</v>
      </c>
      <c r="J761" s="15" t="s">
        <v>30</v>
      </c>
      <c r="K761" s="18">
        <v>26785</v>
      </c>
      <c r="L761" s="18">
        <v>27150</v>
      </c>
      <c r="M761" s="15" t="s">
        <v>30</v>
      </c>
      <c r="N761" s="15" t="s">
        <v>30</v>
      </c>
      <c r="O761" s="15" t="s">
        <v>30</v>
      </c>
      <c r="P761" s="15" t="s">
        <v>4</v>
      </c>
      <c r="Q761" s="15" t="s">
        <v>30</v>
      </c>
      <c r="R761" s="18" t="e">
        <f>INDEX('Blast furnaces'!$R:$R,MATCH(A761,'Blast furnaces'!$A:$A,0))</f>
        <v>#N/A</v>
      </c>
    </row>
    <row r="762" spans="1:18" x14ac:dyDescent="0.35">
      <c r="A762" s="15" t="s">
        <v>2134</v>
      </c>
      <c r="B762" s="15" t="s">
        <v>7379</v>
      </c>
      <c r="C762" s="15" t="s">
        <v>7372</v>
      </c>
      <c r="D762" s="15" t="s">
        <v>4570</v>
      </c>
      <c r="E762" s="15" t="s">
        <v>4571</v>
      </c>
      <c r="F762" s="15" t="s">
        <v>4551</v>
      </c>
      <c r="G762" s="15" t="s">
        <v>3899</v>
      </c>
      <c r="H762" s="16" t="s">
        <v>2136</v>
      </c>
      <c r="I762" s="17">
        <v>60</v>
      </c>
      <c r="J762" s="15" t="s">
        <v>30</v>
      </c>
      <c r="K762" s="15" t="s">
        <v>30</v>
      </c>
      <c r="L762" s="15">
        <v>1965</v>
      </c>
      <c r="M762" s="15" t="s">
        <v>30</v>
      </c>
      <c r="N762" s="15" t="s">
        <v>30</v>
      </c>
      <c r="O762" s="15" t="s">
        <v>30</v>
      </c>
      <c r="P762" s="15" t="s">
        <v>6125</v>
      </c>
      <c r="Q762" s="15" t="s">
        <v>30</v>
      </c>
      <c r="R762" s="18">
        <f>INDEX('Blast furnaces'!$R:$R,MATCH(A762,'Blast furnaces'!$A:$A,0))</f>
        <v>40677</v>
      </c>
    </row>
    <row r="763" spans="1:18" x14ac:dyDescent="0.35">
      <c r="A763" s="15" t="s">
        <v>2129</v>
      </c>
      <c r="B763" s="15" t="s">
        <v>7380</v>
      </c>
      <c r="C763" s="15" t="s">
        <v>7372</v>
      </c>
      <c r="D763" s="15" t="s">
        <v>4563</v>
      </c>
      <c r="E763" s="15" t="s">
        <v>4564</v>
      </c>
      <c r="F763" s="15" t="s">
        <v>4551</v>
      </c>
      <c r="G763" s="15" t="s">
        <v>3899</v>
      </c>
      <c r="H763" s="16" t="s">
        <v>2131</v>
      </c>
      <c r="I763" s="17">
        <v>58</v>
      </c>
      <c r="J763" s="15" t="s">
        <v>30</v>
      </c>
      <c r="K763" s="15">
        <v>1961</v>
      </c>
      <c r="L763" s="15">
        <v>1967</v>
      </c>
      <c r="M763" s="15" t="s">
        <v>30</v>
      </c>
      <c r="N763" s="15" t="s">
        <v>30</v>
      </c>
      <c r="O763" s="15" t="s">
        <v>30</v>
      </c>
      <c r="P763" s="15" t="s">
        <v>5264</v>
      </c>
      <c r="Q763" s="15" t="s">
        <v>30</v>
      </c>
      <c r="R763" s="18">
        <f>INDEX('Blast furnaces'!$R:$R,MATCH(A763,'Blast furnaces'!$A:$A,0))</f>
        <v>37926</v>
      </c>
    </row>
    <row r="764" spans="1:18" x14ac:dyDescent="0.35">
      <c r="A764" s="15" t="s">
        <v>7381</v>
      </c>
      <c r="B764" s="15" t="s">
        <v>7382</v>
      </c>
      <c r="C764" s="15" t="s">
        <v>7383</v>
      </c>
      <c r="D764" s="15" t="s">
        <v>4572</v>
      </c>
      <c r="E764" s="15" t="s">
        <v>4560</v>
      </c>
      <c r="F764" s="15" t="s">
        <v>4551</v>
      </c>
      <c r="G764" s="15" t="s">
        <v>3899</v>
      </c>
      <c r="H764" s="16" t="s">
        <v>7384</v>
      </c>
      <c r="I764" s="17">
        <v>68.77</v>
      </c>
      <c r="J764" s="15" t="s">
        <v>30</v>
      </c>
      <c r="K764" s="15" t="s">
        <v>30</v>
      </c>
      <c r="L764" s="21">
        <v>20790</v>
      </c>
      <c r="M764" s="15" t="s">
        <v>30</v>
      </c>
      <c r="N764" s="15" t="s">
        <v>30</v>
      </c>
      <c r="O764" s="15" t="s">
        <v>30</v>
      </c>
      <c r="P764" s="15" t="s">
        <v>4</v>
      </c>
      <c r="Q764" s="15" t="s">
        <v>30</v>
      </c>
      <c r="R764" s="18" t="e">
        <f>INDEX('Blast furnaces'!$R:$R,MATCH(A764,'Blast furnaces'!$A:$A,0))</f>
        <v>#N/A</v>
      </c>
    </row>
    <row r="765" spans="1:18" x14ac:dyDescent="0.35">
      <c r="A765" s="15" t="s">
        <v>2142</v>
      </c>
      <c r="B765" s="15" t="s">
        <v>7385</v>
      </c>
      <c r="C765" s="15" t="s">
        <v>7386</v>
      </c>
      <c r="D765" s="15" t="s">
        <v>4573</v>
      </c>
      <c r="E765" s="15" t="s">
        <v>4558</v>
      </c>
      <c r="F765" s="15" t="s">
        <v>4551</v>
      </c>
      <c r="G765" s="15" t="s">
        <v>3899</v>
      </c>
      <c r="H765" s="16" t="s">
        <v>2144</v>
      </c>
      <c r="I765" s="17">
        <v>55</v>
      </c>
      <c r="J765" s="15" t="s">
        <v>30</v>
      </c>
      <c r="K765" s="15" t="s">
        <v>30</v>
      </c>
      <c r="L765" s="15">
        <v>1970</v>
      </c>
      <c r="M765" s="15" t="s">
        <v>30</v>
      </c>
      <c r="N765" s="15" t="s">
        <v>30</v>
      </c>
      <c r="O765" s="15" t="s">
        <v>30</v>
      </c>
      <c r="P765" s="15" t="s">
        <v>5200</v>
      </c>
      <c r="Q765" s="15" t="s">
        <v>30</v>
      </c>
      <c r="R765" s="18">
        <f>INDEX('Blast furnaces'!$R:$R,MATCH(A765,'Blast furnaces'!$A:$A,0))</f>
        <v>32143</v>
      </c>
    </row>
    <row r="766" spans="1:18" x14ac:dyDescent="0.35">
      <c r="A766" s="15" t="s">
        <v>2147</v>
      </c>
      <c r="B766" s="15" t="s">
        <v>7387</v>
      </c>
      <c r="C766" s="15" t="s">
        <v>7386</v>
      </c>
      <c r="D766" s="15" t="s">
        <v>4574</v>
      </c>
      <c r="E766" s="15" t="s">
        <v>4558</v>
      </c>
      <c r="F766" s="15" t="s">
        <v>4551</v>
      </c>
      <c r="G766" s="15" t="s">
        <v>3899</v>
      </c>
      <c r="H766" s="16" t="s">
        <v>2149</v>
      </c>
      <c r="I766" s="17">
        <v>58</v>
      </c>
      <c r="J766" s="15" t="s">
        <v>30</v>
      </c>
      <c r="K766" s="15" t="s">
        <v>30</v>
      </c>
      <c r="L766" s="15">
        <v>1959</v>
      </c>
      <c r="M766" s="20">
        <v>41423</v>
      </c>
      <c r="N766" s="15">
        <v>2017</v>
      </c>
      <c r="O766" s="15">
        <v>2017</v>
      </c>
      <c r="P766" s="15" t="s">
        <v>5226</v>
      </c>
      <c r="Q766" s="15" t="s">
        <v>30</v>
      </c>
      <c r="R766" s="18">
        <f>INDEX('Blast furnaces'!$R:$R,MATCH(A766,'Blast furnaces'!$A:$A,0))</f>
        <v>39448</v>
      </c>
    </row>
    <row r="767" spans="1:18" x14ac:dyDescent="0.35">
      <c r="A767" s="15" t="s">
        <v>7388</v>
      </c>
      <c r="B767" s="15" t="s">
        <v>7389</v>
      </c>
      <c r="C767" s="15" t="s">
        <v>7390</v>
      </c>
      <c r="D767" s="15" t="s">
        <v>4575</v>
      </c>
      <c r="E767" s="15" t="s">
        <v>4560</v>
      </c>
      <c r="F767" s="15" t="s">
        <v>4551</v>
      </c>
      <c r="G767" s="15" t="s">
        <v>3899</v>
      </c>
      <c r="H767" s="16" t="s">
        <v>7391</v>
      </c>
      <c r="I767" s="17">
        <v>63</v>
      </c>
      <c r="J767" s="15" t="s">
        <v>30</v>
      </c>
      <c r="K767" s="15" t="s">
        <v>30</v>
      </c>
      <c r="L767" s="15">
        <v>1962</v>
      </c>
      <c r="M767" s="15" t="s">
        <v>30</v>
      </c>
      <c r="N767" s="15" t="s">
        <v>30</v>
      </c>
      <c r="O767" s="15" t="s">
        <v>30</v>
      </c>
      <c r="P767" s="15" t="s">
        <v>4</v>
      </c>
      <c r="Q767" s="15" t="s">
        <v>30</v>
      </c>
      <c r="R767" s="18" t="e">
        <f>INDEX('Blast furnaces'!$R:$R,MATCH(A767,'Blast furnaces'!$A:$A,0))</f>
        <v>#N/A</v>
      </c>
    </row>
    <row r="768" spans="1:18" x14ac:dyDescent="0.35">
      <c r="A768" s="15" t="s">
        <v>7392</v>
      </c>
      <c r="B768" s="15" t="s">
        <v>7393</v>
      </c>
      <c r="C768" s="15" t="s">
        <v>7390</v>
      </c>
      <c r="D768" s="15" t="s">
        <v>4553</v>
      </c>
      <c r="E768" s="15" t="s">
        <v>4554</v>
      </c>
      <c r="F768" s="15" t="s">
        <v>4551</v>
      </c>
      <c r="G768" s="15" t="s">
        <v>3899</v>
      </c>
      <c r="H768" s="16" t="s">
        <v>7394</v>
      </c>
      <c r="I768" s="17">
        <v>41</v>
      </c>
      <c r="J768" s="15" t="s">
        <v>30</v>
      </c>
      <c r="K768" s="15" t="s">
        <v>30</v>
      </c>
      <c r="L768" s="15">
        <v>1984</v>
      </c>
      <c r="M768" s="15" t="s">
        <v>30</v>
      </c>
      <c r="N768" s="15" t="s">
        <v>30</v>
      </c>
      <c r="O768" s="15" t="s">
        <v>30</v>
      </c>
      <c r="P768" s="15" t="s">
        <v>4</v>
      </c>
      <c r="Q768" s="15" t="s">
        <v>30</v>
      </c>
      <c r="R768" s="18" t="e">
        <f>INDEX('Blast furnaces'!$R:$R,MATCH(A768,'Blast furnaces'!$A:$A,0))</f>
        <v>#N/A</v>
      </c>
    </row>
    <row r="769" spans="1:18" x14ac:dyDescent="0.35">
      <c r="A769" s="15" t="s">
        <v>7395</v>
      </c>
      <c r="B769" s="15" t="s">
        <v>7396</v>
      </c>
      <c r="C769" s="15" t="s">
        <v>7390</v>
      </c>
      <c r="D769" s="15" t="s">
        <v>4576</v>
      </c>
      <c r="E769" s="15" t="s">
        <v>4577</v>
      </c>
      <c r="F769" s="15" t="s">
        <v>4551</v>
      </c>
      <c r="G769" s="15" t="s">
        <v>3899</v>
      </c>
      <c r="H769" s="16" t="s">
        <v>7397</v>
      </c>
      <c r="I769" s="17">
        <v>53</v>
      </c>
      <c r="J769" s="15" t="s">
        <v>30</v>
      </c>
      <c r="K769" s="15" t="s">
        <v>30</v>
      </c>
      <c r="L769" s="15">
        <v>1972</v>
      </c>
      <c r="M769" s="15" t="s">
        <v>30</v>
      </c>
      <c r="N769" s="15" t="s">
        <v>30</v>
      </c>
      <c r="O769" s="15" t="s">
        <v>30</v>
      </c>
      <c r="P769" s="15" t="s">
        <v>4</v>
      </c>
      <c r="Q769" s="15" t="s">
        <v>30</v>
      </c>
      <c r="R769" s="18" t="e">
        <f>INDEX('Blast furnaces'!$R:$R,MATCH(A769,'Blast furnaces'!$A:$A,0))</f>
        <v>#N/A</v>
      </c>
    </row>
    <row r="770" spans="1:18" x14ac:dyDescent="0.35">
      <c r="A770" s="15" t="s">
        <v>7398</v>
      </c>
      <c r="B770" s="15" t="s">
        <v>7399</v>
      </c>
      <c r="C770" s="15" t="s">
        <v>7400</v>
      </c>
      <c r="D770" s="15" t="s">
        <v>4559</v>
      </c>
      <c r="E770" s="15" t="s">
        <v>4560</v>
      </c>
      <c r="F770" s="15" t="s">
        <v>4551</v>
      </c>
      <c r="G770" s="15" t="s">
        <v>3899</v>
      </c>
      <c r="H770" s="16" t="s">
        <v>7401</v>
      </c>
      <c r="I770" s="17">
        <v>75.36</v>
      </c>
      <c r="J770" s="15" t="s">
        <v>30</v>
      </c>
      <c r="K770" s="15" t="s">
        <v>30</v>
      </c>
      <c r="L770" s="18">
        <v>18384</v>
      </c>
      <c r="M770" s="15" t="s">
        <v>30</v>
      </c>
      <c r="N770" s="15" t="s">
        <v>30</v>
      </c>
      <c r="O770" s="15" t="s">
        <v>30</v>
      </c>
      <c r="P770" s="15" t="s">
        <v>4</v>
      </c>
      <c r="Q770" s="15" t="s">
        <v>30</v>
      </c>
      <c r="R770" s="18" t="e">
        <f>INDEX('Blast furnaces'!$R:$R,MATCH(A770,'Blast furnaces'!$A:$A,0))</f>
        <v>#N/A</v>
      </c>
    </row>
    <row r="771" spans="1:18" x14ac:dyDescent="0.35">
      <c r="A771" s="15" t="s">
        <v>7402</v>
      </c>
      <c r="B771" s="15" t="s">
        <v>7403</v>
      </c>
      <c r="C771" s="15" t="s">
        <v>7404</v>
      </c>
      <c r="D771" s="15" t="s">
        <v>4578</v>
      </c>
      <c r="E771" s="15" t="s">
        <v>4560</v>
      </c>
      <c r="F771" s="15" t="s">
        <v>4551</v>
      </c>
      <c r="G771" s="15" t="s">
        <v>3899</v>
      </c>
      <c r="H771" s="16" t="s">
        <v>7405</v>
      </c>
      <c r="I771" s="17">
        <v>96</v>
      </c>
      <c r="J771" s="15" t="s">
        <v>30</v>
      </c>
      <c r="K771" s="15" t="s">
        <v>30</v>
      </c>
      <c r="L771" s="15">
        <v>1929</v>
      </c>
      <c r="M771" s="15" t="s">
        <v>30</v>
      </c>
      <c r="N771" s="15" t="s">
        <v>30</v>
      </c>
      <c r="O771" s="15" t="s">
        <v>30</v>
      </c>
      <c r="P771" s="15" t="s">
        <v>4</v>
      </c>
      <c r="Q771" s="15" t="s">
        <v>30</v>
      </c>
      <c r="R771" s="18" t="e">
        <f>INDEX('Blast furnaces'!$R:$R,MATCH(A771,'Blast furnaces'!$A:$A,0))</f>
        <v>#N/A</v>
      </c>
    </row>
    <row r="772" spans="1:18" x14ac:dyDescent="0.35">
      <c r="A772" s="15" t="s">
        <v>2173</v>
      </c>
      <c r="B772" s="15" t="s">
        <v>7406</v>
      </c>
      <c r="C772" s="15" t="s">
        <v>7407</v>
      </c>
      <c r="D772" s="15" t="s">
        <v>4579</v>
      </c>
      <c r="E772" s="15" t="s">
        <v>4562</v>
      </c>
      <c r="F772" s="15" t="s">
        <v>4551</v>
      </c>
      <c r="G772" s="15" t="s">
        <v>3899</v>
      </c>
      <c r="H772" s="16" t="s">
        <v>2175</v>
      </c>
      <c r="I772" s="17">
        <v>57</v>
      </c>
      <c r="J772" s="15" t="s">
        <v>30</v>
      </c>
      <c r="K772" s="15" t="s">
        <v>30</v>
      </c>
      <c r="L772" s="15">
        <v>1968</v>
      </c>
      <c r="M772" s="15" t="s">
        <v>30</v>
      </c>
      <c r="N772" s="15" t="s">
        <v>30</v>
      </c>
      <c r="O772" s="15" t="s">
        <v>30</v>
      </c>
      <c r="P772" s="15" t="s">
        <v>5226</v>
      </c>
      <c r="Q772" s="15" t="s">
        <v>7408</v>
      </c>
      <c r="R772" s="18">
        <f>INDEX('Blast furnaces'!$R:$R,MATCH(A772,'Blast furnaces'!$A:$A,0))</f>
        <v>38231</v>
      </c>
    </row>
    <row r="773" spans="1:18" x14ac:dyDescent="0.35">
      <c r="A773" s="15" t="s">
        <v>2154</v>
      </c>
      <c r="B773" s="15" t="s">
        <v>7409</v>
      </c>
      <c r="C773" s="15" t="s">
        <v>7407</v>
      </c>
      <c r="D773" s="15" t="s">
        <v>4580</v>
      </c>
      <c r="E773" s="15" t="s">
        <v>4556</v>
      </c>
      <c r="F773" s="15" t="s">
        <v>4551</v>
      </c>
      <c r="G773" s="15" t="s">
        <v>3899</v>
      </c>
      <c r="H773" s="16" t="s">
        <v>2156</v>
      </c>
      <c r="I773" s="17">
        <v>60</v>
      </c>
      <c r="J773" s="15">
        <v>1961</v>
      </c>
      <c r="K773" s="15">
        <v>1962</v>
      </c>
      <c r="L773" s="15">
        <v>1965</v>
      </c>
      <c r="M773" s="15" t="s">
        <v>30</v>
      </c>
      <c r="N773" s="15" t="s">
        <v>30</v>
      </c>
      <c r="O773" s="15" t="s">
        <v>30</v>
      </c>
      <c r="P773" s="15" t="s">
        <v>5226</v>
      </c>
      <c r="Q773" s="15" t="s">
        <v>30</v>
      </c>
      <c r="R773" s="18">
        <f>INDEX('Blast furnaces'!$R:$R,MATCH(A773,'Blast furnaces'!$A:$A,0))</f>
        <v>41030</v>
      </c>
    </row>
    <row r="774" spans="1:18" x14ac:dyDescent="0.35">
      <c r="A774" s="15" t="s">
        <v>2180</v>
      </c>
      <c r="B774" s="15" t="s">
        <v>7410</v>
      </c>
      <c r="C774" s="15" t="s">
        <v>7407</v>
      </c>
      <c r="D774" s="15" t="s">
        <v>4581</v>
      </c>
      <c r="E774" s="15" t="s">
        <v>4582</v>
      </c>
      <c r="F774" s="15" t="s">
        <v>4551</v>
      </c>
      <c r="G774" s="15" t="s">
        <v>3899</v>
      </c>
      <c r="H774" s="16" t="s">
        <v>2182</v>
      </c>
      <c r="I774" s="17">
        <v>83</v>
      </c>
      <c r="J774" s="15" t="s">
        <v>30</v>
      </c>
      <c r="K774" s="15" t="s">
        <v>30</v>
      </c>
      <c r="L774" s="15">
        <v>1942</v>
      </c>
      <c r="M774" s="15" t="s">
        <v>30</v>
      </c>
      <c r="N774" s="15" t="s">
        <v>30</v>
      </c>
      <c r="O774" s="15" t="s">
        <v>30</v>
      </c>
      <c r="P774" s="15" t="s">
        <v>5264</v>
      </c>
      <c r="Q774" s="15" t="s">
        <v>30</v>
      </c>
      <c r="R774" s="18">
        <f>INDEX('Blast furnaces'!$R:$R,MATCH(A774,'Blast furnaces'!$A:$A,0))</f>
        <v>43511</v>
      </c>
    </row>
    <row r="775" spans="1:18" x14ac:dyDescent="0.35">
      <c r="A775" s="15" t="s">
        <v>2166</v>
      </c>
      <c r="B775" s="15" t="s">
        <v>7411</v>
      </c>
      <c r="C775" s="15" t="s">
        <v>7407</v>
      </c>
      <c r="D775" s="15" t="s">
        <v>4583</v>
      </c>
      <c r="E775" s="15" t="s">
        <v>4583</v>
      </c>
      <c r="F775" s="15" t="s">
        <v>4551</v>
      </c>
      <c r="G775" s="15" t="s">
        <v>3899</v>
      </c>
      <c r="H775" s="16" t="s">
        <v>2168</v>
      </c>
      <c r="I775" s="17">
        <v>54.28</v>
      </c>
      <c r="J775" s="15">
        <v>1961</v>
      </c>
      <c r="K775" s="15" t="s">
        <v>30</v>
      </c>
      <c r="L775" s="18">
        <v>26085</v>
      </c>
      <c r="M775" s="15" t="s">
        <v>30</v>
      </c>
      <c r="N775" s="15" t="s">
        <v>30</v>
      </c>
      <c r="O775" s="15" t="s">
        <v>30</v>
      </c>
      <c r="P775" s="15" t="s">
        <v>5226</v>
      </c>
      <c r="Q775" s="15" t="s">
        <v>7412</v>
      </c>
      <c r="R775" s="18">
        <f>INDEX('Blast furnaces'!$R:$R,MATCH(A775,'Blast furnaces'!$A:$A,0))</f>
        <v>40026</v>
      </c>
    </row>
    <row r="776" spans="1:18" x14ac:dyDescent="0.35">
      <c r="A776" s="15" t="s">
        <v>2177</v>
      </c>
      <c r="B776" s="15" t="s">
        <v>7413</v>
      </c>
      <c r="C776" s="15" t="s">
        <v>7407</v>
      </c>
      <c r="D776" s="15" t="s">
        <v>4584</v>
      </c>
      <c r="E776" s="15" t="s">
        <v>4585</v>
      </c>
      <c r="F776" s="15" t="s">
        <v>4551</v>
      </c>
      <c r="G776" s="15" t="s">
        <v>3899</v>
      </c>
      <c r="H776" s="16" t="s">
        <v>2179</v>
      </c>
      <c r="I776" s="17">
        <v>68</v>
      </c>
      <c r="J776" s="15" t="s">
        <v>30</v>
      </c>
      <c r="K776" s="15" t="s">
        <v>30</v>
      </c>
      <c r="L776" s="15">
        <v>1957</v>
      </c>
      <c r="M776" s="15" t="s">
        <v>30</v>
      </c>
      <c r="N776" s="18">
        <v>44075</v>
      </c>
      <c r="O776" s="15" t="s">
        <v>30</v>
      </c>
      <c r="P776" s="15" t="s">
        <v>5226</v>
      </c>
      <c r="Q776" s="15" t="s">
        <v>7414</v>
      </c>
      <c r="R776" s="18">
        <f>INDEX('Blast furnaces'!$R:$R,MATCH(A776,'Blast furnaces'!$A:$A,0))</f>
        <v>37347</v>
      </c>
    </row>
    <row r="777" spans="1:18" x14ac:dyDescent="0.35">
      <c r="A777" s="15" t="s">
        <v>2170</v>
      </c>
      <c r="B777" s="15" t="s">
        <v>7415</v>
      </c>
      <c r="C777" s="15" t="s">
        <v>7407</v>
      </c>
      <c r="D777" s="15" t="s">
        <v>4584</v>
      </c>
      <c r="E777" s="15" t="s">
        <v>4585</v>
      </c>
      <c r="F777" s="15" t="s">
        <v>4551</v>
      </c>
      <c r="G777" s="15" t="s">
        <v>3899</v>
      </c>
      <c r="H777" s="16" t="s">
        <v>2172</v>
      </c>
      <c r="I777" s="17">
        <v>124</v>
      </c>
      <c r="J777" s="15">
        <v>1896</v>
      </c>
      <c r="K777" s="15" t="s">
        <v>30</v>
      </c>
      <c r="L777" s="15">
        <v>1901</v>
      </c>
      <c r="M777" s="15" t="s">
        <v>30</v>
      </c>
      <c r="N777" s="15" t="s">
        <v>30</v>
      </c>
      <c r="O777" s="15" t="s">
        <v>30</v>
      </c>
      <c r="P777" s="15" t="s">
        <v>5264</v>
      </c>
      <c r="Q777" s="15" t="s">
        <v>7416</v>
      </c>
      <c r="R777" s="18">
        <f>INDEX('Blast furnaces'!$R:$R,MATCH(A777,'Blast furnaces'!$A:$A,0))</f>
        <v>41749</v>
      </c>
    </row>
    <row r="778" spans="1:18" x14ac:dyDescent="0.35">
      <c r="A778" s="15" t="s">
        <v>2162</v>
      </c>
      <c r="B778" s="15" t="s">
        <v>7417</v>
      </c>
      <c r="C778" s="15" t="s">
        <v>7407</v>
      </c>
      <c r="D778" s="15" t="s">
        <v>4553</v>
      </c>
      <c r="E778" s="15" t="s">
        <v>4554</v>
      </c>
      <c r="F778" s="15" t="s">
        <v>4551</v>
      </c>
      <c r="G778" s="15" t="s">
        <v>3899</v>
      </c>
      <c r="H778" s="16" t="s">
        <v>2164</v>
      </c>
      <c r="I778" s="17">
        <v>64</v>
      </c>
      <c r="J778" s="15" t="s">
        <v>30</v>
      </c>
      <c r="K778" s="15">
        <v>1960</v>
      </c>
      <c r="L778" s="15">
        <v>1961</v>
      </c>
      <c r="M778" s="15" t="s">
        <v>30</v>
      </c>
      <c r="N778" s="15" t="s">
        <v>30</v>
      </c>
      <c r="O778" s="15" t="s">
        <v>30</v>
      </c>
      <c r="P778" s="15" t="s">
        <v>5226</v>
      </c>
      <c r="Q778" s="15" t="s">
        <v>30</v>
      </c>
      <c r="R778" s="18">
        <f>INDEX('Blast furnaces'!$R:$R,MATCH(A778,'Blast furnaces'!$A:$A,0))</f>
        <v>39173</v>
      </c>
    </row>
    <row r="779" spans="1:18" x14ac:dyDescent="0.35">
      <c r="A779" s="15" t="s">
        <v>7418</v>
      </c>
      <c r="B779" s="15" t="s">
        <v>7419</v>
      </c>
      <c r="C779" s="15" t="s">
        <v>7420</v>
      </c>
      <c r="D779" s="15" t="s">
        <v>4557</v>
      </c>
      <c r="E779" s="15" t="s">
        <v>4558</v>
      </c>
      <c r="F779" s="15" t="s">
        <v>4551</v>
      </c>
      <c r="G779" s="15" t="s">
        <v>3899</v>
      </c>
      <c r="H779" s="16" t="s">
        <v>7421</v>
      </c>
      <c r="I779" s="17">
        <v>90</v>
      </c>
      <c r="J779" s="15" t="s">
        <v>30</v>
      </c>
      <c r="K779" s="15" t="s">
        <v>30</v>
      </c>
      <c r="L779" s="15">
        <v>1935</v>
      </c>
      <c r="M779" s="15" t="s">
        <v>30</v>
      </c>
      <c r="N779" s="15" t="s">
        <v>30</v>
      </c>
      <c r="O779" s="15" t="s">
        <v>30</v>
      </c>
      <c r="P779" s="15" t="s">
        <v>4</v>
      </c>
      <c r="Q779" s="15" t="s">
        <v>7422</v>
      </c>
      <c r="R779" s="18" t="e">
        <f>INDEX('Blast furnaces'!$R:$R,MATCH(A779,'Blast furnaces'!$A:$A,0))</f>
        <v>#N/A</v>
      </c>
    </row>
    <row r="780" spans="1:18" x14ac:dyDescent="0.35">
      <c r="A780" s="15" t="s">
        <v>3266</v>
      </c>
      <c r="B780" s="15" t="s">
        <v>7423</v>
      </c>
      <c r="C780" s="15" t="s">
        <v>7407</v>
      </c>
      <c r="D780" s="15" t="s">
        <v>4557</v>
      </c>
      <c r="E780" s="15" t="s">
        <v>4558</v>
      </c>
      <c r="F780" s="15" t="s">
        <v>4551</v>
      </c>
      <c r="G780" s="15" t="s">
        <v>3899</v>
      </c>
      <c r="H780" s="16" t="s">
        <v>3268</v>
      </c>
      <c r="I780" s="17">
        <v>86</v>
      </c>
      <c r="J780" s="15" t="s">
        <v>30</v>
      </c>
      <c r="K780" s="15" t="s">
        <v>30</v>
      </c>
      <c r="L780" s="15">
        <v>1939</v>
      </c>
      <c r="M780" s="15" t="s">
        <v>30</v>
      </c>
      <c r="N780" s="15" t="s">
        <v>30</v>
      </c>
      <c r="O780" s="15" t="s">
        <v>30</v>
      </c>
      <c r="P780" s="15" t="s">
        <v>7424</v>
      </c>
      <c r="Q780" s="15" t="s">
        <v>7425</v>
      </c>
      <c r="R780" s="18" t="e">
        <f>INDEX('Blast furnaces'!$R:$R,MATCH(A780,'Blast furnaces'!$A:$A,0))</f>
        <v>#N/A</v>
      </c>
    </row>
    <row r="781" spans="1:18" x14ac:dyDescent="0.35">
      <c r="A781" s="15" t="s">
        <v>2150</v>
      </c>
      <c r="B781" s="15" t="s">
        <v>7426</v>
      </c>
      <c r="C781" s="15" t="s">
        <v>7407</v>
      </c>
      <c r="D781" s="15" t="s">
        <v>4586</v>
      </c>
      <c r="E781" s="15" t="s">
        <v>4571</v>
      </c>
      <c r="F781" s="15" t="s">
        <v>4551</v>
      </c>
      <c r="G781" s="15" t="s">
        <v>3899</v>
      </c>
      <c r="H781" s="16" t="s">
        <v>2152</v>
      </c>
      <c r="I781" s="17">
        <v>72.739999999999995</v>
      </c>
      <c r="J781" s="15" t="s">
        <v>30</v>
      </c>
      <c r="K781" s="15" t="s">
        <v>30</v>
      </c>
      <c r="L781" s="15">
        <v>1951</v>
      </c>
      <c r="M781" s="20">
        <v>43868</v>
      </c>
      <c r="N781" s="18">
        <v>44440</v>
      </c>
      <c r="O781" s="20">
        <v>45199</v>
      </c>
      <c r="P781" s="15" t="s">
        <v>5226</v>
      </c>
      <c r="Q781" s="15" t="s">
        <v>30</v>
      </c>
      <c r="R781" s="18">
        <f>INDEX('Blast furnaces'!$R:$R,MATCH(A781,'Blast furnaces'!$A:$A,0))</f>
        <v>34790</v>
      </c>
    </row>
    <row r="782" spans="1:18" x14ac:dyDescent="0.35">
      <c r="A782" s="15" t="s">
        <v>7427</v>
      </c>
      <c r="B782" s="15" t="s">
        <v>7428</v>
      </c>
      <c r="C782" s="15" t="s">
        <v>7429</v>
      </c>
      <c r="D782" s="15" t="s">
        <v>4587</v>
      </c>
      <c r="E782" s="15" t="s">
        <v>4577</v>
      </c>
      <c r="F782" s="15" t="s">
        <v>4551</v>
      </c>
      <c r="G782" s="15" t="s">
        <v>3899</v>
      </c>
      <c r="H782" s="16" t="s">
        <v>7430</v>
      </c>
      <c r="I782" s="17">
        <v>70</v>
      </c>
      <c r="J782" s="15" t="s">
        <v>30</v>
      </c>
      <c r="K782" s="15" t="s">
        <v>30</v>
      </c>
      <c r="L782" s="15">
        <v>1955</v>
      </c>
      <c r="M782" s="15" t="s">
        <v>30</v>
      </c>
      <c r="N782" s="15" t="s">
        <v>30</v>
      </c>
      <c r="O782" s="15" t="s">
        <v>30</v>
      </c>
      <c r="P782" s="15" t="s">
        <v>4</v>
      </c>
      <c r="Q782" s="15" t="s">
        <v>30</v>
      </c>
      <c r="R782" s="18" t="e">
        <f>INDEX('Blast furnaces'!$R:$R,MATCH(A782,'Blast furnaces'!$A:$A,0))</f>
        <v>#N/A</v>
      </c>
    </row>
    <row r="783" spans="1:18" x14ac:dyDescent="0.35">
      <c r="A783" s="15" t="s">
        <v>7431</v>
      </c>
      <c r="B783" s="15" t="s">
        <v>7432</v>
      </c>
      <c r="C783" s="15" t="s">
        <v>7429</v>
      </c>
      <c r="D783" s="15" t="s">
        <v>4588</v>
      </c>
      <c r="E783" s="15" t="s">
        <v>4577</v>
      </c>
      <c r="F783" s="15" t="s">
        <v>4551</v>
      </c>
      <c r="G783" s="15" t="s">
        <v>3899</v>
      </c>
      <c r="H783" s="16" t="s">
        <v>7433</v>
      </c>
      <c r="I783" s="17">
        <v>67</v>
      </c>
      <c r="J783" s="15" t="s">
        <v>30</v>
      </c>
      <c r="K783" s="15" t="s">
        <v>30</v>
      </c>
      <c r="L783" s="15">
        <v>1958</v>
      </c>
      <c r="M783" s="15" t="s">
        <v>30</v>
      </c>
      <c r="N783" s="15" t="s">
        <v>30</v>
      </c>
      <c r="O783" s="15" t="s">
        <v>30</v>
      </c>
      <c r="P783" s="15" t="s">
        <v>4</v>
      </c>
      <c r="Q783" s="15" t="s">
        <v>30</v>
      </c>
      <c r="R783" s="18" t="e">
        <f>INDEX('Blast furnaces'!$R:$R,MATCH(A783,'Blast furnaces'!$A:$A,0))</f>
        <v>#N/A</v>
      </c>
    </row>
    <row r="784" spans="1:18" x14ac:dyDescent="0.35">
      <c r="A784" s="15" t="s">
        <v>2159</v>
      </c>
      <c r="B784" s="15" t="s">
        <v>7434</v>
      </c>
      <c r="C784" s="15" t="s">
        <v>7407</v>
      </c>
      <c r="D784" s="15" t="s">
        <v>4589</v>
      </c>
      <c r="E784" s="15" t="s">
        <v>4590</v>
      </c>
      <c r="F784" s="15" t="s">
        <v>4551</v>
      </c>
      <c r="G784" s="15" t="s">
        <v>3899</v>
      </c>
      <c r="H784" s="16" t="s">
        <v>2161</v>
      </c>
      <c r="I784" s="17">
        <v>116</v>
      </c>
      <c r="J784" s="15" t="s">
        <v>30</v>
      </c>
      <c r="K784" s="15" t="s">
        <v>30</v>
      </c>
      <c r="L784" s="15">
        <v>1909</v>
      </c>
      <c r="M784" s="15" t="s">
        <v>30</v>
      </c>
      <c r="N784" s="15" t="s">
        <v>30</v>
      </c>
      <c r="O784" s="15" t="s">
        <v>30</v>
      </c>
      <c r="P784" s="15" t="s">
        <v>5264</v>
      </c>
      <c r="Q784" s="15" t="s">
        <v>7435</v>
      </c>
      <c r="R784" s="18">
        <f>INDEX('Blast furnaces'!$R:$R,MATCH(A784,'Blast furnaces'!$A:$A,0))</f>
        <v>44136</v>
      </c>
    </row>
    <row r="785" spans="1:18" x14ac:dyDescent="0.35">
      <c r="A785" s="15" t="s">
        <v>7436</v>
      </c>
      <c r="B785" s="15" t="s">
        <v>7437</v>
      </c>
      <c r="C785" s="15" t="s">
        <v>7438</v>
      </c>
      <c r="D785" s="15" t="s">
        <v>4591</v>
      </c>
      <c r="E785" s="15" t="s">
        <v>4560</v>
      </c>
      <c r="F785" s="15" t="s">
        <v>4551</v>
      </c>
      <c r="G785" s="15" t="s">
        <v>3899</v>
      </c>
      <c r="H785" s="16" t="s">
        <v>7439</v>
      </c>
      <c r="I785" s="17">
        <v>75</v>
      </c>
      <c r="J785" s="15" t="s">
        <v>30</v>
      </c>
      <c r="K785" s="15" t="s">
        <v>30</v>
      </c>
      <c r="L785" s="15">
        <v>1950</v>
      </c>
      <c r="M785" s="15" t="s">
        <v>30</v>
      </c>
      <c r="N785" s="15" t="s">
        <v>30</v>
      </c>
      <c r="O785" s="15" t="s">
        <v>30</v>
      </c>
      <c r="P785" s="15" t="s">
        <v>4</v>
      </c>
      <c r="Q785" s="15" t="s">
        <v>30</v>
      </c>
      <c r="R785" s="18" t="e">
        <f>INDEX('Blast furnaces'!$R:$R,MATCH(A785,'Blast furnaces'!$A:$A,0))</f>
        <v>#N/A</v>
      </c>
    </row>
    <row r="786" spans="1:18" x14ac:dyDescent="0.35">
      <c r="A786" s="15" t="s">
        <v>7440</v>
      </c>
      <c r="B786" s="15" t="s">
        <v>7441</v>
      </c>
      <c r="C786" s="15" t="s">
        <v>7442</v>
      </c>
      <c r="D786" s="15" t="s">
        <v>4584</v>
      </c>
      <c r="E786" s="15" t="s">
        <v>4585</v>
      </c>
      <c r="F786" s="15" t="s">
        <v>4551</v>
      </c>
      <c r="G786" s="15" t="s">
        <v>3899</v>
      </c>
      <c r="H786" s="16" t="s">
        <v>7443</v>
      </c>
      <c r="I786" s="17">
        <v>53.86</v>
      </c>
      <c r="J786" s="15" t="s">
        <v>30</v>
      </c>
      <c r="K786" s="18">
        <v>25600</v>
      </c>
      <c r="L786" s="21">
        <v>26238</v>
      </c>
      <c r="M786" s="15" t="s">
        <v>30</v>
      </c>
      <c r="N786" s="15" t="s">
        <v>30</v>
      </c>
      <c r="O786" s="15" t="s">
        <v>30</v>
      </c>
      <c r="P786" s="15" t="s">
        <v>4</v>
      </c>
      <c r="Q786" s="15" t="s">
        <v>7444</v>
      </c>
      <c r="R786" s="18" t="e">
        <f>INDEX('Blast furnaces'!$R:$R,MATCH(A786,'Blast furnaces'!$A:$A,0))</f>
        <v>#N/A</v>
      </c>
    </row>
    <row r="787" spans="1:18" x14ac:dyDescent="0.35">
      <c r="A787" s="15" t="s">
        <v>7445</v>
      </c>
      <c r="B787" s="15" t="s">
        <v>7446</v>
      </c>
      <c r="C787" s="15" t="s">
        <v>7442</v>
      </c>
      <c r="D787" s="15" t="s">
        <v>4563</v>
      </c>
      <c r="E787" s="15" t="s">
        <v>4564</v>
      </c>
      <c r="F787" s="15" t="s">
        <v>4551</v>
      </c>
      <c r="G787" s="15" t="s">
        <v>3899</v>
      </c>
      <c r="H787" s="16" t="s">
        <v>7447</v>
      </c>
      <c r="I787" s="17">
        <v>62.94</v>
      </c>
      <c r="J787" s="21">
        <v>22221</v>
      </c>
      <c r="K787" s="21">
        <v>22251</v>
      </c>
      <c r="L787" s="21">
        <v>22920</v>
      </c>
      <c r="M787" s="15" t="s">
        <v>30</v>
      </c>
      <c r="N787" s="15" t="s">
        <v>30</v>
      </c>
      <c r="O787" s="15" t="s">
        <v>30</v>
      </c>
      <c r="P787" s="15" t="s">
        <v>4</v>
      </c>
      <c r="Q787" s="15" t="s">
        <v>7448</v>
      </c>
      <c r="R787" s="18" t="e">
        <f>INDEX('Blast furnaces'!$R:$R,MATCH(A787,'Blast furnaces'!$A:$A,0))</f>
        <v>#N/A</v>
      </c>
    </row>
    <row r="788" spans="1:18" x14ac:dyDescent="0.35">
      <c r="A788" s="15" t="s">
        <v>7449</v>
      </c>
      <c r="B788" s="15" t="s">
        <v>7450</v>
      </c>
      <c r="C788" s="15" t="s">
        <v>7442</v>
      </c>
      <c r="D788" s="15" t="s">
        <v>4592</v>
      </c>
      <c r="E788" s="15" t="s">
        <v>4554</v>
      </c>
      <c r="F788" s="15" t="s">
        <v>4551</v>
      </c>
      <c r="G788" s="15" t="s">
        <v>3899</v>
      </c>
      <c r="H788" s="16" t="s">
        <v>7451</v>
      </c>
      <c r="I788" s="17">
        <v>15.28</v>
      </c>
      <c r="J788" s="18">
        <v>38596</v>
      </c>
      <c r="K788" s="18">
        <v>39173</v>
      </c>
      <c r="L788" s="18">
        <v>40330</v>
      </c>
      <c r="M788" s="15" t="s">
        <v>30</v>
      </c>
      <c r="N788" s="15" t="s">
        <v>30</v>
      </c>
      <c r="O788" s="15" t="s">
        <v>30</v>
      </c>
      <c r="P788" s="15" t="s">
        <v>4</v>
      </c>
      <c r="Q788" s="15" t="s">
        <v>7452</v>
      </c>
      <c r="R788" s="18" t="e">
        <f>INDEX('Blast furnaces'!$R:$R,MATCH(A788,'Blast furnaces'!$A:$A,0))</f>
        <v>#N/A</v>
      </c>
    </row>
    <row r="789" spans="1:18" x14ac:dyDescent="0.35">
      <c r="A789" s="15" t="s">
        <v>7453</v>
      </c>
      <c r="B789" s="15" t="s">
        <v>7454</v>
      </c>
      <c r="C789" s="15" t="s">
        <v>7442</v>
      </c>
      <c r="D789" s="15" t="s">
        <v>4593</v>
      </c>
      <c r="E789" s="15" t="s">
        <v>4594</v>
      </c>
      <c r="F789" s="15" t="s">
        <v>4551</v>
      </c>
      <c r="G789" s="15" t="s">
        <v>3899</v>
      </c>
      <c r="H789" s="16" t="s">
        <v>7455</v>
      </c>
      <c r="I789" s="17">
        <v>29.86</v>
      </c>
      <c r="J789" s="21">
        <v>33939</v>
      </c>
      <c r="K789" s="18">
        <v>34394</v>
      </c>
      <c r="L789" s="21">
        <v>35004</v>
      </c>
      <c r="M789" s="15" t="s">
        <v>30</v>
      </c>
      <c r="N789" s="15" t="s">
        <v>30</v>
      </c>
      <c r="O789" s="15" t="s">
        <v>30</v>
      </c>
      <c r="P789" s="15" t="s">
        <v>4</v>
      </c>
      <c r="Q789" s="15" t="s">
        <v>7456</v>
      </c>
      <c r="R789" s="18" t="e">
        <f>INDEX('Blast furnaces'!$R:$R,MATCH(A789,'Blast furnaces'!$A:$A,0))</f>
        <v>#N/A</v>
      </c>
    </row>
    <row r="790" spans="1:18" x14ac:dyDescent="0.35">
      <c r="A790" s="15" t="s">
        <v>7457</v>
      </c>
      <c r="B790" s="15" t="s">
        <v>7458</v>
      </c>
      <c r="C790" s="15" t="s">
        <v>7459</v>
      </c>
      <c r="D790" s="15" t="s">
        <v>4595</v>
      </c>
      <c r="E790" s="15" t="s">
        <v>4554</v>
      </c>
      <c r="F790" s="15" t="s">
        <v>4551</v>
      </c>
      <c r="G790" s="15" t="s">
        <v>3899</v>
      </c>
      <c r="H790" s="16" t="s">
        <v>7460</v>
      </c>
      <c r="I790" s="17">
        <v>67</v>
      </c>
      <c r="J790" s="15" t="s">
        <v>30</v>
      </c>
      <c r="K790" s="15" t="s">
        <v>30</v>
      </c>
      <c r="L790" s="15">
        <v>1958</v>
      </c>
      <c r="M790" s="15" t="s">
        <v>30</v>
      </c>
      <c r="N790" s="15" t="s">
        <v>30</v>
      </c>
      <c r="O790" s="15" t="s">
        <v>30</v>
      </c>
      <c r="P790" s="15" t="s">
        <v>4</v>
      </c>
      <c r="Q790" s="15" t="s">
        <v>30</v>
      </c>
      <c r="R790" s="18" t="e">
        <f>INDEX('Blast furnaces'!$R:$R,MATCH(A790,'Blast furnaces'!$A:$A,0))</f>
        <v>#N/A</v>
      </c>
    </row>
    <row r="791" spans="1:18" x14ac:dyDescent="0.35">
      <c r="A791" s="15" t="s">
        <v>7461</v>
      </c>
      <c r="B791" s="15" t="s">
        <v>7462</v>
      </c>
      <c r="C791" s="15" t="s">
        <v>7463</v>
      </c>
      <c r="D791" s="15" t="s">
        <v>4557</v>
      </c>
      <c r="E791" s="15" t="s">
        <v>4558</v>
      </c>
      <c r="F791" s="15" t="s">
        <v>4551</v>
      </c>
      <c r="G791" s="15" t="s">
        <v>3899</v>
      </c>
      <c r="H791" s="16" t="s">
        <v>7464</v>
      </c>
      <c r="I791" s="17">
        <v>64</v>
      </c>
      <c r="J791" s="15" t="s">
        <v>30</v>
      </c>
      <c r="K791" s="15" t="s">
        <v>30</v>
      </c>
      <c r="L791" s="15">
        <v>1961</v>
      </c>
      <c r="M791" s="15" t="s">
        <v>30</v>
      </c>
      <c r="N791" s="15" t="s">
        <v>30</v>
      </c>
      <c r="O791" s="15" t="s">
        <v>30</v>
      </c>
      <c r="P791" s="15" t="s">
        <v>4</v>
      </c>
      <c r="Q791" s="15" t="s">
        <v>30</v>
      </c>
      <c r="R791" s="18" t="e">
        <f>INDEX('Blast furnaces'!$R:$R,MATCH(A791,'Blast furnaces'!$A:$A,0))</f>
        <v>#N/A</v>
      </c>
    </row>
    <row r="792" spans="1:18" x14ac:dyDescent="0.35">
      <c r="A792" s="15" t="s">
        <v>2645</v>
      </c>
      <c r="B792" s="15" t="s">
        <v>7465</v>
      </c>
      <c r="C792" s="15" t="s">
        <v>7466</v>
      </c>
      <c r="D792" s="15" t="s">
        <v>4596</v>
      </c>
      <c r="E792" s="15" t="s">
        <v>4596</v>
      </c>
      <c r="F792" s="15" t="s">
        <v>4597</v>
      </c>
      <c r="G792" s="15" t="s">
        <v>3920</v>
      </c>
      <c r="H792" s="16" t="s">
        <v>2647</v>
      </c>
      <c r="I792" s="19"/>
      <c r="J792" s="15">
        <v>2022</v>
      </c>
      <c r="K792" s="15">
        <v>2025</v>
      </c>
      <c r="L792" s="18">
        <v>46054</v>
      </c>
      <c r="M792" s="15" t="s">
        <v>30</v>
      </c>
      <c r="N792" s="15" t="s">
        <v>30</v>
      </c>
      <c r="O792" s="15" t="s">
        <v>30</v>
      </c>
      <c r="P792" s="15" t="s">
        <v>5226</v>
      </c>
      <c r="Q792" s="15" t="s">
        <v>7467</v>
      </c>
      <c r="R792" s="18">
        <f>INDEX('Blast furnaces'!$R:$R,MATCH(A792,'Blast furnaces'!$A:$A,0))</f>
        <v>0</v>
      </c>
    </row>
    <row r="793" spans="1:18" x14ac:dyDescent="0.35">
      <c r="A793" s="15" t="s">
        <v>3783</v>
      </c>
      <c r="B793" s="15" t="s">
        <v>7468</v>
      </c>
      <c r="C793" s="15" t="s">
        <v>7469</v>
      </c>
      <c r="D793" s="15" t="s">
        <v>4598</v>
      </c>
      <c r="E793" s="15" t="s">
        <v>4599</v>
      </c>
      <c r="F793" s="15" t="s">
        <v>4597</v>
      </c>
      <c r="G793" s="15" t="s">
        <v>3920</v>
      </c>
      <c r="H793" s="16" t="s">
        <v>3785</v>
      </c>
      <c r="I793" s="19"/>
      <c r="J793" s="15">
        <v>2023</v>
      </c>
      <c r="K793" s="15" t="s">
        <v>30</v>
      </c>
      <c r="L793" s="15">
        <v>2026</v>
      </c>
      <c r="M793" s="15" t="s">
        <v>30</v>
      </c>
      <c r="N793" s="15" t="s">
        <v>30</v>
      </c>
      <c r="O793" s="15" t="s">
        <v>30</v>
      </c>
      <c r="P793" s="15" t="s">
        <v>3</v>
      </c>
      <c r="Q793" s="15" t="s">
        <v>30</v>
      </c>
      <c r="R793" s="18" t="e">
        <f>INDEX('Blast furnaces'!$R:$R,MATCH(A793,'Blast furnaces'!$A:$A,0))</f>
        <v>#N/A</v>
      </c>
    </row>
    <row r="794" spans="1:18" x14ac:dyDescent="0.35">
      <c r="A794" s="15" t="s">
        <v>7470</v>
      </c>
      <c r="B794" s="15" t="s">
        <v>7471</v>
      </c>
      <c r="C794" s="15" t="s">
        <v>7472</v>
      </c>
      <c r="D794" s="15" t="s">
        <v>4600</v>
      </c>
      <c r="E794" s="15" t="s">
        <v>30</v>
      </c>
      <c r="F794" s="15" t="s">
        <v>4597</v>
      </c>
      <c r="G794" s="15" t="s">
        <v>3920</v>
      </c>
      <c r="H794" s="16" t="s">
        <v>7473</v>
      </c>
      <c r="I794" s="17" t="s">
        <v>30</v>
      </c>
      <c r="J794" s="15">
        <v>2024</v>
      </c>
      <c r="K794" s="15" t="s">
        <v>30</v>
      </c>
      <c r="L794" s="15" t="s">
        <v>30</v>
      </c>
      <c r="M794" s="15" t="s">
        <v>30</v>
      </c>
      <c r="N794" s="15" t="s">
        <v>30</v>
      </c>
      <c r="O794" s="15" t="s">
        <v>30</v>
      </c>
      <c r="P794" s="15" t="s">
        <v>5207</v>
      </c>
      <c r="Q794" s="15" t="s">
        <v>30</v>
      </c>
      <c r="R794" s="18" t="e">
        <f>INDEX('Blast furnaces'!$R:$R,MATCH(A794,'Blast furnaces'!$A:$A,0))</f>
        <v>#N/A</v>
      </c>
    </row>
    <row r="795" spans="1:18" x14ac:dyDescent="0.35">
      <c r="A795" s="15" t="s">
        <v>7474</v>
      </c>
      <c r="B795" s="15" t="s">
        <v>7475</v>
      </c>
      <c r="C795" s="15" t="s">
        <v>7476</v>
      </c>
      <c r="D795" s="15" t="s">
        <v>30</v>
      </c>
      <c r="E795" s="15" t="s">
        <v>4601</v>
      </c>
      <c r="F795" s="15" t="s">
        <v>4597</v>
      </c>
      <c r="G795" s="15" t="s">
        <v>3920</v>
      </c>
      <c r="H795" s="16" t="s">
        <v>7477</v>
      </c>
      <c r="I795" s="17" t="s">
        <v>30</v>
      </c>
      <c r="J795" s="15">
        <v>2023</v>
      </c>
      <c r="K795" s="15" t="s">
        <v>30</v>
      </c>
      <c r="L795" s="15" t="s">
        <v>30</v>
      </c>
      <c r="M795" s="15" t="s">
        <v>30</v>
      </c>
      <c r="N795" s="15" t="s">
        <v>30</v>
      </c>
      <c r="O795" s="15" t="s">
        <v>30</v>
      </c>
      <c r="P795" s="15" t="s">
        <v>4</v>
      </c>
      <c r="Q795" s="15" t="s">
        <v>30</v>
      </c>
      <c r="R795" s="18" t="e">
        <f>INDEX('Blast furnaces'!$R:$R,MATCH(A795,'Blast furnaces'!$A:$A,0))</f>
        <v>#N/A</v>
      </c>
    </row>
    <row r="796" spans="1:18" x14ac:dyDescent="0.35">
      <c r="A796" s="15" t="s">
        <v>7478</v>
      </c>
      <c r="B796" s="15" t="s">
        <v>7479</v>
      </c>
      <c r="C796" s="15" t="s">
        <v>7480</v>
      </c>
      <c r="D796" s="15" t="s">
        <v>4602</v>
      </c>
      <c r="E796" s="15" t="s">
        <v>4602</v>
      </c>
      <c r="F796" s="15" t="s">
        <v>4597</v>
      </c>
      <c r="G796" s="15" t="s">
        <v>3920</v>
      </c>
      <c r="H796" s="16" t="s">
        <v>7481</v>
      </c>
      <c r="I796" s="17">
        <v>18</v>
      </c>
      <c r="J796" s="15" t="s">
        <v>30</v>
      </c>
      <c r="K796" s="15" t="s">
        <v>30</v>
      </c>
      <c r="L796" s="15">
        <v>2007</v>
      </c>
      <c r="M796" s="15" t="s">
        <v>30</v>
      </c>
      <c r="N796" s="15">
        <v>2022</v>
      </c>
      <c r="O796" s="15" t="s">
        <v>30</v>
      </c>
      <c r="P796" s="15" t="s">
        <v>4</v>
      </c>
      <c r="Q796" s="15" t="s">
        <v>7482</v>
      </c>
      <c r="R796" s="18" t="e">
        <f>INDEX('Blast furnaces'!$R:$R,MATCH(A796,'Blast furnaces'!$A:$A,0))</f>
        <v>#N/A</v>
      </c>
    </row>
    <row r="797" spans="1:18" x14ac:dyDescent="0.35">
      <c r="A797" s="15" t="s">
        <v>2225</v>
      </c>
      <c r="B797" s="15" t="s">
        <v>7483</v>
      </c>
      <c r="C797" s="15" t="s">
        <v>7484</v>
      </c>
      <c r="D797" s="15" t="s">
        <v>4603</v>
      </c>
      <c r="E797" s="15" t="s">
        <v>4604</v>
      </c>
      <c r="F797" s="15" t="s">
        <v>4597</v>
      </c>
      <c r="G797" s="15" t="s">
        <v>3920</v>
      </c>
      <c r="H797" s="16" t="s">
        <v>2227</v>
      </c>
      <c r="I797" s="17">
        <v>65</v>
      </c>
      <c r="J797" s="15" t="s">
        <v>30</v>
      </c>
      <c r="K797" s="15" t="s">
        <v>30</v>
      </c>
      <c r="L797" s="15">
        <v>1960</v>
      </c>
      <c r="M797" s="15" t="s">
        <v>30</v>
      </c>
      <c r="N797" s="15" t="s">
        <v>30</v>
      </c>
      <c r="O797" s="15" t="s">
        <v>30</v>
      </c>
      <c r="P797" s="15" t="s">
        <v>5226</v>
      </c>
      <c r="Q797" s="15" t="s">
        <v>7485</v>
      </c>
      <c r="R797" s="18">
        <f>INDEX('Blast furnaces'!$R:$R,MATCH(A797,'Blast furnaces'!$A:$A,0))</f>
        <v>0</v>
      </c>
    </row>
    <row r="798" spans="1:18" x14ac:dyDescent="0.35">
      <c r="A798" s="15" t="s">
        <v>7486</v>
      </c>
      <c r="B798" s="15" t="s">
        <v>7487</v>
      </c>
      <c r="C798" s="15" t="s">
        <v>7488</v>
      </c>
      <c r="D798" s="15" t="s">
        <v>4596</v>
      </c>
      <c r="E798" s="15" t="s">
        <v>4596</v>
      </c>
      <c r="F798" s="15" t="s">
        <v>4597</v>
      </c>
      <c r="G798" s="15" t="s">
        <v>3920</v>
      </c>
      <c r="H798" s="16" t="s">
        <v>7489</v>
      </c>
      <c r="I798" s="17" t="s">
        <v>30</v>
      </c>
      <c r="J798" s="15">
        <v>2022</v>
      </c>
      <c r="K798" s="15" t="s">
        <v>30</v>
      </c>
      <c r="L798" s="15" t="s">
        <v>30</v>
      </c>
      <c r="M798" s="15" t="s">
        <v>30</v>
      </c>
      <c r="N798" s="15" t="s">
        <v>30</v>
      </c>
      <c r="O798" s="15" t="s">
        <v>30</v>
      </c>
      <c r="P798" s="15" t="s">
        <v>6769</v>
      </c>
      <c r="Q798" s="15" t="s">
        <v>30</v>
      </c>
      <c r="R798" s="18" t="e">
        <f>INDEX('Blast furnaces'!$R:$R,MATCH(A798,'Blast furnaces'!$A:$A,0))</f>
        <v>#N/A</v>
      </c>
    </row>
    <row r="799" spans="1:18" x14ac:dyDescent="0.35">
      <c r="A799" s="15" t="s">
        <v>7490</v>
      </c>
      <c r="B799" s="15" t="s">
        <v>7491</v>
      </c>
      <c r="C799" s="15" t="s">
        <v>7492</v>
      </c>
      <c r="D799" s="15" t="s">
        <v>4600</v>
      </c>
      <c r="E799" s="15" t="s">
        <v>4600</v>
      </c>
      <c r="F799" s="15" t="s">
        <v>4597</v>
      </c>
      <c r="G799" s="15" t="s">
        <v>3920</v>
      </c>
      <c r="H799" s="16" t="s">
        <v>7493</v>
      </c>
      <c r="I799" s="17">
        <v>5</v>
      </c>
      <c r="J799" s="15" t="s">
        <v>30</v>
      </c>
      <c r="K799" s="15" t="s">
        <v>30</v>
      </c>
      <c r="L799" s="15">
        <v>2020</v>
      </c>
      <c r="M799" s="15" t="s">
        <v>30</v>
      </c>
      <c r="N799" s="15">
        <v>2021</v>
      </c>
      <c r="O799" s="15" t="s">
        <v>30</v>
      </c>
      <c r="P799" s="15" t="s">
        <v>5207</v>
      </c>
      <c r="Q799" s="15" t="s">
        <v>7494</v>
      </c>
      <c r="R799" s="18" t="e">
        <f>INDEX('Blast furnaces'!$R:$R,MATCH(A799,'Blast furnaces'!$A:$A,0))</f>
        <v>#N/A</v>
      </c>
    </row>
    <row r="800" spans="1:18" x14ac:dyDescent="0.35">
      <c r="A800" s="15" t="s">
        <v>3271</v>
      </c>
      <c r="B800" s="15" t="s">
        <v>7495</v>
      </c>
      <c r="C800" s="15" t="s">
        <v>7496</v>
      </c>
      <c r="D800" s="15" t="s">
        <v>4605</v>
      </c>
      <c r="E800" s="15" t="s">
        <v>4606</v>
      </c>
      <c r="F800" s="15" t="s">
        <v>4607</v>
      </c>
      <c r="G800" s="15" t="s">
        <v>3874</v>
      </c>
      <c r="H800" s="16" t="s">
        <v>3273</v>
      </c>
      <c r="I800" s="17">
        <v>3</v>
      </c>
      <c r="J800" s="15" t="s">
        <v>30</v>
      </c>
      <c r="K800" s="18">
        <v>43313</v>
      </c>
      <c r="L800" s="15">
        <v>2022</v>
      </c>
      <c r="M800" s="15" t="s">
        <v>30</v>
      </c>
      <c r="N800" s="15" t="s">
        <v>30</v>
      </c>
      <c r="O800" s="15" t="s">
        <v>30</v>
      </c>
      <c r="P800" s="15" t="s">
        <v>5191</v>
      </c>
      <c r="Q800" s="15" t="s">
        <v>7497</v>
      </c>
      <c r="R800" s="18" t="e">
        <f>INDEX('Blast furnaces'!$R:$R,MATCH(A800,'Blast furnaces'!$A:$A,0))</f>
        <v>#N/A</v>
      </c>
    </row>
    <row r="801" spans="1:18" x14ac:dyDescent="0.35">
      <c r="A801" s="15" t="s">
        <v>7498</v>
      </c>
      <c r="B801" s="15" t="s">
        <v>7499</v>
      </c>
      <c r="C801" s="15" t="s">
        <v>7500</v>
      </c>
      <c r="D801" s="15" t="s">
        <v>30</v>
      </c>
      <c r="E801" s="15" t="s">
        <v>30</v>
      </c>
      <c r="F801" s="15" t="s">
        <v>4607</v>
      </c>
      <c r="G801" s="15" t="s">
        <v>3874</v>
      </c>
      <c r="H801" s="16" t="s">
        <v>7501</v>
      </c>
      <c r="I801" s="17" t="s">
        <v>30</v>
      </c>
      <c r="J801" s="15">
        <v>2015</v>
      </c>
      <c r="K801" s="15" t="s">
        <v>30</v>
      </c>
      <c r="L801" s="15" t="s">
        <v>30</v>
      </c>
      <c r="M801" s="15" t="s">
        <v>30</v>
      </c>
      <c r="N801" s="15" t="s">
        <v>30</v>
      </c>
      <c r="O801" s="15">
        <v>2023</v>
      </c>
      <c r="P801" s="15" t="s">
        <v>6769</v>
      </c>
      <c r="Q801" s="15" t="s">
        <v>30</v>
      </c>
      <c r="R801" s="18" t="e">
        <f>INDEX('Blast furnaces'!$R:$R,MATCH(A801,'Blast furnaces'!$A:$A,0))</f>
        <v>#N/A</v>
      </c>
    </row>
    <row r="802" spans="1:18" x14ac:dyDescent="0.35">
      <c r="A802" s="15" t="s">
        <v>7502</v>
      </c>
      <c r="B802" s="15" t="s">
        <v>7503</v>
      </c>
      <c r="C802" s="15" t="s">
        <v>7504</v>
      </c>
      <c r="D802" s="15" t="s">
        <v>4608</v>
      </c>
      <c r="E802" s="15" t="s">
        <v>4609</v>
      </c>
      <c r="F802" s="15" t="s">
        <v>4610</v>
      </c>
      <c r="G802" s="15" t="s">
        <v>3926</v>
      </c>
      <c r="H802" s="16" t="s">
        <v>7505</v>
      </c>
      <c r="I802" s="17">
        <v>18</v>
      </c>
      <c r="J802" s="15" t="s">
        <v>30</v>
      </c>
      <c r="K802" s="15" t="s">
        <v>30</v>
      </c>
      <c r="L802" s="15">
        <v>2007</v>
      </c>
      <c r="M802" s="15" t="s">
        <v>30</v>
      </c>
      <c r="N802" s="15" t="s">
        <v>30</v>
      </c>
      <c r="O802" s="15" t="s">
        <v>30</v>
      </c>
      <c r="P802" s="15" t="s">
        <v>4</v>
      </c>
      <c r="Q802" s="15" t="s">
        <v>30</v>
      </c>
      <c r="R802" s="18" t="e">
        <f>INDEX('Blast furnaces'!$R:$R,MATCH(A802,'Blast furnaces'!$A:$A,0))</f>
        <v>#N/A</v>
      </c>
    </row>
    <row r="803" spans="1:18" x14ac:dyDescent="0.35">
      <c r="A803" s="15" t="s">
        <v>7506</v>
      </c>
      <c r="B803" s="15" t="s">
        <v>7507</v>
      </c>
      <c r="C803" s="15" t="s">
        <v>7508</v>
      </c>
      <c r="D803" s="15" t="s">
        <v>4611</v>
      </c>
      <c r="E803" s="15" t="s">
        <v>4612</v>
      </c>
      <c r="F803" s="15" t="s">
        <v>4613</v>
      </c>
      <c r="G803" s="15" t="s">
        <v>3870</v>
      </c>
      <c r="H803" s="15" t="s">
        <v>7509</v>
      </c>
      <c r="I803" s="17" t="s">
        <v>30</v>
      </c>
      <c r="J803" s="15" t="s">
        <v>30</v>
      </c>
      <c r="K803" s="15" t="s">
        <v>30</v>
      </c>
      <c r="L803" s="15" t="s">
        <v>30</v>
      </c>
      <c r="M803" s="15" t="s">
        <v>30</v>
      </c>
      <c r="N803" s="15" t="s">
        <v>30</v>
      </c>
      <c r="O803" s="15">
        <v>2016</v>
      </c>
      <c r="P803" s="15" t="s">
        <v>4</v>
      </c>
      <c r="Q803" s="15" t="s">
        <v>30</v>
      </c>
      <c r="R803" s="18" t="e">
        <f>INDEX('Blast furnaces'!$R:$R,MATCH(A803,'Blast furnaces'!$A:$A,0))</f>
        <v>#N/A</v>
      </c>
    </row>
    <row r="804" spans="1:18" x14ac:dyDescent="0.35">
      <c r="A804" s="15" t="s">
        <v>3285</v>
      </c>
      <c r="B804" s="15" t="s">
        <v>7510</v>
      </c>
      <c r="C804" s="15" t="s">
        <v>7511</v>
      </c>
      <c r="D804" s="15" t="s">
        <v>4614</v>
      </c>
      <c r="E804" s="15" t="s">
        <v>4614</v>
      </c>
      <c r="F804" s="15" t="s">
        <v>4615</v>
      </c>
      <c r="G804" s="15" t="s">
        <v>3874</v>
      </c>
      <c r="H804" s="16" t="s">
        <v>3287</v>
      </c>
      <c r="I804" s="17">
        <v>36</v>
      </c>
      <c r="J804" s="15">
        <v>1979</v>
      </c>
      <c r="K804" s="15" t="s">
        <v>30</v>
      </c>
      <c r="L804" s="15">
        <v>1989</v>
      </c>
      <c r="M804" s="15" t="s">
        <v>30</v>
      </c>
      <c r="N804" s="15" t="s">
        <v>30</v>
      </c>
      <c r="O804" s="15" t="s">
        <v>30</v>
      </c>
      <c r="P804" s="15" t="s">
        <v>5191</v>
      </c>
      <c r="Q804" s="15" t="s">
        <v>7512</v>
      </c>
      <c r="R804" s="18" t="e">
        <f>INDEX('Blast furnaces'!$R:$R,MATCH(A804,'Blast furnaces'!$A:$A,0))</f>
        <v>#N/A</v>
      </c>
    </row>
    <row r="805" spans="1:18" x14ac:dyDescent="0.35">
      <c r="A805" s="15" t="s">
        <v>3773</v>
      </c>
      <c r="B805" s="15" t="s">
        <v>7513</v>
      </c>
      <c r="C805" s="15" t="s">
        <v>7514</v>
      </c>
      <c r="D805" s="15" t="s">
        <v>4616</v>
      </c>
      <c r="E805" s="15" t="s">
        <v>4617</v>
      </c>
      <c r="F805" s="15" t="s">
        <v>4615</v>
      </c>
      <c r="G805" s="15" t="s">
        <v>3874</v>
      </c>
      <c r="H805" s="16" t="s">
        <v>3775</v>
      </c>
      <c r="I805" s="17" t="s">
        <v>30</v>
      </c>
      <c r="J805" s="20">
        <v>45492</v>
      </c>
      <c r="K805" s="15" t="s">
        <v>30</v>
      </c>
      <c r="L805" s="15" t="s">
        <v>30</v>
      </c>
      <c r="M805" s="15" t="s">
        <v>30</v>
      </c>
      <c r="N805" s="15" t="s">
        <v>30</v>
      </c>
      <c r="O805" s="15" t="s">
        <v>30</v>
      </c>
      <c r="P805" s="15" t="s">
        <v>5191</v>
      </c>
      <c r="Q805" s="15" t="s">
        <v>30</v>
      </c>
      <c r="R805" s="18" t="e">
        <f>INDEX('Blast furnaces'!$R:$R,MATCH(A805,'Blast furnaces'!$A:$A,0))</f>
        <v>#N/A</v>
      </c>
    </row>
    <row r="806" spans="1:18" x14ac:dyDescent="0.35">
      <c r="A806" s="15" t="s">
        <v>7515</v>
      </c>
      <c r="B806" s="15" t="s">
        <v>7516</v>
      </c>
      <c r="C806" s="15" t="s">
        <v>5323</v>
      </c>
      <c r="D806" s="15" t="s">
        <v>4618</v>
      </c>
      <c r="E806" s="15" t="s">
        <v>4619</v>
      </c>
      <c r="F806" s="15" t="s">
        <v>4620</v>
      </c>
      <c r="G806" s="15" t="s">
        <v>3870</v>
      </c>
      <c r="H806" s="16" t="s">
        <v>7517</v>
      </c>
      <c r="I806" s="17">
        <v>129</v>
      </c>
      <c r="J806" s="15" t="s">
        <v>30</v>
      </c>
      <c r="K806" s="15" t="s">
        <v>30</v>
      </c>
      <c r="L806" s="15">
        <v>1896</v>
      </c>
      <c r="M806" s="15" t="s">
        <v>30</v>
      </c>
      <c r="N806" s="15" t="s">
        <v>30</v>
      </c>
      <c r="O806" s="15" t="s">
        <v>30</v>
      </c>
      <c r="P806" s="15" t="s">
        <v>4</v>
      </c>
      <c r="Q806" s="15" t="s">
        <v>7518</v>
      </c>
      <c r="R806" s="18" t="e">
        <f>INDEX('Blast furnaces'!$R:$R,MATCH(A806,'Blast furnaces'!$A:$A,0))</f>
        <v>#N/A</v>
      </c>
    </row>
    <row r="807" spans="1:18" x14ac:dyDescent="0.35">
      <c r="A807" s="15" t="s">
        <v>7519</v>
      </c>
      <c r="B807" s="15" t="s">
        <v>7520</v>
      </c>
      <c r="C807" s="15" t="s">
        <v>5323</v>
      </c>
      <c r="D807" s="15" t="s">
        <v>4619</v>
      </c>
      <c r="E807" s="15" t="s">
        <v>4619</v>
      </c>
      <c r="F807" s="15" t="s">
        <v>4620</v>
      </c>
      <c r="G807" s="15" t="s">
        <v>3870</v>
      </c>
      <c r="H807" s="16" t="s">
        <v>7521</v>
      </c>
      <c r="I807" s="17">
        <v>114</v>
      </c>
      <c r="J807" s="15" t="s">
        <v>30</v>
      </c>
      <c r="K807" s="15" t="s">
        <v>30</v>
      </c>
      <c r="L807" s="15">
        <v>1911</v>
      </c>
      <c r="M807" s="15" t="s">
        <v>30</v>
      </c>
      <c r="N807" s="15" t="s">
        <v>30</v>
      </c>
      <c r="O807" s="15" t="s">
        <v>30</v>
      </c>
      <c r="P807" s="15" t="s">
        <v>4</v>
      </c>
      <c r="Q807" s="15" t="s">
        <v>30</v>
      </c>
      <c r="R807" s="18" t="e">
        <f>INDEX('Blast furnaces'!$R:$R,MATCH(A807,'Blast furnaces'!$A:$A,0))</f>
        <v>#N/A</v>
      </c>
    </row>
    <row r="808" spans="1:18" x14ac:dyDescent="0.35">
      <c r="A808" s="15" t="s">
        <v>2259</v>
      </c>
      <c r="B808" s="15" t="s">
        <v>7522</v>
      </c>
      <c r="C808" s="15" t="s">
        <v>7523</v>
      </c>
      <c r="D808" s="15" t="s">
        <v>4621</v>
      </c>
      <c r="E808" s="15" t="s">
        <v>4622</v>
      </c>
      <c r="F808" s="15" t="s">
        <v>4623</v>
      </c>
      <c r="G808" s="15" t="s">
        <v>3899</v>
      </c>
      <c r="H808" s="16" t="s">
        <v>2261</v>
      </c>
      <c r="I808" s="17">
        <v>8</v>
      </c>
      <c r="J808" s="18">
        <v>41306</v>
      </c>
      <c r="K808" s="21">
        <v>41974</v>
      </c>
      <c r="L808" s="15">
        <v>2017</v>
      </c>
      <c r="M808" s="15" t="s">
        <v>30</v>
      </c>
      <c r="N808" s="15" t="s">
        <v>30</v>
      </c>
      <c r="O808" s="15" t="s">
        <v>30</v>
      </c>
      <c r="P808" s="15" t="s">
        <v>6789</v>
      </c>
      <c r="Q808" s="15" t="s">
        <v>30</v>
      </c>
      <c r="R808" s="18">
        <f>INDEX('Blast furnaces'!$R:$R,MATCH(A808,'Blast furnaces'!$A:$A,0))</f>
        <v>0</v>
      </c>
    </row>
    <row r="809" spans="1:18" x14ac:dyDescent="0.35">
      <c r="A809" s="15" t="s">
        <v>2256</v>
      </c>
      <c r="B809" s="15" t="s">
        <v>7524</v>
      </c>
      <c r="C809" s="15" t="s">
        <v>7525</v>
      </c>
      <c r="D809" s="15" t="s">
        <v>4624</v>
      </c>
      <c r="E809" s="15" t="s">
        <v>4625</v>
      </c>
      <c r="F809" s="15" t="s">
        <v>4623</v>
      </c>
      <c r="G809" s="15" t="s">
        <v>3899</v>
      </c>
      <c r="H809" s="16" t="s">
        <v>2258</v>
      </c>
      <c r="I809" s="17">
        <v>18</v>
      </c>
      <c r="J809" s="15" t="s">
        <v>30</v>
      </c>
      <c r="K809" s="15" t="s">
        <v>30</v>
      </c>
      <c r="L809" s="15">
        <v>2007</v>
      </c>
      <c r="M809" s="15" t="s">
        <v>30</v>
      </c>
      <c r="N809" s="15" t="s">
        <v>30</v>
      </c>
      <c r="O809" s="15" t="s">
        <v>30</v>
      </c>
      <c r="P809" s="15" t="s">
        <v>5337</v>
      </c>
      <c r="Q809" s="15" t="s">
        <v>7526</v>
      </c>
      <c r="R809" s="18">
        <f>INDEX('Blast furnaces'!$R:$R,MATCH(A809,'Blast furnaces'!$A:$A,0))</f>
        <v>0</v>
      </c>
    </row>
    <row r="810" spans="1:18" x14ac:dyDescent="0.35">
      <c r="A810" s="15" t="s">
        <v>7527</v>
      </c>
      <c r="B810" s="15" t="s">
        <v>7528</v>
      </c>
      <c r="C810" s="15" t="s">
        <v>7529</v>
      </c>
      <c r="D810" s="15" t="s">
        <v>4626</v>
      </c>
      <c r="E810" s="15" t="s">
        <v>4627</v>
      </c>
      <c r="F810" s="15" t="s">
        <v>4623</v>
      </c>
      <c r="G810" s="15" t="s">
        <v>3899</v>
      </c>
      <c r="H810" s="16" t="s">
        <v>7530</v>
      </c>
      <c r="I810" s="17">
        <v>64</v>
      </c>
      <c r="J810" s="15" t="s">
        <v>30</v>
      </c>
      <c r="K810" s="15" t="s">
        <v>30</v>
      </c>
      <c r="L810" s="15">
        <v>1961</v>
      </c>
      <c r="M810" s="15" t="s">
        <v>30</v>
      </c>
      <c r="N810" s="15" t="s">
        <v>30</v>
      </c>
      <c r="O810" s="15" t="s">
        <v>30</v>
      </c>
      <c r="P810" s="15" t="s">
        <v>4</v>
      </c>
      <c r="Q810" s="15" t="s">
        <v>30</v>
      </c>
      <c r="R810" s="18" t="e">
        <f>INDEX('Blast furnaces'!$R:$R,MATCH(A810,'Blast furnaces'!$A:$A,0))</f>
        <v>#N/A</v>
      </c>
    </row>
    <row r="811" spans="1:18" x14ac:dyDescent="0.35">
      <c r="A811" s="15" t="s">
        <v>2252</v>
      </c>
      <c r="B811" s="15" t="s">
        <v>7531</v>
      </c>
      <c r="C811" s="15" t="s">
        <v>7532</v>
      </c>
      <c r="D811" s="15" t="s">
        <v>4628</v>
      </c>
      <c r="E811" s="15" t="s">
        <v>4629</v>
      </c>
      <c r="F811" s="15" t="s">
        <v>4623</v>
      </c>
      <c r="G811" s="15" t="s">
        <v>3899</v>
      </c>
      <c r="H811" s="16" t="s">
        <v>2254</v>
      </c>
      <c r="I811" s="17">
        <v>10</v>
      </c>
      <c r="J811" s="21">
        <v>40878</v>
      </c>
      <c r="K811" s="15" t="s">
        <v>30</v>
      </c>
      <c r="L811" s="15">
        <v>2015</v>
      </c>
      <c r="M811" s="15" t="s">
        <v>30</v>
      </c>
      <c r="N811" s="15" t="s">
        <v>30</v>
      </c>
      <c r="O811" s="15" t="s">
        <v>30</v>
      </c>
      <c r="P811" s="15" t="s">
        <v>6805</v>
      </c>
      <c r="Q811" s="15" t="s">
        <v>7533</v>
      </c>
      <c r="R811" s="18">
        <f>INDEX('Blast furnaces'!$R:$R,MATCH(A811,'Blast furnaces'!$A:$A,0))</f>
        <v>0</v>
      </c>
    </row>
    <row r="812" spans="1:18" x14ac:dyDescent="0.35">
      <c r="A812" s="15" t="s">
        <v>7534</v>
      </c>
      <c r="B812" s="15" t="s">
        <v>7535</v>
      </c>
      <c r="C812" s="15" t="s">
        <v>7536</v>
      </c>
      <c r="D812" s="15" t="s">
        <v>4630</v>
      </c>
      <c r="E812" s="15" t="s">
        <v>4631</v>
      </c>
      <c r="F812" s="15" t="s">
        <v>4623</v>
      </c>
      <c r="G812" s="15" t="s">
        <v>3899</v>
      </c>
      <c r="H812" s="16" t="s">
        <v>7537</v>
      </c>
      <c r="I812" s="17">
        <v>32</v>
      </c>
      <c r="J812" s="15" t="s">
        <v>30</v>
      </c>
      <c r="K812" s="15" t="s">
        <v>30</v>
      </c>
      <c r="L812" s="15">
        <v>1993</v>
      </c>
      <c r="M812" s="15" t="s">
        <v>30</v>
      </c>
      <c r="N812" s="15" t="s">
        <v>30</v>
      </c>
      <c r="O812" s="15" t="s">
        <v>30</v>
      </c>
      <c r="P812" s="15" t="s">
        <v>4</v>
      </c>
      <c r="Q812" s="15" t="s">
        <v>30</v>
      </c>
      <c r="R812" s="18" t="e">
        <f>INDEX('Blast furnaces'!$R:$R,MATCH(A812,'Blast furnaces'!$A:$A,0))</f>
        <v>#N/A</v>
      </c>
    </row>
    <row r="813" spans="1:18" x14ac:dyDescent="0.35">
      <c r="A813" s="15" t="s">
        <v>3321</v>
      </c>
      <c r="B813" s="15" t="s">
        <v>7538</v>
      </c>
      <c r="C813" s="15" t="s">
        <v>7539</v>
      </c>
      <c r="D813" s="15" t="s">
        <v>4632</v>
      </c>
      <c r="E813" s="15" t="s">
        <v>4633</v>
      </c>
      <c r="F813" s="15" t="s">
        <v>4623</v>
      </c>
      <c r="G813" s="15" t="s">
        <v>3899</v>
      </c>
      <c r="H813" s="16" t="s">
        <v>3323</v>
      </c>
      <c r="I813" s="17">
        <v>41</v>
      </c>
      <c r="J813" s="15" t="s">
        <v>30</v>
      </c>
      <c r="K813" s="15" t="s">
        <v>30</v>
      </c>
      <c r="L813" s="15">
        <v>1984</v>
      </c>
      <c r="M813" s="15" t="s">
        <v>30</v>
      </c>
      <c r="N813" s="15" t="s">
        <v>30</v>
      </c>
      <c r="O813" s="15" t="s">
        <v>30</v>
      </c>
      <c r="P813" s="15" t="s">
        <v>3</v>
      </c>
      <c r="Q813" s="15" t="s">
        <v>30</v>
      </c>
      <c r="R813" s="18" t="e">
        <f>INDEX('Blast furnaces'!$R:$R,MATCH(A813,'Blast furnaces'!$A:$A,0))</f>
        <v>#N/A</v>
      </c>
    </row>
    <row r="814" spans="1:18" x14ac:dyDescent="0.35">
      <c r="A814" s="15" t="s">
        <v>3713</v>
      </c>
      <c r="B814" s="15" t="s">
        <v>7540</v>
      </c>
      <c r="C814" s="15" t="s">
        <v>7541</v>
      </c>
      <c r="D814" s="15" t="s">
        <v>4634</v>
      </c>
      <c r="E814" s="15" t="s">
        <v>4635</v>
      </c>
      <c r="F814" s="15" t="s">
        <v>4623</v>
      </c>
      <c r="G814" s="15" t="s">
        <v>3899</v>
      </c>
      <c r="H814" s="16" t="s">
        <v>3715</v>
      </c>
      <c r="I814" s="19"/>
      <c r="J814" s="20">
        <v>44895</v>
      </c>
      <c r="K814" s="15">
        <v>2024</v>
      </c>
      <c r="L814" s="15">
        <v>2026</v>
      </c>
      <c r="M814" s="15" t="s">
        <v>30</v>
      </c>
      <c r="N814" s="15" t="s">
        <v>30</v>
      </c>
      <c r="O814" s="15" t="s">
        <v>30</v>
      </c>
      <c r="P814" s="15" t="s">
        <v>3</v>
      </c>
      <c r="Q814" s="15" t="s">
        <v>30</v>
      </c>
      <c r="R814" s="18" t="e">
        <f>INDEX('Blast furnaces'!$R:$R,MATCH(A814,'Blast furnaces'!$A:$A,0))</f>
        <v>#N/A</v>
      </c>
    </row>
    <row r="815" spans="1:18" x14ac:dyDescent="0.35">
      <c r="A815" s="15" t="s">
        <v>2248</v>
      </c>
      <c r="B815" s="15" t="s">
        <v>7542</v>
      </c>
      <c r="C815" s="15" t="s">
        <v>7543</v>
      </c>
      <c r="D815" s="15" t="s">
        <v>4636</v>
      </c>
      <c r="E815" s="15" t="s">
        <v>4637</v>
      </c>
      <c r="F815" s="15" t="s">
        <v>4623</v>
      </c>
      <c r="G815" s="15" t="s">
        <v>3899</v>
      </c>
      <c r="H815" s="16" t="s">
        <v>2250</v>
      </c>
      <c r="I815" s="17" t="s">
        <v>30</v>
      </c>
      <c r="J815" s="20">
        <v>42609</v>
      </c>
      <c r="K815" s="18">
        <v>44652</v>
      </c>
      <c r="L815" s="15" t="s">
        <v>30</v>
      </c>
      <c r="M815" s="15" t="s">
        <v>30</v>
      </c>
      <c r="N815" s="15" t="s">
        <v>30</v>
      </c>
      <c r="O815" s="15" t="s">
        <v>30</v>
      </c>
      <c r="P815" s="15" t="s">
        <v>5226</v>
      </c>
      <c r="Q815" s="15" t="s">
        <v>30</v>
      </c>
      <c r="R815" s="18">
        <f>INDEX('Blast furnaces'!$R:$R,MATCH(A815,'Blast furnaces'!$A:$A,0))</f>
        <v>0</v>
      </c>
    </row>
    <row r="816" spans="1:18" x14ac:dyDescent="0.35">
      <c r="A816" s="15" t="s">
        <v>3314</v>
      </c>
      <c r="B816" s="15" t="s">
        <v>7544</v>
      </c>
      <c r="C816" s="15" t="s">
        <v>7545</v>
      </c>
      <c r="D816" s="15" t="s">
        <v>4638</v>
      </c>
      <c r="E816" s="15" t="s">
        <v>4627</v>
      </c>
      <c r="F816" s="15" t="s">
        <v>4623</v>
      </c>
      <c r="G816" s="15" t="s">
        <v>3899</v>
      </c>
      <c r="H816" s="16" t="s">
        <v>3316</v>
      </c>
      <c r="I816" s="17">
        <v>24</v>
      </c>
      <c r="J816" s="15" t="s">
        <v>30</v>
      </c>
      <c r="K816" s="15">
        <v>1996</v>
      </c>
      <c r="L816" s="15">
        <v>2001</v>
      </c>
      <c r="M816" s="15" t="s">
        <v>30</v>
      </c>
      <c r="N816" s="15" t="s">
        <v>30</v>
      </c>
      <c r="O816" s="15" t="s">
        <v>30</v>
      </c>
      <c r="P816" s="15" t="s">
        <v>5191</v>
      </c>
      <c r="Q816" s="15" t="s">
        <v>30</v>
      </c>
      <c r="R816" s="18" t="e">
        <f>INDEX('Blast furnaces'!$R:$R,MATCH(A816,'Blast furnaces'!$A:$A,0))</f>
        <v>#N/A</v>
      </c>
    </row>
    <row r="817" spans="1:18" x14ac:dyDescent="0.35">
      <c r="A817" s="15" t="s">
        <v>2245</v>
      </c>
      <c r="B817" s="15" t="s">
        <v>7546</v>
      </c>
      <c r="C817" s="15" t="s">
        <v>7545</v>
      </c>
      <c r="D817" s="15" t="s">
        <v>4639</v>
      </c>
      <c r="E817" s="15" t="s">
        <v>4627</v>
      </c>
      <c r="F817" s="15" t="s">
        <v>4623</v>
      </c>
      <c r="G817" s="15" t="s">
        <v>3899</v>
      </c>
      <c r="H817" s="16" t="s">
        <v>2247</v>
      </c>
      <c r="I817" s="17">
        <v>43</v>
      </c>
      <c r="J817" s="15" t="s">
        <v>30</v>
      </c>
      <c r="K817" s="15" t="s">
        <v>30</v>
      </c>
      <c r="L817" s="15">
        <v>1982</v>
      </c>
      <c r="M817" s="15" t="s">
        <v>30</v>
      </c>
      <c r="N817" s="15" t="s">
        <v>30</v>
      </c>
      <c r="O817" s="15" t="s">
        <v>30</v>
      </c>
      <c r="P817" s="15" t="s">
        <v>5264</v>
      </c>
      <c r="Q817" s="15" t="s">
        <v>30</v>
      </c>
      <c r="R817" s="18">
        <f>INDEX('Blast furnaces'!$R:$R,MATCH(A817,'Blast furnaces'!$A:$A,0))</f>
        <v>0</v>
      </c>
    </row>
    <row r="818" spans="1:18" x14ac:dyDescent="0.35">
      <c r="A818" s="15" t="s">
        <v>7547</v>
      </c>
      <c r="B818" s="15" t="s">
        <v>7548</v>
      </c>
      <c r="C818" s="15" t="s">
        <v>7549</v>
      </c>
      <c r="D818" s="15" t="s">
        <v>4638</v>
      </c>
      <c r="E818" s="15" t="s">
        <v>4627</v>
      </c>
      <c r="F818" s="15" t="s">
        <v>4623</v>
      </c>
      <c r="G818" s="15" t="s">
        <v>3899</v>
      </c>
      <c r="H818" s="16" t="s">
        <v>7550</v>
      </c>
      <c r="I818" s="17">
        <v>95</v>
      </c>
      <c r="J818" s="15" t="s">
        <v>30</v>
      </c>
      <c r="K818" s="15" t="s">
        <v>30</v>
      </c>
      <c r="L818" s="15">
        <v>1930</v>
      </c>
      <c r="M818" s="15" t="s">
        <v>30</v>
      </c>
      <c r="N818" s="15" t="s">
        <v>30</v>
      </c>
      <c r="O818" s="15" t="s">
        <v>30</v>
      </c>
      <c r="P818" s="15" t="s">
        <v>4</v>
      </c>
      <c r="Q818" s="15" t="s">
        <v>30</v>
      </c>
      <c r="R818" s="18" t="e">
        <f>INDEX('Blast furnaces'!$R:$R,MATCH(A818,'Blast furnaces'!$A:$A,0))</f>
        <v>#N/A</v>
      </c>
    </row>
    <row r="819" spans="1:18" x14ac:dyDescent="0.35">
      <c r="A819" s="15" t="s">
        <v>3859</v>
      </c>
      <c r="B819" s="15" t="s">
        <v>7551</v>
      </c>
      <c r="C819" s="15" t="s">
        <v>7552</v>
      </c>
      <c r="D819" s="15" t="s">
        <v>4640</v>
      </c>
      <c r="E819" s="15" t="s">
        <v>4641</v>
      </c>
      <c r="F819" s="15" t="s">
        <v>4623</v>
      </c>
      <c r="G819" s="15" t="s">
        <v>3899</v>
      </c>
      <c r="H819" s="16" t="s">
        <v>3861</v>
      </c>
      <c r="I819" s="19"/>
      <c r="J819" s="18">
        <v>45809</v>
      </c>
      <c r="K819" s="15" t="s">
        <v>30</v>
      </c>
      <c r="L819" s="15">
        <v>2029</v>
      </c>
      <c r="M819" s="15" t="s">
        <v>30</v>
      </c>
      <c r="N819" s="15" t="s">
        <v>30</v>
      </c>
      <c r="O819" s="15" t="s">
        <v>30</v>
      </c>
      <c r="P819" s="15" t="s">
        <v>3</v>
      </c>
      <c r="Q819" s="15" t="s">
        <v>7553</v>
      </c>
      <c r="R819" s="18" t="e">
        <f>INDEX('Blast furnaces'!$R:$R,MATCH(A819,'Blast furnaces'!$A:$A,0))</f>
        <v>#N/A</v>
      </c>
    </row>
    <row r="820" spans="1:18" x14ac:dyDescent="0.35">
      <c r="A820" s="15" t="s">
        <v>3317</v>
      </c>
      <c r="B820" s="15" t="s">
        <v>7554</v>
      </c>
      <c r="C820" s="15" t="s">
        <v>7555</v>
      </c>
      <c r="D820" s="15" t="s">
        <v>4628</v>
      </c>
      <c r="E820" s="15" t="s">
        <v>4629</v>
      </c>
      <c r="F820" s="15" t="s">
        <v>4623</v>
      </c>
      <c r="G820" s="15" t="s">
        <v>3899</v>
      </c>
      <c r="H820" s="16" t="s">
        <v>3319</v>
      </c>
      <c r="I820" s="17">
        <v>41</v>
      </c>
      <c r="J820" s="15">
        <v>1982</v>
      </c>
      <c r="K820" s="15" t="s">
        <v>30</v>
      </c>
      <c r="L820" s="15">
        <v>1984</v>
      </c>
      <c r="M820" s="15" t="s">
        <v>30</v>
      </c>
      <c r="N820" s="18">
        <v>41487</v>
      </c>
      <c r="O820" s="15" t="s">
        <v>30</v>
      </c>
      <c r="P820" s="15" t="s">
        <v>5191</v>
      </c>
      <c r="Q820" s="15" t="s">
        <v>7556</v>
      </c>
      <c r="R820" s="18" t="e">
        <f>INDEX('Blast furnaces'!$R:$R,MATCH(A820,'Blast furnaces'!$A:$A,0))</f>
        <v>#N/A</v>
      </c>
    </row>
    <row r="821" spans="1:18" x14ac:dyDescent="0.35">
      <c r="A821" s="15" t="s">
        <v>7557</v>
      </c>
      <c r="B821" s="15" t="s">
        <v>7558</v>
      </c>
      <c r="C821" s="15" t="s">
        <v>7559</v>
      </c>
      <c r="D821" s="15" t="s">
        <v>4639</v>
      </c>
      <c r="E821" s="15" t="s">
        <v>4627</v>
      </c>
      <c r="F821" s="15" t="s">
        <v>4623</v>
      </c>
      <c r="G821" s="15" t="s">
        <v>3899</v>
      </c>
      <c r="H821" s="16" t="s">
        <v>7560</v>
      </c>
      <c r="I821" s="17">
        <v>27</v>
      </c>
      <c r="J821" s="15" t="s">
        <v>30</v>
      </c>
      <c r="K821" s="15" t="s">
        <v>30</v>
      </c>
      <c r="L821" s="15">
        <v>1998</v>
      </c>
      <c r="M821" s="15" t="s">
        <v>30</v>
      </c>
      <c r="N821" s="15" t="s">
        <v>30</v>
      </c>
      <c r="O821" s="15" t="s">
        <v>30</v>
      </c>
      <c r="P821" s="15" t="s">
        <v>5291</v>
      </c>
      <c r="Q821" s="15" t="s">
        <v>30</v>
      </c>
      <c r="R821" s="18" t="e">
        <f>INDEX('Blast furnaces'!$R:$R,MATCH(A821,'Blast furnaces'!$A:$A,0))</f>
        <v>#N/A</v>
      </c>
    </row>
    <row r="822" spans="1:18" x14ac:dyDescent="0.35">
      <c r="A822" s="15" t="s">
        <v>7561</v>
      </c>
      <c r="B822" s="15" t="s">
        <v>7562</v>
      </c>
      <c r="C822" s="15" t="s">
        <v>7563</v>
      </c>
      <c r="D822" s="15" t="s">
        <v>4642</v>
      </c>
      <c r="E822" s="15" t="s">
        <v>4643</v>
      </c>
      <c r="F822" s="15" t="s">
        <v>4623</v>
      </c>
      <c r="G822" s="15" t="s">
        <v>3899</v>
      </c>
      <c r="H822" s="16" t="s">
        <v>7564</v>
      </c>
      <c r="I822" s="17" t="s">
        <v>30</v>
      </c>
      <c r="J822" s="15" t="s">
        <v>30</v>
      </c>
      <c r="K822" s="15" t="s">
        <v>30</v>
      </c>
      <c r="L822" s="15" t="s">
        <v>30</v>
      </c>
      <c r="M822" s="15" t="s">
        <v>30</v>
      </c>
      <c r="N822" s="15" t="s">
        <v>30</v>
      </c>
      <c r="O822" s="15" t="s">
        <v>30</v>
      </c>
      <c r="P822" s="15" t="s">
        <v>5291</v>
      </c>
      <c r="Q822" s="15" t="s">
        <v>30</v>
      </c>
      <c r="R822" s="18" t="e">
        <f>INDEX('Blast furnaces'!$R:$R,MATCH(A822,'Blast furnaces'!$A:$A,0))</f>
        <v>#N/A</v>
      </c>
    </row>
    <row r="823" spans="1:18" x14ac:dyDescent="0.35">
      <c r="A823" s="15" t="s">
        <v>7565</v>
      </c>
      <c r="B823" s="15" t="s">
        <v>7566</v>
      </c>
      <c r="C823" s="15" t="s">
        <v>7567</v>
      </c>
      <c r="D823" s="15" t="s">
        <v>4624</v>
      </c>
      <c r="E823" s="15" t="s">
        <v>4625</v>
      </c>
      <c r="F823" s="15" t="s">
        <v>4623</v>
      </c>
      <c r="G823" s="15" t="s">
        <v>3899</v>
      </c>
      <c r="H823" s="16" t="s">
        <v>7568</v>
      </c>
      <c r="I823" s="17">
        <v>62</v>
      </c>
      <c r="J823" s="15" t="s">
        <v>30</v>
      </c>
      <c r="K823" s="15" t="s">
        <v>30</v>
      </c>
      <c r="L823" s="15">
        <v>1963</v>
      </c>
      <c r="M823" s="15" t="s">
        <v>30</v>
      </c>
      <c r="N823" s="15" t="s">
        <v>30</v>
      </c>
      <c r="O823" s="15" t="s">
        <v>30</v>
      </c>
      <c r="P823" s="15" t="s">
        <v>4</v>
      </c>
      <c r="Q823" s="15" t="s">
        <v>30</v>
      </c>
      <c r="R823" s="18" t="e">
        <f>INDEX('Blast furnaces'!$R:$R,MATCH(A823,'Blast furnaces'!$A:$A,0))</f>
        <v>#N/A</v>
      </c>
    </row>
    <row r="824" spans="1:18" x14ac:dyDescent="0.35">
      <c r="A824" s="15" t="s">
        <v>2238</v>
      </c>
      <c r="B824" s="15" t="s">
        <v>7569</v>
      </c>
      <c r="C824" s="15" t="s">
        <v>7570</v>
      </c>
      <c r="D824" s="15" t="s">
        <v>4644</v>
      </c>
      <c r="E824" s="15" t="s">
        <v>4645</v>
      </c>
      <c r="F824" s="15" t="s">
        <v>4646</v>
      </c>
      <c r="G824" s="15" t="s">
        <v>3989</v>
      </c>
      <c r="H824" s="16" t="s">
        <v>2240</v>
      </c>
      <c r="I824" s="17">
        <v>81</v>
      </c>
      <c r="J824" s="15" t="s">
        <v>30</v>
      </c>
      <c r="K824" s="15" t="s">
        <v>30</v>
      </c>
      <c r="L824" s="15">
        <v>1944</v>
      </c>
      <c r="M824" s="15" t="s">
        <v>30</v>
      </c>
      <c r="N824" s="21">
        <v>44896</v>
      </c>
      <c r="O824" s="15" t="s">
        <v>30</v>
      </c>
      <c r="P824" s="15" t="s">
        <v>5264</v>
      </c>
      <c r="Q824" s="15" t="s">
        <v>7571</v>
      </c>
      <c r="R824" s="18">
        <f>INDEX('Blast furnaces'!$R:$R,MATCH(A824,'Blast furnaces'!$A:$A,0))</f>
        <v>2014</v>
      </c>
    </row>
    <row r="825" spans="1:18" x14ac:dyDescent="0.35">
      <c r="A825" s="15" t="s">
        <v>2242</v>
      </c>
      <c r="B825" s="15" t="s">
        <v>7572</v>
      </c>
      <c r="C825" s="15" t="s">
        <v>7573</v>
      </c>
      <c r="D825" s="15" t="s">
        <v>4647</v>
      </c>
      <c r="E825" s="15" t="s">
        <v>4648</v>
      </c>
      <c r="F825" s="15" t="s">
        <v>4646</v>
      </c>
      <c r="G825" s="15" t="s">
        <v>3989</v>
      </c>
      <c r="H825" s="15" t="s">
        <v>2244</v>
      </c>
      <c r="I825" s="17">
        <v>48.85</v>
      </c>
      <c r="J825" s="15" t="s">
        <v>30</v>
      </c>
      <c r="K825" s="15" t="s">
        <v>30</v>
      </c>
      <c r="L825" s="20">
        <v>28068</v>
      </c>
      <c r="M825" s="15" t="s">
        <v>30</v>
      </c>
      <c r="N825" s="15" t="s">
        <v>30</v>
      </c>
      <c r="O825" s="15" t="s">
        <v>30</v>
      </c>
      <c r="P825" s="15" t="s">
        <v>5200</v>
      </c>
      <c r="Q825" s="15" t="s">
        <v>30</v>
      </c>
      <c r="R825" s="18">
        <f>INDEX('Blast furnaces'!$R:$R,MATCH(A825,'Blast furnaces'!$A:$A,0))</f>
        <v>43497</v>
      </c>
    </row>
    <row r="826" spans="1:18" x14ac:dyDescent="0.35">
      <c r="A826" s="15" t="s">
        <v>7574</v>
      </c>
      <c r="B826" s="15" t="s">
        <v>7575</v>
      </c>
      <c r="C826" s="15" t="s">
        <v>7576</v>
      </c>
      <c r="D826" s="15" t="s">
        <v>4649</v>
      </c>
      <c r="E826" s="15" t="s">
        <v>4650</v>
      </c>
      <c r="F826" s="15" t="s">
        <v>4646</v>
      </c>
      <c r="G826" s="15" t="s">
        <v>3989</v>
      </c>
      <c r="H826" s="16" t="s">
        <v>7577</v>
      </c>
      <c r="I826" s="17">
        <v>27</v>
      </c>
      <c r="J826" s="15" t="s">
        <v>30</v>
      </c>
      <c r="K826" s="15" t="s">
        <v>30</v>
      </c>
      <c r="L826" s="15">
        <v>1998</v>
      </c>
      <c r="M826" s="15" t="s">
        <v>30</v>
      </c>
      <c r="N826" s="15" t="s">
        <v>30</v>
      </c>
      <c r="O826" s="15" t="s">
        <v>30</v>
      </c>
      <c r="P826" s="15" t="s">
        <v>4</v>
      </c>
      <c r="Q826" s="15" t="s">
        <v>30</v>
      </c>
      <c r="R826" s="18" t="e">
        <f>INDEX('Blast furnaces'!$R:$R,MATCH(A826,'Blast furnaces'!$A:$A,0))</f>
        <v>#N/A</v>
      </c>
    </row>
    <row r="827" spans="1:18" x14ac:dyDescent="0.35">
      <c r="A827" s="15" t="s">
        <v>7578</v>
      </c>
      <c r="B827" s="15" t="s">
        <v>7579</v>
      </c>
      <c r="C827" s="15" t="s">
        <v>7576</v>
      </c>
      <c r="D827" s="15" t="s">
        <v>4651</v>
      </c>
      <c r="E827" s="15" t="s">
        <v>4645</v>
      </c>
      <c r="F827" s="15" t="s">
        <v>4646</v>
      </c>
      <c r="G827" s="15" t="s">
        <v>3989</v>
      </c>
      <c r="H827" s="16" t="s">
        <v>7580</v>
      </c>
      <c r="I827" s="17">
        <v>39</v>
      </c>
      <c r="J827" s="15" t="s">
        <v>30</v>
      </c>
      <c r="K827" s="15" t="s">
        <v>30</v>
      </c>
      <c r="L827" s="15">
        <v>1986</v>
      </c>
      <c r="M827" s="15" t="s">
        <v>30</v>
      </c>
      <c r="N827" s="15" t="s">
        <v>30</v>
      </c>
      <c r="O827" s="15" t="s">
        <v>30</v>
      </c>
      <c r="P827" s="15" t="s">
        <v>4</v>
      </c>
      <c r="Q827" s="15" t="s">
        <v>30</v>
      </c>
      <c r="R827" s="18" t="e">
        <f>INDEX('Blast furnaces'!$R:$R,MATCH(A827,'Blast furnaces'!$A:$A,0))</f>
        <v>#N/A</v>
      </c>
    </row>
    <row r="828" spans="1:18" x14ac:dyDescent="0.35">
      <c r="A828" s="15" t="s">
        <v>7581</v>
      </c>
      <c r="B828" s="15" t="s">
        <v>7582</v>
      </c>
      <c r="C828" s="15" t="s">
        <v>7583</v>
      </c>
      <c r="D828" s="15" t="s">
        <v>4652</v>
      </c>
      <c r="E828" s="15" t="s">
        <v>4653</v>
      </c>
      <c r="F828" s="15" t="s">
        <v>4646</v>
      </c>
      <c r="G828" s="15" t="s">
        <v>3989</v>
      </c>
      <c r="H828" s="15" t="s">
        <v>7584</v>
      </c>
      <c r="I828" s="17">
        <v>10</v>
      </c>
      <c r="J828" s="15" t="s">
        <v>30</v>
      </c>
      <c r="K828" s="15" t="s">
        <v>30</v>
      </c>
      <c r="L828" s="15">
        <v>2015</v>
      </c>
      <c r="M828" s="15" t="s">
        <v>30</v>
      </c>
      <c r="N828" s="15" t="s">
        <v>30</v>
      </c>
      <c r="O828" s="15" t="s">
        <v>30</v>
      </c>
      <c r="P828" s="15" t="s">
        <v>4</v>
      </c>
      <c r="Q828" s="15" t="s">
        <v>30</v>
      </c>
      <c r="R828" s="18" t="e">
        <f>INDEX('Blast furnaces'!$R:$R,MATCH(A828,'Blast furnaces'!$A:$A,0))</f>
        <v>#N/A</v>
      </c>
    </row>
    <row r="829" spans="1:18" x14ac:dyDescent="0.35">
      <c r="A829" s="15" t="s">
        <v>7585</v>
      </c>
      <c r="B829" s="15" t="s">
        <v>7586</v>
      </c>
      <c r="C829" s="15" t="s">
        <v>7583</v>
      </c>
      <c r="D829" s="15" t="s">
        <v>4654</v>
      </c>
      <c r="E829" s="15" t="s">
        <v>4655</v>
      </c>
      <c r="F829" s="15" t="s">
        <v>4646</v>
      </c>
      <c r="G829" s="15" t="s">
        <v>3989</v>
      </c>
      <c r="H829" s="15" t="s">
        <v>7587</v>
      </c>
      <c r="I829" s="17">
        <v>41</v>
      </c>
      <c r="J829" s="15" t="s">
        <v>30</v>
      </c>
      <c r="K829" s="15" t="s">
        <v>30</v>
      </c>
      <c r="L829" s="15">
        <v>1984</v>
      </c>
      <c r="M829" s="15" t="s">
        <v>30</v>
      </c>
      <c r="N829" s="15" t="s">
        <v>30</v>
      </c>
      <c r="O829" s="15" t="s">
        <v>30</v>
      </c>
      <c r="P829" s="15" t="s">
        <v>4</v>
      </c>
      <c r="Q829" s="15" t="s">
        <v>30</v>
      </c>
      <c r="R829" s="18" t="e">
        <f>INDEX('Blast furnaces'!$R:$R,MATCH(A829,'Blast furnaces'!$A:$A,0))</f>
        <v>#N/A</v>
      </c>
    </row>
    <row r="830" spans="1:18" x14ac:dyDescent="0.35">
      <c r="A830" s="15" t="s">
        <v>7588</v>
      </c>
      <c r="B830" s="15" t="s">
        <v>7589</v>
      </c>
      <c r="C830" s="15" t="s">
        <v>7590</v>
      </c>
      <c r="D830" s="15" t="s">
        <v>4656</v>
      </c>
      <c r="E830" s="15" t="s">
        <v>4656</v>
      </c>
      <c r="F830" s="15" t="s">
        <v>4646</v>
      </c>
      <c r="G830" s="15" t="s">
        <v>3989</v>
      </c>
      <c r="H830" s="16" t="s">
        <v>7591</v>
      </c>
      <c r="I830" s="17">
        <v>21</v>
      </c>
      <c r="J830" s="15" t="s">
        <v>30</v>
      </c>
      <c r="K830" s="15" t="s">
        <v>30</v>
      </c>
      <c r="L830" s="15">
        <v>2004</v>
      </c>
      <c r="M830" s="15" t="s">
        <v>30</v>
      </c>
      <c r="N830" s="15" t="s">
        <v>30</v>
      </c>
      <c r="O830" s="15" t="s">
        <v>30</v>
      </c>
      <c r="P830" s="15" t="s">
        <v>4</v>
      </c>
      <c r="Q830" s="15" t="s">
        <v>30</v>
      </c>
      <c r="R830" s="18" t="e">
        <f>INDEX('Blast furnaces'!$R:$R,MATCH(A830,'Blast furnaces'!$A:$A,0))</f>
        <v>#N/A</v>
      </c>
    </row>
    <row r="831" spans="1:18" x14ac:dyDescent="0.35">
      <c r="A831" s="15" t="s">
        <v>7592</v>
      </c>
      <c r="B831" s="15" t="s">
        <v>7593</v>
      </c>
      <c r="C831" s="15" t="s">
        <v>7594</v>
      </c>
      <c r="D831" s="15" t="s">
        <v>4657</v>
      </c>
      <c r="E831" s="15" t="s">
        <v>4658</v>
      </c>
      <c r="F831" s="15" t="s">
        <v>4646</v>
      </c>
      <c r="G831" s="15" t="s">
        <v>3989</v>
      </c>
      <c r="H831" s="16" t="s">
        <v>7595</v>
      </c>
      <c r="I831" s="17">
        <v>7.2</v>
      </c>
      <c r="J831" s="15" t="s">
        <v>30</v>
      </c>
      <c r="K831" s="15" t="s">
        <v>30</v>
      </c>
      <c r="L831" s="18">
        <v>43282</v>
      </c>
      <c r="M831" s="15" t="s">
        <v>30</v>
      </c>
      <c r="N831" s="15" t="s">
        <v>30</v>
      </c>
      <c r="O831" s="15" t="s">
        <v>30</v>
      </c>
      <c r="P831" s="15" t="s">
        <v>4</v>
      </c>
      <c r="Q831" s="15" t="s">
        <v>30</v>
      </c>
      <c r="R831" s="18" t="e">
        <f>INDEX('Blast furnaces'!$R:$R,MATCH(A831,'Blast furnaces'!$A:$A,0))</f>
        <v>#N/A</v>
      </c>
    </row>
    <row r="832" spans="1:18" x14ac:dyDescent="0.35">
      <c r="A832" s="15" t="s">
        <v>7596</v>
      </c>
      <c r="B832" s="15" t="s">
        <v>7597</v>
      </c>
      <c r="C832" s="15" t="s">
        <v>7594</v>
      </c>
      <c r="D832" s="15" t="s">
        <v>4656</v>
      </c>
      <c r="E832" s="15" t="s">
        <v>4656</v>
      </c>
      <c r="F832" s="15" t="s">
        <v>4646</v>
      </c>
      <c r="G832" s="15" t="s">
        <v>3989</v>
      </c>
      <c r="H832" s="16" t="s">
        <v>7598</v>
      </c>
      <c r="I832" s="17">
        <v>32</v>
      </c>
      <c r="J832" s="15" t="s">
        <v>30</v>
      </c>
      <c r="K832" s="15" t="s">
        <v>30</v>
      </c>
      <c r="L832" s="15">
        <v>1993</v>
      </c>
      <c r="M832" s="15" t="s">
        <v>30</v>
      </c>
      <c r="N832" s="15" t="s">
        <v>30</v>
      </c>
      <c r="O832" s="15" t="s">
        <v>30</v>
      </c>
      <c r="P832" s="15" t="s">
        <v>4</v>
      </c>
      <c r="Q832" s="15" t="s">
        <v>30</v>
      </c>
      <c r="R832" s="18" t="e">
        <f>INDEX('Blast furnaces'!$R:$R,MATCH(A832,'Blast furnaces'!$A:$A,0))</f>
        <v>#N/A</v>
      </c>
    </row>
    <row r="833" spans="1:18" x14ac:dyDescent="0.35">
      <c r="A833" s="15" t="s">
        <v>7599</v>
      </c>
      <c r="B833" s="15" t="s">
        <v>7600</v>
      </c>
      <c r="C833" s="15" t="s">
        <v>7601</v>
      </c>
      <c r="D833" s="15" t="s">
        <v>4659</v>
      </c>
      <c r="E833" s="15" t="s">
        <v>4659</v>
      </c>
      <c r="F833" s="15" t="s">
        <v>4646</v>
      </c>
      <c r="G833" s="15" t="s">
        <v>3989</v>
      </c>
      <c r="H833" s="16" t="s">
        <v>7602</v>
      </c>
      <c r="I833" s="17">
        <v>71</v>
      </c>
      <c r="J833" s="15" t="s">
        <v>30</v>
      </c>
      <c r="K833" s="15" t="s">
        <v>30</v>
      </c>
      <c r="L833" s="15">
        <v>1954</v>
      </c>
      <c r="M833" s="15" t="s">
        <v>30</v>
      </c>
      <c r="N833" s="15" t="s">
        <v>30</v>
      </c>
      <c r="O833" s="15" t="s">
        <v>30</v>
      </c>
      <c r="P833" s="15" t="s">
        <v>4</v>
      </c>
      <c r="Q833" s="15" t="s">
        <v>30</v>
      </c>
      <c r="R833" s="18" t="e">
        <f>INDEX('Blast furnaces'!$R:$R,MATCH(A833,'Blast furnaces'!$A:$A,0))</f>
        <v>#N/A</v>
      </c>
    </row>
    <row r="834" spans="1:18" x14ac:dyDescent="0.35">
      <c r="A834" s="15" t="s">
        <v>7603</v>
      </c>
      <c r="B834" s="15" t="s">
        <v>7604</v>
      </c>
      <c r="C834" s="15" t="s">
        <v>7605</v>
      </c>
      <c r="D834" s="15" t="s">
        <v>4660</v>
      </c>
      <c r="E834" s="15" t="s">
        <v>4661</v>
      </c>
      <c r="F834" s="15" t="s">
        <v>4646</v>
      </c>
      <c r="G834" s="15" t="s">
        <v>3989</v>
      </c>
      <c r="H834" s="16" t="s">
        <v>7606</v>
      </c>
      <c r="I834" s="17">
        <v>32</v>
      </c>
      <c r="J834" s="15" t="s">
        <v>30</v>
      </c>
      <c r="K834" s="15" t="s">
        <v>30</v>
      </c>
      <c r="L834" s="15">
        <v>1993</v>
      </c>
      <c r="M834" s="15" t="s">
        <v>30</v>
      </c>
      <c r="N834" s="15" t="s">
        <v>30</v>
      </c>
      <c r="O834" s="15" t="s">
        <v>30</v>
      </c>
      <c r="P834" s="15" t="s">
        <v>4</v>
      </c>
      <c r="Q834" s="15" t="s">
        <v>30</v>
      </c>
      <c r="R834" s="18" t="e">
        <f>INDEX('Blast furnaces'!$R:$R,MATCH(A834,'Blast furnaces'!$A:$A,0))</f>
        <v>#N/A</v>
      </c>
    </row>
    <row r="835" spans="1:18" x14ac:dyDescent="0.35">
      <c r="A835" s="15" t="s">
        <v>3308</v>
      </c>
      <c r="B835" s="15" t="s">
        <v>7607</v>
      </c>
      <c r="C835" s="15" t="s">
        <v>7605</v>
      </c>
      <c r="D835" s="15" t="s">
        <v>4662</v>
      </c>
      <c r="E835" s="15" t="s">
        <v>4661</v>
      </c>
      <c r="F835" s="15" t="s">
        <v>4646</v>
      </c>
      <c r="G835" s="15" t="s">
        <v>3989</v>
      </c>
      <c r="H835" s="15" t="s">
        <v>3311</v>
      </c>
      <c r="I835" s="17">
        <v>82</v>
      </c>
      <c r="J835" s="15" t="s">
        <v>30</v>
      </c>
      <c r="K835" s="15" t="s">
        <v>30</v>
      </c>
      <c r="L835" s="15">
        <v>1943</v>
      </c>
      <c r="M835" s="15" t="s">
        <v>30</v>
      </c>
      <c r="N835" s="15" t="s">
        <v>30</v>
      </c>
      <c r="O835" s="15" t="s">
        <v>30</v>
      </c>
      <c r="P835" s="15" t="s">
        <v>5191</v>
      </c>
      <c r="Q835" s="15" t="s">
        <v>30</v>
      </c>
      <c r="R835" s="18" t="e">
        <f>INDEX('Blast furnaces'!$R:$R,MATCH(A835,'Blast furnaces'!$A:$A,0))</f>
        <v>#N/A</v>
      </c>
    </row>
    <row r="836" spans="1:18" x14ac:dyDescent="0.35">
      <c r="A836" s="15" t="s">
        <v>3541</v>
      </c>
      <c r="B836" s="15" t="s">
        <v>7608</v>
      </c>
      <c r="C836" s="15" t="s">
        <v>7605</v>
      </c>
      <c r="D836" s="15" t="s">
        <v>4663</v>
      </c>
      <c r="E836" s="15" t="s">
        <v>4661</v>
      </c>
      <c r="F836" s="15" t="s">
        <v>4646</v>
      </c>
      <c r="G836" s="15" t="s">
        <v>3989</v>
      </c>
      <c r="H836" s="15" t="s">
        <v>3543</v>
      </c>
      <c r="I836" s="19"/>
      <c r="J836" s="18">
        <v>44958</v>
      </c>
      <c r="K836" s="21">
        <v>45261</v>
      </c>
      <c r="L836" s="15">
        <v>2026</v>
      </c>
      <c r="M836" s="15" t="s">
        <v>30</v>
      </c>
      <c r="N836" s="15" t="s">
        <v>30</v>
      </c>
      <c r="O836" s="15" t="s">
        <v>30</v>
      </c>
      <c r="P836" s="15" t="s">
        <v>5191</v>
      </c>
      <c r="Q836" s="15" t="s">
        <v>30</v>
      </c>
      <c r="R836" s="18" t="e">
        <f>INDEX('Blast furnaces'!$R:$R,MATCH(A836,'Blast furnaces'!$A:$A,0))</f>
        <v>#N/A</v>
      </c>
    </row>
    <row r="837" spans="1:18" x14ac:dyDescent="0.35">
      <c r="A837" s="15" t="s">
        <v>3302</v>
      </c>
      <c r="B837" s="15" t="s">
        <v>7609</v>
      </c>
      <c r="C837" s="15" t="s">
        <v>7605</v>
      </c>
      <c r="D837" s="15" t="s">
        <v>4664</v>
      </c>
      <c r="E837" s="15" t="s">
        <v>4665</v>
      </c>
      <c r="F837" s="15" t="s">
        <v>4646</v>
      </c>
      <c r="G837" s="15" t="s">
        <v>3989</v>
      </c>
      <c r="H837" s="16" t="s">
        <v>3305</v>
      </c>
      <c r="I837" s="17">
        <v>56</v>
      </c>
      <c r="J837" s="15" t="s">
        <v>30</v>
      </c>
      <c r="K837" s="15" t="s">
        <v>30</v>
      </c>
      <c r="L837" s="15">
        <v>1969</v>
      </c>
      <c r="M837" s="15" t="s">
        <v>30</v>
      </c>
      <c r="N837" s="15" t="s">
        <v>30</v>
      </c>
      <c r="O837" s="15" t="s">
        <v>30</v>
      </c>
      <c r="P837" s="15" t="s">
        <v>5191</v>
      </c>
      <c r="Q837" s="15" t="s">
        <v>30</v>
      </c>
      <c r="R837" s="18" t="e">
        <f>INDEX('Blast furnaces'!$R:$R,MATCH(A837,'Blast furnaces'!$A:$A,0))</f>
        <v>#N/A</v>
      </c>
    </row>
    <row r="838" spans="1:18" x14ac:dyDescent="0.35">
      <c r="A838" s="15" t="s">
        <v>7610</v>
      </c>
      <c r="B838" s="15" t="s">
        <v>7611</v>
      </c>
      <c r="C838" s="15" t="s">
        <v>7612</v>
      </c>
      <c r="D838" s="15" t="s">
        <v>4666</v>
      </c>
      <c r="E838" s="15" t="s">
        <v>4659</v>
      </c>
      <c r="F838" s="15" t="s">
        <v>4646</v>
      </c>
      <c r="G838" s="15" t="s">
        <v>3989</v>
      </c>
      <c r="H838" s="16" t="s">
        <v>7613</v>
      </c>
      <c r="I838" s="17">
        <v>32</v>
      </c>
      <c r="J838" s="15" t="s">
        <v>30</v>
      </c>
      <c r="K838" s="15" t="s">
        <v>30</v>
      </c>
      <c r="L838" s="15">
        <v>1993</v>
      </c>
      <c r="M838" s="15" t="s">
        <v>30</v>
      </c>
      <c r="N838" s="15" t="s">
        <v>30</v>
      </c>
      <c r="O838" s="15" t="s">
        <v>30</v>
      </c>
      <c r="P838" s="15" t="s">
        <v>4</v>
      </c>
      <c r="Q838" s="15" t="s">
        <v>30</v>
      </c>
      <c r="R838" s="18" t="e">
        <f>INDEX('Blast furnaces'!$R:$R,MATCH(A838,'Blast furnaces'!$A:$A,0))</f>
        <v>#N/A</v>
      </c>
    </row>
    <row r="839" spans="1:18" x14ac:dyDescent="0.35">
      <c r="A839" s="15" t="s">
        <v>7614</v>
      </c>
      <c r="B839" s="15" t="s">
        <v>7615</v>
      </c>
      <c r="C839" s="15" t="s">
        <v>7616</v>
      </c>
      <c r="D839" s="15" t="s">
        <v>4667</v>
      </c>
      <c r="E839" s="15" t="s">
        <v>4668</v>
      </c>
      <c r="F839" s="15" t="s">
        <v>4669</v>
      </c>
      <c r="G839" s="15" t="s">
        <v>3870</v>
      </c>
      <c r="H839" s="16" t="s">
        <v>7617</v>
      </c>
      <c r="I839" s="17">
        <v>40</v>
      </c>
      <c r="J839" s="15" t="s">
        <v>30</v>
      </c>
      <c r="K839" s="18">
        <v>29799</v>
      </c>
      <c r="L839" s="15">
        <v>1985</v>
      </c>
      <c r="M839" s="15" t="s">
        <v>30</v>
      </c>
      <c r="N839" s="15" t="s">
        <v>30</v>
      </c>
      <c r="O839" s="15" t="s">
        <v>30</v>
      </c>
      <c r="P839" s="15" t="s">
        <v>4</v>
      </c>
      <c r="Q839" s="15" t="s">
        <v>30</v>
      </c>
      <c r="R839" s="18" t="e">
        <f>INDEX('Blast furnaces'!$R:$R,MATCH(A839,'Blast furnaces'!$A:$A,0))</f>
        <v>#N/A</v>
      </c>
    </row>
    <row r="840" spans="1:18" x14ac:dyDescent="0.35">
      <c r="A840" s="15" t="s">
        <v>7618</v>
      </c>
      <c r="B840" s="15" t="s">
        <v>7619</v>
      </c>
      <c r="C840" s="15" t="s">
        <v>5323</v>
      </c>
      <c r="D840" s="15" t="s">
        <v>4670</v>
      </c>
      <c r="E840" s="15" t="s">
        <v>4671</v>
      </c>
      <c r="F840" s="15" t="s">
        <v>4672</v>
      </c>
      <c r="G840" s="15" t="s">
        <v>3874</v>
      </c>
      <c r="H840" s="16" t="s">
        <v>7620</v>
      </c>
      <c r="I840" s="17">
        <v>20</v>
      </c>
      <c r="J840" s="15" t="s">
        <v>30</v>
      </c>
      <c r="K840" s="15" t="s">
        <v>30</v>
      </c>
      <c r="L840" s="15">
        <v>2005</v>
      </c>
      <c r="M840" s="15" t="s">
        <v>30</v>
      </c>
      <c r="N840" s="15" t="s">
        <v>30</v>
      </c>
      <c r="O840" s="15" t="s">
        <v>30</v>
      </c>
      <c r="P840" s="15" t="s">
        <v>4</v>
      </c>
      <c r="Q840" s="15" t="s">
        <v>30</v>
      </c>
      <c r="R840" s="18" t="e">
        <f>INDEX('Blast furnaces'!$R:$R,MATCH(A840,'Blast furnaces'!$A:$A,0))</f>
        <v>#N/A</v>
      </c>
    </row>
    <row r="841" spans="1:18" x14ac:dyDescent="0.35">
      <c r="A841" s="15" t="s">
        <v>7621</v>
      </c>
      <c r="B841" s="15" t="s">
        <v>7622</v>
      </c>
      <c r="C841" s="15" t="s">
        <v>7623</v>
      </c>
      <c r="D841" s="15" t="s">
        <v>4673</v>
      </c>
      <c r="E841" s="15" t="s">
        <v>4671</v>
      </c>
      <c r="F841" s="15" t="s">
        <v>4672</v>
      </c>
      <c r="G841" s="15" t="s">
        <v>3874</v>
      </c>
      <c r="H841" s="16" t="s">
        <v>7624</v>
      </c>
      <c r="I841" s="17">
        <v>50</v>
      </c>
      <c r="J841" s="15" t="s">
        <v>30</v>
      </c>
      <c r="K841" s="15" t="s">
        <v>30</v>
      </c>
      <c r="L841" s="15">
        <v>1975</v>
      </c>
      <c r="M841" s="15" t="s">
        <v>30</v>
      </c>
      <c r="N841" s="15" t="s">
        <v>30</v>
      </c>
      <c r="O841" s="15" t="s">
        <v>30</v>
      </c>
      <c r="P841" s="15" t="s">
        <v>4</v>
      </c>
      <c r="Q841" s="15" t="s">
        <v>7625</v>
      </c>
      <c r="R841" s="18" t="e">
        <f>INDEX('Blast furnaces'!$R:$R,MATCH(A841,'Blast furnaces'!$A:$A,0))</f>
        <v>#N/A</v>
      </c>
    </row>
    <row r="842" spans="1:18" x14ac:dyDescent="0.35">
      <c r="A842" s="15" t="s">
        <v>7626</v>
      </c>
      <c r="B842" s="15" t="s">
        <v>7627</v>
      </c>
      <c r="C842" s="15" t="s">
        <v>7628</v>
      </c>
      <c r="D842" s="15" t="s">
        <v>4670</v>
      </c>
      <c r="E842" s="15" t="s">
        <v>4671</v>
      </c>
      <c r="F842" s="15" t="s">
        <v>4672</v>
      </c>
      <c r="G842" s="15" t="s">
        <v>3874</v>
      </c>
      <c r="H842" s="16" t="s">
        <v>7629</v>
      </c>
      <c r="I842" s="17">
        <v>4</v>
      </c>
      <c r="J842" s="15">
        <v>2019</v>
      </c>
      <c r="K842" s="15" t="s">
        <v>30</v>
      </c>
      <c r="L842" s="15">
        <v>2021</v>
      </c>
      <c r="M842" s="15" t="s">
        <v>30</v>
      </c>
      <c r="N842" s="15" t="s">
        <v>30</v>
      </c>
      <c r="O842" s="15" t="s">
        <v>30</v>
      </c>
      <c r="P842" s="15" t="s">
        <v>4</v>
      </c>
      <c r="Q842" s="15" t="s">
        <v>30</v>
      </c>
      <c r="R842" s="18" t="e">
        <f>INDEX('Blast furnaces'!$R:$R,MATCH(A842,'Blast furnaces'!$A:$A,0))</f>
        <v>#N/A</v>
      </c>
    </row>
    <row r="843" spans="1:18" x14ac:dyDescent="0.35">
      <c r="A843" s="15" t="s">
        <v>7630</v>
      </c>
      <c r="B843" s="15" t="s">
        <v>7631</v>
      </c>
      <c r="C843" s="15" t="s">
        <v>7632</v>
      </c>
      <c r="D843" s="15" t="s">
        <v>4674</v>
      </c>
      <c r="E843" s="15" t="s">
        <v>4671</v>
      </c>
      <c r="F843" s="15" t="s">
        <v>4672</v>
      </c>
      <c r="G843" s="15" t="s">
        <v>3874</v>
      </c>
      <c r="H843" s="16" t="s">
        <v>7633</v>
      </c>
      <c r="I843" s="17">
        <v>23</v>
      </c>
      <c r="J843" s="15" t="s">
        <v>30</v>
      </c>
      <c r="K843" s="15" t="s">
        <v>30</v>
      </c>
      <c r="L843" s="15">
        <v>2002</v>
      </c>
      <c r="M843" s="15" t="s">
        <v>30</v>
      </c>
      <c r="N843" s="15" t="s">
        <v>30</v>
      </c>
      <c r="O843" s="15" t="s">
        <v>30</v>
      </c>
      <c r="P843" s="15" t="s">
        <v>4</v>
      </c>
      <c r="Q843" s="15" t="s">
        <v>30</v>
      </c>
      <c r="R843" s="18" t="e">
        <f>INDEX('Blast furnaces'!$R:$R,MATCH(A843,'Blast furnaces'!$A:$A,0))</f>
        <v>#N/A</v>
      </c>
    </row>
    <row r="844" spans="1:18" x14ac:dyDescent="0.35">
      <c r="A844" s="15" t="s">
        <v>3325</v>
      </c>
      <c r="B844" s="15" t="s">
        <v>7634</v>
      </c>
      <c r="C844" s="15" t="s">
        <v>7635</v>
      </c>
      <c r="D844" s="15" t="s">
        <v>4675</v>
      </c>
      <c r="E844" s="15" t="s">
        <v>4675</v>
      </c>
      <c r="F844" s="15" t="s">
        <v>4676</v>
      </c>
      <c r="G844" s="15" t="s">
        <v>3874</v>
      </c>
      <c r="H844" s="16" t="s">
        <v>3327</v>
      </c>
      <c r="I844" s="17" t="s">
        <v>30</v>
      </c>
      <c r="J844" s="21">
        <v>42644</v>
      </c>
      <c r="K844" s="15">
        <v>2022</v>
      </c>
      <c r="L844" s="15" t="s">
        <v>30</v>
      </c>
      <c r="M844" s="15" t="s">
        <v>30</v>
      </c>
      <c r="N844" s="15" t="s">
        <v>30</v>
      </c>
      <c r="O844" s="15" t="s">
        <v>30</v>
      </c>
      <c r="P844" s="15" t="s">
        <v>5191</v>
      </c>
      <c r="Q844" s="15" t="s">
        <v>7636</v>
      </c>
      <c r="R844" s="18" t="e">
        <f>INDEX('Blast furnaces'!$R:$R,MATCH(A844,'Blast furnaces'!$A:$A,0))</f>
        <v>#N/A</v>
      </c>
    </row>
    <row r="845" spans="1:18" x14ac:dyDescent="0.35">
      <c r="A845" s="15" t="s">
        <v>2234</v>
      </c>
      <c r="B845" s="15" t="s">
        <v>7637</v>
      </c>
      <c r="C845" s="15" t="s">
        <v>7638</v>
      </c>
      <c r="D845" s="15" t="s">
        <v>30</v>
      </c>
      <c r="E845" s="15" t="s">
        <v>30</v>
      </c>
      <c r="F845" s="15" t="s">
        <v>4677</v>
      </c>
      <c r="G845" s="15" t="s">
        <v>3899</v>
      </c>
      <c r="H845" s="16" t="s">
        <v>2236</v>
      </c>
      <c r="I845" s="17" t="s">
        <v>30</v>
      </c>
      <c r="J845" s="20">
        <v>43629</v>
      </c>
      <c r="K845" s="15" t="s">
        <v>30</v>
      </c>
      <c r="L845" s="15" t="s">
        <v>30</v>
      </c>
      <c r="M845" s="15" t="s">
        <v>30</v>
      </c>
      <c r="N845" s="15" t="s">
        <v>30</v>
      </c>
      <c r="O845" s="15" t="s">
        <v>30</v>
      </c>
      <c r="P845" s="15" t="s">
        <v>5226</v>
      </c>
      <c r="Q845" s="15" t="s">
        <v>5261</v>
      </c>
      <c r="R845" s="18">
        <f>INDEX('Blast furnaces'!$R:$R,MATCH(A845,'Blast furnaces'!$A:$A,0))</f>
        <v>0</v>
      </c>
    </row>
    <row r="846" spans="1:18" x14ac:dyDescent="0.35">
      <c r="A846" s="15" t="s">
        <v>3779</v>
      </c>
      <c r="B846" s="15" t="s">
        <v>7639</v>
      </c>
      <c r="C846" s="15" t="s">
        <v>7640</v>
      </c>
      <c r="D846" s="15" t="s">
        <v>4678</v>
      </c>
      <c r="E846" s="15" t="s">
        <v>4679</v>
      </c>
      <c r="F846" s="15" t="s">
        <v>4677</v>
      </c>
      <c r="G846" s="15" t="s">
        <v>3899</v>
      </c>
      <c r="H846" s="16" t="s">
        <v>3781</v>
      </c>
      <c r="I846" s="17">
        <v>9</v>
      </c>
      <c r="J846" s="15" t="s">
        <v>30</v>
      </c>
      <c r="K846" s="15" t="s">
        <v>30</v>
      </c>
      <c r="L846" s="15">
        <v>2016</v>
      </c>
      <c r="M846" s="15" t="s">
        <v>30</v>
      </c>
      <c r="N846" s="15">
        <v>2017</v>
      </c>
      <c r="O846" s="15" t="s">
        <v>30</v>
      </c>
      <c r="P846" s="15" t="s">
        <v>3</v>
      </c>
      <c r="Q846" s="15" t="s">
        <v>30</v>
      </c>
      <c r="R846" s="18" t="e">
        <f>INDEX('Blast furnaces'!$R:$R,MATCH(A846,'Blast furnaces'!$A:$A,0))</f>
        <v>#N/A</v>
      </c>
    </row>
    <row r="847" spans="1:18" x14ac:dyDescent="0.35">
      <c r="A847" s="15" t="s">
        <v>3548</v>
      </c>
      <c r="B847" s="15" t="s">
        <v>7641</v>
      </c>
      <c r="C847" s="15" t="s">
        <v>7640</v>
      </c>
      <c r="D847" s="15" t="s">
        <v>4680</v>
      </c>
      <c r="E847" s="15" t="s">
        <v>4681</v>
      </c>
      <c r="F847" s="15" t="s">
        <v>4677</v>
      </c>
      <c r="G847" s="15" t="s">
        <v>3899</v>
      </c>
      <c r="H847" s="16" t="s">
        <v>3550</v>
      </c>
      <c r="I847" s="17" t="s">
        <v>30</v>
      </c>
      <c r="J847" s="20">
        <v>44021</v>
      </c>
      <c r="K847" s="15" t="s">
        <v>30</v>
      </c>
      <c r="L847" s="15" t="s">
        <v>30</v>
      </c>
      <c r="M847" s="15" t="s">
        <v>30</v>
      </c>
      <c r="N847" s="15" t="s">
        <v>30</v>
      </c>
      <c r="O847" s="15" t="s">
        <v>30</v>
      </c>
      <c r="P847" s="15" t="s">
        <v>5191</v>
      </c>
      <c r="Q847" s="15" t="s">
        <v>7642</v>
      </c>
      <c r="R847" s="18" t="e">
        <f>INDEX('Blast furnaces'!$R:$R,MATCH(A847,'Blast furnaces'!$A:$A,0))</f>
        <v>#N/A</v>
      </c>
    </row>
    <row r="848" spans="1:18" x14ac:dyDescent="0.35">
      <c r="A848" s="15" t="s">
        <v>7643</v>
      </c>
      <c r="B848" s="15" t="s">
        <v>7644</v>
      </c>
      <c r="C848" s="15" t="s">
        <v>7645</v>
      </c>
      <c r="D848" s="15" t="s">
        <v>4682</v>
      </c>
      <c r="E848" s="15" t="s">
        <v>4683</v>
      </c>
      <c r="F848" s="15" t="s">
        <v>4684</v>
      </c>
      <c r="G848" s="15" t="s">
        <v>3874</v>
      </c>
      <c r="H848" s="16" t="s">
        <v>7646</v>
      </c>
      <c r="I848" s="17" t="s">
        <v>30</v>
      </c>
      <c r="J848" s="15">
        <v>2019</v>
      </c>
      <c r="K848" s="15">
        <v>2020</v>
      </c>
      <c r="L848" s="15" t="s">
        <v>30</v>
      </c>
      <c r="M848" s="15" t="s">
        <v>30</v>
      </c>
      <c r="N848" s="15" t="s">
        <v>30</v>
      </c>
      <c r="O848" s="15" t="s">
        <v>30</v>
      </c>
      <c r="P848" s="15" t="s">
        <v>4</v>
      </c>
      <c r="Q848" s="15" t="s">
        <v>30</v>
      </c>
      <c r="R848" s="18" t="e">
        <f>INDEX('Blast furnaces'!$R:$R,MATCH(A848,'Blast furnaces'!$A:$A,0))</f>
        <v>#N/A</v>
      </c>
    </row>
    <row r="849" spans="1:18" x14ac:dyDescent="0.35">
      <c r="A849" s="15" t="s">
        <v>3331</v>
      </c>
      <c r="B849" s="15" t="s">
        <v>7647</v>
      </c>
      <c r="C849" s="15" t="s">
        <v>7648</v>
      </c>
      <c r="D849" s="15" t="s">
        <v>30</v>
      </c>
      <c r="E849" s="15" t="s">
        <v>30</v>
      </c>
      <c r="F849" s="15" t="s">
        <v>4684</v>
      </c>
      <c r="G849" s="15" t="s">
        <v>3874</v>
      </c>
      <c r="H849" s="16" t="s">
        <v>3333</v>
      </c>
      <c r="I849" s="17">
        <v>0</v>
      </c>
      <c r="J849" s="18">
        <v>44805</v>
      </c>
      <c r="K849" s="21">
        <v>45231</v>
      </c>
      <c r="L849" s="15">
        <v>2025</v>
      </c>
      <c r="M849" s="15" t="s">
        <v>30</v>
      </c>
      <c r="N849" s="15" t="s">
        <v>30</v>
      </c>
      <c r="O849" s="15" t="s">
        <v>30</v>
      </c>
      <c r="P849" s="15" t="s">
        <v>5191</v>
      </c>
      <c r="Q849" s="15" t="s">
        <v>7649</v>
      </c>
      <c r="R849" s="18" t="e">
        <f>INDEX('Blast furnaces'!$R:$R,MATCH(A849,'Blast furnaces'!$A:$A,0))</f>
        <v>#N/A</v>
      </c>
    </row>
    <row r="850" spans="1:18" x14ac:dyDescent="0.35">
      <c r="A850" s="15" t="s">
        <v>2266</v>
      </c>
      <c r="B850" s="15" t="s">
        <v>7650</v>
      </c>
      <c r="C850" s="15" t="s">
        <v>7651</v>
      </c>
      <c r="D850" s="15" t="s">
        <v>4685</v>
      </c>
      <c r="E850" s="15" t="s">
        <v>4686</v>
      </c>
      <c r="F850" s="15" t="s">
        <v>4687</v>
      </c>
      <c r="G850" s="15" t="s">
        <v>3870</v>
      </c>
      <c r="H850" s="16" t="s">
        <v>2268</v>
      </c>
      <c r="I850" s="17">
        <v>107</v>
      </c>
      <c r="J850" s="15" t="s">
        <v>30</v>
      </c>
      <c r="K850" s="15" t="s">
        <v>30</v>
      </c>
      <c r="L850" s="15">
        <v>1918</v>
      </c>
      <c r="M850" s="15" t="s">
        <v>30</v>
      </c>
      <c r="N850" s="15" t="s">
        <v>30</v>
      </c>
      <c r="O850" s="15" t="s">
        <v>30</v>
      </c>
      <c r="P850" s="15" t="s">
        <v>5200</v>
      </c>
      <c r="Q850" s="15" t="s">
        <v>30</v>
      </c>
      <c r="R850" s="18">
        <f>INDEX('Blast furnaces'!$R:$R,MATCH(A850,'Blast furnaces'!$A:$A,0))</f>
        <v>2006</v>
      </c>
    </row>
    <row r="851" spans="1:18" x14ac:dyDescent="0.35">
      <c r="A851" s="15" t="s">
        <v>7652</v>
      </c>
      <c r="B851" s="15" t="s">
        <v>7653</v>
      </c>
      <c r="C851" s="15" t="s">
        <v>7654</v>
      </c>
      <c r="D851" s="15" t="s">
        <v>4688</v>
      </c>
      <c r="E851" s="15" t="s">
        <v>4689</v>
      </c>
      <c r="F851" s="15" t="s">
        <v>4687</v>
      </c>
      <c r="G851" s="15" t="s">
        <v>3870</v>
      </c>
      <c r="H851" s="16" t="s">
        <v>7655</v>
      </c>
      <c r="I851" s="17">
        <v>1</v>
      </c>
      <c r="J851" s="15" t="s">
        <v>30</v>
      </c>
      <c r="K851" s="15" t="s">
        <v>30</v>
      </c>
      <c r="L851" s="15">
        <v>2024</v>
      </c>
      <c r="M851" s="15" t="s">
        <v>30</v>
      </c>
      <c r="N851" s="15" t="s">
        <v>30</v>
      </c>
      <c r="O851" s="15" t="s">
        <v>30</v>
      </c>
      <c r="P851" s="15" t="s">
        <v>4</v>
      </c>
      <c r="Q851" s="15" t="s">
        <v>30</v>
      </c>
      <c r="R851" s="18" t="e">
        <f>INDEX('Blast furnaces'!$R:$R,MATCH(A851,'Blast furnaces'!$A:$A,0))</f>
        <v>#N/A</v>
      </c>
    </row>
    <row r="852" spans="1:18" x14ac:dyDescent="0.35">
      <c r="A852" s="15" t="s">
        <v>3346</v>
      </c>
      <c r="B852" s="15" t="s">
        <v>7656</v>
      </c>
      <c r="C852" s="15" t="s">
        <v>7657</v>
      </c>
      <c r="D852" s="15" t="s">
        <v>4690</v>
      </c>
      <c r="E852" s="15" t="s">
        <v>4691</v>
      </c>
      <c r="F852" s="15" t="s">
        <v>4692</v>
      </c>
      <c r="G852" s="15" t="s">
        <v>3899</v>
      </c>
      <c r="H852" s="16" t="s">
        <v>3348</v>
      </c>
      <c r="I852" s="17">
        <v>56</v>
      </c>
      <c r="J852" s="15" t="s">
        <v>30</v>
      </c>
      <c r="K852" s="15" t="s">
        <v>30</v>
      </c>
      <c r="L852" s="15">
        <v>1969</v>
      </c>
      <c r="M852" s="15" t="s">
        <v>30</v>
      </c>
      <c r="N852" s="15" t="s">
        <v>30</v>
      </c>
      <c r="O852" s="15" t="s">
        <v>30</v>
      </c>
      <c r="P852" s="15" t="s">
        <v>7424</v>
      </c>
      <c r="Q852" s="15" t="s">
        <v>7658</v>
      </c>
      <c r="R852" s="18" t="e">
        <f>INDEX('Blast furnaces'!$R:$R,MATCH(A852,'Blast furnaces'!$A:$A,0))</f>
        <v>#N/A</v>
      </c>
    </row>
    <row r="853" spans="1:18" x14ac:dyDescent="0.35">
      <c r="A853" s="15" t="s">
        <v>3340</v>
      </c>
      <c r="B853" s="15" t="s">
        <v>7659</v>
      </c>
      <c r="C853" s="15" t="s">
        <v>7660</v>
      </c>
      <c r="D853" s="15" t="s">
        <v>4693</v>
      </c>
      <c r="E853" s="15" t="s">
        <v>4694</v>
      </c>
      <c r="F853" s="15" t="s">
        <v>4695</v>
      </c>
      <c r="G853" s="15" t="s">
        <v>3874</v>
      </c>
      <c r="H853" s="16" t="s">
        <v>3342</v>
      </c>
      <c r="I853" s="17" t="s">
        <v>30</v>
      </c>
      <c r="J853" s="15">
        <v>2012</v>
      </c>
      <c r="K853" s="15" t="s">
        <v>30</v>
      </c>
      <c r="L853" s="15" t="s">
        <v>30</v>
      </c>
      <c r="M853" s="15" t="s">
        <v>30</v>
      </c>
      <c r="N853" s="15" t="s">
        <v>30</v>
      </c>
      <c r="O853" s="15" t="s">
        <v>30</v>
      </c>
      <c r="P853" s="15" t="s">
        <v>6761</v>
      </c>
      <c r="Q853" s="15" t="s">
        <v>7661</v>
      </c>
      <c r="R853" s="18" t="e">
        <f>INDEX('Blast furnaces'!$R:$R,MATCH(A853,'Blast furnaces'!$A:$A,0))</f>
        <v>#N/A</v>
      </c>
    </row>
    <row r="854" spans="1:18" x14ac:dyDescent="0.35">
      <c r="A854" s="15" t="s">
        <v>2263</v>
      </c>
      <c r="B854" s="15" t="s">
        <v>7662</v>
      </c>
      <c r="C854" s="15" t="s">
        <v>7663</v>
      </c>
      <c r="D854" s="15" t="s">
        <v>4696</v>
      </c>
      <c r="E854" s="15" t="s">
        <v>4697</v>
      </c>
      <c r="F854" s="15" t="s">
        <v>4695</v>
      </c>
      <c r="G854" s="15" t="s">
        <v>3874</v>
      </c>
      <c r="H854" s="16" t="s">
        <v>2265</v>
      </c>
      <c r="I854" s="17" t="s">
        <v>30</v>
      </c>
      <c r="J854" s="15" t="s">
        <v>30</v>
      </c>
      <c r="K854" s="15">
        <v>1979</v>
      </c>
      <c r="L854" s="15" t="s">
        <v>30</v>
      </c>
      <c r="M854" s="15" t="s">
        <v>30</v>
      </c>
      <c r="N854" s="15" t="s">
        <v>30</v>
      </c>
      <c r="O854" s="15" t="s">
        <v>30</v>
      </c>
      <c r="P854" s="15" t="s">
        <v>5226</v>
      </c>
      <c r="Q854" s="15" t="s">
        <v>7664</v>
      </c>
      <c r="R854" s="18">
        <f>INDEX('Blast furnaces'!$R:$R,MATCH(A854,'Blast furnaces'!$A:$A,0))</f>
        <v>0</v>
      </c>
    </row>
    <row r="855" spans="1:18" x14ac:dyDescent="0.35">
      <c r="A855" s="15" t="s">
        <v>7665</v>
      </c>
      <c r="B855" s="15" t="s">
        <v>7666</v>
      </c>
      <c r="C855" s="15" t="s">
        <v>7667</v>
      </c>
      <c r="D855" s="15" t="s">
        <v>4698</v>
      </c>
      <c r="E855" s="15" t="s">
        <v>4699</v>
      </c>
      <c r="F855" s="15" t="s">
        <v>4695</v>
      </c>
      <c r="G855" s="15" t="s">
        <v>3874</v>
      </c>
      <c r="H855" s="16" t="s">
        <v>7668</v>
      </c>
      <c r="I855" s="17">
        <v>29</v>
      </c>
      <c r="J855" s="15" t="s">
        <v>30</v>
      </c>
      <c r="K855" s="15" t="s">
        <v>30</v>
      </c>
      <c r="L855" s="15">
        <v>1996</v>
      </c>
      <c r="M855" s="15" t="s">
        <v>30</v>
      </c>
      <c r="N855" s="15" t="s">
        <v>30</v>
      </c>
      <c r="O855" s="15" t="s">
        <v>30</v>
      </c>
      <c r="P855" s="15" t="s">
        <v>4</v>
      </c>
      <c r="Q855" s="15" t="s">
        <v>30</v>
      </c>
      <c r="R855" s="18" t="e">
        <f>INDEX('Blast furnaces'!$R:$R,MATCH(A855,'Blast furnaces'!$A:$A,0))</f>
        <v>#N/A</v>
      </c>
    </row>
    <row r="856" spans="1:18" x14ac:dyDescent="0.35">
      <c r="A856" s="15" t="s">
        <v>7669</v>
      </c>
      <c r="B856" s="15" t="s">
        <v>7670</v>
      </c>
      <c r="C856" s="15" t="s">
        <v>7671</v>
      </c>
      <c r="D856" s="15" t="s">
        <v>30</v>
      </c>
      <c r="E856" s="15" t="s">
        <v>30</v>
      </c>
      <c r="F856" s="15" t="s">
        <v>4695</v>
      </c>
      <c r="G856" s="15" t="s">
        <v>3874</v>
      </c>
      <c r="H856" s="16" t="s">
        <v>7672</v>
      </c>
      <c r="I856" s="17" t="s">
        <v>30</v>
      </c>
      <c r="J856" s="20">
        <v>45544</v>
      </c>
      <c r="K856" s="15" t="s">
        <v>30</v>
      </c>
      <c r="L856" s="15" t="s">
        <v>30</v>
      </c>
      <c r="M856" s="15" t="s">
        <v>30</v>
      </c>
      <c r="N856" s="15" t="s">
        <v>30</v>
      </c>
      <c r="O856" s="15" t="s">
        <v>30</v>
      </c>
      <c r="P856" s="15" t="s">
        <v>6769</v>
      </c>
      <c r="Q856" s="15" t="s">
        <v>30</v>
      </c>
      <c r="R856" s="18" t="e">
        <f>INDEX('Blast furnaces'!$R:$R,MATCH(A856,'Blast furnaces'!$A:$A,0))</f>
        <v>#N/A</v>
      </c>
    </row>
    <row r="857" spans="1:18" x14ac:dyDescent="0.35">
      <c r="A857" s="15" t="s">
        <v>3335</v>
      </c>
      <c r="B857" s="15" t="s">
        <v>7673</v>
      </c>
      <c r="C857" s="15" t="s">
        <v>7674</v>
      </c>
      <c r="D857" s="15" t="s">
        <v>4700</v>
      </c>
      <c r="E857" s="15" t="s">
        <v>4701</v>
      </c>
      <c r="F857" s="15" t="s">
        <v>4695</v>
      </c>
      <c r="G857" s="15" t="s">
        <v>3874</v>
      </c>
      <c r="H857" s="16" t="s">
        <v>3337</v>
      </c>
      <c r="I857" s="17">
        <v>43</v>
      </c>
      <c r="J857" s="15" t="s">
        <v>30</v>
      </c>
      <c r="K857" s="15" t="s">
        <v>30</v>
      </c>
      <c r="L857" s="15">
        <v>1982</v>
      </c>
      <c r="M857" s="15" t="s">
        <v>30</v>
      </c>
      <c r="N857" s="15">
        <v>2021</v>
      </c>
      <c r="O857" s="15" t="s">
        <v>30</v>
      </c>
      <c r="P857" s="15" t="s">
        <v>5191</v>
      </c>
      <c r="Q857" s="15" t="s">
        <v>7675</v>
      </c>
      <c r="R857" s="18" t="e">
        <f>INDEX('Blast furnaces'!$R:$R,MATCH(A857,'Blast furnaces'!$A:$A,0))</f>
        <v>#N/A</v>
      </c>
    </row>
    <row r="858" spans="1:18" x14ac:dyDescent="0.35">
      <c r="A858" s="15" t="s">
        <v>3710</v>
      </c>
      <c r="B858" s="15" t="s">
        <v>7676</v>
      </c>
      <c r="C858" s="15" t="s">
        <v>7677</v>
      </c>
      <c r="D858" s="15" t="s">
        <v>30</v>
      </c>
      <c r="E858" s="15" t="s">
        <v>30</v>
      </c>
      <c r="F858" s="15" t="s">
        <v>4695</v>
      </c>
      <c r="G858" s="15" t="s">
        <v>3874</v>
      </c>
      <c r="H858" s="16" t="s">
        <v>3712</v>
      </c>
      <c r="I858" s="17" t="s">
        <v>30</v>
      </c>
      <c r="J858" s="18">
        <v>45170</v>
      </c>
      <c r="K858" s="15" t="s">
        <v>30</v>
      </c>
      <c r="L858" s="15" t="s">
        <v>30</v>
      </c>
      <c r="M858" s="15" t="s">
        <v>30</v>
      </c>
      <c r="N858" s="15" t="s">
        <v>30</v>
      </c>
      <c r="O858" s="15" t="s">
        <v>30</v>
      </c>
      <c r="P858" s="15" t="s">
        <v>5191</v>
      </c>
      <c r="Q858" s="15" t="s">
        <v>30</v>
      </c>
      <c r="R858" s="18" t="e">
        <f>INDEX('Blast furnaces'!$R:$R,MATCH(A858,'Blast furnaces'!$A:$A,0))</f>
        <v>#N/A</v>
      </c>
    </row>
    <row r="859" spans="1:18" x14ac:dyDescent="0.35">
      <c r="A859" s="15" t="s">
        <v>7678</v>
      </c>
      <c r="B859" s="15" t="s">
        <v>7679</v>
      </c>
      <c r="C859" s="15" t="s">
        <v>7680</v>
      </c>
      <c r="D859" s="15" t="s">
        <v>4702</v>
      </c>
      <c r="E859" s="15" t="s">
        <v>4703</v>
      </c>
      <c r="F859" s="15" t="s">
        <v>4704</v>
      </c>
      <c r="G859" s="15" t="s">
        <v>3899</v>
      </c>
      <c r="H859" s="16" t="s">
        <v>7681</v>
      </c>
      <c r="I859" s="17">
        <v>69</v>
      </c>
      <c r="J859" s="15" t="s">
        <v>30</v>
      </c>
      <c r="K859" s="15" t="s">
        <v>30</v>
      </c>
      <c r="L859" s="15">
        <v>1956</v>
      </c>
      <c r="M859" s="15" t="s">
        <v>30</v>
      </c>
      <c r="N859" s="15" t="s">
        <v>30</v>
      </c>
      <c r="O859" s="15" t="s">
        <v>30</v>
      </c>
      <c r="P859" s="15" t="s">
        <v>4</v>
      </c>
      <c r="Q859" s="15" t="s">
        <v>7682</v>
      </c>
      <c r="R859" s="18" t="e">
        <f>INDEX('Blast furnaces'!$R:$R,MATCH(A859,'Blast furnaces'!$A:$A,0))</f>
        <v>#N/A</v>
      </c>
    </row>
    <row r="860" spans="1:18" x14ac:dyDescent="0.35">
      <c r="A860" s="15" t="s">
        <v>2188</v>
      </c>
      <c r="B860" s="15" t="s">
        <v>7683</v>
      </c>
      <c r="C860" s="15" t="s">
        <v>7680</v>
      </c>
      <c r="D860" s="15" t="s">
        <v>4705</v>
      </c>
      <c r="E860" s="15" t="s">
        <v>4706</v>
      </c>
      <c r="F860" s="15" t="s">
        <v>4704</v>
      </c>
      <c r="G860" s="15" t="s">
        <v>3899</v>
      </c>
      <c r="H860" s="15" t="s">
        <v>2190</v>
      </c>
      <c r="I860" s="17">
        <v>83</v>
      </c>
      <c r="J860" s="15" t="s">
        <v>30</v>
      </c>
      <c r="K860" s="15" t="s">
        <v>30</v>
      </c>
      <c r="L860" s="15">
        <v>1942</v>
      </c>
      <c r="M860" s="15" t="s">
        <v>30</v>
      </c>
      <c r="N860" s="15" t="s">
        <v>30</v>
      </c>
      <c r="O860" s="15" t="s">
        <v>30</v>
      </c>
      <c r="P860" s="15" t="s">
        <v>5200</v>
      </c>
      <c r="Q860" s="15" t="s">
        <v>30</v>
      </c>
      <c r="R860" s="18">
        <f>INDEX('Blast furnaces'!$R:$R,MATCH(A860,'Blast furnaces'!$A:$A,0))</f>
        <v>1960</v>
      </c>
    </row>
    <row r="861" spans="1:18" x14ac:dyDescent="0.35">
      <c r="A861" s="15" t="s">
        <v>2195</v>
      </c>
      <c r="B861" s="15" t="s">
        <v>7684</v>
      </c>
      <c r="C861" s="15" t="s">
        <v>7680</v>
      </c>
      <c r="D861" s="15" t="s">
        <v>4707</v>
      </c>
      <c r="E861" s="15" t="s">
        <v>4708</v>
      </c>
      <c r="F861" s="15" t="s">
        <v>4704</v>
      </c>
      <c r="G861" s="15" t="s">
        <v>3899</v>
      </c>
      <c r="H861" s="16" t="s">
        <v>2197</v>
      </c>
      <c r="I861" s="17">
        <v>111</v>
      </c>
      <c r="J861" s="15" t="s">
        <v>30</v>
      </c>
      <c r="K861" s="15" t="s">
        <v>30</v>
      </c>
      <c r="L861" s="15">
        <v>1914</v>
      </c>
      <c r="M861" s="15" t="s">
        <v>30</v>
      </c>
      <c r="N861" s="15" t="s">
        <v>30</v>
      </c>
      <c r="O861" s="15" t="s">
        <v>30</v>
      </c>
      <c r="P861" s="15" t="s">
        <v>7685</v>
      </c>
      <c r="Q861" s="15" t="s">
        <v>7686</v>
      </c>
      <c r="R861" s="18">
        <f>INDEX('Blast furnaces'!$R:$R,MATCH(A861,'Blast furnaces'!$A:$A,0))</f>
        <v>44462</v>
      </c>
    </row>
    <row r="862" spans="1:18" x14ac:dyDescent="0.35">
      <c r="A862" s="15" t="s">
        <v>2201</v>
      </c>
      <c r="B862" s="15" t="s">
        <v>7687</v>
      </c>
      <c r="C862" s="15" t="s">
        <v>7680</v>
      </c>
      <c r="D862" s="15" t="s">
        <v>4705</v>
      </c>
      <c r="E862" s="15" t="s">
        <v>4706</v>
      </c>
      <c r="F862" s="15" t="s">
        <v>4704</v>
      </c>
      <c r="G862" s="15" t="s">
        <v>3899</v>
      </c>
      <c r="H862" s="16" t="s">
        <v>2203</v>
      </c>
      <c r="I862" s="17">
        <v>87</v>
      </c>
      <c r="J862" s="15" t="s">
        <v>30</v>
      </c>
      <c r="K862" s="15" t="s">
        <v>30</v>
      </c>
      <c r="L862" s="15">
        <v>1938</v>
      </c>
      <c r="M862" s="15" t="s">
        <v>30</v>
      </c>
      <c r="N862" s="15" t="s">
        <v>30</v>
      </c>
      <c r="O862" s="15" t="s">
        <v>30</v>
      </c>
      <c r="P862" s="15" t="s">
        <v>7688</v>
      </c>
      <c r="Q862" s="15" t="s">
        <v>7689</v>
      </c>
      <c r="R862" s="18">
        <f>INDEX('Blast furnaces'!$R:$R,MATCH(A862,'Blast furnaces'!$A:$A,0))</f>
        <v>0</v>
      </c>
    </row>
    <row r="863" spans="1:18" x14ac:dyDescent="0.35">
      <c r="A863" s="15" t="s">
        <v>7690</v>
      </c>
      <c r="B863" s="15" t="s">
        <v>7691</v>
      </c>
      <c r="C863" s="15" t="s">
        <v>7692</v>
      </c>
      <c r="D863" s="15" t="s">
        <v>4709</v>
      </c>
      <c r="E863" s="15" t="s">
        <v>4706</v>
      </c>
      <c r="F863" s="15" t="s">
        <v>4704</v>
      </c>
      <c r="G863" s="15" t="s">
        <v>3899</v>
      </c>
      <c r="H863" s="16" t="s">
        <v>7693</v>
      </c>
      <c r="I863" s="17" t="s">
        <v>30</v>
      </c>
      <c r="J863" s="21">
        <v>39356</v>
      </c>
      <c r="K863" s="15" t="s">
        <v>30</v>
      </c>
      <c r="L863" s="15" t="s">
        <v>30</v>
      </c>
      <c r="M863" s="15" t="s">
        <v>30</v>
      </c>
      <c r="N863" s="15" t="s">
        <v>30</v>
      </c>
      <c r="O863" s="15" t="s">
        <v>30</v>
      </c>
      <c r="P863" s="15" t="s">
        <v>6769</v>
      </c>
      <c r="Q863" s="15" t="s">
        <v>5261</v>
      </c>
      <c r="R863" s="18" t="e">
        <f>INDEX('Blast furnaces'!$R:$R,MATCH(A863,'Blast furnaces'!$A:$A,0))</f>
        <v>#N/A</v>
      </c>
    </row>
    <row r="864" spans="1:18" x14ac:dyDescent="0.35">
      <c r="A864" s="15" t="s">
        <v>7694</v>
      </c>
      <c r="B864" s="15" t="s">
        <v>7695</v>
      </c>
      <c r="C864" s="15" t="s">
        <v>7696</v>
      </c>
      <c r="D864" s="15" t="s">
        <v>4710</v>
      </c>
      <c r="E864" s="15" t="s">
        <v>4710</v>
      </c>
      <c r="F864" s="15" t="s">
        <v>4711</v>
      </c>
      <c r="G864" s="15" t="s">
        <v>3870</v>
      </c>
      <c r="H864" s="16" t="s">
        <v>7697</v>
      </c>
      <c r="I864" s="17">
        <v>58</v>
      </c>
      <c r="J864" s="15" t="s">
        <v>30</v>
      </c>
      <c r="K864" s="15" t="s">
        <v>30</v>
      </c>
      <c r="L864" s="15">
        <v>1967</v>
      </c>
      <c r="M864" s="15" t="s">
        <v>30</v>
      </c>
      <c r="N864" s="15" t="s">
        <v>30</v>
      </c>
      <c r="O864" s="15" t="s">
        <v>30</v>
      </c>
      <c r="P864" s="15" t="s">
        <v>4</v>
      </c>
      <c r="Q864" s="15" t="s">
        <v>30</v>
      </c>
      <c r="R864" s="18" t="e">
        <f>INDEX('Blast furnaces'!$R:$R,MATCH(A864,'Blast furnaces'!$A:$A,0))</f>
        <v>#N/A</v>
      </c>
    </row>
    <row r="865" spans="1:18" x14ac:dyDescent="0.35">
      <c r="A865" s="15" t="s">
        <v>7698</v>
      </c>
      <c r="B865" s="15" t="s">
        <v>7699</v>
      </c>
      <c r="C865" s="15" t="s">
        <v>7700</v>
      </c>
      <c r="D865" s="15" t="s">
        <v>4712</v>
      </c>
      <c r="E865" s="15" t="s">
        <v>4713</v>
      </c>
      <c r="F865" s="15" t="s">
        <v>4714</v>
      </c>
      <c r="G865" s="15" t="s">
        <v>3870</v>
      </c>
      <c r="H865" s="16" t="s">
        <v>7701</v>
      </c>
      <c r="I865" s="17">
        <v>79</v>
      </c>
      <c r="J865" s="15" t="s">
        <v>30</v>
      </c>
      <c r="K865" s="15" t="s">
        <v>30</v>
      </c>
      <c r="L865" s="15">
        <v>1946</v>
      </c>
      <c r="M865" s="15" t="s">
        <v>30</v>
      </c>
      <c r="N865" s="15" t="s">
        <v>30</v>
      </c>
      <c r="O865" s="15" t="s">
        <v>30</v>
      </c>
      <c r="P865" s="15" t="s">
        <v>4</v>
      </c>
      <c r="Q865" s="15" t="s">
        <v>7702</v>
      </c>
      <c r="R865" s="18" t="e">
        <f>INDEX('Blast furnaces'!$R:$R,MATCH(A865,'Blast furnaces'!$A:$A,0))</f>
        <v>#N/A</v>
      </c>
    </row>
    <row r="866" spans="1:18" x14ac:dyDescent="0.35">
      <c r="A866" s="15" t="s">
        <v>3356</v>
      </c>
      <c r="B866" s="15" t="s">
        <v>7703</v>
      </c>
      <c r="C866" s="15" t="s">
        <v>7704</v>
      </c>
      <c r="D866" s="15" t="s">
        <v>4715</v>
      </c>
      <c r="E866" s="15" t="s">
        <v>4716</v>
      </c>
      <c r="F866" s="15" t="s">
        <v>4717</v>
      </c>
      <c r="G866" s="15" t="s">
        <v>3926</v>
      </c>
      <c r="H866" s="16" t="s">
        <v>3358</v>
      </c>
      <c r="I866" s="19"/>
      <c r="J866" s="15">
        <v>2022</v>
      </c>
      <c r="K866" s="15">
        <v>2023</v>
      </c>
      <c r="L866" s="15">
        <v>2026</v>
      </c>
      <c r="M866" s="15" t="s">
        <v>30</v>
      </c>
      <c r="N866" s="15" t="s">
        <v>30</v>
      </c>
      <c r="O866" s="15" t="s">
        <v>30</v>
      </c>
      <c r="P866" s="15" t="s">
        <v>5191</v>
      </c>
      <c r="Q866" s="15" t="s">
        <v>7705</v>
      </c>
      <c r="R866" s="18" t="e">
        <f>INDEX('Blast furnaces'!$R:$R,MATCH(A866,'Blast furnaces'!$A:$A,0))</f>
        <v>#N/A</v>
      </c>
    </row>
    <row r="867" spans="1:18" x14ac:dyDescent="0.35">
      <c r="A867" s="15" t="s">
        <v>3352</v>
      </c>
      <c r="B867" s="15" t="s">
        <v>7706</v>
      </c>
      <c r="C867" s="15" t="s">
        <v>7704</v>
      </c>
      <c r="D867" s="15" t="s">
        <v>4718</v>
      </c>
      <c r="E867" s="15" t="s">
        <v>4719</v>
      </c>
      <c r="F867" s="15" t="s">
        <v>4717</v>
      </c>
      <c r="G867" s="15" t="s">
        <v>3926</v>
      </c>
      <c r="H867" s="16" t="s">
        <v>3354</v>
      </c>
      <c r="I867" s="17">
        <v>15</v>
      </c>
      <c r="J867" s="15" t="s">
        <v>30</v>
      </c>
      <c r="K867" s="15">
        <v>2005</v>
      </c>
      <c r="L867" s="15">
        <v>2010</v>
      </c>
      <c r="M867" s="15" t="s">
        <v>30</v>
      </c>
      <c r="N867" s="15" t="s">
        <v>30</v>
      </c>
      <c r="O867" s="15" t="s">
        <v>30</v>
      </c>
      <c r="P867" s="15" t="s">
        <v>5191</v>
      </c>
      <c r="Q867" s="15" t="s">
        <v>7707</v>
      </c>
      <c r="R867" s="18" t="e">
        <f>INDEX('Blast furnaces'!$R:$R,MATCH(A867,'Blast furnaces'!$A:$A,0))</f>
        <v>#N/A</v>
      </c>
    </row>
    <row r="868" spans="1:18" x14ac:dyDescent="0.35">
      <c r="A868" s="15" t="s">
        <v>3531</v>
      </c>
      <c r="B868" s="15" t="s">
        <v>7708</v>
      </c>
      <c r="C868" s="15" t="s">
        <v>7709</v>
      </c>
      <c r="D868" s="15" t="s">
        <v>4715</v>
      </c>
      <c r="E868" s="15" t="s">
        <v>4716</v>
      </c>
      <c r="F868" s="15" t="s">
        <v>4717</v>
      </c>
      <c r="G868" s="15" t="s">
        <v>3926</v>
      </c>
      <c r="H868" s="16" t="s">
        <v>3533</v>
      </c>
      <c r="I868" s="19"/>
      <c r="J868" s="15">
        <v>2023</v>
      </c>
      <c r="K868" s="15" t="s">
        <v>30</v>
      </c>
      <c r="L868" s="15">
        <v>2027</v>
      </c>
      <c r="M868" s="15" t="s">
        <v>30</v>
      </c>
      <c r="N868" s="15" t="s">
        <v>30</v>
      </c>
      <c r="O868" s="15" t="s">
        <v>30</v>
      </c>
      <c r="P868" s="15" t="s">
        <v>3</v>
      </c>
      <c r="Q868" s="15" t="s">
        <v>30</v>
      </c>
      <c r="R868" s="18" t="e">
        <f>INDEX('Blast furnaces'!$R:$R,MATCH(A868,'Blast furnaces'!$A:$A,0))</f>
        <v>#N/A</v>
      </c>
    </row>
    <row r="869" spans="1:18" x14ac:dyDescent="0.35">
      <c r="A869" s="15" t="s">
        <v>7710</v>
      </c>
      <c r="B869" s="15" t="s">
        <v>7711</v>
      </c>
      <c r="C869" s="15" t="s">
        <v>7712</v>
      </c>
      <c r="D869" s="15" t="s">
        <v>4718</v>
      </c>
      <c r="E869" s="15" t="s">
        <v>4719</v>
      </c>
      <c r="F869" s="15" t="s">
        <v>4717</v>
      </c>
      <c r="G869" s="15" t="s">
        <v>3926</v>
      </c>
      <c r="H869" s="16" t="s">
        <v>7713</v>
      </c>
      <c r="I869" s="17">
        <v>5</v>
      </c>
      <c r="J869" s="15" t="s">
        <v>30</v>
      </c>
      <c r="K869" s="15" t="s">
        <v>30</v>
      </c>
      <c r="L869" s="15">
        <v>2020</v>
      </c>
      <c r="M869" s="15" t="s">
        <v>30</v>
      </c>
      <c r="N869" s="15" t="s">
        <v>30</v>
      </c>
      <c r="O869" s="15" t="s">
        <v>30</v>
      </c>
      <c r="P869" s="15" t="s">
        <v>4</v>
      </c>
      <c r="Q869" s="15" t="s">
        <v>30</v>
      </c>
      <c r="R869" s="18" t="e">
        <f>INDEX('Blast furnaces'!$R:$R,MATCH(A869,'Blast furnaces'!$A:$A,0))</f>
        <v>#N/A</v>
      </c>
    </row>
    <row r="870" spans="1:18" x14ac:dyDescent="0.35">
      <c r="A870" s="15" t="s">
        <v>7714</v>
      </c>
      <c r="B870" s="15" t="s">
        <v>7715</v>
      </c>
      <c r="C870" s="15" t="s">
        <v>7716</v>
      </c>
      <c r="D870" s="15" t="s">
        <v>4718</v>
      </c>
      <c r="E870" s="15" t="s">
        <v>4719</v>
      </c>
      <c r="F870" s="15" t="s">
        <v>4717</v>
      </c>
      <c r="G870" s="15" t="s">
        <v>3926</v>
      </c>
      <c r="H870" s="16" t="s">
        <v>7717</v>
      </c>
      <c r="I870" s="17">
        <v>17</v>
      </c>
      <c r="J870" s="15" t="s">
        <v>30</v>
      </c>
      <c r="K870" s="15" t="s">
        <v>30</v>
      </c>
      <c r="L870" s="15">
        <v>2008</v>
      </c>
      <c r="M870" s="15" t="s">
        <v>30</v>
      </c>
      <c r="N870" s="15" t="s">
        <v>30</v>
      </c>
      <c r="O870" s="15" t="s">
        <v>30</v>
      </c>
      <c r="P870" s="15" t="s">
        <v>4</v>
      </c>
      <c r="Q870" s="15" t="s">
        <v>30</v>
      </c>
      <c r="R870" s="18" t="e">
        <f>INDEX('Blast furnaces'!$R:$R,MATCH(A870,'Blast furnaces'!$A:$A,0))</f>
        <v>#N/A</v>
      </c>
    </row>
    <row r="871" spans="1:18" x14ac:dyDescent="0.35">
      <c r="A871" s="15" t="s">
        <v>7718</v>
      </c>
      <c r="B871" s="15" t="s">
        <v>7719</v>
      </c>
      <c r="C871" s="15" t="s">
        <v>7720</v>
      </c>
      <c r="D871" s="15" t="s">
        <v>4720</v>
      </c>
      <c r="E871" s="15" t="s">
        <v>4721</v>
      </c>
      <c r="F871" s="15" t="s">
        <v>4717</v>
      </c>
      <c r="G871" s="15" t="s">
        <v>3926</v>
      </c>
      <c r="H871" s="16" t="s">
        <v>7721</v>
      </c>
      <c r="I871" s="17">
        <v>11</v>
      </c>
      <c r="J871" s="15" t="s">
        <v>30</v>
      </c>
      <c r="K871" s="15" t="s">
        <v>30</v>
      </c>
      <c r="L871" s="15">
        <v>2014</v>
      </c>
      <c r="M871" s="15" t="s">
        <v>30</v>
      </c>
      <c r="N871" s="15" t="s">
        <v>30</v>
      </c>
      <c r="O871" s="15" t="s">
        <v>30</v>
      </c>
      <c r="P871" s="15" t="s">
        <v>4</v>
      </c>
      <c r="Q871" s="15" t="s">
        <v>30</v>
      </c>
      <c r="R871" s="18" t="e">
        <f>INDEX('Blast furnaces'!$R:$R,MATCH(A871,'Blast furnaces'!$A:$A,0))</f>
        <v>#N/A</v>
      </c>
    </row>
    <row r="872" spans="1:18" x14ac:dyDescent="0.35">
      <c r="A872" s="15" t="s">
        <v>2281</v>
      </c>
      <c r="B872" s="15" t="s">
        <v>7722</v>
      </c>
      <c r="C872" s="15" t="s">
        <v>7723</v>
      </c>
      <c r="D872" s="15" t="s">
        <v>4722</v>
      </c>
      <c r="E872" s="15" t="s">
        <v>4723</v>
      </c>
      <c r="F872" s="15" t="s">
        <v>4724</v>
      </c>
      <c r="G872" s="15" t="s">
        <v>3899</v>
      </c>
      <c r="H872" s="16" t="s">
        <v>2283</v>
      </c>
      <c r="I872" s="17">
        <v>13.69</v>
      </c>
      <c r="J872" s="15" t="s">
        <v>30</v>
      </c>
      <c r="K872" s="20">
        <v>40179</v>
      </c>
      <c r="L872" s="20">
        <v>40909</v>
      </c>
      <c r="M872" s="15" t="s">
        <v>30</v>
      </c>
      <c r="N872" s="15" t="s">
        <v>30</v>
      </c>
      <c r="O872" s="15" t="s">
        <v>30</v>
      </c>
      <c r="P872" s="15" t="s">
        <v>5337</v>
      </c>
      <c r="Q872" s="15" t="s">
        <v>7724</v>
      </c>
      <c r="R872" s="18">
        <f>INDEX('Blast furnaces'!$R:$R,MATCH(A872,'Blast furnaces'!$A:$A,0))</f>
        <v>0</v>
      </c>
    </row>
    <row r="873" spans="1:18" x14ac:dyDescent="0.35">
      <c r="A873" s="15" t="s">
        <v>7725</v>
      </c>
      <c r="B873" s="15" t="s">
        <v>7726</v>
      </c>
      <c r="C873" s="15" t="s">
        <v>7727</v>
      </c>
      <c r="D873" s="15" t="s">
        <v>4725</v>
      </c>
      <c r="E873" s="15" t="s">
        <v>4723</v>
      </c>
      <c r="F873" s="15" t="s">
        <v>4724</v>
      </c>
      <c r="G873" s="15" t="s">
        <v>3899</v>
      </c>
      <c r="H873" s="16" t="s">
        <v>7728</v>
      </c>
      <c r="I873" s="17">
        <v>14</v>
      </c>
      <c r="J873" s="15" t="s">
        <v>30</v>
      </c>
      <c r="K873" s="15" t="s">
        <v>30</v>
      </c>
      <c r="L873" s="15">
        <v>2011</v>
      </c>
      <c r="M873" s="15" t="s">
        <v>30</v>
      </c>
      <c r="N873" s="15" t="s">
        <v>30</v>
      </c>
      <c r="O873" s="15" t="s">
        <v>30</v>
      </c>
      <c r="P873" s="15" t="s">
        <v>5207</v>
      </c>
      <c r="Q873" s="15" t="s">
        <v>7729</v>
      </c>
      <c r="R873" s="18" t="e">
        <f>INDEX('Blast furnaces'!$R:$R,MATCH(A873,'Blast furnaces'!$A:$A,0))</f>
        <v>#N/A</v>
      </c>
    </row>
    <row r="874" spans="1:18" x14ac:dyDescent="0.35">
      <c r="A874" s="15" t="s">
        <v>7730</v>
      </c>
      <c r="B874" s="15" t="s">
        <v>7731</v>
      </c>
      <c r="C874" s="15" t="s">
        <v>7732</v>
      </c>
      <c r="D874" s="15" t="s">
        <v>4726</v>
      </c>
      <c r="E874" s="15" t="s">
        <v>4727</v>
      </c>
      <c r="F874" s="15" t="s">
        <v>4724</v>
      </c>
      <c r="G874" s="15" t="s">
        <v>3899</v>
      </c>
      <c r="H874" s="16" t="s">
        <v>7733</v>
      </c>
      <c r="I874" s="17" t="s">
        <v>30</v>
      </c>
      <c r="J874" s="15">
        <v>2021</v>
      </c>
      <c r="K874" s="18">
        <v>45108</v>
      </c>
      <c r="L874" s="15" t="s">
        <v>30</v>
      </c>
      <c r="M874" s="15" t="s">
        <v>30</v>
      </c>
      <c r="N874" s="15" t="s">
        <v>30</v>
      </c>
      <c r="O874" s="15" t="s">
        <v>30</v>
      </c>
      <c r="P874" s="15" t="s">
        <v>6769</v>
      </c>
      <c r="Q874" s="15" t="s">
        <v>7734</v>
      </c>
      <c r="R874" s="18" t="e">
        <f>INDEX('Blast furnaces'!$R:$R,MATCH(A874,'Blast furnaces'!$A:$A,0))</f>
        <v>#N/A</v>
      </c>
    </row>
    <row r="875" spans="1:18" x14ac:dyDescent="0.35">
      <c r="A875" s="15" t="s">
        <v>7735</v>
      </c>
      <c r="B875" s="15" t="s">
        <v>7736</v>
      </c>
      <c r="C875" s="15" t="s">
        <v>7737</v>
      </c>
      <c r="D875" s="15" t="s">
        <v>4722</v>
      </c>
      <c r="E875" s="15" t="s">
        <v>4723</v>
      </c>
      <c r="F875" s="15" t="s">
        <v>4724</v>
      </c>
      <c r="G875" s="15" t="s">
        <v>3899</v>
      </c>
      <c r="H875" s="16" t="s">
        <v>7738</v>
      </c>
      <c r="I875" s="17">
        <v>15</v>
      </c>
      <c r="J875" s="15" t="s">
        <v>30</v>
      </c>
      <c r="K875" s="15" t="s">
        <v>30</v>
      </c>
      <c r="L875" s="15">
        <v>2010</v>
      </c>
      <c r="M875" s="15" t="s">
        <v>30</v>
      </c>
      <c r="N875" s="15" t="s">
        <v>30</v>
      </c>
      <c r="O875" s="15" t="s">
        <v>30</v>
      </c>
      <c r="P875" s="15" t="s">
        <v>5207</v>
      </c>
      <c r="Q875" s="15" t="s">
        <v>7739</v>
      </c>
      <c r="R875" s="18" t="e">
        <f>INDEX('Blast furnaces'!$R:$R,MATCH(A875,'Blast furnaces'!$A:$A,0))</f>
        <v>#N/A</v>
      </c>
    </row>
    <row r="876" spans="1:18" x14ac:dyDescent="0.35">
      <c r="A876" s="15" t="s">
        <v>7740</v>
      </c>
      <c r="B876" s="15" t="s">
        <v>7741</v>
      </c>
      <c r="C876" s="15" t="s">
        <v>7742</v>
      </c>
      <c r="D876" s="15" t="s">
        <v>4728</v>
      </c>
      <c r="E876" s="15" t="s">
        <v>4425</v>
      </c>
      <c r="F876" s="15" t="s">
        <v>4724</v>
      </c>
      <c r="G876" s="15" t="s">
        <v>3899</v>
      </c>
      <c r="H876" s="16" t="s">
        <v>7743</v>
      </c>
      <c r="I876" s="17">
        <v>12</v>
      </c>
      <c r="J876" s="15" t="s">
        <v>30</v>
      </c>
      <c r="K876" s="15">
        <v>2010</v>
      </c>
      <c r="L876" s="15">
        <v>2013</v>
      </c>
      <c r="M876" s="15" t="s">
        <v>30</v>
      </c>
      <c r="N876" s="15" t="s">
        <v>30</v>
      </c>
      <c r="O876" s="15" t="s">
        <v>30</v>
      </c>
      <c r="P876" s="15" t="s">
        <v>5207</v>
      </c>
      <c r="Q876" s="15" t="s">
        <v>30</v>
      </c>
      <c r="R876" s="18" t="e">
        <f>INDEX('Blast furnaces'!$R:$R,MATCH(A876,'Blast furnaces'!$A:$A,0))</f>
        <v>#N/A</v>
      </c>
    </row>
    <row r="877" spans="1:18" x14ac:dyDescent="0.35">
      <c r="A877" s="15" t="s">
        <v>7744</v>
      </c>
      <c r="B877" s="15" t="s">
        <v>7745</v>
      </c>
      <c r="C877" s="15" t="s">
        <v>7746</v>
      </c>
      <c r="D877" s="15" t="s">
        <v>4729</v>
      </c>
      <c r="E877" s="15" t="s">
        <v>4425</v>
      </c>
      <c r="F877" s="15" t="s">
        <v>4724</v>
      </c>
      <c r="G877" s="15" t="s">
        <v>3899</v>
      </c>
      <c r="H877" s="16" t="s">
        <v>7747</v>
      </c>
      <c r="I877" s="17">
        <v>26</v>
      </c>
      <c r="J877" s="15" t="s">
        <v>30</v>
      </c>
      <c r="K877" s="15" t="s">
        <v>30</v>
      </c>
      <c r="L877" s="15">
        <v>1999</v>
      </c>
      <c r="M877" s="15" t="s">
        <v>30</v>
      </c>
      <c r="N877" s="15" t="s">
        <v>30</v>
      </c>
      <c r="O877" s="15" t="s">
        <v>30</v>
      </c>
      <c r="P877" s="15" t="s">
        <v>5207</v>
      </c>
      <c r="Q877" s="15" t="s">
        <v>7748</v>
      </c>
      <c r="R877" s="18" t="e">
        <f>INDEX('Blast furnaces'!$R:$R,MATCH(A877,'Blast furnaces'!$A:$A,0))</f>
        <v>#N/A</v>
      </c>
    </row>
    <row r="878" spans="1:18" x14ac:dyDescent="0.35">
      <c r="A878" s="15" t="s">
        <v>3365</v>
      </c>
      <c r="B878" s="15" t="s">
        <v>7749</v>
      </c>
      <c r="C878" s="15" t="s">
        <v>7750</v>
      </c>
      <c r="D878" s="15" t="s">
        <v>4722</v>
      </c>
      <c r="E878" s="15" t="s">
        <v>4723</v>
      </c>
      <c r="F878" s="15" t="s">
        <v>4724</v>
      </c>
      <c r="G878" s="15" t="s">
        <v>3899</v>
      </c>
      <c r="H878" s="16" t="s">
        <v>3367</v>
      </c>
      <c r="I878" s="17">
        <v>12.69</v>
      </c>
      <c r="J878" s="20">
        <v>38881</v>
      </c>
      <c r="K878" s="15">
        <v>2011</v>
      </c>
      <c r="L878" s="18">
        <v>41275</v>
      </c>
      <c r="M878" s="15" t="s">
        <v>30</v>
      </c>
      <c r="N878" s="18">
        <v>41518</v>
      </c>
      <c r="O878" s="15" t="s">
        <v>30</v>
      </c>
      <c r="P878" s="15" t="s">
        <v>5191</v>
      </c>
      <c r="Q878" s="15" t="s">
        <v>7751</v>
      </c>
      <c r="R878" s="18" t="e">
        <f>INDEX('Blast furnaces'!$R:$R,MATCH(A878,'Blast furnaces'!$A:$A,0))</f>
        <v>#N/A</v>
      </c>
    </row>
    <row r="879" spans="1:18" x14ac:dyDescent="0.35">
      <c r="A879" s="15" t="s">
        <v>2277</v>
      </c>
      <c r="B879" s="15" t="s">
        <v>7752</v>
      </c>
      <c r="C879" s="15" t="s">
        <v>7753</v>
      </c>
      <c r="D879" s="15" t="s">
        <v>4722</v>
      </c>
      <c r="E879" s="15" t="s">
        <v>4723</v>
      </c>
      <c r="F879" s="15" t="s">
        <v>4724</v>
      </c>
      <c r="G879" s="15" t="s">
        <v>3899</v>
      </c>
      <c r="H879" s="16" t="s">
        <v>2279</v>
      </c>
      <c r="I879" s="17">
        <v>43.41</v>
      </c>
      <c r="J879" s="18">
        <v>25204</v>
      </c>
      <c r="K879" s="20">
        <v>27028</v>
      </c>
      <c r="L879" s="15">
        <v>1981</v>
      </c>
      <c r="M879" s="15" t="s">
        <v>30</v>
      </c>
      <c r="N879" s="15">
        <v>2015</v>
      </c>
      <c r="O879" s="18">
        <v>45444</v>
      </c>
      <c r="P879" s="15" t="s">
        <v>5226</v>
      </c>
      <c r="Q879" s="15" t="s">
        <v>7754</v>
      </c>
      <c r="R879" s="18">
        <f>INDEX('Blast furnaces'!$R:$R,MATCH(A879,'Blast furnaces'!$A:$A,0))</f>
        <v>42036</v>
      </c>
    </row>
    <row r="880" spans="1:18" x14ac:dyDescent="0.35">
      <c r="A880" s="15" t="s">
        <v>3360</v>
      </c>
      <c r="B880" s="15" t="s">
        <v>7755</v>
      </c>
      <c r="C880" s="15" t="s">
        <v>7756</v>
      </c>
      <c r="D880" s="15" t="s">
        <v>4730</v>
      </c>
      <c r="E880" s="15" t="s">
        <v>4731</v>
      </c>
      <c r="F880" s="15" t="s">
        <v>4732</v>
      </c>
      <c r="G880" s="15" t="s">
        <v>3891</v>
      </c>
      <c r="H880" s="16" t="s">
        <v>3362</v>
      </c>
      <c r="I880" s="17">
        <v>38</v>
      </c>
      <c r="J880" s="15" t="s">
        <v>30</v>
      </c>
      <c r="K880" s="15" t="s">
        <v>30</v>
      </c>
      <c r="L880" s="15">
        <v>1987</v>
      </c>
      <c r="M880" s="15" t="s">
        <v>30</v>
      </c>
      <c r="N880" s="15" t="s">
        <v>30</v>
      </c>
      <c r="O880" s="15" t="s">
        <v>30</v>
      </c>
      <c r="P880" s="15" t="s">
        <v>5191</v>
      </c>
      <c r="Q880" s="15" t="s">
        <v>30</v>
      </c>
      <c r="R880" s="18" t="e">
        <f>INDEX('Blast furnaces'!$R:$R,MATCH(A880,'Blast furnaces'!$A:$A,0))</f>
        <v>#N/A</v>
      </c>
    </row>
    <row r="881" spans="1:18" x14ac:dyDescent="0.35">
      <c r="A881" s="15" t="s">
        <v>2270</v>
      </c>
      <c r="B881" s="15" t="s">
        <v>7757</v>
      </c>
      <c r="C881" s="15" t="s">
        <v>7758</v>
      </c>
      <c r="D881" s="15" t="s">
        <v>4733</v>
      </c>
      <c r="E881" s="15" t="s">
        <v>4734</v>
      </c>
      <c r="F881" s="15" t="s">
        <v>4732</v>
      </c>
      <c r="G881" s="15" t="s">
        <v>3891</v>
      </c>
      <c r="H881" s="16" t="s">
        <v>2272</v>
      </c>
      <c r="I881" s="17">
        <v>67</v>
      </c>
      <c r="J881" s="15" t="s">
        <v>30</v>
      </c>
      <c r="K881" s="15" t="s">
        <v>30</v>
      </c>
      <c r="L881" s="15">
        <v>1958</v>
      </c>
      <c r="M881" s="15" t="s">
        <v>30</v>
      </c>
      <c r="N881" s="15" t="s">
        <v>30</v>
      </c>
      <c r="O881" s="15" t="s">
        <v>30</v>
      </c>
      <c r="P881" s="15" t="s">
        <v>6334</v>
      </c>
      <c r="Q881" s="15" t="s">
        <v>7759</v>
      </c>
      <c r="R881" s="18">
        <f>INDEX('Blast furnaces'!$R:$R,MATCH(A881,'Blast furnaces'!$A:$A,0))</f>
        <v>0</v>
      </c>
    </row>
    <row r="882" spans="1:18" x14ac:dyDescent="0.35">
      <c r="A882" s="15" t="s">
        <v>7760</v>
      </c>
      <c r="B882" s="15" t="s">
        <v>7761</v>
      </c>
      <c r="C882" s="15" t="s">
        <v>7762</v>
      </c>
      <c r="D882" s="15" t="s">
        <v>30</v>
      </c>
      <c r="E882" s="15" t="s">
        <v>30</v>
      </c>
      <c r="F882" s="15" t="s">
        <v>4735</v>
      </c>
      <c r="G882" s="15" t="s">
        <v>3899</v>
      </c>
      <c r="H882" s="16" t="s">
        <v>7763</v>
      </c>
      <c r="I882" s="17" t="s">
        <v>30</v>
      </c>
      <c r="J882" s="15">
        <v>2023</v>
      </c>
      <c r="K882" s="18">
        <v>45323</v>
      </c>
      <c r="L882" s="15" t="s">
        <v>30</v>
      </c>
      <c r="M882" s="15" t="s">
        <v>30</v>
      </c>
      <c r="N882" s="15" t="s">
        <v>30</v>
      </c>
      <c r="O882" s="15" t="s">
        <v>30</v>
      </c>
      <c r="P882" s="15" t="s">
        <v>4</v>
      </c>
      <c r="Q882" s="15" t="s">
        <v>30</v>
      </c>
      <c r="R882" s="18" t="e">
        <f>INDEX('Blast furnaces'!$R:$R,MATCH(A882,'Blast furnaces'!$A:$A,0))</f>
        <v>#N/A</v>
      </c>
    </row>
    <row r="883" spans="1:18" x14ac:dyDescent="0.35">
      <c r="A883" s="15" t="s">
        <v>7764</v>
      </c>
      <c r="B883" s="15" t="s">
        <v>7765</v>
      </c>
      <c r="C883" s="15" t="s">
        <v>7762</v>
      </c>
      <c r="D883" s="15" t="s">
        <v>4736</v>
      </c>
      <c r="E883" s="15" t="s">
        <v>4737</v>
      </c>
      <c r="F883" s="15" t="s">
        <v>4735</v>
      </c>
      <c r="G883" s="15" t="s">
        <v>3899</v>
      </c>
      <c r="H883" s="16" t="s">
        <v>7766</v>
      </c>
      <c r="I883" s="17">
        <v>0</v>
      </c>
      <c r="J883" s="15">
        <v>2020</v>
      </c>
      <c r="K883" s="15" t="s">
        <v>30</v>
      </c>
      <c r="L883" s="15">
        <v>2025</v>
      </c>
      <c r="M883" s="15" t="s">
        <v>30</v>
      </c>
      <c r="N883" s="15" t="s">
        <v>30</v>
      </c>
      <c r="O883" s="15" t="s">
        <v>30</v>
      </c>
      <c r="P883" s="15" t="s">
        <v>4</v>
      </c>
      <c r="Q883" s="15" t="s">
        <v>30</v>
      </c>
      <c r="R883" s="18" t="e">
        <f>INDEX('Blast furnaces'!$R:$R,MATCH(A883,'Blast furnaces'!$A:$A,0))</f>
        <v>#N/A</v>
      </c>
    </row>
    <row r="884" spans="1:18" x14ac:dyDescent="0.35">
      <c r="A884" s="15" t="s">
        <v>7767</v>
      </c>
      <c r="B884" s="15" t="s">
        <v>7768</v>
      </c>
      <c r="C884" s="15" t="s">
        <v>7769</v>
      </c>
      <c r="D884" s="15" t="s">
        <v>4738</v>
      </c>
      <c r="E884" s="15" t="s">
        <v>4739</v>
      </c>
      <c r="F884" s="15" t="s">
        <v>4735</v>
      </c>
      <c r="G884" s="15" t="s">
        <v>3899</v>
      </c>
      <c r="H884" s="16" t="s">
        <v>7770</v>
      </c>
      <c r="I884" s="19"/>
      <c r="J884" s="15" t="s">
        <v>30</v>
      </c>
      <c r="K884" s="20">
        <v>44730</v>
      </c>
      <c r="L884" s="15">
        <v>2026</v>
      </c>
      <c r="M884" s="15" t="s">
        <v>30</v>
      </c>
      <c r="N884" s="15" t="s">
        <v>30</v>
      </c>
      <c r="O884" s="15" t="s">
        <v>30</v>
      </c>
      <c r="P884" s="15" t="s">
        <v>6769</v>
      </c>
      <c r="Q884" s="15" t="s">
        <v>30</v>
      </c>
      <c r="R884" s="18" t="e">
        <f>INDEX('Blast furnaces'!$R:$R,MATCH(A884,'Blast furnaces'!$A:$A,0))</f>
        <v>#N/A</v>
      </c>
    </row>
    <row r="885" spans="1:18" x14ac:dyDescent="0.35">
      <c r="A885" s="15" t="s">
        <v>7771</v>
      </c>
      <c r="B885" s="15" t="s">
        <v>7772</v>
      </c>
      <c r="C885" s="15" t="s">
        <v>7773</v>
      </c>
      <c r="D885" s="15" t="s">
        <v>4740</v>
      </c>
      <c r="E885" s="15" t="s">
        <v>4739</v>
      </c>
      <c r="F885" s="15" t="s">
        <v>4735</v>
      </c>
      <c r="G885" s="15" t="s">
        <v>3899</v>
      </c>
      <c r="H885" s="16" t="s">
        <v>7774</v>
      </c>
      <c r="I885" s="19"/>
      <c r="J885" s="15">
        <v>2020</v>
      </c>
      <c r="K885" s="15">
        <v>2022</v>
      </c>
      <c r="L885" s="15">
        <v>2026</v>
      </c>
      <c r="M885" s="15" t="s">
        <v>30</v>
      </c>
      <c r="N885" s="15" t="s">
        <v>30</v>
      </c>
      <c r="O885" s="15" t="s">
        <v>30</v>
      </c>
      <c r="P885" s="15" t="s">
        <v>6860</v>
      </c>
      <c r="Q885" s="15" t="s">
        <v>7775</v>
      </c>
      <c r="R885" s="18" t="e">
        <f>INDEX('Blast furnaces'!$R:$R,MATCH(A885,'Blast furnaces'!$A:$A,0))</f>
        <v>#N/A</v>
      </c>
    </row>
    <row r="886" spans="1:18" x14ac:dyDescent="0.35">
      <c r="A886" s="15" t="s">
        <v>2273</v>
      </c>
      <c r="B886" s="15" t="s">
        <v>7776</v>
      </c>
      <c r="C886" s="15" t="s">
        <v>7773</v>
      </c>
      <c r="D886" s="15" t="s">
        <v>4741</v>
      </c>
      <c r="E886" s="15" t="s">
        <v>4742</v>
      </c>
      <c r="F886" s="15" t="s">
        <v>4735</v>
      </c>
      <c r="G886" s="15" t="s">
        <v>3899</v>
      </c>
      <c r="H886" s="16" t="s">
        <v>2275</v>
      </c>
      <c r="I886" s="19"/>
      <c r="J886" s="15" t="s">
        <v>30</v>
      </c>
      <c r="K886" s="15">
        <v>2022</v>
      </c>
      <c r="L886" s="15">
        <v>2026</v>
      </c>
      <c r="M886" s="15" t="s">
        <v>30</v>
      </c>
      <c r="N886" s="15" t="s">
        <v>30</v>
      </c>
      <c r="O886" s="15" t="s">
        <v>30</v>
      </c>
      <c r="P886" s="15" t="s">
        <v>5226</v>
      </c>
      <c r="Q886" s="15" t="s">
        <v>7777</v>
      </c>
      <c r="R886" s="18">
        <f>INDEX('Blast furnaces'!$R:$R,MATCH(A886,'Blast furnaces'!$A:$A,0))</f>
        <v>0</v>
      </c>
    </row>
    <row r="887" spans="1:18" x14ac:dyDescent="0.35">
      <c r="A887" s="15" t="s">
        <v>7778</v>
      </c>
      <c r="B887" s="15" t="s">
        <v>7779</v>
      </c>
      <c r="C887" s="15" t="s">
        <v>7762</v>
      </c>
      <c r="D887" s="15" t="s">
        <v>4736</v>
      </c>
      <c r="E887" s="15" t="s">
        <v>4737</v>
      </c>
      <c r="F887" s="15" t="s">
        <v>4735</v>
      </c>
      <c r="G887" s="15" t="s">
        <v>3899</v>
      </c>
      <c r="H887" s="16" t="s">
        <v>7780</v>
      </c>
      <c r="I887" s="19"/>
      <c r="J887" s="20">
        <v>43172</v>
      </c>
      <c r="K887" s="18">
        <v>43617</v>
      </c>
      <c r="L887" s="15">
        <v>2026</v>
      </c>
      <c r="M887" s="15" t="s">
        <v>30</v>
      </c>
      <c r="N887" s="15" t="s">
        <v>30</v>
      </c>
      <c r="O887" s="15" t="s">
        <v>30</v>
      </c>
      <c r="P887" s="15" t="s">
        <v>4</v>
      </c>
      <c r="Q887" s="15" t="s">
        <v>30</v>
      </c>
      <c r="R887" s="18" t="e">
        <f>INDEX('Blast furnaces'!$R:$R,MATCH(A887,'Blast furnaces'!$A:$A,0))</f>
        <v>#N/A</v>
      </c>
    </row>
    <row r="888" spans="1:18" x14ac:dyDescent="0.35">
      <c r="A888" s="15" t="s">
        <v>7781</v>
      </c>
      <c r="B888" s="15" t="s">
        <v>7782</v>
      </c>
      <c r="C888" s="15" t="s">
        <v>7762</v>
      </c>
      <c r="D888" s="15" t="s">
        <v>4743</v>
      </c>
      <c r="E888" s="15" t="s">
        <v>4744</v>
      </c>
      <c r="F888" s="15" t="s">
        <v>4735</v>
      </c>
      <c r="G888" s="15" t="s">
        <v>3899</v>
      </c>
      <c r="H888" s="16" t="s">
        <v>7783</v>
      </c>
      <c r="I888" s="17">
        <v>26</v>
      </c>
      <c r="J888" s="15" t="s">
        <v>30</v>
      </c>
      <c r="K888" s="15" t="s">
        <v>30</v>
      </c>
      <c r="L888" s="15">
        <v>1999</v>
      </c>
      <c r="M888" s="15" t="s">
        <v>30</v>
      </c>
      <c r="N888" s="15" t="s">
        <v>30</v>
      </c>
      <c r="O888" s="15" t="s">
        <v>30</v>
      </c>
      <c r="P888" s="15" t="s">
        <v>4</v>
      </c>
      <c r="Q888" s="15" t="s">
        <v>30</v>
      </c>
      <c r="R888" s="18" t="e">
        <f>INDEX('Blast furnaces'!$R:$R,MATCH(A888,'Blast furnaces'!$A:$A,0))</f>
        <v>#N/A</v>
      </c>
    </row>
    <row r="889" spans="1:18" x14ac:dyDescent="0.35">
      <c r="A889" s="15" t="s">
        <v>7784</v>
      </c>
      <c r="B889" s="15" t="s">
        <v>7785</v>
      </c>
      <c r="C889" s="15" t="s">
        <v>7762</v>
      </c>
      <c r="D889" s="15" t="s">
        <v>4745</v>
      </c>
      <c r="E889" s="15" t="s">
        <v>4746</v>
      </c>
      <c r="F889" s="15" t="s">
        <v>4735</v>
      </c>
      <c r="G889" s="15" t="s">
        <v>3899</v>
      </c>
      <c r="H889" s="16" t="s">
        <v>7786</v>
      </c>
      <c r="I889" s="19"/>
      <c r="J889" s="15">
        <v>2025</v>
      </c>
      <c r="K889" s="15" t="s">
        <v>30</v>
      </c>
      <c r="L889" s="18">
        <v>46569</v>
      </c>
      <c r="M889" s="15" t="s">
        <v>30</v>
      </c>
      <c r="N889" s="15" t="s">
        <v>30</v>
      </c>
      <c r="O889" s="15" t="s">
        <v>30</v>
      </c>
      <c r="P889" s="15" t="s">
        <v>4</v>
      </c>
      <c r="Q889" s="15" t="s">
        <v>30</v>
      </c>
      <c r="R889" s="18" t="e">
        <f>INDEX('Blast furnaces'!$R:$R,MATCH(A889,'Blast furnaces'!$A:$A,0))</f>
        <v>#N/A</v>
      </c>
    </row>
    <row r="890" spans="1:18" x14ac:dyDescent="0.35">
      <c r="A890" s="15" t="s">
        <v>7787</v>
      </c>
      <c r="B890" s="15" t="s">
        <v>7788</v>
      </c>
      <c r="C890" s="15" t="s">
        <v>7762</v>
      </c>
      <c r="D890" s="15" t="s">
        <v>4747</v>
      </c>
      <c r="E890" s="15" t="s">
        <v>4748</v>
      </c>
      <c r="F890" s="15" t="s">
        <v>4735</v>
      </c>
      <c r="G890" s="15" t="s">
        <v>3899</v>
      </c>
      <c r="H890" s="16" t="s">
        <v>7789</v>
      </c>
      <c r="I890" s="17">
        <v>2</v>
      </c>
      <c r="J890" s="20">
        <v>43172</v>
      </c>
      <c r="K890" s="15">
        <v>2019</v>
      </c>
      <c r="L890" s="15">
        <v>2023</v>
      </c>
      <c r="M890" s="15" t="s">
        <v>30</v>
      </c>
      <c r="N890" s="15" t="s">
        <v>30</v>
      </c>
      <c r="O890" s="15" t="s">
        <v>30</v>
      </c>
      <c r="P890" s="15" t="s">
        <v>4</v>
      </c>
      <c r="Q890" s="15" t="s">
        <v>30</v>
      </c>
      <c r="R890" s="18" t="e">
        <f>INDEX('Blast furnaces'!$R:$R,MATCH(A890,'Blast furnaces'!$A:$A,0))</f>
        <v>#N/A</v>
      </c>
    </row>
    <row r="891" spans="1:18" x14ac:dyDescent="0.35">
      <c r="A891" s="15" t="s">
        <v>7790</v>
      </c>
      <c r="B891" s="15" t="s">
        <v>7791</v>
      </c>
      <c r="C891" s="15" t="s">
        <v>7762</v>
      </c>
      <c r="D891" s="15" t="s">
        <v>4749</v>
      </c>
      <c r="E891" s="15" t="s">
        <v>4750</v>
      </c>
      <c r="F891" s="15" t="s">
        <v>4735</v>
      </c>
      <c r="G891" s="15" t="s">
        <v>3899</v>
      </c>
      <c r="H891" s="16" t="s">
        <v>7792</v>
      </c>
      <c r="I891" s="19"/>
      <c r="J891" s="20">
        <v>43172</v>
      </c>
      <c r="K891" s="15" t="s">
        <v>30</v>
      </c>
      <c r="L891" s="15">
        <v>2027</v>
      </c>
      <c r="M891" s="15" t="s">
        <v>30</v>
      </c>
      <c r="N891" s="15" t="s">
        <v>30</v>
      </c>
      <c r="O891" s="15" t="s">
        <v>30</v>
      </c>
      <c r="P891" s="15" t="s">
        <v>4</v>
      </c>
      <c r="Q891" s="15" t="s">
        <v>30</v>
      </c>
      <c r="R891" s="18" t="e">
        <f>INDEX('Blast furnaces'!$R:$R,MATCH(A891,'Blast furnaces'!$A:$A,0))</f>
        <v>#N/A</v>
      </c>
    </row>
    <row r="892" spans="1:18" x14ac:dyDescent="0.35">
      <c r="A892" s="15" t="s">
        <v>2284</v>
      </c>
      <c r="B892" s="15" t="s">
        <v>7793</v>
      </c>
      <c r="C892" s="15" t="s">
        <v>7794</v>
      </c>
      <c r="D892" s="15" t="s">
        <v>4751</v>
      </c>
      <c r="E892" s="15" t="s">
        <v>4752</v>
      </c>
      <c r="F892" s="15" t="s">
        <v>4753</v>
      </c>
      <c r="G892" s="15" t="s">
        <v>3870</v>
      </c>
      <c r="H892" s="15" t="s">
        <v>2286</v>
      </c>
      <c r="I892" s="17">
        <v>49</v>
      </c>
      <c r="J892" s="15" t="s">
        <v>30</v>
      </c>
      <c r="K892" s="15" t="s">
        <v>30</v>
      </c>
      <c r="L892" s="15">
        <v>1976</v>
      </c>
      <c r="M892" s="15" t="s">
        <v>30</v>
      </c>
      <c r="N892" s="15" t="s">
        <v>30</v>
      </c>
      <c r="O892" s="15" t="s">
        <v>30</v>
      </c>
      <c r="P892" s="15" t="s">
        <v>5226</v>
      </c>
      <c r="Q892" s="15" t="s">
        <v>30</v>
      </c>
      <c r="R892" s="18">
        <f>INDEX('Blast furnaces'!$R:$R,MATCH(A892,'Blast furnaces'!$A:$A,0))</f>
        <v>45139</v>
      </c>
    </row>
    <row r="893" spans="1:18" x14ac:dyDescent="0.35">
      <c r="A893" s="15" t="s">
        <v>2288</v>
      </c>
      <c r="B893" s="15" t="s">
        <v>7795</v>
      </c>
      <c r="C893" s="15" t="s">
        <v>7794</v>
      </c>
      <c r="D893" s="15" t="s">
        <v>4754</v>
      </c>
      <c r="E893" s="15" t="s">
        <v>4755</v>
      </c>
      <c r="F893" s="15" t="s">
        <v>4753</v>
      </c>
      <c r="G893" s="15" t="s">
        <v>3870</v>
      </c>
      <c r="H893" s="15" t="s">
        <v>2290</v>
      </c>
      <c r="I893" s="17">
        <v>66</v>
      </c>
      <c r="J893" s="15" t="s">
        <v>30</v>
      </c>
      <c r="K893" s="15" t="s">
        <v>30</v>
      </c>
      <c r="L893" s="15">
        <v>1954</v>
      </c>
      <c r="M893" s="15" t="s">
        <v>30</v>
      </c>
      <c r="N893" s="21">
        <v>43770</v>
      </c>
      <c r="O893" s="15">
        <v>2020</v>
      </c>
      <c r="P893" s="15" t="s">
        <v>5226</v>
      </c>
      <c r="Q893" s="15" t="s">
        <v>30</v>
      </c>
      <c r="R893" s="18">
        <f>INDEX('Blast furnaces'!$R:$R,MATCH(A893,'Blast furnaces'!$A:$A,0))</f>
        <v>0</v>
      </c>
    </row>
    <row r="894" spans="1:18" x14ac:dyDescent="0.35">
      <c r="A894" s="15" t="s">
        <v>7796</v>
      </c>
      <c r="B894" s="15" t="s">
        <v>7797</v>
      </c>
      <c r="C894" s="15" t="s">
        <v>7798</v>
      </c>
      <c r="D894" s="15" t="s">
        <v>4756</v>
      </c>
      <c r="E894" s="15" t="s">
        <v>4757</v>
      </c>
      <c r="F894" s="15" t="s">
        <v>4753</v>
      </c>
      <c r="G894" s="15" t="s">
        <v>3870</v>
      </c>
      <c r="H894" s="16" t="s">
        <v>7799</v>
      </c>
      <c r="I894" s="17">
        <v>68</v>
      </c>
      <c r="J894" s="15" t="s">
        <v>30</v>
      </c>
      <c r="K894" s="15" t="s">
        <v>30</v>
      </c>
      <c r="L894" s="15">
        <v>1957</v>
      </c>
      <c r="M894" s="15" t="s">
        <v>30</v>
      </c>
      <c r="N894" s="15" t="s">
        <v>30</v>
      </c>
      <c r="O894" s="15" t="s">
        <v>30</v>
      </c>
      <c r="P894" s="15" t="s">
        <v>4</v>
      </c>
      <c r="Q894" s="15" t="s">
        <v>7800</v>
      </c>
      <c r="R894" s="18" t="e">
        <f>INDEX('Blast furnaces'!$R:$R,MATCH(A894,'Blast furnaces'!$A:$A,0))</f>
        <v>#N/A</v>
      </c>
    </row>
    <row r="895" spans="1:18" x14ac:dyDescent="0.35">
      <c r="A895" s="15" t="s">
        <v>7801</v>
      </c>
      <c r="B895" s="15" t="s">
        <v>7802</v>
      </c>
      <c r="C895" s="15" t="s">
        <v>7803</v>
      </c>
      <c r="D895" s="15" t="s">
        <v>4758</v>
      </c>
      <c r="E895" s="15" t="s">
        <v>4759</v>
      </c>
      <c r="F895" s="15" t="s">
        <v>4753</v>
      </c>
      <c r="G895" s="15" t="s">
        <v>3870</v>
      </c>
      <c r="H895" s="16" t="s">
        <v>7804</v>
      </c>
      <c r="I895" s="17">
        <v>212</v>
      </c>
      <c r="J895" s="15" t="s">
        <v>30</v>
      </c>
      <c r="K895" s="15" t="s">
        <v>30</v>
      </c>
      <c r="L895" s="15">
        <v>1813</v>
      </c>
      <c r="M895" s="15" t="s">
        <v>30</v>
      </c>
      <c r="N895" s="15" t="s">
        <v>30</v>
      </c>
      <c r="O895" s="15" t="s">
        <v>30</v>
      </c>
      <c r="P895" s="15" t="s">
        <v>4</v>
      </c>
      <c r="Q895" s="15" t="s">
        <v>30</v>
      </c>
      <c r="R895" s="18" t="e">
        <f>INDEX('Blast furnaces'!$R:$R,MATCH(A895,'Blast furnaces'!$A:$A,0))</f>
        <v>#N/A</v>
      </c>
    </row>
    <row r="896" spans="1:18" x14ac:dyDescent="0.35">
      <c r="A896" s="15" t="s">
        <v>7805</v>
      </c>
      <c r="B896" s="15" t="s">
        <v>7806</v>
      </c>
      <c r="C896" s="15" t="s">
        <v>7807</v>
      </c>
      <c r="D896" s="15" t="s">
        <v>4760</v>
      </c>
      <c r="E896" s="15" t="s">
        <v>4752</v>
      </c>
      <c r="F896" s="15" t="s">
        <v>4753</v>
      </c>
      <c r="G896" s="15" t="s">
        <v>3870</v>
      </c>
      <c r="H896" s="16" t="s">
        <v>7808</v>
      </c>
      <c r="I896" s="17">
        <v>124</v>
      </c>
      <c r="J896" s="15" t="s">
        <v>30</v>
      </c>
      <c r="K896" s="15" t="s">
        <v>30</v>
      </c>
      <c r="L896" s="15">
        <v>1901</v>
      </c>
      <c r="M896" s="15" t="s">
        <v>30</v>
      </c>
      <c r="N896" s="15" t="s">
        <v>30</v>
      </c>
      <c r="O896" s="15" t="s">
        <v>30</v>
      </c>
      <c r="P896" s="15" t="s">
        <v>4</v>
      </c>
      <c r="Q896" s="15" t="s">
        <v>7809</v>
      </c>
      <c r="R896" s="18" t="e">
        <f>INDEX('Blast furnaces'!$R:$R,MATCH(A896,'Blast furnaces'!$A:$A,0))</f>
        <v>#N/A</v>
      </c>
    </row>
    <row r="897" spans="1:18" x14ac:dyDescent="0.35">
      <c r="A897" s="15" t="s">
        <v>7810</v>
      </c>
      <c r="B897" s="15" t="s">
        <v>7811</v>
      </c>
      <c r="C897" s="15" t="s">
        <v>7812</v>
      </c>
      <c r="D897" s="15" t="s">
        <v>4761</v>
      </c>
      <c r="E897" s="15" t="s">
        <v>4762</v>
      </c>
      <c r="F897" s="15" t="s">
        <v>4753</v>
      </c>
      <c r="G897" s="15" t="s">
        <v>3870</v>
      </c>
      <c r="H897" s="16" t="s">
        <v>7813</v>
      </c>
      <c r="I897" s="17">
        <v>32</v>
      </c>
      <c r="J897" s="15" t="s">
        <v>30</v>
      </c>
      <c r="K897" s="15" t="s">
        <v>30</v>
      </c>
      <c r="L897" s="15">
        <v>1993</v>
      </c>
      <c r="M897" s="15" t="s">
        <v>30</v>
      </c>
      <c r="N897" s="15" t="s">
        <v>30</v>
      </c>
      <c r="O897" s="15" t="s">
        <v>30</v>
      </c>
      <c r="P897" s="15" t="s">
        <v>4</v>
      </c>
      <c r="Q897" s="15" t="s">
        <v>30</v>
      </c>
      <c r="R897" s="18" t="e">
        <f>INDEX('Blast furnaces'!$R:$R,MATCH(A897,'Blast furnaces'!$A:$A,0))</f>
        <v>#N/A</v>
      </c>
    </row>
    <row r="898" spans="1:18" x14ac:dyDescent="0.35">
      <c r="A898" s="15" t="s">
        <v>7814</v>
      </c>
      <c r="B898" s="15" t="s">
        <v>7815</v>
      </c>
      <c r="C898" s="15" t="s">
        <v>6558</v>
      </c>
      <c r="D898" s="15" t="s">
        <v>4763</v>
      </c>
      <c r="E898" s="15" t="s">
        <v>4752</v>
      </c>
      <c r="F898" s="15" t="s">
        <v>4753</v>
      </c>
      <c r="G898" s="15" t="s">
        <v>3870</v>
      </c>
      <c r="H898" s="16" t="s">
        <v>7816</v>
      </c>
      <c r="I898" s="17">
        <v>123</v>
      </c>
      <c r="J898" s="15" t="s">
        <v>30</v>
      </c>
      <c r="K898" s="15" t="s">
        <v>30</v>
      </c>
      <c r="L898" s="15">
        <v>1902</v>
      </c>
      <c r="M898" s="15" t="s">
        <v>30</v>
      </c>
      <c r="N898" s="15" t="s">
        <v>30</v>
      </c>
      <c r="O898" s="15" t="s">
        <v>30</v>
      </c>
      <c r="P898" s="15" t="s">
        <v>4</v>
      </c>
      <c r="Q898" s="15" t="s">
        <v>30</v>
      </c>
      <c r="R898" s="18" t="e">
        <f>INDEX('Blast furnaces'!$R:$R,MATCH(A898,'Blast furnaces'!$A:$A,0))</f>
        <v>#N/A</v>
      </c>
    </row>
    <row r="899" spans="1:18" x14ac:dyDescent="0.35">
      <c r="A899" s="15" t="s">
        <v>7817</v>
      </c>
      <c r="B899" s="15" t="s">
        <v>7818</v>
      </c>
      <c r="C899" s="15" t="s">
        <v>7819</v>
      </c>
      <c r="D899" s="15" t="s">
        <v>4764</v>
      </c>
      <c r="E899" s="15" t="s">
        <v>4752</v>
      </c>
      <c r="F899" s="15" t="s">
        <v>4753</v>
      </c>
      <c r="G899" s="15" t="s">
        <v>3870</v>
      </c>
      <c r="H899" s="16" t="s">
        <v>7820</v>
      </c>
      <c r="I899" s="19"/>
      <c r="J899" s="18">
        <v>44774</v>
      </c>
      <c r="K899" s="15" t="s">
        <v>30</v>
      </c>
      <c r="L899" s="15">
        <v>2027</v>
      </c>
      <c r="M899" s="15" t="s">
        <v>30</v>
      </c>
      <c r="N899" s="15" t="s">
        <v>30</v>
      </c>
      <c r="O899" s="15" t="s">
        <v>30</v>
      </c>
      <c r="P899" s="15" t="s">
        <v>4</v>
      </c>
      <c r="Q899" s="15" t="s">
        <v>30</v>
      </c>
      <c r="R899" s="18" t="e">
        <f>INDEX('Blast furnaces'!$R:$R,MATCH(A899,'Blast furnaces'!$A:$A,0))</f>
        <v>#N/A</v>
      </c>
    </row>
    <row r="900" spans="1:18" x14ac:dyDescent="0.35">
      <c r="A900" s="15" t="s">
        <v>7821</v>
      </c>
      <c r="B900" s="15" t="s">
        <v>7822</v>
      </c>
      <c r="C900" s="15" t="s">
        <v>7823</v>
      </c>
      <c r="D900" s="15" t="s">
        <v>4765</v>
      </c>
      <c r="E900" s="15" t="s">
        <v>4766</v>
      </c>
      <c r="F900" s="15" t="s">
        <v>4767</v>
      </c>
      <c r="G900" s="15" t="s">
        <v>3870</v>
      </c>
      <c r="H900" s="16" t="s">
        <v>7824</v>
      </c>
      <c r="I900" s="17">
        <v>51</v>
      </c>
      <c r="J900" s="15" t="s">
        <v>30</v>
      </c>
      <c r="K900" s="15" t="s">
        <v>30</v>
      </c>
      <c r="L900" s="15">
        <v>1974</v>
      </c>
      <c r="M900" s="15" t="s">
        <v>30</v>
      </c>
      <c r="N900" s="15" t="s">
        <v>30</v>
      </c>
      <c r="O900" s="15" t="s">
        <v>30</v>
      </c>
      <c r="P900" s="15" t="s">
        <v>4</v>
      </c>
      <c r="Q900" s="15" t="s">
        <v>30</v>
      </c>
      <c r="R900" s="18" t="e">
        <f>INDEX('Blast furnaces'!$R:$R,MATCH(A900,'Blast furnaces'!$A:$A,0))</f>
        <v>#N/A</v>
      </c>
    </row>
    <row r="901" spans="1:18" x14ac:dyDescent="0.35">
      <c r="A901" s="15" t="s">
        <v>7825</v>
      </c>
      <c r="B901" s="15" t="s">
        <v>7826</v>
      </c>
      <c r="C901" s="15" t="s">
        <v>7827</v>
      </c>
      <c r="D901" s="15" t="s">
        <v>4768</v>
      </c>
      <c r="E901" s="15" t="s">
        <v>4769</v>
      </c>
      <c r="F901" s="15" t="s">
        <v>4767</v>
      </c>
      <c r="G901" s="15" t="s">
        <v>3870</v>
      </c>
      <c r="H901" s="16" t="s">
        <v>7828</v>
      </c>
      <c r="I901" s="17">
        <v>64</v>
      </c>
      <c r="J901" s="15" t="s">
        <v>30</v>
      </c>
      <c r="K901" s="15" t="s">
        <v>30</v>
      </c>
      <c r="L901" s="15">
        <v>1961</v>
      </c>
      <c r="M901" s="15" t="s">
        <v>30</v>
      </c>
      <c r="N901" s="15" t="s">
        <v>30</v>
      </c>
      <c r="O901" s="15" t="s">
        <v>30</v>
      </c>
      <c r="P901" s="15" t="s">
        <v>4</v>
      </c>
      <c r="Q901" s="15" t="s">
        <v>30</v>
      </c>
      <c r="R901" s="18" t="e">
        <f>INDEX('Blast furnaces'!$R:$R,MATCH(A901,'Blast furnaces'!$A:$A,0))</f>
        <v>#N/A</v>
      </c>
    </row>
    <row r="902" spans="1:18" x14ac:dyDescent="0.35">
      <c r="A902" s="15" t="s">
        <v>3368</v>
      </c>
      <c r="B902" s="15" t="s">
        <v>7829</v>
      </c>
      <c r="C902" s="15" t="s">
        <v>7830</v>
      </c>
      <c r="D902" s="15" t="s">
        <v>4770</v>
      </c>
      <c r="E902" s="15" t="s">
        <v>4771</v>
      </c>
      <c r="F902" s="15" t="s">
        <v>4772</v>
      </c>
      <c r="G902" s="15" t="s">
        <v>3926</v>
      </c>
      <c r="H902" s="16" t="s">
        <v>3370</v>
      </c>
      <c r="I902" s="17">
        <v>47</v>
      </c>
      <c r="J902" s="15">
        <v>1974</v>
      </c>
      <c r="K902" s="15" t="s">
        <v>30</v>
      </c>
      <c r="L902" s="15">
        <v>1978</v>
      </c>
      <c r="M902" s="15" t="s">
        <v>30</v>
      </c>
      <c r="N902" s="15" t="s">
        <v>30</v>
      </c>
      <c r="O902" s="15" t="s">
        <v>30</v>
      </c>
      <c r="P902" s="15" t="s">
        <v>5191</v>
      </c>
      <c r="Q902" s="15" t="s">
        <v>30</v>
      </c>
      <c r="R902" s="18" t="e">
        <f>INDEX('Blast furnaces'!$R:$R,MATCH(A902,'Blast furnaces'!$A:$A,0))</f>
        <v>#N/A</v>
      </c>
    </row>
    <row r="903" spans="1:18" x14ac:dyDescent="0.35">
      <c r="A903" s="15" t="s">
        <v>7831</v>
      </c>
      <c r="B903" s="15" t="s">
        <v>7832</v>
      </c>
      <c r="C903" s="15" t="s">
        <v>7833</v>
      </c>
      <c r="D903" s="15" t="s">
        <v>4773</v>
      </c>
      <c r="E903" s="15" t="s">
        <v>4773</v>
      </c>
      <c r="F903" s="15" t="s">
        <v>4774</v>
      </c>
      <c r="G903" s="15" t="s">
        <v>3870</v>
      </c>
      <c r="H903" s="16" t="s">
        <v>7834</v>
      </c>
      <c r="I903" s="17">
        <v>141</v>
      </c>
      <c r="J903" s="15" t="s">
        <v>30</v>
      </c>
      <c r="K903" s="15" t="s">
        <v>30</v>
      </c>
      <c r="L903" s="15">
        <v>1884</v>
      </c>
      <c r="M903" s="15" t="s">
        <v>30</v>
      </c>
      <c r="N903" s="15" t="s">
        <v>30</v>
      </c>
      <c r="O903" s="15" t="s">
        <v>30</v>
      </c>
      <c r="P903" s="15" t="s">
        <v>4</v>
      </c>
      <c r="Q903" s="15" t="s">
        <v>30</v>
      </c>
      <c r="R903" s="18" t="e">
        <f>INDEX('Blast furnaces'!$R:$R,MATCH(A903,'Blast furnaces'!$A:$A,0))</f>
        <v>#N/A</v>
      </c>
    </row>
    <row r="904" spans="1:18" x14ac:dyDescent="0.35">
      <c r="A904" s="15" t="s">
        <v>7835</v>
      </c>
      <c r="B904" s="15" t="s">
        <v>7836</v>
      </c>
      <c r="C904" s="15" t="s">
        <v>7837</v>
      </c>
      <c r="D904" s="15" t="s">
        <v>4775</v>
      </c>
      <c r="E904" s="15" t="s">
        <v>4776</v>
      </c>
      <c r="F904" s="15" t="s">
        <v>4774</v>
      </c>
      <c r="G904" s="15" t="s">
        <v>3870</v>
      </c>
      <c r="H904" s="16" t="s">
        <v>7838</v>
      </c>
      <c r="I904" s="17">
        <v>52</v>
      </c>
      <c r="J904" s="15" t="s">
        <v>30</v>
      </c>
      <c r="K904" s="15" t="s">
        <v>30</v>
      </c>
      <c r="L904" s="15">
        <v>1973</v>
      </c>
      <c r="M904" s="15" t="s">
        <v>30</v>
      </c>
      <c r="N904" s="15" t="s">
        <v>30</v>
      </c>
      <c r="O904" s="15" t="s">
        <v>30</v>
      </c>
      <c r="P904" s="15" t="s">
        <v>4</v>
      </c>
      <c r="Q904" s="15" t="s">
        <v>30</v>
      </c>
      <c r="R904" s="18" t="e">
        <f>INDEX('Blast furnaces'!$R:$R,MATCH(A904,'Blast furnaces'!$A:$A,0))</f>
        <v>#N/A</v>
      </c>
    </row>
    <row r="905" spans="1:18" x14ac:dyDescent="0.35">
      <c r="A905" s="15" t="s">
        <v>2291</v>
      </c>
      <c r="B905" s="15" t="s">
        <v>7839</v>
      </c>
      <c r="C905" s="15" t="s">
        <v>7840</v>
      </c>
      <c r="D905" s="15" t="s">
        <v>4777</v>
      </c>
      <c r="E905" s="15" t="s">
        <v>4778</v>
      </c>
      <c r="F905" s="15" t="s">
        <v>4774</v>
      </c>
      <c r="G905" s="15" t="s">
        <v>3870</v>
      </c>
      <c r="H905" s="16" t="s">
        <v>2293</v>
      </c>
      <c r="I905" s="17">
        <v>57</v>
      </c>
      <c r="J905" s="15" t="s">
        <v>30</v>
      </c>
      <c r="K905" s="15" t="s">
        <v>30</v>
      </c>
      <c r="L905" s="15">
        <v>1968</v>
      </c>
      <c r="M905" s="15" t="s">
        <v>30</v>
      </c>
      <c r="N905" s="15" t="s">
        <v>30</v>
      </c>
      <c r="O905" s="15" t="s">
        <v>30</v>
      </c>
      <c r="P905" s="15" t="s">
        <v>5200</v>
      </c>
      <c r="Q905" s="15" t="s">
        <v>7841</v>
      </c>
      <c r="R905" s="18">
        <f>INDEX('Blast furnaces'!$R:$R,MATCH(A905,'Blast furnaces'!$A:$A,0))</f>
        <v>44986</v>
      </c>
    </row>
    <row r="906" spans="1:18" x14ac:dyDescent="0.35">
      <c r="A906" s="15" t="s">
        <v>7842</v>
      </c>
      <c r="B906" s="15" t="s">
        <v>7843</v>
      </c>
      <c r="C906" s="15" t="s">
        <v>7844</v>
      </c>
      <c r="D906" s="15" t="s">
        <v>4779</v>
      </c>
      <c r="E906" s="15" t="s">
        <v>4780</v>
      </c>
      <c r="F906" s="15" t="s">
        <v>4774</v>
      </c>
      <c r="G906" s="15" t="s">
        <v>3870</v>
      </c>
      <c r="H906" s="16" t="s">
        <v>7845</v>
      </c>
      <c r="I906" s="17">
        <v>254</v>
      </c>
      <c r="J906" s="15" t="s">
        <v>30</v>
      </c>
      <c r="K906" s="15" t="s">
        <v>30</v>
      </c>
      <c r="L906" s="15">
        <v>1771</v>
      </c>
      <c r="M906" s="15" t="s">
        <v>30</v>
      </c>
      <c r="N906" s="15" t="s">
        <v>30</v>
      </c>
      <c r="O906" s="15" t="s">
        <v>30</v>
      </c>
      <c r="P906" s="15" t="s">
        <v>4</v>
      </c>
      <c r="Q906" s="15" t="s">
        <v>7846</v>
      </c>
      <c r="R906" s="18" t="e">
        <f>INDEX('Blast furnaces'!$R:$R,MATCH(A906,'Blast furnaces'!$A:$A,0))</f>
        <v>#N/A</v>
      </c>
    </row>
    <row r="907" spans="1:18" x14ac:dyDescent="0.35">
      <c r="A907" s="15" t="s">
        <v>7847</v>
      </c>
      <c r="B907" s="15" t="s">
        <v>7848</v>
      </c>
      <c r="C907" s="15" t="s">
        <v>7849</v>
      </c>
      <c r="D907" s="15" t="s">
        <v>4781</v>
      </c>
      <c r="E907" s="15" t="s">
        <v>4780</v>
      </c>
      <c r="F907" s="15" t="s">
        <v>4774</v>
      </c>
      <c r="G907" s="15" t="s">
        <v>3870</v>
      </c>
      <c r="H907" s="16" t="s">
        <v>7850</v>
      </c>
      <c r="I907" s="17">
        <v>229</v>
      </c>
      <c r="J907" s="15" t="s">
        <v>30</v>
      </c>
      <c r="K907" s="15" t="s">
        <v>30</v>
      </c>
      <c r="L907" s="15">
        <v>1796</v>
      </c>
      <c r="M907" s="15" t="s">
        <v>30</v>
      </c>
      <c r="N907" s="15">
        <v>2013</v>
      </c>
      <c r="O907" s="15" t="s">
        <v>30</v>
      </c>
      <c r="P907" s="15" t="s">
        <v>4</v>
      </c>
      <c r="Q907" s="15" t="s">
        <v>30</v>
      </c>
      <c r="R907" s="18" t="e">
        <f>INDEX('Blast furnaces'!$R:$R,MATCH(A907,'Blast furnaces'!$A:$A,0))</f>
        <v>#N/A</v>
      </c>
    </row>
    <row r="908" spans="1:18" x14ac:dyDescent="0.35">
      <c r="A908" s="15" t="s">
        <v>7851</v>
      </c>
      <c r="B908" s="15" t="s">
        <v>7852</v>
      </c>
      <c r="C908" s="15" t="s">
        <v>7853</v>
      </c>
      <c r="D908" s="15" t="s">
        <v>4782</v>
      </c>
      <c r="E908" s="15" t="s">
        <v>4783</v>
      </c>
      <c r="F908" s="15" t="s">
        <v>4774</v>
      </c>
      <c r="G908" s="15" t="s">
        <v>3870</v>
      </c>
      <c r="H908" s="16" t="s">
        <v>7854</v>
      </c>
      <c r="I908" s="17">
        <v>21</v>
      </c>
      <c r="J908" s="15" t="s">
        <v>30</v>
      </c>
      <c r="K908" s="15" t="s">
        <v>30</v>
      </c>
      <c r="L908" s="15">
        <v>2004</v>
      </c>
      <c r="M908" s="15" t="s">
        <v>30</v>
      </c>
      <c r="N908" s="15" t="s">
        <v>30</v>
      </c>
      <c r="O908" s="15" t="s">
        <v>30</v>
      </c>
      <c r="P908" s="15" t="s">
        <v>4</v>
      </c>
      <c r="Q908" s="15" t="s">
        <v>7855</v>
      </c>
      <c r="R908" s="18" t="e">
        <f>INDEX('Blast furnaces'!$R:$R,MATCH(A908,'Blast furnaces'!$A:$A,0))</f>
        <v>#N/A</v>
      </c>
    </row>
    <row r="909" spans="1:18" x14ac:dyDescent="0.35">
      <c r="A909" s="15" t="s">
        <v>7856</v>
      </c>
      <c r="B909" s="15" t="s">
        <v>7857</v>
      </c>
      <c r="C909" s="15" t="s">
        <v>7858</v>
      </c>
      <c r="D909" s="15" t="s">
        <v>30</v>
      </c>
      <c r="E909" s="15" t="s">
        <v>4784</v>
      </c>
      <c r="F909" s="15" t="s">
        <v>4774</v>
      </c>
      <c r="G909" s="15" t="s">
        <v>3870</v>
      </c>
      <c r="H909" s="16" t="s">
        <v>7859</v>
      </c>
      <c r="I909" s="19"/>
      <c r="J909" s="20">
        <v>45564</v>
      </c>
      <c r="K909" s="15" t="s">
        <v>30</v>
      </c>
      <c r="L909" s="15">
        <v>2027</v>
      </c>
      <c r="M909" s="15" t="s">
        <v>30</v>
      </c>
      <c r="N909" s="15" t="s">
        <v>30</v>
      </c>
      <c r="O909" s="15" t="s">
        <v>30</v>
      </c>
      <c r="P909" s="15" t="s">
        <v>4</v>
      </c>
      <c r="Q909" s="15" t="s">
        <v>30</v>
      </c>
      <c r="R909" s="18" t="e">
        <f>INDEX('Blast furnaces'!$R:$R,MATCH(A909,'Blast furnaces'!$A:$A,0))</f>
        <v>#N/A</v>
      </c>
    </row>
    <row r="910" spans="1:18" x14ac:dyDescent="0.35">
      <c r="A910" s="15" t="s">
        <v>7860</v>
      </c>
      <c r="B910" s="15" t="s">
        <v>7861</v>
      </c>
      <c r="C910" s="15" t="s">
        <v>7862</v>
      </c>
      <c r="D910" s="15" t="s">
        <v>4785</v>
      </c>
      <c r="E910" s="15" t="s">
        <v>4786</v>
      </c>
      <c r="F910" s="15" t="s">
        <v>4787</v>
      </c>
      <c r="G910" s="15" t="s">
        <v>3920</v>
      </c>
      <c r="H910" s="16" t="s">
        <v>7863</v>
      </c>
      <c r="I910" s="17">
        <v>11</v>
      </c>
      <c r="J910" s="15" t="s">
        <v>30</v>
      </c>
      <c r="K910" s="15">
        <v>2008</v>
      </c>
      <c r="L910" s="15">
        <v>2014</v>
      </c>
      <c r="M910" s="15" t="s">
        <v>30</v>
      </c>
      <c r="N910" s="15" t="s">
        <v>30</v>
      </c>
      <c r="O910" s="15" t="s">
        <v>30</v>
      </c>
      <c r="P910" s="15" t="s">
        <v>4</v>
      </c>
      <c r="Q910" s="15" t="s">
        <v>30</v>
      </c>
      <c r="R910" s="18" t="e">
        <f>INDEX('Blast furnaces'!$R:$R,MATCH(A910,'Blast furnaces'!$A:$A,0))</f>
        <v>#N/A</v>
      </c>
    </row>
    <row r="911" spans="1:18" x14ac:dyDescent="0.35">
      <c r="A911" s="15" t="s">
        <v>3373</v>
      </c>
      <c r="B911" s="15" t="s">
        <v>7864</v>
      </c>
      <c r="C911" s="15" t="s">
        <v>7865</v>
      </c>
      <c r="D911" s="15" t="s">
        <v>4788</v>
      </c>
      <c r="E911" s="15" t="s">
        <v>4789</v>
      </c>
      <c r="F911" s="15" t="s">
        <v>4787</v>
      </c>
      <c r="G911" s="15" t="s">
        <v>3920</v>
      </c>
      <c r="H911" s="16" t="s">
        <v>3375</v>
      </c>
      <c r="I911" s="17">
        <v>83</v>
      </c>
      <c r="J911" s="15">
        <v>1935</v>
      </c>
      <c r="K911" s="15">
        <v>1936</v>
      </c>
      <c r="L911" s="15">
        <v>1942</v>
      </c>
      <c r="M911" s="15" t="s">
        <v>30</v>
      </c>
      <c r="N911" s="15" t="s">
        <v>30</v>
      </c>
      <c r="O911" s="15" t="s">
        <v>30</v>
      </c>
      <c r="P911" s="15" t="s">
        <v>5191</v>
      </c>
      <c r="Q911" s="15" t="s">
        <v>30</v>
      </c>
      <c r="R911" s="18" t="e">
        <f>INDEX('Blast furnaces'!$R:$R,MATCH(A911,'Blast furnaces'!$A:$A,0))</f>
        <v>#N/A</v>
      </c>
    </row>
    <row r="912" spans="1:18" x14ac:dyDescent="0.35">
      <c r="A912" s="15" t="s">
        <v>7866</v>
      </c>
      <c r="B912" s="15" t="s">
        <v>7867</v>
      </c>
      <c r="C912" s="15" t="s">
        <v>7868</v>
      </c>
      <c r="D912" s="15" t="s">
        <v>4790</v>
      </c>
      <c r="E912" s="15" t="s">
        <v>4791</v>
      </c>
      <c r="F912" s="15" t="s">
        <v>4787</v>
      </c>
      <c r="G912" s="15" t="s">
        <v>3920</v>
      </c>
      <c r="H912" s="16" t="s">
        <v>7869</v>
      </c>
      <c r="I912" s="17">
        <v>125</v>
      </c>
      <c r="J912" s="15" t="s">
        <v>30</v>
      </c>
      <c r="K912" s="15">
        <v>1898</v>
      </c>
      <c r="L912" s="15">
        <v>1900</v>
      </c>
      <c r="M912" s="15" t="s">
        <v>30</v>
      </c>
      <c r="N912" s="15" t="s">
        <v>30</v>
      </c>
      <c r="O912" s="15" t="s">
        <v>30</v>
      </c>
      <c r="P912" s="15" t="s">
        <v>4</v>
      </c>
      <c r="Q912" s="15" t="s">
        <v>7870</v>
      </c>
      <c r="R912" s="18" t="e">
        <f>INDEX('Blast furnaces'!$R:$R,MATCH(A912,'Blast furnaces'!$A:$A,0))</f>
        <v>#N/A</v>
      </c>
    </row>
    <row r="913" spans="1:18" x14ac:dyDescent="0.35">
      <c r="A913" s="15" t="s">
        <v>7871</v>
      </c>
      <c r="B913" s="15" t="s">
        <v>7872</v>
      </c>
      <c r="C913" s="15" t="s">
        <v>7873</v>
      </c>
      <c r="D913" s="15" t="s">
        <v>4792</v>
      </c>
      <c r="E913" s="15" t="s">
        <v>4793</v>
      </c>
      <c r="F913" s="15" t="s">
        <v>4787</v>
      </c>
      <c r="G913" s="15" t="s">
        <v>3920</v>
      </c>
      <c r="H913" s="16" t="s">
        <v>7874</v>
      </c>
      <c r="I913" s="17">
        <v>12</v>
      </c>
      <c r="J913" s="15" t="s">
        <v>30</v>
      </c>
      <c r="K913" s="15">
        <v>2008</v>
      </c>
      <c r="L913" s="15">
        <v>2013</v>
      </c>
      <c r="M913" s="15" t="s">
        <v>30</v>
      </c>
      <c r="N913" s="15" t="s">
        <v>30</v>
      </c>
      <c r="O913" s="15" t="s">
        <v>30</v>
      </c>
      <c r="P913" s="15" t="s">
        <v>4</v>
      </c>
      <c r="Q913" s="15" t="s">
        <v>30</v>
      </c>
      <c r="R913" s="18" t="e">
        <f>INDEX('Blast furnaces'!$R:$R,MATCH(A913,'Blast furnaces'!$A:$A,0))</f>
        <v>#N/A</v>
      </c>
    </row>
    <row r="914" spans="1:18" x14ac:dyDescent="0.35">
      <c r="A914" s="15" t="s">
        <v>3405</v>
      </c>
      <c r="B914" s="15" t="s">
        <v>7875</v>
      </c>
      <c r="C914" s="15" t="s">
        <v>7876</v>
      </c>
      <c r="D914" s="15" t="s">
        <v>4794</v>
      </c>
      <c r="E914" s="15" t="s">
        <v>4795</v>
      </c>
      <c r="F914" s="15" t="s">
        <v>4787</v>
      </c>
      <c r="G914" s="15" t="s">
        <v>3920</v>
      </c>
      <c r="H914" s="16" t="s">
        <v>3407</v>
      </c>
      <c r="I914" s="17">
        <v>1</v>
      </c>
      <c r="J914" s="15">
        <v>2021</v>
      </c>
      <c r="K914" s="15" t="s">
        <v>30</v>
      </c>
      <c r="L914" s="15">
        <v>2024</v>
      </c>
      <c r="M914" s="15" t="s">
        <v>30</v>
      </c>
      <c r="N914" s="15" t="s">
        <v>30</v>
      </c>
      <c r="O914" s="15" t="s">
        <v>30</v>
      </c>
      <c r="P914" s="15" t="s">
        <v>5191</v>
      </c>
      <c r="Q914" s="15" t="s">
        <v>30</v>
      </c>
      <c r="R914" s="18" t="e">
        <f>INDEX('Blast furnaces'!$R:$R,MATCH(A914,'Blast furnaces'!$A:$A,0))</f>
        <v>#N/A</v>
      </c>
    </row>
    <row r="915" spans="1:18" x14ac:dyDescent="0.35">
      <c r="A915" s="15" t="s">
        <v>3398</v>
      </c>
      <c r="B915" s="15" t="s">
        <v>7877</v>
      </c>
      <c r="C915" s="15" t="s">
        <v>7878</v>
      </c>
      <c r="D915" s="15" t="s">
        <v>4796</v>
      </c>
      <c r="E915" s="15" t="s">
        <v>4797</v>
      </c>
      <c r="F915" s="15" t="s">
        <v>4787</v>
      </c>
      <c r="G915" s="15" t="s">
        <v>3920</v>
      </c>
      <c r="H915" s="16" t="s">
        <v>3400</v>
      </c>
      <c r="I915" s="17">
        <v>0</v>
      </c>
      <c r="J915" s="15">
        <v>2021</v>
      </c>
      <c r="K915" s="18">
        <v>44593</v>
      </c>
      <c r="L915" s="15">
        <v>2025</v>
      </c>
      <c r="M915" s="15" t="s">
        <v>30</v>
      </c>
      <c r="N915" s="15" t="s">
        <v>30</v>
      </c>
      <c r="O915" s="15" t="s">
        <v>30</v>
      </c>
      <c r="P915" s="15" t="s">
        <v>5191</v>
      </c>
      <c r="Q915" s="15" t="s">
        <v>30</v>
      </c>
      <c r="R915" s="18" t="e">
        <f>INDEX('Blast furnaces'!$R:$R,MATCH(A915,'Blast furnaces'!$A:$A,0))</f>
        <v>#N/A</v>
      </c>
    </row>
    <row r="916" spans="1:18" x14ac:dyDescent="0.35">
      <c r="A916" s="15" t="s">
        <v>2326</v>
      </c>
      <c r="B916" s="15" t="s">
        <v>7879</v>
      </c>
      <c r="C916" s="15" t="s">
        <v>7880</v>
      </c>
      <c r="D916" s="15" t="s">
        <v>4798</v>
      </c>
      <c r="E916" s="15" t="s">
        <v>4799</v>
      </c>
      <c r="F916" s="15" t="s">
        <v>4787</v>
      </c>
      <c r="G916" s="15" t="s">
        <v>3920</v>
      </c>
      <c r="H916" s="16" t="s">
        <v>2328</v>
      </c>
      <c r="I916" s="17">
        <v>85</v>
      </c>
      <c r="J916" s="15" t="s">
        <v>30</v>
      </c>
      <c r="K916" s="15" t="s">
        <v>30</v>
      </c>
      <c r="L916" s="15">
        <v>1940</v>
      </c>
      <c r="M916" s="15" t="s">
        <v>30</v>
      </c>
      <c r="N916" s="15" t="s">
        <v>30</v>
      </c>
      <c r="O916" s="15" t="s">
        <v>30</v>
      </c>
      <c r="P916" s="15" t="s">
        <v>5226</v>
      </c>
      <c r="Q916" s="15" t="s">
        <v>30</v>
      </c>
      <c r="R916" s="18">
        <f>INDEX('Blast furnaces'!$R:$R,MATCH(A916,'Blast furnaces'!$A:$A,0))</f>
        <v>38961</v>
      </c>
    </row>
    <row r="917" spans="1:18" x14ac:dyDescent="0.35">
      <c r="A917" s="15" t="s">
        <v>2349</v>
      </c>
      <c r="B917" s="15" t="s">
        <v>7881</v>
      </c>
      <c r="C917" s="15" t="s">
        <v>7882</v>
      </c>
      <c r="D917" s="15" t="s">
        <v>4800</v>
      </c>
      <c r="E917" s="15" t="s">
        <v>4801</v>
      </c>
      <c r="F917" s="15" t="s">
        <v>4787</v>
      </c>
      <c r="G917" s="15" t="s">
        <v>3920</v>
      </c>
      <c r="H917" s="16" t="s">
        <v>2351</v>
      </c>
      <c r="I917" s="17">
        <v>93</v>
      </c>
      <c r="J917" s="15" t="s">
        <v>30</v>
      </c>
      <c r="K917" s="15">
        <v>1929</v>
      </c>
      <c r="L917" s="15">
        <v>1932</v>
      </c>
      <c r="M917" s="15" t="s">
        <v>30</v>
      </c>
      <c r="N917" s="15" t="s">
        <v>30</v>
      </c>
      <c r="O917" s="15" t="s">
        <v>30</v>
      </c>
      <c r="P917" s="15" t="s">
        <v>5264</v>
      </c>
      <c r="Q917" s="15" t="s">
        <v>7883</v>
      </c>
      <c r="R917" s="18">
        <f>INDEX('Blast furnaces'!$R:$R,MATCH(A917,'Blast furnaces'!$A:$A,0))</f>
        <v>42548</v>
      </c>
    </row>
    <row r="918" spans="1:18" x14ac:dyDescent="0.35">
      <c r="A918" s="15" t="s">
        <v>2303</v>
      </c>
      <c r="B918" s="15" t="s">
        <v>7884</v>
      </c>
      <c r="C918" s="15" t="s">
        <v>7885</v>
      </c>
      <c r="D918" s="15" t="s">
        <v>4802</v>
      </c>
      <c r="E918" s="15" t="s">
        <v>4802</v>
      </c>
      <c r="F918" s="15" t="s">
        <v>4787</v>
      </c>
      <c r="G918" s="15" t="s">
        <v>3920</v>
      </c>
      <c r="H918" s="16" t="s">
        <v>2305</v>
      </c>
      <c r="I918" s="17">
        <v>90</v>
      </c>
      <c r="J918" s="15">
        <v>1931</v>
      </c>
      <c r="K918" s="15">
        <v>1931</v>
      </c>
      <c r="L918" s="15">
        <v>1935</v>
      </c>
      <c r="M918" s="15" t="s">
        <v>30</v>
      </c>
      <c r="N918" s="15" t="s">
        <v>30</v>
      </c>
      <c r="O918" s="15" t="s">
        <v>30</v>
      </c>
      <c r="P918" s="15" t="s">
        <v>5226</v>
      </c>
      <c r="Q918" s="15" t="s">
        <v>7886</v>
      </c>
      <c r="R918" s="18">
        <f>INDEX('Blast furnaces'!$R:$R,MATCH(A918,'Blast furnaces'!$A:$A,0))</f>
        <v>2020</v>
      </c>
    </row>
    <row r="919" spans="1:18" x14ac:dyDescent="0.35">
      <c r="A919" s="15" t="s">
        <v>7887</v>
      </c>
      <c r="B919" s="15" t="s">
        <v>7888</v>
      </c>
      <c r="C919" s="15" t="s">
        <v>7889</v>
      </c>
      <c r="D919" s="15" t="s">
        <v>4803</v>
      </c>
      <c r="E919" s="15" t="s">
        <v>4804</v>
      </c>
      <c r="F919" s="15" t="s">
        <v>4787</v>
      </c>
      <c r="G919" s="15" t="s">
        <v>3920</v>
      </c>
      <c r="H919" s="16" t="s">
        <v>7890</v>
      </c>
      <c r="I919" s="17">
        <v>9</v>
      </c>
      <c r="J919" s="15" t="s">
        <v>30</v>
      </c>
      <c r="K919" s="15" t="s">
        <v>30</v>
      </c>
      <c r="L919" s="15">
        <v>2016</v>
      </c>
      <c r="M919" s="15" t="s">
        <v>30</v>
      </c>
      <c r="N919" s="15" t="s">
        <v>30</v>
      </c>
      <c r="O919" s="15" t="s">
        <v>30</v>
      </c>
      <c r="P919" s="15" t="s">
        <v>4</v>
      </c>
      <c r="Q919" s="15" t="s">
        <v>30</v>
      </c>
      <c r="R919" s="18" t="e">
        <f>INDEX('Blast furnaces'!$R:$R,MATCH(A919,'Blast furnaces'!$A:$A,0))</f>
        <v>#N/A</v>
      </c>
    </row>
    <row r="920" spans="1:18" x14ac:dyDescent="0.35">
      <c r="A920" s="15" t="s">
        <v>3384</v>
      </c>
      <c r="B920" s="15" t="s">
        <v>7891</v>
      </c>
      <c r="C920" s="15" t="s">
        <v>7892</v>
      </c>
      <c r="D920" s="15" t="s">
        <v>4805</v>
      </c>
      <c r="E920" s="15" t="s">
        <v>4806</v>
      </c>
      <c r="F920" s="15" t="s">
        <v>4787</v>
      </c>
      <c r="G920" s="15" t="s">
        <v>3920</v>
      </c>
      <c r="H920" s="16" t="s">
        <v>3387</v>
      </c>
      <c r="I920" s="17">
        <v>54</v>
      </c>
      <c r="J920" s="15" t="s">
        <v>30</v>
      </c>
      <c r="K920" s="15">
        <v>1967</v>
      </c>
      <c r="L920" s="15">
        <v>1971</v>
      </c>
      <c r="M920" s="15" t="s">
        <v>30</v>
      </c>
      <c r="N920" s="15" t="s">
        <v>30</v>
      </c>
      <c r="O920" s="15" t="s">
        <v>30</v>
      </c>
      <c r="P920" s="15" t="s">
        <v>3</v>
      </c>
      <c r="Q920" s="15" t="s">
        <v>7893</v>
      </c>
      <c r="R920" s="18" t="e">
        <f>INDEX('Blast furnaces'!$R:$R,MATCH(A920,'Blast furnaces'!$A:$A,0))</f>
        <v>#N/A</v>
      </c>
    </row>
    <row r="921" spans="1:18" x14ac:dyDescent="0.35">
      <c r="A921" s="15" t="s">
        <v>2308</v>
      </c>
      <c r="B921" s="15" t="s">
        <v>7894</v>
      </c>
      <c r="C921" s="15" t="s">
        <v>7895</v>
      </c>
      <c r="D921" s="15" t="s">
        <v>4807</v>
      </c>
      <c r="E921" s="15" t="s">
        <v>4791</v>
      </c>
      <c r="F921" s="15" t="s">
        <v>4787</v>
      </c>
      <c r="G921" s="15" t="s">
        <v>3920</v>
      </c>
      <c r="H921" s="16" t="s">
        <v>2310</v>
      </c>
      <c r="I921" s="17">
        <v>93</v>
      </c>
      <c r="J921" s="15" t="s">
        <v>30</v>
      </c>
      <c r="K921" s="15" t="s">
        <v>30</v>
      </c>
      <c r="L921" s="15">
        <v>1932</v>
      </c>
      <c r="M921" s="15" t="s">
        <v>30</v>
      </c>
      <c r="N921" s="15" t="s">
        <v>30</v>
      </c>
      <c r="O921" s="15" t="s">
        <v>30</v>
      </c>
      <c r="P921" s="15" t="s">
        <v>5264</v>
      </c>
      <c r="Q921" s="15" t="s">
        <v>7896</v>
      </c>
      <c r="R921" s="18">
        <f>INDEX('Blast furnaces'!$R:$R,MATCH(A921,'Blast furnaces'!$A:$A,0))</f>
        <v>2018</v>
      </c>
    </row>
    <row r="922" spans="1:18" x14ac:dyDescent="0.35">
      <c r="A922" s="15" t="s">
        <v>2298</v>
      </c>
      <c r="B922" s="15" t="s">
        <v>7897</v>
      </c>
      <c r="C922" s="15" t="s">
        <v>7898</v>
      </c>
      <c r="D922" s="15" t="s">
        <v>4791</v>
      </c>
      <c r="E922" s="15" t="s">
        <v>4791</v>
      </c>
      <c r="F922" s="15" t="s">
        <v>4787</v>
      </c>
      <c r="G922" s="15" t="s">
        <v>3920</v>
      </c>
      <c r="H922" s="16" t="s">
        <v>2300</v>
      </c>
      <c r="I922" s="17">
        <v>82</v>
      </c>
      <c r="J922" s="15" t="s">
        <v>30</v>
      </c>
      <c r="K922" s="15">
        <v>1942</v>
      </c>
      <c r="L922" s="15">
        <v>1943</v>
      </c>
      <c r="M922" s="15" t="s">
        <v>30</v>
      </c>
      <c r="N922" s="15" t="s">
        <v>30</v>
      </c>
      <c r="O922" s="15" t="s">
        <v>30</v>
      </c>
      <c r="P922" s="15" t="s">
        <v>5264</v>
      </c>
      <c r="Q922" s="15" t="s">
        <v>30</v>
      </c>
      <c r="R922" s="18">
        <f>INDEX('Blast furnaces'!$R:$R,MATCH(A922,'Blast furnaces'!$A:$A,0))</f>
        <v>41061</v>
      </c>
    </row>
    <row r="923" spans="1:18" x14ac:dyDescent="0.35">
      <c r="A923" s="15" t="s">
        <v>3402</v>
      </c>
      <c r="B923" s="15" t="s">
        <v>7899</v>
      </c>
      <c r="C923" s="15" t="s">
        <v>7900</v>
      </c>
      <c r="D923" s="15" t="s">
        <v>4808</v>
      </c>
      <c r="E923" s="15" t="s">
        <v>4809</v>
      </c>
      <c r="F923" s="15" t="s">
        <v>4787</v>
      </c>
      <c r="G923" s="15" t="s">
        <v>3920</v>
      </c>
      <c r="H923" s="16" t="s">
        <v>3404</v>
      </c>
      <c r="I923" s="17" t="s">
        <v>30</v>
      </c>
      <c r="J923" s="15">
        <v>2021</v>
      </c>
      <c r="K923" s="15" t="s">
        <v>30</v>
      </c>
      <c r="L923" s="15" t="s">
        <v>30</v>
      </c>
      <c r="M923" s="15" t="s">
        <v>30</v>
      </c>
      <c r="N923" s="15" t="s">
        <v>30</v>
      </c>
      <c r="O923" s="15" t="s">
        <v>30</v>
      </c>
      <c r="P923" s="15" t="s">
        <v>3</v>
      </c>
      <c r="Q923" s="15" t="s">
        <v>30</v>
      </c>
      <c r="R923" s="18" t="e">
        <f>INDEX('Blast furnaces'!$R:$R,MATCH(A923,'Blast furnaces'!$A:$A,0))</f>
        <v>#N/A</v>
      </c>
    </row>
    <row r="924" spans="1:18" x14ac:dyDescent="0.35">
      <c r="A924" s="15" t="s">
        <v>3376</v>
      </c>
      <c r="B924" s="15" t="s">
        <v>7901</v>
      </c>
      <c r="C924" s="15" t="s">
        <v>7902</v>
      </c>
      <c r="D924" s="15" t="s">
        <v>4810</v>
      </c>
      <c r="E924" s="15" t="s">
        <v>4806</v>
      </c>
      <c r="F924" s="15" t="s">
        <v>4787</v>
      </c>
      <c r="G924" s="15" t="s">
        <v>3920</v>
      </c>
      <c r="H924" s="16" t="s">
        <v>3378</v>
      </c>
      <c r="I924" s="17">
        <v>41</v>
      </c>
      <c r="J924" s="15" t="s">
        <v>30</v>
      </c>
      <c r="K924" s="15" t="s">
        <v>30</v>
      </c>
      <c r="L924" s="15">
        <v>1984</v>
      </c>
      <c r="M924" s="15" t="s">
        <v>30</v>
      </c>
      <c r="N924" s="15" t="s">
        <v>30</v>
      </c>
      <c r="O924" s="15" t="s">
        <v>30</v>
      </c>
      <c r="P924" s="15" t="s">
        <v>5191</v>
      </c>
      <c r="Q924" s="15" t="s">
        <v>30</v>
      </c>
      <c r="R924" s="18" t="e">
        <f>INDEX('Blast furnaces'!$R:$R,MATCH(A924,'Blast furnaces'!$A:$A,0))</f>
        <v>#N/A</v>
      </c>
    </row>
    <row r="925" spans="1:18" x14ac:dyDescent="0.35">
      <c r="A925" s="15" t="s">
        <v>2331</v>
      </c>
      <c r="B925" s="15" t="s">
        <v>7903</v>
      </c>
      <c r="C925" s="15" t="s">
        <v>7904</v>
      </c>
      <c r="D925" s="15" t="s">
        <v>4811</v>
      </c>
      <c r="E925" s="15" t="s">
        <v>4799</v>
      </c>
      <c r="F925" s="15" t="s">
        <v>4787</v>
      </c>
      <c r="G925" s="15" t="s">
        <v>3920</v>
      </c>
      <c r="H925" s="16" t="s">
        <v>2333</v>
      </c>
      <c r="I925" s="17">
        <v>129</v>
      </c>
      <c r="J925" s="15" t="s">
        <v>30</v>
      </c>
      <c r="K925" s="15" t="s">
        <v>30</v>
      </c>
      <c r="L925" s="15">
        <v>1896</v>
      </c>
      <c r="M925" s="15" t="s">
        <v>30</v>
      </c>
      <c r="N925" s="15" t="s">
        <v>30</v>
      </c>
      <c r="O925" s="15" t="s">
        <v>30</v>
      </c>
      <c r="P925" s="15" t="s">
        <v>5337</v>
      </c>
      <c r="Q925" s="15" t="s">
        <v>7905</v>
      </c>
      <c r="R925" s="18">
        <f>INDEX('Blast furnaces'!$R:$R,MATCH(A925,'Blast furnaces'!$A:$A,0))</f>
        <v>0</v>
      </c>
    </row>
    <row r="926" spans="1:18" x14ac:dyDescent="0.35">
      <c r="A926" s="15" t="s">
        <v>2319</v>
      </c>
      <c r="B926" s="15" t="s">
        <v>7906</v>
      </c>
      <c r="C926" s="15" t="s">
        <v>7907</v>
      </c>
      <c r="D926" s="15" t="s">
        <v>4812</v>
      </c>
      <c r="E926" s="15" t="s">
        <v>4812</v>
      </c>
      <c r="F926" s="15" t="s">
        <v>4787</v>
      </c>
      <c r="G926" s="15" t="s">
        <v>3920</v>
      </c>
      <c r="H926" s="16" t="s">
        <v>2321</v>
      </c>
      <c r="I926" s="17">
        <v>91</v>
      </c>
      <c r="J926" s="15" t="s">
        <v>30</v>
      </c>
      <c r="K926" s="15" t="s">
        <v>30</v>
      </c>
      <c r="L926" s="15">
        <v>1934</v>
      </c>
      <c r="M926" s="15" t="s">
        <v>30</v>
      </c>
      <c r="N926" s="15" t="s">
        <v>30</v>
      </c>
      <c r="O926" s="15" t="s">
        <v>30</v>
      </c>
      <c r="P926" s="15" t="s">
        <v>5226</v>
      </c>
      <c r="Q926" s="15" t="s">
        <v>7908</v>
      </c>
      <c r="R926" s="18">
        <f>INDEX('Blast furnaces'!$R:$R,MATCH(A926,'Blast furnaces'!$A:$A,0))</f>
        <v>39845</v>
      </c>
    </row>
    <row r="927" spans="1:18" x14ac:dyDescent="0.35">
      <c r="A927" s="15" t="s">
        <v>3770</v>
      </c>
      <c r="B927" s="15" t="s">
        <v>7909</v>
      </c>
      <c r="C927" s="15" t="s">
        <v>7910</v>
      </c>
      <c r="D927" s="15" t="s">
        <v>4810</v>
      </c>
      <c r="E927" s="15" t="s">
        <v>4806</v>
      </c>
      <c r="F927" s="15" t="s">
        <v>4787</v>
      </c>
      <c r="G927" s="15" t="s">
        <v>3920</v>
      </c>
      <c r="H927" s="16" t="s">
        <v>3772</v>
      </c>
      <c r="I927" s="19"/>
      <c r="J927" s="18">
        <v>44348</v>
      </c>
      <c r="K927" s="15" t="s">
        <v>30</v>
      </c>
      <c r="L927" s="15">
        <v>2028</v>
      </c>
      <c r="M927" s="15" t="s">
        <v>30</v>
      </c>
      <c r="N927" s="15" t="s">
        <v>30</v>
      </c>
      <c r="O927" s="15" t="s">
        <v>30</v>
      </c>
      <c r="P927" s="15" t="s">
        <v>3</v>
      </c>
      <c r="Q927" s="15" t="s">
        <v>30</v>
      </c>
      <c r="R927" s="18" t="e">
        <f>INDEX('Blast furnaces'!$R:$R,MATCH(A927,'Blast furnaces'!$A:$A,0))</f>
        <v>#N/A</v>
      </c>
    </row>
    <row r="928" spans="1:18" x14ac:dyDescent="0.35">
      <c r="A928" s="15" t="s">
        <v>7911</v>
      </c>
      <c r="B928" s="15" t="s">
        <v>7912</v>
      </c>
      <c r="C928" s="15" t="s">
        <v>7913</v>
      </c>
      <c r="D928" s="15" t="s">
        <v>4794</v>
      </c>
      <c r="E928" s="15" t="s">
        <v>4795</v>
      </c>
      <c r="F928" s="15" t="s">
        <v>4787</v>
      </c>
      <c r="G928" s="15" t="s">
        <v>3920</v>
      </c>
      <c r="H928" s="16" t="s">
        <v>7914</v>
      </c>
      <c r="I928" s="17">
        <v>18</v>
      </c>
      <c r="J928" s="15">
        <v>2004</v>
      </c>
      <c r="K928" s="15">
        <v>2005</v>
      </c>
      <c r="L928" s="15">
        <v>2007</v>
      </c>
      <c r="M928" s="15" t="s">
        <v>30</v>
      </c>
      <c r="N928" s="15" t="s">
        <v>30</v>
      </c>
      <c r="O928" s="15" t="s">
        <v>30</v>
      </c>
      <c r="P928" s="15" t="s">
        <v>4</v>
      </c>
      <c r="Q928" s="15" t="s">
        <v>30</v>
      </c>
      <c r="R928" s="18" t="e">
        <f>INDEX('Blast furnaces'!$R:$R,MATCH(A928,'Blast furnaces'!$A:$A,0))</f>
        <v>#N/A</v>
      </c>
    </row>
    <row r="929" spans="1:18" x14ac:dyDescent="0.35">
      <c r="A929" s="15" t="s">
        <v>7915</v>
      </c>
      <c r="B929" s="15" t="s">
        <v>7916</v>
      </c>
      <c r="C929" s="15" t="s">
        <v>7917</v>
      </c>
      <c r="D929" s="15" t="s">
        <v>4796</v>
      </c>
      <c r="E929" s="15" t="s">
        <v>4797</v>
      </c>
      <c r="F929" s="15" t="s">
        <v>4787</v>
      </c>
      <c r="G929" s="15" t="s">
        <v>3920</v>
      </c>
      <c r="H929" s="16" t="s">
        <v>7918</v>
      </c>
      <c r="I929" s="17">
        <v>267.99</v>
      </c>
      <c r="J929" s="15" t="s">
        <v>30</v>
      </c>
      <c r="K929" s="15" t="s">
        <v>30</v>
      </c>
      <c r="L929" s="15">
        <v>1757</v>
      </c>
      <c r="M929" s="15" t="s">
        <v>30</v>
      </c>
      <c r="N929" s="15" t="s">
        <v>30</v>
      </c>
      <c r="O929" s="15" t="s">
        <v>30</v>
      </c>
      <c r="P929" s="15" t="s">
        <v>4</v>
      </c>
      <c r="Q929" s="15" t="s">
        <v>30</v>
      </c>
      <c r="R929" s="18" t="e">
        <f>INDEX('Blast furnaces'!$R:$R,MATCH(A929,'Blast furnaces'!$A:$A,0))</f>
        <v>#N/A</v>
      </c>
    </row>
    <row r="930" spans="1:18" x14ac:dyDescent="0.35">
      <c r="A930" s="15" t="s">
        <v>7919</v>
      </c>
      <c r="B930" s="15" t="s">
        <v>7920</v>
      </c>
      <c r="C930" s="15" t="s">
        <v>7921</v>
      </c>
      <c r="D930" s="15" t="s">
        <v>4813</v>
      </c>
      <c r="E930" s="15" t="s">
        <v>4799</v>
      </c>
      <c r="F930" s="15" t="s">
        <v>4787</v>
      </c>
      <c r="G930" s="15" t="s">
        <v>3920</v>
      </c>
      <c r="H930" s="16" t="s">
        <v>7922</v>
      </c>
      <c r="I930" s="17">
        <v>91</v>
      </c>
      <c r="J930" s="15" t="s">
        <v>30</v>
      </c>
      <c r="K930" s="15" t="s">
        <v>30</v>
      </c>
      <c r="L930" s="15">
        <v>1934</v>
      </c>
      <c r="M930" s="15" t="s">
        <v>30</v>
      </c>
      <c r="N930" s="15" t="s">
        <v>30</v>
      </c>
      <c r="O930" s="15" t="s">
        <v>30</v>
      </c>
      <c r="P930" s="15" t="s">
        <v>4</v>
      </c>
      <c r="Q930" s="15" t="s">
        <v>7923</v>
      </c>
      <c r="R930" s="18" t="e">
        <f>INDEX('Blast furnaces'!$R:$R,MATCH(A930,'Blast furnaces'!$A:$A,0))</f>
        <v>#N/A</v>
      </c>
    </row>
    <row r="931" spans="1:18" x14ac:dyDescent="0.35">
      <c r="A931" s="15" t="s">
        <v>7924</v>
      </c>
      <c r="B931" s="15" t="s">
        <v>7925</v>
      </c>
      <c r="C931" s="15" t="s">
        <v>7885</v>
      </c>
      <c r="D931" s="15" t="s">
        <v>4814</v>
      </c>
      <c r="E931" s="15" t="s">
        <v>4815</v>
      </c>
      <c r="F931" s="15" t="s">
        <v>4787</v>
      </c>
      <c r="G931" s="15" t="s">
        <v>3920</v>
      </c>
      <c r="H931" s="16" t="s">
        <v>7926</v>
      </c>
      <c r="I931" s="17">
        <v>12</v>
      </c>
      <c r="J931" s="15" t="s">
        <v>30</v>
      </c>
      <c r="K931" s="15" t="s">
        <v>30</v>
      </c>
      <c r="L931" s="15">
        <v>2013</v>
      </c>
      <c r="M931" s="15" t="s">
        <v>30</v>
      </c>
      <c r="N931" s="15" t="s">
        <v>30</v>
      </c>
      <c r="O931" s="15" t="s">
        <v>30</v>
      </c>
      <c r="P931" s="15" t="s">
        <v>4</v>
      </c>
      <c r="Q931" s="15" t="s">
        <v>30</v>
      </c>
      <c r="R931" s="18" t="e">
        <f>INDEX('Blast furnaces'!$R:$R,MATCH(A931,'Blast furnaces'!$A:$A,0))</f>
        <v>#N/A</v>
      </c>
    </row>
    <row r="932" spans="1:18" x14ac:dyDescent="0.35">
      <c r="A932" s="15" t="s">
        <v>7927</v>
      </c>
      <c r="B932" s="15" t="s">
        <v>7928</v>
      </c>
      <c r="C932" s="15" t="s">
        <v>7885</v>
      </c>
      <c r="D932" s="15" t="s">
        <v>4816</v>
      </c>
      <c r="E932" s="15" t="s">
        <v>4799</v>
      </c>
      <c r="F932" s="15" t="s">
        <v>4787</v>
      </c>
      <c r="G932" s="15" t="s">
        <v>3920</v>
      </c>
      <c r="H932" s="16" t="s">
        <v>7929</v>
      </c>
      <c r="I932" s="17">
        <v>20</v>
      </c>
      <c r="J932" s="15" t="s">
        <v>30</v>
      </c>
      <c r="K932" s="15" t="s">
        <v>30</v>
      </c>
      <c r="L932" s="15">
        <v>2005</v>
      </c>
      <c r="M932" s="15" t="s">
        <v>30</v>
      </c>
      <c r="N932" s="15" t="s">
        <v>30</v>
      </c>
      <c r="O932" s="15" t="s">
        <v>30</v>
      </c>
      <c r="P932" s="15" t="s">
        <v>4</v>
      </c>
      <c r="Q932" s="15" t="s">
        <v>30</v>
      </c>
      <c r="R932" s="18" t="e">
        <f>INDEX('Blast furnaces'!$R:$R,MATCH(A932,'Blast furnaces'!$A:$A,0))</f>
        <v>#N/A</v>
      </c>
    </row>
    <row r="933" spans="1:18" x14ac:dyDescent="0.35">
      <c r="A933" s="15" t="s">
        <v>2336</v>
      </c>
      <c r="B933" s="15" t="s">
        <v>7930</v>
      </c>
      <c r="C933" s="15" t="s">
        <v>7931</v>
      </c>
      <c r="D933" s="15" t="s">
        <v>4817</v>
      </c>
      <c r="E933" s="15" t="s">
        <v>4818</v>
      </c>
      <c r="F933" s="15" t="s">
        <v>4787</v>
      </c>
      <c r="G933" s="15" t="s">
        <v>3920</v>
      </c>
      <c r="H933" s="16" t="s">
        <v>2338</v>
      </c>
      <c r="I933" s="17">
        <v>70</v>
      </c>
      <c r="J933" s="15">
        <v>1940</v>
      </c>
      <c r="K933" s="15">
        <v>1947</v>
      </c>
      <c r="L933" s="15">
        <v>1955</v>
      </c>
      <c r="M933" s="15" t="s">
        <v>30</v>
      </c>
      <c r="N933" s="15" t="s">
        <v>30</v>
      </c>
      <c r="O933" s="15" t="s">
        <v>30</v>
      </c>
      <c r="P933" s="15" t="s">
        <v>5264</v>
      </c>
      <c r="Q933" s="15" t="s">
        <v>7932</v>
      </c>
      <c r="R933" s="18">
        <f>INDEX('Blast furnaces'!$R:$R,MATCH(A933,'Blast furnaces'!$A:$A,0))</f>
        <v>43003</v>
      </c>
    </row>
    <row r="934" spans="1:18" x14ac:dyDescent="0.35">
      <c r="A934" s="15" t="s">
        <v>7933</v>
      </c>
      <c r="B934" s="15" t="s">
        <v>7934</v>
      </c>
      <c r="C934" s="15" t="s">
        <v>7935</v>
      </c>
      <c r="D934" s="15" t="s">
        <v>4819</v>
      </c>
      <c r="E934" s="15" t="s">
        <v>4820</v>
      </c>
      <c r="F934" s="15" t="s">
        <v>4787</v>
      </c>
      <c r="G934" s="15" t="s">
        <v>3920</v>
      </c>
      <c r="H934" s="16" t="s">
        <v>7936</v>
      </c>
      <c r="I934" s="17">
        <v>9</v>
      </c>
      <c r="J934" s="15" t="s">
        <v>30</v>
      </c>
      <c r="K934" s="15" t="s">
        <v>30</v>
      </c>
      <c r="L934" s="15">
        <v>2016</v>
      </c>
      <c r="M934" s="15" t="s">
        <v>30</v>
      </c>
      <c r="N934" s="15" t="s">
        <v>30</v>
      </c>
      <c r="O934" s="15" t="s">
        <v>30</v>
      </c>
      <c r="P934" s="15" t="s">
        <v>4</v>
      </c>
      <c r="Q934" s="15" t="s">
        <v>30</v>
      </c>
      <c r="R934" s="18" t="e">
        <f>INDEX('Blast furnaces'!$R:$R,MATCH(A934,'Blast furnaces'!$A:$A,0))</f>
        <v>#N/A</v>
      </c>
    </row>
    <row r="935" spans="1:18" x14ac:dyDescent="0.35">
      <c r="A935" s="15" t="s">
        <v>7937</v>
      </c>
      <c r="B935" s="15" t="s">
        <v>7938</v>
      </c>
      <c r="C935" s="15" t="s">
        <v>7939</v>
      </c>
      <c r="D935" s="15" t="s">
        <v>4821</v>
      </c>
      <c r="E935" s="15" t="s">
        <v>4799</v>
      </c>
      <c r="F935" s="15" t="s">
        <v>4787</v>
      </c>
      <c r="G935" s="15" t="s">
        <v>3920</v>
      </c>
      <c r="H935" s="16" t="s">
        <v>7940</v>
      </c>
      <c r="I935" s="17">
        <v>286</v>
      </c>
      <c r="J935" s="15" t="s">
        <v>30</v>
      </c>
      <c r="K935" s="15" t="s">
        <v>30</v>
      </c>
      <c r="L935" s="15">
        <v>1739</v>
      </c>
      <c r="M935" s="15" t="s">
        <v>30</v>
      </c>
      <c r="N935" s="15" t="s">
        <v>30</v>
      </c>
      <c r="O935" s="15" t="s">
        <v>30</v>
      </c>
      <c r="P935" s="15" t="s">
        <v>4</v>
      </c>
      <c r="Q935" s="15" t="s">
        <v>30</v>
      </c>
      <c r="R935" s="18" t="e">
        <f>INDEX('Blast furnaces'!$R:$R,MATCH(A935,'Blast furnaces'!$A:$A,0))</f>
        <v>#N/A</v>
      </c>
    </row>
    <row r="936" spans="1:18" x14ac:dyDescent="0.35">
      <c r="A936" s="15" t="s">
        <v>7941</v>
      </c>
      <c r="B936" s="15" t="s">
        <v>7942</v>
      </c>
      <c r="C936" s="15" t="s">
        <v>7943</v>
      </c>
      <c r="D936" s="15" t="s">
        <v>4822</v>
      </c>
      <c r="E936" s="15" t="s">
        <v>4795</v>
      </c>
      <c r="F936" s="15" t="s">
        <v>4787</v>
      </c>
      <c r="G936" s="15" t="s">
        <v>3920</v>
      </c>
      <c r="H936" s="16" t="s">
        <v>7944</v>
      </c>
      <c r="I936" s="17">
        <v>129</v>
      </c>
      <c r="J936" s="15" t="s">
        <v>30</v>
      </c>
      <c r="K936" s="15" t="s">
        <v>30</v>
      </c>
      <c r="L936" s="15">
        <v>1896</v>
      </c>
      <c r="M936" s="15" t="s">
        <v>30</v>
      </c>
      <c r="N936" s="15" t="s">
        <v>30</v>
      </c>
      <c r="O936" s="15" t="s">
        <v>30</v>
      </c>
      <c r="P936" s="15" t="s">
        <v>4</v>
      </c>
      <c r="Q936" s="15" t="s">
        <v>30</v>
      </c>
      <c r="R936" s="18" t="e">
        <f>INDEX('Blast furnaces'!$R:$R,MATCH(A936,'Blast furnaces'!$A:$A,0))</f>
        <v>#N/A</v>
      </c>
    </row>
    <row r="937" spans="1:18" x14ac:dyDescent="0.35">
      <c r="A937" s="15" t="s">
        <v>7945</v>
      </c>
      <c r="B937" s="15" t="s">
        <v>7946</v>
      </c>
      <c r="C937" s="15" t="s">
        <v>7904</v>
      </c>
      <c r="D937" s="15" t="s">
        <v>4823</v>
      </c>
      <c r="E937" s="15" t="s">
        <v>4823</v>
      </c>
      <c r="F937" s="15" t="s">
        <v>4787</v>
      </c>
      <c r="G937" s="15" t="s">
        <v>3920</v>
      </c>
      <c r="H937" s="16" t="s">
        <v>7947</v>
      </c>
      <c r="I937" s="17">
        <v>11</v>
      </c>
      <c r="J937" s="15" t="s">
        <v>30</v>
      </c>
      <c r="K937" s="15">
        <v>2008</v>
      </c>
      <c r="L937" s="15">
        <v>2014</v>
      </c>
      <c r="M937" s="15" t="s">
        <v>30</v>
      </c>
      <c r="N937" s="15" t="s">
        <v>30</v>
      </c>
      <c r="O937" s="15" t="s">
        <v>30</v>
      </c>
      <c r="P937" s="15" t="s">
        <v>4</v>
      </c>
      <c r="Q937" s="15" t="s">
        <v>30</v>
      </c>
      <c r="R937" s="18" t="e">
        <f>INDEX('Blast furnaces'!$R:$R,MATCH(A937,'Blast furnaces'!$A:$A,0))</f>
        <v>#N/A</v>
      </c>
    </row>
    <row r="938" spans="1:18" x14ac:dyDescent="0.35">
      <c r="A938" s="15" t="s">
        <v>2343</v>
      </c>
      <c r="B938" s="15" t="s">
        <v>7948</v>
      </c>
      <c r="C938" s="15" t="s">
        <v>7949</v>
      </c>
      <c r="D938" s="15" t="s">
        <v>4824</v>
      </c>
      <c r="E938" s="15" t="s">
        <v>4825</v>
      </c>
      <c r="F938" s="15" t="s">
        <v>4787</v>
      </c>
      <c r="G938" s="15" t="s">
        <v>3920</v>
      </c>
      <c r="H938" s="16" t="s">
        <v>2345</v>
      </c>
      <c r="I938" s="17">
        <v>70</v>
      </c>
      <c r="J938" s="15" t="s">
        <v>30</v>
      </c>
      <c r="K938" s="15" t="s">
        <v>30</v>
      </c>
      <c r="L938" s="15">
        <v>1955</v>
      </c>
      <c r="M938" s="15" t="s">
        <v>30</v>
      </c>
      <c r="N938" s="15" t="s">
        <v>30</v>
      </c>
      <c r="O938" s="15" t="s">
        <v>30</v>
      </c>
      <c r="P938" s="15" t="s">
        <v>5264</v>
      </c>
      <c r="Q938" s="16" t="s">
        <v>7950</v>
      </c>
      <c r="R938" s="18">
        <f>INDEX('Blast furnaces'!$R:$R,MATCH(A938,'Blast furnaces'!$A:$A,0))</f>
        <v>2012</v>
      </c>
    </row>
    <row r="939" spans="1:18" x14ac:dyDescent="0.35">
      <c r="A939" s="15" t="s">
        <v>7951</v>
      </c>
      <c r="B939" s="15" t="s">
        <v>7952</v>
      </c>
      <c r="C939" s="15" t="s">
        <v>7953</v>
      </c>
      <c r="D939" s="15" t="s">
        <v>4826</v>
      </c>
      <c r="E939" s="15" t="s">
        <v>4826</v>
      </c>
      <c r="F939" s="15" t="s">
        <v>4787</v>
      </c>
      <c r="G939" s="15" t="s">
        <v>3920</v>
      </c>
      <c r="H939" s="16" t="s">
        <v>7954</v>
      </c>
      <c r="I939" s="17">
        <v>127</v>
      </c>
      <c r="J939" s="15" t="s">
        <v>30</v>
      </c>
      <c r="K939" s="15" t="s">
        <v>30</v>
      </c>
      <c r="L939" s="15">
        <v>1898</v>
      </c>
      <c r="M939" s="15" t="s">
        <v>30</v>
      </c>
      <c r="N939" s="15" t="s">
        <v>30</v>
      </c>
      <c r="O939" s="15" t="s">
        <v>30</v>
      </c>
      <c r="P939" s="15" t="s">
        <v>4</v>
      </c>
      <c r="Q939" s="15" t="s">
        <v>30</v>
      </c>
      <c r="R939" s="18" t="e">
        <f>INDEX('Blast furnaces'!$R:$R,MATCH(A939,'Blast furnaces'!$A:$A,0))</f>
        <v>#N/A</v>
      </c>
    </row>
    <row r="940" spans="1:18" x14ac:dyDescent="0.35">
      <c r="A940" s="15" t="s">
        <v>7955</v>
      </c>
      <c r="B940" s="15" t="s">
        <v>7956</v>
      </c>
      <c r="C940" s="15" t="s">
        <v>7957</v>
      </c>
      <c r="D940" s="15" t="s">
        <v>4827</v>
      </c>
      <c r="E940" s="15" t="s">
        <v>4826</v>
      </c>
      <c r="F940" s="15" t="s">
        <v>4787</v>
      </c>
      <c r="G940" s="15" t="s">
        <v>3920</v>
      </c>
      <c r="H940" s="16" t="s">
        <v>7958</v>
      </c>
      <c r="I940" s="17">
        <v>55</v>
      </c>
      <c r="J940" s="15" t="s">
        <v>30</v>
      </c>
      <c r="K940" s="15">
        <v>1966</v>
      </c>
      <c r="L940" s="15">
        <v>1970</v>
      </c>
      <c r="M940" s="15" t="s">
        <v>30</v>
      </c>
      <c r="N940" s="15" t="s">
        <v>30</v>
      </c>
      <c r="O940" s="15" t="s">
        <v>30</v>
      </c>
      <c r="P940" s="15" t="s">
        <v>4</v>
      </c>
      <c r="Q940" s="15" t="s">
        <v>30</v>
      </c>
      <c r="R940" s="18" t="e">
        <f>INDEX('Blast furnaces'!$R:$R,MATCH(A940,'Blast furnaces'!$A:$A,0))</f>
        <v>#N/A</v>
      </c>
    </row>
    <row r="941" spans="1:18" x14ac:dyDescent="0.35">
      <c r="A941" s="15" t="s">
        <v>7959</v>
      </c>
      <c r="B941" s="15" t="s">
        <v>7960</v>
      </c>
      <c r="C941" s="15" t="s">
        <v>7961</v>
      </c>
      <c r="D941" s="15" t="s">
        <v>4828</v>
      </c>
      <c r="E941" s="15" t="s">
        <v>4829</v>
      </c>
      <c r="F941" s="15" t="s">
        <v>4830</v>
      </c>
      <c r="G941" s="15" t="s">
        <v>3926</v>
      </c>
      <c r="H941" s="16" t="s">
        <v>7962</v>
      </c>
      <c r="I941" s="17" t="s">
        <v>30</v>
      </c>
      <c r="J941" s="15" t="s">
        <v>30</v>
      </c>
      <c r="K941" s="15" t="s">
        <v>30</v>
      </c>
      <c r="L941" s="15" t="s">
        <v>30</v>
      </c>
      <c r="M941" s="15" t="s">
        <v>30</v>
      </c>
      <c r="N941" s="15" t="s">
        <v>30</v>
      </c>
      <c r="O941" s="15" t="s">
        <v>30</v>
      </c>
      <c r="P941" s="15" t="s">
        <v>4</v>
      </c>
      <c r="Q941" s="15" t="s">
        <v>30</v>
      </c>
      <c r="R941" s="18" t="e">
        <f>INDEX('Blast furnaces'!$R:$R,MATCH(A941,'Blast furnaces'!$A:$A,0))</f>
        <v>#N/A</v>
      </c>
    </row>
    <row r="942" spans="1:18" x14ac:dyDescent="0.35">
      <c r="A942" s="15" t="s">
        <v>3416</v>
      </c>
      <c r="B942" s="15" t="s">
        <v>7963</v>
      </c>
      <c r="C942" s="15" t="s">
        <v>7964</v>
      </c>
      <c r="D942" s="15" t="s">
        <v>4831</v>
      </c>
      <c r="E942" s="15" t="s">
        <v>4832</v>
      </c>
      <c r="F942" s="15" t="s">
        <v>4830</v>
      </c>
      <c r="G942" s="15" t="s">
        <v>3926</v>
      </c>
      <c r="H942" s="16" t="s">
        <v>3418</v>
      </c>
      <c r="I942" s="17">
        <v>36</v>
      </c>
      <c r="J942" s="15" t="s">
        <v>30</v>
      </c>
      <c r="K942" s="15" t="s">
        <v>30</v>
      </c>
      <c r="L942" s="15">
        <v>1989</v>
      </c>
      <c r="M942" s="15" t="s">
        <v>30</v>
      </c>
      <c r="N942" s="15" t="s">
        <v>30</v>
      </c>
      <c r="O942" s="15" t="s">
        <v>30</v>
      </c>
      <c r="P942" s="15" t="s">
        <v>5191</v>
      </c>
      <c r="Q942" s="15" t="s">
        <v>30</v>
      </c>
      <c r="R942" s="18" t="e">
        <f>INDEX('Blast furnaces'!$R:$R,MATCH(A942,'Blast furnaces'!$A:$A,0))</f>
        <v>#N/A</v>
      </c>
    </row>
    <row r="943" spans="1:18" x14ac:dyDescent="0.35">
      <c r="A943" s="15" t="s">
        <v>7965</v>
      </c>
      <c r="B943" s="15" t="s">
        <v>7966</v>
      </c>
      <c r="C943" s="15" t="s">
        <v>7967</v>
      </c>
      <c r="D943" s="15" t="s">
        <v>4831</v>
      </c>
      <c r="E943" s="15" t="s">
        <v>4832</v>
      </c>
      <c r="F943" s="15" t="s">
        <v>4830</v>
      </c>
      <c r="G943" s="15" t="s">
        <v>3926</v>
      </c>
      <c r="H943" s="16" t="s">
        <v>7968</v>
      </c>
      <c r="I943" s="17">
        <v>21</v>
      </c>
      <c r="J943" s="15" t="s">
        <v>30</v>
      </c>
      <c r="K943" s="15" t="s">
        <v>30</v>
      </c>
      <c r="L943" s="15">
        <v>2004</v>
      </c>
      <c r="M943" s="15" t="s">
        <v>30</v>
      </c>
      <c r="N943" s="15" t="s">
        <v>30</v>
      </c>
      <c r="O943" s="15" t="s">
        <v>30</v>
      </c>
      <c r="P943" s="15" t="s">
        <v>4</v>
      </c>
      <c r="Q943" s="15" t="s">
        <v>30</v>
      </c>
      <c r="R943" s="18" t="e">
        <f>INDEX('Blast furnaces'!$R:$R,MATCH(A943,'Blast furnaces'!$A:$A,0))</f>
        <v>#N/A</v>
      </c>
    </row>
    <row r="944" spans="1:18" x14ac:dyDescent="0.35">
      <c r="A944" s="15" t="s">
        <v>7969</v>
      </c>
      <c r="B944" s="15" t="s">
        <v>7970</v>
      </c>
      <c r="C944" s="15" t="s">
        <v>7971</v>
      </c>
      <c r="D944" s="15" t="s">
        <v>4833</v>
      </c>
      <c r="E944" s="15" t="s">
        <v>4831</v>
      </c>
      <c r="F944" s="15" t="s">
        <v>4830</v>
      </c>
      <c r="G944" s="15" t="s">
        <v>3926</v>
      </c>
      <c r="H944" s="16" t="s">
        <v>7972</v>
      </c>
      <c r="I944" s="17">
        <v>8</v>
      </c>
      <c r="J944" s="15" t="s">
        <v>30</v>
      </c>
      <c r="K944" s="15" t="s">
        <v>30</v>
      </c>
      <c r="L944" s="15">
        <v>2017</v>
      </c>
      <c r="M944" s="15" t="s">
        <v>30</v>
      </c>
      <c r="N944" s="15" t="s">
        <v>30</v>
      </c>
      <c r="O944" s="15" t="s">
        <v>30</v>
      </c>
      <c r="P944" s="15" t="s">
        <v>5207</v>
      </c>
      <c r="Q944" s="15" t="s">
        <v>30</v>
      </c>
      <c r="R944" s="18" t="e">
        <f>INDEX('Blast furnaces'!$R:$R,MATCH(A944,'Blast furnaces'!$A:$A,0))</f>
        <v>#N/A</v>
      </c>
    </row>
    <row r="945" spans="1:18" x14ac:dyDescent="0.35">
      <c r="A945" s="15" t="s">
        <v>3535</v>
      </c>
      <c r="B945" s="15" t="s">
        <v>7973</v>
      </c>
      <c r="C945" s="15" t="s">
        <v>7974</v>
      </c>
      <c r="D945" s="15" t="s">
        <v>4834</v>
      </c>
      <c r="E945" s="15" t="s">
        <v>4832</v>
      </c>
      <c r="F945" s="15" t="s">
        <v>4830</v>
      </c>
      <c r="G945" s="15" t="s">
        <v>3926</v>
      </c>
      <c r="H945" s="16" t="s">
        <v>3537</v>
      </c>
      <c r="I945" s="19"/>
      <c r="J945" s="18">
        <v>45047</v>
      </c>
      <c r="K945" s="15" t="s">
        <v>30</v>
      </c>
      <c r="L945" s="15">
        <v>2026</v>
      </c>
      <c r="M945" s="15" t="s">
        <v>30</v>
      </c>
      <c r="N945" s="15" t="s">
        <v>30</v>
      </c>
      <c r="O945" s="15" t="s">
        <v>30</v>
      </c>
      <c r="P945" s="15" t="s">
        <v>5191</v>
      </c>
      <c r="Q945" s="15" t="s">
        <v>30</v>
      </c>
      <c r="R945" s="18" t="e">
        <f>INDEX('Blast furnaces'!$R:$R,MATCH(A945,'Blast furnaces'!$A:$A,0))</f>
        <v>#N/A</v>
      </c>
    </row>
    <row r="946" spans="1:18" x14ac:dyDescent="0.35">
      <c r="A946" s="15" t="s">
        <v>7975</v>
      </c>
      <c r="B946" s="15" t="s">
        <v>7976</v>
      </c>
      <c r="C946" s="15" t="s">
        <v>7977</v>
      </c>
      <c r="D946" s="15" t="s">
        <v>4835</v>
      </c>
      <c r="E946" s="15" t="s">
        <v>4836</v>
      </c>
      <c r="F946" s="15" t="s">
        <v>4830</v>
      </c>
      <c r="G946" s="15" t="s">
        <v>3926</v>
      </c>
      <c r="H946" s="16" t="s">
        <v>7978</v>
      </c>
      <c r="I946" s="17" t="s">
        <v>30</v>
      </c>
      <c r="J946" s="15">
        <v>2021</v>
      </c>
      <c r="K946" s="15" t="s">
        <v>30</v>
      </c>
      <c r="L946" s="15" t="s">
        <v>30</v>
      </c>
      <c r="M946" s="15" t="s">
        <v>30</v>
      </c>
      <c r="N946" s="15" t="s">
        <v>30</v>
      </c>
      <c r="O946" s="15" t="s">
        <v>30</v>
      </c>
      <c r="P946" s="15" t="s">
        <v>4</v>
      </c>
      <c r="Q946" s="15" t="s">
        <v>30</v>
      </c>
      <c r="R946" s="18" t="e">
        <f>INDEX('Blast furnaces'!$R:$R,MATCH(A946,'Blast furnaces'!$A:$A,0))</f>
        <v>#N/A</v>
      </c>
    </row>
    <row r="947" spans="1:18" x14ac:dyDescent="0.35">
      <c r="A947" s="15" t="s">
        <v>3856</v>
      </c>
      <c r="B947" s="15" t="s">
        <v>7979</v>
      </c>
      <c r="C947" s="15" t="s">
        <v>7980</v>
      </c>
      <c r="D947" s="15" t="s">
        <v>30</v>
      </c>
      <c r="E947" s="15" t="s">
        <v>30</v>
      </c>
      <c r="F947" s="15" t="s">
        <v>4830</v>
      </c>
      <c r="G947" s="15" t="s">
        <v>3926</v>
      </c>
      <c r="H947" s="16" t="s">
        <v>3858</v>
      </c>
      <c r="I947" s="19"/>
      <c r="J947" s="15">
        <v>2023</v>
      </c>
      <c r="K947" s="15" t="s">
        <v>30</v>
      </c>
      <c r="L947" s="15">
        <v>2026</v>
      </c>
      <c r="M947" s="15" t="s">
        <v>30</v>
      </c>
      <c r="N947" s="15" t="s">
        <v>30</v>
      </c>
      <c r="O947" s="15" t="s">
        <v>30</v>
      </c>
      <c r="P947" s="15" t="s">
        <v>5191</v>
      </c>
      <c r="Q947" s="15" t="s">
        <v>30</v>
      </c>
      <c r="R947" s="18" t="e">
        <f>INDEX('Blast furnaces'!$R:$R,MATCH(A947,'Blast furnaces'!$A:$A,0))</f>
        <v>#N/A</v>
      </c>
    </row>
    <row r="948" spans="1:18" x14ac:dyDescent="0.35">
      <c r="A948" s="15" t="s">
        <v>3420</v>
      </c>
      <c r="B948" s="15" t="s">
        <v>7981</v>
      </c>
      <c r="C948" s="15" t="s">
        <v>7982</v>
      </c>
      <c r="D948" s="15" t="s">
        <v>4834</v>
      </c>
      <c r="E948" s="15" t="s">
        <v>4832</v>
      </c>
      <c r="F948" s="15" t="s">
        <v>4830</v>
      </c>
      <c r="G948" s="15" t="s">
        <v>3926</v>
      </c>
      <c r="H948" s="16" t="s">
        <v>3422</v>
      </c>
      <c r="I948" s="19"/>
      <c r="J948" s="21">
        <v>44470</v>
      </c>
      <c r="K948" s="15">
        <v>2024</v>
      </c>
      <c r="L948" s="15">
        <v>2028</v>
      </c>
      <c r="M948" s="15" t="s">
        <v>30</v>
      </c>
      <c r="N948" s="15" t="s">
        <v>30</v>
      </c>
      <c r="O948" s="15" t="s">
        <v>30</v>
      </c>
      <c r="P948" s="15" t="s">
        <v>5191</v>
      </c>
      <c r="Q948" s="15" t="s">
        <v>7625</v>
      </c>
      <c r="R948" s="18" t="e">
        <f>INDEX('Blast furnaces'!$R:$R,MATCH(A948,'Blast furnaces'!$A:$A,0))</f>
        <v>#N/A</v>
      </c>
    </row>
    <row r="949" spans="1:18" x14ac:dyDescent="0.35">
      <c r="A949" s="15" t="s">
        <v>7983</v>
      </c>
      <c r="B949" s="15" t="s">
        <v>7984</v>
      </c>
      <c r="C949" s="15" t="s">
        <v>7985</v>
      </c>
      <c r="D949" s="15" t="s">
        <v>4834</v>
      </c>
      <c r="E949" s="15" t="s">
        <v>4832</v>
      </c>
      <c r="F949" s="15" t="s">
        <v>4830</v>
      </c>
      <c r="G949" s="15" t="s">
        <v>3926</v>
      </c>
      <c r="H949" s="16" t="s">
        <v>7986</v>
      </c>
      <c r="I949" s="17" t="s">
        <v>30</v>
      </c>
      <c r="J949" s="15">
        <v>2014</v>
      </c>
      <c r="K949" s="15" t="s">
        <v>30</v>
      </c>
      <c r="L949" s="15" t="s">
        <v>30</v>
      </c>
      <c r="M949" s="15" t="s">
        <v>30</v>
      </c>
      <c r="N949" s="15" t="s">
        <v>30</v>
      </c>
      <c r="O949" s="15" t="s">
        <v>30</v>
      </c>
      <c r="P949" s="15" t="s">
        <v>4</v>
      </c>
      <c r="Q949" s="15" t="s">
        <v>30</v>
      </c>
      <c r="R949" s="18" t="e">
        <f>INDEX('Blast furnaces'!$R:$R,MATCH(A949,'Blast furnaces'!$A:$A,0))</f>
        <v>#N/A</v>
      </c>
    </row>
    <row r="950" spans="1:18" x14ac:dyDescent="0.35">
      <c r="A950" s="15" t="s">
        <v>7987</v>
      </c>
      <c r="B950" s="15" t="s">
        <v>7988</v>
      </c>
      <c r="C950" s="15" t="s">
        <v>7989</v>
      </c>
      <c r="D950" s="15" t="s">
        <v>4835</v>
      </c>
      <c r="E950" s="15" t="s">
        <v>4836</v>
      </c>
      <c r="F950" s="15" t="s">
        <v>4830</v>
      </c>
      <c r="G950" s="15" t="s">
        <v>3926</v>
      </c>
      <c r="H950" s="16" t="s">
        <v>7990</v>
      </c>
      <c r="I950" s="17">
        <v>41</v>
      </c>
      <c r="J950" s="15" t="s">
        <v>30</v>
      </c>
      <c r="K950" s="15" t="s">
        <v>30</v>
      </c>
      <c r="L950" s="15">
        <v>1984</v>
      </c>
      <c r="M950" s="15" t="s">
        <v>30</v>
      </c>
      <c r="N950" s="15" t="s">
        <v>30</v>
      </c>
      <c r="O950" s="15" t="s">
        <v>30</v>
      </c>
      <c r="P950" s="15" t="s">
        <v>4</v>
      </c>
      <c r="Q950" s="15" t="s">
        <v>30</v>
      </c>
      <c r="R950" s="18" t="e">
        <f>INDEX('Blast furnaces'!$R:$R,MATCH(A950,'Blast furnaces'!$A:$A,0))</f>
        <v>#N/A</v>
      </c>
    </row>
    <row r="951" spans="1:18" x14ac:dyDescent="0.35">
      <c r="A951" s="15" t="s">
        <v>3408</v>
      </c>
      <c r="B951" s="15" t="s">
        <v>7991</v>
      </c>
      <c r="C951" s="15" t="s">
        <v>7992</v>
      </c>
      <c r="D951" s="15" t="s">
        <v>4837</v>
      </c>
      <c r="E951" s="15" t="s">
        <v>4832</v>
      </c>
      <c r="F951" s="15" t="s">
        <v>4830</v>
      </c>
      <c r="G951" s="15" t="s">
        <v>3926</v>
      </c>
      <c r="H951" s="16" t="s">
        <v>3410</v>
      </c>
      <c r="I951" s="17">
        <v>46</v>
      </c>
      <c r="J951" s="15" t="s">
        <v>30</v>
      </c>
      <c r="K951" s="15" t="s">
        <v>30</v>
      </c>
      <c r="L951" s="15">
        <v>1979</v>
      </c>
      <c r="M951" s="15" t="s">
        <v>30</v>
      </c>
      <c r="N951" s="15" t="s">
        <v>30</v>
      </c>
      <c r="O951" s="15" t="s">
        <v>30</v>
      </c>
      <c r="P951" s="15" t="s">
        <v>5191</v>
      </c>
      <c r="Q951" s="15" t="s">
        <v>30</v>
      </c>
      <c r="R951" s="18" t="e">
        <f>INDEX('Blast furnaces'!$R:$R,MATCH(A951,'Blast furnaces'!$A:$A,0))</f>
        <v>#N/A</v>
      </c>
    </row>
    <row r="952" spans="1:18" x14ac:dyDescent="0.35">
      <c r="A952" s="15" t="s">
        <v>7993</v>
      </c>
      <c r="B952" s="15" t="s">
        <v>7994</v>
      </c>
      <c r="C952" s="15" t="s">
        <v>7995</v>
      </c>
      <c r="D952" s="15" t="s">
        <v>4838</v>
      </c>
      <c r="E952" s="15" t="s">
        <v>4839</v>
      </c>
      <c r="F952" s="15" t="s">
        <v>4830</v>
      </c>
      <c r="G952" s="15" t="s">
        <v>3926</v>
      </c>
      <c r="H952" s="16" t="s">
        <v>7996</v>
      </c>
      <c r="I952" s="17">
        <v>16</v>
      </c>
      <c r="J952" s="15" t="s">
        <v>30</v>
      </c>
      <c r="K952" s="15" t="s">
        <v>30</v>
      </c>
      <c r="L952" s="15">
        <v>2009</v>
      </c>
      <c r="M952" s="15" t="s">
        <v>30</v>
      </c>
      <c r="N952" s="15" t="s">
        <v>30</v>
      </c>
      <c r="O952" s="15" t="s">
        <v>30</v>
      </c>
      <c r="P952" s="15" t="s">
        <v>4</v>
      </c>
      <c r="Q952" s="15" t="s">
        <v>30</v>
      </c>
      <c r="R952" s="18" t="e">
        <f>INDEX('Blast furnaces'!$R:$R,MATCH(A952,'Blast furnaces'!$A:$A,0))</f>
        <v>#N/A</v>
      </c>
    </row>
    <row r="953" spans="1:18" x14ac:dyDescent="0.35">
      <c r="A953" s="15" t="s">
        <v>7997</v>
      </c>
      <c r="B953" s="15" t="s">
        <v>7998</v>
      </c>
      <c r="C953" s="15" t="s">
        <v>7999</v>
      </c>
      <c r="D953" s="15" t="s">
        <v>4834</v>
      </c>
      <c r="E953" s="15" t="s">
        <v>4832</v>
      </c>
      <c r="F953" s="15" t="s">
        <v>4830</v>
      </c>
      <c r="G953" s="15" t="s">
        <v>3926</v>
      </c>
      <c r="H953" s="16" t="s">
        <v>8000</v>
      </c>
      <c r="I953" s="17" t="s">
        <v>30</v>
      </c>
      <c r="J953" s="18">
        <v>45292</v>
      </c>
      <c r="K953" s="15" t="s">
        <v>30</v>
      </c>
      <c r="L953" s="15" t="s">
        <v>30</v>
      </c>
      <c r="M953" s="15" t="s">
        <v>30</v>
      </c>
      <c r="N953" s="15" t="s">
        <v>30</v>
      </c>
      <c r="O953" s="15" t="s">
        <v>30</v>
      </c>
      <c r="P953" s="15" t="s">
        <v>5207</v>
      </c>
      <c r="Q953" s="15" t="s">
        <v>30</v>
      </c>
      <c r="R953" s="18" t="e">
        <f>INDEX('Blast furnaces'!$R:$R,MATCH(A953,'Blast furnaces'!$A:$A,0))</f>
        <v>#N/A</v>
      </c>
    </row>
    <row r="954" spans="1:18" x14ac:dyDescent="0.35">
      <c r="A954" s="15" t="s">
        <v>2294</v>
      </c>
      <c r="B954" s="15" t="s">
        <v>8001</v>
      </c>
      <c r="C954" s="15" t="s">
        <v>8002</v>
      </c>
      <c r="D954" s="15" t="s">
        <v>4840</v>
      </c>
      <c r="E954" s="15" t="s">
        <v>4841</v>
      </c>
      <c r="F954" s="15" t="s">
        <v>4842</v>
      </c>
      <c r="G954" s="15" t="s">
        <v>3870</v>
      </c>
      <c r="H954" s="16" t="s">
        <v>2296</v>
      </c>
      <c r="I954" s="17">
        <v>61</v>
      </c>
      <c r="J954" s="15" t="s">
        <v>30</v>
      </c>
      <c r="K954" s="15" t="s">
        <v>30</v>
      </c>
      <c r="L954" s="15">
        <v>1964</v>
      </c>
      <c r="M954" s="15" t="s">
        <v>30</v>
      </c>
      <c r="N954" s="15" t="s">
        <v>30</v>
      </c>
      <c r="O954" s="15" t="s">
        <v>30</v>
      </c>
      <c r="P954" s="15" t="s">
        <v>5226</v>
      </c>
      <c r="Q954" s="15" t="s">
        <v>30</v>
      </c>
      <c r="R954" s="18">
        <f>INDEX('Blast furnaces'!$R:$R,MATCH(A954,'Blast furnaces'!$A:$A,0))</f>
        <v>2005</v>
      </c>
    </row>
    <row r="955" spans="1:18" x14ac:dyDescent="0.35">
      <c r="A955" s="15" t="s">
        <v>8003</v>
      </c>
      <c r="B955" s="15" t="s">
        <v>8004</v>
      </c>
      <c r="C955" s="15" t="s">
        <v>8005</v>
      </c>
      <c r="D955" s="15" t="s">
        <v>4843</v>
      </c>
      <c r="E955" s="15" t="s">
        <v>4844</v>
      </c>
      <c r="F955" s="15" t="s">
        <v>4842</v>
      </c>
      <c r="G955" s="15" t="s">
        <v>3870</v>
      </c>
      <c r="H955" s="16" t="s">
        <v>8006</v>
      </c>
      <c r="I955" s="17">
        <v>17</v>
      </c>
      <c r="J955" s="15" t="s">
        <v>30</v>
      </c>
      <c r="K955" s="15" t="s">
        <v>30</v>
      </c>
      <c r="L955" s="15">
        <v>2008</v>
      </c>
      <c r="M955" s="15" t="s">
        <v>30</v>
      </c>
      <c r="N955" s="15" t="s">
        <v>30</v>
      </c>
      <c r="O955" s="15" t="s">
        <v>30</v>
      </c>
      <c r="P955" s="15" t="s">
        <v>4</v>
      </c>
      <c r="Q955" s="15" t="s">
        <v>8007</v>
      </c>
      <c r="R955" s="18" t="e">
        <f>INDEX('Blast furnaces'!$R:$R,MATCH(A955,'Blast furnaces'!$A:$A,0))</f>
        <v>#N/A</v>
      </c>
    </row>
    <row r="956" spans="1:18" x14ac:dyDescent="0.35">
      <c r="A956" s="15" t="s">
        <v>8008</v>
      </c>
      <c r="B956" s="15" t="s">
        <v>8009</v>
      </c>
      <c r="C956" s="15" t="s">
        <v>7045</v>
      </c>
      <c r="D956" s="15" t="s">
        <v>4845</v>
      </c>
      <c r="E956" s="15" t="s">
        <v>4846</v>
      </c>
      <c r="F956" s="15" t="s">
        <v>4847</v>
      </c>
      <c r="G956" s="15" t="s">
        <v>3899</v>
      </c>
      <c r="H956" s="16" t="s">
        <v>8010</v>
      </c>
      <c r="I956" s="17">
        <v>64</v>
      </c>
      <c r="J956" s="18">
        <v>21916</v>
      </c>
      <c r="K956" s="15" t="s">
        <v>30</v>
      </c>
      <c r="L956" s="15">
        <v>1961</v>
      </c>
      <c r="M956" s="15" t="s">
        <v>30</v>
      </c>
      <c r="N956" s="15" t="s">
        <v>30</v>
      </c>
      <c r="O956" s="15" t="s">
        <v>30</v>
      </c>
      <c r="P956" s="15" t="s">
        <v>4</v>
      </c>
      <c r="Q956" s="15" t="s">
        <v>30</v>
      </c>
      <c r="R956" s="18" t="e">
        <f>INDEX('Blast furnaces'!$R:$R,MATCH(A956,'Blast furnaces'!$A:$A,0))</f>
        <v>#N/A</v>
      </c>
    </row>
    <row r="957" spans="1:18" x14ac:dyDescent="0.35">
      <c r="A957" s="15" t="s">
        <v>8011</v>
      </c>
      <c r="B957" s="15" t="s">
        <v>8012</v>
      </c>
      <c r="C957" s="15" t="s">
        <v>8013</v>
      </c>
      <c r="D957" s="15" t="s">
        <v>4848</v>
      </c>
      <c r="E957" s="15" t="s">
        <v>4849</v>
      </c>
      <c r="F957" s="15" t="s">
        <v>4850</v>
      </c>
      <c r="G957" s="15" t="s">
        <v>3870</v>
      </c>
      <c r="H957" s="16" t="s">
        <v>8014</v>
      </c>
      <c r="I957" s="17">
        <v>14</v>
      </c>
      <c r="J957" s="15" t="s">
        <v>30</v>
      </c>
      <c r="K957" s="15" t="s">
        <v>30</v>
      </c>
      <c r="L957" s="15">
        <v>2011</v>
      </c>
      <c r="M957" s="15" t="s">
        <v>30</v>
      </c>
      <c r="N957" s="15">
        <v>2014</v>
      </c>
      <c r="O957" s="15" t="s">
        <v>30</v>
      </c>
      <c r="P957" s="15" t="s">
        <v>4</v>
      </c>
      <c r="Q957" s="15" t="s">
        <v>30</v>
      </c>
      <c r="R957" s="18" t="e">
        <f>INDEX('Blast furnaces'!$R:$R,MATCH(A957,'Blast furnaces'!$A:$A,0))</f>
        <v>#N/A</v>
      </c>
    </row>
    <row r="958" spans="1:18" x14ac:dyDescent="0.35">
      <c r="A958" s="15" t="s">
        <v>2361</v>
      </c>
      <c r="B958" s="15" t="s">
        <v>8015</v>
      </c>
      <c r="C958" s="15" t="s">
        <v>8016</v>
      </c>
      <c r="D958" s="15" t="s">
        <v>4851</v>
      </c>
      <c r="E958" s="15" t="s">
        <v>4852</v>
      </c>
      <c r="F958" s="15" t="s">
        <v>4850</v>
      </c>
      <c r="G958" s="15" t="s">
        <v>3870</v>
      </c>
      <c r="H958" s="15" t="s">
        <v>2363</v>
      </c>
      <c r="I958" s="17">
        <v>60</v>
      </c>
      <c r="J958" s="15" t="s">
        <v>30</v>
      </c>
      <c r="K958" s="15" t="s">
        <v>30</v>
      </c>
      <c r="L958" s="15">
        <v>1965</v>
      </c>
      <c r="M958" s="15" t="s">
        <v>30</v>
      </c>
      <c r="N958" s="15" t="s">
        <v>30</v>
      </c>
      <c r="O958" s="15" t="s">
        <v>30</v>
      </c>
      <c r="P958" s="15" t="s">
        <v>5226</v>
      </c>
      <c r="Q958" s="15" t="s">
        <v>30</v>
      </c>
      <c r="R958" s="18">
        <f>INDEX('Blast furnaces'!$R:$R,MATCH(A958,'Blast furnaces'!$A:$A,0))</f>
        <v>0</v>
      </c>
    </row>
    <row r="959" spans="1:18" x14ac:dyDescent="0.35">
      <c r="A959" s="15" t="s">
        <v>8017</v>
      </c>
      <c r="B959" s="15" t="s">
        <v>8018</v>
      </c>
      <c r="C959" s="15" t="s">
        <v>8019</v>
      </c>
      <c r="D959" s="15" t="s">
        <v>4853</v>
      </c>
      <c r="E959" s="15" t="s">
        <v>4854</v>
      </c>
      <c r="F959" s="15" t="s">
        <v>4855</v>
      </c>
      <c r="G959" s="15" t="s">
        <v>3870</v>
      </c>
      <c r="H959" s="16" t="s">
        <v>8020</v>
      </c>
      <c r="I959" s="17">
        <v>65</v>
      </c>
      <c r="J959" s="15" t="s">
        <v>30</v>
      </c>
      <c r="K959" s="15" t="s">
        <v>30</v>
      </c>
      <c r="L959" s="15">
        <v>1960</v>
      </c>
      <c r="M959" s="15" t="s">
        <v>30</v>
      </c>
      <c r="N959" s="15" t="s">
        <v>30</v>
      </c>
      <c r="O959" s="15" t="s">
        <v>30</v>
      </c>
      <c r="P959" s="15" t="s">
        <v>4</v>
      </c>
      <c r="Q959" s="15" t="s">
        <v>8021</v>
      </c>
      <c r="R959" s="18" t="e">
        <f>INDEX('Blast furnaces'!$R:$R,MATCH(A959,'Blast furnaces'!$A:$A,0))</f>
        <v>#N/A</v>
      </c>
    </row>
    <row r="960" spans="1:18" x14ac:dyDescent="0.35">
      <c r="A960" s="15" t="s">
        <v>8022</v>
      </c>
      <c r="B960" s="15" t="s">
        <v>8023</v>
      </c>
      <c r="C960" s="15" t="s">
        <v>8024</v>
      </c>
      <c r="D960" s="15" t="s">
        <v>4856</v>
      </c>
      <c r="E960" s="15" t="s">
        <v>4857</v>
      </c>
      <c r="F960" s="15" t="s">
        <v>4858</v>
      </c>
      <c r="G960" s="15" t="s">
        <v>3874</v>
      </c>
      <c r="H960" s="16" t="s">
        <v>8025</v>
      </c>
      <c r="I960" s="17">
        <v>59</v>
      </c>
      <c r="J960" s="15" t="s">
        <v>30</v>
      </c>
      <c r="K960" s="15" t="s">
        <v>30</v>
      </c>
      <c r="L960" s="15">
        <v>1966</v>
      </c>
      <c r="M960" s="15" t="s">
        <v>30</v>
      </c>
      <c r="N960" s="15" t="s">
        <v>30</v>
      </c>
      <c r="O960" s="15" t="s">
        <v>30</v>
      </c>
      <c r="P960" s="15" t="s">
        <v>4</v>
      </c>
      <c r="Q960" s="15" t="s">
        <v>30</v>
      </c>
      <c r="R960" s="18" t="e">
        <f>INDEX('Blast furnaces'!$R:$R,MATCH(A960,'Blast furnaces'!$A:$A,0))</f>
        <v>#N/A</v>
      </c>
    </row>
    <row r="961" spans="1:18" x14ac:dyDescent="0.35">
      <c r="A961" s="15" t="s">
        <v>2527</v>
      </c>
      <c r="B961" s="15" t="s">
        <v>8026</v>
      </c>
      <c r="C961" s="15" t="s">
        <v>8027</v>
      </c>
      <c r="D961" s="15" t="s">
        <v>4859</v>
      </c>
      <c r="E961" s="15" t="s">
        <v>4860</v>
      </c>
      <c r="F961" s="15" t="s">
        <v>4858</v>
      </c>
      <c r="G961" s="15" t="s">
        <v>3874</v>
      </c>
      <c r="H961" s="16" t="s">
        <v>2530</v>
      </c>
      <c r="I961" s="17">
        <v>54</v>
      </c>
      <c r="J961" s="15" t="s">
        <v>30</v>
      </c>
      <c r="K961" s="15" t="s">
        <v>30</v>
      </c>
      <c r="L961" s="15">
        <v>1971</v>
      </c>
      <c r="M961" s="20">
        <v>45664</v>
      </c>
      <c r="N961" s="15" t="s">
        <v>30</v>
      </c>
      <c r="O961" s="15" t="s">
        <v>30</v>
      </c>
      <c r="P961" s="15" t="s">
        <v>5264</v>
      </c>
      <c r="Q961" s="15" t="s">
        <v>30</v>
      </c>
      <c r="R961" s="18">
        <f>INDEX('Blast furnaces'!$R:$R,MATCH(A961,'Blast furnaces'!$A:$A,0))</f>
        <v>44743</v>
      </c>
    </row>
    <row r="962" spans="1:18" x14ac:dyDescent="0.35">
      <c r="A962" s="15" t="s">
        <v>3511</v>
      </c>
      <c r="B962" s="15" t="s">
        <v>8028</v>
      </c>
      <c r="C962" s="15" t="s">
        <v>8027</v>
      </c>
      <c r="D962" s="15" t="s">
        <v>4861</v>
      </c>
      <c r="E962" s="15" t="s">
        <v>4862</v>
      </c>
      <c r="F962" s="15" t="s">
        <v>4858</v>
      </c>
      <c r="G962" s="15" t="s">
        <v>3874</v>
      </c>
      <c r="H962" s="16" t="s">
        <v>3513</v>
      </c>
      <c r="I962" s="17">
        <v>27</v>
      </c>
      <c r="J962" s="15" t="s">
        <v>30</v>
      </c>
      <c r="K962" s="15" t="s">
        <v>30</v>
      </c>
      <c r="L962" s="15">
        <v>1998</v>
      </c>
      <c r="M962" s="18">
        <v>43709</v>
      </c>
      <c r="N962" s="15">
        <v>2020</v>
      </c>
      <c r="O962" s="15" t="s">
        <v>30</v>
      </c>
      <c r="P962" s="15" t="s">
        <v>6876</v>
      </c>
      <c r="Q962" s="15" t="s">
        <v>8029</v>
      </c>
      <c r="R962" s="18" t="e">
        <f>INDEX('Blast furnaces'!$R:$R,MATCH(A962,'Blast furnaces'!$A:$A,0))</f>
        <v>#N/A</v>
      </c>
    </row>
    <row r="963" spans="1:18" x14ac:dyDescent="0.35">
      <c r="A963" s="15" t="s">
        <v>2531</v>
      </c>
      <c r="B963" s="15" t="s">
        <v>8030</v>
      </c>
      <c r="C963" s="15" t="s">
        <v>8027</v>
      </c>
      <c r="D963" s="15" t="s">
        <v>4863</v>
      </c>
      <c r="E963" s="15" t="s">
        <v>4864</v>
      </c>
      <c r="F963" s="15" t="s">
        <v>4858</v>
      </c>
      <c r="G963" s="15" t="s">
        <v>3874</v>
      </c>
      <c r="H963" s="16" t="s">
        <v>2533</v>
      </c>
      <c r="I963" s="17">
        <v>78</v>
      </c>
      <c r="J963" s="15" t="s">
        <v>30</v>
      </c>
      <c r="K963" s="15" t="s">
        <v>30</v>
      </c>
      <c r="L963" s="15">
        <v>1947</v>
      </c>
      <c r="M963" s="20">
        <v>45664</v>
      </c>
      <c r="N963" s="15" t="s">
        <v>30</v>
      </c>
      <c r="O963" s="15" t="s">
        <v>30</v>
      </c>
      <c r="P963" s="15" t="s">
        <v>5200</v>
      </c>
      <c r="Q963" s="15" t="s">
        <v>8031</v>
      </c>
      <c r="R963" s="18">
        <f>INDEX('Blast furnaces'!$R:$R,MATCH(A963,'Blast furnaces'!$A:$A,0))</f>
        <v>0</v>
      </c>
    </row>
    <row r="964" spans="1:18" x14ac:dyDescent="0.35">
      <c r="A964" s="15" t="s">
        <v>3737</v>
      </c>
      <c r="B964" s="15" t="s">
        <v>8032</v>
      </c>
      <c r="C964" s="15" t="s">
        <v>8033</v>
      </c>
      <c r="D964" s="15" t="s">
        <v>4865</v>
      </c>
      <c r="E964" s="15" t="s">
        <v>4864</v>
      </c>
      <c r="F964" s="15" t="s">
        <v>4858</v>
      </c>
      <c r="G964" s="15" t="s">
        <v>3874</v>
      </c>
      <c r="H964" s="16" t="s">
        <v>3739</v>
      </c>
      <c r="I964" s="17">
        <v>101</v>
      </c>
      <c r="J964" s="15" t="s">
        <v>30</v>
      </c>
      <c r="K964" s="15" t="s">
        <v>30</v>
      </c>
      <c r="L964" s="15">
        <v>1924</v>
      </c>
      <c r="M964" s="15" t="s">
        <v>30</v>
      </c>
      <c r="N964" s="15" t="s">
        <v>30</v>
      </c>
      <c r="O964" s="15" t="s">
        <v>30</v>
      </c>
      <c r="P964" s="15" t="s">
        <v>5191</v>
      </c>
      <c r="Q964" s="15" t="s">
        <v>8034</v>
      </c>
      <c r="R964" s="18" t="e">
        <f>INDEX('Blast furnaces'!$R:$R,MATCH(A964,'Blast furnaces'!$A:$A,0))</f>
        <v>#N/A</v>
      </c>
    </row>
    <row r="965" spans="1:18" x14ac:dyDescent="0.35">
      <c r="A965" s="15" t="s">
        <v>8035</v>
      </c>
      <c r="B965" s="15" t="s">
        <v>8036</v>
      </c>
      <c r="C965" s="15" t="s">
        <v>8037</v>
      </c>
      <c r="D965" s="15" t="s">
        <v>4866</v>
      </c>
      <c r="E965" s="15" t="s">
        <v>4867</v>
      </c>
      <c r="F965" s="15" t="s">
        <v>4868</v>
      </c>
      <c r="G965" s="15" t="s">
        <v>3899</v>
      </c>
      <c r="H965" s="16" t="s">
        <v>8038</v>
      </c>
      <c r="I965" s="17">
        <v>17.78</v>
      </c>
      <c r="J965" s="15" t="s">
        <v>30</v>
      </c>
      <c r="K965" s="15" t="s">
        <v>30</v>
      </c>
      <c r="L965" s="21">
        <v>39417</v>
      </c>
      <c r="M965" s="15" t="s">
        <v>30</v>
      </c>
      <c r="N965" s="15" t="s">
        <v>30</v>
      </c>
      <c r="O965" s="15" t="s">
        <v>30</v>
      </c>
      <c r="P965" s="15" t="s">
        <v>4</v>
      </c>
      <c r="Q965" s="15" t="s">
        <v>30</v>
      </c>
      <c r="R965" s="18" t="e">
        <f>INDEX('Blast furnaces'!$R:$R,MATCH(A965,'Blast furnaces'!$A:$A,0))</f>
        <v>#N/A</v>
      </c>
    </row>
    <row r="966" spans="1:18" x14ac:dyDescent="0.35">
      <c r="A966" s="15" t="s">
        <v>8039</v>
      </c>
      <c r="B966" s="15" t="s">
        <v>8040</v>
      </c>
      <c r="C966" s="15" t="s">
        <v>8041</v>
      </c>
      <c r="D966" s="15" t="s">
        <v>4869</v>
      </c>
      <c r="E966" s="15" t="s">
        <v>4870</v>
      </c>
      <c r="F966" s="15" t="s">
        <v>4868</v>
      </c>
      <c r="G966" s="15" t="s">
        <v>3899</v>
      </c>
      <c r="H966" s="16" t="s">
        <v>8042</v>
      </c>
      <c r="I966" s="17">
        <v>53</v>
      </c>
      <c r="J966" s="15" t="s">
        <v>30</v>
      </c>
      <c r="K966" s="15" t="s">
        <v>30</v>
      </c>
      <c r="L966" s="15">
        <v>1972</v>
      </c>
      <c r="M966" s="15" t="s">
        <v>30</v>
      </c>
      <c r="N966" s="15" t="s">
        <v>30</v>
      </c>
      <c r="O966" s="15" t="s">
        <v>30</v>
      </c>
      <c r="P966" s="15" t="s">
        <v>4</v>
      </c>
      <c r="Q966" s="15" t="s">
        <v>30</v>
      </c>
      <c r="R966" s="18" t="e">
        <f>INDEX('Blast furnaces'!$R:$R,MATCH(A966,'Blast furnaces'!$A:$A,0))</f>
        <v>#N/A</v>
      </c>
    </row>
    <row r="967" spans="1:18" x14ac:dyDescent="0.35">
      <c r="A967" s="15" t="s">
        <v>8043</v>
      </c>
      <c r="B967" s="15" t="s">
        <v>8044</v>
      </c>
      <c r="C967" s="15" t="s">
        <v>8041</v>
      </c>
      <c r="D967" s="15" t="s">
        <v>4871</v>
      </c>
      <c r="E967" s="15" t="s">
        <v>4872</v>
      </c>
      <c r="F967" s="15" t="s">
        <v>4868</v>
      </c>
      <c r="G967" s="15" t="s">
        <v>3899</v>
      </c>
      <c r="H967" s="16" t="s">
        <v>8045</v>
      </c>
      <c r="I967" s="17">
        <v>34</v>
      </c>
      <c r="J967" s="15" t="s">
        <v>30</v>
      </c>
      <c r="K967" s="15" t="s">
        <v>30</v>
      </c>
      <c r="L967" s="15">
        <v>1991</v>
      </c>
      <c r="M967" s="15" t="s">
        <v>30</v>
      </c>
      <c r="N967" s="15" t="s">
        <v>30</v>
      </c>
      <c r="O967" s="15" t="s">
        <v>30</v>
      </c>
      <c r="P967" s="15" t="s">
        <v>4</v>
      </c>
      <c r="Q967" s="15" t="s">
        <v>30</v>
      </c>
      <c r="R967" s="18" t="e">
        <f>INDEX('Blast furnaces'!$R:$R,MATCH(A967,'Blast furnaces'!$A:$A,0))</f>
        <v>#N/A</v>
      </c>
    </row>
    <row r="968" spans="1:18" x14ac:dyDescent="0.35">
      <c r="A968" s="15" t="s">
        <v>8046</v>
      </c>
      <c r="B968" s="15" t="s">
        <v>8047</v>
      </c>
      <c r="C968" s="15" t="s">
        <v>8048</v>
      </c>
      <c r="D968" s="15" t="s">
        <v>4873</v>
      </c>
      <c r="E968" s="15" t="s">
        <v>4874</v>
      </c>
      <c r="F968" s="15" t="s">
        <v>4868</v>
      </c>
      <c r="G968" s="15" t="s">
        <v>3899</v>
      </c>
      <c r="H968" s="16" t="s">
        <v>8049</v>
      </c>
      <c r="I968" s="17">
        <v>32.36</v>
      </c>
      <c r="J968" s="15" t="s">
        <v>30</v>
      </c>
      <c r="K968" s="15" t="s">
        <v>30</v>
      </c>
      <c r="L968" s="18">
        <v>34090</v>
      </c>
      <c r="M968" s="15" t="s">
        <v>30</v>
      </c>
      <c r="N968" s="15" t="s">
        <v>30</v>
      </c>
      <c r="O968" s="15" t="s">
        <v>30</v>
      </c>
      <c r="P968" s="15" t="s">
        <v>4</v>
      </c>
      <c r="Q968" s="15" t="s">
        <v>30</v>
      </c>
      <c r="R968" s="18" t="e">
        <f>INDEX('Blast furnaces'!$R:$R,MATCH(A968,'Blast furnaces'!$A:$A,0))</f>
        <v>#N/A</v>
      </c>
    </row>
    <row r="969" spans="1:18" x14ac:dyDescent="0.35">
      <c r="A969" s="15" t="s">
        <v>2207</v>
      </c>
      <c r="B969" s="15" t="s">
        <v>8050</v>
      </c>
      <c r="C969" s="15" t="s">
        <v>8051</v>
      </c>
      <c r="D969" s="15" t="s">
        <v>4873</v>
      </c>
      <c r="E969" s="15" t="s">
        <v>4874</v>
      </c>
      <c r="F969" s="15" t="s">
        <v>4868</v>
      </c>
      <c r="G969" s="15" t="s">
        <v>3899</v>
      </c>
      <c r="H969" s="16" t="s">
        <v>2209</v>
      </c>
      <c r="I969" s="17">
        <v>19</v>
      </c>
      <c r="J969" s="15" t="s">
        <v>30</v>
      </c>
      <c r="K969" s="20">
        <v>39017</v>
      </c>
      <c r="L969" s="15">
        <v>2006</v>
      </c>
      <c r="M969" s="15" t="s">
        <v>30</v>
      </c>
      <c r="N969" s="15" t="s">
        <v>30</v>
      </c>
      <c r="O969" s="15" t="s">
        <v>30</v>
      </c>
      <c r="P969" s="15" t="s">
        <v>5264</v>
      </c>
      <c r="Q969" s="15" t="s">
        <v>30</v>
      </c>
      <c r="R969" s="18">
        <f>INDEX('Blast furnaces'!$R:$R,MATCH(A969,'Blast furnaces'!$A:$A,0))</f>
        <v>0</v>
      </c>
    </row>
    <row r="970" spans="1:18" x14ac:dyDescent="0.35">
      <c r="A970" s="15" t="s">
        <v>8052</v>
      </c>
      <c r="B970" s="15" t="s">
        <v>8053</v>
      </c>
      <c r="C970" s="15" t="s">
        <v>8051</v>
      </c>
      <c r="D970" s="15" t="s">
        <v>4869</v>
      </c>
      <c r="E970" s="15" t="s">
        <v>4870</v>
      </c>
      <c r="F970" s="15" t="s">
        <v>4868</v>
      </c>
      <c r="G970" s="15" t="s">
        <v>3899</v>
      </c>
      <c r="H970" s="16" t="s">
        <v>8054</v>
      </c>
      <c r="I970" s="17">
        <v>72</v>
      </c>
      <c r="J970" s="15" t="s">
        <v>30</v>
      </c>
      <c r="K970" s="15" t="s">
        <v>30</v>
      </c>
      <c r="L970" s="15">
        <v>1953</v>
      </c>
      <c r="M970" s="15" t="s">
        <v>30</v>
      </c>
      <c r="N970" s="15" t="s">
        <v>30</v>
      </c>
      <c r="O970" s="15" t="s">
        <v>30</v>
      </c>
      <c r="P970" s="15" t="s">
        <v>4</v>
      </c>
      <c r="Q970" s="15" t="s">
        <v>30</v>
      </c>
      <c r="R970" s="18" t="e">
        <f>INDEX('Blast furnaces'!$R:$R,MATCH(A970,'Blast furnaces'!$A:$A,0))</f>
        <v>#N/A</v>
      </c>
    </row>
    <row r="971" spans="1:18" x14ac:dyDescent="0.35">
      <c r="A971" s="15" t="s">
        <v>8055</v>
      </c>
      <c r="B971" s="15" t="s">
        <v>8056</v>
      </c>
      <c r="C971" s="15" t="s">
        <v>8051</v>
      </c>
      <c r="D971" s="15" t="s">
        <v>4871</v>
      </c>
      <c r="E971" s="15" t="s">
        <v>4872</v>
      </c>
      <c r="F971" s="15" t="s">
        <v>4868</v>
      </c>
      <c r="G971" s="15" t="s">
        <v>3899</v>
      </c>
      <c r="H971" s="16" t="s">
        <v>8057</v>
      </c>
      <c r="I971" s="17" t="s">
        <v>30</v>
      </c>
      <c r="J971" s="15" t="s">
        <v>30</v>
      </c>
      <c r="K971" s="15" t="s">
        <v>30</v>
      </c>
      <c r="L971" s="15" t="s">
        <v>30</v>
      </c>
      <c r="M971" s="15" t="s">
        <v>30</v>
      </c>
      <c r="N971" s="15" t="s">
        <v>30</v>
      </c>
      <c r="O971" s="15" t="s">
        <v>30</v>
      </c>
      <c r="P971" s="15" t="s">
        <v>4</v>
      </c>
      <c r="Q971" s="15" t="s">
        <v>30</v>
      </c>
      <c r="R971" s="18" t="e">
        <f>INDEX('Blast furnaces'!$R:$R,MATCH(A971,'Blast furnaces'!$A:$A,0))</f>
        <v>#N/A</v>
      </c>
    </row>
    <row r="972" spans="1:18" x14ac:dyDescent="0.35">
      <c r="A972" s="15" t="s">
        <v>8058</v>
      </c>
      <c r="B972" s="15" t="s">
        <v>8059</v>
      </c>
      <c r="C972" s="15" t="s">
        <v>8060</v>
      </c>
      <c r="D972" s="15" t="s">
        <v>4873</v>
      </c>
      <c r="E972" s="15" t="s">
        <v>4874</v>
      </c>
      <c r="F972" s="15" t="s">
        <v>4868</v>
      </c>
      <c r="G972" s="15" t="s">
        <v>3899</v>
      </c>
      <c r="H972" s="16" t="s">
        <v>8061</v>
      </c>
      <c r="I972" s="17">
        <v>25.08</v>
      </c>
      <c r="J972" s="15" t="s">
        <v>30</v>
      </c>
      <c r="K972" s="15" t="s">
        <v>30</v>
      </c>
      <c r="L972" s="15">
        <v>1999</v>
      </c>
      <c r="M972" s="20">
        <v>44894</v>
      </c>
      <c r="N972" s="15" t="s">
        <v>30</v>
      </c>
      <c r="O972" s="18">
        <v>45323</v>
      </c>
      <c r="P972" s="15" t="s">
        <v>4</v>
      </c>
      <c r="Q972" s="15" t="s">
        <v>30</v>
      </c>
      <c r="R972" s="18" t="e">
        <f>INDEX('Blast furnaces'!$R:$R,MATCH(A972,'Blast furnaces'!$A:$A,0))</f>
        <v>#N/A</v>
      </c>
    </row>
    <row r="973" spans="1:18" x14ac:dyDescent="0.35">
      <c r="A973" s="15" t="s">
        <v>8062</v>
      </c>
      <c r="B973" s="15" t="s">
        <v>8063</v>
      </c>
      <c r="C973" s="15" t="s">
        <v>8060</v>
      </c>
      <c r="D973" s="15" t="s">
        <v>4869</v>
      </c>
      <c r="E973" s="15" t="s">
        <v>4870</v>
      </c>
      <c r="F973" s="15" t="s">
        <v>4868</v>
      </c>
      <c r="G973" s="15" t="s">
        <v>3899</v>
      </c>
      <c r="H973" s="16" t="s">
        <v>8064</v>
      </c>
      <c r="I973" s="17">
        <v>16</v>
      </c>
      <c r="J973" s="15" t="s">
        <v>30</v>
      </c>
      <c r="K973" s="15" t="s">
        <v>30</v>
      </c>
      <c r="L973" s="15">
        <v>2009</v>
      </c>
      <c r="M973" s="15" t="s">
        <v>30</v>
      </c>
      <c r="N973" s="15" t="s">
        <v>30</v>
      </c>
      <c r="O973" s="15" t="s">
        <v>30</v>
      </c>
      <c r="P973" s="15" t="s">
        <v>4</v>
      </c>
      <c r="Q973" s="15" t="s">
        <v>30</v>
      </c>
      <c r="R973" s="18" t="e">
        <f>INDEX('Blast furnaces'!$R:$R,MATCH(A973,'Blast furnaces'!$A:$A,0))</f>
        <v>#N/A</v>
      </c>
    </row>
    <row r="974" spans="1:18" x14ac:dyDescent="0.35">
      <c r="A974" s="15" t="s">
        <v>8065</v>
      </c>
      <c r="B974" s="15" t="s">
        <v>8066</v>
      </c>
      <c r="C974" s="15" t="s">
        <v>8067</v>
      </c>
      <c r="D974" s="15" t="s">
        <v>4875</v>
      </c>
      <c r="E974" s="15" t="s">
        <v>4867</v>
      </c>
      <c r="F974" s="15" t="s">
        <v>4868</v>
      </c>
      <c r="G974" s="15" t="s">
        <v>3899</v>
      </c>
      <c r="H974" s="16" t="s">
        <v>8068</v>
      </c>
      <c r="I974" s="17">
        <v>60</v>
      </c>
      <c r="J974" s="15" t="s">
        <v>30</v>
      </c>
      <c r="K974" s="15" t="s">
        <v>30</v>
      </c>
      <c r="L974" s="15">
        <v>1965</v>
      </c>
      <c r="M974" s="15" t="s">
        <v>30</v>
      </c>
      <c r="N974" s="15" t="s">
        <v>30</v>
      </c>
      <c r="O974" s="15" t="s">
        <v>30</v>
      </c>
      <c r="P974" s="15" t="s">
        <v>4</v>
      </c>
      <c r="Q974" s="15" t="s">
        <v>30</v>
      </c>
      <c r="R974" s="18" t="e">
        <f>INDEX('Blast furnaces'!$R:$R,MATCH(A974,'Blast furnaces'!$A:$A,0))</f>
        <v>#N/A</v>
      </c>
    </row>
    <row r="975" spans="1:18" x14ac:dyDescent="0.35">
      <c r="A975" s="15" t="s">
        <v>2212</v>
      </c>
      <c r="B975" s="15" t="s">
        <v>8069</v>
      </c>
      <c r="C975" s="15" t="s">
        <v>8070</v>
      </c>
      <c r="D975" s="15" t="s">
        <v>4876</v>
      </c>
      <c r="E975" s="15" t="s">
        <v>4877</v>
      </c>
      <c r="F975" s="15" t="s">
        <v>4868</v>
      </c>
      <c r="G975" s="15" t="s">
        <v>3899</v>
      </c>
      <c r="H975" s="16" t="s">
        <v>2214</v>
      </c>
      <c r="I975" s="17">
        <v>38</v>
      </c>
      <c r="J975" s="15" t="s">
        <v>30</v>
      </c>
      <c r="K975" s="15">
        <v>1985</v>
      </c>
      <c r="L975" s="15">
        <v>1987</v>
      </c>
      <c r="M975" s="15" t="s">
        <v>30</v>
      </c>
      <c r="N975" s="15" t="s">
        <v>30</v>
      </c>
      <c r="O975" s="15" t="s">
        <v>30</v>
      </c>
      <c r="P975" s="15" t="s">
        <v>5200</v>
      </c>
      <c r="Q975" s="15" t="s">
        <v>30</v>
      </c>
      <c r="R975" s="18">
        <f>INDEX('Blast furnaces'!$R:$R,MATCH(A975,'Blast furnaces'!$A:$A,0))</f>
        <v>41432</v>
      </c>
    </row>
    <row r="976" spans="1:18" x14ac:dyDescent="0.35">
      <c r="A976" s="15" t="s">
        <v>2219</v>
      </c>
      <c r="B976" s="15" t="s">
        <v>8071</v>
      </c>
      <c r="C976" s="15" t="s">
        <v>8070</v>
      </c>
      <c r="D976" s="15" t="s">
        <v>4871</v>
      </c>
      <c r="E976" s="15" t="s">
        <v>4872</v>
      </c>
      <c r="F976" s="15" t="s">
        <v>4868</v>
      </c>
      <c r="G976" s="15" t="s">
        <v>3899</v>
      </c>
      <c r="H976" s="16" t="s">
        <v>2221</v>
      </c>
      <c r="I976" s="17">
        <v>52</v>
      </c>
      <c r="J976" s="20">
        <v>24653</v>
      </c>
      <c r="K976" s="20">
        <v>24748</v>
      </c>
      <c r="L976" s="15">
        <v>1973</v>
      </c>
      <c r="M976" s="15" t="s">
        <v>30</v>
      </c>
      <c r="N976" s="15" t="s">
        <v>30</v>
      </c>
      <c r="O976" s="15" t="s">
        <v>30</v>
      </c>
      <c r="P976" s="15" t="s">
        <v>6901</v>
      </c>
      <c r="Q976" s="15" t="s">
        <v>30</v>
      </c>
      <c r="R976" s="18">
        <f>INDEX('Blast furnaces'!$R:$R,MATCH(A976,'Blast furnaces'!$A:$A,0))</f>
        <v>34026</v>
      </c>
    </row>
    <row r="977" spans="1:18" x14ac:dyDescent="0.35">
      <c r="A977" s="15" t="s">
        <v>8072</v>
      </c>
      <c r="B977" s="15" t="s">
        <v>8073</v>
      </c>
      <c r="C977" s="15" t="s">
        <v>8074</v>
      </c>
      <c r="D977" s="15" t="s">
        <v>4878</v>
      </c>
      <c r="E977" s="15" t="s">
        <v>4879</v>
      </c>
      <c r="F977" s="15" t="s">
        <v>4868</v>
      </c>
      <c r="G977" s="15" t="s">
        <v>3899</v>
      </c>
      <c r="H977" s="16" t="s">
        <v>8075</v>
      </c>
      <c r="I977" s="17">
        <v>28</v>
      </c>
      <c r="J977" s="15" t="s">
        <v>30</v>
      </c>
      <c r="K977" s="15">
        <v>1987</v>
      </c>
      <c r="L977" s="15">
        <v>1997</v>
      </c>
      <c r="M977" s="15" t="s">
        <v>30</v>
      </c>
      <c r="N977" s="15" t="s">
        <v>30</v>
      </c>
      <c r="O977" s="15" t="s">
        <v>30</v>
      </c>
      <c r="P977" s="15" t="s">
        <v>4</v>
      </c>
      <c r="Q977" s="15" t="s">
        <v>30</v>
      </c>
      <c r="R977" s="18" t="e">
        <f>INDEX('Blast furnaces'!$R:$R,MATCH(A977,'Blast furnaces'!$A:$A,0))</f>
        <v>#N/A</v>
      </c>
    </row>
    <row r="978" spans="1:18" x14ac:dyDescent="0.35">
      <c r="A978" s="15" t="s">
        <v>8076</v>
      </c>
      <c r="B978" s="15" t="s">
        <v>8077</v>
      </c>
      <c r="C978" s="15" t="s">
        <v>8078</v>
      </c>
      <c r="D978" s="15" t="s">
        <v>4875</v>
      </c>
      <c r="E978" s="15" t="s">
        <v>4867</v>
      </c>
      <c r="F978" s="15" t="s">
        <v>4868</v>
      </c>
      <c r="G978" s="15" t="s">
        <v>3899</v>
      </c>
      <c r="H978" s="16" t="s">
        <v>8079</v>
      </c>
      <c r="I978" s="17">
        <v>59</v>
      </c>
      <c r="J978" s="15" t="s">
        <v>30</v>
      </c>
      <c r="K978" s="15" t="s">
        <v>30</v>
      </c>
      <c r="L978" s="15">
        <v>1966</v>
      </c>
      <c r="M978" s="15" t="s">
        <v>30</v>
      </c>
      <c r="N978" s="15" t="s">
        <v>30</v>
      </c>
      <c r="O978" s="15" t="s">
        <v>30</v>
      </c>
      <c r="P978" s="15" t="s">
        <v>4</v>
      </c>
      <c r="Q978" s="15" t="s">
        <v>30</v>
      </c>
      <c r="R978" s="18" t="e">
        <f>INDEX('Blast furnaces'!$R:$R,MATCH(A978,'Blast furnaces'!$A:$A,0))</f>
        <v>#N/A</v>
      </c>
    </row>
    <row r="979" spans="1:18" x14ac:dyDescent="0.35">
      <c r="A979" s="15" t="s">
        <v>8080</v>
      </c>
      <c r="B979" s="15" t="s">
        <v>8081</v>
      </c>
      <c r="C979" s="15" t="s">
        <v>8082</v>
      </c>
      <c r="D979" s="15" t="s">
        <v>4871</v>
      </c>
      <c r="E979" s="15" t="s">
        <v>4872</v>
      </c>
      <c r="F979" s="15" t="s">
        <v>4868</v>
      </c>
      <c r="G979" s="15" t="s">
        <v>3899</v>
      </c>
      <c r="H979" s="16" t="s">
        <v>8083</v>
      </c>
      <c r="I979" s="17">
        <v>47</v>
      </c>
      <c r="J979" s="15" t="s">
        <v>30</v>
      </c>
      <c r="K979" s="15" t="s">
        <v>30</v>
      </c>
      <c r="L979" s="15">
        <v>1978</v>
      </c>
      <c r="M979" s="15" t="s">
        <v>30</v>
      </c>
      <c r="N979" s="15" t="s">
        <v>30</v>
      </c>
      <c r="O979" s="15" t="s">
        <v>30</v>
      </c>
      <c r="P979" s="15" t="s">
        <v>4</v>
      </c>
      <c r="Q979" s="15" t="s">
        <v>30</v>
      </c>
      <c r="R979" s="18" t="e">
        <f>INDEX('Blast furnaces'!$R:$R,MATCH(A979,'Blast furnaces'!$A:$A,0))</f>
        <v>#N/A</v>
      </c>
    </row>
    <row r="980" spans="1:18" x14ac:dyDescent="0.35">
      <c r="A980" s="15" t="s">
        <v>3281</v>
      </c>
      <c r="B980" s="15" t="s">
        <v>8084</v>
      </c>
      <c r="C980" s="15" t="s">
        <v>6601</v>
      </c>
      <c r="D980" s="15" t="s">
        <v>30</v>
      </c>
      <c r="E980" s="15" t="s">
        <v>30</v>
      </c>
      <c r="F980" s="15" t="s">
        <v>4868</v>
      </c>
      <c r="G980" s="15" t="s">
        <v>3899</v>
      </c>
      <c r="H980" s="16" t="s">
        <v>3283</v>
      </c>
      <c r="I980" s="19"/>
      <c r="J980" s="18">
        <v>44958</v>
      </c>
      <c r="K980" s="15" t="s">
        <v>30</v>
      </c>
      <c r="L980" s="15">
        <v>2030</v>
      </c>
      <c r="M980" s="15" t="s">
        <v>30</v>
      </c>
      <c r="N980" s="15" t="s">
        <v>30</v>
      </c>
      <c r="O980" s="15" t="s">
        <v>30</v>
      </c>
      <c r="P980" s="15" t="s">
        <v>3</v>
      </c>
      <c r="Q980" s="15" t="s">
        <v>30</v>
      </c>
      <c r="R980" s="18" t="e">
        <f>INDEX('Blast furnaces'!$R:$R,MATCH(A980,'Blast furnaces'!$A:$A,0))</f>
        <v>#N/A</v>
      </c>
    </row>
    <row r="981" spans="1:18" x14ac:dyDescent="0.35">
      <c r="A981" s="15" t="s">
        <v>8085</v>
      </c>
      <c r="B981" s="15" t="s">
        <v>8086</v>
      </c>
      <c r="C981" s="15" t="s">
        <v>8087</v>
      </c>
      <c r="D981" s="15" t="s">
        <v>4866</v>
      </c>
      <c r="E981" s="15" t="s">
        <v>4867</v>
      </c>
      <c r="F981" s="15" t="s">
        <v>4868</v>
      </c>
      <c r="G981" s="15" t="s">
        <v>3899</v>
      </c>
      <c r="H981" s="16" t="s">
        <v>8088</v>
      </c>
      <c r="I981" s="17">
        <v>61</v>
      </c>
      <c r="J981" s="15" t="s">
        <v>30</v>
      </c>
      <c r="K981" s="15" t="s">
        <v>30</v>
      </c>
      <c r="L981" s="15">
        <v>1966</v>
      </c>
      <c r="M981" s="15">
        <v>2021</v>
      </c>
      <c r="N981" s="15" t="s">
        <v>30</v>
      </c>
      <c r="O981" s="15">
        <v>2027</v>
      </c>
      <c r="P981" s="15" t="s">
        <v>4</v>
      </c>
      <c r="Q981" s="15" t="s">
        <v>30</v>
      </c>
      <c r="R981" s="18" t="e">
        <f>INDEX('Blast furnaces'!$R:$R,MATCH(A981,'Blast furnaces'!$A:$A,0))</f>
        <v>#N/A</v>
      </c>
    </row>
    <row r="982" spans="1:18" x14ac:dyDescent="0.35">
      <c r="A982" s="15" t="s">
        <v>8089</v>
      </c>
      <c r="B982" s="15" t="s">
        <v>8090</v>
      </c>
      <c r="C982" s="15" t="s">
        <v>8087</v>
      </c>
      <c r="D982" s="15" t="s">
        <v>4873</v>
      </c>
      <c r="E982" s="15" t="s">
        <v>4874</v>
      </c>
      <c r="F982" s="15" t="s">
        <v>4868</v>
      </c>
      <c r="G982" s="15" t="s">
        <v>3899</v>
      </c>
      <c r="H982" s="16" t="s">
        <v>8091</v>
      </c>
      <c r="I982" s="17">
        <v>0</v>
      </c>
      <c r="J982" s="18">
        <v>44562</v>
      </c>
      <c r="K982" s="15" t="s">
        <v>30</v>
      </c>
      <c r="L982" s="15">
        <v>2025</v>
      </c>
      <c r="M982" s="15" t="s">
        <v>30</v>
      </c>
      <c r="N982" s="15" t="s">
        <v>30</v>
      </c>
      <c r="O982" s="15" t="s">
        <v>30</v>
      </c>
      <c r="P982" s="15" t="s">
        <v>4</v>
      </c>
      <c r="Q982" s="15" t="s">
        <v>30</v>
      </c>
      <c r="R982" s="18" t="e">
        <f>INDEX('Blast furnaces'!$R:$R,MATCH(A982,'Blast furnaces'!$A:$A,0))</f>
        <v>#N/A</v>
      </c>
    </row>
    <row r="983" spans="1:18" x14ac:dyDescent="0.35">
      <c r="A983" s="15" t="s">
        <v>8092</v>
      </c>
      <c r="B983" s="15" t="s">
        <v>8093</v>
      </c>
      <c r="C983" s="15" t="s">
        <v>8094</v>
      </c>
      <c r="D983" s="15" t="s">
        <v>4880</v>
      </c>
      <c r="E983" s="15" t="s">
        <v>4881</v>
      </c>
      <c r="F983" s="15" t="s">
        <v>4882</v>
      </c>
      <c r="G983" s="15" t="s">
        <v>3870</v>
      </c>
      <c r="H983" s="16" t="s">
        <v>8095</v>
      </c>
      <c r="I983" s="17">
        <v>55</v>
      </c>
      <c r="J983" s="15" t="s">
        <v>30</v>
      </c>
      <c r="K983" s="15" t="s">
        <v>30</v>
      </c>
      <c r="L983" s="15">
        <v>1970</v>
      </c>
      <c r="M983" s="15" t="s">
        <v>30</v>
      </c>
      <c r="N983" s="15" t="s">
        <v>30</v>
      </c>
      <c r="O983" s="15" t="s">
        <v>30</v>
      </c>
      <c r="P983" s="15" t="s">
        <v>4</v>
      </c>
      <c r="Q983" s="15" t="s">
        <v>30</v>
      </c>
      <c r="R983" s="18" t="e">
        <f>INDEX('Blast furnaces'!$R:$R,MATCH(A983,'Blast furnaces'!$A:$A,0))</f>
        <v>#N/A</v>
      </c>
    </row>
    <row r="984" spans="1:18" x14ac:dyDescent="0.35">
      <c r="A984" s="15" t="s">
        <v>8096</v>
      </c>
      <c r="B984" s="15" t="s">
        <v>8097</v>
      </c>
      <c r="C984" s="15" t="s">
        <v>8098</v>
      </c>
      <c r="D984" s="15" t="s">
        <v>4883</v>
      </c>
      <c r="E984" s="15" t="s">
        <v>4884</v>
      </c>
      <c r="F984" s="15" t="s">
        <v>4882</v>
      </c>
      <c r="G984" s="15" t="s">
        <v>3870</v>
      </c>
      <c r="H984" s="16" t="s">
        <v>8099</v>
      </c>
      <c r="I984" s="17">
        <v>75</v>
      </c>
      <c r="J984" s="15" t="s">
        <v>30</v>
      </c>
      <c r="K984" s="15" t="s">
        <v>30</v>
      </c>
      <c r="L984" s="15">
        <v>1950</v>
      </c>
      <c r="M984" s="15" t="s">
        <v>30</v>
      </c>
      <c r="N984" s="15" t="s">
        <v>30</v>
      </c>
      <c r="O984" s="15" t="s">
        <v>30</v>
      </c>
      <c r="P984" s="15" t="s">
        <v>2</v>
      </c>
      <c r="Q984" s="15" t="s">
        <v>30</v>
      </c>
      <c r="R984" s="18" t="e">
        <f>INDEX('Blast furnaces'!$R:$R,MATCH(A984,'Blast furnaces'!$A:$A,0))</f>
        <v>#N/A</v>
      </c>
    </row>
    <row r="985" spans="1:18" x14ac:dyDescent="0.35">
      <c r="A985" s="15" t="s">
        <v>1817</v>
      </c>
      <c r="B985" s="15" t="s">
        <v>8100</v>
      </c>
      <c r="C985" s="15" t="s">
        <v>8098</v>
      </c>
      <c r="D985" s="15" t="s">
        <v>4885</v>
      </c>
      <c r="E985" s="15" t="s">
        <v>4884</v>
      </c>
      <c r="F985" s="15" t="s">
        <v>4882</v>
      </c>
      <c r="G985" s="15" t="s">
        <v>3870</v>
      </c>
      <c r="H985" s="15" t="s">
        <v>1819</v>
      </c>
      <c r="I985" s="17">
        <v>54</v>
      </c>
      <c r="J985" s="15">
        <v>1966</v>
      </c>
      <c r="K985" s="15" t="s">
        <v>30</v>
      </c>
      <c r="L985" s="15">
        <v>1971</v>
      </c>
      <c r="M985" s="15" t="s">
        <v>30</v>
      </c>
      <c r="N985" s="15" t="s">
        <v>30</v>
      </c>
      <c r="O985" s="15" t="s">
        <v>30</v>
      </c>
      <c r="P985" s="15" t="s">
        <v>5200</v>
      </c>
      <c r="Q985" s="15" t="s">
        <v>30</v>
      </c>
      <c r="R985" s="18">
        <f>INDEX('Blast furnaces'!$R:$R,MATCH(A985,'Blast furnaces'!$A:$A,0))</f>
        <v>38769</v>
      </c>
    </row>
    <row r="986" spans="1:18" x14ac:dyDescent="0.35">
      <c r="A986" s="15" t="s">
        <v>8101</v>
      </c>
      <c r="B986" s="15" t="s">
        <v>8102</v>
      </c>
      <c r="C986" s="15" t="s">
        <v>8103</v>
      </c>
      <c r="D986" s="15" t="s">
        <v>4886</v>
      </c>
      <c r="E986" s="15" t="s">
        <v>4887</v>
      </c>
      <c r="F986" s="15" t="s">
        <v>4882</v>
      </c>
      <c r="G986" s="15" t="s">
        <v>3870</v>
      </c>
      <c r="H986" s="16" t="s">
        <v>8104</v>
      </c>
      <c r="I986" s="17">
        <v>33</v>
      </c>
      <c r="J986" s="15" t="s">
        <v>30</v>
      </c>
      <c r="K986" s="15" t="s">
        <v>30</v>
      </c>
      <c r="L986" s="15">
        <v>1992</v>
      </c>
      <c r="M986" s="15" t="s">
        <v>30</v>
      </c>
      <c r="N986" s="15" t="s">
        <v>30</v>
      </c>
      <c r="O986" s="15" t="s">
        <v>30</v>
      </c>
      <c r="P986" s="15" t="s">
        <v>4</v>
      </c>
      <c r="Q986" s="15" t="s">
        <v>30</v>
      </c>
      <c r="R986" s="18" t="e">
        <f>INDEX('Blast furnaces'!$R:$R,MATCH(A986,'Blast furnaces'!$A:$A,0))</f>
        <v>#N/A</v>
      </c>
    </row>
    <row r="987" spans="1:18" x14ac:dyDescent="0.35">
      <c r="A987" s="15" t="s">
        <v>8105</v>
      </c>
      <c r="B987" s="15" t="s">
        <v>8106</v>
      </c>
      <c r="C987" s="15" t="s">
        <v>8107</v>
      </c>
      <c r="D987" s="15" t="s">
        <v>4888</v>
      </c>
      <c r="E987" s="15" t="s">
        <v>4889</v>
      </c>
      <c r="F987" s="15" t="s">
        <v>4882</v>
      </c>
      <c r="G987" s="15" t="s">
        <v>3870</v>
      </c>
      <c r="H987" s="16" t="s">
        <v>8108</v>
      </c>
      <c r="I987" s="17">
        <v>123</v>
      </c>
      <c r="J987" s="15" t="s">
        <v>30</v>
      </c>
      <c r="K987" s="15" t="s">
        <v>30</v>
      </c>
      <c r="L987" s="15">
        <v>1902</v>
      </c>
      <c r="M987" s="15" t="s">
        <v>30</v>
      </c>
      <c r="N987" s="15" t="s">
        <v>30</v>
      </c>
      <c r="O987" s="15" t="s">
        <v>30</v>
      </c>
      <c r="P987" s="15" t="s">
        <v>4</v>
      </c>
      <c r="Q987" s="15" t="s">
        <v>8109</v>
      </c>
      <c r="R987" s="18" t="e">
        <f>INDEX('Blast furnaces'!$R:$R,MATCH(A987,'Blast furnaces'!$A:$A,0))</f>
        <v>#N/A</v>
      </c>
    </row>
    <row r="988" spans="1:18" x14ac:dyDescent="0.35">
      <c r="A988" s="15" t="s">
        <v>8110</v>
      </c>
      <c r="B988" s="15" t="s">
        <v>8111</v>
      </c>
      <c r="C988" s="15" t="s">
        <v>8112</v>
      </c>
      <c r="D988" s="15" t="s">
        <v>4890</v>
      </c>
      <c r="E988" s="15" t="s">
        <v>4891</v>
      </c>
      <c r="F988" s="15" t="s">
        <v>4882</v>
      </c>
      <c r="G988" s="15" t="s">
        <v>3870</v>
      </c>
      <c r="H988" s="16" t="s">
        <v>8113</v>
      </c>
      <c r="I988" s="17">
        <v>68</v>
      </c>
      <c r="J988" s="15" t="s">
        <v>30</v>
      </c>
      <c r="K988" s="15" t="s">
        <v>30</v>
      </c>
      <c r="L988" s="15">
        <v>1957</v>
      </c>
      <c r="M988" s="15" t="s">
        <v>30</v>
      </c>
      <c r="N988" s="15" t="s">
        <v>30</v>
      </c>
      <c r="O988" s="15" t="s">
        <v>30</v>
      </c>
      <c r="P988" s="15" t="s">
        <v>4</v>
      </c>
      <c r="Q988" s="15" t="s">
        <v>30</v>
      </c>
      <c r="R988" s="18" t="e">
        <f>INDEX('Blast furnaces'!$R:$R,MATCH(A988,'Blast furnaces'!$A:$A,0))</f>
        <v>#N/A</v>
      </c>
    </row>
    <row r="989" spans="1:18" x14ac:dyDescent="0.35">
      <c r="A989" s="15" t="s">
        <v>8114</v>
      </c>
      <c r="B989" s="15" t="s">
        <v>8115</v>
      </c>
      <c r="C989" s="15" t="s">
        <v>8116</v>
      </c>
      <c r="D989" s="15" t="s">
        <v>4892</v>
      </c>
      <c r="E989" s="15" t="s">
        <v>4893</v>
      </c>
      <c r="F989" s="15" t="s">
        <v>4882</v>
      </c>
      <c r="G989" s="15" t="s">
        <v>3870</v>
      </c>
      <c r="H989" s="16" t="s">
        <v>8117</v>
      </c>
      <c r="I989" s="17">
        <v>126</v>
      </c>
      <c r="J989" s="15" t="s">
        <v>30</v>
      </c>
      <c r="K989" s="15" t="s">
        <v>30</v>
      </c>
      <c r="L989" s="15">
        <v>1899</v>
      </c>
      <c r="M989" s="15" t="s">
        <v>30</v>
      </c>
      <c r="N989" s="15" t="s">
        <v>30</v>
      </c>
      <c r="O989" s="15" t="s">
        <v>30</v>
      </c>
      <c r="P989" s="15" t="s">
        <v>4</v>
      </c>
      <c r="Q989" s="15" t="s">
        <v>30</v>
      </c>
      <c r="R989" s="18" t="e">
        <f>INDEX('Blast furnaces'!$R:$R,MATCH(A989,'Blast furnaces'!$A:$A,0))</f>
        <v>#N/A</v>
      </c>
    </row>
    <row r="990" spans="1:18" x14ac:dyDescent="0.35">
      <c r="A990" s="15" t="s">
        <v>8118</v>
      </c>
      <c r="B990" s="15" t="s">
        <v>8119</v>
      </c>
      <c r="C990" s="15" t="s">
        <v>8120</v>
      </c>
      <c r="D990" s="15" t="s">
        <v>4894</v>
      </c>
      <c r="E990" s="15" t="s">
        <v>4889</v>
      </c>
      <c r="F990" s="15" t="s">
        <v>4882</v>
      </c>
      <c r="G990" s="15" t="s">
        <v>3870</v>
      </c>
      <c r="H990" s="16" t="s">
        <v>8121</v>
      </c>
      <c r="I990" s="17">
        <v>54</v>
      </c>
      <c r="J990" s="15" t="s">
        <v>30</v>
      </c>
      <c r="K990" s="15" t="s">
        <v>30</v>
      </c>
      <c r="L990" s="15">
        <v>1971</v>
      </c>
      <c r="M990" s="15" t="s">
        <v>30</v>
      </c>
      <c r="N990" s="15" t="s">
        <v>30</v>
      </c>
      <c r="O990" s="15" t="s">
        <v>30</v>
      </c>
      <c r="P990" s="15" t="s">
        <v>4</v>
      </c>
      <c r="Q990" s="15" t="s">
        <v>30</v>
      </c>
      <c r="R990" s="18" t="e">
        <f>INDEX('Blast furnaces'!$R:$R,MATCH(A990,'Blast furnaces'!$A:$A,0))</f>
        <v>#N/A</v>
      </c>
    </row>
    <row r="991" spans="1:18" x14ac:dyDescent="0.35">
      <c r="A991" s="15" t="s">
        <v>8122</v>
      </c>
      <c r="B991" s="15" t="s">
        <v>8123</v>
      </c>
      <c r="C991" s="15" t="s">
        <v>8124</v>
      </c>
      <c r="D991" s="15" t="s">
        <v>4895</v>
      </c>
      <c r="E991" s="15" t="s">
        <v>4887</v>
      </c>
      <c r="F991" s="15" t="s">
        <v>4882</v>
      </c>
      <c r="G991" s="15" t="s">
        <v>3870</v>
      </c>
      <c r="H991" s="16" t="s">
        <v>8125</v>
      </c>
      <c r="I991" s="17" t="s">
        <v>30</v>
      </c>
      <c r="J991" s="15" t="s">
        <v>30</v>
      </c>
      <c r="K991" s="15" t="s">
        <v>30</v>
      </c>
      <c r="L991" s="15" t="s">
        <v>30</v>
      </c>
      <c r="M991" s="15" t="s">
        <v>30</v>
      </c>
      <c r="N991" s="15" t="s">
        <v>30</v>
      </c>
      <c r="O991" s="15">
        <v>2013</v>
      </c>
      <c r="P991" s="15" t="s">
        <v>4</v>
      </c>
      <c r="Q991" s="15" t="s">
        <v>30</v>
      </c>
      <c r="R991" s="18" t="e">
        <f>INDEX('Blast furnaces'!$R:$R,MATCH(A991,'Blast furnaces'!$A:$A,0))</f>
        <v>#N/A</v>
      </c>
    </row>
    <row r="992" spans="1:18" x14ac:dyDescent="0.35">
      <c r="A992" s="15" t="s">
        <v>8126</v>
      </c>
      <c r="B992" s="15" t="s">
        <v>8127</v>
      </c>
      <c r="C992" s="15" t="s">
        <v>8128</v>
      </c>
      <c r="D992" s="15" t="s">
        <v>4896</v>
      </c>
      <c r="E992" s="15" t="s">
        <v>4897</v>
      </c>
      <c r="F992" s="15" t="s">
        <v>4882</v>
      </c>
      <c r="G992" s="15" t="s">
        <v>3870</v>
      </c>
      <c r="H992" s="16" t="s">
        <v>8129</v>
      </c>
      <c r="I992" s="17">
        <v>77</v>
      </c>
      <c r="J992" s="15" t="s">
        <v>30</v>
      </c>
      <c r="K992" s="15" t="s">
        <v>30</v>
      </c>
      <c r="L992" s="15">
        <v>1948</v>
      </c>
      <c r="M992" s="15" t="s">
        <v>30</v>
      </c>
      <c r="N992" s="15" t="s">
        <v>30</v>
      </c>
      <c r="O992" s="15" t="s">
        <v>30</v>
      </c>
      <c r="P992" s="15" t="s">
        <v>4</v>
      </c>
      <c r="Q992" s="15" t="s">
        <v>30</v>
      </c>
      <c r="R992" s="18" t="e">
        <f>INDEX('Blast furnaces'!$R:$R,MATCH(A992,'Blast furnaces'!$A:$A,0))</f>
        <v>#N/A</v>
      </c>
    </row>
    <row r="993" spans="1:18" x14ac:dyDescent="0.35">
      <c r="A993" s="15" t="s">
        <v>8130</v>
      </c>
      <c r="B993" s="15" t="s">
        <v>8131</v>
      </c>
      <c r="C993" s="15" t="s">
        <v>8132</v>
      </c>
      <c r="D993" s="15" t="s">
        <v>4898</v>
      </c>
      <c r="E993" s="15" t="s">
        <v>4899</v>
      </c>
      <c r="F993" s="15" t="s">
        <v>4882</v>
      </c>
      <c r="G993" s="15" t="s">
        <v>3870</v>
      </c>
      <c r="H993" s="16" t="s">
        <v>8133</v>
      </c>
      <c r="I993" s="17">
        <v>33</v>
      </c>
      <c r="J993" s="15" t="s">
        <v>30</v>
      </c>
      <c r="K993" s="15" t="s">
        <v>30</v>
      </c>
      <c r="L993" s="15">
        <v>1992</v>
      </c>
      <c r="M993" s="15" t="s">
        <v>30</v>
      </c>
      <c r="N993" s="15" t="s">
        <v>30</v>
      </c>
      <c r="O993" s="15" t="s">
        <v>30</v>
      </c>
      <c r="P993" s="15" t="s">
        <v>4</v>
      </c>
      <c r="Q993" s="15" t="s">
        <v>30</v>
      </c>
      <c r="R993" s="18" t="e">
        <f>INDEX('Blast furnaces'!$R:$R,MATCH(A993,'Blast furnaces'!$A:$A,0))</f>
        <v>#N/A</v>
      </c>
    </row>
    <row r="994" spans="1:18" x14ac:dyDescent="0.35">
      <c r="A994" s="15" t="s">
        <v>2885</v>
      </c>
      <c r="B994" s="15" t="s">
        <v>8134</v>
      </c>
      <c r="C994" s="15" t="s">
        <v>8135</v>
      </c>
      <c r="D994" s="15" t="s">
        <v>4900</v>
      </c>
      <c r="E994" s="15" t="s">
        <v>4901</v>
      </c>
      <c r="F994" s="15" t="s">
        <v>4882</v>
      </c>
      <c r="G994" s="15" t="s">
        <v>3870</v>
      </c>
      <c r="H994" s="16" t="s">
        <v>2887</v>
      </c>
      <c r="I994" s="19"/>
      <c r="J994" s="18">
        <v>44958</v>
      </c>
      <c r="K994" s="15">
        <v>2025</v>
      </c>
      <c r="L994" s="15">
        <v>2029</v>
      </c>
      <c r="M994" s="15" t="s">
        <v>30</v>
      </c>
      <c r="N994" s="15" t="s">
        <v>30</v>
      </c>
      <c r="O994" s="15" t="s">
        <v>30</v>
      </c>
      <c r="P994" s="15" t="s">
        <v>5191</v>
      </c>
      <c r="Q994" s="15" t="s">
        <v>8136</v>
      </c>
      <c r="R994" s="18" t="e">
        <f>INDEX('Blast furnaces'!$R:$R,MATCH(A994,'Blast furnaces'!$A:$A,0))</f>
        <v>#N/A</v>
      </c>
    </row>
    <row r="995" spans="1:18" x14ac:dyDescent="0.35">
      <c r="A995" s="15" t="s">
        <v>8137</v>
      </c>
      <c r="B995" s="15" t="s">
        <v>8138</v>
      </c>
      <c r="C995" s="15" t="s">
        <v>8139</v>
      </c>
      <c r="D995" s="15" t="s">
        <v>4902</v>
      </c>
      <c r="E995" s="15" t="s">
        <v>4903</v>
      </c>
      <c r="F995" s="15" t="s">
        <v>4882</v>
      </c>
      <c r="G995" s="15" t="s">
        <v>3870</v>
      </c>
      <c r="H995" s="15" t="s">
        <v>8140</v>
      </c>
      <c r="I995" s="17">
        <v>72</v>
      </c>
      <c r="J995" s="15" t="s">
        <v>30</v>
      </c>
      <c r="K995" s="15" t="s">
        <v>30</v>
      </c>
      <c r="L995" s="15">
        <v>1953</v>
      </c>
      <c r="M995" s="15" t="s">
        <v>30</v>
      </c>
      <c r="N995" s="15" t="s">
        <v>30</v>
      </c>
      <c r="O995" s="15" t="s">
        <v>30</v>
      </c>
      <c r="P995" s="15" t="s">
        <v>4</v>
      </c>
      <c r="Q995" s="15" t="s">
        <v>30</v>
      </c>
      <c r="R995" s="18" t="e">
        <f>INDEX('Blast furnaces'!$R:$R,MATCH(A995,'Blast furnaces'!$A:$A,0))</f>
        <v>#N/A</v>
      </c>
    </row>
    <row r="996" spans="1:18" x14ac:dyDescent="0.35">
      <c r="A996" s="15" t="s">
        <v>8141</v>
      </c>
      <c r="B996" s="15" t="s">
        <v>8142</v>
      </c>
      <c r="C996" s="15" t="s">
        <v>8143</v>
      </c>
      <c r="D996" s="15" t="s">
        <v>4904</v>
      </c>
      <c r="E996" s="15" t="s">
        <v>4904</v>
      </c>
      <c r="F996" s="15" t="s">
        <v>4882</v>
      </c>
      <c r="G996" s="15" t="s">
        <v>3870</v>
      </c>
      <c r="H996" s="16" t="s">
        <v>8144</v>
      </c>
      <c r="I996" s="17">
        <v>67</v>
      </c>
      <c r="J996" s="15" t="s">
        <v>30</v>
      </c>
      <c r="K996" s="15" t="s">
        <v>30</v>
      </c>
      <c r="L996" s="15">
        <v>1958</v>
      </c>
      <c r="M996" s="15" t="s">
        <v>30</v>
      </c>
      <c r="N996" s="15" t="s">
        <v>30</v>
      </c>
      <c r="O996" s="15" t="s">
        <v>30</v>
      </c>
      <c r="P996" s="15" t="s">
        <v>4</v>
      </c>
      <c r="Q996" s="15" t="s">
        <v>30</v>
      </c>
      <c r="R996" s="18" t="e">
        <f>INDEX('Blast furnaces'!$R:$R,MATCH(A996,'Blast furnaces'!$A:$A,0))</f>
        <v>#N/A</v>
      </c>
    </row>
    <row r="997" spans="1:18" x14ac:dyDescent="0.35">
      <c r="A997" s="15" t="s">
        <v>8145</v>
      </c>
      <c r="B997" s="15" t="s">
        <v>8146</v>
      </c>
      <c r="C997" s="15" t="s">
        <v>8147</v>
      </c>
      <c r="D997" s="15" t="s">
        <v>4905</v>
      </c>
      <c r="E997" s="15" t="s">
        <v>4906</v>
      </c>
      <c r="F997" s="15" t="s">
        <v>4882</v>
      </c>
      <c r="G997" s="15" t="s">
        <v>3870</v>
      </c>
      <c r="H997" s="16" t="s">
        <v>8148</v>
      </c>
      <c r="I997" s="17">
        <v>71</v>
      </c>
      <c r="J997" s="15" t="s">
        <v>30</v>
      </c>
      <c r="K997" s="15" t="s">
        <v>30</v>
      </c>
      <c r="L997" s="15">
        <v>1954</v>
      </c>
      <c r="M997" s="15" t="s">
        <v>30</v>
      </c>
      <c r="N997" s="15" t="s">
        <v>30</v>
      </c>
      <c r="O997" s="15" t="s">
        <v>30</v>
      </c>
      <c r="P997" s="15" t="s">
        <v>4</v>
      </c>
      <c r="Q997" s="15" t="s">
        <v>30</v>
      </c>
      <c r="R997" s="18" t="e">
        <f>INDEX('Blast furnaces'!$R:$R,MATCH(A997,'Blast furnaces'!$A:$A,0))</f>
        <v>#N/A</v>
      </c>
    </row>
    <row r="998" spans="1:18" x14ac:dyDescent="0.35">
      <c r="A998" s="15" t="s">
        <v>8149</v>
      </c>
      <c r="B998" s="15" t="s">
        <v>8150</v>
      </c>
      <c r="C998" s="15" t="s">
        <v>8151</v>
      </c>
      <c r="D998" s="15" t="s">
        <v>4907</v>
      </c>
      <c r="E998" s="15" t="s">
        <v>4889</v>
      </c>
      <c r="F998" s="15" t="s">
        <v>4882</v>
      </c>
      <c r="G998" s="15" t="s">
        <v>3870</v>
      </c>
      <c r="H998" s="16" t="s">
        <v>8152</v>
      </c>
      <c r="I998" s="17">
        <v>58</v>
      </c>
      <c r="J998" s="15" t="s">
        <v>30</v>
      </c>
      <c r="K998" s="15" t="s">
        <v>30</v>
      </c>
      <c r="L998" s="15">
        <v>1967</v>
      </c>
      <c r="M998" s="15" t="s">
        <v>30</v>
      </c>
      <c r="N998" s="15" t="s">
        <v>30</v>
      </c>
      <c r="O998" s="15" t="s">
        <v>30</v>
      </c>
      <c r="P998" s="15" t="s">
        <v>4</v>
      </c>
      <c r="Q998" s="15" t="s">
        <v>30</v>
      </c>
      <c r="R998" s="18" t="e">
        <f>INDEX('Blast furnaces'!$R:$R,MATCH(A998,'Blast furnaces'!$A:$A,0))</f>
        <v>#N/A</v>
      </c>
    </row>
    <row r="999" spans="1:18" x14ac:dyDescent="0.35">
      <c r="A999" s="15" t="s">
        <v>3727</v>
      </c>
      <c r="B999" s="15" t="s">
        <v>8153</v>
      </c>
      <c r="C999" s="15" t="s">
        <v>8154</v>
      </c>
      <c r="D999" s="15" t="s">
        <v>30</v>
      </c>
      <c r="E999" s="15" t="s">
        <v>30</v>
      </c>
      <c r="F999" s="15" t="s">
        <v>4882</v>
      </c>
      <c r="G999" s="15" t="s">
        <v>3870</v>
      </c>
      <c r="H999" s="16" t="s">
        <v>3729</v>
      </c>
      <c r="I999" s="19"/>
      <c r="J999" s="15">
        <v>2021</v>
      </c>
      <c r="K999" s="15" t="s">
        <v>30</v>
      </c>
      <c r="L999" s="15">
        <v>2026</v>
      </c>
      <c r="M999" s="15" t="s">
        <v>30</v>
      </c>
      <c r="N999" s="15" t="s">
        <v>30</v>
      </c>
      <c r="O999" s="15" t="s">
        <v>30</v>
      </c>
      <c r="P999" s="15" t="s">
        <v>3</v>
      </c>
      <c r="Q999" s="15" t="s">
        <v>8155</v>
      </c>
      <c r="R999" s="18" t="e">
        <f>INDEX('Blast furnaces'!$R:$R,MATCH(A999,'Blast furnaces'!$A:$A,0))</f>
        <v>#N/A</v>
      </c>
    </row>
    <row r="1000" spans="1:18" x14ac:dyDescent="0.35">
      <c r="A1000" s="15" t="s">
        <v>2231</v>
      </c>
      <c r="B1000" s="15" t="s">
        <v>8156</v>
      </c>
      <c r="C1000" s="15" t="s">
        <v>8157</v>
      </c>
      <c r="D1000" s="15" t="s">
        <v>4908</v>
      </c>
      <c r="E1000" s="15" t="s">
        <v>4908</v>
      </c>
      <c r="F1000" s="15" t="s">
        <v>4909</v>
      </c>
      <c r="G1000" s="15" t="s">
        <v>3899</v>
      </c>
      <c r="H1000" s="16" t="s">
        <v>2233</v>
      </c>
      <c r="I1000" s="17" t="s">
        <v>30</v>
      </c>
      <c r="J1000" s="20">
        <v>44398</v>
      </c>
      <c r="K1000" s="18">
        <v>44621</v>
      </c>
      <c r="L1000" s="15" t="s">
        <v>30</v>
      </c>
      <c r="M1000" s="15" t="s">
        <v>30</v>
      </c>
      <c r="N1000" s="15" t="s">
        <v>30</v>
      </c>
      <c r="O1000" s="15" t="s">
        <v>30</v>
      </c>
      <c r="P1000" s="15" t="s">
        <v>5226</v>
      </c>
      <c r="Q1000" s="15" t="s">
        <v>7661</v>
      </c>
      <c r="R1000" s="18">
        <f>INDEX('Blast furnaces'!$R:$R,MATCH(A1000,'Blast furnaces'!$A:$A,0))</f>
        <v>0</v>
      </c>
    </row>
    <row r="1001" spans="1:18" x14ac:dyDescent="0.35">
      <c r="A1001" s="15" t="s">
        <v>3430</v>
      </c>
      <c r="B1001" s="15" t="s">
        <v>8158</v>
      </c>
      <c r="C1001" s="15" t="s">
        <v>8159</v>
      </c>
      <c r="D1001" s="15" t="s">
        <v>4910</v>
      </c>
      <c r="E1001" s="15" t="s">
        <v>4911</v>
      </c>
      <c r="F1001" s="15" t="s">
        <v>4912</v>
      </c>
      <c r="G1001" s="15" t="s">
        <v>3870</v>
      </c>
      <c r="H1001" s="16" t="s">
        <v>3432</v>
      </c>
      <c r="I1001" s="19"/>
      <c r="J1001" s="18">
        <v>44256</v>
      </c>
      <c r="K1001" s="15" t="s">
        <v>30</v>
      </c>
      <c r="L1001" s="15">
        <v>2026</v>
      </c>
      <c r="M1001" s="15" t="s">
        <v>30</v>
      </c>
      <c r="N1001" s="15" t="s">
        <v>30</v>
      </c>
      <c r="O1001" s="15" t="s">
        <v>30</v>
      </c>
      <c r="P1001" s="15" t="s">
        <v>3</v>
      </c>
      <c r="Q1001" s="15" t="s">
        <v>8160</v>
      </c>
      <c r="R1001" s="18" t="e">
        <f>INDEX('Blast furnaces'!$R:$R,MATCH(A1001,'Blast furnaces'!$A:$A,0))</f>
        <v>#N/A</v>
      </c>
    </row>
    <row r="1002" spans="1:18" x14ac:dyDescent="0.35">
      <c r="A1002" s="15" t="s">
        <v>8161</v>
      </c>
      <c r="B1002" s="15" t="s">
        <v>8162</v>
      </c>
      <c r="C1002" s="15" t="s">
        <v>6615</v>
      </c>
      <c r="D1002" s="15" t="s">
        <v>4913</v>
      </c>
      <c r="E1002" s="15" t="s">
        <v>4914</v>
      </c>
      <c r="F1002" s="15" t="s">
        <v>4912</v>
      </c>
      <c r="G1002" s="15" t="s">
        <v>3870</v>
      </c>
      <c r="H1002" s="16" t="s">
        <v>8163</v>
      </c>
      <c r="I1002" s="17">
        <v>95</v>
      </c>
      <c r="J1002" s="15" t="s">
        <v>30</v>
      </c>
      <c r="K1002" s="15" t="s">
        <v>30</v>
      </c>
      <c r="L1002" s="15">
        <v>1930</v>
      </c>
      <c r="M1002" s="15" t="s">
        <v>30</v>
      </c>
      <c r="N1002" s="15" t="s">
        <v>30</v>
      </c>
      <c r="O1002" s="15" t="s">
        <v>30</v>
      </c>
      <c r="P1002" s="15" t="s">
        <v>4</v>
      </c>
      <c r="Q1002" s="15" t="s">
        <v>30</v>
      </c>
      <c r="R1002" s="18" t="e">
        <f>INDEX('Blast furnaces'!$R:$R,MATCH(A1002,'Blast furnaces'!$A:$A,0))</f>
        <v>#N/A</v>
      </c>
    </row>
    <row r="1003" spans="1:18" x14ac:dyDescent="0.35">
      <c r="A1003" s="15" t="s">
        <v>8164</v>
      </c>
      <c r="B1003" s="15" t="s">
        <v>8165</v>
      </c>
      <c r="C1003" s="15" t="s">
        <v>6620</v>
      </c>
      <c r="D1003" s="15" t="s">
        <v>4915</v>
      </c>
      <c r="E1003" s="15" t="s">
        <v>4916</v>
      </c>
      <c r="F1003" s="15" t="s">
        <v>4912</v>
      </c>
      <c r="G1003" s="15" t="s">
        <v>3870</v>
      </c>
      <c r="H1003" s="16" t="s">
        <v>8166</v>
      </c>
      <c r="I1003" s="17">
        <v>109</v>
      </c>
      <c r="J1003" s="15" t="s">
        <v>30</v>
      </c>
      <c r="K1003" s="15" t="s">
        <v>30</v>
      </c>
      <c r="L1003" s="15">
        <v>1916</v>
      </c>
      <c r="M1003" s="15" t="s">
        <v>30</v>
      </c>
      <c r="N1003" s="15" t="s">
        <v>30</v>
      </c>
      <c r="O1003" s="15" t="s">
        <v>30</v>
      </c>
      <c r="P1003" s="15" t="s">
        <v>4</v>
      </c>
      <c r="Q1003" s="15" t="s">
        <v>8167</v>
      </c>
      <c r="R1003" s="18" t="e">
        <f>INDEX('Blast furnaces'!$R:$R,MATCH(A1003,'Blast furnaces'!$A:$A,0))</f>
        <v>#N/A</v>
      </c>
    </row>
    <row r="1004" spans="1:18" x14ac:dyDescent="0.35">
      <c r="A1004" s="15" t="s">
        <v>2358</v>
      </c>
      <c r="B1004" s="15" t="s">
        <v>8168</v>
      </c>
      <c r="C1004" s="15" t="s">
        <v>6623</v>
      </c>
      <c r="D1004" s="15" t="s">
        <v>4917</v>
      </c>
      <c r="E1004" s="15" t="s">
        <v>4911</v>
      </c>
      <c r="F1004" s="15" t="s">
        <v>4912</v>
      </c>
      <c r="G1004" s="15" t="s">
        <v>3870</v>
      </c>
      <c r="H1004" s="15" t="s">
        <v>2360</v>
      </c>
      <c r="I1004" s="17">
        <v>84</v>
      </c>
      <c r="J1004" s="15" t="s">
        <v>30</v>
      </c>
      <c r="K1004" s="15" t="s">
        <v>30</v>
      </c>
      <c r="L1004" s="15">
        <v>1941</v>
      </c>
      <c r="M1004" s="15" t="s">
        <v>30</v>
      </c>
      <c r="N1004" s="15" t="s">
        <v>30</v>
      </c>
      <c r="O1004" s="15" t="s">
        <v>30</v>
      </c>
      <c r="P1004" s="15" t="s">
        <v>5200</v>
      </c>
      <c r="Q1004" s="15" t="s">
        <v>30</v>
      </c>
      <c r="R1004" s="18">
        <f>INDEX('Blast furnaces'!$R:$R,MATCH(A1004,'Blast furnaces'!$A:$A,0))</f>
        <v>42217</v>
      </c>
    </row>
    <row r="1005" spans="1:18" x14ac:dyDescent="0.35">
      <c r="A1005" s="15" t="s">
        <v>2354</v>
      </c>
      <c r="B1005" s="15" t="s">
        <v>8169</v>
      </c>
      <c r="C1005" s="15" t="s">
        <v>6623</v>
      </c>
      <c r="D1005" s="15" t="s">
        <v>4918</v>
      </c>
      <c r="E1005" s="15" t="s">
        <v>4919</v>
      </c>
      <c r="F1005" s="15" t="s">
        <v>4912</v>
      </c>
      <c r="G1005" s="15" t="s">
        <v>3870</v>
      </c>
      <c r="H1005" s="15" t="s">
        <v>2356</v>
      </c>
      <c r="I1005" s="17">
        <v>112</v>
      </c>
      <c r="J1005" s="15" t="s">
        <v>30</v>
      </c>
      <c r="K1005" s="15" t="s">
        <v>30</v>
      </c>
      <c r="L1005" s="15">
        <v>1913</v>
      </c>
      <c r="M1005" s="15" t="s">
        <v>30</v>
      </c>
      <c r="N1005" s="15" t="s">
        <v>30</v>
      </c>
      <c r="O1005" s="15" t="s">
        <v>30</v>
      </c>
      <c r="P1005" s="15" t="s">
        <v>5264</v>
      </c>
      <c r="Q1005" s="15" t="s">
        <v>8170</v>
      </c>
      <c r="R1005" s="18">
        <f>INDEX('Blast furnaces'!$R:$R,MATCH(A1005,'Blast furnaces'!$A:$A,0))</f>
        <v>1996</v>
      </c>
    </row>
    <row r="1006" spans="1:18" x14ac:dyDescent="0.35">
      <c r="A1006" s="15" t="s">
        <v>3425</v>
      </c>
      <c r="B1006" s="15" t="s">
        <v>8171</v>
      </c>
      <c r="C1006" s="15" t="s">
        <v>8154</v>
      </c>
      <c r="D1006" s="15" t="s">
        <v>4920</v>
      </c>
      <c r="E1006" s="15" t="s">
        <v>4911</v>
      </c>
      <c r="F1006" s="15" t="s">
        <v>4912</v>
      </c>
      <c r="G1006" s="15" t="s">
        <v>3870</v>
      </c>
      <c r="H1006" s="16" t="s">
        <v>3427</v>
      </c>
      <c r="I1006" s="17">
        <v>0</v>
      </c>
      <c r="J1006" s="15" t="s">
        <v>30</v>
      </c>
      <c r="K1006" s="18">
        <v>44743</v>
      </c>
      <c r="L1006" s="15">
        <v>2025</v>
      </c>
      <c r="M1006" s="15" t="s">
        <v>30</v>
      </c>
      <c r="N1006" s="15" t="s">
        <v>30</v>
      </c>
      <c r="O1006" s="15" t="s">
        <v>30</v>
      </c>
      <c r="P1006" s="15" t="s">
        <v>5191</v>
      </c>
      <c r="Q1006" s="15" t="s">
        <v>8172</v>
      </c>
      <c r="R1006" s="18" t="e">
        <f>INDEX('Blast furnaces'!$R:$R,MATCH(A1006,'Blast furnaces'!$A:$A,0))</f>
        <v>#N/A</v>
      </c>
    </row>
    <row r="1007" spans="1:18" x14ac:dyDescent="0.35">
      <c r="A1007" s="15" t="s">
        <v>8173</v>
      </c>
      <c r="B1007" s="15" t="s">
        <v>8174</v>
      </c>
      <c r="C1007" s="15" t="s">
        <v>8175</v>
      </c>
      <c r="D1007" s="15" t="s">
        <v>4921</v>
      </c>
      <c r="E1007" s="15" t="s">
        <v>4922</v>
      </c>
      <c r="F1007" s="15" t="s">
        <v>4923</v>
      </c>
      <c r="G1007" s="15" t="s">
        <v>3870</v>
      </c>
      <c r="H1007" s="16" t="s">
        <v>8176</v>
      </c>
      <c r="I1007" s="17">
        <v>107</v>
      </c>
      <c r="J1007" s="15" t="s">
        <v>30</v>
      </c>
      <c r="K1007" s="15" t="s">
        <v>30</v>
      </c>
      <c r="L1007" s="15">
        <v>1918</v>
      </c>
      <c r="M1007" s="15" t="s">
        <v>30</v>
      </c>
      <c r="N1007" s="15" t="s">
        <v>30</v>
      </c>
      <c r="O1007" s="15" t="s">
        <v>30</v>
      </c>
      <c r="P1007" s="15" t="s">
        <v>4</v>
      </c>
      <c r="Q1007" s="15" t="s">
        <v>30</v>
      </c>
      <c r="R1007" s="18" t="e">
        <f>INDEX('Blast furnaces'!$R:$R,MATCH(A1007,'Blast furnaces'!$A:$A,0))</f>
        <v>#N/A</v>
      </c>
    </row>
    <row r="1008" spans="1:18" x14ac:dyDescent="0.35">
      <c r="A1008" s="15" t="s">
        <v>8177</v>
      </c>
      <c r="B1008" s="15" t="s">
        <v>8178</v>
      </c>
      <c r="C1008" s="15" t="s">
        <v>8179</v>
      </c>
      <c r="D1008" s="15" t="s">
        <v>4924</v>
      </c>
      <c r="E1008" s="15" t="s">
        <v>4925</v>
      </c>
      <c r="F1008" s="15" t="s">
        <v>4923</v>
      </c>
      <c r="G1008" s="15" t="s">
        <v>3870</v>
      </c>
      <c r="H1008" s="15" t="s">
        <v>8180</v>
      </c>
      <c r="I1008" s="17">
        <v>26</v>
      </c>
      <c r="J1008" s="15" t="s">
        <v>30</v>
      </c>
      <c r="K1008" s="15" t="s">
        <v>30</v>
      </c>
      <c r="L1008" s="15">
        <v>1999</v>
      </c>
      <c r="M1008" s="15" t="s">
        <v>30</v>
      </c>
      <c r="N1008" s="15" t="s">
        <v>30</v>
      </c>
      <c r="O1008" s="15" t="s">
        <v>30</v>
      </c>
      <c r="P1008" s="15" t="s">
        <v>4</v>
      </c>
      <c r="Q1008" s="15" t="s">
        <v>8181</v>
      </c>
      <c r="R1008" s="18" t="e">
        <f>INDEX('Blast furnaces'!$R:$R,MATCH(A1008,'Blast furnaces'!$A:$A,0))</f>
        <v>#N/A</v>
      </c>
    </row>
    <row r="1009" spans="1:18" x14ac:dyDescent="0.35">
      <c r="A1009" s="15" t="s">
        <v>8182</v>
      </c>
      <c r="B1009" s="15" t="s">
        <v>8183</v>
      </c>
      <c r="C1009" s="15" t="s">
        <v>8184</v>
      </c>
      <c r="D1009" s="15" t="s">
        <v>4926</v>
      </c>
      <c r="E1009" s="15" t="s">
        <v>4927</v>
      </c>
      <c r="F1009" s="15" t="s">
        <v>4928</v>
      </c>
      <c r="G1009" s="15" t="s">
        <v>3926</v>
      </c>
      <c r="H1009" s="16" t="s">
        <v>8185</v>
      </c>
      <c r="I1009" s="17">
        <v>13</v>
      </c>
      <c r="J1009" s="15" t="s">
        <v>30</v>
      </c>
      <c r="K1009" s="15" t="s">
        <v>30</v>
      </c>
      <c r="L1009" s="15">
        <v>2012</v>
      </c>
      <c r="M1009" s="15" t="s">
        <v>30</v>
      </c>
      <c r="N1009" s="15" t="s">
        <v>30</v>
      </c>
      <c r="O1009" s="15" t="s">
        <v>30</v>
      </c>
      <c r="P1009" s="15" t="s">
        <v>4</v>
      </c>
      <c r="Q1009" s="15" t="s">
        <v>30</v>
      </c>
      <c r="R1009" s="18" t="e">
        <f>INDEX('Blast furnaces'!$R:$R,MATCH(A1009,'Blast furnaces'!$A:$A,0))</f>
        <v>#N/A</v>
      </c>
    </row>
    <row r="1010" spans="1:18" x14ac:dyDescent="0.35">
      <c r="A1010" s="15" t="s">
        <v>2366</v>
      </c>
      <c r="B1010" s="15" t="s">
        <v>8186</v>
      </c>
      <c r="C1010" s="15" t="s">
        <v>8187</v>
      </c>
      <c r="D1010" s="15" t="s">
        <v>4929</v>
      </c>
      <c r="E1010" s="15" t="s">
        <v>4930</v>
      </c>
      <c r="F1010" s="15" t="s">
        <v>4928</v>
      </c>
      <c r="G1010" s="15" t="s">
        <v>3926</v>
      </c>
      <c r="H1010" s="16" t="s">
        <v>2368</v>
      </c>
      <c r="I1010" s="17">
        <v>15</v>
      </c>
      <c r="J1010" s="15" t="s">
        <v>30</v>
      </c>
      <c r="K1010" s="15" t="s">
        <v>30</v>
      </c>
      <c r="L1010" s="15">
        <v>2010</v>
      </c>
      <c r="M1010" s="15" t="s">
        <v>30</v>
      </c>
      <c r="N1010" s="15" t="s">
        <v>30</v>
      </c>
      <c r="O1010" s="15" t="s">
        <v>30</v>
      </c>
      <c r="P1010" s="15" t="s">
        <v>5337</v>
      </c>
      <c r="Q1010" s="15" t="s">
        <v>30</v>
      </c>
      <c r="R1010" s="18">
        <f>INDEX('Blast furnaces'!$R:$R,MATCH(A1010,'Blast furnaces'!$A:$A,0))</f>
        <v>0</v>
      </c>
    </row>
    <row r="1011" spans="1:18" x14ac:dyDescent="0.35">
      <c r="A1011" s="15" t="s">
        <v>2388</v>
      </c>
      <c r="B1011" s="15" t="s">
        <v>8188</v>
      </c>
      <c r="C1011" s="15" t="s">
        <v>8189</v>
      </c>
      <c r="D1011" s="15" t="s">
        <v>4931</v>
      </c>
      <c r="E1011" s="15" t="s">
        <v>4931</v>
      </c>
      <c r="F1011" s="15" t="s">
        <v>4932</v>
      </c>
      <c r="G1011" s="15" t="s">
        <v>3899</v>
      </c>
      <c r="H1011" s="16" t="s">
        <v>2390</v>
      </c>
      <c r="I1011" s="17">
        <v>54</v>
      </c>
      <c r="J1011" s="15" t="s">
        <v>30</v>
      </c>
      <c r="K1011" s="15" t="s">
        <v>30</v>
      </c>
      <c r="L1011" s="15">
        <v>1971</v>
      </c>
      <c r="M1011" s="15" t="s">
        <v>30</v>
      </c>
      <c r="N1011" s="15" t="s">
        <v>30</v>
      </c>
      <c r="O1011" s="15" t="s">
        <v>30</v>
      </c>
      <c r="P1011" s="15" t="s">
        <v>5264</v>
      </c>
      <c r="Q1011" s="15" t="s">
        <v>30</v>
      </c>
      <c r="R1011" s="18">
        <f>INDEX('Blast furnaces'!$R:$R,MATCH(A1011,'Blast furnaces'!$A:$A,0))</f>
        <v>0</v>
      </c>
    </row>
    <row r="1012" spans="1:18" x14ac:dyDescent="0.35">
      <c r="A1012" s="15" t="s">
        <v>2394</v>
      </c>
      <c r="B1012" s="15" t="s">
        <v>8190</v>
      </c>
      <c r="C1012" s="15" t="s">
        <v>8191</v>
      </c>
      <c r="D1012" s="15" t="s">
        <v>4933</v>
      </c>
      <c r="E1012" s="15" t="s">
        <v>4934</v>
      </c>
      <c r="F1012" s="15" t="s">
        <v>4932</v>
      </c>
      <c r="G1012" s="15" t="s">
        <v>3899</v>
      </c>
      <c r="H1012" s="16" t="s">
        <v>2396</v>
      </c>
      <c r="I1012" s="17">
        <v>32</v>
      </c>
      <c r="J1012" s="15" t="s">
        <v>30</v>
      </c>
      <c r="K1012" s="15" t="s">
        <v>30</v>
      </c>
      <c r="L1012" s="15">
        <v>1993</v>
      </c>
      <c r="M1012" s="15" t="s">
        <v>30</v>
      </c>
      <c r="N1012" s="15" t="s">
        <v>30</v>
      </c>
      <c r="O1012" s="15" t="s">
        <v>30</v>
      </c>
      <c r="P1012" s="15" t="s">
        <v>5264</v>
      </c>
      <c r="Q1012" s="15" t="s">
        <v>30</v>
      </c>
      <c r="R1012" s="18">
        <f>INDEX('Blast furnaces'!$R:$R,MATCH(A1012,'Blast furnaces'!$A:$A,0))</f>
        <v>0</v>
      </c>
    </row>
    <row r="1013" spans="1:18" x14ac:dyDescent="0.35">
      <c r="A1013" s="15" t="s">
        <v>8192</v>
      </c>
      <c r="B1013" s="15" t="s">
        <v>8193</v>
      </c>
      <c r="C1013" s="15" t="s">
        <v>8194</v>
      </c>
      <c r="D1013" s="15" t="s">
        <v>4935</v>
      </c>
      <c r="E1013" s="15" t="s">
        <v>4936</v>
      </c>
      <c r="F1013" s="15" t="s">
        <v>4932</v>
      </c>
      <c r="G1013" s="15" t="s">
        <v>3899</v>
      </c>
      <c r="H1013" s="16" t="s">
        <v>8195</v>
      </c>
      <c r="I1013" s="17">
        <v>22</v>
      </c>
      <c r="J1013" s="15" t="s">
        <v>30</v>
      </c>
      <c r="K1013" s="15" t="s">
        <v>30</v>
      </c>
      <c r="L1013" s="15">
        <v>2003</v>
      </c>
      <c r="M1013" s="15" t="s">
        <v>30</v>
      </c>
      <c r="N1013" s="15" t="s">
        <v>30</v>
      </c>
      <c r="O1013" s="15" t="s">
        <v>30</v>
      </c>
      <c r="P1013" s="15" t="s">
        <v>4</v>
      </c>
      <c r="Q1013" s="15" t="s">
        <v>30</v>
      </c>
      <c r="R1013" s="18" t="e">
        <f>INDEX('Blast furnaces'!$R:$R,MATCH(A1013,'Blast furnaces'!$A:$A,0))</f>
        <v>#N/A</v>
      </c>
    </row>
    <row r="1014" spans="1:18" x14ac:dyDescent="0.35">
      <c r="A1014" s="15" t="s">
        <v>8196</v>
      </c>
      <c r="B1014" s="15" t="s">
        <v>8197</v>
      </c>
      <c r="C1014" s="15" t="s">
        <v>8198</v>
      </c>
      <c r="D1014" s="15" t="s">
        <v>4937</v>
      </c>
      <c r="E1014" s="15" t="s">
        <v>4934</v>
      </c>
      <c r="F1014" s="15" t="s">
        <v>4932</v>
      </c>
      <c r="G1014" s="15" t="s">
        <v>3899</v>
      </c>
      <c r="H1014" s="16" t="s">
        <v>8199</v>
      </c>
      <c r="I1014" s="17">
        <v>54</v>
      </c>
      <c r="J1014" s="15" t="s">
        <v>30</v>
      </c>
      <c r="K1014" s="15" t="s">
        <v>30</v>
      </c>
      <c r="L1014" s="15">
        <v>1971</v>
      </c>
      <c r="M1014" s="15" t="s">
        <v>30</v>
      </c>
      <c r="N1014" s="15" t="s">
        <v>30</v>
      </c>
      <c r="O1014" s="15" t="s">
        <v>30</v>
      </c>
      <c r="P1014" s="15" t="s">
        <v>4</v>
      </c>
      <c r="Q1014" s="15" t="s">
        <v>30</v>
      </c>
      <c r="R1014" s="18" t="e">
        <f>INDEX('Blast furnaces'!$R:$R,MATCH(A1014,'Blast furnaces'!$A:$A,0))</f>
        <v>#N/A</v>
      </c>
    </row>
    <row r="1015" spans="1:18" x14ac:dyDescent="0.35">
      <c r="A1015" s="15" t="s">
        <v>8200</v>
      </c>
      <c r="B1015" s="15" t="s">
        <v>8201</v>
      </c>
      <c r="C1015" s="15" t="s">
        <v>8202</v>
      </c>
      <c r="D1015" s="15" t="s">
        <v>4931</v>
      </c>
      <c r="E1015" s="15" t="s">
        <v>4931</v>
      </c>
      <c r="F1015" s="15" t="s">
        <v>4932</v>
      </c>
      <c r="G1015" s="15" t="s">
        <v>3899</v>
      </c>
      <c r="H1015" s="16" t="s">
        <v>8203</v>
      </c>
      <c r="I1015" s="17">
        <v>56</v>
      </c>
      <c r="J1015" s="15" t="s">
        <v>30</v>
      </c>
      <c r="K1015" s="15" t="s">
        <v>30</v>
      </c>
      <c r="L1015" s="15">
        <v>1969</v>
      </c>
      <c r="M1015" s="15" t="s">
        <v>30</v>
      </c>
      <c r="N1015" s="15" t="s">
        <v>30</v>
      </c>
      <c r="O1015" s="15" t="s">
        <v>30</v>
      </c>
      <c r="P1015" s="15" t="s">
        <v>4</v>
      </c>
      <c r="Q1015" s="15" t="s">
        <v>30</v>
      </c>
      <c r="R1015" s="18" t="e">
        <f>INDEX('Blast furnaces'!$R:$R,MATCH(A1015,'Blast furnaces'!$A:$A,0))</f>
        <v>#N/A</v>
      </c>
    </row>
    <row r="1016" spans="1:18" x14ac:dyDescent="0.35">
      <c r="A1016" s="15" t="s">
        <v>8204</v>
      </c>
      <c r="B1016" s="15" t="s">
        <v>8205</v>
      </c>
      <c r="C1016" s="15" t="s">
        <v>8206</v>
      </c>
      <c r="D1016" s="15" t="s">
        <v>4931</v>
      </c>
      <c r="E1016" s="15" t="s">
        <v>4931</v>
      </c>
      <c r="F1016" s="15" t="s">
        <v>4932</v>
      </c>
      <c r="G1016" s="15" t="s">
        <v>3899</v>
      </c>
      <c r="H1016" s="16" t="s">
        <v>8207</v>
      </c>
      <c r="I1016" s="17">
        <v>59</v>
      </c>
      <c r="J1016" s="15" t="s">
        <v>30</v>
      </c>
      <c r="K1016" s="15" t="s">
        <v>30</v>
      </c>
      <c r="L1016" s="15">
        <v>1966</v>
      </c>
      <c r="M1016" s="15" t="s">
        <v>30</v>
      </c>
      <c r="N1016" s="15" t="s">
        <v>30</v>
      </c>
      <c r="O1016" s="15" t="s">
        <v>30</v>
      </c>
      <c r="P1016" s="15" t="s">
        <v>4</v>
      </c>
      <c r="Q1016" s="15" t="s">
        <v>30</v>
      </c>
      <c r="R1016" s="18" t="e">
        <f>INDEX('Blast furnaces'!$R:$R,MATCH(A1016,'Blast furnaces'!$A:$A,0))</f>
        <v>#N/A</v>
      </c>
    </row>
    <row r="1017" spans="1:18" x14ac:dyDescent="0.35">
      <c r="A1017" s="15" t="s">
        <v>8208</v>
      </c>
      <c r="B1017" s="15" t="s">
        <v>8209</v>
      </c>
      <c r="C1017" s="15" t="s">
        <v>8210</v>
      </c>
      <c r="D1017" s="15" t="s">
        <v>4938</v>
      </c>
      <c r="E1017" s="15" t="s">
        <v>4939</v>
      </c>
      <c r="F1017" s="15" t="s">
        <v>4932</v>
      </c>
      <c r="G1017" s="15" t="s">
        <v>3899</v>
      </c>
      <c r="H1017" s="16" t="s">
        <v>8211</v>
      </c>
      <c r="I1017" s="17">
        <v>51</v>
      </c>
      <c r="J1017" s="15" t="s">
        <v>30</v>
      </c>
      <c r="K1017" s="15" t="s">
        <v>30</v>
      </c>
      <c r="L1017" s="15">
        <v>1974</v>
      </c>
      <c r="M1017" s="15" t="s">
        <v>30</v>
      </c>
      <c r="N1017" s="15" t="s">
        <v>30</v>
      </c>
      <c r="O1017" s="15" t="s">
        <v>30</v>
      </c>
      <c r="P1017" s="15" t="s">
        <v>4</v>
      </c>
      <c r="Q1017" s="15" t="s">
        <v>30</v>
      </c>
      <c r="R1017" s="18" t="e">
        <f>INDEX('Blast furnaces'!$R:$R,MATCH(A1017,'Blast furnaces'!$A:$A,0))</f>
        <v>#N/A</v>
      </c>
    </row>
    <row r="1018" spans="1:18" x14ac:dyDescent="0.35">
      <c r="A1018" s="15" t="s">
        <v>8212</v>
      </c>
      <c r="B1018" s="15" t="s">
        <v>8213</v>
      </c>
      <c r="C1018" s="15" t="s">
        <v>8210</v>
      </c>
      <c r="D1018" s="15" t="s">
        <v>4940</v>
      </c>
      <c r="E1018" s="15" t="s">
        <v>4941</v>
      </c>
      <c r="F1018" s="15" t="s">
        <v>4932</v>
      </c>
      <c r="G1018" s="15" t="s">
        <v>3899</v>
      </c>
      <c r="H1018" s="16" t="s">
        <v>8214</v>
      </c>
      <c r="I1018" s="17">
        <v>34</v>
      </c>
      <c r="J1018" s="15" t="s">
        <v>30</v>
      </c>
      <c r="K1018" s="15" t="s">
        <v>30</v>
      </c>
      <c r="L1018" s="15">
        <v>1991</v>
      </c>
      <c r="M1018" s="15" t="s">
        <v>30</v>
      </c>
      <c r="N1018" s="15" t="s">
        <v>30</v>
      </c>
      <c r="O1018" s="15" t="s">
        <v>30</v>
      </c>
      <c r="P1018" s="15" t="s">
        <v>4</v>
      </c>
      <c r="Q1018" s="15" t="s">
        <v>30</v>
      </c>
      <c r="R1018" s="18" t="e">
        <f>INDEX('Blast furnaces'!$R:$R,MATCH(A1018,'Blast furnaces'!$A:$A,0))</f>
        <v>#N/A</v>
      </c>
    </row>
    <row r="1019" spans="1:18" x14ac:dyDescent="0.35">
      <c r="A1019" s="15" t="s">
        <v>8215</v>
      </c>
      <c r="B1019" s="15" t="s">
        <v>8216</v>
      </c>
      <c r="C1019" s="15" t="s">
        <v>8210</v>
      </c>
      <c r="D1019" s="15" t="s">
        <v>4942</v>
      </c>
      <c r="E1019" s="15" t="s">
        <v>4943</v>
      </c>
      <c r="F1019" s="15" t="s">
        <v>4932</v>
      </c>
      <c r="G1019" s="15" t="s">
        <v>3899</v>
      </c>
      <c r="H1019" s="16" t="s">
        <v>8217</v>
      </c>
      <c r="I1019" s="17">
        <v>38</v>
      </c>
      <c r="J1019" s="15" t="s">
        <v>30</v>
      </c>
      <c r="K1019" s="15" t="s">
        <v>30</v>
      </c>
      <c r="L1019" s="15">
        <v>1987</v>
      </c>
      <c r="M1019" s="15" t="s">
        <v>30</v>
      </c>
      <c r="N1019" s="15" t="s">
        <v>30</v>
      </c>
      <c r="O1019" s="15" t="s">
        <v>30</v>
      </c>
      <c r="P1019" s="15" t="s">
        <v>4</v>
      </c>
      <c r="Q1019" s="15" t="s">
        <v>30</v>
      </c>
      <c r="R1019" s="18" t="e">
        <f>INDEX('Blast furnaces'!$R:$R,MATCH(A1019,'Blast furnaces'!$A:$A,0))</f>
        <v>#N/A</v>
      </c>
    </row>
    <row r="1020" spans="1:18" x14ac:dyDescent="0.35">
      <c r="A1020" s="15" t="s">
        <v>8218</v>
      </c>
      <c r="B1020" s="15" t="s">
        <v>8219</v>
      </c>
      <c r="C1020" s="15" t="s">
        <v>8220</v>
      </c>
      <c r="D1020" s="15" t="s">
        <v>4944</v>
      </c>
      <c r="E1020" s="15" t="s">
        <v>4931</v>
      </c>
      <c r="F1020" s="15" t="s">
        <v>4932</v>
      </c>
      <c r="G1020" s="15" t="s">
        <v>3899</v>
      </c>
      <c r="H1020" s="16" t="s">
        <v>8221</v>
      </c>
      <c r="I1020" s="17">
        <v>36.770000000000003</v>
      </c>
      <c r="J1020" s="15" t="s">
        <v>30</v>
      </c>
      <c r="K1020" s="15" t="s">
        <v>30</v>
      </c>
      <c r="L1020" s="21">
        <v>32478</v>
      </c>
      <c r="M1020" s="15" t="s">
        <v>30</v>
      </c>
      <c r="N1020" s="15" t="s">
        <v>30</v>
      </c>
      <c r="O1020" s="15" t="s">
        <v>30</v>
      </c>
      <c r="P1020" s="15" t="s">
        <v>4</v>
      </c>
      <c r="Q1020" s="15" t="s">
        <v>30</v>
      </c>
      <c r="R1020" s="18" t="e">
        <f>INDEX('Blast furnaces'!$R:$R,MATCH(A1020,'Blast furnaces'!$A:$A,0))</f>
        <v>#N/A</v>
      </c>
    </row>
    <row r="1021" spans="1:18" x14ac:dyDescent="0.35">
      <c r="A1021" s="15" t="s">
        <v>8222</v>
      </c>
      <c r="B1021" s="15" t="s">
        <v>8223</v>
      </c>
      <c r="C1021" s="15" t="s">
        <v>8224</v>
      </c>
      <c r="D1021" s="15" t="s">
        <v>4945</v>
      </c>
      <c r="E1021" s="15" t="s">
        <v>4946</v>
      </c>
      <c r="F1021" s="15" t="s">
        <v>4947</v>
      </c>
      <c r="G1021" s="15" t="s">
        <v>3899</v>
      </c>
      <c r="H1021" s="16" t="s">
        <v>8225</v>
      </c>
      <c r="I1021" s="17">
        <v>52</v>
      </c>
      <c r="J1021" s="15" t="s">
        <v>30</v>
      </c>
      <c r="K1021" s="15" t="s">
        <v>30</v>
      </c>
      <c r="L1021" s="15">
        <v>1973</v>
      </c>
      <c r="M1021" s="15" t="s">
        <v>30</v>
      </c>
      <c r="N1021" s="15" t="s">
        <v>30</v>
      </c>
      <c r="O1021" s="15" t="s">
        <v>30</v>
      </c>
      <c r="P1021" s="15" t="s">
        <v>4</v>
      </c>
      <c r="Q1021" s="15" t="s">
        <v>30</v>
      </c>
      <c r="R1021" s="18" t="e">
        <f>INDEX('Blast furnaces'!$R:$R,MATCH(A1021,'Blast furnaces'!$A:$A,0))</f>
        <v>#N/A</v>
      </c>
    </row>
    <row r="1022" spans="1:18" x14ac:dyDescent="0.35">
      <c r="A1022" s="15" t="s">
        <v>8226</v>
      </c>
      <c r="B1022" s="15" t="s">
        <v>8227</v>
      </c>
      <c r="C1022" s="15" t="s">
        <v>8228</v>
      </c>
      <c r="D1022" s="15" t="s">
        <v>4948</v>
      </c>
      <c r="E1022" s="15" t="s">
        <v>4949</v>
      </c>
      <c r="F1022" s="15" t="s">
        <v>4947</v>
      </c>
      <c r="G1022" s="15" t="s">
        <v>3899</v>
      </c>
      <c r="H1022" s="16" t="s">
        <v>8229</v>
      </c>
      <c r="I1022" s="17">
        <v>22</v>
      </c>
      <c r="J1022" s="15" t="s">
        <v>30</v>
      </c>
      <c r="K1022" s="15" t="s">
        <v>30</v>
      </c>
      <c r="L1022" s="15">
        <v>2003</v>
      </c>
      <c r="M1022" s="15" t="s">
        <v>30</v>
      </c>
      <c r="N1022" s="15" t="s">
        <v>30</v>
      </c>
      <c r="O1022" s="15" t="s">
        <v>30</v>
      </c>
      <c r="P1022" s="15" t="s">
        <v>5207</v>
      </c>
      <c r="Q1022" s="15" t="s">
        <v>30</v>
      </c>
      <c r="R1022" s="18" t="e">
        <f>INDEX('Blast furnaces'!$R:$R,MATCH(A1022,'Blast furnaces'!$A:$A,0))</f>
        <v>#N/A</v>
      </c>
    </row>
    <row r="1023" spans="1:18" x14ac:dyDescent="0.35">
      <c r="A1023" s="15" t="s">
        <v>3520</v>
      </c>
      <c r="B1023" s="15" t="s">
        <v>8230</v>
      </c>
      <c r="C1023" s="15" t="s">
        <v>8231</v>
      </c>
      <c r="D1023" s="15" t="s">
        <v>4950</v>
      </c>
      <c r="E1023" s="15" t="s">
        <v>4951</v>
      </c>
      <c r="F1023" s="15" t="s">
        <v>4947</v>
      </c>
      <c r="G1023" s="15" t="s">
        <v>3899</v>
      </c>
      <c r="H1023" s="16" t="s">
        <v>3522</v>
      </c>
      <c r="I1023" s="19"/>
      <c r="J1023" s="18">
        <v>45047</v>
      </c>
      <c r="K1023" s="15">
        <v>2026</v>
      </c>
      <c r="L1023" s="15">
        <v>2028</v>
      </c>
      <c r="M1023" s="15" t="s">
        <v>30</v>
      </c>
      <c r="N1023" s="15" t="s">
        <v>30</v>
      </c>
      <c r="O1023" s="15" t="s">
        <v>30</v>
      </c>
      <c r="P1023" s="15" t="s">
        <v>5191</v>
      </c>
      <c r="Q1023" s="15" t="s">
        <v>8232</v>
      </c>
      <c r="R1023" s="18" t="e">
        <f>INDEX('Blast furnaces'!$R:$R,MATCH(A1023,'Blast furnaces'!$A:$A,0))</f>
        <v>#N/A</v>
      </c>
    </row>
    <row r="1024" spans="1:18" x14ac:dyDescent="0.35">
      <c r="A1024" s="15" t="s">
        <v>8233</v>
      </c>
      <c r="B1024" s="15" t="s">
        <v>8234</v>
      </c>
      <c r="C1024" s="15" t="s">
        <v>8235</v>
      </c>
      <c r="D1024" s="15" t="s">
        <v>4952</v>
      </c>
      <c r="E1024" s="15" t="s">
        <v>4951</v>
      </c>
      <c r="F1024" s="15" t="s">
        <v>4947</v>
      </c>
      <c r="G1024" s="15" t="s">
        <v>3899</v>
      </c>
      <c r="H1024" s="16" t="s">
        <v>8236</v>
      </c>
      <c r="I1024" s="17">
        <v>27</v>
      </c>
      <c r="J1024" s="15" t="s">
        <v>30</v>
      </c>
      <c r="K1024" s="15" t="s">
        <v>30</v>
      </c>
      <c r="L1024" s="15">
        <v>1998</v>
      </c>
      <c r="M1024" s="15" t="s">
        <v>30</v>
      </c>
      <c r="N1024" s="15" t="s">
        <v>30</v>
      </c>
      <c r="O1024" s="15" t="s">
        <v>30</v>
      </c>
      <c r="P1024" s="15" t="s">
        <v>4</v>
      </c>
      <c r="Q1024" s="15" t="s">
        <v>30</v>
      </c>
      <c r="R1024" s="18" t="e">
        <f>INDEX('Blast furnaces'!$R:$R,MATCH(A1024,'Blast furnaces'!$A:$A,0))</f>
        <v>#N/A</v>
      </c>
    </row>
    <row r="1025" spans="1:18" x14ac:dyDescent="0.35">
      <c r="A1025" s="15" t="s">
        <v>8237</v>
      </c>
      <c r="B1025" s="15" t="s">
        <v>8238</v>
      </c>
      <c r="C1025" s="15" t="s">
        <v>8239</v>
      </c>
      <c r="D1025" s="15" t="s">
        <v>4953</v>
      </c>
      <c r="E1025" s="15" t="s">
        <v>4951</v>
      </c>
      <c r="F1025" s="15" t="s">
        <v>4947</v>
      </c>
      <c r="G1025" s="15" t="s">
        <v>3899</v>
      </c>
      <c r="H1025" s="16" t="s">
        <v>8240</v>
      </c>
      <c r="I1025" s="17">
        <v>26</v>
      </c>
      <c r="J1025" s="15" t="s">
        <v>30</v>
      </c>
      <c r="K1025" s="15" t="s">
        <v>30</v>
      </c>
      <c r="L1025" s="15">
        <v>1999</v>
      </c>
      <c r="M1025" s="15" t="s">
        <v>30</v>
      </c>
      <c r="N1025" s="15" t="s">
        <v>30</v>
      </c>
      <c r="O1025" s="15" t="s">
        <v>30</v>
      </c>
      <c r="P1025" s="15" t="s">
        <v>4</v>
      </c>
      <c r="Q1025" s="15" t="s">
        <v>30</v>
      </c>
      <c r="R1025" s="18" t="e">
        <f>INDEX('Blast furnaces'!$R:$R,MATCH(A1025,'Blast furnaces'!$A:$A,0))</f>
        <v>#N/A</v>
      </c>
    </row>
    <row r="1026" spans="1:18" x14ac:dyDescent="0.35">
      <c r="A1026" s="15" t="s">
        <v>8241</v>
      </c>
      <c r="B1026" s="15" t="s">
        <v>8242</v>
      </c>
      <c r="C1026" s="15" t="s">
        <v>8243</v>
      </c>
      <c r="D1026" s="15" t="s">
        <v>4954</v>
      </c>
      <c r="E1026" s="15" t="s">
        <v>4955</v>
      </c>
      <c r="F1026" s="15" t="s">
        <v>4947</v>
      </c>
      <c r="G1026" s="15" t="s">
        <v>3899</v>
      </c>
      <c r="H1026" s="16" t="s">
        <v>8244</v>
      </c>
      <c r="I1026" s="17">
        <v>30</v>
      </c>
      <c r="J1026" s="15" t="s">
        <v>30</v>
      </c>
      <c r="K1026" s="15" t="s">
        <v>30</v>
      </c>
      <c r="L1026" s="15">
        <v>1995</v>
      </c>
      <c r="M1026" s="15" t="s">
        <v>30</v>
      </c>
      <c r="N1026" s="15" t="s">
        <v>30</v>
      </c>
      <c r="O1026" s="15" t="s">
        <v>30</v>
      </c>
      <c r="P1026" s="15" t="s">
        <v>4</v>
      </c>
      <c r="Q1026" s="15" t="s">
        <v>30</v>
      </c>
      <c r="R1026" s="18" t="e">
        <f>INDEX('Blast furnaces'!$R:$R,MATCH(A1026,'Blast furnaces'!$A:$A,0))</f>
        <v>#N/A</v>
      </c>
    </row>
    <row r="1027" spans="1:18" x14ac:dyDescent="0.35">
      <c r="A1027" s="15" t="s">
        <v>8245</v>
      </c>
      <c r="B1027" s="15" t="s">
        <v>8246</v>
      </c>
      <c r="C1027" s="15" t="s">
        <v>8247</v>
      </c>
      <c r="D1027" s="15" t="s">
        <v>4956</v>
      </c>
      <c r="E1027" s="15" t="s">
        <v>4951</v>
      </c>
      <c r="F1027" s="15" t="s">
        <v>4947</v>
      </c>
      <c r="G1027" s="15" t="s">
        <v>3899</v>
      </c>
      <c r="H1027" s="16" t="s">
        <v>8248</v>
      </c>
      <c r="I1027" s="17">
        <v>15</v>
      </c>
      <c r="J1027" s="15" t="s">
        <v>30</v>
      </c>
      <c r="K1027" s="15" t="s">
        <v>30</v>
      </c>
      <c r="L1027" s="15">
        <v>2010</v>
      </c>
      <c r="M1027" s="15" t="s">
        <v>30</v>
      </c>
      <c r="N1027" s="15" t="s">
        <v>30</v>
      </c>
      <c r="O1027" s="15" t="s">
        <v>30</v>
      </c>
      <c r="P1027" s="15" t="s">
        <v>4</v>
      </c>
      <c r="Q1027" s="15" t="s">
        <v>30</v>
      </c>
      <c r="R1027" s="18" t="e">
        <f>INDEX('Blast furnaces'!$R:$R,MATCH(A1027,'Blast furnaces'!$A:$A,0))</f>
        <v>#N/A</v>
      </c>
    </row>
    <row r="1028" spans="1:18" x14ac:dyDescent="0.35">
      <c r="A1028" s="15" t="s">
        <v>8249</v>
      </c>
      <c r="B1028" s="15" t="s">
        <v>8250</v>
      </c>
      <c r="C1028" s="15" t="s">
        <v>8247</v>
      </c>
      <c r="D1028" s="15" t="s">
        <v>4956</v>
      </c>
      <c r="E1028" s="15" t="s">
        <v>4951</v>
      </c>
      <c r="F1028" s="15" t="s">
        <v>4947</v>
      </c>
      <c r="G1028" s="15" t="s">
        <v>3899</v>
      </c>
      <c r="H1028" s="16" t="s">
        <v>8251</v>
      </c>
      <c r="I1028" s="17">
        <v>31</v>
      </c>
      <c r="J1028" s="15" t="s">
        <v>30</v>
      </c>
      <c r="K1028" s="15" t="s">
        <v>30</v>
      </c>
      <c r="L1028" s="15">
        <v>1994</v>
      </c>
      <c r="M1028" s="15" t="s">
        <v>30</v>
      </c>
      <c r="N1028" s="15" t="s">
        <v>30</v>
      </c>
      <c r="O1028" s="15" t="s">
        <v>30</v>
      </c>
      <c r="P1028" s="15" t="s">
        <v>4</v>
      </c>
      <c r="Q1028" s="15" t="s">
        <v>30</v>
      </c>
      <c r="R1028" s="18" t="e">
        <f>INDEX('Blast furnaces'!$R:$R,MATCH(A1028,'Blast furnaces'!$A:$A,0))</f>
        <v>#N/A</v>
      </c>
    </row>
    <row r="1029" spans="1:18" x14ac:dyDescent="0.35">
      <c r="A1029" s="15" t="s">
        <v>8252</v>
      </c>
      <c r="B1029" s="15" t="s">
        <v>8253</v>
      </c>
      <c r="C1029" s="15" t="s">
        <v>8254</v>
      </c>
      <c r="D1029" s="15" t="s">
        <v>4954</v>
      </c>
      <c r="E1029" s="15" t="s">
        <v>4955</v>
      </c>
      <c r="F1029" s="15" t="s">
        <v>4947</v>
      </c>
      <c r="G1029" s="15" t="s">
        <v>3899</v>
      </c>
      <c r="H1029" s="16" t="s">
        <v>8255</v>
      </c>
      <c r="I1029" s="17">
        <v>37</v>
      </c>
      <c r="J1029" s="15" t="s">
        <v>30</v>
      </c>
      <c r="K1029" s="15" t="s">
        <v>30</v>
      </c>
      <c r="L1029" s="15">
        <v>1988</v>
      </c>
      <c r="M1029" s="15" t="s">
        <v>30</v>
      </c>
      <c r="N1029" s="15" t="s">
        <v>30</v>
      </c>
      <c r="O1029" s="15" t="s">
        <v>30</v>
      </c>
      <c r="P1029" s="15" t="s">
        <v>4</v>
      </c>
      <c r="Q1029" s="15" t="s">
        <v>30</v>
      </c>
      <c r="R1029" s="18" t="e">
        <f>INDEX('Blast furnaces'!$R:$R,MATCH(A1029,'Blast furnaces'!$A:$A,0))</f>
        <v>#N/A</v>
      </c>
    </row>
    <row r="1030" spans="1:18" x14ac:dyDescent="0.35">
      <c r="A1030" s="15" t="s">
        <v>8256</v>
      </c>
      <c r="B1030" s="15" t="s">
        <v>8257</v>
      </c>
      <c r="C1030" s="15" t="s">
        <v>8254</v>
      </c>
      <c r="D1030" s="15" t="s">
        <v>4957</v>
      </c>
      <c r="E1030" s="15" t="s">
        <v>4951</v>
      </c>
      <c r="F1030" s="15" t="s">
        <v>4947</v>
      </c>
      <c r="G1030" s="15" t="s">
        <v>3899</v>
      </c>
      <c r="H1030" s="16" t="s">
        <v>8258</v>
      </c>
      <c r="I1030" s="17">
        <v>36</v>
      </c>
      <c r="J1030" s="15" t="s">
        <v>30</v>
      </c>
      <c r="K1030" s="15" t="s">
        <v>30</v>
      </c>
      <c r="L1030" s="15">
        <v>1989</v>
      </c>
      <c r="M1030" s="15" t="s">
        <v>30</v>
      </c>
      <c r="N1030" s="15" t="s">
        <v>30</v>
      </c>
      <c r="O1030" s="15" t="s">
        <v>30</v>
      </c>
      <c r="P1030" s="15" t="s">
        <v>4</v>
      </c>
      <c r="Q1030" s="15" t="s">
        <v>30</v>
      </c>
      <c r="R1030" s="18" t="e">
        <f>INDEX('Blast furnaces'!$R:$R,MATCH(A1030,'Blast furnaces'!$A:$A,0))</f>
        <v>#N/A</v>
      </c>
    </row>
    <row r="1031" spans="1:18" x14ac:dyDescent="0.35">
      <c r="A1031" s="15" t="s">
        <v>8259</v>
      </c>
      <c r="B1031" s="15" t="s">
        <v>8260</v>
      </c>
      <c r="C1031" s="15" t="s">
        <v>8261</v>
      </c>
      <c r="D1031" s="15" t="s">
        <v>4952</v>
      </c>
      <c r="E1031" s="15" t="s">
        <v>4951</v>
      </c>
      <c r="F1031" s="15" t="s">
        <v>4947</v>
      </c>
      <c r="G1031" s="15" t="s">
        <v>3899</v>
      </c>
      <c r="H1031" s="16" t="s">
        <v>8262</v>
      </c>
      <c r="I1031" s="17">
        <v>8</v>
      </c>
      <c r="J1031" s="15" t="s">
        <v>30</v>
      </c>
      <c r="K1031" s="15" t="s">
        <v>30</v>
      </c>
      <c r="L1031" s="15">
        <v>2017</v>
      </c>
      <c r="M1031" s="15" t="s">
        <v>30</v>
      </c>
      <c r="N1031" s="15" t="s">
        <v>30</v>
      </c>
      <c r="O1031" s="15" t="s">
        <v>30</v>
      </c>
      <c r="P1031" s="15" t="s">
        <v>4</v>
      </c>
      <c r="Q1031" s="15" t="s">
        <v>30</v>
      </c>
      <c r="R1031" s="18" t="e">
        <f>INDEX('Blast furnaces'!$R:$R,MATCH(A1031,'Blast furnaces'!$A:$A,0))</f>
        <v>#N/A</v>
      </c>
    </row>
    <row r="1032" spans="1:18" x14ac:dyDescent="0.35">
      <c r="A1032" s="15" t="s">
        <v>8263</v>
      </c>
      <c r="B1032" s="15" t="s">
        <v>8264</v>
      </c>
      <c r="C1032" s="15" t="s">
        <v>8265</v>
      </c>
      <c r="D1032" s="15" t="s">
        <v>4957</v>
      </c>
      <c r="E1032" s="15" t="s">
        <v>4955</v>
      </c>
      <c r="F1032" s="15" t="s">
        <v>4947</v>
      </c>
      <c r="G1032" s="15" t="s">
        <v>3899</v>
      </c>
      <c r="H1032" s="16" t="s">
        <v>8266</v>
      </c>
      <c r="I1032" s="17">
        <v>31</v>
      </c>
      <c r="J1032" s="15" t="s">
        <v>30</v>
      </c>
      <c r="K1032" s="15" t="s">
        <v>30</v>
      </c>
      <c r="L1032" s="15">
        <v>1994</v>
      </c>
      <c r="M1032" s="15" t="s">
        <v>30</v>
      </c>
      <c r="N1032" s="15" t="s">
        <v>30</v>
      </c>
      <c r="O1032" s="15" t="s">
        <v>30</v>
      </c>
      <c r="P1032" s="15" t="s">
        <v>4</v>
      </c>
      <c r="Q1032" s="15" t="s">
        <v>30</v>
      </c>
      <c r="R1032" s="18" t="e">
        <f>INDEX('Blast furnaces'!$R:$R,MATCH(A1032,'Blast furnaces'!$A:$A,0))</f>
        <v>#N/A</v>
      </c>
    </row>
    <row r="1033" spans="1:18" x14ac:dyDescent="0.35">
      <c r="A1033" s="15" t="s">
        <v>3434</v>
      </c>
      <c r="B1033" s="15" t="s">
        <v>8267</v>
      </c>
      <c r="C1033" s="15" t="s">
        <v>8268</v>
      </c>
      <c r="D1033" s="15" t="s">
        <v>4958</v>
      </c>
      <c r="E1033" s="15" t="s">
        <v>4959</v>
      </c>
      <c r="F1033" s="15" t="s">
        <v>4960</v>
      </c>
      <c r="G1033" s="15" t="s">
        <v>3891</v>
      </c>
      <c r="H1033" s="16" t="s">
        <v>3436</v>
      </c>
      <c r="I1033" s="17">
        <v>18.7</v>
      </c>
      <c r="J1033" s="15" t="s">
        <v>30</v>
      </c>
      <c r="K1033" s="15" t="s">
        <v>30</v>
      </c>
      <c r="L1033" s="20">
        <v>39081</v>
      </c>
      <c r="M1033" s="15" t="s">
        <v>30</v>
      </c>
      <c r="N1033" s="15" t="s">
        <v>30</v>
      </c>
      <c r="O1033" s="15" t="s">
        <v>30</v>
      </c>
      <c r="P1033" s="15" t="s">
        <v>3</v>
      </c>
      <c r="Q1033" s="15" t="s">
        <v>30</v>
      </c>
      <c r="R1033" s="18" t="e">
        <f>INDEX('Blast furnaces'!$R:$R,MATCH(A1033,'Blast furnaces'!$A:$A,0))</f>
        <v>#N/A</v>
      </c>
    </row>
    <row r="1034" spans="1:18" x14ac:dyDescent="0.35">
      <c r="A1034" s="15" t="s">
        <v>3437</v>
      </c>
      <c r="B1034" s="15" t="s">
        <v>8269</v>
      </c>
      <c r="C1034" s="15" t="s">
        <v>8270</v>
      </c>
      <c r="D1034" s="15" t="s">
        <v>4958</v>
      </c>
      <c r="E1034" s="15" t="s">
        <v>4959</v>
      </c>
      <c r="F1034" s="15" t="s">
        <v>4960</v>
      </c>
      <c r="G1034" s="15" t="s">
        <v>3891</v>
      </c>
      <c r="H1034" s="16" t="s">
        <v>3439</v>
      </c>
      <c r="I1034" s="17">
        <v>45</v>
      </c>
      <c r="J1034" s="15" t="s">
        <v>30</v>
      </c>
      <c r="K1034" s="15" t="s">
        <v>30</v>
      </c>
      <c r="L1034" s="15">
        <v>1980</v>
      </c>
      <c r="M1034" s="15" t="s">
        <v>30</v>
      </c>
      <c r="N1034" s="15">
        <v>2016</v>
      </c>
      <c r="O1034" s="15" t="s">
        <v>30</v>
      </c>
      <c r="P1034" s="15" t="s">
        <v>5191</v>
      </c>
      <c r="Q1034" s="15" t="s">
        <v>30</v>
      </c>
      <c r="R1034" s="18" t="e">
        <f>INDEX('Blast furnaces'!$R:$R,MATCH(A1034,'Blast furnaces'!$A:$A,0))</f>
        <v>#N/A</v>
      </c>
    </row>
    <row r="1035" spans="1:18" x14ac:dyDescent="0.35">
      <c r="A1035" s="15" t="s">
        <v>8271</v>
      </c>
      <c r="B1035" s="15" t="s">
        <v>8272</v>
      </c>
      <c r="C1035" s="15" t="s">
        <v>8273</v>
      </c>
      <c r="D1035" s="15" t="s">
        <v>4961</v>
      </c>
      <c r="E1035" s="15" t="s">
        <v>4962</v>
      </c>
      <c r="F1035" s="15" t="s">
        <v>4963</v>
      </c>
      <c r="G1035" s="15" t="s">
        <v>3870</v>
      </c>
      <c r="H1035" s="16" t="s">
        <v>8274</v>
      </c>
      <c r="I1035" s="17">
        <v>42</v>
      </c>
      <c r="J1035" s="15" t="s">
        <v>30</v>
      </c>
      <c r="K1035" s="15" t="s">
        <v>30</v>
      </c>
      <c r="L1035" s="15">
        <v>1983</v>
      </c>
      <c r="M1035" s="15" t="s">
        <v>30</v>
      </c>
      <c r="N1035" s="15" t="s">
        <v>30</v>
      </c>
      <c r="O1035" s="15" t="s">
        <v>30</v>
      </c>
      <c r="P1035" s="15" t="s">
        <v>4</v>
      </c>
      <c r="Q1035" s="15" t="s">
        <v>30</v>
      </c>
      <c r="R1035" s="18" t="e">
        <f>INDEX('Blast furnaces'!$R:$R,MATCH(A1035,'Blast furnaces'!$A:$A,0))</f>
        <v>#N/A</v>
      </c>
    </row>
    <row r="1036" spans="1:18" x14ac:dyDescent="0.35">
      <c r="A1036" s="15" t="s">
        <v>8275</v>
      </c>
      <c r="B1036" s="15" t="s">
        <v>8276</v>
      </c>
      <c r="C1036" s="15" t="s">
        <v>8277</v>
      </c>
      <c r="D1036" s="15" t="s">
        <v>4964</v>
      </c>
      <c r="E1036" s="15" t="s">
        <v>4965</v>
      </c>
      <c r="F1036" s="15" t="s">
        <v>4963</v>
      </c>
      <c r="G1036" s="15" t="s">
        <v>3870</v>
      </c>
      <c r="H1036" s="16" t="s">
        <v>8278</v>
      </c>
      <c r="I1036" s="17">
        <v>46</v>
      </c>
      <c r="J1036" s="15" t="s">
        <v>30</v>
      </c>
      <c r="K1036" s="15" t="s">
        <v>30</v>
      </c>
      <c r="L1036" s="15">
        <v>1979</v>
      </c>
      <c r="M1036" s="15" t="s">
        <v>30</v>
      </c>
      <c r="N1036" s="15" t="s">
        <v>30</v>
      </c>
      <c r="O1036" s="15" t="s">
        <v>30</v>
      </c>
      <c r="P1036" s="15" t="s">
        <v>4</v>
      </c>
      <c r="Q1036" s="15" t="s">
        <v>30</v>
      </c>
      <c r="R1036" s="18" t="e">
        <f>INDEX('Blast furnaces'!$R:$R,MATCH(A1036,'Blast furnaces'!$A:$A,0))</f>
        <v>#N/A</v>
      </c>
    </row>
    <row r="1037" spans="1:18" x14ac:dyDescent="0.35">
      <c r="A1037" s="15" t="s">
        <v>8279</v>
      </c>
      <c r="B1037" s="15" t="s">
        <v>8280</v>
      </c>
      <c r="C1037" s="15" t="s">
        <v>8281</v>
      </c>
      <c r="D1037" s="15" t="s">
        <v>4966</v>
      </c>
      <c r="E1037" s="15" t="s">
        <v>4967</v>
      </c>
      <c r="F1037" s="15" t="s">
        <v>4963</v>
      </c>
      <c r="G1037" s="15" t="s">
        <v>3870</v>
      </c>
      <c r="H1037" s="16" t="s">
        <v>8282</v>
      </c>
      <c r="I1037" s="17">
        <v>36</v>
      </c>
      <c r="J1037" s="15" t="s">
        <v>30</v>
      </c>
      <c r="K1037" s="15" t="s">
        <v>30</v>
      </c>
      <c r="L1037" s="15">
        <v>1989</v>
      </c>
      <c r="M1037" s="15" t="s">
        <v>30</v>
      </c>
      <c r="N1037" s="15" t="s">
        <v>30</v>
      </c>
      <c r="O1037" s="15" t="s">
        <v>30</v>
      </c>
      <c r="P1037" s="15" t="s">
        <v>4</v>
      </c>
      <c r="Q1037" s="15" t="s">
        <v>8283</v>
      </c>
      <c r="R1037" s="18" t="e">
        <f>INDEX('Blast furnaces'!$R:$R,MATCH(A1037,'Blast furnaces'!$A:$A,0))</f>
        <v>#N/A</v>
      </c>
    </row>
    <row r="1038" spans="1:18" x14ac:dyDescent="0.35">
      <c r="A1038" s="15" t="s">
        <v>8284</v>
      </c>
      <c r="B1038" s="15" t="s">
        <v>8285</v>
      </c>
      <c r="C1038" s="15" t="s">
        <v>8286</v>
      </c>
      <c r="D1038" s="15" t="s">
        <v>4968</v>
      </c>
      <c r="E1038" s="15" t="s">
        <v>4969</v>
      </c>
      <c r="F1038" s="15" t="s">
        <v>4963</v>
      </c>
      <c r="G1038" s="15" t="s">
        <v>3870</v>
      </c>
      <c r="H1038" s="16" t="s">
        <v>8287</v>
      </c>
      <c r="I1038" s="17">
        <v>56</v>
      </c>
      <c r="J1038" s="15" t="s">
        <v>30</v>
      </c>
      <c r="K1038" s="15" t="s">
        <v>30</v>
      </c>
      <c r="L1038" s="15">
        <v>1969</v>
      </c>
      <c r="M1038" s="15" t="s">
        <v>30</v>
      </c>
      <c r="N1038" s="15" t="s">
        <v>30</v>
      </c>
      <c r="O1038" s="15" t="s">
        <v>30</v>
      </c>
      <c r="P1038" s="15" t="s">
        <v>4</v>
      </c>
      <c r="Q1038" s="15" t="s">
        <v>8288</v>
      </c>
      <c r="R1038" s="18" t="e">
        <f>INDEX('Blast furnaces'!$R:$R,MATCH(A1038,'Blast furnaces'!$A:$A,0))</f>
        <v>#N/A</v>
      </c>
    </row>
    <row r="1039" spans="1:18" x14ac:dyDescent="0.35">
      <c r="A1039" s="15" t="s">
        <v>8289</v>
      </c>
      <c r="B1039" s="15" t="s">
        <v>8290</v>
      </c>
      <c r="C1039" s="15" t="s">
        <v>8291</v>
      </c>
      <c r="D1039" s="15" t="s">
        <v>4968</v>
      </c>
      <c r="E1039" s="15" t="s">
        <v>4969</v>
      </c>
      <c r="F1039" s="15" t="s">
        <v>4963</v>
      </c>
      <c r="G1039" s="15" t="s">
        <v>3870</v>
      </c>
      <c r="H1039" s="16" t="s">
        <v>8292</v>
      </c>
      <c r="I1039" s="17">
        <v>41</v>
      </c>
      <c r="J1039" s="15" t="s">
        <v>30</v>
      </c>
      <c r="K1039" s="15" t="s">
        <v>30</v>
      </c>
      <c r="L1039" s="15">
        <v>1984</v>
      </c>
      <c r="M1039" s="15" t="s">
        <v>30</v>
      </c>
      <c r="N1039" s="15" t="s">
        <v>30</v>
      </c>
      <c r="O1039" s="15" t="s">
        <v>30</v>
      </c>
      <c r="P1039" s="15" t="s">
        <v>4</v>
      </c>
      <c r="Q1039" s="15" t="s">
        <v>8293</v>
      </c>
      <c r="R1039" s="18" t="e">
        <f>INDEX('Blast furnaces'!$R:$R,MATCH(A1039,'Blast furnaces'!$A:$A,0))</f>
        <v>#N/A</v>
      </c>
    </row>
    <row r="1040" spans="1:18" x14ac:dyDescent="0.35">
      <c r="A1040" s="15" t="s">
        <v>8294</v>
      </c>
      <c r="B1040" s="15" t="s">
        <v>8295</v>
      </c>
      <c r="C1040" s="15" t="s">
        <v>8296</v>
      </c>
      <c r="D1040" s="15" t="s">
        <v>4966</v>
      </c>
      <c r="E1040" s="15" t="s">
        <v>4967</v>
      </c>
      <c r="F1040" s="15" t="s">
        <v>4963</v>
      </c>
      <c r="G1040" s="15" t="s">
        <v>3870</v>
      </c>
      <c r="H1040" s="16" t="s">
        <v>8297</v>
      </c>
      <c r="I1040" s="17">
        <v>24</v>
      </c>
      <c r="J1040" s="15" t="s">
        <v>30</v>
      </c>
      <c r="K1040" s="15" t="s">
        <v>30</v>
      </c>
      <c r="L1040" s="15">
        <v>2001</v>
      </c>
      <c r="M1040" s="15" t="s">
        <v>30</v>
      </c>
      <c r="N1040" s="15" t="s">
        <v>30</v>
      </c>
      <c r="O1040" s="15" t="s">
        <v>30</v>
      </c>
      <c r="P1040" s="15" t="s">
        <v>4</v>
      </c>
      <c r="Q1040" s="15" t="s">
        <v>8298</v>
      </c>
      <c r="R1040" s="18" t="e">
        <f>INDEX('Blast furnaces'!$R:$R,MATCH(A1040,'Blast furnaces'!$A:$A,0))</f>
        <v>#N/A</v>
      </c>
    </row>
    <row r="1041" spans="1:18" x14ac:dyDescent="0.35">
      <c r="A1041" s="15" t="s">
        <v>8299</v>
      </c>
      <c r="B1041" s="15" t="s">
        <v>8300</v>
      </c>
      <c r="C1041" s="15" t="s">
        <v>8301</v>
      </c>
      <c r="D1041" s="15" t="s">
        <v>4970</v>
      </c>
      <c r="E1041" s="15" t="s">
        <v>4962</v>
      </c>
      <c r="F1041" s="15" t="s">
        <v>4963</v>
      </c>
      <c r="G1041" s="15" t="s">
        <v>3870</v>
      </c>
      <c r="H1041" s="16" t="s">
        <v>8302</v>
      </c>
      <c r="I1041" s="17">
        <v>36</v>
      </c>
      <c r="J1041" s="15" t="s">
        <v>30</v>
      </c>
      <c r="K1041" s="15" t="s">
        <v>30</v>
      </c>
      <c r="L1041" s="15">
        <v>1989</v>
      </c>
      <c r="M1041" s="15" t="s">
        <v>30</v>
      </c>
      <c r="N1041" s="15" t="s">
        <v>30</v>
      </c>
      <c r="O1041" s="15" t="s">
        <v>30</v>
      </c>
      <c r="P1041" s="15" t="s">
        <v>4</v>
      </c>
      <c r="Q1041" s="15" t="s">
        <v>30</v>
      </c>
      <c r="R1041" s="18" t="e">
        <f>INDEX('Blast furnaces'!$R:$R,MATCH(A1041,'Blast furnaces'!$A:$A,0))</f>
        <v>#N/A</v>
      </c>
    </row>
    <row r="1042" spans="1:18" x14ac:dyDescent="0.35">
      <c r="A1042" s="15" t="s">
        <v>2370</v>
      </c>
      <c r="B1042" s="15" t="s">
        <v>8303</v>
      </c>
      <c r="C1042" s="15" t="s">
        <v>8304</v>
      </c>
      <c r="D1042" s="15" t="s">
        <v>4971</v>
      </c>
      <c r="E1042" s="15" t="s">
        <v>4972</v>
      </c>
      <c r="F1042" s="15" t="s">
        <v>4963</v>
      </c>
      <c r="G1042" s="15" t="s">
        <v>3870</v>
      </c>
      <c r="H1042" s="16" t="s">
        <v>2373</v>
      </c>
      <c r="I1042" s="17">
        <v>60</v>
      </c>
      <c r="J1042" s="15" t="s">
        <v>30</v>
      </c>
      <c r="K1042" s="15" t="s">
        <v>30</v>
      </c>
      <c r="L1042" s="15">
        <v>1965</v>
      </c>
      <c r="M1042" s="15" t="s">
        <v>30</v>
      </c>
      <c r="N1042" s="15" t="s">
        <v>30</v>
      </c>
      <c r="O1042" s="15" t="s">
        <v>30</v>
      </c>
      <c r="P1042" s="15" t="s">
        <v>5264</v>
      </c>
      <c r="Q1042" s="15" t="s">
        <v>8305</v>
      </c>
      <c r="R1042" s="18">
        <f>INDEX('Blast furnaces'!$R:$R,MATCH(A1042,'Blast furnaces'!$A:$A,0))</f>
        <v>45228</v>
      </c>
    </row>
    <row r="1043" spans="1:18" x14ac:dyDescent="0.35">
      <c r="A1043" s="15" t="s">
        <v>8306</v>
      </c>
      <c r="B1043" s="15" t="s">
        <v>8307</v>
      </c>
      <c r="C1043" s="15" t="s">
        <v>8308</v>
      </c>
      <c r="D1043" s="15" t="s">
        <v>4966</v>
      </c>
      <c r="E1043" s="15" t="s">
        <v>4967</v>
      </c>
      <c r="F1043" s="15" t="s">
        <v>4963</v>
      </c>
      <c r="G1043" s="15" t="s">
        <v>3870</v>
      </c>
      <c r="H1043" s="16" t="s">
        <v>8309</v>
      </c>
      <c r="I1043" s="17">
        <v>38</v>
      </c>
      <c r="J1043" s="15" t="s">
        <v>30</v>
      </c>
      <c r="K1043" s="15" t="s">
        <v>30</v>
      </c>
      <c r="L1043" s="15">
        <v>1987</v>
      </c>
      <c r="M1043" s="15" t="s">
        <v>30</v>
      </c>
      <c r="N1043" s="15" t="s">
        <v>30</v>
      </c>
      <c r="O1043" s="15" t="s">
        <v>30</v>
      </c>
      <c r="P1043" s="15" t="s">
        <v>4</v>
      </c>
      <c r="Q1043" s="15" t="s">
        <v>30</v>
      </c>
      <c r="R1043" s="18" t="e">
        <f>INDEX('Blast furnaces'!$R:$R,MATCH(A1043,'Blast furnaces'!$A:$A,0))</f>
        <v>#N/A</v>
      </c>
    </row>
    <row r="1044" spans="1:18" x14ac:dyDescent="0.35">
      <c r="A1044" s="15" t="s">
        <v>8310</v>
      </c>
      <c r="B1044" s="15" t="s">
        <v>8311</v>
      </c>
      <c r="C1044" s="15" t="s">
        <v>8312</v>
      </c>
      <c r="D1044" s="15" t="s">
        <v>4973</v>
      </c>
      <c r="E1044" s="15" t="s">
        <v>4974</v>
      </c>
      <c r="F1044" s="15" t="s">
        <v>4963</v>
      </c>
      <c r="G1044" s="15" t="s">
        <v>3870</v>
      </c>
      <c r="H1044" s="15" t="s">
        <v>8313</v>
      </c>
      <c r="I1044" s="17">
        <v>55</v>
      </c>
      <c r="J1044" s="15" t="s">
        <v>30</v>
      </c>
      <c r="K1044" s="15" t="s">
        <v>30</v>
      </c>
      <c r="L1044" s="15">
        <v>1970</v>
      </c>
      <c r="M1044" s="15" t="s">
        <v>30</v>
      </c>
      <c r="N1044" s="15" t="s">
        <v>30</v>
      </c>
      <c r="O1044" s="15" t="s">
        <v>30</v>
      </c>
      <c r="P1044" s="15" t="s">
        <v>4</v>
      </c>
      <c r="Q1044" s="15" t="s">
        <v>8314</v>
      </c>
      <c r="R1044" s="18" t="e">
        <f>INDEX('Blast furnaces'!$R:$R,MATCH(A1044,'Blast furnaces'!$A:$A,0))</f>
        <v>#N/A</v>
      </c>
    </row>
    <row r="1045" spans="1:18" x14ac:dyDescent="0.35">
      <c r="A1045" s="15" t="s">
        <v>8315</v>
      </c>
      <c r="B1045" s="15" t="s">
        <v>8316</v>
      </c>
      <c r="C1045" s="15" t="s">
        <v>8317</v>
      </c>
      <c r="D1045" s="15" t="s">
        <v>4966</v>
      </c>
      <c r="E1045" s="15" t="s">
        <v>4967</v>
      </c>
      <c r="F1045" s="15" t="s">
        <v>4963</v>
      </c>
      <c r="G1045" s="15" t="s">
        <v>3870</v>
      </c>
      <c r="H1045" s="15" t="s">
        <v>8318</v>
      </c>
      <c r="I1045" s="17">
        <v>38</v>
      </c>
      <c r="J1045" s="15" t="s">
        <v>30</v>
      </c>
      <c r="K1045" s="15" t="s">
        <v>30</v>
      </c>
      <c r="L1045" s="15">
        <v>1987</v>
      </c>
      <c r="M1045" s="15" t="s">
        <v>30</v>
      </c>
      <c r="N1045" s="15" t="s">
        <v>30</v>
      </c>
      <c r="O1045" s="15" t="s">
        <v>30</v>
      </c>
      <c r="P1045" s="15" t="s">
        <v>4</v>
      </c>
      <c r="Q1045" s="15" t="s">
        <v>8298</v>
      </c>
      <c r="R1045" s="18" t="e">
        <f>INDEX('Blast furnaces'!$R:$R,MATCH(A1045,'Blast furnaces'!$A:$A,0))</f>
        <v>#N/A</v>
      </c>
    </row>
    <row r="1046" spans="1:18" x14ac:dyDescent="0.35">
      <c r="A1046" s="15" t="s">
        <v>2376</v>
      </c>
      <c r="B1046" s="15" t="s">
        <v>8319</v>
      </c>
      <c r="C1046" s="15" t="s">
        <v>8320</v>
      </c>
      <c r="D1046" s="15" t="s">
        <v>4961</v>
      </c>
      <c r="E1046" s="15" t="s">
        <v>4962</v>
      </c>
      <c r="F1046" s="15" t="s">
        <v>4963</v>
      </c>
      <c r="G1046" s="15" t="s">
        <v>3870</v>
      </c>
      <c r="H1046" s="16" t="s">
        <v>2378</v>
      </c>
      <c r="I1046" s="17">
        <v>48</v>
      </c>
      <c r="J1046" s="15" t="s">
        <v>30</v>
      </c>
      <c r="K1046" s="15" t="s">
        <v>30</v>
      </c>
      <c r="L1046" s="15">
        <v>1977</v>
      </c>
      <c r="M1046" s="15" t="s">
        <v>30</v>
      </c>
      <c r="N1046" s="15" t="s">
        <v>30</v>
      </c>
      <c r="O1046" s="15" t="s">
        <v>30</v>
      </c>
      <c r="P1046" s="15" t="s">
        <v>5264</v>
      </c>
      <c r="Q1046" s="15" t="s">
        <v>8321</v>
      </c>
      <c r="R1046" s="18">
        <f>INDEX('Blast furnaces'!$R:$R,MATCH(A1046,'Blast furnaces'!$A:$A,0))</f>
        <v>2015</v>
      </c>
    </row>
    <row r="1047" spans="1:18" x14ac:dyDescent="0.35">
      <c r="A1047" s="15" t="s">
        <v>8322</v>
      </c>
      <c r="B1047" s="15" t="s">
        <v>8323</v>
      </c>
      <c r="C1047" s="15" t="s">
        <v>8324</v>
      </c>
      <c r="D1047" s="15" t="s">
        <v>4975</v>
      </c>
      <c r="E1047" s="15" t="s">
        <v>4976</v>
      </c>
      <c r="F1047" s="15" t="s">
        <v>4963</v>
      </c>
      <c r="G1047" s="15" t="s">
        <v>3870</v>
      </c>
      <c r="H1047" s="16" t="s">
        <v>8325</v>
      </c>
      <c r="I1047" s="17">
        <v>23</v>
      </c>
      <c r="J1047" s="15" t="s">
        <v>30</v>
      </c>
      <c r="K1047" s="15" t="s">
        <v>30</v>
      </c>
      <c r="L1047" s="15">
        <v>2002</v>
      </c>
      <c r="M1047" s="15" t="s">
        <v>30</v>
      </c>
      <c r="N1047" s="15" t="s">
        <v>30</v>
      </c>
      <c r="O1047" s="15" t="s">
        <v>30</v>
      </c>
      <c r="P1047" s="15" t="s">
        <v>4</v>
      </c>
      <c r="Q1047" s="15" t="s">
        <v>8326</v>
      </c>
      <c r="R1047" s="18" t="e">
        <f>INDEX('Blast furnaces'!$R:$R,MATCH(A1047,'Blast furnaces'!$A:$A,0))</f>
        <v>#N/A</v>
      </c>
    </row>
    <row r="1048" spans="1:18" x14ac:dyDescent="0.35">
      <c r="A1048" s="15" t="s">
        <v>8327</v>
      </c>
      <c r="B1048" s="15" t="s">
        <v>8328</v>
      </c>
      <c r="C1048" s="15" t="s">
        <v>8329</v>
      </c>
      <c r="D1048" s="15" t="s">
        <v>4966</v>
      </c>
      <c r="E1048" s="15" t="s">
        <v>4967</v>
      </c>
      <c r="F1048" s="15" t="s">
        <v>4963</v>
      </c>
      <c r="G1048" s="15" t="s">
        <v>3870</v>
      </c>
      <c r="H1048" s="16" t="s">
        <v>8330</v>
      </c>
      <c r="I1048" s="17">
        <v>3</v>
      </c>
      <c r="J1048" s="15" t="s">
        <v>30</v>
      </c>
      <c r="K1048" s="15" t="s">
        <v>30</v>
      </c>
      <c r="L1048" s="15">
        <v>2022</v>
      </c>
      <c r="M1048" s="15" t="s">
        <v>30</v>
      </c>
      <c r="N1048" s="15" t="s">
        <v>30</v>
      </c>
      <c r="O1048" s="15" t="s">
        <v>30</v>
      </c>
      <c r="P1048" s="15" t="s">
        <v>4</v>
      </c>
      <c r="Q1048" s="15" t="s">
        <v>30</v>
      </c>
      <c r="R1048" s="18" t="e">
        <f>INDEX('Blast furnaces'!$R:$R,MATCH(A1048,'Blast furnaces'!$A:$A,0))</f>
        <v>#N/A</v>
      </c>
    </row>
    <row r="1049" spans="1:18" x14ac:dyDescent="0.35">
      <c r="A1049" s="15" t="s">
        <v>2382</v>
      </c>
      <c r="B1049" s="15" t="s">
        <v>8331</v>
      </c>
      <c r="C1049" s="15" t="s">
        <v>8329</v>
      </c>
      <c r="D1049" s="15" t="s">
        <v>4977</v>
      </c>
      <c r="E1049" s="15" t="s">
        <v>4978</v>
      </c>
      <c r="F1049" s="15" t="s">
        <v>4963</v>
      </c>
      <c r="G1049" s="15" t="s">
        <v>3870</v>
      </c>
      <c r="H1049" s="16" t="s">
        <v>2384</v>
      </c>
      <c r="I1049" s="17">
        <v>86</v>
      </c>
      <c r="J1049" s="15" t="s">
        <v>30</v>
      </c>
      <c r="K1049" s="15" t="s">
        <v>30</v>
      </c>
      <c r="L1049" s="20">
        <v>14498</v>
      </c>
      <c r="M1049" s="15" t="s">
        <v>30</v>
      </c>
      <c r="N1049" s="15" t="s">
        <v>30</v>
      </c>
      <c r="O1049" s="15" t="s">
        <v>30</v>
      </c>
      <c r="P1049" s="15" t="s">
        <v>5226</v>
      </c>
      <c r="Q1049" s="15" t="s">
        <v>8332</v>
      </c>
      <c r="R1049" s="18">
        <f>INDEX('Blast furnaces'!$R:$R,MATCH(A1049,'Blast furnaces'!$A:$A,0))</f>
        <v>44621</v>
      </c>
    </row>
    <row r="1050" spans="1:18" x14ac:dyDescent="0.35">
      <c r="A1050" s="15" t="s">
        <v>8333</v>
      </c>
      <c r="B1050" s="15" t="s">
        <v>8334</v>
      </c>
      <c r="C1050" s="15" t="s">
        <v>8335</v>
      </c>
      <c r="D1050" s="15" t="s">
        <v>4979</v>
      </c>
      <c r="E1050" s="15" t="s">
        <v>4980</v>
      </c>
      <c r="F1050" s="15" t="s">
        <v>4963</v>
      </c>
      <c r="G1050" s="15" t="s">
        <v>3870</v>
      </c>
      <c r="H1050" s="16" t="s">
        <v>8336</v>
      </c>
      <c r="I1050" s="17">
        <v>13</v>
      </c>
      <c r="J1050" s="15" t="s">
        <v>30</v>
      </c>
      <c r="K1050" s="15" t="s">
        <v>30</v>
      </c>
      <c r="L1050" s="15">
        <v>2012</v>
      </c>
      <c r="M1050" s="15" t="s">
        <v>30</v>
      </c>
      <c r="N1050" s="15" t="s">
        <v>30</v>
      </c>
      <c r="O1050" s="15" t="s">
        <v>30</v>
      </c>
      <c r="P1050" s="15" t="s">
        <v>4</v>
      </c>
      <c r="Q1050" s="15" t="s">
        <v>30</v>
      </c>
      <c r="R1050" s="18" t="e">
        <f>INDEX('Blast furnaces'!$R:$R,MATCH(A1050,'Blast furnaces'!$A:$A,0))</f>
        <v>#N/A</v>
      </c>
    </row>
    <row r="1051" spans="1:18" x14ac:dyDescent="0.35">
      <c r="A1051" s="15" t="s">
        <v>8337</v>
      </c>
      <c r="B1051" s="15" t="s">
        <v>8338</v>
      </c>
      <c r="C1051" s="15" t="s">
        <v>8339</v>
      </c>
      <c r="D1051" s="15" t="s">
        <v>30</v>
      </c>
      <c r="E1051" s="15" t="s">
        <v>4981</v>
      </c>
      <c r="F1051" s="15" t="s">
        <v>4963</v>
      </c>
      <c r="G1051" s="15" t="s">
        <v>3870</v>
      </c>
      <c r="H1051" s="15" t="s">
        <v>8340</v>
      </c>
      <c r="I1051" s="19"/>
      <c r="J1051" s="20">
        <v>45621</v>
      </c>
      <c r="K1051" s="15" t="s">
        <v>30</v>
      </c>
      <c r="L1051" s="15">
        <v>2028</v>
      </c>
      <c r="M1051" s="15" t="s">
        <v>30</v>
      </c>
      <c r="N1051" s="15" t="s">
        <v>30</v>
      </c>
      <c r="O1051" s="15" t="s">
        <v>30</v>
      </c>
      <c r="P1051" s="15" t="s">
        <v>4</v>
      </c>
      <c r="Q1051" s="15" t="s">
        <v>30</v>
      </c>
      <c r="R1051" s="18" t="e">
        <f>INDEX('Blast furnaces'!$R:$R,MATCH(A1051,'Blast furnaces'!$A:$A,0))</f>
        <v>#N/A</v>
      </c>
    </row>
    <row r="1052" spans="1:18" x14ac:dyDescent="0.35">
      <c r="A1052" s="15" t="s">
        <v>8341</v>
      </c>
      <c r="B1052" s="15" t="s">
        <v>8342</v>
      </c>
      <c r="C1052" s="15" t="s">
        <v>8343</v>
      </c>
      <c r="D1052" s="15" t="s">
        <v>4982</v>
      </c>
      <c r="E1052" s="15" t="s">
        <v>4969</v>
      </c>
      <c r="F1052" s="15" t="s">
        <v>4963</v>
      </c>
      <c r="G1052" s="15" t="s">
        <v>3870</v>
      </c>
      <c r="H1052" s="16" t="s">
        <v>8344</v>
      </c>
      <c r="I1052" s="17">
        <v>56</v>
      </c>
      <c r="J1052" s="15" t="s">
        <v>30</v>
      </c>
      <c r="K1052" s="15" t="s">
        <v>30</v>
      </c>
      <c r="L1052" s="15">
        <v>1969</v>
      </c>
      <c r="M1052" s="15" t="s">
        <v>30</v>
      </c>
      <c r="N1052" s="15" t="s">
        <v>30</v>
      </c>
      <c r="O1052" s="15" t="s">
        <v>30</v>
      </c>
      <c r="P1052" s="15" t="s">
        <v>4</v>
      </c>
      <c r="Q1052" s="15" t="s">
        <v>8345</v>
      </c>
      <c r="R1052" s="18" t="e">
        <f>INDEX('Blast furnaces'!$R:$R,MATCH(A1052,'Blast furnaces'!$A:$A,0))</f>
        <v>#N/A</v>
      </c>
    </row>
    <row r="1053" spans="1:18" x14ac:dyDescent="0.35">
      <c r="A1053" s="15" t="s">
        <v>8346</v>
      </c>
      <c r="B1053" s="15" t="s">
        <v>8347</v>
      </c>
      <c r="C1053" s="15" t="s">
        <v>8348</v>
      </c>
      <c r="D1053" s="15" t="s">
        <v>4983</v>
      </c>
      <c r="E1053" s="15" t="s">
        <v>4983</v>
      </c>
      <c r="F1053" s="15" t="s">
        <v>4963</v>
      </c>
      <c r="G1053" s="15" t="s">
        <v>3870</v>
      </c>
      <c r="H1053" s="16" t="s">
        <v>8349</v>
      </c>
      <c r="I1053" s="17">
        <v>5</v>
      </c>
      <c r="J1053" s="15" t="s">
        <v>30</v>
      </c>
      <c r="K1053" s="15" t="s">
        <v>30</v>
      </c>
      <c r="L1053" s="15">
        <v>2020</v>
      </c>
      <c r="M1053" s="15" t="s">
        <v>30</v>
      </c>
      <c r="N1053" s="15" t="s">
        <v>30</v>
      </c>
      <c r="O1053" s="15" t="s">
        <v>30</v>
      </c>
      <c r="P1053" s="15" t="s">
        <v>4</v>
      </c>
      <c r="Q1053" s="15" t="s">
        <v>8350</v>
      </c>
      <c r="R1053" s="18" t="e">
        <f>INDEX('Blast furnaces'!$R:$R,MATCH(A1053,'Blast furnaces'!$A:$A,0))</f>
        <v>#N/A</v>
      </c>
    </row>
    <row r="1054" spans="1:18" x14ac:dyDescent="0.35">
      <c r="A1054" s="15" t="s">
        <v>8351</v>
      </c>
      <c r="B1054" s="15" t="s">
        <v>8352</v>
      </c>
      <c r="C1054" s="15" t="s">
        <v>8353</v>
      </c>
      <c r="D1054" s="15" t="s">
        <v>4961</v>
      </c>
      <c r="E1054" s="15" t="s">
        <v>4962</v>
      </c>
      <c r="F1054" s="15" t="s">
        <v>4963</v>
      </c>
      <c r="G1054" s="15" t="s">
        <v>3870</v>
      </c>
      <c r="H1054" s="15" t="s">
        <v>8354</v>
      </c>
      <c r="I1054" s="17">
        <v>14</v>
      </c>
      <c r="J1054" s="15" t="s">
        <v>30</v>
      </c>
      <c r="K1054" s="15">
        <v>2008</v>
      </c>
      <c r="L1054" s="15">
        <v>2011</v>
      </c>
      <c r="M1054" s="15" t="s">
        <v>30</v>
      </c>
      <c r="N1054" s="15" t="s">
        <v>30</v>
      </c>
      <c r="O1054" s="15" t="s">
        <v>30</v>
      </c>
      <c r="P1054" s="15" t="s">
        <v>4</v>
      </c>
      <c r="Q1054" s="15" t="s">
        <v>30</v>
      </c>
      <c r="R1054" s="18" t="e">
        <f>INDEX('Blast furnaces'!$R:$R,MATCH(A1054,'Blast furnaces'!$A:$A,0))</f>
        <v>#N/A</v>
      </c>
    </row>
    <row r="1055" spans="1:18" x14ac:dyDescent="0.35">
      <c r="A1055" s="15" t="s">
        <v>8355</v>
      </c>
      <c r="B1055" s="15" t="s">
        <v>8356</v>
      </c>
      <c r="C1055" s="15" t="s">
        <v>8357</v>
      </c>
      <c r="D1055" s="15" t="s">
        <v>4966</v>
      </c>
      <c r="E1055" s="15" t="s">
        <v>4967</v>
      </c>
      <c r="F1055" s="15" t="s">
        <v>4963</v>
      </c>
      <c r="G1055" s="15" t="s">
        <v>3870</v>
      </c>
      <c r="H1055" s="16" t="s">
        <v>8358</v>
      </c>
      <c r="I1055" s="17">
        <v>15</v>
      </c>
      <c r="J1055" s="15" t="s">
        <v>30</v>
      </c>
      <c r="K1055" s="15" t="s">
        <v>30</v>
      </c>
      <c r="L1055" s="15">
        <v>2010</v>
      </c>
      <c r="M1055" s="15" t="s">
        <v>30</v>
      </c>
      <c r="N1055" s="15" t="s">
        <v>30</v>
      </c>
      <c r="O1055" s="15" t="s">
        <v>30</v>
      </c>
      <c r="P1055" s="15" t="s">
        <v>4</v>
      </c>
      <c r="Q1055" s="15" t="s">
        <v>30</v>
      </c>
      <c r="R1055" s="18" t="e">
        <f>INDEX('Blast furnaces'!$R:$R,MATCH(A1055,'Blast furnaces'!$A:$A,0))</f>
        <v>#N/A</v>
      </c>
    </row>
    <row r="1056" spans="1:18" x14ac:dyDescent="0.35">
      <c r="A1056" s="15" t="s">
        <v>8359</v>
      </c>
      <c r="B1056" s="15" t="s">
        <v>8360</v>
      </c>
      <c r="C1056" s="15" t="s">
        <v>8361</v>
      </c>
      <c r="D1056" s="15" t="s">
        <v>4968</v>
      </c>
      <c r="E1056" s="15" t="s">
        <v>4969</v>
      </c>
      <c r="F1056" s="15" t="s">
        <v>4963</v>
      </c>
      <c r="G1056" s="15" t="s">
        <v>3870</v>
      </c>
      <c r="H1056" s="16" t="s">
        <v>8362</v>
      </c>
      <c r="I1056" s="17">
        <v>9</v>
      </c>
      <c r="J1056" s="15" t="s">
        <v>30</v>
      </c>
      <c r="K1056" s="15" t="s">
        <v>30</v>
      </c>
      <c r="L1056" s="15">
        <v>2016</v>
      </c>
      <c r="M1056" s="15" t="s">
        <v>30</v>
      </c>
      <c r="N1056" s="15" t="s">
        <v>30</v>
      </c>
      <c r="O1056" s="15" t="s">
        <v>30</v>
      </c>
      <c r="P1056" s="15" t="s">
        <v>4</v>
      </c>
      <c r="Q1056" s="15" t="s">
        <v>30</v>
      </c>
      <c r="R1056" s="18" t="e">
        <f>INDEX('Blast furnaces'!$R:$R,MATCH(A1056,'Blast furnaces'!$A:$A,0))</f>
        <v>#N/A</v>
      </c>
    </row>
    <row r="1057" spans="1:18" x14ac:dyDescent="0.35">
      <c r="A1057" s="15" t="s">
        <v>8363</v>
      </c>
      <c r="B1057" s="15" t="s">
        <v>8364</v>
      </c>
      <c r="C1057" s="15" t="s">
        <v>8365</v>
      </c>
      <c r="D1057" s="15" t="s">
        <v>4970</v>
      </c>
      <c r="E1057" s="15" t="s">
        <v>4962</v>
      </c>
      <c r="F1057" s="15" t="s">
        <v>4963</v>
      </c>
      <c r="G1057" s="15" t="s">
        <v>3870</v>
      </c>
      <c r="H1057" s="16" t="s">
        <v>8366</v>
      </c>
      <c r="I1057" s="17">
        <v>2</v>
      </c>
      <c r="J1057" s="15" t="s">
        <v>30</v>
      </c>
      <c r="K1057" s="15">
        <v>2021</v>
      </c>
      <c r="L1057" s="15">
        <v>2023</v>
      </c>
      <c r="M1057" s="15" t="s">
        <v>30</v>
      </c>
      <c r="N1057" s="15" t="s">
        <v>30</v>
      </c>
      <c r="O1057" s="15" t="s">
        <v>30</v>
      </c>
      <c r="P1057" s="15" t="s">
        <v>4</v>
      </c>
      <c r="Q1057" s="15" t="s">
        <v>30</v>
      </c>
      <c r="R1057" s="18" t="e">
        <f>INDEX('Blast furnaces'!$R:$R,MATCH(A1057,'Blast furnaces'!$A:$A,0))</f>
        <v>#N/A</v>
      </c>
    </row>
    <row r="1058" spans="1:18" x14ac:dyDescent="0.35">
      <c r="A1058" s="15" t="s">
        <v>8367</v>
      </c>
      <c r="B1058" s="15" t="s">
        <v>8368</v>
      </c>
      <c r="C1058" s="15" t="s">
        <v>8365</v>
      </c>
      <c r="D1058" s="15" t="s">
        <v>4979</v>
      </c>
      <c r="E1058" s="15" t="s">
        <v>4980</v>
      </c>
      <c r="F1058" s="15" t="s">
        <v>4963</v>
      </c>
      <c r="G1058" s="15" t="s">
        <v>3870</v>
      </c>
      <c r="H1058" s="16" t="s">
        <v>8369</v>
      </c>
      <c r="I1058" s="17">
        <v>16</v>
      </c>
      <c r="J1058" s="15" t="s">
        <v>30</v>
      </c>
      <c r="K1058" s="15" t="s">
        <v>30</v>
      </c>
      <c r="L1058" s="15">
        <v>2009</v>
      </c>
      <c r="M1058" s="15" t="s">
        <v>30</v>
      </c>
      <c r="N1058" s="15" t="s">
        <v>30</v>
      </c>
      <c r="O1058" s="15" t="s">
        <v>30</v>
      </c>
      <c r="P1058" s="15" t="s">
        <v>4</v>
      </c>
      <c r="Q1058" s="15" t="s">
        <v>8370</v>
      </c>
      <c r="R1058" s="18" t="e">
        <f>INDEX('Blast furnaces'!$R:$R,MATCH(A1058,'Blast furnaces'!$A:$A,0))</f>
        <v>#N/A</v>
      </c>
    </row>
    <row r="1059" spans="1:18" x14ac:dyDescent="0.35">
      <c r="A1059" s="15" t="s">
        <v>8371</v>
      </c>
      <c r="B1059" s="15" t="s">
        <v>8372</v>
      </c>
      <c r="C1059" s="15" t="s">
        <v>7999</v>
      </c>
      <c r="D1059" s="15" t="s">
        <v>4979</v>
      </c>
      <c r="E1059" s="15" t="s">
        <v>4980</v>
      </c>
      <c r="F1059" s="15" t="s">
        <v>4963</v>
      </c>
      <c r="G1059" s="15" t="s">
        <v>3870</v>
      </c>
      <c r="H1059" s="16" t="s">
        <v>8373</v>
      </c>
      <c r="I1059" s="17">
        <v>15</v>
      </c>
      <c r="J1059" s="15" t="s">
        <v>30</v>
      </c>
      <c r="K1059" s="15" t="s">
        <v>30</v>
      </c>
      <c r="L1059" s="15">
        <v>2010</v>
      </c>
      <c r="M1059" s="15" t="s">
        <v>30</v>
      </c>
      <c r="N1059" s="15" t="s">
        <v>30</v>
      </c>
      <c r="O1059" s="15" t="s">
        <v>30</v>
      </c>
      <c r="P1059" s="15" t="s">
        <v>4</v>
      </c>
      <c r="Q1059" s="15" t="s">
        <v>8374</v>
      </c>
      <c r="R1059" s="18" t="e">
        <f>INDEX('Blast furnaces'!$R:$R,MATCH(A1059,'Blast furnaces'!$A:$A,0))</f>
        <v>#N/A</v>
      </c>
    </row>
    <row r="1060" spans="1:18" x14ac:dyDescent="0.35">
      <c r="A1060" s="15" t="s">
        <v>8375</v>
      </c>
      <c r="B1060" s="15" t="s">
        <v>8376</v>
      </c>
      <c r="C1060" s="15" t="s">
        <v>8377</v>
      </c>
      <c r="D1060" s="15" t="s">
        <v>4970</v>
      </c>
      <c r="E1060" s="15" t="s">
        <v>4962</v>
      </c>
      <c r="F1060" s="15" t="s">
        <v>4963</v>
      </c>
      <c r="G1060" s="15" t="s">
        <v>3870</v>
      </c>
      <c r="H1060" s="16" t="s">
        <v>8378</v>
      </c>
      <c r="I1060" s="17">
        <v>31</v>
      </c>
      <c r="J1060" s="15" t="s">
        <v>30</v>
      </c>
      <c r="K1060" s="15" t="s">
        <v>30</v>
      </c>
      <c r="L1060" s="15">
        <v>1994</v>
      </c>
      <c r="M1060" s="15" t="s">
        <v>30</v>
      </c>
      <c r="N1060" s="15" t="s">
        <v>30</v>
      </c>
      <c r="O1060" s="15" t="s">
        <v>30</v>
      </c>
      <c r="P1060" s="15" t="s">
        <v>4</v>
      </c>
      <c r="Q1060" s="15" t="s">
        <v>8379</v>
      </c>
      <c r="R1060" s="18" t="e">
        <f>INDEX('Blast furnaces'!$R:$R,MATCH(A1060,'Blast furnaces'!$A:$A,0))</f>
        <v>#N/A</v>
      </c>
    </row>
    <row r="1061" spans="1:18" x14ac:dyDescent="0.35">
      <c r="A1061" s="15" t="s">
        <v>8380</v>
      </c>
      <c r="B1061" s="15" t="s">
        <v>8381</v>
      </c>
      <c r="C1061" s="15" t="s">
        <v>8382</v>
      </c>
      <c r="D1061" s="15" t="s">
        <v>4984</v>
      </c>
      <c r="E1061" s="15" t="s">
        <v>4985</v>
      </c>
      <c r="F1061" s="15" t="s">
        <v>4963</v>
      </c>
      <c r="G1061" s="15" t="s">
        <v>3870</v>
      </c>
      <c r="H1061" s="16" t="s">
        <v>8383</v>
      </c>
      <c r="I1061" s="17">
        <v>28</v>
      </c>
      <c r="J1061" s="15" t="s">
        <v>30</v>
      </c>
      <c r="K1061" s="15" t="s">
        <v>30</v>
      </c>
      <c r="L1061" s="15">
        <v>1997</v>
      </c>
      <c r="M1061" s="15" t="s">
        <v>30</v>
      </c>
      <c r="N1061" s="15" t="s">
        <v>30</v>
      </c>
      <c r="O1061" s="15" t="s">
        <v>30</v>
      </c>
      <c r="P1061" s="15" t="s">
        <v>4</v>
      </c>
      <c r="Q1061" s="15" t="s">
        <v>30</v>
      </c>
      <c r="R1061" s="18" t="e">
        <f>INDEX('Blast furnaces'!$R:$R,MATCH(A1061,'Blast furnaces'!$A:$A,0))</f>
        <v>#N/A</v>
      </c>
    </row>
    <row r="1062" spans="1:18" x14ac:dyDescent="0.35">
      <c r="A1062" s="15" t="s">
        <v>8384</v>
      </c>
      <c r="B1062" s="15" t="s">
        <v>8385</v>
      </c>
      <c r="C1062" s="15" t="s">
        <v>8386</v>
      </c>
      <c r="D1062" s="15" t="s">
        <v>4986</v>
      </c>
      <c r="E1062" s="15" t="s">
        <v>4969</v>
      </c>
      <c r="F1062" s="15" t="s">
        <v>4963</v>
      </c>
      <c r="G1062" s="15" t="s">
        <v>3870</v>
      </c>
      <c r="H1062" s="16" t="s">
        <v>8387</v>
      </c>
      <c r="I1062" s="19"/>
      <c r="J1062" s="15">
        <v>2022</v>
      </c>
      <c r="K1062" s="15" t="s">
        <v>30</v>
      </c>
      <c r="L1062" s="15">
        <v>2026</v>
      </c>
      <c r="M1062" s="15" t="s">
        <v>30</v>
      </c>
      <c r="N1062" s="15" t="s">
        <v>30</v>
      </c>
      <c r="O1062" s="15" t="s">
        <v>30</v>
      </c>
      <c r="P1062" s="15" t="s">
        <v>4</v>
      </c>
      <c r="Q1062" s="15" t="s">
        <v>30</v>
      </c>
      <c r="R1062" s="18" t="e">
        <f>INDEX('Blast furnaces'!$R:$R,MATCH(A1062,'Blast furnaces'!$A:$A,0))</f>
        <v>#N/A</v>
      </c>
    </row>
    <row r="1063" spans="1:18" x14ac:dyDescent="0.35">
      <c r="A1063" s="15" t="s">
        <v>3442</v>
      </c>
      <c r="B1063" s="15" t="s">
        <v>8388</v>
      </c>
      <c r="C1063" s="15" t="s">
        <v>8389</v>
      </c>
      <c r="D1063" s="15" t="s">
        <v>4987</v>
      </c>
      <c r="E1063" s="15" t="s">
        <v>4988</v>
      </c>
      <c r="F1063" s="15" t="s">
        <v>4989</v>
      </c>
      <c r="G1063" s="15" t="s">
        <v>3874</v>
      </c>
      <c r="H1063" s="16" t="s">
        <v>3444</v>
      </c>
      <c r="I1063" s="17">
        <v>1</v>
      </c>
      <c r="J1063" s="15" t="s">
        <v>30</v>
      </c>
      <c r="K1063" s="15" t="s">
        <v>30</v>
      </c>
      <c r="L1063" s="15">
        <v>2024</v>
      </c>
      <c r="M1063" s="15" t="s">
        <v>30</v>
      </c>
      <c r="N1063" s="15" t="s">
        <v>30</v>
      </c>
      <c r="O1063" s="15" t="s">
        <v>30</v>
      </c>
      <c r="P1063" s="15" t="s">
        <v>5191</v>
      </c>
      <c r="Q1063" s="15" t="s">
        <v>30</v>
      </c>
      <c r="R1063" s="18" t="e">
        <f>INDEX('Blast furnaces'!$R:$R,MATCH(A1063,'Blast furnaces'!$A:$A,0))</f>
        <v>#N/A</v>
      </c>
    </row>
    <row r="1064" spans="1:18" x14ac:dyDescent="0.35">
      <c r="A1064" s="15" t="s">
        <v>2398</v>
      </c>
      <c r="B1064" s="15" t="s">
        <v>8390</v>
      </c>
      <c r="C1064" s="15" t="s">
        <v>8391</v>
      </c>
      <c r="D1064" s="15" t="s">
        <v>4990</v>
      </c>
      <c r="E1064" s="15" t="s">
        <v>4991</v>
      </c>
      <c r="F1064" s="15" t="s">
        <v>4992</v>
      </c>
      <c r="G1064" s="15" t="s">
        <v>3870</v>
      </c>
      <c r="H1064" s="16" t="s">
        <v>2400</v>
      </c>
      <c r="I1064" s="17">
        <v>129</v>
      </c>
      <c r="J1064" s="15" t="s">
        <v>30</v>
      </c>
      <c r="K1064" s="15" t="s">
        <v>30</v>
      </c>
      <c r="L1064" s="15">
        <v>1896</v>
      </c>
      <c r="M1064" s="15" t="s">
        <v>30</v>
      </c>
      <c r="N1064" s="15" t="s">
        <v>30</v>
      </c>
      <c r="O1064" s="15" t="s">
        <v>30</v>
      </c>
      <c r="P1064" s="15" t="s">
        <v>5226</v>
      </c>
      <c r="Q1064" s="15" t="s">
        <v>30</v>
      </c>
      <c r="R1064" s="18">
        <f>INDEX('Blast furnaces'!$R:$R,MATCH(A1064,'Blast furnaces'!$A:$A,0))</f>
        <v>2014</v>
      </c>
    </row>
    <row r="1065" spans="1:18" x14ac:dyDescent="0.35">
      <c r="A1065" s="15" t="s">
        <v>2405</v>
      </c>
      <c r="B1065" s="15" t="s">
        <v>8392</v>
      </c>
      <c r="C1065" s="15" t="s">
        <v>8393</v>
      </c>
      <c r="D1065" s="15" t="s">
        <v>4993</v>
      </c>
      <c r="E1065" s="15" t="s">
        <v>4994</v>
      </c>
      <c r="F1065" s="15" t="s">
        <v>4992</v>
      </c>
      <c r="G1065" s="15" t="s">
        <v>3870</v>
      </c>
      <c r="H1065" s="16" t="s">
        <v>2407</v>
      </c>
      <c r="I1065" s="17">
        <v>91</v>
      </c>
      <c r="J1065" s="15" t="s">
        <v>30</v>
      </c>
      <c r="K1065" s="15" t="s">
        <v>30</v>
      </c>
      <c r="L1065" s="15">
        <v>1934</v>
      </c>
      <c r="M1065" s="15" t="s">
        <v>30</v>
      </c>
      <c r="N1065" s="15" t="s">
        <v>30</v>
      </c>
      <c r="O1065" s="15" t="s">
        <v>30</v>
      </c>
      <c r="P1065" s="15" t="s">
        <v>8394</v>
      </c>
      <c r="Q1065" s="15" t="s">
        <v>8395</v>
      </c>
      <c r="R1065" s="18">
        <f>INDEX('Blast furnaces'!$R:$R,MATCH(A1065,'Blast furnaces'!$A:$A,0))</f>
        <v>37712</v>
      </c>
    </row>
    <row r="1066" spans="1:18" x14ac:dyDescent="0.35">
      <c r="A1066" s="15" t="s">
        <v>2416</v>
      </c>
      <c r="B1066" s="15" t="s">
        <v>8396</v>
      </c>
      <c r="C1066" s="15" t="s">
        <v>8397</v>
      </c>
      <c r="D1066" s="15" t="s">
        <v>4995</v>
      </c>
      <c r="E1066" s="15" t="s">
        <v>4996</v>
      </c>
      <c r="F1066" s="15" t="s">
        <v>4992</v>
      </c>
      <c r="G1066" s="15" t="s">
        <v>3870</v>
      </c>
      <c r="H1066" s="16" t="s">
        <v>2418</v>
      </c>
      <c r="I1066" s="17" t="s">
        <v>30</v>
      </c>
      <c r="J1066" s="15" t="s">
        <v>30</v>
      </c>
      <c r="K1066" s="15" t="s">
        <v>30</v>
      </c>
      <c r="L1066" s="15" t="s">
        <v>30</v>
      </c>
      <c r="M1066" s="15" t="s">
        <v>30</v>
      </c>
      <c r="N1066" s="15" t="s">
        <v>30</v>
      </c>
      <c r="O1066" s="15">
        <v>2022</v>
      </c>
      <c r="P1066" s="15" t="s">
        <v>5226</v>
      </c>
      <c r="Q1066" s="15" t="s">
        <v>30</v>
      </c>
      <c r="R1066" s="18">
        <f>INDEX('Blast furnaces'!$R:$R,MATCH(A1066,'Blast furnaces'!$A:$A,0))</f>
        <v>2019</v>
      </c>
    </row>
    <row r="1067" spans="1:18" x14ac:dyDescent="0.35">
      <c r="A1067" s="15" t="s">
        <v>2433</v>
      </c>
      <c r="B1067" s="15" t="s">
        <v>8398</v>
      </c>
      <c r="C1067" s="15" t="s">
        <v>8399</v>
      </c>
      <c r="D1067" s="15" t="s">
        <v>4997</v>
      </c>
      <c r="E1067" s="15" t="s">
        <v>4994</v>
      </c>
      <c r="F1067" s="15" t="s">
        <v>4992</v>
      </c>
      <c r="G1067" s="15" t="s">
        <v>3870</v>
      </c>
      <c r="H1067" s="16" t="s">
        <v>2435</v>
      </c>
      <c r="I1067" s="17">
        <v>138</v>
      </c>
      <c r="J1067" s="15" t="s">
        <v>30</v>
      </c>
      <c r="K1067" s="15" t="s">
        <v>30</v>
      </c>
      <c r="L1067" s="15">
        <v>1887</v>
      </c>
      <c r="M1067" s="15" t="s">
        <v>30</v>
      </c>
      <c r="N1067" s="15">
        <v>2022</v>
      </c>
      <c r="O1067" s="15" t="s">
        <v>30</v>
      </c>
      <c r="P1067" s="15" t="s">
        <v>5226</v>
      </c>
      <c r="Q1067" s="15" t="s">
        <v>30</v>
      </c>
      <c r="R1067" s="18">
        <f>INDEX('Blast furnaces'!$R:$R,MATCH(A1067,'Blast furnaces'!$A:$A,0))</f>
        <v>43986</v>
      </c>
    </row>
    <row r="1068" spans="1:18" x14ac:dyDescent="0.35">
      <c r="A1068" s="15" t="s">
        <v>2429</v>
      </c>
      <c r="B1068" s="15" t="s">
        <v>8400</v>
      </c>
      <c r="C1068" s="15" t="s">
        <v>8401</v>
      </c>
      <c r="D1068" s="15" t="s">
        <v>4996</v>
      </c>
      <c r="E1068" s="15" t="s">
        <v>4996</v>
      </c>
      <c r="F1068" s="15" t="s">
        <v>4992</v>
      </c>
      <c r="G1068" s="15" t="s">
        <v>3870</v>
      </c>
      <c r="H1068" s="16" t="s">
        <v>2431</v>
      </c>
      <c r="I1068" s="17">
        <v>23</v>
      </c>
      <c r="J1068" s="15" t="s">
        <v>30</v>
      </c>
      <c r="K1068" s="15" t="s">
        <v>30</v>
      </c>
      <c r="L1068" s="15">
        <v>2002</v>
      </c>
      <c r="M1068" s="15" t="s">
        <v>30</v>
      </c>
      <c r="N1068" s="15">
        <v>2024</v>
      </c>
      <c r="O1068" s="15" t="s">
        <v>30</v>
      </c>
      <c r="P1068" s="15" t="s">
        <v>1</v>
      </c>
      <c r="Q1068" s="15" t="s">
        <v>30</v>
      </c>
      <c r="R1068" s="18">
        <f>INDEX('Blast furnaces'!$R:$R,MATCH(A1068,'Blast furnaces'!$A:$A,0))</f>
        <v>39142</v>
      </c>
    </row>
    <row r="1069" spans="1:18" x14ac:dyDescent="0.35">
      <c r="A1069" s="15" t="s">
        <v>8402</v>
      </c>
      <c r="B1069" s="15" t="s">
        <v>8403</v>
      </c>
      <c r="C1069" s="15" t="s">
        <v>8404</v>
      </c>
      <c r="D1069" s="15" t="s">
        <v>4997</v>
      </c>
      <c r="E1069" s="15" t="s">
        <v>4994</v>
      </c>
      <c r="F1069" s="15" t="s">
        <v>4992</v>
      </c>
      <c r="G1069" s="15" t="s">
        <v>3870</v>
      </c>
      <c r="H1069" s="16" t="s">
        <v>8405</v>
      </c>
      <c r="I1069" s="17">
        <v>13</v>
      </c>
      <c r="J1069" s="15">
        <v>2007</v>
      </c>
      <c r="K1069" s="15" t="s">
        <v>30</v>
      </c>
      <c r="L1069" s="15">
        <v>2012</v>
      </c>
      <c r="M1069" s="15" t="s">
        <v>30</v>
      </c>
      <c r="N1069" s="15" t="s">
        <v>30</v>
      </c>
      <c r="O1069" s="15" t="s">
        <v>30</v>
      </c>
      <c r="P1069" s="15" t="s">
        <v>4</v>
      </c>
      <c r="Q1069" s="15" t="s">
        <v>8406</v>
      </c>
      <c r="R1069" s="18" t="e">
        <f>INDEX('Blast furnaces'!$R:$R,MATCH(A1069,'Blast furnaces'!$A:$A,0))</f>
        <v>#N/A</v>
      </c>
    </row>
    <row r="1070" spans="1:18" x14ac:dyDescent="0.35">
      <c r="A1070" s="15" t="s">
        <v>2423</v>
      </c>
      <c r="B1070" s="15" t="s">
        <v>8407</v>
      </c>
      <c r="C1070" s="15" t="s">
        <v>8408</v>
      </c>
      <c r="D1070" s="15" t="s">
        <v>4998</v>
      </c>
      <c r="E1070" s="15" t="s">
        <v>4994</v>
      </c>
      <c r="F1070" s="15" t="s">
        <v>4992</v>
      </c>
      <c r="G1070" s="15" t="s">
        <v>3870</v>
      </c>
      <c r="H1070" s="16" t="s">
        <v>2425</v>
      </c>
      <c r="I1070" s="17">
        <v>138</v>
      </c>
      <c r="J1070" s="15" t="s">
        <v>30</v>
      </c>
      <c r="K1070" s="15" t="s">
        <v>30</v>
      </c>
      <c r="L1070" s="15">
        <v>1887</v>
      </c>
      <c r="M1070" s="15" t="s">
        <v>30</v>
      </c>
      <c r="N1070" s="15" t="s">
        <v>30</v>
      </c>
      <c r="O1070" s="15" t="s">
        <v>30</v>
      </c>
      <c r="P1070" s="15" t="s">
        <v>5226</v>
      </c>
      <c r="Q1070" s="15" t="s">
        <v>30</v>
      </c>
      <c r="R1070" s="18">
        <f>INDEX('Blast furnaces'!$R:$R,MATCH(A1070,'Blast furnaces'!$A:$A,0))</f>
        <v>45824</v>
      </c>
    </row>
    <row r="1071" spans="1:18" x14ac:dyDescent="0.35">
      <c r="A1071" s="15" t="s">
        <v>8409</v>
      </c>
      <c r="B1071" s="15" t="s">
        <v>8410</v>
      </c>
      <c r="C1071" s="15" t="s">
        <v>7308</v>
      </c>
      <c r="D1071" s="15" t="s">
        <v>30</v>
      </c>
      <c r="E1071" s="15" t="s">
        <v>30</v>
      </c>
      <c r="F1071" s="15" t="s">
        <v>4992</v>
      </c>
      <c r="G1071" s="15" t="s">
        <v>3870</v>
      </c>
      <c r="H1071" s="16" t="s">
        <v>8411</v>
      </c>
      <c r="I1071" s="17" t="s">
        <v>30</v>
      </c>
      <c r="J1071" s="15" t="s">
        <v>30</v>
      </c>
      <c r="K1071" s="15" t="s">
        <v>30</v>
      </c>
      <c r="L1071" s="15" t="s">
        <v>30</v>
      </c>
      <c r="M1071" s="15" t="s">
        <v>30</v>
      </c>
      <c r="N1071" s="15" t="s">
        <v>30</v>
      </c>
      <c r="O1071" s="15" t="s">
        <v>30</v>
      </c>
      <c r="P1071" s="15" t="s">
        <v>4</v>
      </c>
      <c r="Q1071" s="15" t="s">
        <v>30</v>
      </c>
      <c r="R1071" s="18" t="e">
        <f>INDEX('Blast furnaces'!$R:$R,MATCH(A1071,'Blast furnaces'!$A:$A,0))</f>
        <v>#N/A</v>
      </c>
    </row>
    <row r="1072" spans="1:18" x14ac:dyDescent="0.35">
      <c r="A1072" s="15" t="s">
        <v>2441</v>
      </c>
      <c r="B1072" s="15" t="s">
        <v>8412</v>
      </c>
      <c r="C1072" s="15" t="s">
        <v>8413</v>
      </c>
      <c r="D1072" s="15" t="s">
        <v>4995</v>
      </c>
      <c r="E1072" s="15" t="s">
        <v>4996</v>
      </c>
      <c r="F1072" s="15" t="s">
        <v>4992</v>
      </c>
      <c r="G1072" s="15" t="s">
        <v>3870</v>
      </c>
      <c r="H1072" s="16" t="s">
        <v>2443</v>
      </c>
      <c r="I1072" s="17">
        <v>128</v>
      </c>
      <c r="J1072" s="15" t="s">
        <v>30</v>
      </c>
      <c r="K1072" s="15" t="s">
        <v>30</v>
      </c>
      <c r="L1072" s="15">
        <v>1897</v>
      </c>
      <c r="M1072" s="15" t="s">
        <v>30</v>
      </c>
      <c r="N1072" s="15">
        <v>2022</v>
      </c>
      <c r="O1072" s="15" t="s">
        <v>30</v>
      </c>
      <c r="P1072" s="15" t="s">
        <v>5226</v>
      </c>
      <c r="Q1072" s="15" t="s">
        <v>30</v>
      </c>
      <c r="R1072" s="18">
        <f>INDEX('Blast furnaces'!$R:$R,MATCH(A1072,'Blast furnaces'!$A:$A,0))</f>
        <v>2008</v>
      </c>
    </row>
    <row r="1073" spans="1:18" x14ac:dyDescent="0.35">
      <c r="A1073" s="15" t="s">
        <v>2448</v>
      </c>
      <c r="B1073" s="15" t="s">
        <v>8414</v>
      </c>
      <c r="C1073" s="15" t="s">
        <v>8415</v>
      </c>
      <c r="D1073" s="15" t="s">
        <v>4999</v>
      </c>
      <c r="E1073" s="15" t="s">
        <v>4999</v>
      </c>
      <c r="F1073" s="15" t="s">
        <v>4992</v>
      </c>
      <c r="G1073" s="15" t="s">
        <v>3870</v>
      </c>
      <c r="H1073" s="16" t="s">
        <v>2450</v>
      </c>
      <c r="I1073" s="17">
        <v>92</v>
      </c>
      <c r="J1073" s="15" t="s">
        <v>30</v>
      </c>
      <c r="K1073" s="15" t="s">
        <v>30</v>
      </c>
      <c r="L1073" s="15">
        <v>1933</v>
      </c>
      <c r="M1073" s="15" t="s">
        <v>30</v>
      </c>
      <c r="N1073" s="15" t="s">
        <v>30</v>
      </c>
      <c r="O1073" s="15" t="s">
        <v>30</v>
      </c>
      <c r="P1073" s="15" t="s">
        <v>8394</v>
      </c>
      <c r="Q1073" s="15" t="s">
        <v>30</v>
      </c>
      <c r="R1073" s="18">
        <f>INDEX('Blast furnaces'!$R:$R,MATCH(A1073,'Blast furnaces'!$A:$A,0))</f>
        <v>45413</v>
      </c>
    </row>
    <row r="1074" spans="1:18" x14ac:dyDescent="0.35">
      <c r="A1074" s="15" t="s">
        <v>2437</v>
      </c>
      <c r="B1074" s="15" t="s">
        <v>8416</v>
      </c>
      <c r="C1074" s="15" t="s">
        <v>8417</v>
      </c>
      <c r="D1074" s="15" t="s">
        <v>5000</v>
      </c>
      <c r="E1074" s="15" t="s">
        <v>4996</v>
      </c>
      <c r="F1074" s="15" t="s">
        <v>4992</v>
      </c>
      <c r="G1074" s="15" t="s">
        <v>3870</v>
      </c>
      <c r="H1074" s="16" t="s">
        <v>2439</v>
      </c>
      <c r="I1074" s="17">
        <v>130</v>
      </c>
      <c r="J1074" s="15" t="s">
        <v>30</v>
      </c>
      <c r="K1074" s="15" t="s">
        <v>30</v>
      </c>
      <c r="L1074" s="15">
        <v>1895</v>
      </c>
      <c r="M1074" s="15" t="s">
        <v>30</v>
      </c>
      <c r="N1074" s="15" t="s">
        <v>30</v>
      </c>
      <c r="O1074" s="15" t="s">
        <v>30</v>
      </c>
      <c r="P1074" s="15" t="s">
        <v>5226</v>
      </c>
      <c r="Q1074" s="15" t="s">
        <v>30</v>
      </c>
      <c r="R1074" s="18">
        <f>INDEX('Blast furnaces'!$R:$R,MATCH(A1074,'Blast furnaces'!$A:$A,0))</f>
        <v>0</v>
      </c>
    </row>
    <row r="1075" spans="1:18" x14ac:dyDescent="0.35">
      <c r="A1075" s="15" t="s">
        <v>8418</v>
      </c>
      <c r="B1075" s="15" t="s">
        <v>8419</v>
      </c>
      <c r="C1075" s="15" t="s">
        <v>8420</v>
      </c>
      <c r="D1075" s="15" t="s">
        <v>4996</v>
      </c>
      <c r="E1075" s="15" t="s">
        <v>4996</v>
      </c>
      <c r="F1075" s="15" t="s">
        <v>4992</v>
      </c>
      <c r="G1075" s="15" t="s">
        <v>3870</v>
      </c>
      <c r="H1075" s="16" t="s">
        <v>8421</v>
      </c>
      <c r="I1075" s="17">
        <v>26</v>
      </c>
      <c r="J1075" s="15" t="s">
        <v>30</v>
      </c>
      <c r="K1075" s="15" t="s">
        <v>30</v>
      </c>
      <c r="L1075" s="15">
        <v>1999</v>
      </c>
      <c r="M1075" s="15" t="s">
        <v>30</v>
      </c>
      <c r="N1075" s="15" t="s">
        <v>30</v>
      </c>
      <c r="O1075" s="15" t="s">
        <v>30</v>
      </c>
      <c r="P1075" s="15" t="s">
        <v>4</v>
      </c>
      <c r="Q1075" s="15" t="s">
        <v>30</v>
      </c>
      <c r="R1075" s="18" t="e">
        <f>INDEX('Blast furnaces'!$R:$R,MATCH(A1075,'Blast furnaces'!$A:$A,0))</f>
        <v>#N/A</v>
      </c>
    </row>
    <row r="1076" spans="1:18" x14ac:dyDescent="0.35">
      <c r="A1076" s="15" t="s">
        <v>8422</v>
      </c>
      <c r="B1076" s="15" t="s">
        <v>8423</v>
      </c>
      <c r="C1076" s="15" t="s">
        <v>8424</v>
      </c>
      <c r="D1076" s="15" t="s">
        <v>5001</v>
      </c>
      <c r="E1076" s="15" t="s">
        <v>5002</v>
      </c>
      <c r="F1076" s="15" t="s">
        <v>5003</v>
      </c>
      <c r="G1076" s="15" t="s">
        <v>3926</v>
      </c>
      <c r="H1076" s="16" t="s">
        <v>8425</v>
      </c>
      <c r="I1076" s="17">
        <v>17</v>
      </c>
      <c r="J1076" s="15" t="s">
        <v>30</v>
      </c>
      <c r="K1076" s="15">
        <v>2006</v>
      </c>
      <c r="L1076" s="15">
        <v>2008</v>
      </c>
      <c r="M1076" s="15" t="s">
        <v>30</v>
      </c>
      <c r="N1076" s="15" t="s">
        <v>30</v>
      </c>
      <c r="O1076" s="15" t="s">
        <v>30</v>
      </c>
      <c r="P1076" s="15" t="s">
        <v>5207</v>
      </c>
      <c r="Q1076" s="15" t="s">
        <v>8426</v>
      </c>
      <c r="R1076" s="18" t="e">
        <f>INDEX('Blast furnaces'!$R:$R,MATCH(A1076,'Blast furnaces'!$A:$A,0))</f>
        <v>#N/A</v>
      </c>
    </row>
    <row r="1077" spans="1:18" x14ac:dyDescent="0.35">
      <c r="A1077" s="15" t="s">
        <v>8427</v>
      </c>
      <c r="B1077" s="15" t="s">
        <v>8428</v>
      </c>
      <c r="C1077" s="15" t="s">
        <v>8429</v>
      </c>
      <c r="D1077" s="15" t="s">
        <v>5001</v>
      </c>
      <c r="E1077" s="15" t="s">
        <v>5002</v>
      </c>
      <c r="F1077" s="15" t="s">
        <v>5003</v>
      </c>
      <c r="G1077" s="15" t="s">
        <v>3926</v>
      </c>
      <c r="H1077" s="16" t="s">
        <v>8430</v>
      </c>
      <c r="I1077" s="17" t="s">
        <v>30</v>
      </c>
      <c r="J1077" s="15">
        <v>2021</v>
      </c>
      <c r="K1077" s="15" t="s">
        <v>30</v>
      </c>
      <c r="L1077" s="15" t="s">
        <v>30</v>
      </c>
      <c r="M1077" s="15" t="s">
        <v>30</v>
      </c>
      <c r="N1077" s="15" t="s">
        <v>30</v>
      </c>
      <c r="O1077" s="15" t="s">
        <v>30</v>
      </c>
      <c r="P1077" s="15" t="s">
        <v>4</v>
      </c>
      <c r="Q1077" s="15" t="s">
        <v>30</v>
      </c>
      <c r="R1077" s="18" t="e">
        <f>INDEX('Blast furnaces'!$R:$R,MATCH(A1077,'Blast furnaces'!$A:$A,0))</f>
        <v>#N/A</v>
      </c>
    </row>
    <row r="1078" spans="1:18" x14ac:dyDescent="0.35">
      <c r="A1078" s="15" t="s">
        <v>2784</v>
      </c>
      <c r="B1078" s="15" t="s">
        <v>8431</v>
      </c>
      <c r="C1078" s="15" t="s">
        <v>8432</v>
      </c>
      <c r="D1078" s="15" t="s">
        <v>5004</v>
      </c>
      <c r="E1078" s="15" t="s">
        <v>5002</v>
      </c>
      <c r="F1078" s="15" t="s">
        <v>5003</v>
      </c>
      <c r="G1078" s="15" t="s">
        <v>3926</v>
      </c>
      <c r="H1078" s="16" t="s">
        <v>2787</v>
      </c>
      <c r="I1078" s="17">
        <v>22</v>
      </c>
      <c r="J1078" s="15">
        <v>1998</v>
      </c>
      <c r="K1078" s="15">
        <v>2001</v>
      </c>
      <c r="L1078" s="15">
        <v>2003</v>
      </c>
      <c r="M1078" s="15" t="s">
        <v>30</v>
      </c>
      <c r="N1078" s="15" t="s">
        <v>30</v>
      </c>
      <c r="O1078" s="15" t="s">
        <v>30</v>
      </c>
      <c r="P1078" s="15" t="s">
        <v>5191</v>
      </c>
      <c r="Q1078" s="15" t="s">
        <v>30</v>
      </c>
      <c r="R1078" s="18" t="e">
        <f>INDEX('Blast furnaces'!$R:$R,MATCH(A1078,'Blast furnaces'!$A:$A,0))</f>
        <v>#N/A</v>
      </c>
    </row>
    <row r="1079" spans="1:18" x14ac:dyDescent="0.35">
      <c r="A1079" s="15" t="s">
        <v>1844</v>
      </c>
      <c r="B1079" s="15" t="s">
        <v>8433</v>
      </c>
      <c r="C1079" s="15" t="s">
        <v>8434</v>
      </c>
      <c r="D1079" s="15" t="s">
        <v>5005</v>
      </c>
      <c r="E1079" s="15" t="s">
        <v>5006</v>
      </c>
      <c r="F1079" s="15" t="s">
        <v>5007</v>
      </c>
      <c r="G1079" s="15" t="s">
        <v>3870</v>
      </c>
      <c r="H1079" s="16" t="s">
        <v>1847</v>
      </c>
      <c r="I1079" s="17">
        <v>161</v>
      </c>
      <c r="J1079" s="15" t="s">
        <v>30</v>
      </c>
      <c r="K1079" s="15" t="s">
        <v>30</v>
      </c>
      <c r="L1079" s="15">
        <v>1864</v>
      </c>
      <c r="M1079" s="15" t="s">
        <v>30</v>
      </c>
      <c r="N1079" s="15" t="s">
        <v>30</v>
      </c>
      <c r="O1079" s="15" t="s">
        <v>30</v>
      </c>
      <c r="P1079" s="15" t="s">
        <v>5264</v>
      </c>
      <c r="Q1079" s="15" t="s">
        <v>30</v>
      </c>
      <c r="R1079" s="18">
        <f>INDEX('Blast furnaces'!$R:$R,MATCH(A1079,'Blast furnaces'!$A:$A,0))</f>
        <v>2000</v>
      </c>
    </row>
    <row r="1080" spans="1:18" x14ac:dyDescent="0.35">
      <c r="A1080" s="15" t="s">
        <v>8435</v>
      </c>
      <c r="B1080" s="15" t="s">
        <v>8436</v>
      </c>
      <c r="C1080" s="15" t="s">
        <v>8434</v>
      </c>
      <c r="D1080" s="15" t="s">
        <v>5008</v>
      </c>
      <c r="E1080" s="15" t="s">
        <v>5006</v>
      </c>
      <c r="F1080" s="15" t="s">
        <v>5007</v>
      </c>
      <c r="G1080" s="15" t="s">
        <v>3870</v>
      </c>
      <c r="H1080" s="16" t="s">
        <v>8437</v>
      </c>
      <c r="I1080" s="17" t="s">
        <v>30</v>
      </c>
      <c r="J1080" s="21">
        <v>44470</v>
      </c>
      <c r="K1080" s="15" t="s">
        <v>30</v>
      </c>
      <c r="L1080" s="15" t="s">
        <v>30</v>
      </c>
      <c r="M1080" s="15" t="s">
        <v>30</v>
      </c>
      <c r="N1080" s="15" t="s">
        <v>30</v>
      </c>
      <c r="O1080" s="18">
        <v>45658</v>
      </c>
      <c r="P1080" s="15" t="s">
        <v>4</v>
      </c>
      <c r="Q1080" s="15" t="s">
        <v>30</v>
      </c>
      <c r="R1080" s="18" t="e">
        <f>INDEX('Blast furnaces'!$R:$R,MATCH(A1080,'Blast furnaces'!$A:$A,0))</f>
        <v>#N/A</v>
      </c>
    </row>
    <row r="1081" spans="1:18" x14ac:dyDescent="0.35">
      <c r="A1081" s="15" t="s">
        <v>8438</v>
      </c>
      <c r="B1081" s="15" t="s">
        <v>8439</v>
      </c>
      <c r="C1081" s="15" t="s">
        <v>6558</v>
      </c>
      <c r="D1081" s="15" t="s">
        <v>5009</v>
      </c>
      <c r="E1081" s="15" t="s">
        <v>5010</v>
      </c>
      <c r="F1081" s="15" t="s">
        <v>5007</v>
      </c>
      <c r="G1081" s="15" t="s">
        <v>3870</v>
      </c>
      <c r="H1081" s="16" t="s">
        <v>8440</v>
      </c>
      <c r="I1081" s="17" t="s">
        <v>30</v>
      </c>
      <c r="J1081" s="15" t="s">
        <v>30</v>
      </c>
      <c r="K1081" s="15" t="s">
        <v>30</v>
      </c>
      <c r="L1081" s="15" t="s">
        <v>30</v>
      </c>
      <c r="M1081" s="15" t="s">
        <v>30</v>
      </c>
      <c r="N1081" s="15">
        <v>2023</v>
      </c>
      <c r="O1081" s="15" t="s">
        <v>30</v>
      </c>
      <c r="P1081" s="15" t="s">
        <v>4</v>
      </c>
      <c r="Q1081" s="15" t="s">
        <v>30</v>
      </c>
      <c r="R1081" s="18" t="e">
        <f>INDEX('Blast furnaces'!$R:$R,MATCH(A1081,'Blast furnaces'!$A:$A,0))</f>
        <v>#N/A</v>
      </c>
    </row>
    <row r="1082" spans="1:18" x14ac:dyDescent="0.35">
      <c r="A1082" s="15" t="s">
        <v>8441</v>
      </c>
      <c r="B1082" s="15" t="s">
        <v>8442</v>
      </c>
      <c r="C1082" s="15" t="s">
        <v>6558</v>
      </c>
      <c r="D1082" s="15" t="s">
        <v>5011</v>
      </c>
      <c r="E1082" s="15" t="s">
        <v>5006</v>
      </c>
      <c r="F1082" s="15" t="s">
        <v>5007</v>
      </c>
      <c r="G1082" s="15" t="s">
        <v>3870</v>
      </c>
      <c r="H1082" s="16" t="s">
        <v>8443</v>
      </c>
      <c r="I1082" s="17" t="s">
        <v>30</v>
      </c>
      <c r="J1082" s="15" t="s">
        <v>30</v>
      </c>
      <c r="K1082" s="15" t="s">
        <v>30</v>
      </c>
      <c r="L1082" s="15" t="s">
        <v>30</v>
      </c>
      <c r="M1082" s="15" t="s">
        <v>30</v>
      </c>
      <c r="N1082" s="15" t="s">
        <v>30</v>
      </c>
      <c r="O1082" s="15" t="s">
        <v>30</v>
      </c>
      <c r="P1082" s="15" t="s">
        <v>4</v>
      </c>
      <c r="Q1082" s="15" t="s">
        <v>30</v>
      </c>
      <c r="R1082" s="18" t="e">
        <f>INDEX('Blast furnaces'!$R:$R,MATCH(A1082,'Blast furnaces'!$A:$A,0))</f>
        <v>#N/A</v>
      </c>
    </row>
    <row r="1083" spans="1:18" x14ac:dyDescent="0.35">
      <c r="A1083" s="15" t="s">
        <v>8444</v>
      </c>
      <c r="B1083" s="15" t="s">
        <v>8445</v>
      </c>
      <c r="C1083" s="15" t="s">
        <v>8446</v>
      </c>
      <c r="D1083" s="15" t="s">
        <v>5012</v>
      </c>
      <c r="E1083" s="15" t="s">
        <v>5006</v>
      </c>
      <c r="F1083" s="15" t="s">
        <v>5007</v>
      </c>
      <c r="G1083" s="15" t="s">
        <v>3870</v>
      </c>
      <c r="H1083" s="16" t="s">
        <v>8447</v>
      </c>
      <c r="I1083" s="17" t="s">
        <v>30</v>
      </c>
      <c r="J1083" s="15" t="s">
        <v>30</v>
      </c>
      <c r="K1083" s="15" t="s">
        <v>30</v>
      </c>
      <c r="L1083" s="15" t="s">
        <v>30</v>
      </c>
      <c r="M1083" s="15" t="s">
        <v>30</v>
      </c>
      <c r="N1083" s="15" t="s">
        <v>30</v>
      </c>
      <c r="O1083" s="15" t="s">
        <v>30</v>
      </c>
      <c r="P1083" s="15" t="s">
        <v>4</v>
      </c>
      <c r="Q1083" s="15" t="s">
        <v>30</v>
      </c>
      <c r="R1083" s="18" t="e">
        <f>INDEX('Blast furnaces'!$R:$R,MATCH(A1083,'Blast furnaces'!$A:$A,0))</f>
        <v>#N/A</v>
      </c>
    </row>
    <row r="1084" spans="1:18" x14ac:dyDescent="0.35">
      <c r="A1084" s="15" t="s">
        <v>8448</v>
      </c>
      <c r="B1084" s="15" t="s">
        <v>8449</v>
      </c>
      <c r="C1084" s="15" t="s">
        <v>7700</v>
      </c>
      <c r="D1084" s="15" t="s">
        <v>5013</v>
      </c>
      <c r="E1084" s="15" t="s">
        <v>5010</v>
      </c>
      <c r="F1084" s="15" t="s">
        <v>5007</v>
      </c>
      <c r="G1084" s="15" t="s">
        <v>3870</v>
      </c>
      <c r="H1084" s="16" t="s">
        <v>8450</v>
      </c>
      <c r="I1084" s="17">
        <v>19</v>
      </c>
      <c r="J1084" s="15" t="s">
        <v>30</v>
      </c>
      <c r="K1084" s="15" t="s">
        <v>30</v>
      </c>
      <c r="L1084" s="15">
        <v>2006</v>
      </c>
      <c r="M1084" s="15" t="s">
        <v>30</v>
      </c>
      <c r="N1084" s="15" t="s">
        <v>30</v>
      </c>
      <c r="O1084" s="15" t="s">
        <v>30</v>
      </c>
      <c r="P1084" s="15" t="s">
        <v>4</v>
      </c>
      <c r="Q1084" s="15" t="s">
        <v>30</v>
      </c>
      <c r="R1084" s="18" t="e">
        <f>INDEX('Blast furnaces'!$R:$R,MATCH(A1084,'Blast furnaces'!$A:$A,0))</f>
        <v>#N/A</v>
      </c>
    </row>
    <row r="1085" spans="1:18" x14ac:dyDescent="0.35">
      <c r="A1085" s="15" t="s">
        <v>1840</v>
      </c>
      <c r="B1085" s="15" t="s">
        <v>8451</v>
      </c>
      <c r="C1085" s="15" t="s">
        <v>8452</v>
      </c>
      <c r="D1085" s="15" t="s">
        <v>5014</v>
      </c>
      <c r="E1085" s="15" t="s">
        <v>5010</v>
      </c>
      <c r="F1085" s="15" t="s">
        <v>5007</v>
      </c>
      <c r="G1085" s="15" t="s">
        <v>3870</v>
      </c>
      <c r="H1085" s="16" t="s">
        <v>1842</v>
      </c>
      <c r="I1085" s="17">
        <v>120</v>
      </c>
      <c r="J1085" s="15" t="s">
        <v>30</v>
      </c>
      <c r="K1085" s="15" t="s">
        <v>30</v>
      </c>
      <c r="L1085" s="15">
        <v>1905</v>
      </c>
      <c r="M1085" s="15" t="s">
        <v>30</v>
      </c>
      <c r="N1085" s="15" t="s">
        <v>30</v>
      </c>
      <c r="O1085" s="15" t="s">
        <v>30</v>
      </c>
      <c r="P1085" s="15" t="s">
        <v>5264</v>
      </c>
      <c r="Q1085" s="15" t="s">
        <v>8453</v>
      </c>
      <c r="R1085" s="18">
        <f>INDEX('Blast furnaces'!$R:$R,MATCH(A1085,'Blast furnaces'!$A:$A,0))</f>
        <v>43484</v>
      </c>
    </row>
    <row r="1086" spans="1:18" x14ac:dyDescent="0.35">
      <c r="A1086" s="15" t="s">
        <v>8454</v>
      </c>
      <c r="B1086" s="15" t="s">
        <v>8455</v>
      </c>
      <c r="C1086" s="15" t="s">
        <v>8456</v>
      </c>
      <c r="D1086" s="15" t="s">
        <v>5015</v>
      </c>
      <c r="E1086" s="15" t="s">
        <v>5016</v>
      </c>
      <c r="F1086" s="15" t="s">
        <v>5017</v>
      </c>
      <c r="G1086" s="15" t="s">
        <v>3989</v>
      </c>
      <c r="H1086" s="16" t="s">
        <v>8457</v>
      </c>
      <c r="I1086" s="17">
        <v>22</v>
      </c>
      <c r="J1086" s="15" t="s">
        <v>30</v>
      </c>
      <c r="K1086" s="15" t="s">
        <v>30</v>
      </c>
      <c r="L1086" s="15">
        <v>2003</v>
      </c>
      <c r="M1086" s="15" t="s">
        <v>30</v>
      </c>
      <c r="N1086" s="15" t="s">
        <v>30</v>
      </c>
      <c r="O1086" s="15" t="s">
        <v>30</v>
      </c>
      <c r="P1086" s="15" t="s">
        <v>4</v>
      </c>
      <c r="Q1086" s="15" t="s">
        <v>8458</v>
      </c>
      <c r="R1086" s="18" t="e">
        <f>INDEX('Blast furnaces'!$R:$R,MATCH(A1086,'Blast furnaces'!$A:$A,0))</f>
        <v>#N/A</v>
      </c>
    </row>
    <row r="1087" spans="1:18" x14ac:dyDescent="0.35">
      <c r="A1087" s="15" t="s">
        <v>8459</v>
      </c>
      <c r="B1087" s="15" t="s">
        <v>8460</v>
      </c>
      <c r="C1087" s="15" t="s">
        <v>8461</v>
      </c>
      <c r="D1087" s="15" t="s">
        <v>5018</v>
      </c>
      <c r="E1087" s="15" t="s">
        <v>5019</v>
      </c>
      <c r="F1087" s="15" t="s">
        <v>5017</v>
      </c>
      <c r="G1087" s="15" t="s">
        <v>3989</v>
      </c>
      <c r="H1087" s="16" t="s">
        <v>8462</v>
      </c>
      <c r="I1087" s="17">
        <v>0</v>
      </c>
      <c r="J1087" s="20">
        <v>44055</v>
      </c>
      <c r="K1087" s="20">
        <v>44245</v>
      </c>
      <c r="L1087" s="15">
        <v>2025</v>
      </c>
      <c r="M1087" s="15" t="s">
        <v>30</v>
      </c>
      <c r="N1087" s="15" t="s">
        <v>30</v>
      </c>
      <c r="O1087" s="15" t="s">
        <v>30</v>
      </c>
      <c r="P1087" s="15" t="s">
        <v>4</v>
      </c>
      <c r="Q1087" s="15" t="s">
        <v>30</v>
      </c>
      <c r="R1087" s="18" t="e">
        <f>INDEX('Blast furnaces'!$R:$R,MATCH(A1087,'Blast furnaces'!$A:$A,0))</f>
        <v>#N/A</v>
      </c>
    </row>
    <row r="1088" spans="1:18" x14ac:dyDescent="0.35">
      <c r="A1088" s="15" t="s">
        <v>3452</v>
      </c>
      <c r="B1088" s="15" t="s">
        <v>8463</v>
      </c>
      <c r="C1088" s="15" t="s">
        <v>5323</v>
      </c>
      <c r="D1088" s="15" t="s">
        <v>5020</v>
      </c>
      <c r="E1088" s="15" t="s">
        <v>5021</v>
      </c>
      <c r="F1088" s="15" t="s">
        <v>5017</v>
      </c>
      <c r="G1088" s="15" t="s">
        <v>3989</v>
      </c>
      <c r="H1088" s="16" t="s">
        <v>3454</v>
      </c>
      <c r="I1088" s="17">
        <v>7.94</v>
      </c>
      <c r="J1088" s="15" t="s">
        <v>30</v>
      </c>
      <c r="K1088" s="15" t="s">
        <v>30</v>
      </c>
      <c r="L1088" s="21">
        <v>43009</v>
      </c>
      <c r="M1088" s="15" t="s">
        <v>30</v>
      </c>
      <c r="N1088" s="15" t="s">
        <v>30</v>
      </c>
      <c r="O1088" s="15" t="s">
        <v>30</v>
      </c>
      <c r="P1088" s="15" t="s">
        <v>3</v>
      </c>
      <c r="Q1088" s="15" t="s">
        <v>30</v>
      </c>
      <c r="R1088" s="18" t="e">
        <f>INDEX('Blast furnaces'!$R:$R,MATCH(A1088,'Blast furnaces'!$A:$A,0))</f>
        <v>#N/A</v>
      </c>
    </row>
    <row r="1089" spans="1:18" x14ac:dyDescent="0.35">
      <c r="A1089" s="15" t="s">
        <v>8464</v>
      </c>
      <c r="B1089" s="15" t="s">
        <v>8465</v>
      </c>
      <c r="C1089" s="15" t="s">
        <v>8466</v>
      </c>
      <c r="D1089" s="15" t="s">
        <v>5022</v>
      </c>
      <c r="E1089" s="15" t="s">
        <v>5023</v>
      </c>
      <c r="F1089" s="15" t="s">
        <v>5017</v>
      </c>
      <c r="G1089" s="15" t="s">
        <v>3989</v>
      </c>
      <c r="H1089" s="16" t="s">
        <v>8467</v>
      </c>
      <c r="I1089" s="17">
        <v>29</v>
      </c>
      <c r="J1089" s="15" t="s">
        <v>30</v>
      </c>
      <c r="K1089" s="15" t="s">
        <v>30</v>
      </c>
      <c r="L1089" s="15">
        <v>1996</v>
      </c>
      <c r="M1089" s="15" t="s">
        <v>30</v>
      </c>
      <c r="N1089" s="15" t="s">
        <v>30</v>
      </c>
      <c r="O1089" s="15" t="s">
        <v>30</v>
      </c>
      <c r="P1089" s="15" t="s">
        <v>4</v>
      </c>
      <c r="Q1089" s="15" t="s">
        <v>30</v>
      </c>
      <c r="R1089" s="18" t="e">
        <f>INDEX('Blast furnaces'!$R:$R,MATCH(A1089,'Blast furnaces'!$A:$A,0))</f>
        <v>#N/A</v>
      </c>
    </row>
    <row r="1090" spans="1:18" x14ac:dyDescent="0.35">
      <c r="A1090" s="15" t="s">
        <v>8468</v>
      </c>
      <c r="B1090" s="15" t="s">
        <v>8469</v>
      </c>
      <c r="C1090" s="15" t="s">
        <v>5229</v>
      </c>
      <c r="D1090" s="15" t="s">
        <v>30</v>
      </c>
      <c r="E1090" s="15" t="s">
        <v>30</v>
      </c>
      <c r="F1090" s="15" t="s">
        <v>5017</v>
      </c>
      <c r="G1090" s="15" t="s">
        <v>3989</v>
      </c>
      <c r="H1090" s="16" t="s">
        <v>8470</v>
      </c>
      <c r="I1090" s="17" t="s">
        <v>30</v>
      </c>
      <c r="J1090" s="18">
        <v>44440</v>
      </c>
      <c r="K1090" s="15" t="s">
        <v>30</v>
      </c>
      <c r="L1090" s="15" t="s">
        <v>30</v>
      </c>
      <c r="M1090" s="15" t="s">
        <v>30</v>
      </c>
      <c r="N1090" s="15" t="s">
        <v>30</v>
      </c>
      <c r="O1090" s="15" t="s">
        <v>30</v>
      </c>
      <c r="P1090" s="15" t="s">
        <v>4</v>
      </c>
      <c r="Q1090" s="15" t="s">
        <v>30</v>
      </c>
      <c r="R1090" s="18" t="e">
        <f>INDEX('Blast furnaces'!$R:$R,MATCH(A1090,'Blast furnaces'!$A:$A,0))</f>
        <v>#N/A</v>
      </c>
    </row>
    <row r="1091" spans="1:18" x14ac:dyDescent="0.35">
      <c r="A1091" s="15" t="s">
        <v>8471</v>
      </c>
      <c r="B1091" s="15" t="s">
        <v>8472</v>
      </c>
      <c r="C1091" s="15" t="s">
        <v>8473</v>
      </c>
      <c r="D1091" s="15" t="s">
        <v>5024</v>
      </c>
      <c r="E1091" s="15" t="s">
        <v>5025</v>
      </c>
      <c r="F1091" s="15" t="s">
        <v>5017</v>
      </c>
      <c r="G1091" s="15" t="s">
        <v>3989</v>
      </c>
      <c r="H1091" s="16" t="s">
        <v>8474</v>
      </c>
      <c r="I1091" s="17">
        <v>57</v>
      </c>
      <c r="J1091" s="15" t="s">
        <v>30</v>
      </c>
      <c r="K1091" s="15" t="s">
        <v>30</v>
      </c>
      <c r="L1091" s="15">
        <v>1968</v>
      </c>
      <c r="M1091" s="15" t="s">
        <v>30</v>
      </c>
      <c r="N1091" s="15" t="s">
        <v>30</v>
      </c>
      <c r="O1091" s="15" t="s">
        <v>30</v>
      </c>
      <c r="P1091" s="15" t="s">
        <v>4</v>
      </c>
      <c r="Q1091" s="15" t="s">
        <v>8475</v>
      </c>
      <c r="R1091" s="18" t="e">
        <f>INDEX('Blast furnaces'!$R:$R,MATCH(A1091,'Blast furnaces'!$A:$A,0))</f>
        <v>#N/A</v>
      </c>
    </row>
    <row r="1092" spans="1:18" x14ac:dyDescent="0.35">
      <c r="A1092" s="15" t="s">
        <v>8476</v>
      </c>
      <c r="B1092" s="15" t="s">
        <v>8477</v>
      </c>
      <c r="C1092" s="15" t="s">
        <v>8478</v>
      </c>
      <c r="D1092" s="15" t="s">
        <v>5026</v>
      </c>
      <c r="E1092" s="15" t="s">
        <v>5023</v>
      </c>
      <c r="F1092" s="15" t="s">
        <v>5017</v>
      </c>
      <c r="G1092" s="15" t="s">
        <v>3989</v>
      </c>
      <c r="H1092" s="16" t="s">
        <v>8479</v>
      </c>
      <c r="I1092" s="17">
        <v>19</v>
      </c>
      <c r="J1092" s="15" t="s">
        <v>30</v>
      </c>
      <c r="K1092" s="15" t="s">
        <v>30</v>
      </c>
      <c r="L1092" s="15">
        <v>2006</v>
      </c>
      <c r="M1092" s="15" t="s">
        <v>30</v>
      </c>
      <c r="N1092" s="15" t="s">
        <v>30</v>
      </c>
      <c r="O1092" s="15" t="s">
        <v>30</v>
      </c>
      <c r="P1092" s="15" t="s">
        <v>4</v>
      </c>
      <c r="Q1092" s="15" t="s">
        <v>30</v>
      </c>
      <c r="R1092" s="18" t="e">
        <f>INDEX('Blast furnaces'!$R:$R,MATCH(A1092,'Blast furnaces'!$A:$A,0))</f>
        <v>#N/A</v>
      </c>
    </row>
    <row r="1093" spans="1:18" x14ac:dyDescent="0.35">
      <c r="A1093" s="15" t="s">
        <v>8480</v>
      </c>
      <c r="B1093" s="15" t="s">
        <v>8481</v>
      </c>
      <c r="C1093" s="15" t="s">
        <v>8478</v>
      </c>
      <c r="D1093" s="15" t="s">
        <v>5027</v>
      </c>
      <c r="E1093" s="15" t="s">
        <v>5028</v>
      </c>
      <c r="F1093" s="15" t="s">
        <v>5017</v>
      </c>
      <c r="G1093" s="15" t="s">
        <v>3989</v>
      </c>
      <c r="H1093" s="16" t="s">
        <v>8482</v>
      </c>
      <c r="I1093" s="17">
        <v>34</v>
      </c>
      <c r="J1093" s="15" t="s">
        <v>30</v>
      </c>
      <c r="K1093" s="15" t="s">
        <v>30</v>
      </c>
      <c r="L1093" s="15">
        <v>1991</v>
      </c>
      <c r="M1093" s="15" t="s">
        <v>30</v>
      </c>
      <c r="N1093" s="15" t="s">
        <v>30</v>
      </c>
      <c r="O1093" s="15" t="s">
        <v>30</v>
      </c>
      <c r="P1093" s="15" t="s">
        <v>4</v>
      </c>
      <c r="Q1093" s="15" t="s">
        <v>30</v>
      </c>
      <c r="R1093" s="18" t="e">
        <f>INDEX('Blast furnaces'!$R:$R,MATCH(A1093,'Blast furnaces'!$A:$A,0))</f>
        <v>#N/A</v>
      </c>
    </row>
    <row r="1094" spans="1:18" x14ac:dyDescent="0.35">
      <c r="A1094" s="15" t="s">
        <v>2461</v>
      </c>
      <c r="B1094" s="15" t="s">
        <v>8483</v>
      </c>
      <c r="C1094" s="15" t="s">
        <v>5419</v>
      </c>
      <c r="D1094" s="15" t="s">
        <v>5029</v>
      </c>
      <c r="E1094" s="15" t="s">
        <v>5030</v>
      </c>
      <c r="F1094" s="15" t="s">
        <v>5017</v>
      </c>
      <c r="G1094" s="15" t="s">
        <v>3989</v>
      </c>
      <c r="H1094" s="16" t="s">
        <v>2463</v>
      </c>
      <c r="I1094" s="17">
        <v>61</v>
      </c>
      <c r="J1094" s="15" t="s">
        <v>30</v>
      </c>
      <c r="K1094" s="15" t="s">
        <v>30</v>
      </c>
      <c r="L1094" s="15">
        <v>1964</v>
      </c>
      <c r="M1094" s="15" t="s">
        <v>30</v>
      </c>
      <c r="N1094" s="15" t="s">
        <v>30</v>
      </c>
      <c r="O1094" s="15" t="s">
        <v>30</v>
      </c>
      <c r="P1094" s="15" t="s">
        <v>5226</v>
      </c>
      <c r="Q1094" s="15" t="s">
        <v>30</v>
      </c>
      <c r="R1094" s="18">
        <f>INDEX('Blast furnaces'!$R:$R,MATCH(A1094,'Blast furnaces'!$A:$A,0))</f>
        <v>39203</v>
      </c>
    </row>
    <row r="1095" spans="1:18" x14ac:dyDescent="0.35">
      <c r="A1095" s="15" t="s">
        <v>8484</v>
      </c>
      <c r="B1095" s="15" t="s">
        <v>8485</v>
      </c>
      <c r="C1095" s="15" t="s">
        <v>5419</v>
      </c>
      <c r="D1095" s="15" t="s">
        <v>5031</v>
      </c>
      <c r="E1095" s="15" t="s">
        <v>5032</v>
      </c>
      <c r="F1095" s="15" t="s">
        <v>5017</v>
      </c>
      <c r="G1095" s="15" t="s">
        <v>3989</v>
      </c>
      <c r="H1095" s="16" t="s">
        <v>8486</v>
      </c>
      <c r="I1095" s="17">
        <v>117</v>
      </c>
      <c r="J1095" s="15" t="s">
        <v>30</v>
      </c>
      <c r="K1095" s="15" t="s">
        <v>30</v>
      </c>
      <c r="L1095" s="15">
        <v>1908</v>
      </c>
      <c r="M1095" s="15" t="s">
        <v>30</v>
      </c>
      <c r="N1095" s="15" t="s">
        <v>30</v>
      </c>
      <c r="O1095" s="15" t="s">
        <v>30</v>
      </c>
      <c r="P1095" s="15" t="s">
        <v>4</v>
      </c>
      <c r="Q1095" s="15" t="s">
        <v>30</v>
      </c>
      <c r="R1095" s="18" t="e">
        <f>INDEX('Blast furnaces'!$R:$R,MATCH(A1095,'Blast furnaces'!$A:$A,0))</f>
        <v>#N/A</v>
      </c>
    </row>
    <row r="1096" spans="1:18" x14ac:dyDescent="0.35">
      <c r="A1096" s="15" t="s">
        <v>2470</v>
      </c>
      <c r="B1096" s="15" t="s">
        <v>8487</v>
      </c>
      <c r="C1096" s="15" t="s">
        <v>5419</v>
      </c>
      <c r="D1096" s="15" t="s">
        <v>5033</v>
      </c>
      <c r="E1096" s="15" t="s">
        <v>5023</v>
      </c>
      <c r="F1096" s="15" t="s">
        <v>5017</v>
      </c>
      <c r="G1096" s="15" t="s">
        <v>3989</v>
      </c>
      <c r="H1096" s="16" t="s">
        <v>2472</v>
      </c>
      <c r="I1096" s="17">
        <v>112</v>
      </c>
      <c r="J1096" s="15" t="s">
        <v>30</v>
      </c>
      <c r="K1096" s="15" t="s">
        <v>30</v>
      </c>
      <c r="L1096" s="15">
        <v>1913</v>
      </c>
      <c r="M1096" s="15" t="s">
        <v>30</v>
      </c>
      <c r="N1096" s="15" t="s">
        <v>30</v>
      </c>
      <c r="O1096" s="15" t="s">
        <v>30</v>
      </c>
      <c r="P1096" s="15" t="s">
        <v>5226</v>
      </c>
      <c r="Q1096" s="15" t="s">
        <v>30</v>
      </c>
      <c r="R1096" s="18">
        <f>INDEX('Blast furnaces'!$R:$R,MATCH(A1096,'Blast furnaces'!$A:$A,0))</f>
        <v>44774</v>
      </c>
    </row>
    <row r="1097" spans="1:18" x14ac:dyDescent="0.35">
      <c r="A1097" s="15" t="s">
        <v>8488</v>
      </c>
      <c r="B1097" s="15" t="s">
        <v>8489</v>
      </c>
      <c r="C1097" s="15" t="s">
        <v>5419</v>
      </c>
      <c r="D1097" s="15" t="s">
        <v>5034</v>
      </c>
      <c r="E1097" s="15" t="s">
        <v>5032</v>
      </c>
      <c r="F1097" s="15" t="s">
        <v>5017</v>
      </c>
      <c r="G1097" s="15" t="s">
        <v>3989</v>
      </c>
      <c r="H1097" s="16" t="s">
        <v>8490</v>
      </c>
      <c r="I1097" s="17">
        <v>215</v>
      </c>
      <c r="J1097" s="15" t="s">
        <v>30</v>
      </c>
      <c r="K1097" s="15" t="s">
        <v>30</v>
      </c>
      <c r="L1097" s="15">
        <v>1810</v>
      </c>
      <c r="M1097" s="15" t="s">
        <v>30</v>
      </c>
      <c r="N1097" s="15" t="s">
        <v>30</v>
      </c>
      <c r="O1097" s="15" t="s">
        <v>30</v>
      </c>
      <c r="P1097" s="15" t="s">
        <v>4</v>
      </c>
      <c r="Q1097" s="15" t="s">
        <v>30</v>
      </c>
      <c r="R1097" s="18" t="e">
        <f>INDEX('Blast furnaces'!$R:$R,MATCH(A1097,'Blast furnaces'!$A:$A,0))</f>
        <v>#N/A</v>
      </c>
    </row>
    <row r="1098" spans="1:18" x14ac:dyDescent="0.35">
      <c r="A1098" s="15" t="s">
        <v>2454</v>
      </c>
      <c r="B1098" s="15" t="s">
        <v>8491</v>
      </c>
      <c r="C1098" s="15" t="s">
        <v>5419</v>
      </c>
      <c r="D1098" s="15" t="s">
        <v>5035</v>
      </c>
      <c r="E1098" s="15" t="s">
        <v>5036</v>
      </c>
      <c r="F1098" s="15" t="s">
        <v>5017</v>
      </c>
      <c r="G1098" s="15" t="s">
        <v>3989</v>
      </c>
      <c r="H1098" s="16" t="s">
        <v>2457</v>
      </c>
      <c r="I1098" s="17">
        <v>105</v>
      </c>
      <c r="J1098" s="15" t="s">
        <v>30</v>
      </c>
      <c r="K1098" s="15" t="s">
        <v>30</v>
      </c>
      <c r="L1098" s="15">
        <v>1920</v>
      </c>
      <c r="M1098" s="15" t="s">
        <v>30</v>
      </c>
      <c r="N1098" s="15" t="s">
        <v>30</v>
      </c>
      <c r="O1098" s="15" t="s">
        <v>30</v>
      </c>
      <c r="P1098" s="15" t="s">
        <v>5226</v>
      </c>
      <c r="Q1098" s="15" t="s">
        <v>30</v>
      </c>
      <c r="R1098" s="18">
        <f>INDEX('Blast furnaces'!$R:$R,MATCH(A1098,'Blast furnaces'!$A:$A,0))</f>
        <v>43739</v>
      </c>
    </row>
    <row r="1099" spans="1:18" x14ac:dyDescent="0.35">
      <c r="A1099" s="15" t="s">
        <v>2465</v>
      </c>
      <c r="B1099" s="15" t="s">
        <v>8492</v>
      </c>
      <c r="C1099" s="15" t="s">
        <v>5419</v>
      </c>
      <c r="D1099" s="15" t="s">
        <v>5037</v>
      </c>
      <c r="E1099" s="15" t="s">
        <v>5030</v>
      </c>
      <c r="F1099" s="15" t="s">
        <v>5017</v>
      </c>
      <c r="G1099" s="15" t="s">
        <v>3989</v>
      </c>
      <c r="H1099" s="16" t="s">
        <v>2467</v>
      </c>
      <c r="I1099" s="17">
        <v>124</v>
      </c>
      <c r="J1099" s="15" t="s">
        <v>30</v>
      </c>
      <c r="K1099" s="15" t="s">
        <v>30</v>
      </c>
      <c r="L1099" s="15">
        <v>1901</v>
      </c>
      <c r="M1099" s="15" t="s">
        <v>30</v>
      </c>
      <c r="N1099" s="15" t="s">
        <v>30</v>
      </c>
      <c r="O1099" s="15" t="s">
        <v>30</v>
      </c>
      <c r="P1099" s="15" t="s">
        <v>5264</v>
      </c>
      <c r="Q1099" s="15" t="s">
        <v>30</v>
      </c>
      <c r="R1099" s="18">
        <f>INDEX('Blast furnaces'!$R:$R,MATCH(A1099,'Blast furnaces'!$A:$A,0))</f>
        <v>2021</v>
      </c>
    </row>
    <row r="1100" spans="1:18" x14ac:dyDescent="0.35">
      <c r="A1100" s="15" t="s">
        <v>8493</v>
      </c>
      <c r="B1100" s="15" t="s">
        <v>8494</v>
      </c>
      <c r="C1100" s="15" t="s">
        <v>5419</v>
      </c>
      <c r="D1100" s="15" t="s">
        <v>5038</v>
      </c>
      <c r="E1100" s="15" t="s">
        <v>5023</v>
      </c>
      <c r="F1100" s="15" t="s">
        <v>5017</v>
      </c>
      <c r="G1100" s="15" t="s">
        <v>3989</v>
      </c>
      <c r="H1100" s="16" t="s">
        <v>8495</v>
      </c>
      <c r="I1100" s="17">
        <v>101</v>
      </c>
      <c r="J1100" s="15" t="s">
        <v>30</v>
      </c>
      <c r="K1100" s="15" t="s">
        <v>30</v>
      </c>
      <c r="L1100" s="15">
        <v>1924</v>
      </c>
      <c r="M1100" s="15" t="s">
        <v>30</v>
      </c>
      <c r="N1100" s="15" t="s">
        <v>30</v>
      </c>
      <c r="O1100" s="15" t="s">
        <v>30</v>
      </c>
      <c r="P1100" s="15" t="s">
        <v>4</v>
      </c>
      <c r="Q1100" s="15" t="s">
        <v>30</v>
      </c>
      <c r="R1100" s="18" t="e">
        <f>INDEX('Blast furnaces'!$R:$R,MATCH(A1100,'Blast furnaces'!$A:$A,0))</f>
        <v>#N/A</v>
      </c>
    </row>
    <row r="1101" spans="1:18" x14ac:dyDescent="0.35">
      <c r="A1101" s="15" t="s">
        <v>2458</v>
      </c>
      <c r="B1101" s="15" t="s">
        <v>8496</v>
      </c>
      <c r="C1101" s="15" t="s">
        <v>5419</v>
      </c>
      <c r="D1101" s="15" t="s">
        <v>5039</v>
      </c>
      <c r="E1101" s="15" t="s">
        <v>5023</v>
      </c>
      <c r="F1101" s="15" t="s">
        <v>5017</v>
      </c>
      <c r="G1101" s="15" t="s">
        <v>3989</v>
      </c>
      <c r="H1101" s="16" t="s">
        <v>2460</v>
      </c>
      <c r="I1101" s="17">
        <v>124</v>
      </c>
      <c r="J1101" s="15" t="s">
        <v>30</v>
      </c>
      <c r="K1101" s="15" t="s">
        <v>30</v>
      </c>
      <c r="L1101" s="15">
        <v>1901</v>
      </c>
      <c r="M1101" s="15" t="s">
        <v>30</v>
      </c>
      <c r="N1101" s="15" t="s">
        <v>30</v>
      </c>
      <c r="O1101" s="15" t="s">
        <v>30</v>
      </c>
      <c r="P1101" s="15" t="s">
        <v>6125</v>
      </c>
      <c r="Q1101" s="15" t="s">
        <v>30</v>
      </c>
      <c r="R1101" s="18">
        <f>INDEX('Blast furnaces'!$R:$R,MATCH(A1101,'Blast furnaces'!$A:$A,0))</f>
        <v>2021</v>
      </c>
    </row>
    <row r="1102" spans="1:18" x14ac:dyDescent="0.35">
      <c r="A1102" s="15" t="s">
        <v>8497</v>
      </c>
      <c r="B1102" s="15" t="s">
        <v>8498</v>
      </c>
      <c r="C1102" s="15" t="s">
        <v>5419</v>
      </c>
      <c r="D1102" s="15" t="s">
        <v>5040</v>
      </c>
      <c r="E1102" s="15" t="s">
        <v>5016</v>
      </c>
      <c r="F1102" s="15" t="s">
        <v>5017</v>
      </c>
      <c r="G1102" s="15" t="s">
        <v>3989</v>
      </c>
      <c r="H1102" s="16" t="s">
        <v>8499</v>
      </c>
      <c r="I1102" s="17">
        <v>108</v>
      </c>
      <c r="J1102" s="15" t="s">
        <v>30</v>
      </c>
      <c r="K1102" s="15" t="s">
        <v>30</v>
      </c>
      <c r="L1102" s="15">
        <v>1917</v>
      </c>
      <c r="M1102" s="15" t="s">
        <v>30</v>
      </c>
      <c r="N1102" s="15" t="s">
        <v>30</v>
      </c>
      <c r="O1102" s="15" t="s">
        <v>30</v>
      </c>
      <c r="P1102" s="15" t="s">
        <v>2</v>
      </c>
      <c r="Q1102" s="15" t="s">
        <v>30</v>
      </c>
      <c r="R1102" s="18" t="e">
        <f>INDEX('Blast furnaces'!$R:$R,MATCH(A1102,'Blast furnaces'!$A:$A,0))</f>
        <v>#N/A</v>
      </c>
    </row>
    <row r="1103" spans="1:18" x14ac:dyDescent="0.35">
      <c r="A1103" s="15" t="s">
        <v>8500</v>
      </c>
      <c r="B1103" s="15" t="s">
        <v>8501</v>
      </c>
      <c r="C1103" s="15" t="s">
        <v>5419</v>
      </c>
      <c r="D1103" s="15" t="s">
        <v>5041</v>
      </c>
      <c r="E1103" s="15" t="s">
        <v>5032</v>
      </c>
      <c r="F1103" s="15" t="s">
        <v>5017</v>
      </c>
      <c r="G1103" s="15" t="s">
        <v>3989</v>
      </c>
      <c r="H1103" s="16" t="s">
        <v>8502</v>
      </c>
      <c r="I1103" s="17">
        <v>159</v>
      </c>
      <c r="J1103" s="15" t="s">
        <v>30</v>
      </c>
      <c r="K1103" s="15" t="s">
        <v>30</v>
      </c>
      <c r="L1103" s="15">
        <v>1866</v>
      </c>
      <c r="M1103" s="15" t="s">
        <v>30</v>
      </c>
      <c r="N1103" s="15" t="s">
        <v>30</v>
      </c>
      <c r="O1103" s="15" t="s">
        <v>30</v>
      </c>
      <c r="P1103" s="15" t="s">
        <v>4</v>
      </c>
      <c r="Q1103" s="15" t="s">
        <v>30</v>
      </c>
      <c r="R1103" s="18" t="e">
        <f>INDEX('Blast furnaces'!$R:$R,MATCH(A1103,'Blast furnaces'!$A:$A,0))</f>
        <v>#N/A</v>
      </c>
    </row>
    <row r="1104" spans="1:18" x14ac:dyDescent="0.35">
      <c r="A1104" s="15" t="s">
        <v>3449</v>
      </c>
      <c r="B1104" s="15" t="s">
        <v>8503</v>
      </c>
      <c r="C1104" s="15" t="s">
        <v>5419</v>
      </c>
      <c r="D1104" s="15" t="s">
        <v>5042</v>
      </c>
      <c r="E1104" s="15" t="s">
        <v>5023</v>
      </c>
      <c r="F1104" s="15" t="s">
        <v>5017</v>
      </c>
      <c r="G1104" s="15" t="s">
        <v>3989</v>
      </c>
      <c r="H1104" s="16" t="s">
        <v>3451</v>
      </c>
      <c r="I1104" s="17">
        <v>5</v>
      </c>
      <c r="J1104" s="15" t="s">
        <v>30</v>
      </c>
      <c r="K1104" s="15" t="s">
        <v>30</v>
      </c>
      <c r="L1104" s="15">
        <v>2020</v>
      </c>
      <c r="M1104" s="15" t="s">
        <v>30</v>
      </c>
      <c r="N1104" s="15" t="s">
        <v>30</v>
      </c>
      <c r="O1104" s="15" t="s">
        <v>30</v>
      </c>
      <c r="P1104" s="15" t="s">
        <v>3</v>
      </c>
      <c r="Q1104" s="15" t="s">
        <v>30</v>
      </c>
      <c r="R1104" s="18" t="e">
        <f>INDEX('Blast furnaces'!$R:$R,MATCH(A1104,'Blast furnaces'!$A:$A,0))</f>
        <v>#N/A</v>
      </c>
    </row>
    <row r="1105" spans="1:18" x14ac:dyDescent="0.35">
      <c r="A1105" s="15" t="s">
        <v>8504</v>
      </c>
      <c r="B1105" s="15" t="s">
        <v>8505</v>
      </c>
      <c r="C1105" s="15" t="s">
        <v>8506</v>
      </c>
      <c r="D1105" s="15" t="s">
        <v>5043</v>
      </c>
      <c r="E1105" s="15" t="s">
        <v>5019</v>
      </c>
      <c r="F1105" s="15" t="s">
        <v>5017</v>
      </c>
      <c r="G1105" s="15" t="s">
        <v>3989</v>
      </c>
      <c r="H1105" s="16" t="s">
        <v>8507</v>
      </c>
      <c r="I1105" s="17">
        <v>31</v>
      </c>
      <c r="J1105" s="15" t="s">
        <v>30</v>
      </c>
      <c r="K1105" s="15" t="s">
        <v>30</v>
      </c>
      <c r="L1105" s="15">
        <v>1994</v>
      </c>
      <c r="M1105" s="15" t="s">
        <v>30</v>
      </c>
      <c r="N1105" s="15" t="s">
        <v>30</v>
      </c>
      <c r="O1105" s="15" t="s">
        <v>30</v>
      </c>
      <c r="P1105" s="15" t="s">
        <v>4</v>
      </c>
      <c r="Q1105" s="15" t="s">
        <v>30</v>
      </c>
      <c r="R1105" s="18" t="e">
        <f>INDEX('Blast furnaces'!$R:$R,MATCH(A1105,'Blast furnaces'!$A:$A,0))</f>
        <v>#N/A</v>
      </c>
    </row>
    <row r="1106" spans="1:18" x14ac:dyDescent="0.35">
      <c r="A1106" s="15" t="s">
        <v>8508</v>
      </c>
      <c r="B1106" s="15" t="s">
        <v>8509</v>
      </c>
      <c r="C1106" s="15" t="s">
        <v>8506</v>
      </c>
      <c r="D1106" s="15" t="s">
        <v>5044</v>
      </c>
      <c r="E1106" s="15" t="s">
        <v>5045</v>
      </c>
      <c r="F1106" s="15" t="s">
        <v>5017</v>
      </c>
      <c r="G1106" s="15" t="s">
        <v>3989</v>
      </c>
      <c r="H1106" s="16" t="s">
        <v>8510</v>
      </c>
      <c r="I1106" s="17">
        <v>16</v>
      </c>
      <c r="J1106" s="15" t="s">
        <v>30</v>
      </c>
      <c r="K1106" s="15" t="s">
        <v>30</v>
      </c>
      <c r="L1106" s="15">
        <v>2009</v>
      </c>
      <c r="M1106" s="15" t="s">
        <v>30</v>
      </c>
      <c r="N1106" s="15" t="s">
        <v>30</v>
      </c>
      <c r="O1106" s="15" t="s">
        <v>30</v>
      </c>
      <c r="P1106" s="15" t="s">
        <v>4</v>
      </c>
      <c r="Q1106" s="15" t="s">
        <v>30</v>
      </c>
      <c r="R1106" s="18" t="e">
        <f>INDEX('Blast furnaces'!$R:$R,MATCH(A1106,'Blast furnaces'!$A:$A,0))</f>
        <v>#N/A</v>
      </c>
    </row>
    <row r="1107" spans="1:18" x14ac:dyDescent="0.35">
      <c r="A1107" s="15" t="s">
        <v>8511</v>
      </c>
      <c r="B1107" s="15" t="s">
        <v>8512</v>
      </c>
      <c r="C1107" s="15" t="s">
        <v>8506</v>
      </c>
      <c r="D1107" s="15" t="s">
        <v>5046</v>
      </c>
      <c r="E1107" s="15" t="s">
        <v>5047</v>
      </c>
      <c r="F1107" s="15" t="s">
        <v>5017</v>
      </c>
      <c r="G1107" s="15" t="s">
        <v>3989</v>
      </c>
      <c r="H1107" s="16" t="s">
        <v>8513</v>
      </c>
      <c r="I1107" s="17">
        <v>33</v>
      </c>
      <c r="J1107" s="15" t="s">
        <v>30</v>
      </c>
      <c r="K1107" s="15" t="s">
        <v>30</v>
      </c>
      <c r="L1107" s="15">
        <v>1992</v>
      </c>
      <c r="M1107" s="15" t="s">
        <v>30</v>
      </c>
      <c r="N1107" s="15" t="s">
        <v>30</v>
      </c>
      <c r="O1107" s="15" t="s">
        <v>30</v>
      </c>
      <c r="P1107" s="15" t="s">
        <v>4</v>
      </c>
      <c r="Q1107" s="15" t="s">
        <v>30</v>
      </c>
      <c r="R1107" s="18" t="e">
        <f>INDEX('Blast furnaces'!$R:$R,MATCH(A1107,'Blast furnaces'!$A:$A,0))</f>
        <v>#N/A</v>
      </c>
    </row>
    <row r="1108" spans="1:18" x14ac:dyDescent="0.35">
      <c r="A1108" s="15" t="s">
        <v>8514</v>
      </c>
      <c r="B1108" s="15" t="s">
        <v>8515</v>
      </c>
      <c r="C1108" s="15" t="s">
        <v>8506</v>
      </c>
      <c r="D1108" s="15" t="s">
        <v>5048</v>
      </c>
      <c r="E1108" s="15" t="s">
        <v>5049</v>
      </c>
      <c r="F1108" s="15" t="s">
        <v>5017</v>
      </c>
      <c r="G1108" s="15" t="s">
        <v>3989</v>
      </c>
      <c r="H1108" s="16" t="s">
        <v>8516</v>
      </c>
      <c r="I1108" s="17">
        <v>51</v>
      </c>
      <c r="J1108" s="15" t="s">
        <v>30</v>
      </c>
      <c r="K1108" s="15" t="s">
        <v>30</v>
      </c>
      <c r="L1108" s="15">
        <v>1974</v>
      </c>
      <c r="M1108" s="15" t="s">
        <v>30</v>
      </c>
      <c r="N1108" s="15" t="s">
        <v>30</v>
      </c>
      <c r="O1108" s="15" t="s">
        <v>30</v>
      </c>
      <c r="P1108" s="15" t="s">
        <v>4</v>
      </c>
      <c r="Q1108" s="15" t="s">
        <v>30</v>
      </c>
      <c r="R1108" s="18" t="e">
        <f>INDEX('Blast furnaces'!$R:$R,MATCH(A1108,'Blast furnaces'!$A:$A,0))</f>
        <v>#N/A</v>
      </c>
    </row>
    <row r="1109" spans="1:18" x14ac:dyDescent="0.35">
      <c r="A1109" s="15" t="s">
        <v>8517</v>
      </c>
      <c r="B1109" s="15" t="s">
        <v>8518</v>
      </c>
      <c r="C1109" s="15" t="s">
        <v>8506</v>
      </c>
      <c r="D1109" s="15" t="s">
        <v>5050</v>
      </c>
      <c r="E1109" s="15" t="s">
        <v>5051</v>
      </c>
      <c r="F1109" s="15" t="s">
        <v>5017</v>
      </c>
      <c r="G1109" s="15" t="s">
        <v>3989</v>
      </c>
      <c r="H1109" s="16" t="s">
        <v>8519</v>
      </c>
      <c r="I1109" s="17">
        <v>31</v>
      </c>
      <c r="J1109" s="15" t="s">
        <v>30</v>
      </c>
      <c r="K1109" s="15" t="s">
        <v>30</v>
      </c>
      <c r="L1109" s="15">
        <v>1994</v>
      </c>
      <c r="M1109" s="15" t="s">
        <v>30</v>
      </c>
      <c r="N1109" s="15" t="s">
        <v>30</v>
      </c>
      <c r="O1109" s="15" t="s">
        <v>30</v>
      </c>
      <c r="P1109" s="15" t="s">
        <v>4</v>
      </c>
      <c r="Q1109" s="15" t="s">
        <v>30</v>
      </c>
      <c r="R1109" s="18" t="e">
        <f>INDEX('Blast furnaces'!$R:$R,MATCH(A1109,'Blast furnaces'!$A:$A,0))</f>
        <v>#N/A</v>
      </c>
    </row>
    <row r="1110" spans="1:18" x14ac:dyDescent="0.35">
      <c r="A1110" s="15" t="s">
        <v>8520</v>
      </c>
      <c r="B1110" s="15" t="s">
        <v>8521</v>
      </c>
      <c r="C1110" s="15" t="s">
        <v>8506</v>
      </c>
      <c r="D1110" s="15" t="s">
        <v>5052</v>
      </c>
      <c r="E1110" s="15" t="s">
        <v>5021</v>
      </c>
      <c r="F1110" s="15" t="s">
        <v>5017</v>
      </c>
      <c r="G1110" s="15" t="s">
        <v>3989</v>
      </c>
      <c r="H1110" s="16" t="s">
        <v>8522</v>
      </c>
      <c r="I1110" s="17">
        <v>43</v>
      </c>
      <c r="J1110" s="15" t="s">
        <v>30</v>
      </c>
      <c r="K1110" s="15" t="s">
        <v>30</v>
      </c>
      <c r="L1110" s="15">
        <v>1982</v>
      </c>
      <c r="M1110" s="15" t="s">
        <v>30</v>
      </c>
      <c r="N1110" s="15" t="s">
        <v>30</v>
      </c>
      <c r="O1110" s="15" t="s">
        <v>30</v>
      </c>
      <c r="P1110" s="15" t="s">
        <v>4</v>
      </c>
      <c r="Q1110" s="15" t="s">
        <v>30</v>
      </c>
      <c r="R1110" s="18" t="e">
        <f>INDEX('Blast furnaces'!$R:$R,MATCH(A1110,'Blast furnaces'!$A:$A,0))</f>
        <v>#N/A</v>
      </c>
    </row>
    <row r="1111" spans="1:18" x14ac:dyDescent="0.35">
      <c r="A1111" s="15" t="s">
        <v>8523</v>
      </c>
      <c r="B1111" s="15" t="s">
        <v>8524</v>
      </c>
      <c r="C1111" s="15" t="s">
        <v>8506</v>
      </c>
      <c r="D1111" s="15" t="s">
        <v>5053</v>
      </c>
      <c r="E1111" s="15" t="s">
        <v>5054</v>
      </c>
      <c r="F1111" s="15" t="s">
        <v>5017</v>
      </c>
      <c r="G1111" s="15" t="s">
        <v>3989</v>
      </c>
      <c r="H1111" s="16" t="s">
        <v>8525</v>
      </c>
      <c r="I1111" s="17">
        <v>25</v>
      </c>
      <c r="J1111" s="15" t="s">
        <v>30</v>
      </c>
      <c r="K1111" s="15" t="s">
        <v>30</v>
      </c>
      <c r="L1111" s="15">
        <v>2000</v>
      </c>
      <c r="M1111" s="15" t="s">
        <v>30</v>
      </c>
      <c r="N1111" s="15" t="s">
        <v>30</v>
      </c>
      <c r="O1111" s="15" t="s">
        <v>30</v>
      </c>
      <c r="P1111" s="15" t="s">
        <v>4</v>
      </c>
      <c r="Q1111" s="15" t="s">
        <v>30</v>
      </c>
      <c r="R1111" s="18" t="e">
        <f>INDEX('Blast furnaces'!$R:$R,MATCH(A1111,'Blast furnaces'!$A:$A,0))</f>
        <v>#N/A</v>
      </c>
    </row>
    <row r="1112" spans="1:18" x14ac:dyDescent="0.35">
      <c r="A1112" s="15" t="s">
        <v>8526</v>
      </c>
      <c r="B1112" s="15" t="s">
        <v>8527</v>
      </c>
      <c r="C1112" s="15" t="s">
        <v>8528</v>
      </c>
      <c r="D1112" s="15" t="s">
        <v>5055</v>
      </c>
      <c r="E1112" s="15" t="s">
        <v>5056</v>
      </c>
      <c r="F1112" s="15" t="s">
        <v>5017</v>
      </c>
      <c r="G1112" s="15" t="s">
        <v>3989</v>
      </c>
      <c r="H1112" s="16" t="s">
        <v>8529</v>
      </c>
      <c r="I1112" s="19"/>
      <c r="J1112" s="20">
        <v>45378</v>
      </c>
      <c r="K1112" s="15" t="s">
        <v>30</v>
      </c>
      <c r="L1112" s="15">
        <v>2030</v>
      </c>
      <c r="M1112" s="15" t="s">
        <v>30</v>
      </c>
      <c r="N1112" s="15" t="s">
        <v>30</v>
      </c>
      <c r="O1112" s="15" t="s">
        <v>30</v>
      </c>
      <c r="P1112" s="15" t="s">
        <v>5234</v>
      </c>
      <c r="Q1112" s="15" t="s">
        <v>30</v>
      </c>
      <c r="R1112" s="18" t="e">
        <f>INDEX('Blast furnaces'!$R:$R,MATCH(A1112,'Blast furnaces'!$A:$A,0))</f>
        <v>#N/A</v>
      </c>
    </row>
    <row r="1113" spans="1:18" x14ac:dyDescent="0.35">
      <c r="A1113" s="15" t="s">
        <v>8530</v>
      </c>
      <c r="B1113" s="15" t="s">
        <v>8531</v>
      </c>
      <c r="C1113" s="15" t="s">
        <v>5422</v>
      </c>
      <c r="D1113" s="15" t="s">
        <v>5057</v>
      </c>
      <c r="E1113" s="15" t="s">
        <v>5056</v>
      </c>
      <c r="F1113" s="15" t="s">
        <v>5017</v>
      </c>
      <c r="G1113" s="15" t="s">
        <v>3989</v>
      </c>
      <c r="H1113" s="16" t="s">
        <v>8532</v>
      </c>
      <c r="I1113" s="17">
        <v>144</v>
      </c>
      <c r="J1113" s="15" t="s">
        <v>30</v>
      </c>
      <c r="K1113" s="15" t="s">
        <v>30</v>
      </c>
      <c r="L1113" s="15">
        <v>1881</v>
      </c>
      <c r="M1113" s="15" t="s">
        <v>30</v>
      </c>
      <c r="N1113" s="15" t="s">
        <v>30</v>
      </c>
      <c r="O1113" s="15" t="s">
        <v>30</v>
      </c>
      <c r="P1113" s="15" t="s">
        <v>4</v>
      </c>
      <c r="Q1113" s="15" t="s">
        <v>8533</v>
      </c>
      <c r="R1113" s="18" t="e">
        <f>INDEX('Blast furnaces'!$R:$R,MATCH(A1113,'Blast furnaces'!$A:$A,0))</f>
        <v>#N/A</v>
      </c>
    </row>
    <row r="1114" spans="1:18" x14ac:dyDescent="0.35">
      <c r="A1114" s="15" t="s">
        <v>8534</v>
      </c>
      <c r="B1114" s="15" t="s">
        <v>8535</v>
      </c>
      <c r="C1114" s="15" t="s">
        <v>8536</v>
      </c>
      <c r="D1114" s="15" t="s">
        <v>5058</v>
      </c>
      <c r="E1114" s="15" t="s">
        <v>5016</v>
      </c>
      <c r="F1114" s="15" t="s">
        <v>5017</v>
      </c>
      <c r="G1114" s="15" t="s">
        <v>3989</v>
      </c>
      <c r="H1114" s="16" t="s">
        <v>8537</v>
      </c>
      <c r="I1114" s="17">
        <v>14</v>
      </c>
      <c r="J1114" s="15" t="s">
        <v>30</v>
      </c>
      <c r="K1114" s="15" t="s">
        <v>30</v>
      </c>
      <c r="L1114" s="15">
        <v>2011</v>
      </c>
      <c r="M1114" s="15" t="s">
        <v>30</v>
      </c>
      <c r="N1114" s="15" t="s">
        <v>30</v>
      </c>
      <c r="O1114" s="15" t="s">
        <v>30</v>
      </c>
      <c r="P1114" s="15" t="s">
        <v>4</v>
      </c>
      <c r="Q1114" s="15" t="s">
        <v>30</v>
      </c>
      <c r="R1114" s="18" t="e">
        <f>INDEX('Blast furnaces'!$R:$R,MATCH(A1114,'Blast furnaces'!$A:$A,0))</f>
        <v>#N/A</v>
      </c>
    </row>
    <row r="1115" spans="1:18" x14ac:dyDescent="0.35">
      <c r="A1115" s="15" t="s">
        <v>8538</v>
      </c>
      <c r="B1115" s="15" t="s">
        <v>8539</v>
      </c>
      <c r="C1115" s="15" t="s">
        <v>5426</v>
      </c>
      <c r="D1115" s="15" t="s">
        <v>5059</v>
      </c>
      <c r="E1115" s="15" t="s">
        <v>5060</v>
      </c>
      <c r="F1115" s="15" t="s">
        <v>5017</v>
      </c>
      <c r="G1115" s="15" t="s">
        <v>3989</v>
      </c>
      <c r="H1115" s="16" t="s">
        <v>8540</v>
      </c>
      <c r="I1115" s="17">
        <v>29</v>
      </c>
      <c r="J1115" s="15" t="s">
        <v>30</v>
      </c>
      <c r="K1115" s="15" t="s">
        <v>30</v>
      </c>
      <c r="L1115" s="15">
        <v>1996</v>
      </c>
      <c r="M1115" s="15" t="s">
        <v>30</v>
      </c>
      <c r="N1115" s="15" t="s">
        <v>30</v>
      </c>
      <c r="O1115" s="15" t="s">
        <v>30</v>
      </c>
      <c r="P1115" s="15" t="s">
        <v>4</v>
      </c>
      <c r="Q1115" s="15" t="s">
        <v>30</v>
      </c>
      <c r="R1115" s="18" t="e">
        <f>INDEX('Blast furnaces'!$R:$R,MATCH(A1115,'Blast furnaces'!$A:$A,0))</f>
        <v>#N/A</v>
      </c>
    </row>
    <row r="1116" spans="1:18" x14ac:dyDescent="0.35">
      <c r="A1116" s="15" t="s">
        <v>8541</v>
      </c>
      <c r="B1116" s="15" t="s">
        <v>8542</v>
      </c>
      <c r="C1116" s="15" t="s">
        <v>5426</v>
      </c>
      <c r="D1116" s="15" t="s">
        <v>5061</v>
      </c>
      <c r="E1116" s="15" t="s">
        <v>5062</v>
      </c>
      <c r="F1116" s="15" t="s">
        <v>5017</v>
      </c>
      <c r="G1116" s="15" t="s">
        <v>3989</v>
      </c>
      <c r="H1116" s="16" t="s">
        <v>8543</v>
      </c>
      <c r="I1116" s="17">
        <v>41</v>
      </c>
      <c r="J1116" s="15" t="s">
        <v>30</v>
      </c>
      <c r="K1116" s="15" t="s">
        <v>30</v>
      </c>
      <c r="L1116" s="15">
        <v>1984</v>
      </c>
      <c r="M1116" s="15" t="s">
        <v>30</v>
      </c>
      <c r="N1116" s="15" t="s">
        <v>30</v>
      </c>
      <c r="O1116" s="15" t="s">
        <v>30</v>
      </c>
      <c r="P1116" s="15" t="s">
        <v>4</v>
      </c>
      <c r="Q1116" s="15" t="s">
        <v>30</v>
      </c>
      <c r="R1116" s="18" t="e">
        <f>INDEX('Blast furnaces'!$R:$R,MATCH(A1116,'Blast furnaces'!$A:$A,0))</f>
        <v>#N/A</v>
      </c>
    </row>
    <row r="1117" spans="1:18" x14ac:dyDescent="0.35">
      <c r="A1117" s="15" t="s">
        <v>8544</v>
      </c>
      <c r="B1117" s="15" t="s">
        <v>8545</v>
      </c>
      <c r="C1117" s="15" t="s">
        <v>5426</v>
      </c>
      <c r="D1117" s="15" t="s">
        <v>5063</v>
      </c>
      <c r="E1117" s="15" t="s">
        <v>5054</v>
      </c>
      <c r="F1117" s="15" t="s">
        <v>5017</v>
      </c>
      <c r="G1117" s="15" t="s">
        <v>3989</v>
      </c>
      <c r="H1117" s="16" t="s">
        <v>8546</v>
      </c>
      <c r="I1117" s="17">
        <v>44</v>
      </c>
      <c r="J1117" s="15" t="s">
        <v>30</v>
      </c>
      <c r="K1117" s="15" t="s">
        <v>30</v>
      </c>
      <c r="L1117" s="15">
        <v>1981</v>
      </c>
      <c r="M1117" s="15" t="s">
        <v>30</v>
      </c>
      <c r="N1117" s="15" t="s">
        <v>30</v>
      </c>
      <c r="O1117" s="15" t="s">
        <v>30</v>
      </c>
      <c r="P1117" s="15" t="s">
        <v>4</v>
      </c>
      <c r="Q1117" s="15" t="s">
        <v>30</v>
      </c>
      <c r="R1117" s="18" t="e">
        <f>INDEX('Blast furnaces'!$R:$R,MATCH(A1117,'Blast furnaces'!$A:$A,0))</f>
        <v>#N/A</v>
      </c>
    </row>
    <row r="1118" spans="1:18" x14ac:dyDescent="0.35">
      <c r="A1118" s="15" t="s">
        <v>8547</v>
      </c>
      <c r="B1118" s="15" t="s">
        <v>8548</v>
      </c>
      <c r="C1118" s="15" t="s">
        <v>5426</v>
      </c>
      <c r="D1118" s="15" t="s">
        <v>5064</v>
      </c>
      <c r="E1118" s="15" t="s">
        <v>5021</v>
      </c>
      <c r="F1118" s="15" t="s">
        <v>5017</v>
      </c>
      <c r="G1118" s="15" t="s">
        <v>3989</v>
      </c>
      <c r="H1118" s="16" t="s">
        <v>8549</v>
      </c>
      <c r="I1118" s="17">
        <v>55</v>
      </c>
      <c r="J1118" s="15" t="s">
        <v>30</v>
      </c>
      <c r="K1118" s="15" t="s">
        <v>30</v>
      </c>
      <c r="L1118" s="15">
        <v>1970</v>
      </c>
      <c r="M1118" s="15" t="s">
        <v>30</v>
      </c>
      <c r="N1118" s="15" t="s">
        <v>30</v>
      </c>
      <c r="O1118" s="15" t="s">
        <v>30</v>
      </c>
      <c r="P1118" s="15" t="s">
        <v>4</v>
      </c>
      <c r="Q1118" s="15" t="s">
        <v>8550</v>
      </c>
      <c r="R1118" s="18" t="e">
        <f>INDEX('Blast furnaces'!$R:$R,MATCH(A1118,'Blast furnaces'!$A:$A,0))</f>
        <v>#N/A</v>
      </c>
    </row>
    <row r="1119" spans="1:18" x14ac:dyDescent="0.35">
      <c r="A1119" s="15" t="s">
        <v>8551</v>
      </c>
      <c r="B1119" s="15" t="s">
        <v>8552</v>
      </c>
      <c r="C1119" s="15" t="s">
        <v>5426</v>
      </c>
      <c r="D1119" s="15" t="s">
        <v>5065</v>
      </c>
      <c r="E1119" s="15" t="s">
        <v>5036</v>
      </c>
      <c r="F1119" s="15" t="s">
        <v>5017</v>
      </c>
      <c r="G1119" s="15" t="s">
        <v>3989</v>
      </c>
      <c r="H1119" s="16" t="s">
        <v>8553</v>
      </c>
      <c r="I1119" s="17">
        <v>45</v>
      </c>
      <c r="J1119" s="15" t="s">
        <v>30</v>
      </c>
      <c r="K1119" s="15" t="s">
        <v>30</v>
      </c>
      <c r="L1119" s="15">
        <v>1980</v>
      </c>
      <c r="M1119" s="15" t="s">
        <v>30</v>
      </c>
      <c r="N1119" s="15" t="s">
        <v>30</v>
      </c>
      <c r="O1119" s="15" t="s">
        <v>30</v>
      </c>
      <c r="P1119" s="15" t="s">
        <v>4</v>
      </c>
      <c r="Q1119" s="15" t="s">
        <v>30</v>
      </c>
      <c r="R1119" s="18" t="e">
        <f>INDEX('Blast furnaces'!$R:$R,MATCH(A1119,'Blast furnaces'!$A:$A,0))</f>
        <v>#N/A</v>
      </c>
    </row>
    <row r="1120" spans="1:18" x14ac:dyDescent="0.35">
      <c r="A1120" s="15" t="s">
        <v>8554</v>
      </c>
      <c r="B1120" s="15" t="s">
        <v>8555</v>
      </c>
      <c r="C1120" s="15" t="s">
        <v>5426</v>
      </c>
      <c r="D1120" s="15" t="s">
        <v>5066</v>
      </c>
      <c r="E1120" s="15" t="s">
        <v>5067</v>
      </c>
      <c r="F1120" s="15" t="s">
        <v>5017</v>
      </c>
      <c r="G1120" s="15" t="s">
        <v>3989</v>
      </c>
      <c r="H1120" s="16" t="s">
        <v>8556</v>
      </c>
      <c r="I1120" s="17">
        <v>27</v>
      </c>
      <c r="J1120" s="15" t="s">
        <v>30</v>
      </c>
      <c r="K1120" s="15" t="s">
        <v>30</v>
      </c>
      <c r="L1120" s="15">
        <v>1998</v>
      </c>
      <c r="M1120" s="15" t="s">
        <v>30</v>
      </c>
      <c r="N1120" s="15" t="s">
        <v>30</v>
      </c>
      <c r="O1120" s="15" t="s">
        <v>30</v>
      </c>
      <c r="P1120" s="15" t="s">
        <v>4</v>
      </c>
      <c r="Q1120" s="15" t="s">
        <v>30</v>
      </c>
      <c r="R1120" s="18" t="e">
        <f>INDEX('Blast furnaces'!$R:$R,MATCH(A1120,'Blast furnaces'!$A:$A,0))</f>
        <v>#N/A</v>
      </c>
    </row>
    <row r="1121" spans="1:18" x14ac:dyDescent="0.35">
      <c r="A1121" s="15" t="s">
        <v>8557</v>
      </c>
      <c r="B1121" s="15" t="s">
        <v>8558</v>
      </c>
      <c r="C1121" s="15" t="s">
        <v>5426</v>
      </c>
      <c r="D1121" s="15" t="s">
        <v>5068</v>
      </c>
      <c r="E1121" s="15" t="s">
        <v>5069</v>
      </c>
      <c r="F1121" s="15" t="s">
        <v>5017</v>
      </c>
      <c r="G1121" s="15" t="s">
        <v>3989</v>
      </c>
      <c r="H1121" s="16" t="s">
        <v>8559</v>
      </c>
      <c r="I1121" s="17">
        <v>60</v>
      </c>
      <c r="J1121" s="15" t="s">
        <v>30</v>
      </c>
      <c r="K1121" s="15" t="s">
        <v>30</v>
      </c>
      <c r="L1121" s="15">
        <v>1965</v>
      </c>
      <c r="M1121" s="15" t="s">
        <v>30</v>
      </c>
      <c r="N1121" s="18">
        <v>43983</v>
      </c>
      <c r="O1121" s="15" t="s">
        <v>30</v>
      </c>
      <c r="P1121" s="15" t="s">
        <v>4</v>
      </c>
      <c r="Q1121" s="15" t="s">
        <v>30</v>
      </c>
      <c r="R1121" s="18" t="e">
        <f>INDEX('Blast furnaces'!$R:$R,MATCH(A1121,'Blast furnaces'!$A:$A,0))</f>
        <v>#N/A</v>
      </c>
    </row>
    <row r="1122" spans="1:18" x14ac:dyDescent="0.35">
      <c r="A1122" s="15" t="s">
        <v>8560</v>
      </c>
      <c r="B1122" s="15" t="s">
        <v>8561</v>
      </c>
      <c r="C1122" s="15" t="s">
        <v>8562</v>
      </c>
      <c r="D1122" s="15" t="s">
        <v>5070</v>
      </c>
      <c r="E1122" s="15" t="s">
        <v>5062</v>
      </c>
      <c r="F1122" s="15" t="s">
        <v>5017</v>
      </c>
      <c r="G1122" s="15" t="s">
        <v>3989</v>
      </c>
      <c r="H1122" s="16" t="s">
        <v>8563</v>
      </c>
      <c r="I1122" s="17">
        <v>0.28000000000000003</v>
      </c>
      <c r="J1122" s="18">
        <v>44958</v>
      </c>
      <c r="K1122" s="18">
        <v>45139</v>
      </c>
      <c r="L1122" s="18">
        <v>45809</v>
      </c>
      <c r="M1122" s="15" t="s">
        <v>30</v>
      </c>
      <c r="N1122" s="15" t="s">
        <v>30</v>
      </c>
      <c r="O1122" s="15" t="s">
        <v>30</v>
      </c>
      <c r="P1122" s="15" t="s">
        <v>4</v>
      </c>
      <c r="Q1122" s="15" t="s">
        <v>8564</v>
      </c>
      <c r="R1122" s="18" t="e">
        <f>INDEX('Blast furnaces'!$R:$R,MATCH(A1122,'Blast furnaces'!$A:$A,0))</f>
        <v>#N/A</v>
      </c>
    </row>
    <row r="1123" spans="1:18" x14ac:dyDescent="0.35">
      <c r="A1123" s="15" t="s">
        <v>3853</v>
      </c>
      <c r="B1123" s="15" t="s">
        <v>8565</v>
      </c>
      <c r="C1123" s="15" t="s">
        <v>8051</v>
      </c>
      <c r="D1123" s="15" t="s">
        <v>30</v>
      </c>
      <c r="E1123" s="15" t="s">
        <v>5071</v>
      </c>
      <c r="F1123" s="15" t="s">
        <v>5017</v>
      </c>
      <c r="G1123" s="15" t="s">
        <v>3989</v>
      </c>
      <c r="H1123" s="16" t="s">
        <v>3855</v>
      </c>
      <c r="I1123" s="19"/>
      <c r="J1123" s="18">
        <v>45717</v>
      </c>
      <c r="K1123" s="15">
        <v>2026</v>
      </c>
      <c r="L1123" s="15">
        <v>2029</v>
      </c>
      <c r="M1123" s="15" t="s">
        <v>30</v>
      </c>
      <c r="N1123" s="15" t="s">
        <v>30</v>
      </c>
      <c r="O1123" s="15" t="s">
        <v>30</v>
      </c>
      <c r="P1123" s="15" t="s">
        <v>5191</v>
      </c>
      <c r="Q1123" s="15" t="s">
        <v>30</v>
      </c>
      <c r="R1123" s="18" t="e">
        <f>INDEX('Blast furnaces'!$R:$R,MATCH(A1123,'Blast furnaces'!$A:$A,0))</f>
        <v>#N/A</v>
      </c>
    </row>
    <row r="1124" spans="1:18" x14ac:dyDescent="0.35">
      <c r="A1124" s="15" t="s">
        <v>8566</v>
      </c>
      <c r="B1124" s="15" t="s">
        <v>8567</v>
      </c>
      <c r="C1124" s="15" t="s">
        <v>8568</v>
      </c>
      <c r="D1124" s="15" t="s">
        <v>5072</v>
      </c>
      <c r="E1124" s="15" t="s">
        <v>5023</v>
      </c>
      <c r="F1124" s="15" t="s">
        <v>5017</v>
      </c>
      <c r="G1124" s="15" t="s">
        <v>3989</v>
      </c>
      <c r="H1124" s="16" t="s">
        <v>8569</v>
      </c>
      <c r="I1124" s="17">
        <v>7</v>
      </c>
      <c r="J1124" s="15" t="s">
        <v>30</v>
      </c>
      <c r="K1124" s="15" t="s">
        <v>30</v>
      </c>
      <c r="L1124" s="15">
        <v>2018</v>
      </c>
      <c r="M1124" s="15" t="s">
        <v>30</v>
      </c>
      <c r="N1124" s="15" t="s">
        <v>30</v>
      </c>
      <c r="O1124" s="15" t="s">
        <v>30</v>
      </c>
      <c r="P1124" s="15" t="s">
        <v>4</v>
      </c>
      <c r="Q1124" s="15" t="s">
        <v>30</v>
      </c>
      <c r="R1124" s="18" t="e">
        <f>INDEX('Blast furnaces'!$R:$R,MATCH(A1124,'Blast furnaces'!$A:$A,0))</f>
        <v>#N/A</v>
      </c>
    </row>
    <row r="1125" spans="1:18" x14ac:dyDescent="0.35">
      <c r="A1125" s="15" t="s">
        <v>8570</v>
      </c>
      <c r="B1125" s="15" t="s">
        <v>8571</v>
      </c>
      <c r="C1125" s="15" t="s">
        <v>8572</v>
      </c>
      <c r="D1125" s="15" t="s">
        <v>5073</v>
      </c>
      <c r="E1125" s="15" t="s">
        <v>5016</v>
      </c>
      <c r="F1125" s="15" t="s">
        <v>5017</v>
      </c>
      <c r="G1125" s="15" t="s">
        <v>3989</v>
      </c>
      <c r="H1125" s="16" t="s">
        <v>8573</v>
      </c>
      <c r="I1125" s="17">
        <v>22</v>
      </c>
      <c r="J1125" s="15" t="s">
        <v>30</v>
      </c>
      <c r="K1125" s="15" t="s">
        <v>30</v>
      </c>
      <c r="L1125" s="15">
        <v>2003</v>
      </c>
      <c r="M1125" s="15" t="s">
        <v>30</v>
      </c>
      <c r="N1125" s="15" t="s">
        <v>30</v>
      </c>
      <c r="O1125" s="15" t="s">
        <v>30</v>
      </c>
      <c r="P1125" s="15" t="s">
        <v>4</v>
      </c>
      <c r="Q1125" s="15" t="s">
        <v>30</v>
      </c>
      <c r="R1125" s="18" t="e">
        <f>INDEX('Blast furnaces'!$R:$R,MATCH(A1125,'Blast furnaces'!$A:$A,0))</f>
        <v>#N/A</v>
      </c>
    </row>
    <row r="1126" spans="1:18" x14ac:dyDescent="0.35">
      <c r="A1126" s="15" t="s">
        <v>8574</v>
      </c>
      <c r="B1126" s="15" t="s">
        <v>8575</v>
      </c>
      <c r="C1126" s="15" t="s">
        <v>6558</v>
      </c>
      <c r="D1126" s="15" t="s">
        <v>5074</v>
      </c>
      <c r="E1126" s="15" t="s">
        <v>5016</v>
      </c>
      <c r="F1126" s="15" t="s">
        <v>5017</v>
      </c>
      <c r="G1126" s="15" t="s">
        <v>3989</v>
      </c>
      <c r="H1126" s="16" t="s">
        <v>8576</v>
      </c>
      <c r="I1126" s="17">
        <v>136</v>
      </c>
      <c r="J1126" s="15" t="s">
        <v>30</v>
      </c>
      <c r="K1126" s="15" t="s">
        <v>30</v>
      </c>
      <c r="L1126" s="15">
        <v>1889</v>
      </c>
      <c r="M1126" s="15" t="s">
        <v>30</v>
      </c>
      <c r="N1126" s="15" t="s">
        <v>30</v>
      </c>
      <c r="O1126" s="15" t="s">
        <v>30</v>
      </c>
      <c r="P1126" s="15" t="s">
        <v>4</v>
      </c>
      <c r="Q1126" s="15" t="s">
        <v>30</v>
      </c>
      <c r="R1126" s="18" t="e">
        <f>INDEX('Blast furnaces'!$R:$R,MATCH(A1126,'Blast furnaces'!$A:$A,0))</f>
        <v>#N/A</v>
      </c>
    </row>
    <row r="1127" spans="1:18" x14ac:dyDescent="0.35">
      <c r="A1127" s="15" t="s">
        <v>8577</v>
      </c>
      <c r="B1127" s="15" t="s">
        <v>8578</v>
      </c>
      <c r="C1127" s="15" t="s">
        <v>6558</v>
      </c>
      <c r="D1127" s="15" t="s">
        <v>5075</v>
      </c>
      <c r="E1127" s="15" t="s">
        <v>5047</v>
      </c>
      <c r="F1127" s="15" t="s">
        <v>5017</v>
      </c>
      <c r="G1127" s="15" t="s">
        <v>3989</v>
      </c>
      <c r="H1127" s="16" t="s">
        <v>8579</v>
      </c>
      <c r="I1127" s="17">
        <v>56</v>
      </c>
      <c r="J1127" s="15" t="s">
        <v>30</v>
      </c>
      <c r="K1127" s="15" t="s">
        <v>30</v>
      </c>
      <c r="L1127" s="15">
        <v>1969</v>
      </c>
      <c r="M1127" s="15" t="s">
        <v>30</v>
      </c>
      <c r="N1127" s="15" t="s">
        <v>30</v>
      </c>
      <c r="O1127" s="15" t="s">
        <v>30</v>
      </c>
      <c r="P1127" s="15" t="s">
        <v>4</v>
      </c>
      <c r="Q1127" s="15" t="s">
        <v>30</v>
      </c>
      <c r="R1127" s="18" t="e">
        <f>INDEX('Blast furnaces'!$R:$R,MATCH(A1127,'Blast furnaces'!$A:$A,0))</f>
        <v>#N/A</v>
      </c>
    </row>
    <row r="1128" spans="1:18" x14ac:dyDescent="0.35">
      <c r="A1128" s="15" t="s">
        <v>3721</v>
      </c>
      <c r="B1128" s="15" t="s">
        <v>8580</v>
      </c>
      <c r="C1128" s="15" t="s">
        <v>8581</v>
      </c>
      <c r="D1128" s="15" t="s">
        <v>5076</v>
      </c>
      <c r="E1128" s="15" t="s">
        <v>5069</v>
      </c>
      <c r="F1128" s="15" t="s">
        <v>5017</v>
      </c>
      <c r="G1128" s="15" t="s">
        <v>3989</v>
      </c>
      <c r="H1128" s="16" t="s">
        <v>3723</v>
      </c>
      <c r="I1128" s="19"/>
      <c r="J1128" s="15">
        <v>2020</v>
      </c>
      <c r="K1128" s="15" t="s">
        <v>30</v>
      </c>
      <c r="L1128" s="15">
        <v>2026</v>
      </c>
      <c r="M1128" s="15" t="s">
        <v>30</v>
      </c>
      <c r="N1128" s="15" t="s">
        <v>30</v>
      </c>
      <c r="O1128" s="15" t="s">
        <v>30</v>
      </c>
      <c r="P1128" s="15" t="s">
        <v>3</v>
      </c>
      <c r="Q1128" s="15" t="s">
        <v>30</v>
      </c>
      <c r="R1128" s="18" t="e">
        <f>INDEX('Blast furnaces'!$R:$R,MATCH(A1128,'Blast furnaces'!$A:$A,0))</f>
        <v>#N/A</v>
      </c>
    </row>
    <row r="1129" spans="1:18" x14ac:dyDescent="0.35">
      <c r="A1129" s="15" t="s">
        <v>8582</v>
      </c>
      <c r="B1129" s="15" t="s">
        <v>8583</v>
      </c>
      <c r="C1129" s="15" t="s">
        <v>8584</v>
      </c>
      <c r="D1129" s="15" t="s">
        <v>5077</v>
      </c>
      <c r="E1129" s="15" t="s">
        <v>5023</v>
      </c>
      <c r="F1129" s="15" t="s">
        <v>5017</v>
      </c>
      <c r="G1129" s="15" t="s">
        <v>3989</v>
      </c>
      <c r="H1129" s="16" t="s">
        <v>8585</v>
      </c>
      <c r="I1129" s="17">
        <v>108</v>
      </c>
      <c r="J1129" s="15" t="s">
        <v>30</v>
      </c>
      <c r="K1129" s="15" t="s">
        <v>30</v>
      </c>
      <c r="L1129" s="15">
        <v>1917</v>
      </c>
      <c r="M1129" s="15" t="s">
        <v>30</v>
      </c>
      <c r="N1129" s="15" t="s">
        <v>30</v>
      </c>
      <c r="O1129" s="15" t="s">
        <v>30</v>
      </c>
      <c r="P1129" s="15" t="s">
        <v>4</v>
      </c>
      <c r="Q1129" s="15" t="s">
        <v>30</v>
      </c>
      <c r="R1129" s="18" t="e">
        <f>INDEX('Blast furnaces'!$R:$R,MATCH(A1129,'Blast furnaces'!$A:$A,0))</f>
        <v>#N/A</v>
      </c>
    </row>
    <row r="1130" spans="1:18" x14ac:dyDescent="0.35">
      <c r="A1130" s="15" t="s">
        <v>8586</v>
      </c>
      <c r="B1130" s="15" t="s">
        <v>8587</v>
      </c>
      <c r="C1130" s="15" t="s">
        <v>8584</v>
      </c>
      <c r="D1130" s="15" t="s">
        <v>5077</v>
      </c>
      <c r="E1130" s="15" t="s">
        <v>5023</v>
      </c>
      <c r="F1130" s="15" t="s">
        <v>5017</v>
      </c>
      <c r="G1130" s="15" t="s">
        <v>3989</v>
      </c>
      <c r="H1130" s="16" t="s">
        <v>8588</v>
      </c>
      <c r="I1130" s="17">
        <v>109</v>
      </c>
      <c r="J1130" s="15" t="s">
        <v>30</v>
      </c>
      <c r="K1130" s="15" t="s">
        <v>30</v>
      </c>
      <c r="L1130" s="15">
        <v>1916</v>
      </c>
      <c r="M1130" s="15" t="s">
        <v>30</v>
      </c>
      <c r="N1130" s="18">
        <v>44256</v>
      </c>
      <c r="O1130" s="15" t="s">
        <v>30</v>
      </c>
      <c r="P1130" s="15" t="s">
        <v>4</v>
      </c>
      <c r="Q1130" s="15" t="s">
        <v>30</v>
      </c>
      <c r="R1130" s="18" t="e">
        <f>INDEX('Blast furnaces'!$R:$R,MATCH(A1130,'Blast furnaces'!$A:$A,0))</f>
        <v>#N/A</v>
      </c>
    </row>
    <row r="1131" spans="1:18" x14ac:dyDescent="0.35">
      <c r="A1131" s="15" t="s">
        <v>8589</v>
      </c>
      <c r="B1131" s="15" t="s">
        <v>8590</v>
      </c>
      <c r="C1131" s="15" t="s">
        <v>8591</v>
      </c>
      <c r="D1131" s="15" t="s">
        <v>5078</v>
      </c>
      <c r="E1131" s="15" t="s">
        <v>5030</v>
      </c>
      <c r="F1131" s="15" t="s">
        <v>5017</v>
      </c>
      <c r="G1131" s="15" t="s">
        <v>3989</v>
      </c>
      <c r="H1131" s="16" t="s">
        <v>8592</v>
      </c>
      <c r="I1131" s="17">
        <v>33</v>
      </c>
      <c r="J1131" s="15" t="s">
        <v>30</v>
      </c>
      <c r="K1131" s="15" t="s">
        <v>30</v>
      </c>
      <c r="L1131" s="15">
        <v>1992</v>
      </c>
      <c r="M1131" s="15" t="s">
        <v>30</v>
      </c>
      <c r="N1131" s="15" t="s">
        <v>30</v>
      </c>
      <c r="O1131" s="15" t="s">
        <v>30</v>
      </c>
      <c r="P1131" s="15" t="s">
        <v>4</v>
      </c>
      <c r="Q1131" s="15" t="s">
        <v>30</v>
      </c>
      <c r="R1131" s="18" t="e">
        <f>INDEX('Blast furnaces'!$R:$R,MATCH(A1131,'Blast furnaces'!$A:$A,0))</f>
        <v>#N/A</v>
      </c>
    </row>
    <row r="1132" spans="1:18" x14ac:dyDescent="0.35">
      <c r="A1132" s="15" t="s">
        <v>8593</v>
      </c>
      <c r="B1132" s="15" t="s">
        <v>8594</v>
      </c>
      <c r="C1132" s="15" t="s">
        <v>8595</v>
      </c>
      <c r="D1132" s="15" t="s">
        <v>5079</v>
      </c>
      <c r="E1132" s="15" t="s">
        <v>5080</v>
      </c>
      <c r="F1132" s="15" t="s">
        <v>5017</v>
      </c>
      <c r="G1132" s="15" t="s">
        <v>3989</v>
      </c>
      <c r="H1132" s="16" t="s">
        <v>8596</v>
      </c>
      <c r="I1132" s="17">
        <v>35</v>
      </c>
      <c r="J1132" s="15" t="s">
        <v>30</v>
      </c>
      <c r="K1132" s="15" t="s">
        <v>30</v>
      </c>
      <c r="L1132" s="15">
        <v>1990</v>
      </c>
      <c r="M1132" s="15" t="s">
        <v>30</v>
      </c>
      <c r="N1132" s="15" t="s">
        <v>30</v>
      </c>
      <c r="O1132" s="15" t="s">
        <v>30</v>
      </c>
      <c r="P1132" s="15" t="s">
        <v>4</v>
      </c>
      <c r="Q1132" s="15" t="s">
        <v>30</v>
      </c>
      <c r="R1132" s="18" t="e">
        <f>INDEX('Blast furnaces'!$R:$R,MATCH(A1132,'Blast furnaces'!$A:$A,0))</f>
        <v>#N/A</v>
      </c>
    </row>
    <row r="1133" spans="1:18" x14ac:dyDescent="0.35">
      <c r="A1133" s="15" t="s">
        <v>8597</v>
      </c>
      <c r="B1133" s="15" t="s">
        <v>8598</v>
      </c>
      <c r="C1133" s="15" t="s">
        <v>8599</v>
      </c>
      <c r="D1133" s="15" t="s">
        <v>5081</v>
      </c>
      <c r="E1133" s="15" t="s">
        <v>5047</v>
      </c>
      <c r="F1133" s="15" t="s">
        <v>5017</v>
      </c>
      <c r="G1133" s="15" t="s">
        <v>3989</v>
      </c>
      <c r="H1133" s="16" t="s">
        <v>8600</v>
      </c>
      <c r="I1133" s="17">
        <v>29</v>
      </c>
      <c r="J1133" s="15" t="s">
        <v>30</v>
      </c>
      <c r="K1133" s="15" t="s">
        <v>30</v>
      </c>
      <c r="L1133" s="15">
        <v>1996</v>
      </c>
      <c r="M1133" s="15" t="s">
        <v>30</v>
      </c>
      <c r="N1133" s="15" t="s">
        <v>30</v>
      </c>
      <c r="O1133" s="15" t="s">
        <v>30</v>
      </c>
      <c r="P1133" s="15" t="s">
        <v>4</v>
      </c>
      <c r="Q1133" s="15" t="s">
        <v>30</v>
      </c>
      <c r="R1133" s="18" t="e">
        <f>INDEX('Blast furnaces'!$R:$R,MATCH(A1133,'Blast furnaces'!$A:$A,0))</f>
        <v>#N/A</v>
      </c>
    </row>
    <row r="1134" spans="1:18" x14ac:dyDescent="0.35">
      <c r="A1134" s="15" t="s">
        <v>8601</v>
      </c>
      <c r="B1134" s="15" t="s">
        <v>8602</v>
      </c>
      <c r="C1134" s="15" t="s">
        <v>8599</v>
      </c>
      <c r="D1134" s="15" t="s">
        <v>5043</v>
      </c>
      <c r="E1134" s="15" t="s">
        <v>5019</v>
      </c>
      <c r="F1134" s="15" t="s">
        <v>5017</v>
      </c>
      <c r="G1134" s="15" t="s">
        <v>3989</v>
      </c>
      <c r="H1134" s="16" t="s">
        <v>8603</v>
      </c>
      <c r="I1134" s="17">
        <v>42</v>
      </c>
      <c r="J1134" s="15" t="s">
        <v>30</v>
      </c>
      <c r="K1134" s="15" t="s">
        <v>30</v>
      </c>
      <c r="L1134" s="15">
        <v>1983</v>
      </c>
      <c r="M1134" s="15" t="s">
        <v>30</v>
      </c>
      <c r="N1134" s="15" t="s">
        <v>30</v>
      </c>
      <c r="O1134" s="15" t="s">
        <v>30</v>
      </c>
      <c r="P1134" s="15" t="s">
        <v>4</v>
      </c>
      <c r="Q1134" s="15" t="s">
        <v>30</v>
      </c>
      <c r="R1134" s="18" t="e">
        <f>INDEX('Blast furnaces'!$R:$R,MATCH(A1134,'Blast furnaces'!$A:$A,0))</f>
        <v>#N/A</v>
      </c>
    </row>
    <row r="1135" spans="1:18" x14ac:dyDescent="0.35">
      <c r="A1135" s="15" t="s">
        <v>8604</v>
      </c>
      <c r="B1135" s="15" t="s">
        <v>8605</v>
      </c>
      <c r="C1135" s="15" t="s">
        <v>8599</v>
      </c>
      <c r="D1135" s="15" t="s">
        <v>4299</v>
      </c>
      <c r="E1135" s="15" t="s">
        <v>5080</v>
      </c>
      <c r="F1135" s="15" t="s">
        <v>5017</v>
      </c>
      <c r="G1135" s="15" t="s">
        <v>3989</v>
      </c>
      <c r="H1135" s="16" t="s">
        <v>8606</v>
      </c>
      <c r="I1135" s="17">
        <v>3</v>
      </c>
      <c r="J1135" s="15" t="s">
        <v>30</v>
      </c>
      <c r="K1135" s="18">
        <v>43525</v>
      </c>
      <c r="L1135" s="15">
        <v>2022</v>
      </c>
      <c r="M1135" s="15" t="s">
        <v>30</v>
      </c>
      <c r="N1135" s="15" t="s">
        <v>30</v>
      </c>
      <c r="O1135" s="15" t="s">
        <v>30</v>
      </c>
      <c r="P1135" s="15" t="s">
        <v>4</v>
      </c>
      <c r="Q1135" s="15" t="s">
        <v>30</v>
      </c>
      <c r="R1135" s="18" t="e">
        <f>INDEX('Blast furnaces'!$R:$R,MATCH(A1135,'Blast furnaces'!$A:$A,0))</f>
        <v>#N/A</v>
      </c>
    </row>
    <row r="1136" spans="1:18" x14ac:dyDescent="0.35">
      <c r="A1136" s="15" t="s">
        <v>8607</v>
      </c>
      <c r="B1136" s="15" t="s">
        <v>8608</v>
      </c>
      <c r="C1136" s="15" t="s">
        <v>8599</v>
      </c>
      <c r="D1136" s="15" t="s">
        <v>5082</v>
      </c>
      <c r="E1136" s="15" t="s">
        <v>5030</v>
      </c>
      <c r="F1136" s="15" t="s">
        <v>5017</v>
      </c>
      <c r="G1136" s="15" t="s">
        <v>3989</v>
      </c>
      <c r="H1136" s="16" t="s">
        <v>8609</v>
      </c>
      <c r="I1136" s="17">
        <v>36</v>
      </c>
      <c r="J1136" s="15" t="s">
        <v>30</v>
      </c>
      <c r="K1136" s="15" t="s">
        <v>30</v>
      </c>
      <c r="L1136" s="15">
        <v>1989</v>
      </c>
      <c r="M1136" s="15" t="s">
        <v>30</v>
      </c>
      <c r="N1136" s="15" t="s">
        <v>30</v>
      </c>
      <c r="O1136" s="15" t="s">
        <v>30</v>
      </c>
      <c r="P1136" s="15" t="s">
        <v>4</v>
      </c>
      <c r="Q1136" s="15" t="s">
        <v>30</v>
      </c>
      <c r="R1136" s="18" t="e">
        <f>INDEX('Blast furnaces'!$R:$R,MATCH(A1136,'Blast furnaces'!$A:$A,0))</f>
        <v>#N/A</v>
      </c>
    </row>
    <row r="1137" spans="1:18" x14ac:dyDescent="0.35">
      <c r="A1137" s="15" t="s">
        <v>8610</v>
      </c>
      <c r="B1137" s="15" t="s">
        <v>8611</v>
      </c>
      <c r="C1137" s="15" t="s">
        <v>8599</v>
      </c>
      <c r="D1137" s="15" t="s">
        <v>5083</v>
      </c>
      <c r="E1137" s="15" t="s">
        <v>5047</v>
      </c>
      <c r="F1137" s="15" t="s">
        <v>5017</v>
      </c>
      <c r="G1137" s="15" t="s">
        <v>3989</v>
      </c>
      <c r="H1137" s="16" t="s">
        <v>8612</v>
      </c>
      <c r="I1137" s="17">
        <v>56</v>
      </c>
      <c r="J1137" s="15" t="s">
        <v>30</v>
      </c>
      <c r="K1137" s="15" t="s">
        <v>30</v>
      </c>
      <c r="L1137" s="15">
        <v>1969</v>
      </c>
      <c r="M1137" s="15" t="s">
        <v>30</v>
      </c>
      <c r="N1137" s="15" t="s">
        <v>30</v>
      </c>
      <c r="O1137" s="15" t="s">
        <v>30</v>
      </c>
      <c r="P1137" s="15" t="s">
        <v>4</v>
      </c>
      <c r="Q1137" s="15" t="s">
        <v>30</v>
      </c>
      <c r="R1137" s="18" t="e">
        <f>INDEX('Blast furnaces'!$R:$R,MATCH(A1137,'Blast furnaces'!$A:$A,0))</f>
        <v>#N/A</v>
      </c>
    </row>
    <row r="1138" spans="1:18" x14ac:dyDescent="0.35">
      <c r="A1138" s="15" t="s">
        <v>8613</v>
      </c>
      <c r="B1138" s="15" t="s">
        <v>8614</v>
      </c>
      <c r="C1138" s="15" t="s">
        <v>8615</v>
      </c>
      <c r="D1138" s="15" t="s">
        <v>5084</v>
      </c>
      <c r="E1138" s="15" t="s">
        <v>5019</v>
      </c>
      <c r="F1138" s="15" t="s">
        <v>5017</v>
      </c>
      <c r="G1138" s="15" t="s">
        <v>3989</v>
      </c>
      <c r="H1138" s="16" t="s">
        <v>8616</v>
      </c>
      <c r="I1138" s="17">
        <v>28</v>
      </c>
      <c r="J1138" s="15" t="s">
        <v>30</v>
      </c>
      <c r="K1138" s="15" t="s">
        <v>30</v>
      </c>
      <c r="L1138" s="15">
        <v>1997</v>
      </c>
      <c r="M1138" s="15" t="s">
        <v>30</v>
      </c>
      <c r="N1138" s="15" t="s">
        <v>30</v>
      </c>
      <c r="O1138" s="15" t="s">
        <v>30</v>
      </c>
      <c r="P1138" s="15" t="s">
        <v>4</v>
      </c>
      <c r="Q1138" s="15" t="s">
        <v>30</v>
      </c>
      <c r="R1138" s="18" t="e">
        <f>INDEX('Blast furnaces'!$R:$R,MATCH(A1138,'Blast furnaces'!$A:$A,0))</f>
        <v>#N/A</v>
      </c>
    </row>
    <row r="1139" spans="1:18" x14ac:dyDescent="0.35">
      <c r="A1139" s="15" t="s">
        <v>8617</v>
      </c>
      <c r="B1139" s="15" t="s">
        <v>8618</v>
      </c>
      <c r="C1139" s="15" t="s">
        <v>8599</v>
      </c>
      <c r="D1139" s="15" t="s">
        <v>5079</v>
      </c>
      <c r="E1139" s="15" t="s">
        <v>5080</v>
      </c>
      <c r="F1139" s="15" t="s">
        <v>5017</v>
      </c>
      <c r="G1139" s="15" t="s">
        <v>3989</v>
      </c>
      <c r="H1139" s="16" t="s">
        <v>8619</v>
      </c>
      <c r="I1139" s="17">
        <v>30</v>
      </c>
      <c r="J1139" s="15" t="s">
        <v>30</v>
      </c>
      <c r="K1139" s="15" t="s">
        <v>30</v>
      </c>
      <c r="L1139" s="15">
        <v>1995</v>
      </c>
      <c r="M1139" s="15" t="s">
        <v>30</v>
      </c>
      <c r="N1139" s="15" t="s">
        <v>30</v>
      </c>
      <c r="O1139" s="15" t="s">
        <v>30</v>
      </c>
      <c r="P1139" s="15" t="s">
        <v>4</v>
      </c>
      <c r="Q1139" s="15" t="s">
        <v>8620</v>
      </c>
      <c r="R1139" s="18" t="e">
        <f>INDEX('Blast furnaces'!$R:$R,MATCH(A1139,'Blast furnaces'!$A:$A,0))</f>
        <v>#N/A</v>
      </c>
    </row>
    <row r="1140" spans="1:18" x14ac:dyDescent="0.35">
      <c r="A1140" s="15" t="s">
        <v>8621</v>
      </c>
      <c r="B1140" s="15" t="s">
        <v>8622</v>
      </c>
      <c r="C1140" s="15" t="s">
        <v>8599</v>
      </c>
      <c r="D1140" s="15" t="s">
        <v>5085</v>
      </c>
      <c r="E1140" s="15" t="s">
        <v>5086</v>
      </c>
      <c r="F1140" s="15" t="s">
        <v>5017</v>
      </c>
      <c r="G1140" s="15" t="s">
        <v>3989</v>
      </c>
      <c r="H1140" s="16" t="s">
        <v>8623</v>
      </c>
      <c r="I1140" s="17">
        <v>25</v>
      </c>
      <c r="J1140" s="15" t="s">
        <v>30</v>
      </c>
      <c r="K1140" s="15" t="s">
        <v>30</v>
      </c>
      <c r="L1140" s="15">
        <v>2000</v>
      </c>
      <c r="M1140" s="15" t="s">
        <v>30</v>
      </c>
      <c r="N1140" s="15" t="s">
        <v>30</v>
      </c>
      <c r="O1140" s="15" t="s">
        <v>30</v>
      </c>
      <c r="P1140" s="15" t="s">
        <v>4</v>
      </c>
      <c r="Q1140" s="15" t="s">
        <v>30</v>
      </c>
      <c r="R1140" s="18" t="e">
        <f>INDEX('Blast furnaces'!$R:$R,MATCH(A1140,'Blast furnaces'!$A:$A,0))</f>
        <v>#N/A</v>
      </c>
    </row>
    <row r="1141" spans="1:18" x14ac:dyDescent="0.35">
      <c r="A1141" s="15" t="s">
        <v>8624</v>
      </c>
      <c r="B1141" s="15" t="s">
        <v>8625</v>
      </c>
      <c r="C1141" s="15" t="s">
        <v>8599</v>
      </c>
      <c r="D1141" s="15" t="s">
        <v>5087</v>
      </c>
      <c r="E1141" s="15" t="s">
        <v>5062</v>
      </c>
      <c r="F1141" s="15" t="s">
        <v>5017</v>
      </c>
      <c r="G1141" s="15" t="s">
        <v>3989</v>
      </c>
      <c r="H1141" s="16" t="s">
        <v>8626</v>
      </c>
      <c r="I1141" s="17">
        <v>33</v>
      </c>
      <c r="J1141" s="15" t="s">
        <v>30</v>
      </c>
      <c r="K1141" s="15" t="s">
        <v>30</v>
      </c>
      <c r="L1141" s="15">
        <v>1992</v>
      </c>
      <c r="M1141" s="15" t="s">
        <v>30</v>
      </c>
      <c r="N1141" s="15" t="s">
        <v>30</v>
      </c>
      <c r="O1141" s="15" t="s">
        <v>30</v>
      </c>
      <c r="P1141" s="15" t="s">
        <v>4</v>
      </c>
      <c r="Q1141" s="15" t="s">
        <v>30</v>
      </c>
      <c r="R1141" s="18" t="e">
        <f>INDEX('Blast furnaces'!$R:$R,MATCH(A1141,'Blast furnaces'!$A:$A,0))</f>
        <v>#N/A</v>
      </c>
    </row>
    <row r="1142" spans="1:18" x14ac:dyDescent="0.35">
      <c r="A1142" s="15" t="s">
        <v>8627</v>
      </c>
      <c r="B1142" s="15" t="s">
        <v>8628</v>
      </c>
      <c r="C1142" s="15" t="s">
        <v>8599</v>
      </c>
      <c r="D1142" s="15" t="s">
        <v>5088</v>
      </c>
      <c r="E1142" s="15" t="s">
        <v>5021</v>
      </c>
      <c r="F1142" s="15" t="s">
        <v>5017</v>
      </c>
      <c r="G1142" s="15" t="s">
        <v>3989</v>
      </c>
      <c r="H1142" s="16" t="s">
        <v>8629</v>
      </c>
      <c r="I1142" s="17">
        <v>50</v>
      </c>
      <c r="J1142" s="15" t="s">
        <v>30</v>
      </c>
      <c r="K1142" s="15" t="s">
        <v>30</v>
      </c>
      <c r="L1142" s="15">
        <v>1975</v>
      </c>
      <c r="M1142" s="15" t="s">
        <v>30</v>
      </c>
      <c r="N1142" s="15" t="s">
        <v>30</v>
      </c>
      <c r="O1142" s="15" t="s">
        <v>30</v>
      </c>
      <c r="P1142" s="15" t="s">
        <v>4</v>
      </c>
      <c r="Q1142" s="15" t="s">
        <v>30</v>
      </c>
      <c r="R1142" s="18" t="e">
        <f>INDEX('Blast furnaces'!$R:$R,MATCH(A1142,'Blast furnaces'!$A:$A,0))</f>
        <v>#N/A</v>
      </c>
    </row>
    <row r="1143" spans="1:18" x14ac:dyDescent="0.35">
      <c r="A1143" s="15" t="s">
        <v>8630</v>
      </c>
      <c r="B1143" s="15" t="s">
        <v>8631</v>
      </c>
      <c r="C1143" s="15" t="s">
        <v>8632</v>
      </c>
      <c r="D1143" s="15" t="s">
        <v>5089</v>
      </c>
      <c r="E1143" s="15" t="s">
        <v>5016</v>
      </c>
      <c r="F1143" s="15" t="s">
        <v>5017</v>
      </c>
      <c r="G1143" s="15" t="s">
        <v>3989</v>
      </c>
      <c r="H1143" s="16" t="s">
        <v>8633</v>
      </c>
      <c r="I1143" s="17">
        <v>64</v>
      </c>
      <c r="J1143" s="15" t="s">
        <v>30</v>
      </c>
      <c r="K1143" s="15" t="s">
        <v>30</v>
      </c>
      <c r="L1143" s="15">
        <v>1961</v>
      </c>
      <c r="M1143" s="15" t="s">
        <v>30</v>
      </c>
      <c r="N1143" s="15" t="s">
        <v>30</v>
      </c>
      <c r="O1143" s="15" t="s">
        <v>30</v>
      </c>
      <c r="P1143" s="15" t="s">
        <v>4</v>
      </c>
      <c r="Q1143" s="15" t="s">
        <v>30</v>
      </c>
      <c r="R1143" s="18" t="e">
        <f>INDEX('Blast furnaces'!$R:$R,MATCH(A1143,'Blast furnaces'!$A:$A,0))</f>
        <v>#N/A</v>
      </c>
    </row>
    <row r="1144" spans="1:18" x14ac:dyDescent="0.35">
      <c r="A1144" s="15" t="s">
        <v>8634</v>
      </c>
      <c r="B1144" s="15" t="s">
        <v>8635</v>
      </c>
      <c r="C1144" s="15" t="s">
        <v>8636</v>
      </c>
      <c r="D1144" s="15" t="s">
        <v>5090</v>
      </c>
      <c r="E1144" s="15" t="s">
        <v>5045</v>
      </c>
      <c r="F1144" s="15" t="s">
        <v>5017</v>
      </c>
      <c r="G1144" s="15" t="s">
        <v>3989</v>
      </c>
      <c r="H1144" s="16" t="s">
        <v>8637</v>
      </c>
      <c r="I1144" s="17">
        <v>0</v>
      </c>
      <c r="J1144" s="18">
        <v>44440</v>
      </c>
      <c r="K1144" s="21">
        <v>44866</v>
      </c>
      <c r="L1144" s="15">
        <v>2025</v>
      </c>
      <c r="M1144" s="15" t="s">
        <v>30</v>
      </c>
      <c r="N1144" s="15" t="s">
        <v>30</v>
      </c>
      <c r="O1144" s="15" t="s">
        <v>30</v>
      </c>
      <c r="P1144" s="15" t="s">
        <v>4</v>
      </c>
      <c r="Q1144" s="15" t="s">
        <v>30</v>
      </c>
      <c r="R1144" s="18" t="e">
        <f>INDEX('Blast furnaces'!$R:$R,MATCH(A1144,'Blast furnaces'!$A:$A,0))</f>
        <v>#N/A</v>
      </c>
    </row>
    <row r="1145" spans="1:18" x14ac:dyDescent="0.35">
      <c r="A1145" s="15" t="s">
        <v>3458</v>
      </c>
      <c r="B1145" s="15" t="s">
        <v>8638</v>
      </c>
      <c r="C1145" s="15" t="s">
        <v>8639</v>
      </c>
      <c r="D1145" s="15" t="s">
        <v>5091</v>
      </c>
      <c r="E1145" s="15" t="s">
        <v>5071</v>
      </c>
      <c r="F1145" s="15" t="s">
        <v>5017</v>
      </c>
      <c r="G1145" s="15" t="s">
        <v>3989</v>
      </c>
      <c r="H1145" s="16" t="s">
        <v>3460</v>
      </c>
      <c r="I1145" s="17">
        <v>12</v>
      </c>
      <c r="J1145" s="15" t="s">
        <v>30</v>
      </c>
      <c r="K1145" s="15" t="s">
        <v>30</v>
      </c>
      <c r="L1145" s="15">
        <v>2013</v>
      </c>
      <c r="M1145" s="15" t="s">
        <v>30</v>
      </c>
      <c r="N1145" s="15" t="s">
        <v>30</v>
      </c>
      <c r="O1145" s="15" t="s">
        <v>30</v>
      </c>
      <c r="P1145" s="15" t="s">
        <v>3</v>
      </c>
      <c r="Q1145" s="15" t="s">
        <v>30</v>
      </c>
      <c r="R1145" s="18" t="e">
        <f>INDEX('Blast furnaces'!$R:$R,MATCH(A1145,'Blast furnaces'!$A:$A,0))</f>
        <v>#N/A</v>
      </c>
    </row>
    <row r="1146" spans="1:18" x14ac:dyDescent="0.35">
      <c r="A1146" s="15" t="s">
        <v>8640</v>
      </c>
      <c r="B1146" s="15" t="s">
        <v>8641</v>
      </c>
      <c r="C1146" s="15" t="s">
        <v>8642</v>
      </c>
      <c r="D1146" s="15" t="s">
        <v>5092</v>
      </c>
      <c r="E1146" s="15" t="s">
        <v>5054</v>
      </c>
      <c r="F1146" s="15" t="s">
        <v>5017</v>
      </c>
      <c r="G1146" s="15" t="s">
        <v>3989</v>
      </c>
      <c r="H1146" s="16" t="s">
        <v>8643</v>
      </c>
      <c r="I1146" s="17">
        <v>17</v>
      </c>
      <c r="J1146" s="15" t="s">
        <v>30</v>
      </c>
      <c r="K1146" s="15" t="s">
        <v>30</v>
      </c>
      <c r="L1146" s="15">
        <v>2008</v>
      </c>
      <c r="M1146" s="15" t="s">
        <v>30</v>
      </c>
      <c r="N1146" s="15" t="s">
        <v>30</v>
      </c>
      <c r="O1146" s="15" t="s">
        <v>30</v>
      </c>
      <c r="P1146" s="15" t="s">
        <v>4</v>
      </c>
      <c r="Q1146" s="15" t="s">
        <v>30</v>
      </c>
      <c r="R1146" s="18" t="e">
        <f>INDEX('Blast furnaces'!$R:$R,MATCH(A1146,'Blast furnaces'!$A:$A,0))</f>
        <v>#N/A</v>
      </c>
    </row>
    <row r="1147" spans="1:18" x14ac:dyDescent="0.35">
      <c r="A1147" s="15" t="s">
        <v>8644</v>
      </c>
      <c r="B1147" s="15" t="s">
        <v>8645</v>
      </c>
      <c r="C1147" s="15" t="s">
        <v>8599</v>
      </c>
      <c r="D1147" s="15" t="s">
        <v>5093</v>
      </c>
      <c r="E1147" s="15" t="s">
        <v>5094</v>
      </c>
      <c r="F1147" s="15" t="s">
        <v>5017</v>
      </c>
      <c r="G1147" s="15" t="s">
        <v>3989</v>
      </c>
      <c r="H1147" s="16" t="s">
        <v>8646</v>
      </c>
      <c r="I1147" s="17">
        <v>46</v>
      </c>
      <c r="J1147" s="15" t="s">
        <v>30</v>
      </c>
      <c r="K1147" s="15" t="s">
        <v>30</v>
      </c>
      <c r="L1147" s="15">
        <v>1979</v>
      </c>
      <c r="M1147" s="15" t="s">
        <v>30</v>
      </c>
      <c r="N1147" s="15" t="s">
        <v>30</v>
      </c>
      <c r="O1147" s="15" t="s">
        <v>30</v>
      </c>
      <c r="P1147" s="15" t="s">
        <v>4</v>
      </c>
      <c r="Q1147" s="15" t="s">
        <v>30</v>
      </c>
      <c r="R1147" s="18" t="e">
        <f>INDEX('Blast furnaces'!$R:$R,MATCH(A1147,'Blast furnaces'!$A:$A,0))</f>
        <v>#N/A</v>
      </c>
    </row>
    <row r="1148" spans="1:18" x14ac:dyDescent="0.35">
      <c r="A1148" s="15" t="s">
        <v>8647</v>
      </c>
      <c r="B1148" s="15" t="s">
        <v>8648</v>
      </c>
      <c r="C1148" s="15" t="s">
        <v>8599</v>
      </c>
      <c r="D1148" s="15" t="s">
        <v>30</v>
      </c>
      <c r="E1148" s="15" t="s">
        <v>30</v>
      </c>
      <c r="F1148" s="15" t="s">
        <v>5017</v>
      </c>
      <c r="G1148" s="15" t="s">
        <v>3989</v>
      </c>
      <c r="H1148" s="16" t="s">
        <v>8649</v>
      </c>
      <c r="I1148" s="17" t="s">
        <v>30</v>
      </c>
      <c r="J1148" s="21">
        <v>45200</v>
      </c>
      <c r="K1148" s="15" t="s">
        <v>30</v>
      </c>
      <c r="L1148" s="15" t="s">
        <v>30</v>
      </c>
      <c r="M1148" s="15" t="s">
        <v>30</v>
      </c>
      <c r="N1148" s="15" t="s">
        <v>30</v>
      </c>
      <c r="O1148" s="15" t="s">
        <v>30</v>
      </c>
      <c r="P1148" s="15" t="s">
        <v>4</v>
      </c>
      <c r="Q1148" s="15" t="s">
        <v>30</v>
      </c>
      <c r="R1148" s="18" t="e">
        <f>INDEX('Blast furnaces'!$R:$R,MATCH(A1148,'Blast furnaces'!$A:$A,0))</f>
        <v>#N/A</v>
      </c>
    </row>
    <row r="1149" spans="1:18" x14ac:dyDescent="0.35">
      <c r="A1149" s="15" t="s">
        <v>8650</v>
      </c>
      <c r="B1149" s="15" t="s">
        <v>8651</v>
      </c>
      <c r="C1149" s="15" t="s">
        <v>8599</v>
      </c>
      <c r="D1149" s="15" t="s">
        <v>5095</v>
      </c>
      <c r="E1149" s="15" t="s">
        <v>5096</v>
      </c>
      <c r="F1149" s="15" t="s">
        <v>5017</v>
      </c>
      <c r="G1149" s="15" t="s">
        <v>3989</v>
      </c>
      <c r="H1149" s="16" t="s">
        <v>8652</v>
      </c>
      <c r="I1149" s="17">
        <v>44</v>
      </c>
      <c r="J1149" s="15" t="s">
        <v>30</v>
      </c>
      <c r="K1149" s="15" t="s">
        <v>30</v>
      </c>
      <c r="L1149" s="15">
        <v>1981</v>
      </c>
      <c r="M1149" s="15" t="s">
        <v>30</v>
      </c>
      <c r="N1149" s="15" t="s">
        <v>30</v>
      </c>
      <c r="O1149" s="15" t="s">
        <v>30</v>
      </c>
      <c r="P1149" s="15" t="s">
        <v>4</v>
      </c>
      <c r="Q1149" s="15" t="s">
        <v>30</v>
      </c>
      <c r="R1149" s="18" t="e">
        <f>INDEX('Blast furnaces'!$R:$R,MATCH(A1149,'Blast furnaces'!$A:$A,0))</f>
        <v>#N/A</v>
      </c>
    </row>
    <row r="1150" spans="1:18" x14ac:dyDescent="0.35">
      <c r="A1150" s="15" t="s">
        <v>8653</v>
      </c>
      <c r="B1150" s="15" t="s">
        <v>8654</v>
      </c>
      <c r="C1150" s="15" t="s">
        <v>8655</v>
      </c>
      <c r="D1150" s="15" t="s">
        <v>5097</v>
      </c>
      <c r="E1150" s="15" t="s">
        <v>5098</v>
      </c>
      <c r="F1150" s="15" t="s">
        <v>5017</v>
      </c>
      <c r="G1150" s="15" t="s">
        <v>3989</v>
      </c>
      <c r="H1150" s="16" t="s">
        <v>8656</v>
      </c>
      <c r="I1150" s="17">
        <v>121</v>
      </c>
      <c r="J1150" s="15" t="s">
        <v>30</v>
      </c>
      <c r="K1150" s="15" t="s">
        <v>30</v>
      </c>
      <c r="L1150" s="15">
        <v>1904</v>
      </c>
      <c r="M1150" s="15" t="s">
        <v>30</v>
      </c>
      <c r="N1150" s="15" t="s">
        <v>30</v>
      </c>
      <c r="O1150" s="15" t="s">
        <v>30</v>
      </c>
      <c r="P1150" s="15" t="s">
        <v>4</v>
      </c>
      <c r="Q1150" s="15" t="s">
        <v>30</v>
      </c>
      <c r="R1150" s="18" t="e">
        <f>INDEX('Blast furnaces'!$R:$R,MATCH(A1150,'Blast furnaces'!$A:$A,0))</f>
        <v>#N/A</v>
      </c>
    </row>
    <row r="1151" spans="1:18" x14ac:dyDescent="0.35">
      <c r="A1151" s="15" t="s">
        <v>8657</v>
      </c>
      <c r="B1151" s="15" t="s">
        <v>8658</v>
      </c>
      <c r="C1151" s="15" t="s">
        <v>8659</v>
      </c>
      <c r="D1151" s="15" t="s">
        <v>5099</v>
      </c>
      <c r="E1151" s="15" t="s">
        <v>5019</v>
      </c>
      <c r="F1151" s="15" t="s">
        <v>5017</v>
      </c>
      <c r="G1151" s="15" t="s">
        <v>3989</v>
      </c>
      <c r="H1151" s="16" t="s">
        <v>8660</v>
      </c>
      <c r="I1151" s="17">
        <v>40</v>
      </c>
      <c r="J1151" s="15" t="s">
        <v>30</v>
      </c>
      <c r="K1151" s="15" t="s">
        <v>30</v>
      </c>
      <c r="L1151" s="15">
        <v>1985</v>
      </c>
      <c r="M1151" s="15" t="s">
        <v>30</v>
      </c>
      <c r="N1151" s="15" t="s">
        <v>30</v>
      </c>
      <c r="O1151" s="15" t="s">
        <v>30</v>
      </c>
      <c r="P1151" s="15" t="s">
        <v>4</v>
      </c>
      <c r="Q1151" s="15" t="s">
        <v>30</v>
      </c>
      <c r="R1151" s="18" t="e">
        <f>INDEX('Blast furnaces'!$R:$R,MATCH(A1151,'Blast furnaces'!$A:$A,0))</f>
        <v>#N/A</v>
      </c>
    </row>
    <row r="1152" spans="1:18" x14ac:dyDescent="0.35">
      <c r="A1152" s="15" t="s">
        <v>8661</v>
      </c>
      <c r="B1152" s="15" t="s">
        <v>8662</v>
      </c>
      <c r="C1152" s="15" t="s">
        <v>8599</v>
      </c>
      <c r="D1152" s="15" t="s">
        <v>5100</v>
      </c>
      <c r="E1152" s="15" t="s">
        <v>5101</v>
      </c>
      <c r="F1152" s="15" t="s">
        <v>5017</v>
      </c>
      <c r="G1152" s="15" t="s">
        <v>3989</v>
      </c>
      <c r="H1152" s="16" t="s">
        <v>8663</v>
      </c>
      <c r="I1152" s="19"/>
      <c r="J1152" s="15">
        <v>2021</v>
      </c>
      <c r="K1152" s="21">
        <v>45200</v>
      </c>
      <c r="L1152" s="18">
        <v>46174</v>
      </c>
      <c r="M1152" s="15" t="s">
        <v>30</v>
      </c>
      <c r="N1152" s="15" t="s">
        <v>30</v>
      </c>
      <c r="O1152" s="15" t="s">
        <v>30</v>
      </c>
      <c r="P1152" s="15" t="s">
        <v>4</v>
      </c>
      <c r="Q1152" s="15" t="s">
        <v>30</v>
      </c>
      <c r="R1152" s="18" t="e">
        <f>INDEX('Blast furnaces'!$R:$R,MATCH(A1152,'Blast furnaces'!$A:$A,0))</f>
        <v>#N/A</v>
      </c>
    </row>
    <row r="1153" spans="1:18" x14ac:dyDescent="0.35">
      <c r="A1153" s="15" t="s">
        <v>8664</v>
      </c>
      <c r="B1153" s="15" t="s">
        <v>8665</v>
      </c>
      <c r="C1153" s="15" t="s">
        <v>8666</v>
      </c>
      <c r="D1153" s="15" t="s">
        <v>5102</v>
      </c>
      <c r="E1153" s="15" t="s">
        <v>5062</v>
      </c>
      <c r="F1153" s="15" t="s">
        <v>5017</v>
      </c>
      <c r="G1153" s="15" t="s">
        <v>3989</v>
      </c>
      <c r="H1153" s="16" t="s">
        <v>8667</v>
      </c>
      <c r="I1153" s="17">
        <v>37</v>
      </c>
      <c r="J1153" s="15" t="s">
        <v>30</v>
      </c>
      <c r="K1153" s="15" t="s">
        <v>30</v>
      </c>
      <c r="L1153" s="15">
        <v>1988</v>
      </c>
      <c r="M1153" s="15" t="s">
        <v>30</v>
      </c>
      <c r="N1153" s="15" t="s">
        <v>30</v>
      </c>
      <c r="O1153" s="15" t="s">
        <v>30</v>
      </c>
      <c r="P1153" s="15" t="s">
        <v>4</v>
      </c>
      <c r="Q1153" s="15" t="s">
        <v>30</v>
      </c>
      <c r="R1153" s="18" t="e">
        <f>INDEX('Blast furnaces'!$R:$R,MATCH(A1153,'Blast furnaces'!$A:$A,0))</f>
        <v>#N/A</v>
      </c>
    </row>
    <row r="1154" spans="1:18" x14ac:dyDescent="0.35">
      <c r="A1154" s="15" t="s">
        <v>8668</v>
      </c>
      <c r="B1154" s="15" t="s">
        <v>8669</v>
      </c>
      <c r="C1154" s="15" t="s">
        <v>8670</v>
      </c>
      <c r="D1154" s="15" t="s">
        <v>5103</v>
      </c>
      <c r="E1154" s="15" t="s">
        <v>5021</v>
      </c>
      <c r="F1154" s="15" t="s">
        <v>5017</v>
      </c>
      <c r="G1154" s="15" t="s">
        <v>3989</v>
      </c>
      <c r="H1154" s="16" t="s">
        <v>8671</v>
      </c>
      <c r="I1154" s="17">
        <v>49</v>
      </c>
      <c r="J1154" s="15" t="s">
        <v>30</v>
      </c>
      <c r="K1154" s="15" t="s">
        <v>30</v>
      </c>
      <c r="L1154" s="15">
        <v>1976</v>
      </c>
      <c r="M1154" s="15" t="s">
        <v>30</v>
      </c>
      <c r="N1154" s="15" t="s">
        <v>30</v>
      </c>
      <c r="O1154" s="15" t="s">
        <v>30</v>
      </c>
      <c r="P1154" s="15" t="s">
        <v>4</v>
      </c>
      <c r="Q1154" s="15" t="s">
        <v>30</v>
      </c>
      <c r="R1154" s="18" t="e">
        <f>INDEX('Blast furnaces'!$R:$R,MATCH(A1154,'Blast furnaces'!$A:$A,0))</f>
        <v>#N/A</v>
      </c>
    </row>
    <row r="1155" spans="1:18" x14ac:dyDescent="0.35">
      <c r="A1155" s="15" t="s">
        <v>8672</v>
      </c>
      <c r="B1155" s="15" t="s">
        <v>8673</v>
      </c>
      <c r="C1155" s="15" t="s">
        <v>8674</v>
      </c>
      <c r="D1155" s="15" t="s">
        <v>5018</v>
      </c>
      <c r="E1155" s="15" t="s">
        <v>5019</v>
      </c>
      <c r="F1155" s="15" t="s">
        <v>5017</v>
      </c>
      <c r="G1155" s="15" t="s">
        <v>3989</v>
      </c>
      <c r="H1155" s="16" t="s">
        <v>8675</v>
      </c>
      <c r="I1155" s="17">
        <v>18</v>
      </c>
      <c r="J1155" s="15" t="s">
        <v>30</v>
      </c>
      <c r="K1155" s="15" t="s">
        <v>30</v>
      </c>
      <c r="L1155" s="15">
        <v>2007</v>
      </c>
      <c r="M1155" s="15" t="s">
        <v>30</v>
      </c>
      <c r="N1155" s="15" t="s">
        <v>30</v>
      </c>
      <c r="O1155" s="15" t="s">
        <v>30</v>
      </c>
      <c r="P1155" s="15" t="s">
        <v>4</v>
      </c>
      <c r="Q1155" s="15" t="s">
        <v>30</v>
      </c>
      <c r="R1155" s="18" t="e">
        <f>INDEX('Blast furnaces'!$R:$R,MATCH(A1155,'Blast furnaces'!$A:$A,0))</f>
        <v>#N/A</v>
      </c>
    </row>
    <row r="1156" spans="1:18" x14ac:dyDescent="0.35">
      <c r="A1156" s="15" t="s">
        <v>8676</v>
      </c>
      <c r="B1156" s="15" t="s">
        <v>8677</v>
      </c>
      <c r="C1156" s="15" t="s">
        <v>8678</v>
      </c>
      <c r="D1156" s="15" t="s">
        <v>5077</v>
      </c>
      <c r="E1156" s="15" t="s">
        <v>5023</v>
      </c>
      <c r="F1156" s="15" t="s">
        <v>5017</v>
      </c>
      <c r="G1156" s="15" t="s">
        <v>3989</v>
      </c>
      <c r="H1156" s="16" t="s">
        <v>8679</v>
      </c>
      <c r="I1156" s="17">
        <v>139</v>
      </c>
      <c r="J1156" s="15" t="s">
        <v>30</v>
      </c>
      <c r="K1156" s="15" t="s">
        <v>30</v>
      </c>
      <c r="L1156" s="15">
        <v>1886</v>
      </c>
      <c r="M1156" s="15" t="s">
        <v>30</v>
      </c>
      <c r="N1156" s="18">
        <v>45139</v>
      </c>
      <c r="O1156" s="15" t="s">
        <v>30</v>
      </c>
      <c r="P1156" s="15" t="s">
        <v>4</v>
      </c>
      <c r="Q1156" s="15" t="s">
        <v>30</v>
      </c>
      <c r="R1156" s="18" t="e">
        <f>INDEX('Blast furnaces'!$R:$R,MATCH(A1156,'Blast furnaces'!$A:$A,0))</f>
        <v>#N/A</v>
      </c>
    </row>
    <row r="1157" spans="1:18" x14ac:dyDescent="0.35">
      <c r="A1157" s="15" t="s">
        <v>2474</v>
      </c>
      <c r="B1157" s="15" t="s">
        <v>8680</v>
      </c>
      <c r="C1157" s="15" t="s">
        <v>8678</v>
      </c>
      <c r="D1157" s="15" t="s">
        <v>5104</v>
      </c>
      <c r="E1157" s="15" t="s">
        <v>5023</v>
      </c>
      <c r="F1157" s="15" t="s">
        <v>5017</v>
      </c>
      <c r="G1157" s="15" t="s">
        <v>3989</v>
      </c>
      <c r="H1157" s="16" t="s">
        <v>2476</v>
      </c>
      <c r="I1157" s="17">
        <v>126</v>
      </c>
      <c r="J1157" s="15" t="s">
        <v>30</v>
      </c>
      <c r="K1157" s="15" t="s">
        <v>30</v>
      </c>
      <c r="L1157" s="15">
        <v>1895</v>
      </c>
      <c r="M1157" s="15" t="s">
        <v>30</v>
      </c>
      <c r="N1157" s="15">
        <v>2016</v>
      </c>
      <c r="O1157" s="15">
        <v>2021</v>
      </c>
      <c r="P1157" s="15" t="s">
        <v>5337</v>
      </c>
      <c r="Q1157" s="15" t="s">
        <v>30</v>
      </c>
      <c r="R1157" s="18">
        <f>INDEX('Blast furnaces'!$R:$R,MATCH(A1157,'Blast furnaces'!$A:$A,0))</f>
        <v>0</v>
      </c>
    </row>
    <row r="1158" spans="1:18" x14ac:dyDescent="0.35">
      <c r="A1158" s="15" t="s">
        <v>8681</v>
      </c>
      <c r="B1158" s="15" t="s">
        <v>8682</v>
      </c>
      <c r="C1158" s="15" t="s">
        <v>8683</v>
      </c>
      <c r="D1158" s="15" t="s">
        <v>5105</v>
      </c>
      <c r="E1158" s="15" t="s">
        <v>5019</v>
      </c>
      <c r="F1158" s="15" t="s">
        <v>5017</v>
      </c>
      <c r="G1158" s="15" t="s">
        <v>3989</v>
      </c>
      <c r="H1158" s="16" t="s">
        <v>8684</v>
      </c>
      <c r="I1158" s="17">
        <v>24</v>
      </c>
      <c r="J1158" s="15" t="s">
        <v>30</v>
      </c>
      <c r="K1158" s="15" t="s">
        <v>30</v>
      </c>
      <c r="L1158" s="15">
        <v>2001</v>
      </c>
      <c r="M1158" s="15" t="s">
        <v>30</v>
      </c>
      <c r="N1158" s="15" t="s">
        <v>30</v>
      </c>
      <c r="O1158" s="15" t="s">
        <v>30</v>
      </c>
      <c r="P1158" s="15" t="s">
        <v>4</v>
      </c>
      <c r="Q1158" s="15" t="s">
        <v>30</v>
      </c>
      <c r="R1158" s="18" t="e">
        <f>INDEX('Blast furnaces'!$R:$R,MATCH(A1158,'Blast furnaces'!$A:$A,0))</f>
        <v>#N/A</v>
      </c>
    </row>
    <row r="1159" spans="1:18" x14ac:dyDescent="0.35">
      <c r="A1159" s="15" t="s">
        <v>8685</v>
      </c>
      <c r="B1159" s="15" t="s">
        <v>8686</v>
      </c>
      <c r="C1159" s="15" t="s">
        <v>8683</v>
      </c>
      <c r="D1159" s="15" t="s">
        <v>5106</v>
      </c>
      <c r="E1159" s="15" t="s">
        <v>5107</v>
      </c>
      <c r="F1159" s="15" t="s">
        <v>5017</v>
      </c>
      <c r="G1159" s="15" t="s">
        <v>3989</v>
      </c>
      <c r="H1159" s="16" t="s">
        <v>8687</v>
      </c>
      <c r="I1159" s="17">
        <v>28</v>
      </c>
      <c r="J1159" s="15" t="s">
        <v>30</v>
      </c>
      <c r="K1159" s="15" t="s">
        <v>30</v>
      </c>
      <c r="L1159" s="15">
        <v>1997</v>
      </c>
      <c r="M1159" s="15" t="s">
        <v>30</v>
      </c>
      <c r="N1159" s="15" t="s">
        <v>30</v>
      </c>
      <c r="O1159" s="15" t="s">
        <v>30</v>
      </c>
      <c r="P1159" s="15" t="s">
        <v>4</v>
      </c>
      <c r="Q1159" s="15" t="s">
        <v>30</v>
      </c>
      <c r="R1159" s="18" t="e">
        <f>INDEX('Blast furnaces'!$R:$R,MATCH(A1159,'Blast furnaces'!$A:$A,0))</f>
        <v>#N/A</v>
      </c>
    </row>
    <row r="1160" spans="1:18" x14ac:dyDescent="0.35">
      <c r="A1160" s="15" t="s">
        <v>3446</v>
      </c>
      <c r="B1160" s="15" t="s">
        <v>8688</v>
      </c>
      <c r="C1160" s="15" t="s">
        <v>8689</v>
      </c>
      <c r="D1160" s="15" t="s">
        <v>5108</v>
      </c>
      <c r="E1160" s="15" t="s">
        <v>5030</v>
      </c>
      <c r="F1160" s="15" t="s">
        <v>5017</v>
      </c>
      <c r="G1160" s="15" t="s">
        <v>3989</v>
      </c>
      <c r="H1160" s="16" t="s">
        <v>3448</v>
      </c>
      <c r="I1160" s="17">
        <v>29</v>
      </c>
      <c r="J1160" s="15" t="s">
        <v>30</v>
      </c>
      <c r="K1160" s="15" t="s">
        <v>30</v>
      </c>
      <c r="L1160" s="15">
        <v>1996</v>
      </c>
      <c r="M1160" s="15" t="s">
        <v>30</v>
      </c>
      <c r="N1160" s="15" t="s">
        <v>30</v>
      </c>
      <c r="O1160" s="15" t="s">
        <v>30</v>
      </c>
      <c r="P1160" s="15" t="s">
        <v>5191</v>
      </c>
      <c r="Q1160" s="15" t="s">
        <v>30</v>
      </c>
      <c r="R1160" s="18" t="e">
        <f>INDEX('Blast furnaces'!$R:$R,MATCH(A1160,'Blast furnaces'!$A:$A,0))</f>
        <v>#N/A</v>
      </c>
    </row>
    <row r="1161" spans="1:18" x14ac:dyDescent="0.35">
      <c r="A1161" s="15" t="s">
        <v>8690</v>
      </c>
      <c r="B1161" s="15" t="s">
        <v>8691</v>
      </c>
      <c r="C1161" s="15" t="s">
        <v>8689</v>
      </c>
      <c r="D1161" s="15" t="s">
        <v>5109</v>
      </c>
      <c r="E1161" s="15" t="s">
        <v>5030</v>
      </c>
      <c r="F1161" s="15" t="s">
        <v>5017</v>
      </c>
      <c r="G1161" s="15" t="s">
        <v>3989</v>
      </c>
      <c r="H1161" s="16" t="s">
        <v>8692</v>
      </c>
      <c r="I1161" s="17">
        <v>23</v>
      </c>
      <c r="J1161" s="15" t="s">
        <v>30</v>
      </c>
      <c r="K1161" s="15" t="s">
        <v>30</v>
      </c>
      <c r="L1161" s="15">
        <v>2002</v>
      </c>
      <c r="M1161" s="15" t="s">
        <v>30</v>
      </c>
      <c r="N1161" s="15" t="s">
        <v>30</v>
      </c>
      <c r="O1161" s="15" t="s">
        <v>30</v>
      </c>
      <c r="P1161" s="15" t="s">
        <v>4</v>
      </c>
      <c r="Q1161" s="15" t="s">
        <v>30</v>
      </c>
      <c r="R1161" s="18" t="e">
        <f>INDEX('Blast furnaces'!$R:$R,MATCH(A1161,'Blast furnaces'!$A:$A,0))</f>
        <v>#N/A</v>
      </c>
    </row>
    <row r="1162" spans="1:18" x14ac:dyDescent="0.35">
      <c r="A1162" s="15" t="s">
        <v>8693</v>
      </c>
      <c r="B1162" s="15" t="s">
        <v>8694</v>
      </c>
      <c r="C1162" s="15" t="s">
        <v>8689</v>
      </c>
      <c r="D1162" s="15" t="s">
        <v>5110</v>
      </c>
      <c r="E1162" s="15" t="s">
        <v>5111</v>
      </c>
      <c r="F1162" s="15" t="s">
        <v>5017</v>
      </c>
      <c r="G1162" s="15" t="s">
        <v>3989</v>
      </c>
      <c r="H1162" s="16" t="s">
        <v>8695</v>
      </c>
      <c r="I1162" s="17">
        <v>18</v>
      </c>
      <c r="J1162" s="15" t="s">
        <v>30</v>
      </c>
      <c r="K1162" s="15" t="s">
        <v>30</v>
      </c>
      <c r="L1162" s="15">
        <v>2007</v>
      </c>
      <c r="M1162" s="15" t="s">
        <v>30</v>
      </c>
      <c r="N1162" s="15" t="s">
        <v>30</v>
      </c>
      <c r="O1162" s="15" t="s">
        <v>30</v>
      </c>
      <c r="P1162" s="15" t="s">
        <v>4</v>
      </c>
      <c r="Q1162" s="15" t="s">
        <v>30</v>
      </c>
      <c r="R1162" s="18" t="e">
        <f>INDEX('Blast furnaces'!$R:$R,MATCH(A1162,'Blast furnaces'!$A:$A,0))</f>
        <v>#N/A</v>
      </c>
    </row>
    <row r="1163" spans="1:18" x14ac:dyDescent="0.35">
      <c r="A1163" s="15" t="s">
        <v>8696</v>
      </c>
      <c r="B1163" s="15" t="s">
        <v>8697</v>
      </c>
      <c r="C1163" s="15" t="s">
        <v>8689</v>
      </c>
      <c r="D1163" s="15" t="s">
        <v>5112</v>
      </c>
      <c r="E1163" s="15" t="s">
        <v>5030</v>
      </c>
      <c r="F1163" s="15" t="s">
        <v>5017</v>
      </c>
      <c r="G1163" s="15" t="s">
        <v>3989</v>
      </c>
      <c r="H1163" s="16" t="s">
        <v>8698</v>
      </c>
      <c r="I1163" s="17">
        <v>21</v>
      </c>
      <c r="J1163" s="15" t="s">
        <v>30</v>
      </c>
      <c r="K1163" s="15" t="s">
        <v>30</v>
      </c>
      <c r="L1163" s="15">
        <v>2004</v>
      </c>
      <c r="M1163" s="15" t="s">
        <v>30</v>
      </c>
      <c r="N1163" s="15" t="s">
        <v>30</v>
      </c>
      <c r="O1163" s="15" t="s">
        <v>30</v>
      </c>
      <c r="P1163" s="15" t="s">
        <v>4</v>
      </c>
      <c r="Q1163" s="15" t="s">
        <v>30</v>
      </c>
      <c r="R1163" s="18" t="e">
        <f>INDEX('Blast furnaces'!$R:$R,MATCH(A1163,'Blast furnaces'!$A:$A,0))</f>
        <v>#N/A</v>
      </c>
    </row>
    <row r="1164" spans="1:18" x14ac:dyDescent="0.35">
      <c r="A1164" s="15" t="s">
        <v>8699</v>
      </c>
      <c r="B1164" s="15" t="s">
        <v>8700</v>
      </c>
      <c r="C1164" s="15" t="s">
        <v>8689</v>
      </c>
      <c r="D1164" s="15" t="s">
        <v>5113</v>
      </c>
      <c r="E1164" s="15" t="s">
        <v>5067</v>
      </c>
      <c r="F1164" s="15" t="s">
        <v>5017</v>
      </c>
      <c r="G1164" s="15" t="s">
        <v>3989</v>
      </c>
      <c r="H1164" s="16" t="s">
        <v>8701</v>
      </c>
      <c r="I1164" s="17">
        <v>70</v>
      </c>
      <c r="J1164" s="15" t="s">
        <v>30</v>
      </c>
      <c r="K1164" s="15" t="s">
        <v>30</v>
      </c>
      <c r="L1164" s="15">
        <v>1955</v>
      </c>
      <c r="M1164" s="15" t="s">
        <v>30</v>
      </c>
      <c r="N1164" s="15" t="s">
        <v>30</v>
      </c>
      <c r="O1164" s="15" t="s">
        <v>30</v>
      </c>
      <c r="P1164" s="15" t="s">
        <v>4</v>
      </c>
      <c r="Q1164" s="15" t="s">
        <v>30</v>
      </c>
      <c r="R1164" s="18" t="e">
        <f>INDEX('Blast furnaces'!$R:$R,MATCH(A1164,'Blast furnaces'!$A:$A,0))</f>
        <v>#N/A</v>
      </c>
    </row>
    <row r="1165" spans="1:18" x14ac:dyDescent="0.35">
      <c r="A1165" s="15" t="s">
        <v>8702</v>
      </c>
      <c r="B1165" s="15" t="s">
        <v>8703</v>
      </c>
      <c r="C1165" s="15" t="s">
        <v>8689</v>
      </c>
      <c r="D1165" s="15" t="s">
        <v>5114</v>
      </c>
      <c r="E1165" s="15" t="s">
        <v>5021</v>
      </c>
      <c r="F1165" s="15" t="s">
        <v>5017</v>
      </c>
      <c r="G1165" s="15" t="s">
        <v>3989</v>
      </c>
      <c r="H1165" s="16" t="s">
        <v>8704</v>
      </c>
      <c r="I1165" s="17">
        <v>3</v>
      </c>
      <c r="J1165" s="15" t="s">
        <v>30</v>
      </c>
      <c r="K1165" s="15" t="s">
        <v>30</v>
      </c>
      <c r="L1165" s="15">
        <v>2022</v>
      </c>
      <c r="M1165" s="15" t="s">
        <v>30</v>
      </c>
      <c r="N1165" s="15" t="s">
        <v>30</v>
      </c>
      <c r="O1165" s="15" t="s">
        <v>30</v>
      </c>
      <c r="P1165" s="15" t="s">
        <v>4</v>
      </c>
      <c r="Q1165" s="15" t="s">
        <v>8705</v>
      </c>
      <c r="R1165" s="18" t="e">
        <f>INDEX('Blast furnaces'!$R:$R,MATCH(A1165,'Blast furnaces'!$A:$A,0))</f>
        <v>#N/A</v>
      </c>
    </row>
    <row r="1166" spans="1:18" x14ac:dyDescent="0.35">
      <c r="A1166" s="15" t="s">
        <v>8706</v>
      </c>
      <c r="B1166" s="15" t="s">
        <v>8707</v>
      </c>
      <c r="C1166" s="15" t="s">
        <v>8708</v>
      </c>
      <c r="D1166" s="15" t="s">
        <v>5070</v>
      </c>
      <c r="E1166" s="15" t="s">
        <v>5062</v>
      </c>
      <c r="F1166" s="15" t="s">
        <v>5017</v>
      </c>
      <c r="G1166" s="15" t="s">
        <v>3989</v>
      </c>
      <c r="H1166" s="16" t="s">
        <v>8709</v>
      </c>
      <c r="I1166" s="17">
        <v>9</v>
      </c>
      <c r="J1166" s="15" t="s">
        <v>30</v>
      </c>
      <c r="K1166" s="18">
        <v>41821</v>
      </c>
      <c r="L1166" s="15">
        <v>2016</v>
      </c>
      <c r="M1166" s="15" t="s">
        <v>30</v>
      </c>
      <c r="N1166" s="15" t="s">
        <v>30</v>
      </c>
      <c r="O1166" s="15" t="s">
        <v>30</v>
      </c>
      <c r="P1166" s="15" t="s">
        <v>4</v>
      </c>
      <c r="Q1166" s="15" t="s">
        <v>8710</v>
      </c>
      <c r="R1166" s="18" t="e">
        <f>INDEX('Blast furnaces'!$R:$R,MATCH(A1166,'Blast furnaces'!$A:$A,0))</f>
        <v>#N/A</v>
      </c>
    </row>
    <row r="1167" spans="1:18" x14ac:dyDescent="0.35">
      <c r="A1167" s="15" t="s">
        <v>2477</v>
      </c>
      <c r="B1167" s="15" t="s">
        <v>8711</v>
      </c>
      <c r="C1167" s="15" t="s">
        <v>8712</v>
      </c>
      <c r="D1167" s="15" t="s">
        <v>5115</v>
      </c>
      <c r="E1167" s="15" t="s">
        <v>5032</v>
      </c>
      <c r="F1167" s="15" t="s">
        <v>5017</v>
      </c>
      <c r="G1167" s="15" t="s">
        <v>3989</v>
      </c>
      <c r="H1167" s="16" t="s">
        <v>2479</v>
      </c>
      <c r="I1167" s="17">
        <v>150</v>
      </c>
      <c r="J1167" s="15" t="s">
        <v>30</v>
      </c>
      <c r="K1167" s="15" t="s">
        <v>30</v>
      </c>
      <c r="L1167" s="15">
        <v>1875</v>
      </c>
      <c r="M1167" s="15" t="s">
        <v>30</v>
      </c>
      <c r="N1167" s="15" t="s">
        <v>30</v>
      </c>
      <c r="O1167" s="15" t="s">
        <v>30</v>
      </c>
      <c r="P1167" s="15" t="s">
        <v>5226</v>
      </c>
      <c r="Q1167" s="15" t="s">
        <v>30</v>
      </c>
      <c r="R1167" s="18">
        <f>INDEX('Blast furnaces'!$R:$R,MATCH(A1167,'Blast furnaces'!$A:$A,0))</f>
        <v>41944</v>
      </c>
    </row>
    <row r="1168" spans="1:18" x14ac:dyDescent="0.35">
      <c r="A1168" s="15" t="s">
        <v>8713</v>
      </c>
      <c r="B1168" s="15" t="s">
        <v>8714</v>
      </c>
      <c r="C1168" s="15" t="s">
        <v>8712</v>
      </c>
      <c r="D1168" s="15" t="s">
        <v>5116</v>
      </c>
      <c r="E1168" s="15" t="s">
        <v>5019</v>
      </c>
      <c r="F1168" s="15" t="s">
        <v>5017</v>
      </c>
      <c r="G1168" s="15" t="s">
        <v>3989</v>
      </c>
      <c r="H1168" s="16" t="s">
        <v>8715</v>
      </c>
      <c r="I1168" s="17">
        <v>5</v>
      </c>
      <c r="J1168" s="15" t="s">
        <v>30</v>
      </c>
      <c r="K1168" s="15" t="s">
        <v>30</v>
      </c>
      <c r="L1168" s="15">
        <v>2020</v>
      </c>
      <c r="M1168" s="15" t="s">
        <v>30</v>
      </c>
      <c r="N1168" s="15" t="s">
        <v>30</v>
      </c>
      <c r="O1168" s="15" t="s">
        <v>30</v>
      </c>
      <c r="P1168" s="15" t="s">
        <v>4</v>
      </c>
      <c r="Q1168" s="15" t="s">
        <v>30</v>
      </c>
      <c r="R1168" s="18" t="e">
        <f>INDEX('Blast furnaces'!$R:$R,MATCH(A1168,'Blast furnaces'!$A:$A,0))</f>
        <v>#N/A</v>
      </c>
    </row>
    <row r="1169" spans="1:18" x14ac:dyDescent="0.35">
      <c r="A1169" s="15" t="s">
        <v>2481</v>
      </c>
      <c r="B1169" s="15" t="s">
        <v>8716</v>
      </c>
      <c r="C1169" s="15" t="s">
        <v>8712</v>
      </c>
      <c r="D1169" s="15" t="s">
        <v>5117</v>
      </c>
      <c r="E1169" s="15" t="s">
        <v>5030</v>
      </c>
      <c r="F1169" s="15" t="s">
        <v>5017</v>
      </c>
      <c r="G1169" s="15" t="s">
        <v>3989</v>
      </c>
      <c r="H1169" s="16" t="s">
        <v>2483</v>
      </c>
      <c r="I1169" s="17">
        <v>117</v>
      </c>
      <c r="J1169" s="15" t="s">
        <v>30</v>
      </c>
      <c r="K1169" s="15" t="s">
        <v>30</v>
      </c>
      <c r="L1169" s="15">
        <v>1908</v>
      </c>
      <c r="M1169" s="15" t="s">
        <v>30</v>
      </c>
      <c r="N1169" s="15" t="s">
        <v>30</v>
      </c>
      <c r="O1169" s="15" t="s">
        <v>30</v>
      </c>
      <c r="P1169" s="15" t="s">
        <v>5226</v>
      </c>
      <c r="Q1169" s="15" t="s">
        <v>30</v>
      </c>
      <c r="R1169" s="18">
        <f>INDEX('Blast furnaces'!$R:$R,MATCH(A1169,'Blast furnaces'!$A:$A,0))</f>
        <v>2020</v>
      </c>
    </row>
    <row r="1170" spans="1:18" x14ac:dyDescent="0.35">
      <c r="A1170" s="15" t="s">
        <v>2493</v>
      </c>
      <c r="B1170" s="15" t="s">
        <v>8717</v>
      </c>
      <c r="C1170" s="15" t="s">
        <v>8712</v>
      </c>
      <c r="D1170" s="15" t="s">
        <v>5118</v>
      </c>
      <c r="E1170" s="15" t="s">
        <v>5016</v>
      </c>
      <c r="F1170" s="15" t="s">
        <v>5017</v>
      </c>
      <c r="G1170" s="15" t="s">
        <v>3989</v>
      </c>
      <c r="H1170" s="16" t="s">
        <v>2495</v>
      </c>
      <c r="I1170" s="17">
        <v>130</v>
      </c>
      <c r="J1170" s="15" t="s">
        <v>30</v>
      </c>
      <c r="K1170" s="15" t="s">
        <v>30</v>
      </c>
      <c r="L1170" s="15">
        <v>1895</v>
      </c>
      <c r="M1170" s="15" t="s">
        <v>30</v>
      </c>
      <c r="N1170" s="15" t="s">
        <v>30</v>
      </c>
      <c r="O1170" s="15" t="s">
        <v>30</v>
      </c>
      <c r="P1170" s="15" t="s">
        <v>5226</v>
      </c>
      <c r="Q1170" s="15" t="s">
        <v>30</v>
      </c>
      <c r="R1170" s="18">
        <f>INDEX('Blast furnaces'!$R:$R,MATCH(A1170,'Blast furnaces'!$A:$A,0))</f>
        <v>1995</v>
      </c>
    </row>
    <row r="1171" spans="1:18" x14ac:dyDescent="0.35">
      <c r="A1171" s="15" t="s">
        <v>2487</v>
      </c>
      <c r="B1171" s="15" t="s">
        <v>8718</v>
      </c>
      <c r="C1171" s="15" t="s">
        <v>8712</v>
      </c>
      <c r="D1171" s="15" t="s">
        <v>5119</v>
      </c>
      <c r="E1171" s="15" t="s">
        <v>5036</v>
      </c>
      <c r="F1171" s="15" t="s">
        <v>5017</v>
      </c>
      <c r="G1171" s="15" t="s">
        <v>3989</v>
      </c>
      <c r="H1171" s="16" t="s">
        <v>2490</v>
      </c>
      <c r="I1171" s="17">
        <v>123</v>
      </c>
      <c r="J1171" s="15" t="s">
        <v>30</v>
      </c>
      <c r="K1171" s="15" t="s">
        <v>30</v>
      </c>
      <c r="L1171" s="15">
        <v>1902</v>
      </c>
      <c r="M1171" s="15">
        <v>2020</v>
      </c>
      <c r="N1171" s="21">
        <v>44531</v>
      </c>
      <c r="O1171" s="15" t="s">
        <v>30</v>
      </c>
      <c r="P1171" s="15" t="s">
        <v>5226</v>
      </c>
      <c r="Q1171" s="15" t="s">
        <v>30</v>
      </c>
      <c r="R1171" s="18">
        <f>INDEX('Blast furnaces'!$R:$R,MATCH(A1171,'Blast furnaces'!$A:$A,0))</f>
        <v>0</v>
      </c>
    </row>
    <row r="1172" spans="1:18" x14ac:dyDescent="0.35">
      <c r="A1172" s="15" t="s">
        <v>8719</v>
      </c>
      <c r="B1172" s="15" t="s">
        <v>8720</v>
      </c>
      <c r="C1172" s="15" t="s">
        <v>8721</v>
      </c>
      <c r="D1172" s="15" t="s">
        <v>5120</v>
      </c>
      <c r="E1172" s="15" t="s">
        <v>5023</v>
      </c>
      <c r="F1172" s="15" t="s">
        <v>5017</v>
      </c>
      <c r="G1172" s="15" t="s">
        <v>3989</v>
      </c>
      <c r="H1172" s="16" t="s">
        <v>8722</v>
      </c>
      <c r="I1172" s="17">
        <v>40</v>
      </c>
      <c r="J1172" s="15" t="s">
        <v>30</v>
      </c>
      <c r="K1172" s="15" t="s">
        <v>30</v>
      </c>
      <c r="L1172" s="15">
        <v>1985</v>
      </c>
      <c r="M1172" s="15" t="s">
        <v>30</v>
      </c>
      <c r="N1172" s="15" t="s">
        <v>30</v>
      </c>
      <c r="O1172" s="15" t="s">
        <v>30</v>
      </c>
      <c r="P1172" s="15" t="s">
        <v>4</v>
      </c>
      <c r="Q1172" s="15" t="s">
        <v>8723</v>
      </c>
      <c r="R1172" s="18" t="e">
        <f>INDEX('Blast furnaces'!$R:$R,MATCH(A1172,'Blast furnaces'!$A:$A,0))</f>
        <v>#N/A</v>
      </c>
    </row>
    <row r="1173" spans="1:18" x14ac:dyDescent="0.35">
      <c r="A1173" s="15" t="s">
        <v>8724</v>
      </c>
      <c r="B1173" s="15" t="s">
        <v>8725</v>
      </c>
      <c r="C1173" s="15" t="s">
        <v>8726</v>
      </c>
      <c r="D1173" s="15" t="s">
        <v>30</v>
      </c>
      <c r="E1173" s="15" t="s">
        <v>5121</v>
      </c>
      <c r="F1173" s="15" t="s">
        <v>5122</v>
      </c>
      <c r="G1173" s="15" t="s">
        <v>3920</v>
      </c>
      <c r="H1173" s="16" t="s">
        <v>8727</v>
      </c>
      <c r="I1173" s="17">
        <v>0</v>
      </c>
      <c r="J1173" s="15">
        <v>2018</v>
      </c>
      <c r="K1173" s="15" t="s">
        <v>30</v>
      </c>
      <c r="L1173" s="15">
        <v>2025</v>
      </c>
      <c r="M1173" s="15" t="s">
        <v>30</v>
      </c>
      <c r="N1173" s="15" t="s">
        <v>30</v>
      </c>
      <c r="O1173" s="15" t="s">
        <v>30</v>
      </c>
      <c r="P1173" s="15" t="s">
        <v>4</v>
      </c>
      <c r="Q1173" s="15" t="s">
        <v>30</v>
      </c>
      <c r="R1173" s="18" t="e">
        <f>INDEX('Blast furnaces'!$R:$R,MATCH(A1173,'Blast furnaces'!$A:$A,0))</f>
        <v>#N/A</v>
      </c>
    </row>
    <row r="1174" spans="1:18" x14ac:dyDescent="0.35">
      <c r="A1174" s="15" t="s">
        <v>3462</v>
      </c>
      <c r="B1174" s="15" t="s">
        <v>8728</v>
      </c>
      <c r="C1174" s="15" t="s">
        <v>8726</v>
      </c>
      <c r="D1174" s="15" t="s">
        <v>5123</v>
      </c>
      <c r="E1174" s="15" t="s">
        <v>5124</v>
      </c>
      <c r="F1174" s="15" t="s">
        <v>5122</v>
      </c>
      <c r="G1174" s="15" t="s">
        <v>3920</v>
      </c>
      <c r="H1174" s="16" t="s">
        <v>3464</v>
      </c>
      <c r="I1174" s="17">
        <v>0</v>
      </c>
      <c r="J1174" s="15">
        <v>2018</v>
      </c>
      <c r="K1174" s="15">
        <v>2023</v>
      </c>
      <c r="L1174" s="15">
        <v>2025</v>
      </c>
      <c r="M1174" s="15" t="s">
        <v>30</v>
      </c>
      <c r="N1174" s="15" t="s">
        <v>30</v>
      </c>
      <c r="O1174" s="15" t="s">
        <v>30</v>
      </c>
      <c r="P1174" s="15" t="s">
        <v>3</v>
      </c>
      <c r="Q1174" s="15" t="s">
        <v>30</v>
      </c>
      <c r="R1174" s="18" t="e">
        <f>INDEX('Blast furnaces'!$R:$R,MATCH(A1174,'Blast furnaces'!$A:$A,0))</f>
        <v>#N/A</v>
      </c>
    </row>
    <row r="1175" spans="1:18" x14ac:dyDescent="0.35">
      <c r="A1175" s="15" t="s">
        <v>8729</v>
      </c>
      <c r="B1175" s="15" t="s">
        <v>8730</v>
      </c>
      <c r="C1175" s="15" t="s">
        <v>8731</v>
      </c>
      <c r="D1175" s="15" t="s">
        <v>5125</v>
      </c>
      <c r="E1175" s="15" t="s">
        <v>5126</v>
      </c>
      <c r="F1175" s="15" t="s">
        <v>5122</v>
      </c>
      <c r="G1175" s="15" t="s">
        <v>3920</v>
      </c>
      <c r="H1175" s="16" t="s">
        <v>8732</v>
      </c>
      <c r="I1175" s="17">
        <v>81</v>
      </c>
      <c r="J1175" s="15" t="s">
        <v>30</v>
      </c>
      <c r="K1175" s="15" t="s">
        <v>30</v>
      </c>
      <c r="L1175" s="15">
        <v>1944</v>
      </c>
      <c r="M1175" s="15" t="s">
        <v>30</v>
      </c>
      <c r="N1175" s="15" t="s">
        <v>30</v>
      </c>
      <c r="O1175" s="15" t="s">
        <v>30</v>
      </c>
      <c r="P1175" s="15" t="s">
        <v>4</v>
      </c>
      <c r="Q1175" s="15" t="s">
        <v>8733</v>
      </c>
      <c r="R1175" s="18" t="e">
        <f>INDEX('Blast furnaces'!$R:$R,MATCH(A1175,'Blast furnaces'!$A:$A,0))</f>
        <v>#N/A</v>
      </c>
    </row>
    <row r="1176" spans="1:18" x14ac:dyDescent="0.35">
      <c r="A1176" s="15" t="s">
        <v>3498</v>
      </c>
      <c r="B1176" s="15" t="s">
        <v>8734</v>
      </c>
      <c r="C1176" s="15" t="s">
        <v>8735</v>
      </c>
      <c r="D1176" s="15" t="s">
        <v>5127</v>
      </c>
      <c r="E1176" s="15" t="s">
        <v>5128</v>
      </c>
      <c r="F1176" s="15" t="s">
        <v>5129</v>
      </c>
      <c r="G1176" s="15" t="s">
        <v>3891</v>
      </c>
      <c r="H1176" s="16" t="s">
        <v>3500</v>
      </c>
      <c r="I1176" s="17">
        <v>25</v>
      </c>
      <c r="J1176" s="15" t="s">
        <v>30</v>
      </c>
      <c r="K1176" s="15" t="s">
        <v>30</v>
      </c>
      <c r="L1176" s="15">
        <v>2000</v>
      </c>
      <c r="M1176" s="15" t="s">
        <v>30</v>
      </c>
      <c r="N1176" s="15" t="s">
        <v>30</v>
      </c>
      <c r="O1176" s="15" t="s">
        <v>30</v>
      </c>
      <c r="P1176" s="15" t="s">
        <v>3</v>
      </c>
      <c r="Q1176" s="15" t="s">
        <v>30</v>
      </c>
      <c r="R1176" s="18" t="e">
        <f>INDEX('Blast furnaces'!$R:$R,MATCH(A1176,'Blast furnaces'!$A:$A,0))</f>
        <v>#N/A</v>
      </c>
    </row>
    <row r="1177" spans="1:18" x14ac:dyDescent="0.35">
      <c r="A1177" s="15" t="s">
        <v>3495</v>
      </c>
      <c r="B1177" s="15" t="s">
        <v>8736</v>
      </c>
      <c r="C1177" s="15" t="s">
        <v>8737</v>
      </c>
      <c r="D1177" s="15" t="s">
        <v>5127</v>
      </c>
      <c r="E1177" s="15" t="s">
        <v>5128</v>
      </c>
      <c r="F1177" s="15" t="s">
        <v>5129</v>
      </c>
      <c r="G1177" s="15" t="s">
        <v>3891</v>
      </c>
      <c r="H1177" s="15" t="s">
        <v>3497</v>
      </c>
      <c r="I1177" s="17">
        <v>34.79</v>
      </c>
      <c r="J1177" s="15" t="s">
        <v>30</v>
      </c>
      <c r="K1177" s="15" t="s">
        <v>30</v>
      </c>
      <c r="L1177" s="20">
        <v>33203</v>
      </c>
      <c r="M1177" s="15" t="s">
        <v>30</v>
      </c>
      <c r="N1177" s="15" t="s">
        <v>30</v>
      </c>
      <c r="O1177" s="15" t="s">
        <v>30</v>
      </c>
      <c r="P1177" s="15" t="s">
        <v>3</v>
      </c>
      <c r="Q1177" s="15" t="s">
        <v>30</v>
      </c>
      <c r="R1177" s="18" t="e">
        <f>INDEX('Blast furnaces'!$R:$R,MATCH(A1177,'Blast furnaces'!$A:$A,0))</f>
        <v>#N/A</v>
      </c>
    </row>
    <row r="1178" spans="1:18" x14ac:dyDescent="0.35">
      <c r="A1178" s="15" t="s">
        <v>3488</v>
      </c>
      <c r="B1178" s="15" t="s">
        <v>8738</v>
      </c>
      <c r="C1178" s="15" t="s">
        <v>8739</v>
      </c>
      <c r="D1178" s="15" t="s">
        <v>5127</v>
      </c>
      <c r="E1178" s="15" t="s">
        <v>5128</v>
      </c>
      <c r="F1178" s="15" t="s">
        <v>5129</v>
      </c>
      <c r="G1178" s="15" t="s">
        <v>3891</v>
      </c>
      <c r="H1178" s="16" t="s">
        <v>3490</v>
      </c>
      <c r="I1178" s="17">
        <v>25</v>
      </c>
      <c r="J1178" s="15" t="s">
        <v>30</v>
      </c>
      <c r="K1178" s="15" t="s">
        <v>30</v>
      </c>
      <c r="L1178" s="15">
        <v>2000</v>
      </c>
      <c r="M1178" s="15" t="s">
        <v>30</v>
      </c>
      <c r="N1178" s="15" t="s">
        <v>30</v>
      </c>
      <c r="O1178" s="15" t="s">
        <v>30</v>
      </c>
      <c r="P1178" s="15" t="s">
        <v>3</v>
      </c>
      <c r="Q1178" s="15" t="s">
        <v>8740</v>
      </c>
      <c r="R1178" s="18" t="e">
        <f>INDEX('Blast furnaces'!$R:$R,MATCH(A1178,'Blast furnaces'!$A:$A,0))</f>
        <v>#N/A</v>
      </c>
    </row>
    <row r="1179" spans="1:18" x14ac:dyDescent="0.35">
      <c r="A1179" s="15" t="s">
        <v>3482</v>
      </c>
      <c r="B1179" s="15" t="s">
        <v>8741</v>
      </c>
      <c r="C1179" s="15" t="s">
        <v>8742</v>
      </c>
      <c r="D1179" s="15" t="s">
        <v>5127</v>
      </c>
      <c r="E1179" s="15" t="s">
        <v>5128</v>
      </c>
      <c r="F1179" s="15" t="s">
        <v>5129</v>
      </c>
      <c r="G1179" s="15" t="s">
        <v>3891</v>
      </c>
      <c r="H1179" s="16" t="s">
        <v>3484</v>
      </c>
      <c r="I1179" s="17">
        <v>27</v>
      </c>
      <c r="J1179" s="15" t="s">
        <v>30</v>
      </c>
      <c r="K1179" s="15" t="s">
        <v>30</v>
      </c>
      <c r="L1179" s="15">
        <v>1998</v>
      </c>
      <c r="M1179" s="15" t="s">
        <v>30</v>
      </c>
      <c r="N1179" s="15" t="s">
        <v>30</v>
      </c>
      <c r="O1179" s="15" t="s">
        <v>30</v>
      </c>
      <c r="P1179" s="15" t="s">
        <v>3</v>
      </c>
      <c r="Q1179" s="15" t="s">
        <v>30</v>
      </c>
      <c r="R1179" s="18" t="e">
        <f>INDEX('Blast furnaces'!$R:$R,MATCH(A1179,'Blast furnaces'!$A:$A,0))</f>
        <v>#N/A</v>
      </c>
    </row>
    <row r="1180" spans="1:18" x14ac:dyDescent="0.35">
      <c r="A1180" s="15" t="s">
        <v>3485</v>
      </c>
      <c r="B1180" s="15" t="s">
        <v>8743</v>
      </c>
      <c r="C1180" s="15" t="s">
        <v>8744</v>
      </c>
      <c r="D1180" s="15" t="s">
        <v>5127</v>
      </c>
      <c r="E1180" s="15" t="s">
        <v>5128</v>
      </c>
      <c r="F1180" s="15" t="s">
        <v>5129</v>
      </c>
      <c r="G1180" s="15" t="s">
        <v>3891</v>
      </c>
      <c r="H1180" s="16" t="s">
        <v>3487</v>
      </c>
      <c r="I1180" s="17">
        <v>35</v>
      </c>
      <c r="J1180" s="15" t="s">
        <v>30</v>
      </c>
      <c r="K1180" s="15" t="s">
        <v>30</v>
      </c>
      <c r="L1180" s="15">
        <v>1990</v>
      </c>
      <c r="M1180" s="15" t="s">
        <v>30</v>
      </c>
      <c r="N1180" s="15" t="s">
        <v>30</v>
      </c>
      <c r="O1180" s="15" t="s">
        <v>30</v>
      </c>
      <c r="P1180" s="15" t="s">
        <v>3</v>
      </c>
      <c r="Q1180" s="15" t="s">
        <v>30</v>
      </c>
      <c r="R1180" s="18" t="e">
        <f>INDEX('Blast furnaces'!$R:$R,MATCH(A1180,'Blast furnaces'!$A:$A,0))</f>
        <v>#N/A</v>
      </c>
    </row>
    <row r="1181" spans="1:18" x14ac:dyDescent="0.35">
      <c r="A1181" s="15" t="s">
        <v>3465</v>
      </c>
      <c r="B1181" s="15" t="s">
        <v>8745</v>
      </c>
      <c r="C1181" s="15" t="s">
        <v>8746</v>
      </c>
      <c r="D1181" s="15" t="s">
        <v>5130</v>
      </c>
      <c r="E1181" s="15" t="s">
        <v>5128</v>
      </c>
      <c r="F1181" s="15" t="s">
        <v>5129</v>
      </c>
      <c r="G1181" s="15" t="s">
        <v>3891</v>
      </c>
      <c r="H1181" s="16" t="s">
        <v>3468</v>
      </c>
      <c r="I1181" s="17">
        <v>63</v>
      </c>
      <c r="J1181" s="15" t="s">
        <v>30</v>
      </c>
      <c r="K1181" s="15" t="s">
        <v>30</v>
      </c>
      <c r="L1181" s="15">
        <v>1962</v>
      </c>
      <c r="M1181" s="15" t="s">
        <v>30</v>
      </c>
      <c r="N1181" s="15" t="s">
        <v>30</v>
      </c>
      <c r="O1181" s="15" t="s">
        <v>30</v>
      </c>
      <c r="P1181" s="15" t="s">
        <v>5191</v>
      </c>
      <c r="Q1181" s="15" t="s">
        <v>30</v>
      </c>
      <c r="R1181" s="18" t="e">
        <f>INDEX('Blast furnaces'!$R:$R,MATCH(A1181,'Blast furnaces'!$A:$A,0))</f>
        <v>#N/A</v>
      </c>
    </row>
    <row r="1182" spans="1:18" x14ac:dyDescent="0.35">
      <c r="A1182" s="15" t="s">
        <v>8747</v>
      </c>
      <c r="B1182" s="15" t="s">
        <v>8748</v>
      </c>
      <c r="C1182" s="15" t="s">
        <v>8749</v>
      </c>
      <c r="D1182" s="15" t="s">
        <v>5131</v>
      </c>
      <c r="E1182" s="15" t="s">
        <v>5132</v>
      </c>
      <c r="F1182" s="15" t="s">
        <v>5133</v>
      </c>
      <c r="G1182" s="15" t="s">
        <v>3899</v>
      </c>
      <c r="H1182" s="16" t="s">
        <v>8750</v>
      </c>
      <c r="I1182" s="17" t="s">
        <v>30</v>
      </c>
      <c r="J1182" s="15" t="s">
        <v>30</v>
      </c>
      <c r="K1182" s="15" t="s">
        <v>30</v>
      </c>
      <c r="L1182" s="15" t="s">
        <v>30</v>
      </c>
      <c r="M1182" s="15" t="s">
        <v>30</v>
      </c>
      <c r="N1182" s="15" t="s">
        <v>30</v>
      </c>
      <c r="O1182" s="15" t="s">
        <v>30</v>
      </c>
      <c r="P1182" s="15" t="s">
        <v>5207</v>
      </c>
      <c r="Q1182" s="15" t="s">
        <v>30</v>
      </c>
      <c r="R1182" s="18" t="e">
        <f>INDEX('Blast furnaces'!$R:$R,MATCH(A1182,'Blast furnaces'!$A:$A,0))</f>
        <v>#N/A</v>
      </c>
    </row>
    <row r="1183" spans="1:18" x14ac:dyDescent="0.35">
      <c r="A1183" s="15" t="s">
        <v>8751</v>
      </c>
      <c r="B1183" s="15" t="s">
        <v>8752</v>
      </c>
      <c r="C1183" s="15" t="s">
        <v>6601</v>
      </c>
      <c r="D1183" s="15" t="s">
        <v>5134</v>
      </c>
      <c r="E1183" s="15" t="s">
        <v>5135</v>
      </c>
      <c r="F1183" s="15" t="s">
        <v>5133</v>
      </c>
      <c r="G1183" s="15" t="s">
        <v>3899</v>
      </c>
      <c r="H1183" s="16" t="s">
        <v>8753</v>
      </c>
      <c r="I1183" s="19"/>
      <c r="J1183" s="15">
        <v>2024</v>
      </c>
      <c r="K1183" s="15">
        <v>2025</v>
      </c>
      <c r="L1183" s="15">
        <v>2028</v>
      </c>
      <c r="M1183" s="15" t="s">
        <v>30</v>
      </c>
      <c r="N1183" s="15" t="s">
        <v>30</v>
      </c>
      <c r="O1183" s="15" t="s">
        <v>30</v>
      </c>
      <c r="P1183" s="15" t="s">
        <v>5207</v>
      </c>
      <c r="Q1183" s="15" t="s">
        <v>30</v>
      </c>
      <c r="R1183" s="18" t="e">
        <f>INDEX('Blast furnaces'!$R:$R,MATCH(A1183,'Blast furnaces'!$A:$A,0))</f>
        <v>#N/A</v>
      </c>
    </row>
    <row r="1184" spans="1:18" x14ac:dyDescent="0.35">
      <c r="A1184" s="15" t="s">
        <v>8754</v>
      </c>
      <c r="B1184" s="15" t="s">
        <v>8755</v>
      </c>
      <c r="C1184" s="15" t="s">
        <v>8756</v>
      </c>
      <c r="D1184" s="15" t="s">
        <v>5136</v>
      </c>
      <c r="E1184" s="15" t="s">
        <v>5137</v>
      </c>
      <c r="F1184" s="15" t="s">
        <v>5133</v>
      </c>
      <c r="G1184" s="15" t="s">
        <v>3899</v>
      </c>
      <c r="H1184" s="16" t="s">
        <v>8757</v>
      </c>
      <c r="I1184" s="17" t="s">
        <v>30</v>
      </c>
      <c r="J1184" s="20">
        <v>44986</v>
      </c>
      <c r="K1184" s="15" t="s">
        <v>30</v>
      </c>
      <c r="L1184" s="15" t="s">
        <v>30</v>
      </c>
      <c r="M1184" s="15" t="s">
        <v>30</v>
      </c>
      <c r="N1184" s="15" t="s">
        <v>30</v>
      </c>
      <c r="O1184" s="15" t="s">
        <v>30</v>
      </c>
      <c r="P1184" s="15" t="s">
        <v>4</v>
      </c>
      <c r="Q1184" s="15" t="s">
        <v>30</v>
      </c>
      <c r="R1184" s="18" t="e">
        <f>INDEX('Blast furnaces'!$R:$R,MATCH(A1184,'Blast furnaces'!$A:$A,0))</f>
        <v>#N/A</v>
      </c>
    </row>
    <row r="1185" spans="1:18" x14ac:dyDescent="0.35">
      <c r="A1185" s="15" t="s">
        <v>2497</v>
      </c>
      <c r="B1185" s="15" t="s">
        <v>8758</v>
      </c>
      <c r="C1185" s="15" t="s">
        <v>8759</v>
      </c>
      <c r="D1185" s="15" t="s">
        <v>5138</v>
      </c>
      <c r="E1185" s="15" t="s">
        <v>5139</v>
      </c>
      <c r="F1185" s="15" t="s">
        <v>5133</v>
      </c>
      <c r="G1185" s="15" t="s">
        <v>3899</v>
      </c>
      <c r="H1185" s="16" t="s">
        <v>2499</v>
      </c>
      <c r="I1185" s="17">
        <v>17</v>
      </c>
      <c r="J1185" s="18">
        <v>39539</v>
      </c>
      <c r="K1185" s="20">
        <v>39635</v>
      </c>
      <c r="L1185" s="15">
        <v>2008</v>
      </c>
      <c r="M1185" s="15" t="s">
        <v>30</v>
      </c>
      <c r="N1185" s="15" t="s">
        <v>30</v>
      </c>
      <c r="O1185" s="15" t="s">
        <v>30</v>
      </c>
      <c r="P1185" s="15" t="s">
        <v>5226</v>
      </c>
      <c r="Q1185" s="15" t="s">
        <v>8760</v>
      </c>
      <c r="R1185" s="18">
        <f>INDEX('Blast furnaces'!$R:$R,MATCH(A1185,'Blast furnaces'!$A:$A,0))</f>
        <v>0</v>
      </c>
    </row>
    <row r="1186" spans="1:18" x14ac:dyDescent="0.35">
      <c r="A1186" s="15" t="s">
        <v>2506</v>
      </c>
      <c r="B1186" s="15" t="s">
        <v>8761</v>
      </c>
      <c r="C1186" s="15" t="s">
        <v>8762</v>
      </c>
      <c r="D1186" s="15" t="s">
        <v>5140</v>
      </c>
      <c r="E1186" s="15" t="s">
        <v>5141</v>
      </c>
      <c r="F1186" s="15" t="s">
        <v>5133</v>
      </c>
      <c r="G1186" s="15" t="s">
        <v>3899</v>
      </c>
      <c r="H1186" s="16" t="s">
        <v>2508</v>
      </c>
      <c r="I1186" s="17">
        <v>8</v>
      </c>
      <c r="J1186" s="20">
        <v>42760</v>
      </c>
      <c r="K1186" s="15" t="s">
        <v>30</v>
      </c>
      <c r="L1186" s="15">
        <v>2017</v>
      </c>
      <c r="M1186" s="15" t="s">
        <v>30</v>
      </c>
      <c r="N1186" s="15" t="s">
        <v>30</v>
      </c>
      <c r="O1186" s="15" t="s">
        <v>30</v>
      </c>
      <c r="P1186" s="15" t="s">
        <v>5226</v>
      </c>
      <c r="Q1186" s="15" t="s">
        <v>30</v>
      </c>
      <c r="R1186" s="18">
        <f>INDEX('Blast furnaces'!$R:$R,MATCH(A1186,'Blast furnaces'!$A:$A,0))</f>
        <v>0</v>
      </c>
    </row>
    <row r="1187" spans="1:18" x14ac:dyDescent="0.35">
      <c r="A1187" s="15" t="s">
        <v>2514</v>
      </c>
      <c r="B1187" s="15" t="s">
        <v>8763</v>
      </c>
      <c r="C1187" s="15" t="s">
        <v>8764</v>
      </c>
      <c r="D1187" s="15" t="s">
        <v>5142</v>
      </c>
      <c r="E1187" s="15" t="s">
        <v>5143</v>
      </c>
      <c r="F1187" s="15" t="s">
        <v>5133</v>
      </c>
      <c r="G1187" s="15" t="s">
        <v>3899</v>
      </c>
      <c r="H1187" s="16" t="s">
        <v>2516</v>
      </c>
      <c r="I1187" s="17">
        <v>18</v>
      </c>
      <c r="J1187" s="15" t="s">
        <v>30</v>
      </c>
      <c r="K1187" s="18">
        <v>39295</v>
      </c>
      <c r="L1187" s="15">
        <v>2007</v>
      </c>
      <c r="M1187" s="15" t="s">
        <v>30</v>
      </c>
      <c r="N1187" s="15" t="s">
        <v>30</v>
      </c>
      <c r="O1187" s="15" t="s">
        <v>30</v>
      </c>
      <c r="P1187" s="15" t="s">
        <v>5226</v>
      </c>
      <c r="Q1187" s="15" t="s">
        <v>8765</v>
      </c>
      <c r="R1187" s="18">
        <f>INDEX('Blast furnaces'!$R:$R,MATCH(A1187,'Blast furnaces'!$A:$A,0))</f>
        <v>45261</v>
      </c>
    </row>
    <row r="1188" spans="1:18" x14ac:dyDescent="0.35">
      <c r="A1188" s="15" t="s">
        <v>8766</v>
      </c>
      <c r="B1188" s="15" t="s">
        <v>8767</v>
      </c>
      <c r="C1188" s="15" t="s">
        <v>8768</v>
      </c>
      <c r="D1188" s="15" t="s">
        <v>5144</v>
      </c>
      <c r="E1188" s="15" t="s">
        <v>5145</v>
      </c>
      <c r="F1188" s="15" t="s">
        <v>5133</v>
      </c>
      <c r="G1188" s="15" t="s">
        <v>3899</v>
      </c>
      <c r="H1188" s="16" t="s">
        <v>8769</v>
      </c>
      <c r="I1188" s="17">
        <v>15</v>
      </c>
      <c r="J1188" s="15" t="s">
        <v>30</v>
      </c>
      <c r="K1188" s="15" t="s">
        <v>30</v>
      </c>
      <c r="L1188" s="15">
        <v>2010</v>
      </c>
      <c r="M1188" s="15" t="s">
        <v>30</v>
      </c>
      <c r="N1188" s="15" t="s">
        <v>30</v>
      </c>
      <c r="O1188" s="15" t="s">
        <v>30</v>
      </c>
      <c r="P1188" s="15" t="s">
        <v>4</v>
      </c>
      <c r="Q1188" s="15" t="s">
        <v>30</v>
      </c>
      <c r="R1188" s="18" t="e">
        <f>INDEX('Blast furnaces'!$R:$R,MATCH(A1188,'Blast furnaces'!$A:$A,0))</f>
        <v>#N/A</v>
      </c>
    </row>
    <row r="1189" spans="1:18" x14ac:dyDescent="0.35">
      <c r="A1189" s="15" t="s">
        <v>2519</v>
      </c>
      <c r="B1189" s="15" t="s">
        <v>8770</v>
      </c>
      <c r="C1189" s="15" t="s">
        <v>8771</v>
      </c>
      <c r="D1189" s="15" t="s">
        <v>5146</v>
      </c>
      <c r="E1189" s="15" t="s">
        <v>5147</v>
      </c>
      <c r="F1189" s="15" t="s">
        <v>5133</v>
      </c>
      <c r="G1189" s="15" t="s">
        <v>3899</v>
      </c>
      <c r="H1189" s="16" t="s">
        <v>2521</v>
      </c>
      <c r="I1189" s="17">
        <v>11</v>
      </c>
      <c r="J1189" s="15">
        <v>2004</v>
      </c>
      <c r="K1189" s="15">
        <v>2011</v>
      </c>
      <c r="L1189" s="15">
        <v>2014</v>
      </c>
      <c r="M1189" s="15" t="s">
        <v>30</v>
      </c>
      <c r="N1189" s="15" t="s">
        <v>30</v>
      </c>
      <c r="O1189" s="15" t="s">
        <v>30</v>
      </c>
      <c r="P1189" s="15" t="s">
        <v>5226</v>
      </c>
      <c r="Q1189" s="15" t="s">
        <v>30</v>
      </c>
      <c r="R1189" s="18">
        <f>INDEX('Blast furnaces'!$R:$R,MATCH(A1189,'Blast furnaces'!$A:$A,0))</f>
        <v>0</v>
      </c>
    </row>
    <row r="1190" spans="1:18" x14ac:dyDescent="0.35">
      <c r="A1190" s="15" t="s">
        <v>8772</v>
      </c>
      <c r="B1190" s="15" t="s">
        <v>8773</v>
      </c>
      <c r="C1190" s="15" t="s">
        <v>8774</v>
      </c>
      <c r="D1190" s="15" t="s">
        <v>5148</v>
      </c>
      <c r="E1190" s="15" t="s">
        <v>5149</v>
      </c>
      <c r="F1190" s="15" t="s">
        <v>5133</v>
      </c>
      <c r="G1190" s="15" t="s">
        <v>3899</v>
      </c>
      <c r="H1190" s="16" t="s">
        <v>8775</v>
      </c>
      <c r="I1190" s="17" t="s">
        <v>30</v>
      </c>
      <c r="J1190" s="21">
        <v>44866</v>
      </c>
      <c r="K1190" s="15" t="s">
        <v>30</v>
      </c>
      <c r="L1190" s="15" t="s">
        <v>30</v>
      </c>
      <c r="M1190" s="15" t="s">
        <v>30</v>
      </c>
      <c r="N1190" s="15" t="s">
        <v>30</v>
      </c>
      <c r="O1190" s="15" t="s">
        <v>30</v>
      </c>
      <c r="P1190" s="15" t="s">
        <v>5874</v>
      </c>
      <c r="Q1190" s="15" t="s">
        <v>30</v>
      </c>
      <c r="R1190" s="18" t="e">
        <f>INDEX('Blast furnaces'!$R:$R,MATCH(A1190,'Blast furnaces'!$A:$A,0))</f>
        <v>#N/A</v>
      </c>
    </row>
    <row r="1191" spans="1:18" x14ac:dyDescent="0.35">
      <c r="A1191" s="15" t="s">
        <v>8776</v>
      </c>
      <c r="B1191" s="15" t="s">
        <v>8777</v>
      </c>
      <c r="C1191" s="15" t="s">
        <v>8778</v>
      </c>
      <c r="D1191" s="15" t="s">
        <v>5144</v>
      </c>
      <c r="E1191" s="15" t="s">
        <v>5145</v>
      </c>
      <c r="F1191" s="15" t="s">
        <v>5133</v>
      </c>
      <c r="G1191" s="15" t="s">
        <v>3899</v>
      </c>
      <c r="H1191" s="16" t="s">
        <v>8779</v>
      </c>
      <c r="I1191" s="17">
        <v>26</v>
      </c>
      <c r="J1191" s="15" t="s">
        <v>30</v>
      </c>
      <c r="K1191" s="15" t="s">
        <v>30</v>
      </c>
      <c r="L1191" s="15">
        <v>1999</v>
      </c>
      <c r="M1191" s="15" t="s">
        <v>30</v>
      </c>
      <c r="N1191" s="15" t="s">
        <v>30</v>
      </c>
      <c r="O1191" s="15" t="s">
        <v>30</v>
      </c>
      <c r="P1191" s="15" t="s">
        <v>4</v>
      </c>
      <c r="Q1191" s="15" t="s">
        <v>30</v>
      </c>
      <c r="R1191" s="18" t="e">
        <f>INDEX('Blast furnaces'!$R:$R,MATCH(A1191,'Blast furnaces'!$A:$A,0))</f>
        <v>#N/A</v>
      </c>
    </row>
    <row r="1192" spans="1:18" x14ac:dyDescent="0.35">
      <c r="A1192" s="15" t="s">
        <v>2503</v>
      </c>
      <c r="B1192" s="15" t="s">
        <v>8780</v>
      </c>
      <c r="C1192" s="15" t="s">
        <v>8778</v>
      </c>
      <c r="D1192" s="15" t="s">
        <v>5144</v>
      </c>
      <c r="E1192" s="15" t="s">
        <v>5145</v>
      </c>
      <c r="F1192" s="15" t="s">
        <v>5133</v>
      </c>
      <c r="G1192" s="15" t="s">
        <v>3899</v>
      </c>
      <c r="H1192" s="16" t="s">
        <v>2505</v>
      </c>
      <c r="I1192" s="17">
        <v>13</v>
      </c>
      <c r="J1192" s="15">
        <v>2009</v>
      </c>
      <c r="K1192" s="15" t="s">
        <v>30</v>
      </c>
      <c r="L1192" s="15">
        <v>2012</v>
      </c>
      <c r="M1192" s="15" t="s">
        <v>30</v>
      </c>
      <c r="N1192" s="15" t="s">
        <v>30</v>
      </c>
      <c r="O1192" s="15" t="s">
        <v>30</v>
      </c>
      <c r="P1192" s="15" t="s">
        <v>5337</v>
      </c>
      <c r="Q1192" s="15" t="s">
        <v>30</v>
      </c>
      <c r="R1192" s="18">
        <f>INDEX('Blast furnaces'!$R:$R,MATCH(A1192,'Blast furnaces'!$A:$A,0))</f>
        <v>0</v>
      </c>
    </row>
    <row r="1193" spans="1:18" x14ac:dyDescent="0.35">
      <c r="A1193" s="15" t="s">
        <v>8781</v>
      </c>
      <c r="B1193" s="15" t="s">
        <v>8782</v>
      </c>
      <c r="C1193" s="15" t="s">
        <v>8783</v>
      </c>
      <c r="D1193" s="15" t="s">
        <v>5144</v>
      </c>
      <c r="E1193" s="15" t="s">
        <v>5145</v>
      </c>
      <c r="F1193" s="15" t="s">
        <v>5133</v>
      </c>
      <c r="G1193" s="15" t="s">
        <v>3899</v>
      </c>
      <c r="H1193" s="16" t="s">
        <v>8784</v>
      </c>
      <c r="I1193" s="17">
        <v>10</v>
      </c>
      <c r="J1193" s="15" t="s">
        <v>30</v>
      </c>
      <c r="K1193" s="15">
        <v>2012</v>
      </c>
      <c r="L1193" s="15">
        <v>2015</v>
      </c>
      <c r="M1193" s="15" t="s">
        <v>30</v>
      </c>
      <c r="N1193" s="15" t="s">
        <v>30</v>
      </c>
      <c r="O1193" s="15" t="s">
        <v>30</v>
      </c>
      <c r="P1193" s="15" t="s">
        <v>4</v>
      </c>
      <c r="Q1193" s="15" t="s">
        <v>30</v>
      </c>
      <c r="R1193" s="18" t="e">
        <f>INDEX('Blast furnaces'!$R:$R,MATCH(A1193,'Blast furnaces'!$A:$A,0))</f>
        <v>#N/A</v>
      </c>
    </row>
    <row r="1194" spans="1:18" x14ac:dyDescent="0.35">
      <c r="A1194" s="15" t="s">
        <v>8785</v>
      </c>
      <c r="B1194" s="15" t="s">
        <v>8786</v>
      </c>
      <c r="C1194" s="15" t="s">
        <v>8787</v>
      </c>
      <c r="D1194" s="15" t="s">
        <v>5150</v>
      </c>
      <c r="E1194" s="15" t="s">
        <v>5151</v>
      </c>
      <c r="F1194" s="15" t="s">
        <v>5133</v>
      </c>
      <c r="G1194" s="15" t="s">
        <v>3899</v>
      </c>
      <c r="H1194" s="16" t="s">
        <v>8788</v>
      </c>
      <c r="I1194" s="17">
        <v>17</v>
      </c>
      <c r="J1194" s="15" t="s">
        <v>30</v>
      </c>
      <c r="K1194" s="15" t="s">
        <v>30</v>
      </c>
      <c r="L1194" s="15">
        <v>2008</v>
      </c>
      <c r="M1194" s="15" t="s">
        <v>30</v>
      </c>
      <c r="N1194" s="15" t="s">
        <v>30</v>
      </c>
      <c r="O1194" s="15" t="s">
        <v>30</v>
      </c>
      <c r="P1194" s="15" t="s">
        <v>4</v>
      </c>
      <c r="Q1194" s="15" t="s">
        <v>30</v>
      </c>
      <c r="R1194" s="18" t="e">
        <f>INDEX('Blast furnaces'!$R:$R,MATCH(A1194,'Blast furnaces'!$A:$A,0))</f>
        <v>#N/A</v>
      </c>
    </row>
    <row r="1195" spans="1:18" x14ac:dyDescent="0.35">
      <c r="A1195" s="15" t="s">
        <v>2522</v>
      </c>
      <c r="B1195" s="15" t="s">
        <v>8789</v>
      </c>
      <c r="C1195" s="15" t="s">
        <v>8790</v>
      </c>
      <c r="D1195" s="15" t="s">
        <v>5152</v>
      </c>
      <c r="E1195" s="15" t="s">
        <v>5153</v>
      </c>
      <c r="F1195" s="15" t="s">
        <v>5133</v>
      </c>
      <c r="G1195" s="15" t="s">
        <v>3899</v>
      </c>
      <c r="H1195" s="16" t="s">
        <v>2524</v>
      </c>
      <c r="I1195" s="17">
        <v>62</v>
      </c>
      <c r="J1195" s="15" t="s">
        <v>30</v>
      </c>
      <c r="K1195" s="18">
        <v>21702</v>
      </c>
      <c r="L1195" s="15">
        <v>1963</v>
      </c>
      <c r="M1195" s="15" t="s">
        <v>30</v>
      </c>
      <c r="N1195" s="15" t="s">
        <v>30</v>
      </c>
      <c r="O1195" s="15" t="s">
        <v>30</v>
      </c>
      <c r="P1195" s="15" t="s">
        <v>5264</v>
      </c>
      <c r="Q1195" s="15" t="s">
        <v>30</v>
      </c>
      <c r="R1195" s="18">
        <f>INDEX('Blast furnaces'!$R:$R,MATCH(A1195,'Blast furnaces'!$A:$A,0))</f>
        <v>1971</v>
      </c>
    </row>
    <row r="1196" spans="1:18" x14ac:dyDescent="0.35">
      <c r="A1196" s="15" t="s">
        <v>8791</v>
      </c>
      <c r="B1196" s="15" t="s">
        <v>8792</v>
      </c>
      <c r="C1196" s="15" t="s">
        <v>8793</v>
      </c>
      <c r="D1196" s="15" t="s">
        <v>5144</v>
      </c>
      <c r="E1196" s="15" t="s">
        <v>5145</v>
      </c>
      <c r="F1196" s="15" t="s">
        <v>5133</v>
      </c>
      <c r="G1196" s="15" t="s">
        <v>3899</v>
      </c>
      <c r="H1196" s="16" t="s">
        <v>8794</v>
      </c>
      <c r="I1196" s="17">
        <v>18</v>
      </c>
      <c r="J1196" s="15" t="s">
        <v>30</v>
      </c>
      <c r="K1196" s="15" t="s">
        <v>30</v>
      </c>
      <c r="L1196" s="15">
        <v>2007</v>
      </c>
      <c r="M1196" s="15" t="s">
        <v>30</v>
      </c>
      <c r="N1196" s="15" t="s">
        <v>30</v>
      </c>
      <c r="O1196" s="15" t="s">
        <v>30</v>
      </c>
      <c r="P1196" s="15" t="s">
        <v>4</v>
      </c>
      <c r="Q1196" s="15" t="s">
        <v>30</v>
      </c>
      <c r="R1196" s="18" t="e">
        <f>INDEX('Blast furnaces'!$R:$R,MATCH(A1196,'Blast furnaces'!$A:$A,0))</f>
        <v>#N/A</v>
      </c>
    </row>
    <row r="1197" spans="1:18" x14ac:dyDescent="0.35">
      <c r="A1197" s="15" t="s">
        <v>2781</v>
      </c>
      <c r="B1197" s="15" t="s">
        <v>8795</v>
      </c>
      <c r="C1197" s="15" t="s">
        <v>8796</v>
      </c>
      <c r="D1197" s="15" t="s">
        <v>5154</v>
      </c>
      <c r="E1197" s="15" t="s">
        <v>5154</v>
      </c>
      <c r="F1197" s="15" t="s">
        <v>5133</v>
      </c>
      <c r="G1197" s="15" t="s">
        <v>3899</v>
      </c>
      <c r="H1197" s="16" t="s">
        <v>2783</v>
      </c>
      <c r="I1197" s="17">
        <v>11.66</v>
      </c>
      <c r="J1197" s="15" t="s">
        <v>30</v>
      </c>
      <c r="K1197" s="21">
        <v>40148</v>
      </c>
      <c r="L1197" s="20">
        <v>41652</v>
      </c>
      <c r="M1197" s="15" t="s">
        <v>30</v>
      </c>
      <c r="N1197" s="15" t="s">
        <v>30</v>
      </c>
      <c r="O1197" s="15" t="s">
        <v>30</v>
      </c>
      <c r="P1197" s="15" t="s">
        <v>5226</v>
      </c>
      <c r="Q1197" s="15" t="s">
        <v>30</v>
      </c>
      <c r="R1197" s="18">
        <f>INDEX('Blast furnaces'!$R:$R,MATCH(A1197,'Blast furnaces'!$A:$A,0))</f>
        <v>0</v>
      </c>
    </row>
    <row r="1198" spans="1:18" x14ac:dyDescent="0.35">
      <c r="A1198" s="15" t="s">
        <v>8797</v>
      </c>
      <c r="B1198" s="15" t="s">
        <v>8798</v>
      </c>
      <c r="C1198" s="15" t="s">
        <v>8799</v>
      </c>
      <c r="D1198" s="15" t="s">
        <v>5155</v>
      </c>
      <c r="E1198" s="15" t="s">
        <v>5156</v>
      </c>
      <c r="F1198" s="15" t="s">
        <v>5133</v>
      </c>
      <c r="G1198" s="15" t="s">
        <v>3899</v>
      </c>
      <c r="H1198" s="16" t="s">
        <v>8800</v>
      </c>
      <c r="I1198" s="17">
        <v>37</v>
      </c>
      <c r="J1198" s="15" t="s">
        <v>30</v>
      </c>
      <c r="K1198" s="15" t="s">
        <v>30</v>
      </c>
      <c r="L1198" s="15">
        <v>1988</v>
      </c>
      <c r="M1198" s="15" t="s">
        <v>30</v>
      </c>
      <c r="N1198" s="15" t="s">
        <v>30</v>
      </c>
      <c r="O1198" s="15" t="s">
        <v>30</v>
      </c>
      <c r="P1198" s="15" t="s">
        <v>4</v>
      </c>
      <c r="Q1198" s="15" t="s">
        <v>30</v>
      </c>
      <c r="R1198" s="18" t="e">
        <f>INDEX('Blast furnaces'!$R:$R,MATCH(A1198,'Blast furnaces'!$A:$A,0))</f>
        <v>#N/A</v>
      </c>
    </row>
    <row r="1199" spans="1:18" x14ac:dyDescent="0.35">
      <c r="A1199" s="15" t="s">
        <v>8801</v>
      </c>
      <c r="B1199" s="15" t="s">
        <v>8802</v>
      </c>
      <c r="C1199" s="15" t="s">
        <v>8803</v>
      </c>
      <c r="D1199" s="15" t="s">
        <v>5157</v>
      </c>
      <c r="E1199" s="15" t="s">
        <v>5137</v>
      </c>
      <c r="F1199" s="15" t="s">
        <v>5133</v>
      </c>
      <c r="G1199" s="15" t="s">
        <v>3899</v>
      </c>
      <c r="H1199" s="16" t="s">
        <v>8804</v>
      </c>
      <c r="I1199" s="17">
        <v>7</v>
      </c>
      <c r="J1199" s="15" t="s">
        <v>30</v>
      </c>
      <c r="K1199" s="15" t="s">
        <v>30</v>
      </c>
      <c r="L1199" s="15">
        <v>2018</v>
      </c>
      <c r="M1199" s="15" t="s">
        <v>30</v>
      </c>
      <c r="N1199" s="15" t="s">
        <v>30</v>
      </c>
      <c r="O1199" s="15" t="s">
        <v>30</v>
      </c>
      <c r="P1199" s="15" t="s">
        <v>5291</v>
      </c>
      <c r="Q1199" s="15" t="s">
        <v>30</v>
      </c>
      <c r="R1199" s="18" t="e">
        <f>INDEX('Blast furnaces'!$R:$R,MATCH(A1199,'Blast furnaces'!$A:$A,0))</f>
        <v>#N/A</v>
      </c>
    </row>
    <row r="1200" spans="1:18" x14ac:dyDescent="0.35">
      <c r="A1200" s="15" t="s">
        <v>8805</v>
      </c>
      <c r="B1200" s="15" t="s">
        <v>8806</v>
      </c>
      <c r="C1200" s="15" t="s">
        <v>8807</v>
      </c>
      <c r="D1200" s="15" t="s">
        <v>5158</v>
      </c>
      <c r="E1200" s="15" t="s">
        <v>5156</v>
      </c>
      <c r="F1200" s="15" t="s">
        <v>5133</v>
      </c>
      <c r="G1200" s="15" t="s">
        <v>3899</v>
      </c>
      <c r="H1200" s="16" t="s">
        <v>8808</v>
      </c>
      <c r="I1200" s="17">
        <v>9</v>
      </c>
      <c r="J1200" s="15">
        <v>2010</v>
      </c>
      <c r="K1200" s="15" t="s">
        <v>30</v>
      </c>
      <c r="L1200" s="15">
        <v>2016</v>
      </c>
      <c r="M1200" s="15" t="s">
        <v>30</v>
      </c>
      <c r="N1200" s="15" t="s">
        <v>30</v>
      </c>
      <c r="O1200" s="15" t="s">
        <v>30</v>
      </c>
      <c r="P1200" s="15" t="s">
        <v>4</v>
      </c>
      <c r="Q1200" s="15" t="s">
        <v>30</v>
      </c>
      <c r="R1200" s="18" t="e">
        <f>INDEX('Blast furnaces'!$R:$R,MATCH(A1200,'Blast furnaces'!$A:$A,0))</f>
        <v>#N/A</v>
      </c>
    </row>
    <row r="1201" spans="1:18" x14ac:dyDescent="0.35">
      <c r="A1201" s="15" t="s">
        <v>8809</v>
      </c>
      <c r="B1201" s="15" t="s">
        <v>8810</v>
      </c>
      <c r="C1201" s="15" t="s">
        <v>8811</v>
      </c>
      <c r="D1201" s="15" t="s">
        <v>30</v>
      </c>
      <c r="E1201" s="15" t="s">
        <v>5159</v>
      </c>
      <c r="F1201" s="15" t="s">
        <v>5133</v>
      </c>
      <c r="G1201" s="15" t="s">
        <v>3899</v>
      </c>
      <c r="H1201" s="16" t="s">
        <v>8812</v>
      </c>
      <c r="I1201" s="17">
        <v>15</v>
      </c>
      <c r="J1201" s="15" t="s">
        <v>30</v>
      </c>
      <c r="K1201" s="15" t="s">
        <v>30</v>
      </c>
      <c r="L1201" s="15">
        <v>2010</v>
      </c>
      <c r="M1201" s="15" t="s">
        <v>30</v>
      </c>
      <c r="N1201" s="15" t="s">
        <v>30</v>
      </c>
      <c r="O1201" s="15" t="s">
        <v>30</v>
      </c>
      <c r="P1201" s="15" t="s">
        <v>5207</v>
      </c>
      <c r="Q1201" s="15" t="s">
        <v>30</v>
      </c>
      <c r="R1201" s="18" t="e">
        <f>INDEX('Blast furnaces'!$R:$R,MATCH(A1201,'Blast furnaces'!$A:$A,0))</f>
        <v>#N/A</v>
      </c>
    </row>
    <row r="1202" spans="1:18" x14ac:dyDescent="0.35">
      <c r="A1202" s="15" t="s">
        <v>8813</v>
      </c>
      <c r="B1202" s="15" t="s">
        <v>8814</v>
      </c>
      <c r="C1202" s="15" t="s">
        <v>8815</v>
      </c>
      <c r="D1202" s="15" t="s">
        <v>30</v>
      </c>
      <c r="E1202" s="15" t="s">
        <v>5160</v>
      </c>
      <c r="F1202" s="15" t="s">
        <v>5133</v>
      </c>
      <c r="G1202" s="15" t="s">
        <v>3899</v>
      </c>
      <c r="H1202" s="16" t="s">
        <v>8816</v>
      </c>
      <c r="I1202" s="17">
        <v>23</v>
      </c>
      <c r="J1202" s="15" t="s">
        <v>30</v>
      </c>
      <c r="K1202" s="15" t="s">
        <v>30</v>
      </c>
      <c r="L1202" s="15">
        <v>2002</v>
      </c>
      <c r="M1202" s="15" t="s">
        <v>30</v>
      </c>
      <c r="N1202" s="15" t="s">
        <v>30</v>
      </c>
      <c r="O1202" s="15" t="s">
        <v>30</v>
      </c>
      <c r="P1202" s="15" t="s">
        <v>4</v>
      </c>
      <c r="Q1202" s="15" t="s">
        <v>30</v>
      </c>
      <c r="R1202" s="18" t="e">
        <f>INDEX('Blast furnaces'!$R:$R,MATCH(A1202,'Blast furnaces'!$A:$A,0))</f>
        <v>#N/A</v>
      </c>
    </row>
    <row r="1203" spans="1:18" x14ac:dyDescent="0.35">
      <c r="A1203" s="15" t="s">
        <v>8817</v>
      </c>
      <c r="B1203" s="15" t="s">
        <v>8818</v>
      </c>
      <c r="C1203" s="15" t="s">
        <v>8819</v>
      </c>
      <c r="D1203" s="15" t="s">
        <v>5144</v>
      </c>
      <c r="E1203" s="15" t="s">
        <v>5145</v>
      </c>
      <c r="F1203" s="15" t="s">
        <v>5133</v>
      </c>
      <c r="G1203" s="15" t="s">
        <v>3899</v>
      </c>
      <c r="H1203" s="16" t="s">
        <v>8820</v>
      </c>
      <c r="I1203" s="17">
        <v>29.69</v>
      </c>
      <c r="J1203" s="15" t="s">
        <v>30</v>
      </c>
      <c r="K1203" s="15" t="s">
        <v>30</v>
      </c>
      <c r="L1203" s="18">
        <v>35065</v>
      </c>
      <c r="M1203" s="15" t="s">
        <v>30</v>
      </c>
      <c r="N1203" s="15" t="s">
        <v>30</v>
      </c>
      <c r="O1203" s="15" t="s">
        <v>30</v>
      </c>
      <c r="P1203" s="15" t="s">
        <v>4</v>
      </c>
      <c r="Q1203" s="15" t="s">
        <v>30</v>
      </c>
      <c r="R1203" s="18" t="e">
        <f>INDEX('Blast furnaces'!$R:$R,MATCH(A1203,'Blast furnaces'!$A:$A,0))</f>
        <v>#N/A</v>
      </c>
    </row>
    <row r="1204" spans="1:18" x14ac:dyDescent="0.35">
      <c r="A1204" s="15" t="s">
        <v>8821</v>
      </c>
      <c r="B1204" s="15" t="s">
        <v>8822</v>
      </c>
      <c r="C1204" s="15" t="s">
        <v>8823</v>
      </c>
      <c r="D1204" s="15" t="s">
        <v>5161</v>
      </c>
      <c r="E1204" s="15" t="s">
        <v>5162</v>
      </c>
      <c r="F1204" s="15" t="s">
        <v>5133</v>
      </c>
      <c r="G1204" s="15" t="s">
        <v>3899</v>
      </c>
      <c r="H1204" s="16" t="s">
        <v>8824</v>
      </c>
      <c r="I1204" s="17">
        <v>18</v>
      </c>
      <c r="J1204" s="15" t="s">
        <v>30</v>
      </c>
      <c r="K1204" s="15">
        <v>2002</v>
      </c>
      <c r="L1204" s="15">
        <v>2007</v>
      </c>
      <c r="M1204" s="15" t="s">
        <v>30</v>
      </c>
      <c r="N1204" s="15" t="s">
        <v>30</v>
      </c>
      <c r="O1204" s="15" t="s">
        <v>30</v>
      </c>
      <c r="P1204" s="15" t="s">
        <v>5207</v>
      </c>
      <c r="Q1204" s="15" t="s">
        <v>30</v>
      </c>
      <c r="R1204" s="18" t="e">
        <f>INDEX('Blast furnaces'!$R:$R,MATCH(A1204,'Blast furnaces'!$A:$A,0))</f>
        <v>#N/A</v>
      </c>
    </row>
    <row r="1205" spans="1:18" x14ac:dyDescent="0.35">
      <c r="A1205" s="15" t="s">
        <v>8825</v>
      </c>
      <c r="B1205" s="15" t="s">
        <v>8826</v>
      </c>
      <c r="C1205" s="15" t="s">
        <v>8827</v>
      </c>
      <c r="D1205" s="15" t="s">
        <v>30</v>
      </c>
      <c r="E1205" s="15" t="s">
        <v>5163</v>
      </c>
      <c r="F1205" s="15" t="s">
        <v>5133</v>
      </c>
      <c r="G1205" s="15" t="s">
        <v>3899</v>
      </c>
      <c r="H1205" s="16" t="s">
        <v>8828</v>
      </c>
      <c r="I1205" s="19"/>
      <c r="J1205" s="18">
        <v>44682</v>
      </c>
      <c r="K1205" s="15" t="s">
        <v>30</v>
      </c>
      <c r="L1205" s="15">
        <v>2027</v>
      </c>
      <c r="M1205" s="15" t="s">
        <v>30</v>
      </c>
      <c r="N1205" s="15" t="s">
        <v>30</v>
      </c>
      <c r="O1205" s="15" t="s">
        <v>30</v>
      </c>
      <c r="P1205" s="15" t="s">
        <v>6769</v>
      </c>
      <c r="Q1205" s="15" t="s">
        <v>30</v>
      </c>
      <c r="R1205" s="18" t="e">
        <f>INDEX('Blast furnaces'!$R:$R,MATCH(A1205,'Blast furnaces'!$A:$A,0))</f>
        <v>#N/A</v>
      </c>
    </row>
    <row r="1206" spans="1:18" x14ac:dyDescent="0.35">
      <c r="A1206" s="15" t="s">
        <v>8829</v>
      </c>
      <c r="B1206" s="15" t="s">
        <v>8830</v>
      </c>
      <c r="C1206" s="15" t="s">
        <v>8831</v>
      </c>
      <c r="D1206" s="15" t="s">
        <v>5144</v>
      </c>
      <c r="E1206" s="15" t="s">
        <v>5145</v>
      </c>
      <c r="F1206" s="15" t="s">
        <v>5133</v>
      </c>
      <c r="G1206" s="15" t="s">
        <v>3899</v>
      </c>
      <c r="H1206" s="16" t="s">
        <v>8832</v>
      </c>
      <c r="I1206" s="17">
        <v>20</v>
      </c>
      <c r="J1206" s="15" t="s">
        <v>30</v>
      </c>
      <c r="K1206" s="15" t="s">
        <v>30</v>
      </c>
      <c r="L1206" s="15">
        <v>2005</v>
      </c>
      <c r="M1206" s="15" t="s">
        <v>30</v>
      </c>
      <c r="N1206" s="15" t="s">
        <v>30</v>
      </c>
      <c r="O1206" s="15" t="s">
        <v>30</v>
      </c>
      <c r="P1206" s="15" t="s">
        <v>4</v>
      </c>
      <c r="Q1206" s="15" t="s">
        <v>30</v>
      </c>
      <c r="R1206" s="18" t="e">
        <f>INDEX('Blast furnaces'!$R:$R,MATCH(A1206,'Blast furnaces'!$A:$A,0))</f>
        <v>#N/A</v>
      </c>
    </row>
    <row r="1207" spans="1:18" x14ac:dyDescent="0.35">
      <c r="A1207" s="15" t="s">
        <v>3526</v>
      </c>
      <c r="B1207" s="15" t="s">
        <v>8833</v>
      </c>
      <c r="C1207" s="15" t="s">
        <v>8834</v>
      </c>
      <c r="D1207" s="15" t="s">
        <v>5164</v>
      </c>
      <c r="E1207" s="15" t="s">
        <v>5164</v>
      </c>
      <c r="F1207" s="15" t="s">
        <v>5133</v>
      </c>
      <c r="G1207" s="15" t="s">
        <v>3899</v>
      </c>
      <c r="H1207" s="16" t="s">
        <v>3528</v>
      </c>
      <c r="I1207" s="19"/>
      <c r="J1207" s="15">
        <v>2021</v>
      </c>
      <c r="K1207" s="15" t="s">
        <v>30</v>
      </c>
      <c r="L1207" s="15">
        <v>2028</v>
      </c>
      <c r="M1207" s="15" t="s">
        <v>30</v>
      </c>
      <c r="N1207" s="15" t="s">
        <v>30</v>
      </c>
      <c r="O1207" s="15" t="s">
        <v>30</v>
      </c>
      <c r="P1207" s="15" t="s">
        <v>5191</v>
      </c>
      <c r="Q1207" s="15" t="s">
        <v>8835</v>
      </c>
      <c r="R1207" s="18" t="e">
        <f>INDEX('Blast furnaces'!$R:$R,MATCH(A1207,'Blast furnaces'!$A:$A,0))</f>
        <v>#N/A</v>
      </c>
    </row>
    <row r="1208" spans="1:18" x14ac:dyDescent="0.35">
      <c r="A1208" s="15" t="s">
        <v>3523</v>
      </c>
      <c r="B1208" s="15" t="s">
        <v>8836</v>
      </c>
      <c r="C1208" s="15" t="s">
        <v>8834</v>
      </c>
      <c r="D1208" s="15" t="s">
        <v>5165</v>
      </c>
      <c r="E1208" s="15" t="s">
        <v>5164</v>
      </c>
      <c r="F1208" s="15" t="s">
        <v>5133</v>
      </c>
      <c r="G1208" s="15" t="s">
        <v>3899</v>
      </c>
      <c r="H1208" s="16" t="s">
        <v>3525</v>
      </c>
      <c r="I1208" s="19"/>
      <c r="J1208" s="15">
        <v>2021</v>
      </c>
      <c r="K1208" s="15" t="s">
        <v>30</v>
      </c>
      <c r="L1208" s="15">
        <v>2027</v>
      </c>
      <c r="M1208" s="15" t="s">
        <v>30</v>
      </c>
      <c r="N1208" s="15" t="s">
        <v>30</v>
      </c>
      <c r="O1208" s="15" t="s">
        <v>30</v>
      </c>
      <c r="P1208" s="15" t="s">
        <v>5191</v>
      </c>
      <c r="Q1208" s="15" t="s">
        <v>8835</v>
      </c>
      <c r="R1208" s="18" t="e">
        <f>INDEX('Blast furnaces'!$R:$R,MATCH(A1208,'Blast furnaces'!$A:$A,0))</f>
        <v>#N/A</v>
      </c>
    </row>
    <row r="1209" spans="1:18" x14ac:dyDescent="0.35">
      <c r="A1209" s="15" t="s">
        <v>2724</v>
      </c>
      <c r="B1209" s="15" t="s">
        <v>8837</v>
      </c>
      <c r="C1209" s="15" t="s">
        <v>8838</v>
      </c>
      <c r="D1209" s="15" t="s">
        <v>5166</v>
      </c>
      <c r="E1209" s="15" t="s">
        <v>5167</v>
      </c>
      <c r="F1209" s="15" t="s">
        <v>5168</v>
      </c>
      <c r="G1209" s="15" t="s">
        <v>3874</v>
      </c>
      <c r="H1209" s="16" t="s">
        <v>2726</v>
      </c>
      <c r="I1209" s="17" t="s">
        <v>30</v>
      </c>
      <c r="J1209" s="15">
        <v>2024</v>
      </c>
      <c r="K1209" s="15">
        <v>2024</v>
      </c>
      <c r="L1209" s="15" t="s">
        <v>30</v>
      </c>
      <c r="M1209" s="15" t="s">
        <v>30</v>
      </c>
      <c r="N1209" s="15" t="s">
        <v>30</v>
      </c>
      <c r="O1209" s="15" t="s">
        <v>30</v>
      </c>
      <c r="P1209" s="15" t="s">
        <v>1</v>
      </c>
      <c r="Q1209" s="15" t="s">
        <v>30</v>
      </c>
      <c r="R1209" s="18">
        <f>INDEX('Blast furnaces'!$R:$R,MATCH(A1209,'Blast furnaces'!$A:$A,0))</f>
        <v>0</v>
      </c>
    </row>
    <row r="1210" spans="1:18" x14ac:dyDescent="0.35">
      <c r="A1210" s="15" t="s">
        <v>2535</v>
      </c>
      <c r="B1210" s="15" t="s">
        <v>8839</v>
      </c>
      <c r="C1210" s="15" t="s">
        <v>8840</v>
      </c>
      <c r="D1210" s="15" t="s">
        <v>5169</v>
      </c>
      <c r="E1210" s="15" t="s">
        <v>5170</v>
      </c>
      <c r="F1210" s="15" t="s">
        <v>5168</v>
      </c>
      <c r="G1210" s="15" t="s">
        <v>3874</v>
      </c>
      <c r="H1210" s="16" t="s">
        <v>2537</v>
      </c>
      <c r="I1210" s="17">
        <v>1.28</v>
      </c>
      <c r="J1210" s="15">
        <v>2018</v>
      </c>
      <c r="K1210" s="15">
        <v>2021</v>
      </c>
      <c r="L1210" s="18">
        <v>45444</v>
      </c>
      <c r="M1210" s="15" t="s">
        <v>30</v>
      </c>
      <c r="N1210" s="15" t="s">
        <v>30</v>
      </c>
      <c r="O1210" s="15" t="s">
        <v>30</v>
      </c>
      <c r="P1210" s="15" t="s">
        <v>6847</v>
      </c>
      <c r="Q1210" s="15" t="s">
        <v>8841</v>
      </c>
      <c r="R1210" s="18">
        <f>INDEX('Blast furnaces'!$R:$R,MATCH(A1210,'Blast furnaces'!$A:$A,0))</f>
        <v>0</v>
      </c>
    </row>
  </sheetData>
  <conditionalFormatting sqref="A1:Q1210">
    <cfRule type="expression" dxfId="13" priority="4">
      <formula>A1&lt;&gt;INDIRECT("'Plant data'!" &amp; ADDRESS(ROW(),COLUMN()))</formula>
    </cfRule>
  </conditionalFormatting>
  <conditionalFormatting sqref="R1">
    <cfRule type="expression" dxfId="12" priority="3">
      <formula>R1&lt;&gt;INDIRECT("'Blast furnaces'!" &amp; ADDRESS(ROW(),COLUMN()))</formula>
    </cfRule>
  </conditionalFormatting>
  <conditionalFormatting sqref="R3:R1210">
    <cfRule type="expression" dxfId="11" priority="2">
      <formula>R3&lt;&gt;INDIRECT("'Blast furnaces'!" &amp; ADDRESS(ROW(),COLUMN()))</formula>
    </cfRule>
  </conditionalFormatting>
  <conditionalFormatting sqref="R2:R1210">
    <cfRule type="expression" dxfId="10" priority="1">
      <formula>R2&lt;&gt;INDIRECT("'Blast furnaces'!" &amp; ADDRESS(ROW(),COLUMN()))</formula>
    </cfRule>
  </conditionalFormatting>
  <hyperlinks>
    <hyperlink ref="H2" r:id="rId1" xr:uid="{364D9935-2820-428C-B0F0-A664C1E349D5}"/>
    <hyperlink ref="H3" r:id="rId2" xr:uid="{A404B4F4-5CAE-4FB0-BCF0-8DF0009A9704}"/>
    <hyperlink ref="H4" r:id="rId3" xr:uid="{7010BAC9-0434-4A00-86E2-9987F0F843FD}"/>
    <hyperlink ref="H5" r:id="rId4" xr:uid="{0C6E274C-CE04-4814-A963-ADBCE42286B1}"/>
    <hyperlink ref="H6" r:id="rId5" xr:uid="{0466172D-16F4-4953-9DD1-F01099C37921}"/>
    <hyperlink ref="H7" r:id="rId6" xr:uid="{4E39AFA7-498D-43E8-9EF9-59F52F5D6337}"/>
    <hyperlink ref="H8" r:id="rId7" xr:uid="{AD676E6B-C120-4ABF-BCEB-AF559BD6548B}"/>
    <hyperlink ref="H9" r:id="rId8" xr:uid="{750CEB41-1C87-4A73-9487-A1E38A3E52FA}"/>
    <hyperlink ref="H10" r:id="rId9" xr:uid="{83F68F84-E990-4B95-B684-1F87E2641435}"/>
    <hyperlink ref="H13" r:id="rId10" xr:uid="{BD1EA188-5683-440C-BB02-FD1F697A3D0D}"/>
    <hyperlink ref="H15" r:id="rId11" xr:uid="{EB84AE39-1229-49D5-83E4-30FEE60418C9}"/>
    <hyperlink ref="H16" r:id="rId12" xr:uid="{F286051A-2A14-4451-8CB4-D9565C1A8A93}"/>
    <hyperlink ref="H17" r:id="rId13" xr:uid="{E8E3EEAA-5F5C-4BAF-94A5-548D5BF3D262}"/>
    <hyperlink ref="H18" r:id="rId14" xr:uid="{999A9B78-3F22-4928-8011-70C4EC93D1DE}"/>
    <hyperlink ref="H19" r:id="rId15" xr:uid="{3EBFD68F-604B-4A8A-B797-1AF98B3EC91F}"/>
    <hyperlink ref="H20" r:id="rId16" xr:uid="{4B5467B9-7BFF-474D-BF90-18F8ACA008B3}"/>
    <hyperlink ref="H21" r:id="rId17" xr:uid="{3DE2475F-2B26-47BA-92D5-37949CABD3B9}"/>
    <hyperlink ref="H22" r:id="rId18" xr:uid="{34B4C8F9-6EF7-42EF-9CA4-E994AFFA5FCF}"/>
    <hyperlink ref="H23" r:id="rId19" xr:uid="{A953AF22-C401-4CD6-9062-EBF461D4CE4E}"/>
    <hyperlink ref="H24" r:id="rId20" xr:uid="{08A731C2-0633-4C4B-8FAD-6982A25BAA93}"/>
    <hyperlink ref="H25" r:id="rId21" xr:uid="{519EF03F-6A02-48AB-AB6B-85B6EF4E8F28}"/>
    <hyperlink ref="H26" r:id="rId22" xr:uid="{82B7CE9C-16C9-4078-A54D-4A06C784D053}"/>
    <hyperlink ref="H27" r:id="rId23" xr:uid="{778265D0-1BEC-4858-8971-7151566B6FF9}"/>
    <hyperlink ref="H28" r:id="rId24" xr:uid="{82D267D8-D01F-40CF-B0E6-132486B52A22}"/>
    <hyperlink ref="H29" r:id="rId25" xr:uid="{6972CAC7-2A93-4932-B75D-9D825D449867}"/>
    <hyperlink ref="H30" r:id="rId26" xr:uid="{25A56268-15CC-4DFB-AFB2-3FC462FA0A5A}"/>
    <hyperlink ref="H31" r:id="rId27" xr:uid="{EE717AB3-A27C-4BD3-8F76-355D3F56068A}"/>
    <hyperlink ref="H32" r:id="rId28" xr:uid="{BFA4D4E3-8C6C-4E54-8436-C22244468604}"/>
    <hyperlink ref="H33" r:id="rId29" xr:uid="{FA1DFB81-05DF-49B5-BBDD-3D10C2BD499F}"/>
    <hyperlink ref="H34" r:id="rId30" xr:uid="{07CC604A-BE07-401A-A7B9-03761A18148D}"/>
    <hyperlink ref="H35" r:id="rId31" xr:uid="{8FE26190-B695-45D1-A932-481967178C2F}"/>
    <hyperlink ref="H36" r:id="rId32" xr:uid="{1B7E68A0-48A9-46AB-AA4D-80529E934B25}"/>
    <hyperlink ref="H37" r:id="rId33" xr:uid="{2E7392CF-C9C7-4A15-B919-A36005D80590}"/>
    <hyperlink ref="H38" r:id="rId34" xr:uid="{3B4219CC-F99A-4EB0-A618-2DA738C3A1B3}"/>
    <hyperlink ref="H40" r:id="rId35" xr:uid="{C372C1A4-EC58-45BC-8A7E-20CD9891E7EF}"/>
    <hyperlink ref="H41" r:id="rId36" xr:uid="{6803BDD7-CCCF-4AAE-8C16-11633A6B48D0}"/>
    <hyperlink ref="H42" r:id="rId37" xr:uid="{D7D778E0-44BA-481D-A5B8-F3E1F74ECF96}"/>
    <hyperlink ref="H44" r:id="rId38" xr:uid="{03648C1A-09C8-4395-A514-2363D4314F0F}"/>
    <hyperlink ref="H46" r:id="rId39" xr:uid="{DEB62E3D-A263-48AA-90D7-9041CBC7CBA2}"/>
    <hyperlink ref="H47" r:id="rId40" xr:uid="{32CA1FD4-219B-43C6-8CC7-23E4785CE06F}"/>
    <hyperlink ref="H48" r:id="rId41" xr:uid="{8906C53B-7829-4607-B3E9-17EA1C4C5D30}"/>
    <hyperlink ref="H50" r:id="rId42" xr:uid="{D8DCA679-C93A-4734-A279-865F74F86174}"/>
    <hyperlink ref="H51" r:id="rId43" xr:uid="{1E1BE643-C02A-4B32-A55B-462DE741D2DB}"/>
    <hyperlink ref="H54" r:id="rId44" xr:uid="{631414B0-BEA0-4AFD-ABE3-DB168C6AD963}"/>
    <hyperlink ref="H56" r:id="rId45" xr:uid="{CC7F3592-A6E3-458C-99C0-1595AC99F6C4}"/>
    <hyperlink ref="H59" r:id="rId46" xr:uid="{65A019C0-83AF-44FA-8A9C-3BD1A0A812B8}"/>
    <hyperlink ref="H61" r:id="rId47" xr:uid="{F20BFD97-34AC-42E5-9122-6D4B2DAE1272}"/>
    <hyperlink ref="H62" r:id="rId48" xr:uid="{8A5DAB3E-A7FC-4BC6-A5E6-7EC9C5AB5015}"/>
    <hyperlink ref="H64" r:id="rId49" xr:uid="{B2555BBC-0D39-4DAE-8C4A-932190E36FC0}"/>
    <hyperlink ref="H66" r:id="rId50" xr:uid="{589C4D4C-DB0B-49E9-9221-C1F5CFDD0B83}"/>
    <hyperlink ref="H68" r:id="rId51" xr:uid="{F105B371-51F4-4160-B5C2-D09AB986A9C6}"/>
    <hyperlink ref="H70" r:id="rId52" xr:uid="{8EE0BE05-64FB-4A0E-86CC-7BBAC10C3C30}"/>
    <hyperlink ref="H71" r:id="rId53" xr:uid="{2BF6AE56-6FDB-4FB1-B759-BA05D357B6C8}"/>
    <hyperlink ref="H72" r:id="rId54" xr:uid="{10E5AE7A-AE3D-454C-A5BD-797534CD57D1}"/>
    <hyperlink ref="H73" r:id="rId55" xr:uid="{B6D4D643-61C5-453E-9DD0-39CC6E3B1A5D}"/>
    <hyperlink ref="H74" r:id="rId56" xr:uid="{6257FFBA-55B8-4E58-A8B2-F69DB6AC081A}"/>
    <hyperlink ref="H75" r:id="rId57" xr:uid="{9E9AB3DF-CF16-4BED-B4AF-3C41DB100DF6}"/>
    <hyperlink ref="H76" r:id="rId58" xr:uid="{A45C03B6-44E1-4CA8-8EEA-C45F61AE068A}"/>
    <hyperlink ref="H77" r:id="rId59" xr:uid="{BCB69728-F039-4500-B708-0DBBA49088E8}"/>
    <hyperlink ref="H78" r:id="rId60" xr:uid="{F305788F-EA2D-4611-81C3-E6F6534AF21D}"/>
    <hyperlink ref="H79" r:id="rId61" xr:uid="{DD3BD3A6-20DC-4B55-A904-560F032321AB}"/>
    <hyperlink ref="H80" r:id="rId62" xr:uid="{E890A6F5-66CB-4256-B5B4-EC05B69029F3}"/>
    <hyperlink ref="H81" r:id="rId63" xr:uid="{4CCD8077-1ED2-4732-AD54-B37EC20C185F}"/>
    <hyperlink ref="H82" r:id="rId64" xr:uid="{4E96BBEE-85C1-4B15-98AB-2908B60B3CE6}"/>
    <hyperlink ref="H83" r:id="rId65" xr:uid="{C9154F95-6B7E-490C-B209-F21255107992}"/>
    <hyperlink ref="H84" r:id="rId66" xr:uid="{EAF87FA5-33EF-49F5-B084-618441A0358A}"/>
    <hyperlink ref="H85" r:id="rId67" xr:uid="{5DD48F0D-5315-42B7-81B3-94255810DDF8}"/>
    <hyperlink ref="H86" r:id="rId68" xr:uid="{6967F68C-870F-4AFF-B108-A81B8C8C64EC}"/>
    <hyperlink ref="H87" r:id="rId69" xr:uid="{2D13BD32-0FB8-407A-B9E6-95BC1679824D}"/>
    <hyperlink ref="H88" r:id="rId70" xr:uid="{E0770932-6FCD-4436-841E-92A44E3F8559}"/>
    <hyperlink ref="H89" r:id="rId71" xr:uid="{06DF87E9-069F-4252-991E-D0BBF7B2DF22}"/>
    <hyperlink ref="H90" r:id="rId72" xr:uid="{332CB350-1401-4F0A-A60F-498B19B03591}"/>
    <hyperlink ref="H91" r:id="rId73" xr:uid="{CD3BD013-B8B5-4439-AC97-7B4843B18EB3}"/>
    <hyperlink ref="H92" r:id="rId74" xr:uid="{5C14DEA2-0708-4779-99A4-43DD2E481FE8}"/>
    <hyperlink ref="H93" r:id="rId75" xr:uid="{4F51E021-349A-48AE-8B04-5ECF62674AB7}"/>
    <hyperlink ref="H94" r:id="rId76" xr:uid="{489743D2-207C-4E0F-894B-CBC97710E87A}"/>
    <hyperlink ref="H95" r:id="rId77" xr:uid="{1091BB67-5F41-4951-9C7C-695378E68A0E}"/>
    <hyperlink ref="H96" r:id="rId78" xr:uid="{F5B9003A-4F2E-4565-99E4-E6C5C7BF1627}"/>
    <hyperlink ref="H97" r:id="rId79" xr:uid="{35B2E0C9-7CB9-4716-B79B-236E6AFB1CE4}"/>
    <hyperlink ref="H98" r:id="rId80" xr:uid="{9488C046-11BC-443A-A0A4-4F08A21E82D6}"/>
    <hyperlink ref="H99" r:id="rId81" xr:uid="{ED19D203-D3BB-42A4-98C4-659D1B258FA2}"/>
    <hyperlink ref="H100" r:id="rId82" xr:uid="{38413B8C-22AE-4637-AA9C-9879EC008FC9}"/>
    <hyperlink ref="H101" r:id="rId83" xr:uid="{63A9E0B6-A4EB-4CD4-8A49-EAAAD92318D6}"/>
    <hyperlink ref="H102" r:id="rId84" xr:uid="{EF90082E-F225-4FD4-814A-88A13074C219}"/>
    <hyperlink ref="H103" r:id="rId85" xr:uid="{70ABAEAC-759E-4D3E-9C2E-301904E80AB7}"/>
    <hyperlink ref="H104" r:id="rId86" xr:uid="{51C2501D-133B-458A-9C4D-EBAD3B45D043}"/>
    <hyperlink ref="H105" r:id="rId87" xr:uid="{2867466C-4F83-4A9F-96C5-3A2D0F3954BE}"/>
    <hyperlink ref="H106" r:id="rId88" xr:uid="{625B9F1C-93A5-4A6F-80E5-ECC1219290C1}"/>
    <hyperlink ref="H107" r:id="rId89" xr:uid="{989EA067-2BB3-4E60-ABDD-ED5B926C4616}"/>
    <hyperlink ref="H108" r:id="rId90" xr:uid="{8D8FCCF1-AFAE-413C-902B-232599921B09}"/>
    <hyperlink ref="H109" r:id="rId91" xr:uid="{2098E73A-E1DA-4703-8EA8-2426821128BA}"/>
    <hyperlink ref="H110" r:id="rId92" xr:uid="{9A5DB521-DC1F-4584-B7D6-0A047DEB9B36}"/>
    <hyperlink ref="H111" r:id="rId93" xr:uid="{BA1C6065-379C-4D1C-8791-70684A5FFFA8}"/>
    <hyperlink ref="H112" r:id="rId94" xr:uid="{4BAE40D8-A94F-4E3D-ADDD-917CD3F8C5BB}"/>
    <hyperlink ref="H113" r:id="rId95" xr:uid="{00F34576-3CFC-4DA7-9CFA-87A960628530}"/>
    <hyperlink ref="H114" r:id="rId96" xr:uid="{0FA8A72B-853D-4614-80A0-C4B0CF99184B}"/>
    <hyperlink ref="H115" r:id="rId97" xr:uid="{BF0A2366-AFAA-44F9-A24C-DE1D858B04B7}"/>
    <hyperlink ref="H116" r:id="rId98" xr:uid="{8DB21DD6-5C78-45B4-97DC-73B038362F04}"/>
    <hyperlink ref="H117" r:id="rId99" xr:uid="{4721DD9F-9A7A-462D-B959-12A1A71FE690}"/>
    <hyperlink ref="H118" r:id="rId100" xr:uid="{3CB2B0C3-1254-4D12-99A5-E24B4B21545E}"/>
    <hyperlink ref="H119" r:id="rId101" xr:uid="{DC047F69-5E9A-456A-B38F-9865543724DD}"/>
    <hyperlink ref="H120" r:id="rId102" xr:uid="{E8348C00-9175-4E04-9A8E-CAE840AF35DB}"/>
    <hyperlink ref="H121" r:id="rId103" xr:uid="{1969064E-758E-4A5F-AE27-33DD8E84CFA4}"/>
    <hyperlink ref="H122" r:id="rId104" xr:uid="{EF9EC557-2848-425B-BBBA-0A1B59E91D27}"/>
    <hyperlink ref="H123" r:id="rId105" xr:uid="{9DA56841-71D3-44D0-A809-5D7DB5165934}"/>
    <hyperlink ref="H124" r:id="rId106" xr:uid="{2DCEAE9B-5273-4C75-A513-BAC6E4FA6E39}"/>
    <hyperlink ref="H125" r:id="rId107" xr:uid="{3C3B4C3C-0D10-4BD2-945A-2D63F4C87C96}"/>
    <hyperlink ref="H126" r:id="rId108" xr:uid="{AF759280-7039-4995-A209-1A3533E87F86}"/>
    <hyperlink ref="H127" r:id="rId109" xr:uid="{297CF960-1018-4937-9E2B-79855E989E35}"/>
    <hyperlink ref="H128" r:id="rId110" xr:uid="{D9C953A4-9126-451D-815A-3A7D72B8AFD1}"/>
    <hyperlink ref="H129" r:id="rId111" xr:uid="{2EC6493B-C85E-49B6-8257-90064827BF78}"/>
    <hyperlink ref="H130" r:id="rId112" xr:uid="{A2B3BE84-96BC-495D-A4B7-5412EC09D294}"/>
    <hyperlink ref="H131" r:id="rId113" xr:uid="{409C003A-50E1-4DD2-BBD3-8222CD3C093A}"/>
    <hyperlink ref="H132" r:id="rId114" xr:uid="{9CB60F50-2822-469D-9B45-EC36FDF709FA}"/>
    <hyperlink ref="H133" r:id="rId115" xr:uid="{1006E86F-7E54-40F7-B159-602CD04D3468}"/>
    <hyperlink ref="H134" r:id="rId116" xr:uid="{BFAC34F1-4B65-4E51-AADD-F483EED054D8}"/>
    <hyperlink ref="H135" r:id="rId117" xr:uid="{BD9593F1-5C72-430F-B30F-BCB873D17745}"/>
    <hyperlink ref="H136" r:id="rId118" xr:uid="{9E867CF8-BDD7-480B-86F1-35A269D887B0}"/>
    <hyperlink ref="H137" r:id="rId119" xr:uid="{AC4D89E0-8CD4-4E29-B3BC-6FB0523C88D7}"/>
    <hyperlink ref="H138" r:id="rId120" xr:uid="{8C62E00A-E8F4-4BD9-BD0F-0C13E6AA3B6E}"/>
    <hyperlink ref="H139" r:id="rId121" xr:uid="{AA8B5B8D-8602-4B56-97F6-4DB2B03AABD2}"/>
    <hyperlink ref="H140" r:id="rId122" xr:uid="{85BEC94A-1FAE-408A-8F73-B9334703D600}"/>
    <hyperlink ref="H141" r:id="rId123" xr:uid="{AB92D091-71BD-42EA-BF24-89B6DA3D2F8D}"/>
    <hyperlink ref="H142" r:id="rId124" xr:uid="{74C4F10D-024D-4565-B6F9-5490D43935A7}"/>
    <hyperlink ref="H143" r:id="rId125" xr:uid="{97344A21-6C19-445A-93B0-4CE798CB59EE}"/>
    <hyperlink ref="H144" r:id="rId126" xr:uid="{BDF941A4-42FB-4137-B45A-AE8ECE184486}"/>
    <hyperlink ref="H145" r:id="rId127" xr:uid="{50EA4614-B831-4E28-8BB9-DC0356756E24}"/>
    <hyperlink ref="H146" r:id="rId128" xr:uid="{7F7520E4-AB2C-4432-9DD1-700AC7F693BD}"/>
    <hyperlink ref="H147" r:id="rId129" xr:uid="{61D77688-0FDC-4E2B-9A1D-2F1E5884283B}"/>
    <hyperlink ref="H148" r:id="rId130" xr:uid="{309E0478-A049-4643-997C-4EF53671813E}"/>
    <hyperlink ref="H149" r:id="rId131" xr:uid="{01D9325E-6E56-47C4-BB96-8FBEE678637F}"/>
    <hyperlink ref="H150" r:id="rId132" xr:uid="{4C091AF7-209C-4446-B043-B06BF80F28F8}"/>
    <hyperlink ref="H151" r:id="rId133" xr:uid="{185A3E2A-0F19-4276-9318-26FDBEDE8FBE}"/>
    <hyperlink ref="H152" r:id="rId134" xr:uid="{52871E33-8B2D-4B1A-8C42-BAC17AA4E75B}"/>
    <hyperlink ref="H153" r:id="rId135" xr:uid="{1B029533-5264-4AC2-BEA8-A0AD77D71378}"/>
    <hyperlink ref="H154" r:id="rId136" xr:uid="{9AC1669E-513C-44FB-8953-2F6B87A88510}"/>
    <hyperlink ref="H155" r:id="rId137" xr:uid="{3A33AB1F-3E97-413A-9AFB-56C28564CF94}"/>
    <hyperlink ref="H156" r:id="rId138" xr:uid="{2A5640D4-D587-4CB7-9B7C-AEBD889C7270}"/>
    <hyperlink ref="H157" r:id="rId139" xr:uid="{F965D19B-651F-4AB8-BB8F-044521EDFC2E}"/>
    <hyperlink ref="H158" r:id="rId140" xr:uid="{081E582B-18D8-490D-8B7D-739927127660}"/>
    <hyperlink ref="H159" r:id="rId141" xr:uid="{B7DC1027-0027-4090-8501-0114B07294CF}"/>
    <hyperlink ref="H160" r:id="rId142" xr:uid="{5E17A1ED-7CF7-4C34-A87F-09D096D4EAA9}"/>
    <hyperlink ref="H161" r:id="rId143" xr:uid="{979A12E6-A05A-49F6-9C8E-E7B41CB2108E}"/>
    <hyperlink ref="H162" r:id="rId144" xr:uid="{E14A9DC1-353A-4C4C-8D41-EB9DB39692BE}"/>
    <hyperlink ref="H163" r:id="rId145" xr:uid="{9FAA639E-DCE7-4BF6-9A48-07E18AD86D5E}"/>
    <hyperlink ref="H164" r:id="rId146" xr:uid="{632985D4-26AE-4A7B-8ECF-3AC099A618F9}"/>
    <hyperlink ref="H165" r:id="rId147" xr:uid="{451706F5-7813-442B-AD82-82B28B5EDA1B}"/>
    <hyperlink ref="H166" r:id="rId148" xr:uid="{7E0D3667-ADCF-40C9-ADB6-58B7548A4850}"/>
    <hyperlink ref="H167" r:id="rId149" xr:uid="{A8930AC9-BE4B-453E-B1AF-638A66B685F0}"/>
    <hyperlink ref="H168" r:id="rId150" xr:uid="{2241BA95-881A-4A56-94F1-187AF04901A1}"/>
    <hyperlink ref="H169" r:id="rId151" xr:uid="{3034CED2-F97E-4D9A-883D-9A08875A16E9}"/>
    <hyperlink ref="H170" r:id="rId152" xr:uid="{31A83DC4-D04D-4B73-9CC3-98ACE192D7F0}"/>
    <hyperlink ref="H171" r:id="rId153" xr:uid="{3F048170-DF79-4E3F-803A-C0E0AE84834B}"/>
    <hyperlink ref="H172" r:id="rId154" xr:uid="{4DFD170B-9145-42C5-87CF-1CCEFA93FF84}"/>
    <hyperlink ref="H173" r:id="rId155" xr:uid="{E0F15AF0-C01B-4C0B-BF6A-F700957FE672}"/>
    <hyperlink ref="H174" r:id="rId156" xr:uid="{D36F4DE7-4443-480E-A9A6-43A0AC11E2B6}"/>
    <hyperlink ref="H175" r:id="rId157" xr:uid="{426E99F9-2F76-48CC-960B-D6E29177E623}"/>
    <hyperlink ref="H176" r:id="rId158" xr:uid="{40E5044F-C845-4A11-8C62-237B9AADF2D5}"/>
    <hyperlink ref="H177" r:id="rId159" xr:uid="{309207FE-73B8-4E48-976D-58E7AB97BE43}"/>
    <hyperlink ref="H178" r:id="rId160" xr:uid="{692C6B94-95AE-42BE-9C18-4CDD0A3DC46F}"/>
    <hyperlink ref="H179" r:id="rId161" xr:uid="{B507846A-CA91-4849-95CD-7B2A4E18AF22}"/>
    <hyperlink ref="H180" r:id="rId162" xr:uid="{65F1C90F-7223-4C49-B355-70882ACC8E57}"/>
    <hyperlink ref="H181" r:id="rId163" xr:uid="{5B3A1DA8-4D3D-4C7A-8381-86075AABDF69}"/>
    <hyperlink ref="H182" r:id="rId164" xr:uid="{01B9A6B9-9B6C-4B52-8D89-5F3F8CE4A801}"/>
    <hyperlink ref="H183" r:id="rId165" xr:uid="{4762B10F-AB24-4C93-8DD4-A2418164814B}"/>
    <hyperlink ref="H184" r:id="rId166" xr:uid="{72148141-9630-416D-A6CD-0FF0C82BCD01}"/>
    <hyperlink ref="H185" r:id="rId167" xr:uid="{7AEFDBFF-9D6E-4DD3-AE6C-EC7FE3ABE7CA}"/>
    <hyperlink ref="H186" r:id="rId168" xr:uid="{3ECE5C26-D86C-43F8-8196-D6EC0A9ACCC2}"/>
    <hyperlink ref="H187" r:id="rId169" xr:uid="{B848B009-8E9C-4F83-88DD-32F267F9223C}"/>
    <hyperlink ref="H188" r:id="rId170" xr:uid="{93CCF2D8-78E5-43F8-931A-F4B486932251}"/>
    <hyperlink ref="H189" r:id="rId171" xr:uid="{BF5D797F-DC20-41BC-BA1C-59D8547670B2}"/>
    <hyperlink ref="H190" r:id="rId172" xr:uid="{9E4947CB-F38F-4759-ADC1-A9C7B616451D}"/>
    <hyperlink ref="H191" r:id="rId173" xr:uid="{796F15E9-FCB2-4E3C-A149-57C66C1779D8}"/>
    <hyperlink ref="H192" r:id="rId174" xr:uid="{E508515F-8A83-4207-93A8-16B24B7BE749}"/>
    <hyperlink ref="H193" r:id="rId175" xr:uid="{AD4A394F-D617-4A02-9A25-E2907B88AC89}"/>
    <hyperlink ref="H194" r:id="rId176" xr:uid="{2BF0C54A-738B-4B31-BA95-88779AB2AA43}"/>
    <hyperlink ref="H195" r:id="rId177" xr:uid="{AFF26B4A-DBC0-46C3-8FAC-B6A41AD30E45}"/>
    <hyperlink ref="H196" r:id="rId178" xr:uid="{D12303B3-A205-4511-8705-6C2D9F05E174}"/>
    <hyperlink ref="H197" r:id="rId179" xr:uid="{2A2F8F61-8993-438C-BAED-076F20615462}"/>
    <hyperlink ref="H198" r:id="rId180" xr:uid="{C7864363-54DD-4777-9E4F-E38D5D7CBE3C}"/>
    <hyperlink ref="H199" r:id="rId181" xr:uid="{3CEB5FC7-454E-4E1B-B371-1E6181290A88}"/>
    <hyperlink ref="H200" r:id="rId182" xr:uid="{5CD346FD-3D70-48BE-8967-8259F4F81D55}"/>
    <hyperlink ref="H201" r:id="rId183" xr:uid="{A1C1709A-7FEC-4EDC-8BA4-4E6FDC9300C4}"/>
    <hyperlink ref="H202" r:id="rId184" xr:uid="{C31746B4-EE44-408D-BFC5-53F38C06AE56}"/>
    <hyperlink ref="H203" r:id="rId185" xr:uid="{58DB2FE6-8C35-4C73-8FBE-12F2A279C095}"/>
    <hyperlink ref="H204" r:id="rId186" xr:uid="{895ACEF4-88EA-4B10-9295-645E4ADC43B8}"/>
    <hyperlink ref="H205" r:id="rId187" xr:uid="{EFADDE85-6F8C-4717-80FE-52EBE4F07CE3}"/>
    <hyperlink ref="H206" r:id="rId188" xr:uid="{458F0C90-BB70-4FA8-AA00-E9A980254EC8}"/>
    <hyperlink ref="H207" r:id="rId189" xr:uid="{24EA33E1-8DC2-4341-B60A-9E24C3795D16}"/>
    <hyperlink ref="H208" r:id="rId190" xr:uid="{57B7A63A-749F-4E49-ABA0-D6D3A1CC8E90}"/>
    <hyperlink ref="H209" r:id="rId191" xr:uid="{B23490C4-61A3-4FE6-9865-0C6420F7BDEF}"/>
    <hyperlink ref="H210" r:id="rId192" xr:uid="{4C51E4C2-4F28-48AE-AF1C-BE5126B44ED3}"/>
    <hyperlink ref="H211" r:id="rId193" xr:uid="{3531E50D-86FF-47CE-A9A0-FA4E9AD23DC2}"/>
    <hyperlink ref="H212" r:id="rId194" xr:uid="{FAFB513E-815F-4EBC-AA1F-D962F7A936E1}"/>
    <hyperlink ref="H213" r:id="rId195" xr:uid="{F9640476-0AA4-4721-A025-6AECAAE06BEF}"/>
    <hyperlink ref="H214" r:id="rId196" xr:uid="{84B4311F-500D-486C-8DB4-F0E1948D9A86}"/>
    <hyperlink ref="H215" r:id="rId197" xr:uid="{21E0AA29-67C0-4282-BE81-894DE65822EA}"/>
    <hyperlink ref="H216" r:id="rId198" xr:uid="{30DBBA35-D572-49C2-8BDE-5C51D7D93C4A}"/>
    <hyperlink ref="H217" r:id="rId199" xr:uid="{073CB255-C3C0-4141-ADB5-66BC91AB72B9}"/>
    <hyperlink ref="H218" r:id="rId200" xr:uid="{93F3B2F8-0DB1-4173-8E65-66E92089C4E0}"/>
    <hyperlink ref="H219" r:id="rId201" xr:uid="{2469AAD3-F7A9-42AD-AF49-D2DAE388F5F6}"/>
    <hyperlink ref="H220" r:id="rId202" xr:uid="{6D09967B-B6D5-413F-94F5-AE777B1AB5B1}"/>
    <hyperlink ref="H221" r:id="rId203" xr:uid="{90EA5952-4040-4DE5-A16D-35AEEF761AA4}"/>
    <hyperlink ref="H222" r:id="rId204" xr:uid="{F0B7EBA6-90B4-476F-B808-26A89CF6206E}"/>
    <hyperlink ref="H223" r:id="rId205" xr:uid="{52CD36BF-D881-4AA6-9083-E5EE355453E9}"/>
    <hyperlink ref="H224" r:id="rId206" xr:uid="{0F8D442F-0290-4526-A22B-CE4036D156F8}"/>
    <hyperlink ref="H225" r:id="rId207" xr:uid="{F3145575-FA9F-44E9-A181-12F0A9E881A1}"/>
    <hyperlink ref="H226" r:id="rId208" xr:uid="{11C119BD-6F13-4D46-9D0F-B7E7602EEE08}"/>
    <hyperlink ref="H227" r:id="rId209" xr:uid="{09B21254-56B1-4F7A-A112-F7BB3C331533}"/>
    <hyperlink ref="H228" r:id="rId210" xr:uid="{E067FA52-4185-4A48-9FE2-3C0C86D6AF05}"/>
    <hyperlink ref="H229" r:id="rId211" xr:uid="{E3941781-B38F-497E-9580-FB87D993D23A}"/>
    <hyperlink ref="H230" r:id="rId212" xr:uid="{8815E595-1969-49F3-8041-523E43545C2B}"/>
    <hyperlink ref="H231" r:id="rId213" xr:uid="{0E5F23DA-F687-40AF-853E-76B1A0062950}"/>
    <hyperlink ref="H232" r:id="rId214" xr:uid="{8FF1EC97-F596-4AC8-BB4E-AED07CC15481}"/>
    <hyperlink ref="H233" r:id="rId215" xr:uid="{13B8C93E-B957-476F-A2FD-5F7B1CDB7AA5}"/>
    <hyperlink ref="H234" r:id="rId216" xr:uid="{0FAC19E5-B618-4AD5-A690-B5B8565E03A4}"/>
    <hyperlink ref="H235" r:id="rId217" xr:uid="{21917D10-97F6-4E69-B0A0-A32A93295A95}"/>
    <hyperlink ref="H236" r:id="rId218" xr:uid="{56AC1066-9086-4663-B25E-C84311564B85}"/>
    <hyperlink ref="H237" r:id="rId219" xr:uid="{1377F826-17BA-48FB-94F5-CD32B25BBBA8}"/>
    <hyperlink ref="H238" r:id="rId220" xr:uid="{DA66E811-78D1-4ED5-8E2D-EF50EF3901B0}"/>
    <hyperlink ref="H239" r:id="rId221" xr:uid="{E6EE81D6-6973-4A22-8CCA-C59F96D52D3C}"/>
    <hyperlink ref="H240" r:id="rId222" xr:uid="{43568B96-6352-40B6-9CB6-3062422C5D5B}"/>
    <hyperlink ref="H241" r:id="rId223" xr:uid="{623E9332-EFB6-464D-B12F-9509820959A7}"/>
    <hyperlink ref="H242" r:id="rId224" xr:uid="{F01552C6-DB87-4699-950A-6765BF581858}"/>
    <hyperlink ref="H243" r:id="rId225" xr:uid="{BD0C9112-7886-45CD-B03A-702DC9D896D5}"/>
    <hyperlink ref="H244" r:id="rId226" xr:uid="{96BA13F5-B5F1-4951-96FA-0C48F68E1158}"/>
    <hyperlink ref="H245" r:id="rId227" xr:uid="{800B4965-766E-4913-94C7-D82B2BACF957}"/>
    <hyperlink ref="H246" r:id="rId228" xr:uid="{15F9B22F-4F3D-4B3A-94A7-FB46C3365CC7}"/>
    <hyperlink ref="H247" r:id="rId229" xr:uid="{F54CF1FC-C5E9-499F-A084-996C9930A604}"/>
    <hyperlink ref="H248" r:id="rId230" xr:uid="{454DFD2D-A20B-475D-8E7E-D1227A1881F3}"/>
    <hyperlink ref="H249" r:id="rId231" xr:uid="{A58A424E-5680-4C4B-89DC-60F207AAB488}"/>
    <hyperlink ref="H250" r:id="rId232" xr:uid="{4809B1C3-CD35-4E27-BEF0-E1B636C56419}"/>
    <hyperlink ref="H251" r:id="rId233" xr:uid="{DAEE5744-2748-4028-9C07-E275B7D8AC8F}"/>
    <hyperlink ref="H252" r:id="rId234" xr:uid="{6EF45EE4-0859-4B55-8A23-2FBCB605D081}"/>
    <hyperlink ref="H253" r:id="rId235" xr:uid="{F8A1EAD8-7476-4754-8261-CC052D039A90}"/>
    <hyperlink ref="H254" r:id="rId236" xr:uid="{42284428-6D73-46E2-A1D6-7B6C372E294E}"/>
    <hyperlink ref="H255" r:id="rId237" xr:uid="{5F747AA3-6D53-4000-8DE1-7745FDF70D5E}"/>
    <hyperlink ref="H256" r:id="rId238" xr:uid="{D43A579C-0B87-46A5-88A6-50107C467487}"/>
    <hyperlink ref="H257" r:id="rId239" xr:uid="{8D5B7680-1102-4879-9846-61CF20E9ACBD}"/>
    <hyperlink ref="H258" r:id="rId240" xr:uid="{EBAFBC4F-BFD4-4334-A627-B103B32078FC}"/>
    <hyperlink ref="H259" r:id="rId241" xr:uid="{27CF2189-B4C4-481D-A9F5-07BC3B28179D}"/>
    <hyperlink ref="H260" r:id="rId242" xr:uid="{ECDDA62B-2E27-4C2B-9E88-59B2D8EF6175}"/>
    <hyperlink ref="H261" r:id="rId243" xr:uid="{249FF93F-C803-48F4-B676-1BB3AB2D7D7A}"/>
    <hyperlink ref="H262" r:id="rId244" xr:uid="{C85F2AF6-DF8B-4A35-9654-42F561423FCA}"/>
    <hyperlink ref="H263" r:id="rId245" xr:uid="{ED9FA674-FF07-45C5-AAC5-6AD4E934BF98}"/>
    <hyperlink ref="H264" r:id="rId246" xr:uid="{5A58A453-3C9F-4935-9D61-26A13BEABA4A}"/>
    <hyperlink ref="H265" r:id="rId247" xr:uid="{A7375FEA-EDDA-47FD-9328-17BBDD6A430B}"/>
    <hyperlink ref="H266" r:id="rId248" xr:uid="{F2C73997-4104-40B3-BC16-E1253D08716C}"/>
    <hyperlink ref="H267" r:id="rId249" xr:uid="{45E59691-D7EC-4939-9837-47E62A7C93C1}"/>
    <hyperlink ref="H268" r:id="rId250" xr:uid="{2E5AC52C-E5F6-40B5-88B4-AF8B118E71DB}"/>
    <hyperlink ref="H269" r:id="rId251" xr:uid="{F13CE9E1-BDE3-4275-9B69-C19975D82879}"/>
    <hyperlink ref="H270" r:id="rId252" xr:uid="{EBF02F6C-B45B-48E6-A8F0-62139B8D001F}"/>
    <hyperlink ref="H271" r:id="rId253" xr:uid="{C111F413-4304-455A-B57E-90C22E3B6ECC}"/>
    <hyperlink ref="H272" r:id="rId254" xr:uid="{C9948339-AD47-4BF7-9231-0FB7503D85C8}"/>
    <hyperlink ref="H273" r:id="rId255" xr:uid="{148B59FB-A2F4-40DB-9875-362056F88035}"/>
    <hyperlink ref="H274" r:id="rId256" xr:uid="{7D572972-38C6-4DDE-B37B-055CE94BD7D7}"/>
    <hyperlink ref="H275" r:id="rId257" xr:uid="{8D70A2C3-DE34-40CE-BC18-036BB4E801BE}"/>
    <hyperlink ref="H276" r:id="rId258" xr:uid="{36E97D2B-4FD0-4813-8806-A1F91C4EF68F}"/>
    <hyperlink ref="H277" r:id="rId259" xr:uid="{D75E259B-06FD-4B2B-99F6-40886AC38430}"/>
    <hyperlink ref="H278" r:id="rId260" xr:uid="{479D3177-1E8F-4DD1-B5B5-33AA01C2B366}"/>
    <hyperlink ref="H279" r:id="rId261" xr:uid="{CD23C025-0AC0-4041-A8F3-8878EF20DC2E}"/>
    <hyperlink ref="H280" r:id="rId262" xr:uid="{FA84FFC7-65B4-4221-9093-7BF355C6940A}"/>
    <hyperlink ref="H281" r:id="rId263" xr:uid="{398E86A0-1117-4299-83C3-ECE549954BB4}"/>
    <hyperlink ref="H282" r:id="rId264" xr:uid="{56867F5C-6FD8-4501-B4F7-590FA508C471}"/>
    <hyperlink ref="H283" r:id="rId265" xr:uid="{5E0DE7D8-BF36-459C-A4D3-BF10FCD70D84}"/>
    <hyperlink ref="H284" r:id="rId266" xr:uid="{8975D7AF-F938-4CB4-8C4B-02C3754316DE}"/>
    <hyperlink ref="H285" r:id="rId267" xr:uid="{BB9B9448-CC54-4181-B5A7-E1E568D18536}"/>
    <hyperlink ref="H286" r:id="rId268" xr:uid="{AEDD19FD-8D29-4DB9-99E6-6C26F7532281}"/>
    <hyperlink ref="H287" r:id="rId269" xr:uid="{CC49F25D-0271-4D6D-9A66-7EEA385652DD}"/>
    <hyperlink ref="H288" r:id="rId270" xr:uid="{EB5DA8D9-00CB-4DF0-872B-7B21FED32AF8}"/>
    <hyperlink ref="H289" r:id="rId271" xr:uid="{0F207C2E-20F5-4892-A003-5A5825C8899B}"/>
    <hyperlink ref="H290" r:id="rId272" xr:uid="{9A5414EE-0A88-4783-A69C-68C28137FE8A}"/>
    <hyperlink ref="H291" r:id="rId273" xr:uid="{6AD6B64C-ECCC-4BC0-A1B4-774E2C71E2B1}"/>
    <hyperlink ref="H292" r:id="rId274" xr:uid="{F6142975-0884-47A5-851E-5655A2AB290C}"/>
    <hyperlink ref="H293" r:id="rId275" xr:uid="{E25FDBCA-B59A-4897-B4BE-4BB5C4941415}"/>
    <hyperlink ref="H294" r:id="rId276" xr:uid="{9A09798A-774A-4B58-9BBA-8807BEF12A48}"/>
    <hyperlink ref="H295" r:id="rId277" xr:uid="{49F0816A-10B2-4E5F-86AA-F6C4F74317E2}"/>
    <hyperlink ref="H296" r:id="rId278" xr:uid="{50F93481-240D-4F63-95BE-1BD3A35EE79B}"/>
    <hyperlink ref="H297" r:id="rId279" xr:uid="{0AF6B713-03C7-4C12-89A8-2185D75D5650}"/>
    <hyperlink ref="H298" r:id="rId280" xr:uid="{F226E7E1-9E72-4118-B601-0338AA4F5702}"/>
    <hyperlink ref="H299" r:id="rId281" xr:uid="{8095CD4F-0EE8-4576-BFA3-6903120CC202}"/>
    <hyperlink ref="H300" r:id="rId282" xr:uid="{FEFA6EB0-4105-47F0-8DB5-2B91C54AF5AB}"/>
    <hyperlink ref="H301" r:id="rId283" xr:uid="{45E19E81-A6D6-4399-B7F4-F6B58C79980A}"/>
    <hyperlink ref="H302" r:id="rId284" xr:uid="{26EC0216-BE13-4932-B1B3-BAB5F5D01724}"/>
    <hyperlink ref="H303" r:id="rId285" xr:uid="{014BC091-819D-428E-8CC6-52D64AA8F808}"/>
    <hyperlink ref="H304" r:id="rId286" xr:uid="{18D3146F-ED18-4D8D-A313-62092B949A52}"/>
    <hyperlink ref="H305" r:id="rId287" xr:uid="{297B2C0D-0031-48B5-A15C-D6510F2C792E}"/>
    <hyperlink ref="H306" r:id="rId288" xr:uid="{DAC72ED2-77C4-4C76-8443-28ACE30FDB58}"/>
    <hyperlink ref="H307" r:id="rId289" xr:uid="{08C48E04-B332-4C2D-8A44-CD74C1233E97}"/>
    <hyperlink ref="H308" r:id="rId290" xr:uid="{F54D2DC6-656B-4FFC-8841-0AA79C9842D2}"/>
    <hyperlink ref="H309" r:id="rId291" xr:uid="{5D597AAC-C33F-43B8-B9CD-9EFCEAE0F9A7}"/>
    <hyperlink ref="H310" r:id="rId292" xr:uid="{0C108BBF-76A8-432D-8192-793603CF6B6D}"/>
    <hyperlink ref="H311" r:id="rId293" xr:uid="{05E30F01-2241-4119-AC8A-0267196FAC95}"/>
    <hyperlink ref="H312" r:id="rId294" xr:uid="{C9F012B1-ED8C-47CB-9B9D-9B9C621565F4}"/>
    <hyperlink ref="H313" r:id="rId295" xr:uid="{1D522AF1-5E54-4AA3-A3A7-6D111E17F64C}"/>
    <hyperlink ref="H314" r:id="rId296" xr:uid="{E7EB9B4A-75C4-40DC-9F08-16CD107CAD09}"/>
    <hyperlink ref="H315" r:id="rId297" xr:uid="{627A67F7-33EB-40EC-9682-8623C347C4E2}"/>
    <hyperlink ref="H316" r:id="rId298" xr:uid="{6D0425C4-484F-40A2-BFC8-ED0A8176BDA3}"/>
    <hyperlink ref="H317" r:id="rId299" xr:uid="{9D1FE202-476D-4361-8F01-162A4892185E}"/>
    <hyperlink ref="H318" r:id="rId300" xr:uid="{9A6958B3-56BF-4A90-AB9E-95F2A4BDC21D}"/>
    <hyperlink ref="H319" r:id="rId301" xr:uid="{5778C94F-1CC6-4FC3-B807-68FFB713DFF0}"/>
    <hyperlink ref="H320" r:id="rId302" xr:uid="{C918D58D-9A38-4FAC-8E0D-E2735F7D1F98}"/>
    <hyperlink ref="H321" r:id="rId303" xr:uid="{DD46870C-5292-4BF6-BE26-980A313A57EB}"/>
    <hyperlink ref="H322" r:id="rId304" xr:uid="{6965C356-8D6C-409D-8719-D6E386819483}"/>
    <hyperlink ref="H323" r:id="rId305" xr:uid="{8F7CE22D-AFC8-485D-A4E7-33F624D39D87}"/>
    <hyperlink ref="H324" r:id="rId306" xr:uid="{E0CE74DD-4607-435C-8EE1-28D820F0DD5D}"/>
    <hyperlink ref="H325" r:id="rId307" xr:uid="{25BF030D-581A-4146-A6BA-16CDC65B1377}"/>
    <hyperlink ref="H326" r:id="rId308" xr:uid="{3C4BF8D2-1683-4338-9906-E0EF73261B2F}"/>
    <hyperlink ref="H327" r:id="rId309" xr:uid="{0FE33463-3A7A-4DBE-B2DE-7F84B60A5A31}"/>
    <hyperlink ref="H328" r:id="rId310" xr:uid="{6F8CAF1B-A191-44D4-BB57-E7E8B3F8762B}"/>
    <hyperlink ref="H329" r:id="rId311" xr:uid="{99C9673D-2199-4D22-AB1C-0CE1D737323A}"/>
    <hyperlink ref="H330" r:id="rId312" xr:uid="{3EA79173-DD90-46D2-A634-27674576AA14}"/>
    <hyperlink ref="H331" r:id="rId313" xr:uid="{5088EAB7-8652-48E6-93B0-80E795906A06}"/>
    <hyperlink ref="H332" r:id="rId314" xr:uid="{B4A4A048-213B-43C4-821B-21AA07D03D9E}"/>
    <hyperlink ref="H333" r:id="rId315" xr:uid="{5F64CA16-BD92-41C4-9E0D-F905397E0C0D}"/>
    <hyperlink ref="H334" r:id="rId316" xr:uid="{46905F70-8BB0-4C33-B030-B8B5C197321A}"/>
    <hyperlink ref="H335" r:id="rId317" xr:uid="{C28A329D-FF2F-4BE8-A067-801898257F99}"/>
    <hyperlink ref="H336" r:id="rId318" xr:uid="{949D7927-FF35-410F-B2A7-F2B18A32406F}"/>
    <hyperlink ref="H337" r:id="rId319" xr:uid="{240474DD-F118-47A1-8306-DCE0EA0BF01F}"/>
    <hyperlink ref="H338" r:id="rId320" xr:uid="{5D933802-9DB7-43B1-AC28-680CEBD2F1BD}"/>
    <hyperlink ref="H339" r:id="rId321" xr:uid="{69853EF2-5090-4E72-B367-CCF5045E3163}"/>
    <hyperlink ref="H340" r:id="rId322" xr:uid="{F4E3684B-690C-4687-A8B9-BBBF68A97173}"/>
    <hyperlink ref="H341" r:id="rId323" xr:uid="{8E377B10-702A-43EC-B04A-2763F7C422D6}"/>
    <hyperlink ref="H342" r:id="rId324" xr:uid="{8402C052-4BC4-49BF-878C-B32BD5A133D9}"/>
    <hyperlink ref="H343" r:id="rId325" xr:uid="{EEBE72AB-6642-41FB-A7B3-B341F8330B75}"/>
    <hyperlink ref="H344" r:id="rId326" xr:uid="{63A8BCC2-5879-4247-8CCE-DF995A14FF90}"/>
    <hyperlink ref="H345" r:id="rId327" xr:uid="{A7AA541A-B6A0-4F88-8140-953CE43F887F}"/>
    <hyperlink ref="H346" r:id="rId328" xr:uid="{C9913E8D-FD69-4893-BF5F-3F62C4E7AD02}"/>
    <hyperlink ref="H347" r:id="rId329" xr:uid="{A655E5D2-EF71-4532-8065-AC85520DEA0C}"/>
    <hyperlink ref="H348" r:id="rId330" xr:uid="{798A9FEC-A939-4ECC-8BE4-FC4B021E0C7C}"/>
    <hyperlink ref="H349" r:id="rId331" xr:uid="{2A286DC7-1F57-493D-AA58-B4344C1DAEF3}"/>
    <hyperlink ref="H350" r:id="rId332" xr:uid="{0C77E00A-27F1-41C5-BDF6-1EA09F00DD1B}"/>
    <hyperlink ref="H351" r:id="rId333" xr:uid="{35D71B91-B76F-4496-BB3C-6182FD2EAA1C}"/>
    <hyperlink ref="H352" r:id="rId334" xr:uid="{23192E2A-2569-451F-B146-6D99F358A8A1}"/>
    <hyperlink ref="H353" r:id="rId335" xr:uid="{FE4FC7A0-BAC5-401A-9B98-CD62B51E6FA5}"/>
    <hyperlink ref="H354" r:id="rId336" xr:uid="{5B828FE1-8990-43F9-9DC6-2A171D889023}"/>
    <hyperlink ref="H355" r:id="rId337" xr:uid="{32678E60-21DD-4065-8D22-C7AB835C7345}"/>
    <hyperlink ref="H356" r:id="rId338" xr:uid="{6CE79AB4-D872-4483-87C7-E0C1152F7255}"/>
    <hyperlink ref="H357" r:id="rId339" xr:uid="{8C678AEE-6B75-4319-8219-914EEBD75E8B}"/>
    <hyperlink ref="H358" r:id="rId340" xr:uid="{CEF66B02-8B55-48C7-A072-F8EBC52D5E73}"/>
    <hyperlink ref="H359" r:id="rId341" xr:uid="{5C652A8A-0145-4DD4-A29C-9766DB44E339}"/>
    <hyperlink ref="H360" r:id="rId342" xr:uid="{13E335AD-843E-4341-BD7E-009A2299D61A}"/>
    <hyperlink ref="H361" r:id="rId343" xr:uid="{64D52510-F764-4EC5-ABAF-B7E70925B3F0}"/>
    <hyperlink ref="H362" r:id="rId344" xr:uid="{2DB7BC17-491E-4A51-9B50-EEC3C88ADC0F}"/>
    <hyperlink ref="H363" r:id="rId345" xr:uid="{694DC3A1-5481-4079-9F70-38F25FF20073}"/>
    <hyperlink ref="H364" r:id="rId346" xr:uid="{08211CB2-7CAE-4C6B-A8DE-6BE0EE0119C4}"/>
    <hyperlink ref="H365" r:id="rId347" xr:uid="{4ED0766F-B751-42A0-9CCC-BDD7C40E5A16}"/>
    <hyperlink ref="H366" r:id="rId348" xr:uid="{61C236FD-BDEF-4164-9591-B343D3F075D6}"/>
    <hyperlink ref="H367" r:id="rId349" xr:uid="{6B0FC75A-4B54-467D-9B7F-450397214CF6}"/>
    <hyperlink ref="H368" r:id="rId350" xr:uid="{2794544E-4F0D-4AF2-9C61-F6493CBF26C0}"/>
    <hyperlink ref="H369" r:id="rId351" xr:uid="{A15F3EFA-81BA-40E3-8A19-E2EC30805324}"/>
    <hyperlink ref="H370" r:id="rId352" xr:uid="{3A25203B-45D4-4C5A-8D32-0F479DA2509E}"/>
    <hyperlink ref="H371" r:id="rId353" xr:uid="{556D2B1C-EF56-485C-B781-FA640E9D18A1}"/>
    <hyperlink ref="H372" r:id="rId354" xr:uid="{7EAB4FBB-0AD1-41CA-BA07-6DA377DA028D}"/>
    <hyperlink ref="H373" r:id="rId355" xr:uid="{25E37427-60F2-45E0-9A1C-003DE87C698D}"/>
    <hyperlink ref="H374" r:id="rId356" xr:uid="{15C7EB7E-8BD6-447A-AD89-5449294240EC}"/>
    <hyperlink ref="H375" r:id="rId357" xr:uid="{F7D8B067-D264-4003-9BF8-085B7CA6971D}"/>
    <hyperlink ref="H376" r:id="rId358" xr:uid="{B096E5D7-6534-4031-BC31-6A3BF7044FFF}"/>
    <hyperlink ref="H377" r:id="rId359" xr:uid="{52198F39-4242-4EC4-8E01-66508D3CA905}"/>
    <hyperlink ref="H378" r:id="rId360" xr:uid="{E57BA1F1-89BA-42F6-9193-2BB1761F3907}"/>
    <hyperlink ref="H379" r:id="rId361" xr:uid="{DEC7BBBF-5D6B-491F-825E-36D658304712}"/>
    <hyperlink ref="H380" r:id="rId362" xr:uid="{7BC60785-9579-4928-8FD5-284DEFBE9834}"/>
    <hyperlink ref="H381" r:id="rId363" xr:uid="{EBC848A4-DAF1-48E3-BFF1-AD1EF9F46A4E}"/>
    <hyperlink ref="H382" r:id="rId364" xr:uid="{2E1E0CD6-14AE-408B-B824-0D81D5EB0FFF}"/>
    <hyperlink ref="H383" r:id="rId365" xr:uid="{B02B86DC-055A-49DB-A125-4675F60AB363}"/>
    <hyperlink ref="H384" r:id="rId366" xr:uid="{6FB48202-363C-4232-AF3D-4146DB4FD262}"/>
    <hyperlink ref="H385" r:id="rId367" xr:uid="{B2A47AD2-C869-4AB3-B84E-DF0B6E82EA9D}"/>
    <hyperlink ref="H386" r:id="rId368" xr:uid="{4DA4C9AF-CB19-4559-9083-7EFC1893ACB8}"/>
    <hyperlink ref="H387" r:id="rId369" xr:uid="{C1B37A4E-5F6A-4246-9AA3-47FC559EDDA8}"/>
    <hyperlink ref="H388" r:id="rId370" xr:uid="{DF7DFBDA-7B66-453E-8977-D74EF853F1E6}"/>
    <hyperlink ref="H389" r:id="rId371" xr:uid="{B3E70202-AB8A-466E-B2C6-0CC28D730B1A}"/>
    <hyperlink ref="H390" r:id="rId372" xr:uid="{36AB6DBB-E690-452B-9CD1-574A9FC4DCC4}"/>
    <hyperlink ref="H391" r:id="rId373" xr:uid="{DB5046E8-B046-4BF7-B1FC-3E671FFA2269}"/>
    <hyperlink ref="H392" r:id="rId374" xr:uid="{6CCD50CE-BC71-4EA8-8F56-0E0AE4BC473B}"/>
    <hyperlink ref="H393" r:id="rId375" xr:uid="{BA42BE90-ACF4-40CF-A191-14E3C8121DB1}"/>
    <hyperlink ref="H394" r:id="rId376" xr:uid="{15D93765-DC2E-48B5-AE42-A6E861A73FDF}"/>
    <hyperlink ref="H395" r:id="rId377" xr:uid="{0922C8EE-B5B6-423D-80AC-F54A58A1C58D}"/>
    <hyperlink ref="H396" r:id="rId378" xr:uid="{69B63C57-44DE-4541-B09A-6AB2EFEAD5DE}"/>
    <hyperlink ref="H397" r:id="rId379" xr:uid="{67884EE3-778E-4797-9CD9-590A753D69E8}"/>
    <hyperlink ref="H398" r:id="rId380" xr:uid="{D554FBBA-A5F0-42AF-BAC4-6CDFF7D101EC}"/>
    <hyperlink ref="H399" r:id="rId381" xr:uid="{A1131E91-D948-47CA-A8FC-B11E3A90F07D}"/>
    <hyperlink ref="H400" r:id="rId382" xr:uid="{A7DEA194-E39B-43B9-B9EA-7C673A40992A}"/>
    <hyperlink ref="H401" r:id="rId383" xr:uid="{D3419BC2-D679-4BF8-B854-F97FC7F4F148}"/>
    <hyperlink ref="H402" r:id="rId384" xr:uid="{9BA16DBA-20A6-484D-896B-B22C5806114B}"/>
    <hyperlink ref="H403" r:id="rId385" xr:uid="{868ACFDB-E7F0-4245-8829-EC4E32A3EA1C}"/>
    <hyperlink ref="H404" r:id="rId386" xr:uid="{DB3C983F-2F5B-4EC1-B564-D36483FDB91F}"/>
    <hyperlink ref="H405" r:id="rId387" xr:uid="{607E7D98-D2A5-4C65-8873-C293D4CD4CF1}"/>
    <hyperlink ref="H406" r:id="rId388" xr:uid="{433421BA-1DBC-4315-A6F6-EB8759207BAE}"/>
    <hyperlink ref="H407" r:id="rId389" xr:uid="{B8C61E31-6A41-45F1-8407-D534D56A1063}"/>
    <hyperlink ref="H408" r:id="rId390" xr:uid="{9A69FEA3-A94B-4248-93BC-DCBB9D68D512}"/>
    <hyperlink ref="H409" r:id="rId391" xr:uid="{7530CFA1-DA67-4C28-80EF-8967B8EA4079}"/>
    <hyperlink ref="H410" r:id="rId392" xr:uid="{BF51B810-A785-4E21-8C98-807DC699120B}"/>
    <hyperlink ref="H411" r:id="rId393" xr:uid="{D3C30AD5-F780-484A-B1BC-626CF6EB0495}"/>
    <hyperlink ref="H412" r:id="rId394" xr:uid="{1D6A5265-E744-448E-9C8C-EFC5BFEFDDFB}"/>
    <hyperlink ref="H413" r:id="rId395" xr:uid="{05FC2B4E-E7C4-4949-891A-92990CB2DC7A}"/>
    <hyperlink ref="H414" r:id="rId396" xr:uid="{D54895BE-298F-4153-9A25-EB54B2107E89}"/>
    <hyperlink ref="H415" r:id="rId397" xr:uid="{0E237966-0444-43F2-8419-4828900B87F9}"/>
    <hyperlink ref="H416" r:id="rId398" xr:uid="{7A52E90D-FF48-477E-8477-82CFF99EDBAC}"/>
    <hyperlink ref="H417" r:id="rId399" xr:uid="{6924ADF0-BBDA-4E78-B252-B7B917C3C9C9}"/>
    <hyperlink ref="H418" r:id="rId400" xr:uid="{733EEA00-EB8B-41F2-8506-CA7659852CD4}"/>
    <hyperlink ref="H419" r:id="rId401" xr:uid="{82B84419-ED2A-44E9-900D-423E82E67575}"/>
    <hyperlink ref="H420" r:id="rId402" xr:uid="{B78E7CDB-2D15-4B32-818E-F54EE36B0DAA}"/>
    <hyperlink ref="H421" r:id="rId403" xr:uid="{A2A728EF-5508-4AB9-993C-EB568D429C7A}"/>
    <hyperlink ref="H422" r:id="rId404" xr:uid="{E974530A-8579-4D26-BC4B-CF53BF4469D3}"/>
    <hyperlink ref="H423" r:id="rId405" xr:uid="{649A57B8-71B8-4EEC-8694-07F973BB5EB9}"/>
    <hyperlink ref="H424" r:id="rId406" xr:uid="{04566E82-8A80-4045-AA64-CF5007B2DA3D}"/>
    <hyperlink ref="H425" r:id="rId407" xr:uid="{424F2081-ACED-4F88-AEA2-4B866919A5BC}"/>
    <hyperlink ref="H426" r:id="rId408" xr:uid="{50747B0D-0981-443D-BB2F-919E0C38E6AA}"/>
    <hyperlink ref="H427" r:id="rId409" xr:uid="{4FFCD1E3-0652-4A4F-B423-5FFB75344576}"/>
    <hyperlink ref="H428" r:id="rId410" xr:uid="{CA35E49D-54CB-4FDA-916F-317272CDD386}"/>
    <hyperlink ref="H429" r:id="rId411" xr:uid="{5E108C51-79E3-46A6-A638-EB131C7F52AB}"/>
    <hyperlink ref="H430" r:id="rId412" xr:uid="{EF1CCF75-7C3E-4441-902B-8A7CB0297AD6}"/>
    <hyperlink ref="H431" r:id="rId413" xr:uid="{CF21817D-2214-4CC4-A6C2-CADF9EF74915}"/>
    <hyperlink ref="H432" r:id="rId414" xr:uid="{AA235FA8-E0DB-4DDC-97AA-9EC747D108FC}"/>
    <hyperlink ref="H433" r:id="rId415" xr:uid="{63DCFCEA-0ECA-49A5-9965-1D23E46E2348}"/>
    <hyperlink ref="H434" r:id="rId416" xr:uid="{8F3BB4B3-E2DC-43C3-B86C-5DF04DD0C982}"/>
    <hyperlink ref="H435" r:id="rId417" xr:uid="{EDBFD6D6-C884-4465-A437-956352F716F9}"/>
    <hyperlink ref="H436" r:id="rId418" xr:uid="{C47B9964-0154-49A6-B9A7-C62BE0B60DDD}"/>
    <hyperlink ref="H437" r:id="rId419" xr:uid="{E6DCF1AB-5382-40A0-8492-0D4E835E2927}"/>
    <hyperlink ref="H438" r:id="rId420" xr:uid="{1ED9AAB9-BD74-4D25-B883-0C61C50FF884}"/>
    <hyperlink ref="H439" r:id="rId421" xr:uid="{C2510567-54A7-4EA9-AB99-E94C0255AC50}"/>
    <hyperlink ref="H440" r:id="rId422" xr:uid="{E0252464-4CF9-4E16-936F-B5CC14E84A5D}"/>
    <hyperlink ref="H441" r:id="rId423" xr:uid="{38CB774A-9BF9-4EA8-9E98-1163A39CBB6A}"/>
    <hyperlink ref="H442" r:id="rId424" xr:uid="{4C33A01E-6054-4269-8F81-EC00FAC13DD9}"/>
    <hyperlink ref="H443" r:id="rId425" xr:uid="{30C6494F-F09A-4304-9929-36DC0462E9C7}"/>
    <hyperlink ref="H444" r:id="rId426" xr:uid="{9B70747A-6A9D-4747-81B2-24F4A5FE8466}"/>
    <hyperlink ref="H445" r:id="rId427" xr:uid="{4DC95139-D540-43E7-9689-1AC55A45B555}"/>
    <hyperlink ref="H446" r:id="rId428" xr:uid="{5F448866-5852-406F-826A-64D31E9F3BF2}"/>
    <hyperlink ref="H447" r:id="rId429" xr:uid="{8E540CF3-CADE-4A39-8617-89208E822F78}"/>
    <hyperlink ref="H448" r:id="rId430" xr:uid="{CC0DE80D-CD98-4309-A663-C4692D5431B2}"/>
    <hyperlink ref="H449" r:id="rId431" xr:uid="{353B89B4-894A-4D9C-B330-1A13F0389771}"/>
    <hyperlink ref="H450" r:id="rId432" xr:uid="{18B41BD2-3316-49D4-BDD2-C3BC05DF3F16}"/>
    <hyperlink ref="H451" r:id="rId433" xr:uid="{11990099-82BC-4501-84EE-B629E91B4266}"/>
    <hyperlink ref="H452" r:id="rId434" xr:uid="{361E5839-6B58-493F-A297-91033B7AD34C}"/>
    <hyperlink ref="H453" r:id="rId435" xr:uid="{A526699C-DA43-4034-9977-F5FCCC9FA643}"/>
    <hyperlink ref="H454" r:id="rId436" xr:uid="{EBF4BE0B-C283-41A6-BDCD-B721D47F7D20}"/>
    <hyperlink ref="H455" r:id="rId437" xr:uid="{3388487A-036D-4F7C-ABEA-E92B4BBAC6B7}"/>
    <hyperlink ref="H456" r:id="rId438" xr:uid="{0207B910-F208-400D-A481-904AB2D42A7A}"/>
    <hyperlink ref="H457" r:id="rId439" xr:uid="{6A463249-2AB6-4EFD-911E-36871B41F21F}"/>
    <hyperlink ref="H458" r:id="rId440" xr:uid="{3D095C04-E058-4FEE-A655-9225968AD2B2}"/>
    <hyperlink ref="H459" r:id="rId441" xr:uid="{9CAF629F-B1BC-4DD1-BCB1-36428915EE87}"/>
    <hyperlink ref="H460" r:id="rId442" xr:uid="{F755C78B-CFBA-4D6C-819C-139FF8D7A4DE}"/>
    <hyperlink ref="H461" r:id="rId443" xr:uid="{D6AE0A2C-5405-4D2A-AAC1-1101CEFEFF28}"/>
    <hyperlink ref="H462" r:id="rId444" xr:uid="{F277BB1F-2FF4-4A44-ACC9-55383B3B16A5}"/>
    <hyperlink ref="H463" r:id="rId445" xr:uid="{9EA1224B-B253-4427-B285-15C4C6A4B00C}"/>
    <hyperlink ref="H464" r:id="rId446" xr:uid="{6AAF553F-91F9-4028-98D2-8929E332AFA9}"/>
    <hyperlink ref="H465" r:id="rId447" xr:uid="{2F13EF87-49C1-4A9A-ADBA-4EFE339C70C6}"/>
    <hyperlink ref="H466" r:id="rId448" xr:uid="{EB90BFE4-E63F-4F94-BF34-144797658354}"/>
    <hyperlink ref="H467" r:id="rId449" xr:uid="{0F659B32-2541-44FC-B07B-1B04F79B6502}"/>
    <hyperlink ref="H468" r:id="rId450" xr:uid="{465150E8-E8D8-4390-91F1-2B1D22E81C1E}"/>
    <hyperlink ref="H469" r:id="rId451" xr:uid="{38269C18-F87C-4A56-8FFA-6CAD0008AAA1}"/>
    <hyperlink ref="H470" r:id="rId452" xr:uid="{8BFF137F-AF7E-4B0B-B1C7-F3B583EF19C5}"/>
    <hyperlink ref="H471" r:id="rId453" xr:uid="{70F49AFD-B3BF-439C-AFB6-31FFC6E063BE}"/>
    <hyperlink ref="H472" r:id="rId454" xr:uid="{72FCE123-3BE4-4DC8-B5E6-FAE138C8037F}"/>
    <hyperlink ref="H473" r:id="rId455" xr:uid="{0DEE7803-5E66-43ED-9FD9-0FEED6A48740}"/>
    <hyperlink ref="H474" r:id="rId456" xr:uid="{CB5A0D60-B7E7-45D5-B754-DE038994D000}"/>
    <hyperlink ref="H475" r:id="rId457" xr:uid="{256DC718-B66D-405A-A42F-4E4E7C32AA5B}"/>
    <hyperlink ref="H476" r:id="rId458" xr:uid="{25394339-6644-47BF-A10F-169B44F9599C}"/>
    <hyperlink ref="H477" r:id="rId459" xr:uid="{E0F74624-AFE7-44CC-A778-332D62EE275D}"/>
    <hyperlink ref="H478" r:id="rId460" xr:uid="{86EFC433-148E-4884-A522-0849C82294B8}"/>
    <hyperlink ref="H479" r:id="rId461" xr:uid="{C2CDA222-43D9-405D-86BD-72C72931A400}"/>
    <hyperlink ref="H480" r:id="rId462" xr:uid="{CF278A15-1334-4AF6-A8B1-871B5FEA6A79}"/>
    <hyperlink ref="H481" r:id="rId463" xr:uid="{2EE7DFC9-C58A-4075-B4AD-76C067D742AC}"/>
    <hyperlink ref="H482" r:id="rId464" xr:uid="{32DB5867-DDAA-4C98-9E6E-BA6C89A2F75A}"/>
    <hyperlink ref="H483" r:id="rId465" xr:uid="{C1CF205D-AEAF-4208-823E-D77616CF3D81}"/>
    <hyperlink ref="H484" r:id="rId466" xr:uid="{80CDE8E7-71A1-4529-B8B7-23CE2F6841A1}"/>
    <hyperlink ref="H485" r:id="rId467" xr:uid="{8B6720F5-8540-43E4-A6EE-C5376F3D0B23}"/>
    <hyperlink ref="H486" r:id="rId468" xr:uid="{BC22353B-25D8-4F74-8086-48545E00D83D}"/>
    <hyperlink ref="H487" r:id="rId469" xr:uid="{D53BD925-08A4-40DB-B77D-7BA21D91E511}"/>
    <hyperlink ref="H489" r:id="rId470" xr:uid="{EE2E2FF1-12C5-48D0-AA3A-E72B0C4FBC98}"/>
    <hyperlink ref="H490" r:id="rId471" xr:uid="{B8EF548D-C908-46A4-89D1-05764542520F}"/>
    <hyperlink ref="H491" r:id="rId472" xr:uid="{8BFF04DC-C036-4AAD-B10D-B731BA34799D}"/>
    <hyperlink ref="H492" r:id="rId473" xr:uid="{FD75A083-8C30-45D4-9C4A-67623E587EF8}"/>
    <hyperlink ref="H493" r:id="rId474" xr:uid="{2D1E14F3-CA3B-436F-BF04-3D78BB54530A}"/>
    <hyperlink ref="H494" r:id="rId475" xr:uid="{62096BAA-7074-4CF9-9855-408F44AD3BB8}"/>
    <hyperlink ref="H495" r:id="rId476" xr:uid="{D6DD0C65-9B36-4070-9321-51562D419017}"/>
    <hyperlink ref="H496" r:id="rId477" xr:uid="{09E58FA6-FD2A-4703-93D5-B7922A38D4BE}"/>
    <hyperlink ref="H497" r:id="rId478" xr:uid="{C0135FE2-CFF5-4D3A-8812-AAC3FFF945CF}"/>
    <hyperlink ref="H498" r:id="rId479" xr:uid="{C6DF8FFC-9EF4-4A1A-9F62-F7A71C13C7B4}"/>
    <hyperlink ref="H499" r:id="rId480" xr:uid="{A391AFC3-EAC4-4C7A-ADA2-92142D2543FA}"/>
    <hyperlink ref="H500" r:id="rId481" xr:uid="{BA4EEBA5-C046-485B-96F8-EEF9717CA857}"/>
    <hyperlink ref="H501" r:id="rId482" xr:uid="{D584908E-EF3B-47B9-B8FF-E4C3B45597FF}"/>
    <hyperlink ref="H502" r:id="rId483" xr:uid="{96782B0F-80B8-4A63-9F33-DBFB35ACFB62}"/>
    <hyperlink ref="H503" r:id="rId484" xr:uid="{5EE2917F-0A4B-42A2-8430-98CC9591C813}"/>
    <hyperlink ref="H504" r:id="rId485" xr:uid="{53A4B876-025E-4FE2-BB1E-39C74BB6E5CA}"/>
    <hyperlink ref="H505" r:id="rId486" xr:uid="{B7F70B5E-2AAA-4987-BA13-5930F38C94C2}"/>
    <hyperlink ref="H506" r:id="rId487" xr:uid="{893F4290-60F5-4935-B827-D87B38565E72}"/>
    <hyperlink ref="H507" r:id="rId488" xr:uid="{7D635B1B-1DB2-4EBB-8AD2-3656BC6E1770}"/>
    <hyperlink ref="H508" r:id="rId489" xr:uid="{886C506D-0449-4677-8512-4B33E91B2B87}"/>
    <hyperlink ref="H509" r:id="rId490" xr:uid="{68DE1270-5523-4BE0-B984-BC443D36AF9A}"/>
    <hyperlink ref="H510" r:id="rId491" xr:uid="{4E7791EF-8187-4011-87EE-675E60EDB9E4}"/>
    <hyperlink ref="H512" r:id="rId492" xr:uid="{4F599DD5-D5DB-4926-94B9-4677E449FDFA}"/>
    <hyperlink ref="H513" r:id="rId493" xr:uid="{7455360F-CA0E-4CD2-B86F-5A3F4DB6DED7}"/>
    <hyperlink ref="H514" r:id="rId494" xr:uid="{14FF0D6B-C177-4795-A659-1C865B319819}"/>
    <hyperlink ref="H515" r:id="rId495" xr:uid="{5FBF2C48-FE39-4AA0-B146-2F4BA92540F0}"/>
    <hyperlink ref="H517" r:id="rId496" xr:uid="{1650C54B-C5BC-4B8A-AE6C-4DFEB1B5DEFA}"/>
    <hyperlink ref="H518" r:id="rId497" xr:uid="{E0889365-EE1F-46D4-83C7-00E872A3E26B}"/>
    <hyperlink ref="H519" r:id="rId498" xr:uid="{12DEC7F5-F3C3-4996-BCA1-E75A0B4ABFA4}"/>
    <hyperlink ref="H520" r:id="rId499" xr:uid="{3F1F165D-9AC4-4FC6-818B-ED6E59C01777}"/>
    <hyperlink ref="H521" r:id="rId500" xr:uid="{B4E1D3F9-F0A8-475A-A6A7-2BBAD8C8CA9F}"/>
    <hyperlink ref="H522" r:id="rId501" xr:uid="{5B27DDD9-AD5E-4836-B940-E39E69A363AA}"/>
    <hyperlink ref="H524" r:id="rId502" xr:uid="{4B0623AA-4EB6-4944-9358-E0CAB9AA2A5F}"/>
    <hyperlink ref="H525" r:id="rId503" xr:uid="{8487C6D9-ACCC-4811-A552-CE76C39653E5}"/>
    <hyperlink ref="H527" r:id="rId504" xr:uid="{5D0E8B8C-656D-4D21-BCFE-E2C9B9A13FA2}"/>
    <hyperlink ref="H528" r:id="rId505" xr:uid="{B9CBF71E-9141-4425-8C13-39A10992A190}"/>
    <hyperlink ref="H530" r:id="rId506" xr:uid="{251177E2-54A2-454C-9A6F-BDCD9E2E3754}"/>
    <hyperlink ref="H531" r:id="rId507" xr:uid="{77467F34-8B0B-4894-ADEB-EE5446384569}"/>
    <hyperlink ref="H534" r:id="rId508" xr:uid="{01C9B170-337C-46CD-B6CF-0AE534BE48DF}"/>
    <hyperlink ref="H535" r:id="rId509" xr:uid="{C19FAFAB-3173-46A0-959F-B09730FAA35E}"/>
    <hyperlink ref="H536" r:id="rId510" xr:uid="{8E3B10DD-63EA-455B-9057-64762B3D348B}"/>
    <hyperlink ref="H537" r:id="rId511" xr:uid="{A60AB8B7-83ED-4384-84F5-E66A9A513869}"/>
    <hyperlink ref="H539" r:id="rId512" xr:uid="{B43477A9-0E9F-436F-B76F-66996586F7CC}"/>
    <hyperlink ref="H541" r:id="rId513" xr:uid="{A1B06E11-8C54-453E-870F-88864934D656}"/>
    <hyperlink ref="H542" r:id="rId514" xr:uid="{0CBB87EF-0EB1-4990-BA6F-A1BD239E0B4B}"/>
    <hyperlink ref="H543" r:id="rId515" xr:uid="{E7C5925F-8797-4EF4-B640-2C6A6E1D8209}"/>
    <hyperlink ref="H544" r:id="rId516" xr:uid="{8925EE1A-AFAB-43BD-8EEC-AB3CECFC1AC1}"/>
    <hyperlink ref="H545" r:id="rId517" xr:uid="{D94E984D-0CC6-498D-A12E-05ECAA2A1F20}"/>
    <hyperlink ref="H546" r:id="rId518" xr:uid="{2F9871D6-772E-424D-995A-99107D8F2721}"/>
    <hyperlink ref="H547" r:id="rId519" xr:uid="{251DFDD3-4682-495F-B4F7-DACF64413863}"/>
    <hyperlink ref="H548" r:id="rId520" xr:uid="{555DDC70-CB8A-45D0-B802-B2C23EE1DF83}"/>
    <hyperlink ref="H550" r:id="rId521" xr:uid="{BCC42026-2329-476C-9E1B-64909827B8EA}"/>
    <hyperlink ref="H551" r:id="rId522" xr:uid="{3D6F4D97-ECDD-4D25-8AB3-2D1832529C01}"/>
    <hyperlink ref="H552" r:id="rId523" xr:uid="{E8D3B217-D78B-4F20-82C7-FB51DF13D703}"/>
    <hyperlink ref="H553" r:id="rId524" xr:uid="{8C34011B-ECD7-434F-80C1-3DF56A858589}"/>
    <hyperlink ref="H554" r:id="rId525" xr:uid="{1808B80E-EB68-405D-AB02-8FF60EBCC6F6}"/>
    <hyperlink ref="H555" r:id="rId526" xr:uid="{AD6B5B9F-53B6-4B42-8531-ACD7AE402579}"/>
    <hyperlink ref="H556" r:id="rId527" xr:uid="{37CE7506-C77F-47D2-8AA2-22DAC7E6D3CC}"/>
    <hyperlink ref="H557" r:id="rId528" xr:uid="{1677806B-15F4-4705-A37B-902A56378083}"/>
    <hyperlink ref="H558" r:id="rId529" xr:uid="{B9B32AF9-3BA4-4C0B-AFE3-63170D94BDB6}"/>
    <hyperlink ref="H559" r:id="rId530" xr:uid="{4835BEB3-FD37-4D37-AFCC-56EA42CFC15A}"/>
    <hyperlink ref="H560" r:id="rId531" xr:uid="{C5EE4557-272D-415C-94AF-2589F38840BA}"/>
    <hyperlink ref="H561" r:id="rId532" xr:uid="{8D36A5DA-AE27-4196-9620-83C169F07A37}"/>
    <hyperlink ref="H562" r:id="rId533" xr:uid="{25A617B6-F8F8-483F-99AE-51E8777D203C}"/>
    <hyperlink ref="H563" r:id="rId534" xr:uid="{0B478FF6-C666-48A6-A41F-C8872F4BFEDF}"/>
    <hyperlink ref="H564" r:id="rId535" xr:uid="{A17715C2-6E29-47F3-9890-CB7129B16B44}"/>
    <hyperlink ref="H565" r:id="rId536" xr:uid="{2FF425B3-DA47-46FA-82DF-C30F94AA7E0B}"/>
    <hyperlink ref="H566" r:id="rId537" xr:uid="{999E7FBA-B604-45CB-ACBE-C6EFF7ADAB0D}"/>
    <hyperlink ref="H567" r:id="rId538" xr:uid="{1772C9B9-92CA-428B-BF3A-625808CA4FCE}"/>
    <hyperlink ref="H568" r:id="rId539" xr:uid="{144448D1-568C-49C0-8C6C-6778F6D9FF12}"/>
    <hyperlink ref="H569" r:id="rId540" xr:uid="{9DA02C22-DA2A-4270-8BBF-560A93EE48EB}"/>
    <hyperlink ref="H570" r:id="rId541" xr:uid="{893F9576-805D-434C-85CC-B094B4DFF361}"/>
    <hyperlink ref="H571" r:id="rId542" xr:uid="{61F084B5-400E-4D3D-A4CD-7760B87ACB3F}"/>
    <hyperlink ref="H572" r:id="rId543" xr:uid="{F82BCABC-A9B0-48D4-A3BE-0B25AC5A8F01}"/>
    <hyperlink ref="H573" r:id="rId544" xr:uid="{9F8496CB-F87B-4704-9FAA-6BC35311E646}"/>
    <hyperlink ref="H574" r:id="rId545" xr:uid="{7B093837-BB00-4D7F-B13B-47ED5EB6B5C1}"/>
    <hyperlink ref="H575" r:id="rId546" xr:uid="{A2DE87AA-FA16-4F39-9AEF-DFB26130A892}"/>
    <hyperlink ref="H576" r:id="rId547" xr:uid="{9F98D950-F919-474F-A864-C2E296BE2142}"/>
    <hyperlink ref="H577" r:id="rId548" xr:uid="{53DC33CE-CC10-4B9F-A31B-116FA1B8616E}"/>
    <hyperlink ref="H578" r:id="rId549" xr:uid="{9EEB77C1-BB3C-4A22-9AC0-0194AAC10111}"/>
    <hyperlink ref="H579" r:id="rId550" xr:uid="{FE6A40D9-3D20-4621-81AC-E79D8BAF5F83}"/>
    <hyperlink ref="H580" r:id="rId551" xr:uid="{E42EB7A6-F9EC-437D-B9F0-21D4CAA24619}"/>
    <hyperlink ref="H581" r:id="rId552" xr:uid="{E871F269-7CA3-4BFF-9C04-461867EA804E}"/>
    <hyperlink ref="H582" r:id="rId553" xr:uid="{4F14E14E-115D-46A9-966E-8AB63C7721E0}"/>
    <hyperlink ref="H583" r:id="rId554" xr:uid="{342A8ADE-9028-4F7B-9896-F4C67B4ADBE7}"/>
    <hyperlink ref="H584" r:id="rId555" xr:uid="{17B88FB0-F564-46C8-88C8-6C8CD9C11590}"/>
    <hyperlink ref="H585" r:id="rId556" xr:uid="{DA6973F2-14C0-4AF4-A39C-81F0FC34E802}"/>
    <hyperlink ref="H586" r:id="rId557" xr:uid="{E7ED4B42-F215-4186-8E47-A6E34A6F04F3}"/>
    <hyperlink ref="H587" r:id="rId558" xr:uid="{BDE1F94C-7269-4937-B6EF-975905BC26D8}"/>
    <hyperlink ref="H588" r:id="rId559" xr:uid="{1CD9FAA7-C698-45D1-9D8A-93324EB9D36C}"/>
    <hyperlink ref="H589" r:id="rId560" xr:uid="{F0C7A6FA-26C9-497C-8BAE-BE91FB12E663}"/>
    <hyperlink ref="H590" r:id="rId561" xr:uid="{2447F881-83DF-43EC-8882-AD4992025978}"/>
    <hyperlink ref="H591" r:id="rId562" xr:uid="{BF051BE7-9481-4981-BA00-AAD305B7003B}"/>
    <hyperlink ref="H592" r:id="rId563" xr:uid="{D790A447-63AA-4A9B-B618-2E2EF17D1B6B}"/>
    <hyperlink ref="H593" r:id="rId564" xr:uid="{12F8A126-45D9-4B63-8A8A-A54827DA2FCA}"/>
    <hyperlink ref="H594" r:id="rId565" xr:uid="{E2891B31-6079-493E-83D4-7C17874F4DD7}"/>
    <hyperlink ref="H595" r:id="rId566" xr:uid="{D209CA93-DD2D-4B11-BB33-8DF74F29FB05}"/>
    <hyperlink ref="H596" r:id="rId567" xr:uid="{1E876D22-B019-46E1-BAC7-40CC9B29FD47}"/>
    <hyperlink ref="H597" r:id="rId568" xr:uid="{06898FA0-A864-4C44-A84B-A0BD1AD19D2A}"/>
    <hyperlink ref="H598" r:id="rId569" xr:uid="{62C16319-C3B9-44CA-A0CB-B761051D3F6E}"/>
    <hyperlink ref="H599" r:id="rId570" xr:uid="{DC960647-A132-4748-ACE8-81D6B0B67A02}"/>
    <hyperlink ref="H600" r:id="rId571" xr:uid="{5F48D37E-7155-4EE8-828A-B871F951C5A5}"/>
    <hyperlink ref="H601" r:id="rId572" xr:uid="{F0A261AC-24AA-4F01-9A04-5D8A6C37D9B0}"/>
    <hyperlink ref="H602" r:id="rId573" xr:uid="{0E4B4086-BA1C-4558-972F-F4F5A66CD128}"/>
    <hyperlink ref="H603" r:id="rId574" xr:uid="{ED3A305F-F648-4595-8FBA-75744B449EC8}"/>
    <hyperlink ref="H604" r:id="rId575" xr:uid="{F5A7A51A-FF1F-4B10-BFBE-D5C3F9448C17}"/>
    <hyperlink ref="H605" r:id="rId576" xr:uid="{4BEBAD9D-F98E-436F-B403-72A76DF34057}"/>
    <hyperlink ref="H606" r:id="rId577" xr:uid="{74679FFE-225A-4DA0-A802-A2F115F3999D}"/>
    <hyperlink ref="H607" r:id="rId578" xr:uid="{8A4A93BE-B870-4CB7-9E38-91FDFD0EF966}"/>
    <hyperlink ref="H608" r:id="rId579" xr:uid="{EA438EF4-7E73-42C8-B82A-48FF084E2265}"/>
    <hyperlink ref="H609" r:id="rId580" xr:uid="{13CD0D3E-10F3-4577-8AE8-DFDE8A4760A0}"/>
    <hyperlink ref="H610" r:id="rId581" xr:uid="{F67609FE-420E-414D-B0F9-74B03F6515BF}"/>
    <hyperlink ref="H611" r:id="rId582" xr:uid="{BB610C83-AC2F-424F-AC1B-3E94FC758F09}"/>
    <hyperlink ref="H612" r:id="rId583" xr:uid="{91133032-1B58-479E-B2D4-BE535A78235B}"/>
    <hyperlink ref="H613" r:id="rId584" xr:uid="{7DAEB01C-66E3-419F-9C6C-9E5E67D31F64}"/>
    <hyperlink ref="H614" r:id="rId585" xr:uid="{B9C7E739-2181-467B-91BF-538CC470EA0F}"/>
    <hyperlink ref="H615" r:id="rId586" xr:uid="{FA45DA09-EBBC-47C3-9060-BAA4C2461046}"/>
    <hyperlink ref="H616" r:id="rId587" xr:uid="{EC30A23E-809E-465F-850E-8CA126DAC5A7}"/>
    <hyperlink ref="H617" r:id="rId588" xr:uid="{7A064BD3-B8E9-4DB1-92C8-D5C6C3AD2604}"/>
    <hyperlink ref="H618" r:id="rId589" xr:uid="{A6389783-A003-499E-8620-E38432138DCD}"/>
    <hyperlink ref="H619" r:id="rId590" xr:uid="{06DD4993-9872-4FAA-96E8-956AC1E11F97}"/>
    <hyperlink ref="H620" r:id="rId591" xr:uid="{288A124F-4009-40EC-8E12-39B9992E6612}"/>
    <hyperlink ref="H621" r:id="rId592" xr:uid="{1A343A6A-C8A1-4CC8-9499-AD4BAE5EB187}"/>
    <hyperlink ref="H622" r:id="rId593" xr:uid="{8A5C29C3-A96C-4D73-9ECB-B99637B2B83D}"/>
    <hyperlink ref="H623" r:id="rId594" xr:uid="{3E91A0C3-AA39-4512-99A9-41FFE3CA0592}"/>
    <hyperlink ref="H624" r:id="rId595" xr:uid="{E3145632-3DBB-4FD7-8C82-A4B4F66924D7}"/>
    <hyperlink ref="H625" r:id="rId596" xr:uid="{1FECBCE8-49DC-45B5-9ED4-D4D3BF757BCA}"/>
    <hyperlink ref="H626" r:id="rId597" xr:uid="{92C31AA2-135C-4F23-89AB-C3D5F90B1239}"/>
    <hyperlink ref="H627" r:id="rId598" xr:uid="{FB65B2B8-F1CD-495E-95B2-63411FCAC8AD}"/>
    <hyperlink ref="H628" r:id="rId599" xr:uid="{492CD5C8-E139-4342-86B8-84DB3F0898BF}"/>
    <hyperlink ref="H629" r:id="rId600" xr:uid="{A12E0A10-6607-497C-98BF-7B8DE6C1E2D7}"/>
    <hyperlink ref="H630" r:id="rId601" xr:uid="{936B8C99-42D2-4CBF-9547-8F28D13799D8}"/>
    <hyperlink ref="H631" r:id="rId602" xr:uid="{C32B20E1-9F5D-4F11-970A-2D8A3C96F11F}"/>
    <hyperlink ref="H632" r:id="rId603" xr:uid="{087C4200-9F1E-4F54-B49D-03E67E714CC4}"/>
    <hyperlink ref="H633" r:id="rId604" xr:uid="{40A9B4BE-8775-4051-8DCC-BCEC025F11CC}"/>
    <hyperlink ref="H634" r:id="rId605" xr:uid="{856D4668-C953-44D7-96B3-F23DBF758D48}"/>
    <hyperlink ref="H635" r:id="rId606" xr:uid="{9EEF3D4F-599D-4992-A65F-F0EE2F0B36BF}"/>
    <hyperlink ref="H636" r:id="rId607" xr:uid="{45A02E82-EAEB-4386-A482-3B89ED9173B4}"/>
    <hyperlink ref="H637" r:id="rId608" xr:uid="{1102F88A-E4EA-437A-8EB7-BFCF39C9573D}"/>
    <hyperlink ref="H638" r:id="rId609" xr:uid="{FEFF1243-76D8-41CB-9F2D-C8728A752A88}"/>
    <hyperlink ref="H639" r:id="rId610" xr:uid="{E17A4E11-0832-4269-808D-89D0E3F7A8D9}"/>
    <hyperlink ref="H640" r:id="rId611" xr:uid="{6FD035BC-3490-465A-9E87-BD5A4D5D96ED}"/>
    <hyperlink ref="H641" r:id="rId612" xr:uid="{7FD3372E-6295-469E-9722-E58F0D0F345E}"/>
    <hyperlink ref="H642" r:id="rId613" xr:uid="{7A2C67E6-808C-4F74-924D-8ACAD3B113DA}"/>
    <hyperlink ref="H643" r:id="rId614" xr:uid="{511F440E-C8F4-4C64-AC2A-5882DA93E5C2}"/>
    <hyperlink ref="H644" r:id="rId615" xr:uid="{74E5C8ED-C908-4757-BBD1-26EAB3382637}"/>
    <hyperlink ref="H645" r:id="rId616" xr:uid="{1C5F2502-E91D-4B58-B867-7A75803C0CF4}"/>
    <hyperlink ref="H646" r:id="rId617" xr:uid="{10727149-B18E-4581-97FD-7AA7C150D68A}"/>
    <hyperlink ref="H647" r:id="rId618" xr:uid="{7DCF1C2E-C308-494E-9BC4-14DB7711ED63}"/>
    <hyperlink ref="H648" r:id="rId619" xr:uid="{D4FCE6B6-19B1-4A7B-B93C-9FD74E96411D}"/>
    <hyperlink ref="H649" r:id="rId620" xr:uid="{BF4D7ECC-EFEA-4B56-BCA2-219B8A4EBF8E}"/>
    <hyperlink ref="H650" r:id="rId621" xr:uid="{CE80B280-6D5B-4E07-AF91-D90D8330866F}"/>
    <hyperlink ref="H651" r:id="rId622" xr:uid="{2BC6C894-2EFB-44E6-9857-423DB1EA1E80}"/>
    <hyperlink ref="H652" r:id="rId623" xr:uid="{3A906474-387F-49E1-84B8-16316A79A91A}"/>
    <hyperlink ref="H653" r:id="rId624" xr:uid="{947D1C35-9604-4453-AD4F-F3E3654FC0B3}"/>
    <hyperlink ref="H654" r:id="rId625" xr:uid="{FC96885F-39C4-408C-8D68-5D8DCD0BCDAC}"/>
    <hyperlink ref="H655" r:id="rId626" xr:uid="{1FF325AC-2617-4A90-93C7-A0C2AF5C8D97}"/>
    <hyperlink ref="H656" r:id="rId627" xr:uid="{68D9AAE0-F057-44E7-BC43-35B853239EF6}"/>
    <hyperlink ref="H657" r:id="rId628" xr:uid="{CC182121-9B99-462D-A781-E3F1636F97EB}"/>
    <hyperlink ref="H658" r:id="rId629" xr:uid="{DACEC66D-267F-4229-819E-D8C7DB0B7D75}"/>
    <hyperlink ref="H659" r:id="rId630" xr:uid="{8F80ABBD-3473-4B3A-8C65-D64BF9EF9EF8}"/>
    <hyperlink ref="H660" r:id="rId631" xr:uid="{465B6C50-B797-414B-A569-4D689FE99DBA}"/>
    <hyperlink ref="H661" r:id="rId632" xr:uid="{B700985A-B151-4D67-AEC6-906796970F83}"/>
    <hyperlink ref="H662" r:id="rId633" xr:uid="{D44F00BC-6212-4311-9295-6B9EAB5715CA}"/>
    <hyperlink ref="H663" r:id="rId634" xr:uid="{DC741FEE-3822-4F80-AA07-20C2D20F960E}"/>
    <hyperlink ref="H664" r:id="rId635" xr:uid="{C739FEFD-F086-4A2A-B100-1AD187A343BF}"/>
    <hyperlink ref="H665" r:id="rId636" xr:uid="{A0017FE1-FE82-43A9-B52E-CB6321646F3A}"/>
    <hyperlink ref="H666" r:id="rId637" xr:uid="{F70A3BAC-B63A-4621-9604-E82EF5C16A10}"/>
    <hyperlink ref="H667" r:id="rId638" xr:uid="{D36A43B9-24C6-4A5D-85CB-50799F2A0A35}"/>
    <hyperlink ref="H668" r:id="rId639" xr:uid="{3DDD6D4A-A448-4F83-9B5D-47DE1C82F04A}"/>
    <hyperlink ref="H669" r:id="rId640" xr:uid="{3E5C1F42-A350-4FC7-92D2-885AD01CECDA}"/>
    <hyperlink ref="H670" r:id="rId641" xr:uid="{976E7F23-A542-4CD1-BBBD-40FB4C370B74}"/>
    <hyperlink ref="H671" r:id="rId642" xr:uid="{6521A8B1-C998-4C5E-AB14-EE8E905F6CFF}"/>
    <hyperlink ref="H672" r:id="rId643" xr:uid="{8EE884B1-4FA3-4005-8F1B-6779AED386FB}"/>
    <hyperlink ref="H673" r:id="rId644" xr:uid="{B17DD24A-680A-4164-A070-3E27A3F4D0C2}"/>
    <hyperlink ref="H674" r:id="rId645" xr:uid="{6DF7461E-5E15-4A2D-8486-9C9AEC24C740}"/>
    <hyperlink ref="H675" r:id="rId646" xr:uid="{FB1222D7-1BE2-4F5C-A257-B03F61C33878}"/>
    <hyperlink ref="H676" r:id="rId647" xr:uid="{726CE01E-6EB4-4F94-9C44-C31CF2780DF0}"/>
    <hyperlink ref="H677" r:id="rId648" xr:uid="{ADC5DF28-B8F3-4144-9047-A7B6B0C3C44E}"/>
    <hyperlink ref="H678" r:id="rId649" xr:uid="{C713CA02-1D58-4106-8BA2-89CA059D61DD}"/>
    <hyperlink ref="H679" r:id="rId650" xr:uid="{CD334F2E-0BBB-451F-AFF3-3071241596EA}"/>
    <hyperlink ref="H680" r:id="rId651" xr:uid="{8EF7B839-0A15-4A58-AE77-C4E2D6815E43}"/>
    <hyperlink ref="H681" r:id="rId652" xr:uid="{F7648B63-EDF5-4E2B-9756-EDAD02EDE2A6}"/>
    <hyperlink ref="H682" r:id="rId653" xr:uid="{70BEA77A-8A7F-435F-99B2-872924BF319A}"/>
    <hyperlink ref="H683" r:id="rId654" xr:uid="{C9172B3D-2BBF-4518-A8AE-CF352C4A4D08}"/>
    <hyperlink ref="H684" r:id="rId655" xr:uid="{4BABFE38-AD81-47CD-BCDE-02B9E8B71AC8}"/>
    <hyperlink ref="H685" r:id="rId656" xr:uid="{04848F5B-903B-45C4-B74E-6A20E40DC7A4}"/>
    <hyperlink ref="H686" r:id="rId657" xr:uid="{61B77BA5-2A79-4488-82B5-72FA711D7E6C}"/>
    <hyperlink ref="H687" r:id="rId658" xr:uid="{83BF527D-42DF-482C-A73B-04290B83CC59}"/>
    <hyperlink ref="H688" r:id="rId659" xr:uid="{162AD8E3-FB03-4D35-8CDD-94D0AF436BC2}"/>
    <hyperlink ref="H689" r:id="rId660" xr:uid="{EBABF334-5571-4DAC-8F16-FE4313364C22}"/>
    <hyperlink ref="H690" r:id="rId661" xr:uid="{09B2C97E-F2CD-41A2-8714-7540A9183EE0}"/>
    <hyperlink ref="H691" r:id="rId662" xr:uid="{3910B597-D2A7-4F10-9AD8-504BD6BD0EB2}"/>
    <hyperlink ref="H692" r:id="rId663" xr:uid="{9C993DD4-5D07-4462-8846-431C919935A2}"/>
    <hyperlink ref="H693" r:id="rId664" xr:uid="{5F0A7B7A-F5FE-4657-82F4-97634F7859ED}"/>
    <hyperlink ref="H694" r:id="rId665" xr:uid="{35CCEF6B-DB7A-4A75-84EF-D773A791DBA4}"/>
    <hyperlink ref="H695" r:id="rId666" xr:uid="{A01D0D01-8296-4D54-81D6-4E70E385EB52}"/>
    <hyperlink ref="H696" r:id="rId667" xr:uid="{D97862FC-E2B8-4558-84E6-CDC8732950D7}"/>
    <hyperlink ref="H697" r:id="rId668" xr:uid="{260CE560-48DE-433E-8C00-865365797767}"/>
    <hyperlink ref="H698" r:id="rId669" xr:uid="{EC5B218C-A495-4400-8A24-4E77FCC145E5}"/>
    <hyperlink ref="H699" r:id="rId670" xr:uid="{92BD5A70-DC35-4CC2-9141-EEF5C702EE2E}"/>
    <hyperlink ref="H700" r:id="rId671" xr:uid="{3A9CFB12-4FAD-455F-B6D0-02D22807E966}"/>
    <hyperlink ref="H701" r:id="rId672" xr:uid="{2B1C94B9-D7B8-4369-BD27-DA6C6A8C1C3C}"/>
    <hyperlink ref="H702" r:id="rId673" xr:uid="{A935CEFD-68B3-4070-8879-A3836DC6CA43}"/>
    <hyperlink ref="H703" r:id="rId674" xr:uid="{15DA8FCF-8F1A-4DA4-96BF-B737EF5D233B}"/>
    <hyperlink ref="H704" r:id="rId675" xr:uid="{DC91BAC5-2262-4645-B7CD-28C8F1255AB1}"/>
    <hyperlink ref="H705" r:id="rId676" xr:uid="{4CFA2F9F-3526-4452-AFF3-8514ECBCBBC2}"/>
    <hyperlink ref="H706" r:id="rId677" xr:uid="{212AA4DA-69F4-47C7-8FF2-1085BDD89E6A}"/>
    <hyperlink ref="H707" r:id="rId678" xr:uid="{14CE708D-5714-49C5-8199-938BE71D9FF5}"/>
    <hyperlink ref="H708" r:id="rId679" xr:uid="{B3655417-25CF-4038-8F2C-F65181499162}"/>
    <hyperlink ref="H709" r:id="rId680" xr:uid="{FC36702B-F213-4057-BF6B-E258F5066231}"/>
    <hyperlink ref="H710" r:id="rId681" xr:uid="{0E6721A8-8030-45F2-957C-332F3B9BAD18}"/>
    <hyperlink ref="H711" r:id="rId682" xr:uid="{AD83BD56-F626-406A-907A-8C5C3DB5CB90}"/>
    <hyperlink ref="H712" r:id="rId683" xr:uid="{9A8491EE-B9B4-4A14-BF3B-DED8D6853B67}"/>
    <hyperlink ref="H713" r:id="rId684" xr:uid="{F036E6D5-6B14-4E09-B3A2-3AE33176EE7D}"/>
    <hyperlink ref="H714" r:id="rId685" xr:uid="{DFDAF5C1-AA6E-4824-B31E-760FB44B041F}"/>
    <hyperlink ref="H715" r:id="rId686" xr:uid="{55177E64-E493-494D-8888-30B5789136A2}"/>
    <hyperlink ref="H716" r:id="rId687" xr:uid="{BF001C8F-B114-4BCD-9222-B31B3B049913}"/>
    <hyperlink ref="H717" r:id="rId688" xr:uid="{4287B479-9F44-439D-862F-2BE18EFB3C4B}"/>
    <hyperlink ref="H718" r:id="rId689" xr:uid="{ABF281DC-3C55-4807-83A8-63584BE71747}"/>
    <hyperlink ref="H719" r:id="rId690" xr:uid="{8577E39D-D8F8-4FD4-907D-05C924D7E3B6}"/>
    <hyperlink ref="H720" r:id="rId691" xr:uid="{02CED448-4A9D-4A81-97A4-9D7AE4E2F09E}"/>
    <hyperlink ref="H721" r:id="rId692" xr:uid="{BB993F27-9CE7-4ED4-B117-1A1CA451F1F5}"/>
    <hyperlink ref="H722" r:id="rId693" xr:uid="{B06AA056-46E9-44F5-972F-B6CC970939A1}"/>
    <hyperlink ref="H723" r:id="rId694" xr:uid="{D6BD0CD5-94A2-4306-A3E8-8AC4B1B7E543}"/>
    <hyperlink ref="H724" r:id="rId695" xr:uid="{EFB69318-2831-4AEC-A491-14A9095D5CC0}"/>
    <hyperlink ref="H725" r:id="rId696" xr:uid="{5B717D56-7A1E-4C70-8B25-C7EFB1C5D62B}"/>
    <hyperlink ref="H726" r:id="rId697" xr:uid="{B87C0C85-2B1B-433F-838C-D0ED4925EA9B}"/>
    <hyperlink ref="H727" r:id="rId698" xr:uid="{89F2E430-9A76-4153-B885-DD32AB1808DD}"/>
    <hyperlink ref="H728" r:id="rId699" xr:uid="{2514E12E-4D05-45C6-8D89-B944D41E0EB6}"/>
    <hyperlink ref="H729" r:id="rId700" xr:uid="{B08F67EB-FB14-4809-8098-1F0DABE52500}"/>
    <hyperlink ref="H730" r:id="rId701" xr:uid="{0B3067B1-0D62-4509-9E0B-D47A489AAED4}"/>
    <hyperlink ref="H731" r:id="rId702" xr:uid="{DD2D2872-E411-48FF-9354-CCAA983449F4}"/>
    <hyperlink ref="H732" r:id="rId703" xr:uid="{1B5F6FC3-C355-4831-B659-723483558007}"/>
    <hyperlink ref="H734" r:id="rId704" xr:uid="{70B39090-F545-4C01-AE68-0311739EE445}"/>
    <hyperlink ref="H735" r:id="rId705" xr:uid="{DCB7824D-75D1-4E49-BDB7-16CA805BFF4B}"/>
    <hyperlink ref="H736" r:id="rId706" xr:uid="{8D162C3E-E3C9-4ECA-A106-3E419210DE11}"/>
    <hyperlink ref="H737" r:id="rId707" xr:uid="{E1D001BE-CC05-4E08-AFBD-1EC47D30B6F4}"/>
    <hyperlink ref="H738" r:id="rId708" xr:uid="{CEE49AC2-E178-4F2D-83DD-023BCB1F8288}"/>
    <hyperlink ref="H739" r:id="rId709" xr:uid="{893B28AA-725D-4779-A22C-1047C7A1E7F2}"/>
    <hyperlink ref="H740" r:id="rId710" xr:uid="{84F95459-2054-440B-99DC-8A5A164C2B60}"/>
    <hyperlink ref="H741" r:id="rId711" xr:uid="{46B88CCB-BE96-4805-B822-ABD6C54EC34B}"/>
    <hyperlink ref="H742" r:id="rId712" xr:uid="{21DFACE1-9E4C-440C-A821-79B2EBE5C815}"/>
    <hyperlink ref="H743" r:id="rId713" xr:uid="{77A79C5F-735F-418B-94A3-FEFBDDCB5359}"/>
    <hyperlink ref="H744" r:id="rId714" xr:uid="{B6830B2F-4FA7-480D-8C6A-C209F8DB7E3C}"/>
    <hyperlink ref="H745" r:id="rId715" xr:uid="{F06F461B-4281-4D1D-A4C1-278A87089881}"/>
    <hyperlink ref="H746" r:id="rId716" xr:uid="{CE7CE05E-4CD3-4AFF-BD17-743C5001B4B9}"/>
    <hyperlink ref="H747" r:id="rId717" xr:uid="{1933B012-3F7A-4894-9567-7FCD0FC122BE}"/>
    <hyperlink ref="H748" r:id="rId718" xr:uid="{54366547-C1CB-4AE2-82E8-F470D12A8EBA}"/>
    <hyperlink ref="H749" r:id="rId719" xr:uid="{A9502810-D91E-4708-829F-5FCEEFE7C9C2}"/>
    <hyperlink ref="H750" r:id="rId720" xr:uid="{83CB0B74-62A7-4FC8-A206-801128D2FFFE}"/>
    <hyperlink ref="H751" r:id="rId721" xr:uid="{471D7E57-17B8-41CD-82B0-518E672DFFC0}"/>
    <hyperlink ref="H752" r:id="rId722" xr:uid="{F0B9CA33-9940-46D2-B35A-D8ED92C6E1EE}"/>
    <hyperlink ref="H753" r:id="rId723" xr:uid="{ED418609-587E-4A70-9FBB-44ACBB47D06D}"/>
    <hyperlink ref="H754" r:id="rId724" xr:uid="{85A38FE2-1E4B-4CEA-8774-85F2E48CC813}"/>
    <hyperlink ref="H755" r:id="rId725" xr:uid="{6DA06C05-150E-4243-9CDB-C15837BC8C1C}"/>
    <hyperlink ref="H756" r:id="rId726" xr:uid="{E4045C97-97E2-437A-82AE-B32067F84589}"/>
    <hyperlink ref="H757" r:id="rId727" xr:uid="{F195F03B-D003-425D-9861-0C8F0C231CC2}"/>
    <hyperlink ref="H758" r:id="rId728" xr:uid="{3D294AAF-9141-457B-B553-64B7F7DFF81D}"/>
    <hyperlink ref="H759" r:id="rId729" xr:uid="{197BBC5F-9F6E-4F9C-8BB4-5A56C232CAFF}"/>
    <hyperlink ref="H760" r:id="rId730" xr:uid="{1ECEB46A-1590-4B38-A1DC-F63B8213637B}"/>
    <hyperlink ref="H761" r:id="rId731" xr:uid="{B3096AAA-63A8-4FCB-A939-1B88E360D877}"/>
    <hyperlink ref="H762" r:id="rId732" xr:uid="{D3D96DDC-E507-409C-AF7C-0C71F9452EA9}"/>
    <hyperlink ref="H763" r:id="rId733" xr:uid="{52F181AA-FE0B-42C6-9F22-0F45B1ED9C0E}"/>
    <hyperlink ref="H764" r:id="rId734" xr:uid="{460D8919-3D45-4B28-A7D1-C1F2598EEC5B}"/>
    <hyperlink ref="H765" r:id="rId735" xr:uid="{76ACA035-E1C3-4A26-AD2F-C94C041BD82B}"/>
    <hyperlink ref="H766" r:id="rId736" xr:uid="{8EA6DEB5-FE8F-4687-9902-F6AC9C1B145C}"/>
    <hyperlink ref="H767" r:id="rId737" xr:uid="{0BAB29BB-00DE-47DF-9D40-C2C3F5CFB23C}"/>
    <hyperlink ref="H768" r:id="rId738" xr:uid="{79EA9857-BF2E-49DA-8EBE-9FB85A9796D3}"/>
    <hyperlink ref="H769" r:id="rId739" xr:uid="{730A0EDA-E613-4866-A89E-31E5E58FAA5E}"/>
    <hyperlink ref="H770" r:id="rId740" xr:uid="{C85E7CD6-C758-48D7-AAB1-A916BDB8E729}"/>
    <hyperlink ref="H771" r:id="rId741" xr:uid="{42E80178-A496-41DA-B192-DAD4A1F61EF6}"/>
    <hyperlink ref="H772" r:id="rId742" xr:uid="{81648ECD-B7D0-4FF2-BAB7-CBCEBC24F68C}"/>
    <hyperlink ref="H773" r:id="rId743" xr:uid="{47E0C2DF-A870-4EE2-9E9B-CD91EF1E6D58}"/>
    <hyperlink ref="H774" r:id="rId744" xr:uid="{FFC80438-51DC-4FA7-A32A-0B83AFBB47E1}"/>
    <hyperlink ref="H775" r:id="rId745" xr:uid="{9B102856-1D6F-48CA-8E1F-DD04906CF583}"/>
    <hyperlink ref="H776" r:id="rId746" xr:uid="{9AB6F476-CC20-40B3-B23D-F85513EFAC88}"/>
    <hyperlink ref="H777" r:id="rId747" xr:uid="{0477C5BC-13D7-4287-9188-FADBF1F7E056}"/>
    <hyperlink ref="H778" r:id="rId748" xr:uid="{D8A6800D-1166-41BF-BEC0-457BAC749DE7}"/>
    <hyperlink ref="H779" r:id="rId749" xr:uid="{937BA6A6-DDD6-4117-B127-BF3243D9B596}"/>
    <hyperlink ref="H780" r:id="rId750" xr:uid="{EFA67209-5260-40EE-B59C-E5DEE15B0BC4}"/>
    <hyperlink ref="H781" r:id="rId751" xr:uid="{BDC4F49F-6434-4E8E-8242-879BD0318D2B}"/>
    <hyperlink ref="H782" r:id="rId752" xr:uid="{3CFC05AA-FD23-4A4C-A039-65621FD8752D}"/>
    <hyperlink ref="H783" r:id="rId753" xr:uid="{19A62770-1A01-40B5-BAF8-5881FE0DD9E2}"/>
    <hyperlink ref="H784" r:id="rId754" xr:uid="{94E7CEAE-11A0-41C1-B3E5-D1C10FF0EE17}"/>
    <hyperlink ref="H785" r:id="rId755" xr:uid="{06324C49-FAD6-40AD-A82C-C01E9F71B662}"/>
    <hyperlink ref="H786" r:id="rId756" xr:uid="{F343956A-6AC1-40D6-B3F1-D3BE67A57878}"/>
    <hyperlink ref="H787" r:id="rId757" xr:uid="{2571F90A-E3BF-4E4E-8374-0946ABD9D16D}"/>
    <hyperlink ref="H788" r:id="rId758" xr:uid="{878A37BC-1A84-474E-9D42-FE74B72150FA}"/>
    <hyperlink ref="H789" r:id="rId759" xr:uid="{635CE5D7-A186-4029-93DC-A8ABD41455B2}"/>
    <hyperlink ref="H790" r:id="rId760" xr:uid="{40354DF6-5560-45AE-BC42-7C118861787F}"/>
    <hyperlink ref="H791" r:id="rId761" xr:uid="{27EEEAFD-B50C-4041-8C68-524E3CCA8474}"/>
    <hyperlink ref="H792" r:id="rId762" xr:uid="{C3DFC62C-E4CD-4EAB-B4E6-3A770E2C8FFB}"/>
    <hyperlink ref="H793" r:id="rId763" xr:uid="{39B9AB46-60B9-4BCE-A460-50600CAEF0F2}"/>
    <hyperlink ref="H794" r:id="rId764" xr:uid="{223E633E-A24E-4704-84EF-9FE57D1C2418}"/>
    <hyperlink ref="H795" r:id="rId765" xr:uid="{2DBE75AD-AE6E-4683-821E-49859391C65C}"/>
    <hyperlink ref="H796" r:id="rId766" xr:uid="{8B706AD6-4D65-47BC-A7D7-F7DEC057BBA8}"/>
    <hyperlink ref="H797" r:id="rId767" xr:uid="{261BDF63-EBDA-4671-A5D4-7F1D1EF9BD6C}"/>
    <hyperlink ref="H798" r:id="rId768" xr:uid="{29C38A35-5829-4AF7-A2AE-8206DD5E7DBF}"/>
    <hyperlink ref="H799" r:id="rId769" xr:uid="{4C4101E1-C6E0-421D-A73F-08BD7D0208A1}"/>
    <hyperlink ref="H800" r:id="rId770" xr:uid="{87973775-549D-43D8-AF52-98BD3BA96A4C}"/>
    <hyperlink ref="H801" r:id="rId771" xr:uid="{D1E8CF50-317F-4F2F-8FC4-261CC99EE787}"/>
    <hyperlink ref="H802" r:id="rId772" xr:uid="{AE3AC480-6C6D-431C-B383-4714964A82F4}"/>
    <hyperlink ref="H804" r:id="rId773" xr:uid="{6B1C509F-E8A0-48AD-A9D2-237613E1AA76}"/>
    <hyperlink ref="H805" r:id="rId774" xr:uid="{D33BCF57-67D8-4309-BEAB-751BBB9B2496}"/>
    <hyperlink ref="H806" r:id="rId775" xr:uid="{533D9092-5A70-40A2-A462-E7B1A123223B}"/>
    <hyperlink ref="H807" r:id="rId776" xr:uid="{06A758AE-E634-48C0-B26C-D234CCE121C7}"/>
    <hyperlink ref="H808" r:id="rId777" xr:uid="{02FFA932-D98D-49E0-9588-45CD3CC723D1}"/>
    <hyperlink ref="H809" r:id="rId778" xr:uid="{195B54F8-5801-4243-8B5E-715301587A98}"/>
    <hyperlink ref="H810" r:id="rId779" xr:uid="{D1CFBD1C-521C-491E-AF98-6EFB6DB51813}"/>
    <hyperlink ref="H811" r:id="rId780" xr:uid="{BC5938F4-97FF-4733-AB64-11091A8EA74F}"/>
    <hyperlink ref="H812" r:id="rId781" xr:uid="{F61EBF85-87CF-4EB3-948D-A7EB0D9965DF}"/>
    <hyperlink ref="H813" r:id="rId782" xr:uid="{5AFC134D-091E-4ADB-858F-46AAB5BB8BBC}"/>
    <hyperlink ref="H814" r:id="rId783" xr:uid="{A18B5D55-3BCB-4021-AB8B-122F5B79E1DB}"/>
    <hyperlink ref="H815" r:id="rId784" xr:uid="{AA571A84-52E4-42C4-85DD-2B99FAC4E09D}"/>
    <hyperlink ref="H816" r:id="rId785" xr:uid="{7FD9F58D-09C1-4131-BAE4-4988FCF47EC9}"/>
    <hyperlink ref="H817" r:id="rId786" xr:uid="{3A209F0B-65B8-4B3D-8287-2F72F69F7EE9}"/>
    <hyperlink ref="H818" r:id="rId787" xr:uid="{0A442946-FDDF-4C76-B419-0A59E556C2C6}"/>
    <hyperlink ref="H819" r:id="rId788" xr:uid="{3E3E153D-9B90-4BFE-A224-FC8BA0C7E97A}"/>
    <hyperlink ref="H820" r:id="rId789" xr:uid="{5D94C185-3DD0-4878-9B5A-0EFF44DFFF6B}"/>
    <hyperlink ref="H821" r:id="rId790" xr:uid="{2A725200-1413-4AFD-94D3-68F456D05B6E}"/>
    <hyperlink ref="H822" r:id="rId791" xr:uid="{3E90DE45-46C4-4638-A9CB-B7BAA993E4B2}"/>
    <hyperlink ref="H823" r:id="rId792" xr:uid="{54E1C265-B976-476E-A1B3-05D72EAE4C55}"/>
    <hyperlink ref="H824" r:id="rId793" xr:uid="{97EF721B-399A-4B12-A65A-53C27813AD7D}"/>
    <hyperlink ref="H826" r:id="rId794" xr:uid="{38DDDEE2-68AA-4410-94F6-A4DBCF79F07E}"/>
    <hyperlink ref="H827" r:id="rId795" xr:uid="{1BB7EC29-EBDB-4C74-88AC-759F5ED8081D}"/>
    <hyperlink ref="H830" r:id="rId796" xr:uid="{9CA06CEF-979C-456D-9EFE-A26C2994B4F5}"/>
    <hyperlink ref="H831" r:id="rId797" xr:uid="{B6701430-39BE-45CC-8E15-FCCF6E0D0A22}"/>
    <hyperlink ref="H832" r:id="rId798" xr:uid="{283F8B82-B4E5-41BD-910F-A7A740C91D95}"/>
    <hyperlink ref="H833" r:id="rId799" xr:uid="{8C6BC4D2-0318-40DB-A6A8-9C1B76D71BDF}"/>
    <hyperlink ref="H834" r:id="rId800" xr:uid="{24E73B65-ADCB-4F1A-8FDE-FDEE1826ABF5}"/>
    <hyperlink ref="H837" r:id="rId801" xr:uid="{60765AC7-4B94-49FA-86D7-A8268AE5BADD}"/>
    <hyperlink ref="H838" r:id="rId802" xr:uid="{11FBA22F-C1E1-4D18-B34B-46AEDEFCB82D}"/>
    <hyperlink ref="H839" r:id="rId803" xr:uid="{153D2C99-4372-4086-8973-2BAC245E56EA}"/>
    <hyperlink ref="H840" r:id="rId804" xr:uid="{7AC35A48-A61B-4C03-ADA6-04B71DD463A2}"/>
    <hyperlink ref="H841" r:id="rId805" xr:uid="{3C1D15B8-A395-4DFB-8BE7-CE8D1CFAF21F}"/>
    <hyperlink ref="H842" r:id="rId806" xr:uid="{E9675756-BAEA-4474-B6D6-DE5ABE86D266}"/>
    <hyperlink ref="H843" r:id="rId807" xr:uid="{7D754030-69F6-4210-A530-B6278C8DBBB3}"/>
    <hyperlink ref="H844" r:id="rId808" xr:uid="{6C48C02C-D282-413E-8909-004FEAB076A8}"/>
    <hyperlink ref="H845" r:id="rId809" xr:uid="{20811768-E603-4FDF-BE1C-C8D2DE2373B7}"/>
    <hyperlink ref="H846" r:id="rId810" xr:uid="{A37A52F0-E89E-4983-AC1B-1FCA54C9B654}"/>
    <hyperlink ref="H847" r:id="rId811" xr:uid="{15488E3D-8004-4189-A594-E43CA8AB7756}"/>
    <hyperlink ref="H848" r:id="rId812" xr:uid="{A9733184-708F-41BD-9FFF-EF74C81A4D67}"/>
    <hyperlink ref="H849" r:id="rId813" xr:uid="{0C3C1698-387D-4909-9C4C-8B542BFEF0D5}"/>
    <hyperlink ref="H850" r:id="rId814" xr:uid="{084E11D4-AFEA-4CA5-9032-FBD161DDBB62}"/>
    <hyperlink ref="H851" r:id="rId815" xr:uid="{9BD6C667-D297-4AFF-9D9B-73AB0D9C7EA5}"/>
    <hyperlink ref="H852" r:id="rId816" xr:uid="{E7342FD5-9AD1-475F-B607-B70AA2AA2AF3}"/>
    <hyperlink ref="H853" r:id="rId817" xr:uid="{C71A8741-D628-46BB-926F-9675C4E6332A}"/>
    <hyperlink ref="H854" r:id="rId818" xr:uid="{6C3F09AC-E35B-43BF-BFFE-3BC55943B9CE}"/>
    <hyperlink ref="H855" r:id="rId819" xr:uid="{B25A4FF5-0EAB-4B3C-970B-21969610678B}"/>
    <hyperlink ref="H856" r:id="rId820" xr:uid="{4206E101-9DEF-4302-9DA9-B572E841334F}"/>
    <hyperlink ref="H857" r:id="rId821" xr:uid="{70591E2A-430E-4E5A-A945-183D8A84BDC2}"/>
    <hyperlink ref="H858" r:id="rId822" xr:uid="{81DA0341-4345-4D2A-BAA1-D5FB88EAFEBB}"/>
    <hyperlink ref="H859" r:id="rId823" xr:uid="{41F6F7C4-B77C-4592-821E-0D666D15DDD4}"/>
    <hyperlink ref="H861" r:id="rId824" xr:uid="{B2FEE38F-FE49-4BA8-93D2-7D3C2DF3462B}"/>
    <hyperlink ref="H862" r:id="rId825" xr:uid="{307D6666-7B4A-4ADE-936E-4809958D5AFF}"/>
    <hyperlink ref="H863" r:id="rId826" xr:uid="{FDE215BD-EFD5-4ED6-89C7-E35AB1347CCE}"/>
    <hyperlink ref="H864" r:id="rId827" xr:uid="{343A2CB5-499B-4513-9C04-B0D9D985EAA3}"/>
    <hyperlink ref="H865" r:id="rId828" xr:uid="{D97E5E26-99DD-48FA-AE75-6F50D700CB24}"/>
    <hyperlink ref="H866" r:id="rId829" xr:uid="{D208B0A1-B0B4-47FB-921A-99108CDB566F}"/>
    <hyperlink ref="H867" r:id="rId830" xr:uid="{4F5A65E7-2151-4156-9905-5F00F8003A8A}"/>
    <hyperlink ref="H868" r:id="rId831" xr:uid="{8BC545EE-9B27-47A2-9F61-E17A6FC21214}"/>
    <hyperlink ref="H869" r:id="rId832" xr:uid="{AC43A644-9394-4447-BBCF-9F4E7D94CA94}"/>
    <hyperlink ref="H870" r:id="rId833" xr:uid="{32E7B48E-B1DC-4959-BDD2-5812FF462AA8}"/>
    <hyperlink ref="H871" r:id="rId834" xr:uid="{B29B178F-E894-4964-8CF0-B5A59032B254}"/>
    <hyperlink ref="H872" r:id="rId835" xr:uid="{9A295FE4-3189-4560-93EB-32B3B8B89DC0}"/>
    <hyperlink ref="H873" r:id="rId836" xr:uid="{AA7F9AC2-8500-4554-BC37-B9F9CB2F3313}"/>
    <hyperlink ref="H874" r:id="rId837" xr:uid="{D6B3CA1F-1E0F-4C98-8F0D-8EECB29122BF}"/>
    <hyperlink ref="H875" r:id="rId838" xr:uid="{E0D13629-2A18-4433-8B13-8C736F33F265}"/>
    <hyperlink ref="H876" r:id="rId839" xr:uid="{D8D2C472-383E-4C66-B08B-4C796F4F3B0A}"/>
    <hyperlink ref="H877" r:id="rId840" xr:uid="{EE74DE38-D166-487B-B842-AFFAA5644D0E}"/>
    <hyperlink ref="H878" r:id="rId841" xr:uid="{A6DB6C70-F339-40D1-A9F2-B6B8D90177ED}"/>
    <hyperlink ref="H879" r:id="rId842" xr:uid="{B405A141-7853-45E7-AEEA-B06EE8DC81C1}"/>
    <hyperlink ref="H880" r:id="rId843" xr:uid="{3C064B2F-2CC8-49EF-8C67-C6F40C5E1D77}"/>
    <hyperlink ref="H881" r:id="rId844" xr:uid="{42DD6C57-97F1-41FD-BD23-618521CFB67F}"/>
    <hyperlink ref="H882" r:id="rId845" xr:uid="{8B26DA26-2360-469E-88BA-96DE5B69021B}"/>
    <hyperlink ref="H883" r:id="rId846" xr:uid="{210FB09E-F2D6-44E2-932F-7B14B016AEAE}"/>
    <hyperlink ref="H884" r:id="rId847" xr:uid="{FFA5A6EC-DB6D-43F5-A4DA-C2783E0B209D}"/>
    <hyperlink ref="H885" r:id="rId848" xr:uid="{4B215276-6BBE-42B0-BAFC-D18A0D4E2BDE}"/>
    <hyperlink ref="H886" r:id="rId849" xr:uid="{A93817F2-E6D4-4AB1-93A8-A8B7FAF4F9B8}"/>
    <hyperlink ref="H887" r:id="rId850" xr:uid="{698AD084-7085-408A-A39A-138E445779EF}"/>
    <hyperlink ref="H888" r:id="rId851" xr:uid="{5D42CEA4-DB3E-4C96-AF1F-A45AFCC09AF4}"/>
    <hyperlink ref="H889" r:id="rId852" xr:uid="{3EC8161D-7040-4B52-B8F7-C2948E115859}"/>
    <hyperlink ref="H890" r:id="rId853" xr:uid="{CAC6C981-6BCF-46A4-BD1D-3DBBBA5E0B71}"/>
    <hyperlink ref="H891" r:id="rId854" xr:uid="{C605B29B-A9D8-45BC-84F7-66821CC2E800}"/>
    <hyperlink ref="H894" r:id="rId855" xr:uid="{3EFB3D41-DD35-4F4F-A779-1918880529AC}"/>
    <hyperlink ref="H895" r:id="rId856" xr:uid="{187ACEBF-3783-4E1B-8E8E-828D1F05A59E}"/>
    <hyperlink ref="H896" r:id="rId857" xr:uid="{54F2775E-3421-4618-B2C8-DAF161987D0D}"/>
    <hyperlink ref="H897" r:id="rId858" xr:uid="{0CBA2731-F32D-4DE0-9521-7F335E3E1D52}"/>
    <hyperlink ref="H898" r:id="rId859" xr:uid="{951C1238-6704-4BA9-899C-8C81535E7D06}"/>
    <hyperlink ref="H899" r:id="rId860" xr:uid="{C0BD8F2B-3D53-4414-A72E-5840D9042E7F}"/>
    <hyperlink ref="H900" r:id="rId861" xr:uid="{F0C39F16-758C-40D4-829E-B41F4CD57477}"/>
    <hyperlink ref="H901" r:id="rId862" xr:uid="{F693D7C4-2F8C-48B7-A1DA-032B08B38CC5}"/>
    <hyperlink ref="H902" r:id="rId863" xr:uid="{F57879EE-37EF-42B2-8CD7-3B0255C77E52}"/>
    <hyperlink ref="H903" r:id="rId864" xr:uid="{D95E9D62-80FC-4099-B611-29D7774237A1}"/>
    <hyperlink ref="H904" r:id="rId865" xr:uid="{592D549B-9C17-46A2-BA7F-CADA822FA581}"/>
    <hyperlink ref="H905" r:id="rId866" xr:uid="{E832718D-83EB-4430-9A20-77AA0BC4B31E}"/>
    <hyperlink ref="H906" r:id="rId867" xr:uid="{D4622F3E-522E-4A78-9C1C-A1943BCFB7A5}"/>
    <hyperlink ref="H907" r:id="rId868" xr:uid="{010E17F1-DE02-4E84-AEC8-B07E552CD051}"/>
    <hyperlink ref="H908" r:id="rId869" xr:uid="{437D0DE3-9FFA-49A3-83C2-07A3033CDC5F}"/>
    <hyperlink ref="H909" r:id="rId870" xr:uid="{98C2E7D2-831C-4924-99CA-210BF6015D42}"/>
    <hyperlink ref="H910" r:id="rId871" xr:uid="{DB977615-8885-4ED4-A424-DB7A7B030308}"/>
    <hyperlink ref="H911" r:id="rId872" xr:uid="{DF675218-DECA-404D-BB11-A9A0364F54CF}"/>
    <hyperlink ref="H912" r:id="rId873" xr:uid="{F2D19284-85B4-4810-9493-ED99285F6594}"/>
    <hyperlink ref="H913" r:id="rId874" xr:uid="{35A954C5-4B60-42DF-858D-1F16486812F4}"/>
    <hyperlink ref="H914" r:id="rId875" xr:uid="{855C8C98-0507-4510-A1B4-9F17D3BB0AEC}"/>
    <hyperlink ref="H915" r:id="rId876" xr:uid="{CFC60520-7EF5-46FE-8F1F-71C927577AD0}"/>
    <hyperlink ref="H916" r:id="rId877" xr:uid="{1F1AEE6F-8589-41AB-9A50-7D2BC174CF60}"/>
    <hyperlink ref="H917" r:id="rId878" xr:uid="{7DF96EBE-B926-4809-9416-75D3422CE784}"/>
    <hyperlink ref="H918" r:id="rId879" xr:uid="{471C1529-10F3-4B19-8D34-E83761BFFE5B}"/>
    <hyperlink ref="H919" r:id="rId880" xr:uid="{AAC40830-E7CD-4ECD-9190-11036EF5511E}"/>
    <hyperlink ref="H920" r:id="rId881" xr:uid="{3305CDB5-3CA1-478E-BC11-4D3F938E0516}"/>
    <hyperlink ref="H921" r:id="rId882" xr:uid="{A2C90D22-99A7-4814-9C11-B3D88DE61CB1}"/>
    <hyperlink ref="H922" r:id="rId883" xr:uid="{A9D34067-374A-4C0A-B4CC-8B5EE232B3A9}"/>
    <hyperlink ref="H923" r:id="rId884" xr:uid="{3D457D50-2132-4C9D-B672-4DD7072027B9}"/>
    <hyperlink ref="H924" r:id="rId885" xr:uid="{B40185EB-E45C-46DD-805D-53A3D87E0F25}"/>
    <hyperlink ref="H925" r:id="rId886" xr:uid="{ECA516FB-B4AB-46CC-AE3C-78591C9296F9}"/>
    <hyperlink ref="H926" r:id="rId887" xr:uid="{1E972514-F6AD-468D-A5B3-8530F2B18110}"/>
    <hyperlink ref="H927" r:id="rId888" xr:uid="{B1975196-E238-4495-A7F6-C3BF7FA98FF6}"/>
    <hyperlink ref="H928" r:id="rId889" xr:uid="{E4E392B2-F3DD-4401-9E70-7792B92E40B9}"/>
    <hyperlink ref="H929" r:id="rId890" xr:uid="{B0B2B806-2AB9-4EDB-97BF-0883CA4842E3}"/>
    <hyperlink ref="H930" r:id="rId891" xr:uid="{8A8504A8-15C4-403B-856A-D29601D9A7C7}"/>
    <hyperlink ref="H931" r:id="rId892" xr:uid="{6EA2A6B5-7358-4FEE-9E09-A648215406BB}"/>
    <hyperlink ref="H932" r:id="rId893" xr:uid="{5CA369F0-60E7-44A8-A572-3437D4A2A2B6}"/>
    <hyperlink ref="H933" r:id="rId894" xr:uid="{EC533BF9-28CF-4476-9C6D-546D007196C9}"/>
    <hyperlink ref="H934" r:id="rId895" xr:uid="{606B5B92-0A89-4137-A7F2-C2D9C15B96F4}"/>
    <hyperlink ref="H935" r:id="rId896" xr:uid="{55747F6A-233B-4DEE-B3BF-C23D009E5737}"/>
    <hyperlink ref="H936" r:id="rId897" xr:uid="{BB6E859F-8ED0-46D2-8897-6DE5A54B6F5F}"/>
    <hyperlink ref="H937" r:id="rId898" xr:uid="{FFBA664D-D011-44A1-B159-2962FE93701D}"/>
    <hyperlink ref="H938" r:id="rId899" xr:uid="{1093D01E-FA49-4B93-8B8C-C3B91B1A555D}"/>
    <hyperlink ref="Q938" r:id="rId900" xr:uid="{B6FFDE81-F4CB-4AA2-A695-3D674AB3DEC0}"/>
    <hyperlink ref="H939" r:id="rId901" xr:uid="{7E05F16C-DF33-4B4F-B4FF-55FB9E91CA18}"/>
    <hyperlink ref="H940" r:id="rId902" xr:uid="{CCEE2640-0A52-480C-B7E7-FC3556890AE5}"/>
    <hyperlink ref="H941" r:id="rId903" xr:uid="{7FF8FFEE-7122-4AA6-898F-1171ACDB4AD0}"/>
    <hyperlink ref="H942" r:id="rId904" xr:uid="{411BC9FC-CE71-4E75-9298-797D091F630A}"/>
    <hyperlink ref="H943" r:id="rId905" xr:uid="{28BE3422-1358-4784-9D0B-1BA63AC5ADE4}"/>
    <hyperlink ref="H944" r:id="rId906" xr:uid="{5E4F8835-261B-4BF2-A2E0-BCC4A24FFCD4}"/>
    <hyperlink ref="H945" r:id="rId907" xr:uid="{7156D4D4-5C0B-4546-8605-A45054284019}"/>
    <hyperlink ref="H946" r:id="rId908" xr:uid="{FBB152A0-7BB7-4EA6-A792-F1A25DEA8EC9}"/>
    <hyperlink ref="H947" r:id="rId909" xr:uid="{9C9031DA-6037-42CB-96E6-696F20491846}"/>
    <hyperlink ref="H948" r:id="rId910" xr:uid="{F98CE2B5-B7EC-43C2-99B3-EA76E59D6DC0}"/>
    <hyperlink ref="H949" r:id="rId911" xr:uid="{1003FDDD-1E25-477D-81CD-F05C9C5F4CE2}"/>
    <hyperlink ref="H950" r:id="rId912" xr:uid="{69E0E9E6-BDB1-46DC-863D-4B9368AC0863}"/>
    <hyperlink ref="H951" r:id="rId913" xr:uid="{D86BEFA0-FCD9-4107-ABA8-193E95347CA3}"/>
    <hyperlink ref="H952" r:id="rId914" xr:uid="{0A0F1B37-733B-41EE-B48E-8FC8FAF7929E}"/>
    <hyperlink ref="H953" r:id="rId915" xr:uid="{C704E831-E701-439E-A819-6F7FBD6D0E27}"/>
    <hyperlink ref="H954" r:id="rId916" xr:uid="{2CADAA9E-8535-4A08-96CA-3FE537AA40E8}"/>
    <hyperlink ref="H955" r:id="rId917" xr:uid="{B615E6B7-3D7D-41BB-B8EE-E65BD865B11A}"/>
    <hyperlink ref="H956" r:id="rId918" xr:uid="{FB5DBA92-4B94-4E0F-ACA5-DF6BF8698486}"/>
    <hyperlink ref="H957" r:id="rId919" xr:uid="{62514FE8-961E-4C57-83A2-A894465A3449}"/>
    <hyperlink ref="H959" r:id="rId920" xr:uid="{32C23BF5-E7C9-4EAC-983F-80E88809B5EE}"/>
    <hyperlink ref="H960" r:id="rId921" xr:uid="{BA03AD73-192D-4887-863C-362F1AA71F12}"/>
    <hyperlink ref="H961" r:id="rId922" xr:uid="{8DA31534-9432-47A1-84B5-67D23D5B3584}"/>
    <hyperlink ref="H962" r:id="rId923" xr:uid="{E51FC55A-466F-4BF7-8053-B7C63010CABF}"/>
    <hyperlink ref="H963" r:id="rId924" xr:uid="{7B5A8B65-D6A2-4335-A4BB-710ADCB9BE23}"/>
    <hyperlink ref="H964" r:id="rId925" xr:uid="{85546240-F1E4-4F99-A16F-565CDBF3C777}"/>
    <hyperlink ref="H965" r:id="rId926" xr:uid="{C5A1839A-060D-421F-8138-67E37842ECFB}"/>
    <hyperlink ref="H966" r:id="rId927" xr:uid="{EF3EC301-7648-4A11-B509-93DF3C93353D}"/>
    <hyperlink ref="H967" r:id="rId928" xr:uid="{0C12DF44-3263-4D2C-A239-F3A560EA289F}"/>
    <hyperlink ref="H968" r:id="rId929" xr:uid="{F9DA253D-0B66-4234-93C6-B6285661F93E}"/>
    <hyperlink ref="H969" r:id="rId930" xr:uid="{8F734062-C539-4757-81D3-6901C66DB754}"/>
    <hyperlink ref="H970" r:id="rId931" xr:uid="{F1CFC48F-8941-4BF0-964A-6DE7F05DD404}"/>
    <hyperlink ref="H971" r:id="rId932" xr:uid="{E9465171-DC10-4196-B2A7-B4F6621B7FC4}"/>
    <hyperlink ref="H972" r:id="rId933" xr:uid="{32CE2DCF-6D21-4E2C-9612-968149F0092B}"/>
    <hyperlink ref="H973" r:id="rId934" xr:uid="{7D537808-0AE0-4092-8438-9A296E4B9916}"/>
    <hyperlink ref="H974" r:id="rId935" xr:uid="{1CC1D2D6-D63F-4997-B949-B6080918EE8B}"/>
    <hyperlink ref="H975" r:id="rId936" xr:uid="{1DE23CB2-27E2-489E-8362-A0215B67467B}"/>
    <hyperlink ref="H976" r:id="rId937" xr:uid="{D2E2EEDF-9EE3-4A54-84C8-4C83CF0024B5}"/>
    <hyperlink ref="H977" r:id="rId938" xr:uid="{0B2F3C04-68D4-4789-9290-87ED725343F7}"/>
    <hyperlink ref="H978" r:id="rId939" xr:uid="{DDD0BE93-D781-405B-90C1-CE9099E20F4E}"/>
    <hyperlink ref="H979" r:id="rId940" xr:uid="{9E263E74-CFA9-4979-A181-327974898CAA}"/>
    <hyperlink ref="H980" r:id="rId941" xr:uid="{DCE57D06-BC09-41B0-8FB5-E45836A708D2}"/>
    <hyperlink ref="H981" r:id="rId942" xr:uid="{69127049-061E-46B3-8580-FE96B4EF4850}"/>
    <hyperlink ref="H982" r:id="rId943" xr:uid="{D42C132B-D7C5-4D4C-BB32-102B5C2CF5FF}"/>
    <hyperlink ref="H983" r:id="rId944" xr:uid="{8D6D7A03-626E-420F-B259-5C275C641CDD}"/>
    <hyperlink ref="H984" r:id="rId945" xr:uid="{0D7C69C0-4DEF-477C-9572-897D9FC11B0F}"/>
    <hyperlink ref="H986" r:id="rId946" xr:uid="{33EA0174-E741-4D14-BC14-5F4232311A30}"/>
    <hyperlink ref="H987" r:id="rId947" xr:uid="{C6F21E16-1E1B-41B5-A80C-BAD59C30E3B0}"/>
    <hyperlink ref="H988" r:id="rId948" xr:uid="{C2EDD683-63B4-447E-85AA-8DD6CDE86330}"/>
    <hyperlink ref="H989" r:id="rId949" xr:uid="{5A9F2557-E29C-412F-9CD0-D7DDD64CC934}"/>
    <hyperlink ref="H990" r:id="rId950" xr:uid="{3E519510-FCD5-4136-9812-0D3B1A63EEDB}"/>
    <hyperlink ref="H991" r:id="rId951" xr:uid="{89485047-663B-4C90-A831-5B06C0BC2615}"/>
    <hyperlink ref="H992" r:id="rId952" xr:uid="{9E34D6AF-AAD6-4939-A257-62B1D5FDBF7C}"/>
    <hyperlink ref="H993" r:id="rId953" xr:uid="{D2A61210-8547-4EF1-8DF7-8F6B262D5792}"/>
    <hyperlink ref="H994" r:id="rId954" xr:uid="{F499674E-AEC7-4F53-BEFC-31712675D1EA}"/>
    <hyperlink ref="H996" r:id="rId955" xr:uid="{19DDA323-9D4C-4B96-B0A6-484424EB891F}"/>
    <hyperlink ref="H997" r:id="rId956" xr:uid="{9062E846-15F4-40DC-9DDE-8EB6B0031662}"/>
    <hyperlink ref="H998" r:id="rId957" xr:uid="{870B969D-7C62-434A-9CD2-1978D40502BC}"/>
    <hyperlink ref="H999" r:id="rId958" xr:uid="{E45D46EA-A07C-4978-BEFE-3575712CA5A5}"/>
    <hyperlink ref="H1000" r:id="rId959" xr:uid="{C65AFB18-D3D4-4594-A1A1-1CB90DFBEB41}"/>
    <hyperlink ref="H1001" r:id="rId960" xr:uid="{00A7987E-7D90-45E0-8265-2990C01103A6}"/>
    <hyperlink ref="H1002" r:id="rId961" xr:uid="{969E9A7A-A523-4FF4-A2D1-2AD8C4A11204}"/>
    <hyperlink ref="H1003" r:id="rId962" xr:uid="{97F058E7-39A8-4840-B61F-E87B534B102D}"/>
    <hyperlink ref="H1006" r:id="rId963" xr:uid="{71A834E6-D7E8-4E8F-8BB9-94C480D2F50C}"/>
    <hyperlink ref="H1007" r:id="rId964" xr:uid="{255A6C71-F2AD-46AF-9466-C8F9D33AE113}"/>
    <hyperlink ref="H1009" r:id="rId965" xr:uid="{880F1CE5-3974-4F38-BE62-E730679D9928}"/>
    <hyperlink ref="H1010" r:id="rId966" xr:uid="{C56B132C-365D-47F6-AB89-2C291A2DBD28}"/>
    <hyperlink ref="H1011" r:id="rId967" xr:uid="{22D533FC-72EB-40DF-A09F-E80793677904}"/>
    <hyperlink ref="H1012" r:id="rId968" xr:uid="{9FD063BF-FB49-4739-9E44-376D8F6ED795}"/>
    <hyperlink ref="H1013" r:id="rId969" xr:uid="{D8F37A06-F784-4DB4-83CD-96A7E8D9FF5A}"/>
    <hyperlink ref="H1014" r:id="rId970" xr:uid="{FC2E423E-4220-4E03-876B-887CE5DC3EBD}"/>
    <hyperlink ref="H1015" r:id="rId971" xr:uid="{8E26762C-4A66-408C-A6F5-8774D36DCE13}"/>
    <hyperlink ref="H1016" r:id="rId972" xr:uid="{3853FE7B-AE8D-4432-8601-8C1A4F4B8AAF}"/>
    <hyperlink ref="H1017" r:id="rId973" xr:uid="{F3E97BBA-E206-4960-9265-EB81CD3A17D9}"/>
    <hyperlink ref="H1018" r:id="rId974" xr:uid="{661B8D88-8BA6-4690-ADAA-6F91D9359A6A}"/>
    <hyperlink ref="H1019" r:id="rId975" xr:uid="{CDFA5E14-EF6F-4B7C-8D03-2F170629D23E}"/>
    <hyperlink ref="H1020" r:id="rId976" xr:uid="{1545ACC6-8319-433F-96EE-F7BBA2585C5F}"/>
    <hyperlink ref="H1021" r:id="rId977" xr:uid="{333FF3D3-9EDE-4B2A-8381-8E55952CD6F5}"/>
    <hyperlink ref="H1022" r:id="rId978" xr:uid="{1B876DE7-3FFD-405E-B576-35596ED2E900}"/>
    <hyperlink ref="H1023" r:id="rId979" xr:uid="{5EA3B19F-D0DC-4383-BCD4-12699C1F1313}"/>
    <hyperlink ref="H1024" r:id="rId980" xr:uid="{4422381D-F3B6-4431-9E76-923139D317E7}"/>
    <hyperlink ref="H1025" r:id="rId981" xr:uid="{C755D0FE-32F1-4D9E-9571-5C5D4869AD51}"/>
    <hyperlink ref="H1026" r:id="rId982" xr:uid="{D2502D52-9091-4CE8-8055-B14AA8D2F862}"/>
    <hyperlink ref="H1027" r:id="rId983" xr:uid="{F11CD60F-E41B-4E7F-99E9-01B6DDDF9098}"/>
    <hyperlink ref="H1028" r:id="rId984" xr:uid="{66C29564-43C0-44B1-93A2-88A4227A7C09}"/>
    <hyperlink ref="H1029" r:id="rId985" xr:uid="{7A8004C1-B62E-4798-9A72-5F23517807C2}"/>
    <hyperlink ref="H1030" r:id="rId986" xr:uid="{8BE4C1C3-60B9-45F3-A5ED-8CF3A486AD66}"/>
    <hyperlink ref="H1031" r:id="rId987" xr:uid="{5A8593AF-9E8C-4AC6-9F2B-5AAC6C543709}"/>
    <hyperlink ref="H1032" r:id="rId988" xr:uid="{12389E68-0A54-444F-86CA-B7974E618210}"/>
    <hyperlink ref="H1033" r:id="rId989" xr:uid="{4339AAD2-AD1F-4C40-8FFE-D4CCAFF2F042}"/>
    <hyperlink ref="H1034" r:id="rId990" xr:uid="{1E8A8749-2975-4AB9-BFAD-4A19C54BBCDA}"/>
    <hyperlink ref="H1035" r:id="rId991" xr:uid="{3EACC519-DA24-4458-931E-84D557985B4C}"/>
    <hyperlink ref="H1036" r:id="rId992" xr:uid="{C5631885-2A3A-4B2E-B907-23BB89D68D11}"/>
    <hyperlink ref="H1037" r:id="rId993" xr:uid="{E5134322-D81E-4289-83E2-F8BAD4C2F5D7}"/>
    <hyperlink ref="H1038" r:id="rId994" xr:uid="{3B5FC7AC-5989-42BC-B011-2B5734D5EEEE}"/>
    <hyperlink ref="H1039" r:id="rId995" xr:uid="{2F63EBA6-7190-4D8D-B2D8-DEA45BECC724}"/>
    <hyperlink ref="H1040" r:id="rId996" xr:uid="{C50A24AD-09A4-42DF-A155-083925A6A3DE}"/>
    <hyperlink ref="H1041" r:id="rId997" xr:uid="{BFF12B52-5AB6-412E-B577-2A2E116AD2D0}"/>
    <hyperlink ref="H1042" r:id="rId998" xr:uid="{B70AF752-C7B7-4B54-A750-F8A1E170AFA2}"/>
    <hyperlink ref="H1043" r:id="rId999" xr:uid="{5FCA9B7D-775C-4354-90EA-1E6EB4A99CAB}"/>
    <hyperlink ref="H1046" r:id="rId1000" xr:uid="{36EBDEC2-6FD7-46BD-993E-68A92610D365}"/>
    <hyperlink ref="H1047" r:id="rId1001" xr:uid="{0DAA5FAC-3F0A-4FBC-B480-830E35E70246}"/>
    <hyperlink ref="H1048" r:id="rId1002" xr:uid="{5808C072-701D-45AD-8399-7C0D1E05E773}"/>
    <hyperlink ref="H1049" r:id="rId1003" xr:uid="{7D87C566-E609-409D-87BC-B918467B19B3}"/>
    <hyperlink ref="H1050" r:id="rId1004" xr:uid="{B8135200-7064-460B-99EA-8C8741DFEB03}"/>
    <hyperlink ref="H1052" r:id="rId1005" xr:uid="{0725A950-F2F7-4B37-961D-97AA6E53169C}"/>
    <hyperlink ref="H1053" r:id="rId1006" xr:uid="{8646374A-D063-4816-A113-97E87A56DAC5}"/>
    <hyperlink ref="H1055" r:id="rId1007" xr:uid="{E97958A2-C4BD-45BE-AB8A-6C06762DC1E0}"/>
    <hyperlink ref="H1056" r:id="rId1008" xr:uid="{BF5895F1-5F06-4915-A79B-7446DCE5887A}"/>
    <hyperlink ref="H1057" r:id="rId1009" xr:uid="{406C5F61-22FF-4327-BE33-15D56B40F0B9}"/>
    <hyperlink ref="H1058" r:id="rId1010" xr:uid="{977DACD6-8CA2-47D2-8B85-D7B34B4DB9D8}"/>
    <hyperlink ref="H1059" r:id="rId1011" xr:uid="{ED671905-0FE5-468E-B37C-C15A7411CE29}"/>
    <hyperlink ref="H1060" r:id="rId1012" xr:uid="{84A3C4D2-0F11-4372-B9FD-285FD3C02967}"/>
    <hyperlink ref="H1061" r:id="rId1013" xr:uid="{F2617A05-0137-476D-BAFF-D20BB145E01E}"/>
    <hyperlink ref="H1062" r:id="rId1014" xr:uid="{437B76FE-8C97-443C-B7D1-1C880DAE95AC}"/>
    <hyperlink ref="H1063" r:id="rId1015" xr:uid="{1FCB2597-363B-4364-88B7-B0CFFDDA66F1}"/>
    <hyperlink ref="H1064" r:id="rId1016" xr:uid="{31E20D67-81B5-4BEA-AC57-FEE35A392815}"/>
    <hyperlink ref="H1065" r:id="rId1017" xr:uid="{5E678F00-8032-4F3D-86AE-F1F44FB2A98D}"/>
    <hyperlink ref="H1066" r:id="rId1018" xr:uid="{473318C0-9266-4A0C-AB59-5071007B5276}"/>
    <hyperlink ref="H1067" r:id="rId1019" xr:uid="{A12A1134-5676-47EF-8055-1022D709412B}"/>
    <hyperlink ref="H1068" r:id="rId1020" xr:uid="{FA31826C-4E32-4DD0-AC68-C27EE0C6ADE3}"/>
    <hyperlink ref="H1069" r:id="rId1021" xr:uid="{2C97882B-CF07-46F3-9A6D-D3831CE29385}"/>
    <hyperlink ref="H1070" r:id="rId1022" xr:uid="{E26C8144-CD93-45AA-82D3-0D3AE74476D7}"/>
    <hyperlink ref="H1071" r:id="rId1023" xr:uid="{12D6198B-1C44-4798-939D-E690DAAF3F14}"/>
    <hyperlink ref="H1072" r:id="rId1024" xr:uid="{2ED67B70-D5AB-472C-BFC3-82A0FD73A54B}"/>
    <hyperlink ref="H1073" r:id="rId1025" xr:uid="{16445B27-432F-4950-B8B8-F78B3912FDA7}"/>
    <hyperlink ref="H1074" r:id="rId1026" xr:uid="{FE049680-BBA9-41B6-8812-2A6AB9D5C9FD}"/>
    <hyperlink ref="H1075" r:id="rId1027" xr:uid="{AFB57A55-0B21-4889-942F-8FD0A0CAD2A0}"/>
    <hyperlink ref="H1076" r:id="rId1028" xr:uid="{A6124C5E-2E46-4791-8DC3-D048927CD17D}"/>
    <hyperlink ref="H1077" r:id="rId1029" xr:uid="{4F06BB3B-A51D-4B8B-8190-5A875DDE4A45}"/>
    <hyperlink ref="H1078" r:id="rId1030" xr:uid="{E5E6A6A7-1434-4250-8AFB-BE6C1F519599}"/>
    <hyperlink ref="H1079" r:id="rId1031" xr:uid="{6D2B2731-4F4F-44A6-85D1-088F730521F3}"/>
    <hyperlink ref="H1080" r:id="rId1032" xr:uid="{93C65104-89DA-44BD-81C9-60F06573F64B}"/>
    <hyperlink ref="H1081" r:id="rId1033" xr:uid="{5CE03BE6-5C7E-48CF-865C-52623756A686}"/>
    <hyperlink ref="H1082" r:id="rId1034" xr:uid="{EA78283B-97BC-47C0-9397-E68E25BB86EC}"/>
    <hyperlink ref="H1083" r:id="rId1035" xr:uid="{A45E5687-C013-4647-BE23-BC6A93376F67}"/>
    <hyperlink ref="H1084" r:id="rId1036" xr:uid="{CF9B445F-9C32-4903-B6A2-FF5E6D95FB1E}"/>
    <hyperlink ref="H1085" r:id="rId1037" xr:uid="{E649D9B7-F3B1-4DC1-8C35-1AA6E0289454}"/>
    <hyperlink ref="H1086" r:id="rId1038" xr:uid="{473B0583-A831-490B-AE23-9A85476662B7}"/>
    <hyperlink ref="H1087" r:id="rId1039" xr:uid="{C1739A76-B9D0-48C2-87EE-243615ECEADC}"/>
    <hyperlink ref="H1088" r:id="rId1040" xr:uid="{C3B0DB8F-2F37-47E2-8D94-0E942E17BC1E}"/>
    <hyperlink ref="H1089" r:id="rId1041" xr:uid="{C385D2BA-8158-4B51-83F0-F113C4EC5F37}"/>
    <hyperlink ref="H1090" r:id="rId1042" xr:uid="{A97D1FF7-465F-425B-AEE4-3C0C85A2A55E}"/>
    <hyperlink ref="H1091" r:id="rId1043" xr:uid="{8DE14FB9-5E06-40B8-AA93-B394B783EDFB}"/>
    <hyperlink ref="H1092" r:id="rId1044" xr:uid="{960BC231-C175-46D4-924A-3FAFA9113D40}"/>
    <hyperlink ref="H1093" r:id="rId1045" xr:uid="{DDB9E33D-4995-48BA-BAA6-8D8FCCC1313A}"/>
    <hyperlink ref="H1094" r:id="rId1046" xr:uid="{B010813B-01F4-48A2-BF5A-61BFE8D8697B}"/>
    <hyperlink ref="H1095" r:id="rId1047" xr:uid="{1C050A81-97E6-44FA-B576-1A96A8A22BA6}"/>
    <hyperlink ref="H1096" r:id="rId1048" xr:uid="{548F4E7F-CB03-4874-AC14-0A72A35C2907}"/>
    <hyperlink ref="H1097" r:id="rId1049" xr:uid="{28E5C096-BB74-491C-943E-80E2D2086181}"/>
    <hyperlink ref="H1098" r:id="rId1050" xr:uid="{010DC7CC-2CFE-43FE-B2C6-ABCDD3FFEEF4}"/>
    <hyperlink ref="H1099" r:id="rId1051" xr:uid="{1F1236AE-BF37-4F1B-8D52-052F8627F6FC}"/>
    <hyperlink ref="H1100" r:id="rId1052" xr:uid="{D933F0A7-D70C-4B5C-AA49-A8577B721446}"/>
    <hyperlink ref="H1101" r:id="rId1053" xr:uid="{2CB631CF-99C2-442F-8BF1-2CE8321AB7B3}"/>
    <hyperlink ref="H1102" r:id="rId1054" xr:uid="{2B6C2018-CA31-4D47-ACAF-EB6464F97B53}"/>
    <hyperlink ref="H1103" r:id="rId1055" xr:uid="{0016EF88-E7ED-416C-A879-259FAD1A55EF}"/>
    <hyperlink ref="H1104" r:id="rId1056" xr:uid="{A50A5BFF-405A-47CE-8FD3-ECD5CB06B97D}"/>
    <hyperlink ref="H1105" r:id="rId1057" xr:uid="{21B5DFEE-20E2-4F86-B05C-B764A9B50276}"/>
    <hyperlink ref="H1106" r:id="rId1058" xr:uid="{13128C94-E2A1-470D-AD7F-F5534619F8F6}"/>
    <hyperlink ref="H1107" r:id="rId1059" xr:uid="{5A1026B9-3BBD-4F6E-B6A4-F243C3A799F0}"/>
    <hyperlink ref="H1108" r:id="rId1060" xr:uid="{404F02BE-4F48-4D79-A74E-7449FE523168}"/>
    <hyperlink ref="H1109" r:id="rId1061" xr:uid="{C7BE29C0-AFEA-4CF0-AB31-2CEDA195D6A8}"/>
    <hyperlink ref="H1110" r:id="rId1062" xr:uid="{1C8C1633-B704-48CB-A3A4-45084CE93CEB}"/>
    <hyperlink ref="H1111" r:id="rId1063" xr:uid="{1A387DBD-7FB6-4470-9297-7BEEB8EF97B3}"/>
    <hyperlink ref="H1112" r:id="rId1064" xr:uid="{43962072-342F-4E7F-B715-58F6728AED2A}"/>
    <hyperlink ref="H1113" r:id="rId1065" xr:uid="{ABD6569D-E6AA-443A-8F8A-2BE107E6672E}"/>
    <hyperlink ref="H1114" r:id="rId1066" xr:uid="{96F54159-F1F4-493D-9977-18D67304B86D}"/>
    <hyperlink ref="H1115" r:id="rId1067" xr:uid="{BD3679FF-898A-4A05-A9B7-9053A4A3E214}"/>
    <hyperlink ref="H1116" r:id="rId1068" xr:uid="{7C0611D4-B80D-4E3D-932B-6B0F5F16579A}"/>
    <hyperlink ref="H1117" r:id="rId1069" xr:uid="{5E0D0C57-515C-4CC3-A73A-ABFB6269B81D}"/>
    <hyperlink ref="H1118" r:id="rId1070" xr:uid="{827F00BE-1319-4430-A02F-155BB097FAF9}"/>
    <hyperlink ref="H1119" r:id="rId1071" xr:uid="{4623EC91-00AA-4F5A-B1EB-7FD2417FFE90}"/>
    <hyperlink ref="H1120" r:id="rId1072" xr:uid="{40A56BB3-A8DE-4B45-B8CB-76610DC8294F}"/>
    <hyperlink ref="H1121" r:id="rId1073" xr:uid="{07D403B6-38F2-4F22-B307-04F11B5E4C4B}"/>
    <hyperlink ref="H1122" r:id="rId1074" xr:uid="{22AE3ABC-095E-4B2D-A3E0-37EBB385673E}"/>
    <hyperlink ref="H1123" r:id="rId1075" xr:uid="{C83EDE57-6276-4A70-A466-EAC3036A2DE7}"/>
    <hyperlink ref="H1124" r:id="rId1076" xr:uid="{0BF928F1-FDC1-40D7-BEBB-2FF27E3CCA3E}"/>
    <hyperlink ref="H1125" r:id="rId1077" xr:uid="{97A78ABE-CB02-476A-A432-342BDA5FD275}"/>
    <hyperlink ref="H1126" r:id="rId1078" xr:uid="{037E3C89-B4B3-46E6-9660-B620E36C5BE9}"/>
    <hyperlink ref="H1127" r:id="rId1079" xr:uid="{3576F118-F220-49CD-9425-28029779C51C}"/>
    <hyperlink ref="H1128" r:id="rId1080" xr:uid="{F3FB70E7-DA7E-408E-9C1D-83F860F1ABB6}"/>
    <hyperlink ref="H1129" r:id="rId1081" xr:uid="{5807B8BB-BFA9-4C22-97A2-49ECFB904209}"/>
    <hyperlink ref="H1130" r:id="rId1082" xr:uid="{013DE7E7-6E5B-4CC7-B579-E9EC1092111B}"/>
    <hyperlink ref="H1131" r:id="rId1083" xr:uid="{D0F6A8FD-8967-43F4-84FB-7A575FF51AAA}"/>
    <hyperlink ref="H1132" r:id="rId1084" xr:uid="{7823BEEC-C05C-48A8-8DBD-25CDFB60AF3C}"/>
    <hyperlink ref="H1133" r:id="rId1085" xr:uid="{26F38952-AF5C-47E0-B20A-9A53AAA6895A}"/>
    <hyperlink ref="H1134" r:id="rId1086" xr:uid="{9AF38F5D-1CAA-4296-BEAC-17C19316CF47}"/>
    <hyperlink ref="H1135" r:id="rId1087" xr:uid="{13A0B101-D436-4422-AEB3-0A6FB207210E}"/>
    <hyperlink ref="H1136" r:id="rId1088" xr:uid="{475A3B9B-A3E9-4D4D-9C3E-BDBA2ED4DEA0}"/>
    <hyperlink ref="H1137" r:id="rId1089" xr:uid="{61063AC1-DEC7-46CF-BDAC-7D612DE633B6}"/>
    <hyperlink ref="H1138" r:id="rId1090" xr:uid="{90E173DB-7F6E-440C-9B64-D41DEC45AAF8}"/>
    <hyperlink ref="H1139" r:id="rId1091" xr:uid="{F562DB13-FCB9-4FBF-BDE5-B65C5915B4E5}"/>
    <hyperlink ref="H1140" r:id="rId1092" xr:uid="{968F2A2F-080B-44D8-BFFD-1A058ADE6A96}"/>
    <hyperlink ref="H1141" r:id="rId1093" xr:uid="{F507302D-BE62-47CD-8DDE-4A529F23B0D5}"/>
    <hyperlink ref="H1142" r:id="rId1094" xr:uid="{03AF524B-59AC-4DB0-97CA-F37B5F33EBD6}"/>
    <hyperlink ref="H1143" r:id="rId1095" xr:uid="{44867832-23CA-4D6B-A966-8FFBC1F7D3EB}"/>
    <hyperlink ref="H1144" r:id="rId1096" xr:uid="{B92436D4-A687-4B77-A2AB-1666802EAA3D}"/>
    <hyperlink ref="H1145" r:id="rId1097" xr:uid="{90C9BB6B-7FDE-40BA-B28D-8CAAE2F1DD70}"/>
    <hyperlink ref="H1146" r:id="rId1098" xr:uid="{97FD9F09-72D3-4B78-A844-00F31DA4A9C2}"/>
    <hyperlink ref="H1147" r:id="rId1099" xr:uid="{5D3E99B9-7C46-4D65-A23B-A30DD6CF9B34}"/>
    <hyperlink ref="H1148" r:id="rId1100" xr:uid="{0C607175-E837-4A1F-8DE0-CDAB953E042A}"/>
    <hyperlink ref="H1149" r:id="rId1101" xr:uid="{2804B0EB-4C7A-47A0-9CD6-BE7B09DC6D02}"/>
    <hyperlink ref="H1150" r:id="rId1102" xr:uid="{724DD251-AD47-4E2D-8928-82D1A6B5D3D0}"/>
    <hyperlink ref="H1151" r:id="rId1103" xr:uid="{591B2BF1-FC9E-4D96-B91D-DA5E2C411110}"/>
    <hyperlink ref="H1152" r:id="rId1104" xr:uid="{175C419D-2DDE-49E6-9348-E0E124B8B0DE}"/>
    <hyperlink ref="H1153" r:id="rId1105" xr:uid="{DB3FAB0C-E1FC-446F-AEA6-EB898F7F53EF}"/>
    <hyperlink ref="H1154" r:id="rId1106" xr:uid="{F0E5F928-8B16-4E57-95A7-0267F22C1B47}"/>
    <hyperlink ref="H1155" r:id="rId1107" xr:uid="{B68EAC29-D7DC-4DB5-89F2-39E97A5071C4}"/>
    <hyperlink ref="H1156" r:id="rId1108" xr:uid="{340CC494-1C8A-4375-B716-F89DFD61AF50}"/>
    <hyperlink ref="H1157" r:id="rId1109" xr:uid="{CF295CE9-E664-48AF-A694-4AA894BB8AFD}"/>
    <hyperlink ref="H1158" r:id="rId1110" xr:uid="{812196E5-8600-4F20-B718-A8A6E4B4EEA2}"/>
    <hyperlink ref="H1159" r:id="rId1111" xr:uid="{9EF8B1D0-3EB9-41B0-ADC1-0DAB5E507432}"/>
    <hyperlink ref="H1160" r:id="rId1112" xr:uid="{34465396-BF7B-45F5-AFBB-0E60AD75C50C}"/>
    <hyperlink ref="H1161" r:id="rId1113" xr:uid="{9D2F9149-4F00-4FB4-BF64-108DB0549738}"/>
    <hyperlink ref="H1162" r:id="rId1114" xr:uid="{B8DB0F9E-1423-4B66-9A15-4746B7F5CF32}"/>
    <hyperlink ref="H1163" r:id="rId1115" xr:uid="{0EC76FDE-0BC9-453B-B68B-2BF7AC29677D}"/>
    <hyperlink ref="H1164" r:id="rId1116" xr:uid="{9AEC4F14-C50B-466A-A9C4-F5BA4CE6B07A}"/>
    <hyperlink ref="H1165" r:id="rId1117" xr:uid="{DD5656D1-8422-4175-BA53-AA6F0E9E334E}"/>
    <hyperlink ref="H1166" r:id="rId1118" xr:uid="{31A808EE-093B-4785-A83E-2EAB0D898EB8}"/>
    <hyperlink ref="H1167" r:id="rId1119" xr:uid="{C6713F58-B466-48FB-BE24-BB50579B33C6}"/>
    <hyperlink ref="H1168" r:id="rId1120" xr:uid="{13DBA345-0DAE-4F97-9851-C361180246FB}"/>
    <hyperlink ref="H1169" r:id="rId1121" xr:uid="{D6D7012A-3445-4418-8B78-ADCCE7A5AF06}"/>
    <hyperlink ref="H1170" r:id="rId1122" xr:uid="{AC0275BE-0CCD-452B-8634-E85D63B71A4B}"/>
    <hyperlink ref="H1171" r:id="rId1123" xr:uid="{D4E3630D-4725-4AD7-A4DE-16C9B981516E}"/>
    <hyperlink ref="H1172" r:id="rId1124" xr:uid="{4E1F097C-F12A-49D0-8063-2AA60D123B4D}"/>
    <hyperlink ref="H1173" r:id="rId1125" xr:uid="{619570BC-C3EC-48F6-824C-959D64136D0F}"/>
    <hyperlink ref="H1174" r:id="rId1126" xr:uid="{20771099-C05F-424A-89E5-8CE4E20BDD07}"/>
    <hyperlink ref="H1175" r:id="rId1127" xr:uid="{1F6F6455-EC58-457F-9FC1-48548BCF7851}"/>
    <hyperlink ref="H1176" r:id="rId1128" xr:uid="{C63D5EAF-3CA6-41AF-89F9-7F524D2A7082}"/>
    <hyperlink ref="H1178" r:id="rId1129" xr:uid="{95D9C2E1-9FAB-4D1C-87B1-0656224B70FD}"/>
    <hyperlink ref="H1179" r:id="rId1130" xr:uid="{20971B6E-99E4-4DCE-A52C-24F97F41FE8F}"/>
    <hyperlink ref="H1180" r:id="rId1131" xr:uid="{25977592-42E1-42A9-A0F1-C67322578A63}"/>
    <hyperlink ref="H1181" r:id="rId1132" xr:uid="{BC3FFE66-3B2E-468F-87B4-44C59DFB1D07}"/>
    <hyperlink ref="H1182" r:id="rId1133" xr:uid="{48B4746E-6FF7-40B8-B269-0B07BFB3BE60}"/>
    <hyperlink ref="H1183" r:id="rId1134" xr:uid="{CF4876ED-1CCD-41A2-947B-C0F9093B5F49}"/>
    <hyperlink ref="H1184" r:id="rId1135" xr:uid="{D95E1159-E3F5-4555-859C-78EE9D9CB0A1}"/>
    <hyperlink ref="H1185" r:id="rId1136" xr:uid="{5E703F4C-4249-4FA5-8FE4-D07389994E3D}"/>
    <hyperlink ref="H1186" r:id="rId1137" xr:uid="{6C4D5672-6279-4C65-9E61-65D54B1FBBB0}"/>
    <hyperlink ref="H1187" r:id="rId1138" xr:uid="{EAD27338-F692-4C75-AF77-CF8BB8FE91E0}"/>
    <hyperlink ref="H1188" r:id="rId1139" xr:uid="{A9F2A462-BC8C-472D-BFAF-F657C1CCF7E5}"/>
    <hyperlink ref="H1189" r:id="rId1140" xr:uid="{1192A512-0AC0-41F8-91A9-37787F64659C}"/>
    <hyperlink ref="H1190" r:id="rId1141" xr:uid="{A9F81573-7303-46CF-8592-A8C82A0C69AB}"/>
    <hyperlink ref="H1191" r:id="rId1142" xr:uid="{13874395-E48E-4DAA-ABF7-6F536AB7AF6B}"/>
    <hyperlink ref="H1192" r:id="rId1143" xr:uid="{7D0B17EF-EDFB-44A4-881D-25EA9043DF8A}"/>
    <hyperlink ref="H1193" r:id="rId1144" xr:uid="{74E32866-7A8D-49A8-A23C-B45A7924C2EA}"/>
    <hyperlink ref="H1194" r:id="rId1145" xr:uid="{5637100A-4237-490F-994D-CE798A76F861}"/>
    <hyperlink ref="H1195" r:id="rId1146" xr:uid="{95CC72A1-B37B-4643-A078-91392D9B8969}"/>
    <hyperlink ref="H1196" r:id="rId1147" xr:uid="{8FA9B8E8-E431-4A98-ACC3-8FEAF8011812}"/>
    <hyperlink ref="H1197" r:id="rId1148" xr:uid="{C25C3323-E2D0-421E-9E44-946F5B9B6406}"/>
    <hyperlink ref="H1198" r:id="rId1149" xr:uid="{2F1363FC-44BC-4391-AD61-3C6E546F3093}"/>
    <hyperlink ref="H1199" r:id="rId1150" xr:uid="{9DF24456-FA83-4257-8C26-55A0C54E3145}"/>
    <hyperlink ref="H1200" r:id="rId1151" xr:uid="{6C481512-ECB3-493C-933D-80DD21DC10B4}"/>
    <hyperlink ref="H1201" r:id="rId1152" xr:uid="{610C754D-7024-49E6-9B90-6B430252EE8F}"/>
    <hyperlink ref="H1202" r:id="rId1153" xr:uid="{22699EAD-55D2-447E-B3D7-1C082B8EAFA7}"/>
    <hyperlink ref="H1203" r:id="rId1154" xr:uid="{F8CCA715-B321-40D9-B6F2-306091FD6F58}"/>
    <hyperlink ref="H1204" r:id="rId1155" xr:uid="{727A80D0-CE2E-4A62-9B62-71685B1F4114}"/>
    <hyperlink ref="H1205" r:id="rId1156" xr:uid="{42F618E8-1A17-4615-8F61-F4B834320F63}"/>
    <hyperlink ref="H1206" r:id="rId1157" xr:uid="{59C06203-2D1A-453B-8E2F-2B598F08B4F8}"/>
    <hyperlink ref="H1207" r:id="rId1158" xr:uid="{F70ECB91-3C70-4EE7-ADDD-07C9A4BAB695}"/>
    <hyperlink ref="H1208" r:id="rId1159" xr:uid="{BD31C604-8AA0-48F6-9F0C-A79D9A891AD2}"/>
    <hyperlink ref="H1209" r:id="rId1160" xr:uid="{70B957F7-5B75-4D8D-BD27-5A6E64228AC5}"/>
    <hyperlink ref="H1210" r:id="rId1161" xr:uid="{2332F563-4F30-48D6-ACD3-EFE6EEA0D28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W1599"/>
  <sheetViews>
    <sheetView topLeftCell="F1" zoomScale="59" zoomScaleNormal="51" workbookViewId="0">
      <selection activeCell="V1437" sqref="V1437"/>
    </sheetView>
  </sheetViews>
  <sheetFormatPr defaultColWidth="14.3984375" defaultRowHeight="15.75" customHeight="1" x14ac:dyDescent="0.3"/>
  <cols>
    <col min="2" max="4" width="28.5" customWidth="1"/>
    <col min="5" max="5" width="17.69921875" customWidth="1"/>
  </cols>
  <sheetData>
    <row r="1" spans="1:23" ht="14.5" x14ac:dyDescent="0.35">
      <c r="A1" s="1" t="s">
        <v>5</v>
      </c>
      <c r="B1" s="1" t="s">
        <v>3863</v>
      </c>
      <c r="C1" s="1" t="s">
        <v>3864</v>
      </c>
      <c r="D1" s="1" t="s">
        <v>3865</v>
      </c>
      <c r="E1" s="1" t="s">
        <v>6</v>
      </c>
      <c r="F1" s="1" t="s">
        <v>7</v>
      </c>
      <c r="G1" s="1" t="s">
        <v>8</v>
      </c>
      <c r="H1" s="1" t="s">
        <v>9</v>
      </c>
      <c r="I1" s="1" t="s">
        <v>10</v>
      </c>
      <c r="J1" s="1" t="s">
        <v>11</v>
      </c>
      <c r="K1" s="1" t="s">
        <v>12</v>
      </c>
      <c r="L1" s="1" t="s">
        <v>13</v>
      </c>
      <c r="M1" s="1" t="s">
        <v>14</v>
      </c>
      <c r="N1" s="1" t="s">
        <v>15</v>
      </c>
      <c r="O1" s="1" t="s">
        <v>16</v>
      </c>
      <c r="P1" s="1" t="s">
        <v>19</v>
      </c>
      <c r="Q1" s="1" t="s">
        <v>20</v>
      </c>
      <c r="R1" s="1" t="s">
        <v>22</v>
      </c>
      <c r="S1" s="10" t="s">
        <v>8842</v>
      </c>
      <c r="T1" s="10" t="s">
        <v>8843</v>
      </c>
      <c r="U1" s="10" t="s">
        <v>8844</v>
      </c>
      <c r="V1" s="10" t="s">
        <v>11745</v>
      </c>
      <c r="W1" s="2"/>
    </row>
    <row r="2" spans="1:23" ht="14.5" hidden="1" x14ac:dyDescent="0.35">
      <c r="A2" s="3" t="s">
        <v>25</v>
      </c>
      <c r="B2" s="3" t="str">
        <f>INDEX('Plant data'!D:D,MATCH('Blast furnaces'!$A2,'Plant data'!$A:$A,0))</f>
        <v>San Nicolás de los Arroyos</v>
      </c>
      <c r="C2" s="3" t="str">
        <f>INDEX('Plant data'!E:E,MATCH('Blast furnaces'!$A2,'Plant data'!$A:$A,0))</f>
        <v>Buenos Aires</v>
      </c>
      <c r="D2" s="3" t="str">
        <f>INDEX('Plant data'!F:F,MATCH('Blast furnaces'!$A2,'Plant data'!$A:$A,0))</f>
        <v>Argentina</v>
      </c>
      <c r="E2" s="3" t="s">
        <v>26</v>
      </c>
      <c r="F2" s="3" t="s">
        <v>27</v>
      </c>
      <c r="G2" s="3" t="s">
        <v>28</v>
      </c>
      <c r="H2" s="3" t="s">
        <v>29</v>
      </c>
      <c r="I2" s="3" t="s">
        <v>30</v>
      </c>
      <c r="J2" s="3" t="s">
        <v>30</v>
      </c>
      <c r="K2" s="3">
        <v>1974</v>
      </c>
      <c r="L2" s="3">
        <v>51</v>
      </c>
      <c r="M2" s="3" t="s">
        <v>30</v>
      </c>
      <c r="N2" s="3" t="s">
        <v>30</v>
      </c>
      <c r="O2" s="3" t="s">
        <v>30</v>
      </c>
      <c r="P2" s="3">
        <v>2628</v>
      </c>
      <c r="Q2" s="3">
        <v>2340</v>
      </c>
      <c r="R2" s="4">
        <v>39448</v>
      </c>
      <c r="S2" s="9">
        <f>_xlfn.LET(
  _xlpm.x, R2,
  _xlpm.t, TEXT(R2,"@"),
  IF(R2="","",
     IF(ISNUMBER(_xlpm.x),
        IF(_xlpm.x&gt;=30000, _xlpm.x, DATE(_xlpm.x,1,1)),
        DATE(
          LEFT(_xlpm.t,4),
          IF(LEN(_xlpm.t)&gt;=7, MID(_xlpm.t,6,2), 1),
          IF(LEN(_xlpm.t)&gt;=10, RIGHT(_xlpm.t,2), 1)
        )
     )
  )
)</f>
        <v>39448</v>
      </c>
      <c r="T2" s="9">
        <f>IF(R2="","",EDATE(S2,240))</f>
        <v>46753</v>
      </c>
      <c r="U2" s="2"/>
      <c r="V2" s="2"/>
      <c r="W2" s="2"/>
    </row>
    <row r="3" spans="1:23" ht="14.5" hidden="1" x14ac:dyDescent="0.35">
      <c r="A3" s="3" t="s">
        <v>25</v>
      </c>
      <c r="B3" s="3" t="str">
        <f>INDEX('Plant data'!D:D,MATCH('Blast furnaces'!$A3,'Plant data'!$A:$A,0))</f>
        <v>San Nicolás de los Arroyos</v>
      </c>
      <c r="C3" s="3" t="str">
        <f>INDEX('Plant data'!E:E,MATCH('Blast furnaces'!$A3,'Plant data'!$A:$A,0))</f>
        <v>Buenos Aires</v>
      </c>
      <c r="D3" s="3" t="str">
        <f>INDEX('Plant data'!F:F,MATCH('Blast furnaces'!$A3,'Plant data'!$A:$A,0))</f>
        <v>Argentina</v>
      </c>
      <c r="E3" s="3" t="s">
        <v>32</v>
      </c>
      <c r="F3" s="3" t="s">
        <v>33</v>
      </c>
      <c r="G3" s="3" t="s">
        <v>28</v>
      </c>
      <c r="H3" s="3" t="s">
        <v>29</v>
      </c>
      <c r="I3" s="3" t="s">
        <v>30</v>
      </c>
      <c r="J3" s="3" t="s">
        <v>30</v>
      </c>
      <c r="K3" s="3">
        <v>1960</v>
      </c>
      <c r="L3" s="3">
        <v>65</v>
      </c>
      <c r="M3" s="3" t="s">
        <v>30</v>
      </c>
      <c r="N3" s="3" t="s">
        <v>30</v>
      </c>
      <c r="O3" s="3" t="s">
        <v>30</v>
      </c>
      <c r="P3" s="3">
        <v>1387</v>
      </c>
      <c r="Q3" s="3">
        <v>1548</v>
      </c>
      <c r="R3" s="4">
        <v>39845</v>
      </c>
      <c r="S3" s="9">
        <f t="shared" ref="S3:S66" si="0">_xlfn.LET(
  _xlpm.x, R3,
  _xlpm.t, TEXT(R3,"@"),
  IF(R3="","",
     IF(ISNUMBER(_xlpm.x),
        IF(_xlpm.x&gt;=30000, _xlpm.x, DATE(_xlpm.x,1,1)),
        DATE(
          LEFT(_xlpm.t,4),
          IF(LEN(_xlpm.t)&gt;=7, MID(_xlpm.t,6,2), 1),
          IF(LEN(_xlpm.t)&gt;=10, RIGHT(_xlpm.t,2), 1)
        )
     )
  )
)</f>
        <v>39845</v>
      </c>
      <c r="T3" s="9">
        <f t="shared" ref="T3:T9" si="1">IF(R3="","",EDATE(S3,240))</f>
        <v>47150</v>
      </c>
      <c r="U3" s="2"/>
      <c r="V3" s="2"/>
      <c r="W3" s="2"/>
    </row>
    <row r="4" spans="1:23" ht="14.5" hidden="1" x14ac:dyDescent="0.35">
      <c r="A4" s="3" t="s">
        <v>34</v>
      </c>
      <c r="B4" s="3" t="str">
        <f>INDEX('Plant data'!D:D,MATCH('Blast furnaces'!$A4,'Plant data'!$A:$A,0))</f>
        <v>Linz</v>
      </c>
      <c r="C4" s="3" t="str">
        <f>INDEX('Plant data'!E:E,MATCH('Blast furnaces'!$A4,'Plant data'!$A:$A,0))</f>
        <v>Upper Austria</v>
      </c>
      <c r="D4" s="3" t="str">
        <f>INDEX('Plant data'!F:F,MATCH('Blast furnaces'!$A4,'Plant data'!$A:$A,0))</f>
        <v>Austria</v>
      </c>
      <c r="E4" s="3" t="s">
        <v>35</v>
      </c>
      <c r="F4" s="3" t="s">
        <v>36</v>
      </c>
      <c r="G4" s="5" t="s">
        <v>37</v>
      </c>
      <c r="H4" s="3" t="s">
        <v>29</v>
      </c>
      <c r="I4" s="3" t="s">
        <v>30</v>
      </c>
      <c r="J4" s="3" t="s">
        <v>30</v>
      </c>
      <c r="K4" s="3">
        <v>1977</v>
      </c>
      <c r="L4" s="3">
        <v>48</v>
      </c>
      <c r="M4" s="3" t="s">
        <v>30</v>
      </c>
      <c r="N4" s="3" t="s">
        <v>30</v>
      </c>
      <c r="O4" s="3" t="s">
        <v>30</v>
      </c>
      <c r="P4" s="3">
        <v>3300</v>
      </c>
      <c r="Q4" s="3" t="s">
        <v>30</v>
      </c>
      <c r="R4" s="4">
        <v>43344</v>
      </c>
      <c r="S4" s="9">
        <f t="shared" si="0"/>
        <v>43344</v>
      </c>
      <c r="T4" s="9">
        <f t="shared" si="1"/>
        <v>50649</v>
      </c>
      <c r="U4" s="2"/>
      <c r="V4" s="2"/>
      <c r="W4" s="2"/>
    </row>
    <row r="5" spans="1:23" ht="14.5" hidden="1" x14ac:dyDescent="0.35">
      <c r="A5" s="3" t="s">
        <v>34</v>
      </c>
      <c r="B5" s="3" t="str">
        <f>INDEX('Plant data'!D:D,MATCH('Blast furnaces'!$A5,'Plant data'!$A:$A,0))</f>
        <v>Linz</v>
      </c>
      <c r="C5" s="3" t="str">
        <f>INDEX('Plant data'!E:E,MATCH('Blast furnaces'!$A5,'Plant data'!$A:$A,0))</f>
        <v>Upper Austria</v>
      </c>
      <c r="D5" s="3" t="str">
        <f>INDEX('Plant data'!F:F,MATCH('Blast furnaces'!$A5,'Plant data'!$A:$A,0))</f>
        <v>Austria</v>
      </c>
      <c r="E5" s="3" t="s">
        <v>38</v>
      </c>
      <c r="F5" s="3" t="s">
        <v>39</v>
      </c>
      <c r="G5" s="5" t="s">
        <v>37</v>
      </c>
      <c r="H5" s="3" t="s">
        <v>40</v>
      </c>
      <c r="I5" s="3" t="s">
        <v>30</v>
      </c>
      <c r="J5" s="3" t="s">
        <v>30</v>
      </c>
      <c r="K5" s="3">
        <v>1941</v>
      </c>
      <c r="L5" s="3">
        <v>86</v>
      </c>
      <c r="M5" s="3">
        <v>2023</v>
      </c>
      <c r="N5" s="3" t="s">
        <v>30</v>
      </c>
      <c r="O5" s="3">
        <v>2027</v>
      </c>
      <c r="P5" s="3">
        <v>850</v>
      </c>
      <c r="Q5" s="3" t="s">
        <v>30</v>
      </c>
      <c r="R5" s="6">
        <v>45222</v>
      </c>
      <c r="S5" s="9">
        <f t="shared" si="0"/>
        <v>45222</v>
      </c>
      <c r="T5" s="9">
        <f t="shared" si="1"/>
        <v>52527</v>
      </c>
      <c r="U5" s="2"/>
      <c r="V5" s="2"/>
      <c r="W5" s="2"/>
    </row>
    <row r="6" spans="1:23" ht="14.5" hidden="1" x14ac:dyDescent="0.35">
      <c r="A6" s="3" t="s">
        <v>34</v>
      </c>
      <c r="B6" s="3" t="str">
        <f>INDEX('Plant data'!D:D,MATCH('Blast furnaces'!$A6,'Plant data'!$A:$A,0))</f>
        <v>Linz</v>
      </c>
      <c r="C6" s="3" t="str">
        <f>INDEX('Plant data'!E:E,MATCH('Blast furnaces'!$A6,'Plant data'!$A:$A,0))</f>
        <v>Upper Austria</v>
      </c>
      <c r="D6" s="3" t="str">
        <f>INDEX('Plant data'!F:F,MATCH('Blast furnaces'!$A6,'Plant data'!$A:$A,0))</f>
        <v>Austria</v>
      </c>
      <c r="E6" s="3" t="s">
        <v>42</v>
      </c>
      <c r="F6" s="3" t="s">
        <v>43</v>
      </c>
      <c r="G6" s="5" t="s">
        <v>37</v>
      </c>
      <c r="H6" s="3" t="s">
        <v>40</v>
      </c>
      <c r="I6" s="3" t="s">
        <v>30</v>
      </c>
      <c r="J6" s="3" t="s">
        <v>30</v>
      </c>
      <c r="K6" s="3">
        <v>1941</v>
      </c>
      <c r="L6" s="3">
        <v>89</v>
      </c>
      <c r="M6" s="3">
        <v>2023</v>
      </c>
      <c r="N6" s="3" t="s">
        <v>30</v>
      </c>
      <c r="O6" s="3">
        <v>2030</v>
      </c>
      <c r="P6" s="3">
        <v>850</v>
      </c>
      <c r="Q6" s="3">
        <v>1200</v>
      </c>
      <c r="R6" s="7">
        <v>45566</v>
      </c>
      <c r="S6" s="9">
        <f t="shared" si="0"/>
        <v>45566</v>
      </c>
      <c r="T6" s="9">
        <f t="shared" si="1"/>
        <v>52871</v>
      </c>
      <c r="U6" s="2"/>
      <c r="V6" s="2"/>
      <c r="W6" s="2"/>
    </row>
    <row r="7" spans="1:23" ht="14.5" hidden="1" x14ac:dyDescent="0.35">
      <c r="A7" s="3" t="s">
        <v>44</v>
      </c>
      <c r="B7" s="3" t="str">
        <f>INDEX('Plant data'!D:D,MATCH('Blast furnaces'!$A7,'Plant data'!$A:$A,0))</f>
        <v>Leoben</v>
      </c>
      <c r="C7" s="3" t="str">
        <f>INDEX('Plant data'!E:E,MATCH('Blast furnaces'!$A7,'Plant data'!$A:$A,0))</f>
        <v>Styria</v>
      </c>
      <c r="D7" s="3" t="str">
        <f>INDEX('Plant data'!F:F,MATCH('Blast furnaces'!$A7,'Plant data'!$A:$A,0))</f>
        <v>Austria</v>
      </c>
      <c r="E7" s="3" t="s">
        <v>45</v>
      </c>
      <c r="F7" s="3" t="s">
        <v>33</v>
      </c>
      <c r="G7" s="5" t="s">
        <v>46</v>
      </c>
      <c r="H7" s="3" t="s">
        <v>29</v>
      </c>
      <c r="I7" s="3" t="s">
        <v>30</v>
      </c>
      <c r="J7" s="3" t="s">
        <v>30</v>
      </c>
      <c r="K7" s="3" t="s">
        <v>30</v>
      </c>
      <c r="L7" s="3" t="s">
        <v>30</v>
      </c>
      <c r="M7" s="3" t="s">
        <v>30</v>
      </c>
      <c r="N7" s="3" t="s">
        <v>30</v>
      </c>
      <c r="O7" s="3" t="s">
        <v>30</v>
      </c>
      <c r="P7" s="3">
        <v>825</v>
      </c>
      <c r="Q7" s="3">
        <v>1205</v>
      </c>
      <c r="R7" s="6">
        <v>43368</v>
      </c>
      <c r="S7" s="9">
        <f t="shared" si="0"/>
        <v>43368</v>
      </c>
      <c r="T7" s="9">
        <f t="shared" si="1"/>
        <v>50673</v>
      </c>
      <c r="U7" s="2"/>
      <c r="V7" s="2"/>
      <c r="W7" s="2"/>
    </row>
    <row r="8" spans="1:23" ht="14.5" hidden="1" x14ac:dyDescent="0.35">
      <c r="A8" s="3" t="s">
        <v>44</v>
      </c>
      <c r="B8" s="3" t="str">
        <f>INDEX('Plant data'!D:D,MATCH('Blast furnaces'!$A8,'Plant data'!$A:$A,0))</f>
        <v>Leoben</v>
      </c>
      <c r="C8" s="3" t="str">
        <f>INDEX('Plant data'!E:E,MATCH('Blast furnaces'!$A8,'Plant data'!$A:$A,0))</f>
        <v>Styria</v>
      </c>
      <c r="D8" s="3" t="str">
        <f>INDEX('Plant data'!F:F,MATCH('Blast furnaces'!$A8,'Plant data'!$A:$A,0))</f>
        <v>Austria</v>
      </c>
      <c r="E8" s="3" t="s">
        <v>47</v>
      </c>
      <c r="F8" s="3" t="s">
        <v>48</v>
      </c>
      <c r="G8" s="5" t="s">
        <v>46</v>
      </c>
      <c r="H8" s="3" t="s">
        <v>40</v>
      </c>
      <c r="I8" s="3" t="s">
        <v>30</v>
      </c>
      <c r="J8" s="3" t="s">
        <v>30</v>
      </c>
      <c r="K8" s="3">
        <v>1941</v>
      </c>
      <c r="L8" s="3">
        <v>86</v>
      </c>
      <c r="M8" s="3">
        <v>2023</v>
      </c>
      <c r="N8" s="3" t="s">
        <v>30</v>
      </c>
      <c r="O8" s="3">
        <v>2027</v>
      </c>
      <c r="P8" s="3">
        <v>825</v>
      </c>
      <c r="Q8" s="3">
        <v>1343</v>
      </c>
      <c r="R8" s="3">
        <v>2016</v>
      </c>
      <c r="S8" s="9">
        <f t="shared" si="0"/>
        <v>42370</v>
      </c>
      <c r="T8" s="9">
        <f t="shared" si="1"/>
        <v>49675</v>
      </c>
      <c r="U8" s="2"/>
      <c r="V8" s="2"/>
      <c r="W8" s="2"/>
    </row>
    <row r="9" spans="1:23" ht="14.5" hidden="1" x14ac:dyDescent="0.35">
      <c r="A9" s="3" t="s">
        <v>49</v>
      </c>
      <c r="B9" s="3" t="str">
        <f>INDEX('Plant data'!D:D,MATCH('Blast furnaces'!$A9,'Plant data'!$A:$A,0))</f>
        <v>Port Kembla</v>
      </c>
      <c r="C9" s="3" t="str">
        <f>INDEX('Plant data'!E:E,MATCH('Blast furnaces'!$A9,'Plant data'!$A:$A,0))</f>
        <v>New South Wales</v>
      </c>
      <c r="D9" s="3" t="str">
        <f>INDEX('Plant data'!F:F,MATCH('Blast furnaces'!$A9,'Plant data'!$A:$A,0))</f>
        <v>Australia</v>
      </c>
      <c r="E9" s="3" t="s">
        <v>50</v>
      </c>
      <c r="F9" s="3" t="s">
        <v>39</v>
      </c>
      <c r="G9" s="5" t="s">
        <v>51</v>
      </c>
      <c r="H9" s="3" t="s">
        <v>40</v>
      </c>
      <c r="I9" s="3" t="s">
        <v>30</v>
      </c>
      <c r="J9" s="3" t="s">
        <v>30</v>
      </c>
      <c r="K9" s="3">
        <v>1972</v>
      </c>
      <c r="L9" s="3">
        <v>58</v>
      </c>
      <c r="M9" s="3" t="s">
        <v>30</v>
      </c>
      <c r="N9" s="3" t="s">
        <v>30</v>
      </c>
      <c r="O9" s="3">
        <v>2030</v>
      </c>
      <c r="P9" s="3">
        <v>3000</v>
      </c>
      <c r="Q9" s="3">
        <v>3427</v>
      </c>
      <c r="R9" s="4">
        <v>40026</v>
      </c>
      <c r="S9" s="9">
        <f t="shared" si="0"/>
        <v>40026</v>
      </c>
      <c r="T9" s="9">
        <f t="shared" si="1"/>
        <v>47331</v>
      </c>
      <c r="U9" s="2"/>
      <c r="V9" s="2"/>
      <c r="W9" s="2"/>
    </row>
    <row r="10" spans="1:23" ht="14.5" hidden="1" x14ac:dyDescent="0.35">
      <c r="A10" s="3" t="s">
        <v>49</v>
      </c>
      <c r="B10" s="3" t="str">
        <f>INDEX('Plant data'!D:D,MATCH('Blast furnaces'!$A10,'Plant data'!$A:$A,0))</f>
        <v>Port Kembla</v>
      </c>
      <c r="C10" s="3" t="str">
        <f>INDEX('Plant data'!E:E,MATCH('Blast furnaces'!$A10,'Plant data'!$A:$A,0))</f>
        <v>New South Wales</v>
      </c>
      <c r="D10" s="3" t="str">
        <f>INDEX('Plant data'!F:F,MATCH('Blast furnaces'!$A10,'Plant data'!$A:$A,0))</f>
        <v>Australia</v>
      </c>
      <c r="E10" s="3" t="s">
        <v>52</v>
      </c>
      <c r="F10" s="3" t="s">
        <v>43</v>
      </c>
      <c r="G10" s="5" t="s">
        <v>51</v>
      </c>
      <c r="H10" s="3" t="s">
        <v>53</v>
      </c>
      <c r="I10" s="3" t="s">
        <v>30</v>
      </c>
      <c r="J10" s="3" t="s">
        <v>30</v>
      </c>
      <c r="K10" s="3">
        <v>1996</v>
      </c>
      <c r="L10" s="3">
        <v>29</v>
      </c>
      <c r="M10" s="3" t="s">
        <v>30</v>
      </c>
      <c r="N10" s="3">
        <v>2011</v>
      </c>
      <c r="O10" s="3" t="s">
        <v>30</v>
      </c>
      <c r="P10" s="3">
        <v>3000</v>
      </c>
      <c r="Q10" s="3">
        <v>3208</v>
      </c>
      <c r="R10" s="8"/>
      <c r="S10" s="9" t="str">
        <f t="shared" si="0"/>
        <v/>
      </c>
      <c r="T10" s="2"/>
      <c r="U10" s="2"/>
      <c r="V10" s="2"/>
      <c r="W10" s="2"/>
    </row>
    <row r="11" spans="1:23" ht="14.5" hidden="1" x14ac:dyDescent="0.35">
      <c r="A11" s="3" t="s">
        <v>54</v>
      </c>
      <c r="B11" s="3" t="str">
        <f>INDEX('Plant data'!D:D,MATCH('Blast furnaces'!$A11,'Plant data'!$A:$A,0))</f>
        <v>Whyalla</v>
      </c>
      <c r="C11" s="3" t="str">
        <f>INDEX('Plant data'!E:E,MATCH('Blast furnaces'!$A11,'Plant data'!$A:$A,0))</f>
        <v>South Australia</v>
      </c>
      <c r="D11" s="3" t="str">
        <f>INDEX('Plant data'!F:F,MATCH('Blast furnaces'!$A11,'Plant data'!$A:$A,0))</f>
        <v>Australia</v>
      </c>
      <c r="E11" s="3" t="s">
        <v>55</v>
      </c>
      <c r="F11" s="3" t="s">
        <v>27</v>
      </c>
      <c r="G11" s="5" t="s">
        <v>56</v>
      </c>
      <c r="H11" s="3" t="s">
        <v>40</v>
      </c>
      <c r="I11" s="3" t="s">
        <v>30</v>
      </c>
      <c r="J11" s="3">
        <v>1965</v>
      </c>
      <c r="K11" s="3">
        <v>1965</v>
      </c>
      <c r="L11" s="3">
        <v>60</v>
      </c>
      <c r="M11" s="3" t="s">
        <v>30</v>
      </c>
      <c r="N11" s="3" t="s">
        <v>30</v>
      </c>
      <c r="O11" s="3" t="s">
        <v>30</v>
      </c>
      <c r="P11" s="3">
        <v>1200</v>
      </c>
      <c r="Q11" s="3">
        <v>1884</v>
      </c>
      <c r="R11" s="4">
        <v>40695</v>
      </c>
      <c r="S11" s="9">
        <f t="shared" si="0"/>
        <v>40695</v>
      </c>
      <c r="T11" s="9">
        <f t="shared" ref="T11:T12" si="2">IF(R11="","",EDATE(S11,240))</f>
        <v>48000</v>
      </c>
      <c r="U11" s="2"/>
      <c r="V11" s="2"/>
      <c r="W11" s="2"/>
    </row>
    <row r="12" spans="1:23" ht="14.5" hidden="1" x14ac:dyDescent="0.35">
      <c r="A12" s="3" t="s">
        <v>57</v>
      </c>
      <c r="B12" s="3" t="str">
        <f>INDEX('Plant data'!D:D,MATCH('Blast furnaces'!$A12,'Plant data'!$A:$A,0))</f>
        <v>Zenica</v>
      </c>
      <c r="C12" s="3" t="str">
        <f>INDEX('Plant data'!E:E,MATCH('Blast furnaces'!$A12,'Plant data'!$A:$A,0))</f>
        <v>Zenica-Doboj</v>
      </c>
      <c r="D12" s="3" t="str">
        <f>INDEX('Plant data'!F:F,MATCH('Blast furnaces'!$A12,'Plant data'!$A:$A,0))</f>
        <v>Bosnia and Herzegovina</v>
      </c>
      <c r="E12" s="3" t="s">
        <v>58</v>
      </c>
      <c r="F12" s="3" t="s">
        <v>48</v>
      </c>
      <c r="G12" s="5" t="s">
        <v>59</v>
      </c>
      <c r="H12" s="3" t="s">
        <v>29</v>
      </c>
      <c r="I12" s="3" t="s">
        <v>30</v>
      </c>
      <c r="J12" s="3" t="s">
        <v>30</v>
      </c>
      <c r="K12" s="3">
        <v>2004</v>
      </c>
      <c r="L12" s="3">
        <v>21</v>
      </c>
      <c r="M12" s="3" t="s">
        <v>30</v>
      </c>
      <c r="N12" s="3" t="s">
        <v>30</v>
      </c>
      <c r="O12" s="3" t="s">
        <v>30</v>
      </c>
      <c r="P12" s="3">
        <v>1100</v>
      </c>
      <c r="Q12" s="3">
        <v>2024</v>
      </c>
      <c r="R12" s="4">
        <v>43252</v>
      </c>
      <c r="S12" s="9">
        <f t="shared" si="0"/>
        <v>43252</v>
      </c>
      <c r="T12" s="9">
        <f t="shared" si="2"/>
        <v>50557</v>
      </c>
      <c r="U12" s="2"/>
      <c r="V12" s="2"/>
      <c r="W12" s="2"/>
    </row>
    <row r="13" spans="1:23" ht="14.5" hidden="1" x14ac:dyDescent="0.35">
      <c r="A13" s="3" t="s">
        <v>60</v>
      </c>
      <c r="B13" s="3" t="str">
        <f>INDEX('Plant data'!D:D,MATCH('Blast furnaces'!$A13,'Plant data'!$A:$A,0))</f>
        <v>Mirsarai</v>
      </c>
      <c r="C13" s="3" t="str">
        <f>INDEX('Plant data'!E:E,MATCH('Blast furnaces'!$A13,'Plant data'!$A:$A,0))</f>
        <v>Chittagong</v>
      </c>
      <c r="D13" s="3" t="str">
        <f>INDEX('Plant data'!F:F,MATCH('Blast furnaces'!$A13,'Plant data'!$A:$A,0))</f>
        <v>Bangladesh</v>
      </c>
      <c r="E13" s="3" t="s">
        <v>61</v>
      </c>
      <c r="F13" s="3" t="s">
        <v>62</v>
      </c>
      <c r="G13" s="5" t="s">
        <v>63</v>
      </c>
      <c r="H13" s="3" t="s">
        <v>64</v>
      </c>
      <c r="I13" s="4">
        <v>42856</v>
      </c>
      <c r="J13" s="3" t="s">
        <v>30</v>
      </c>
      <c r="K13" s="3">
        <v>2023</v>
      </c>
      <c r="L13" s="3">
        <v>2</v>
      </c>
      <c r="M13" s="3" t="s">
        <v>30</v>
      </c>
      <c r="N13" s="3" t="s">
        <v>30</v>
      </c>
      <c r="O13" s="3" t="s">
        <v>30</v>
      </c>
      <c r="P13" s="3">
        <v>2000</v>
      </c>
      <c r="Q13" s="3" t="s">
        <v>30</v>
      </c>
      <c r="R13" s="8"/>
      <c r="S13" s="9" t="str">
        <f t="shared" si="0"/>
        <v/>
      </c>
      <c r="T13" s="2"/>
      <c r="U13" s="2"/>
      <c r="V13" s="2"/>
      <c r="W13" s="2"/>
    </row>
    <row r="14" spans="1:23" ht="14.5" hidden="1" x14ac:dyDescent="0.35">
      <c r="A14" s="3" t="s">
        <v>65</v>
      </c>
      <c r="B14" s="3" t="str">
        <f>INDEX('Plant data'!D:D,MATCH('Blast furnaces'!$A14,'Plant data'!$A:$A,0))</f>
        <v>Gent</v>
      </c>
      <c r="C14" s="3" t="str">
        <f>INDEX('Plant data'!E:E,MATCH('Blast furnaces'!$A14,'Plant data'!$A:$A,0))</f>
        <v>Vlaanderen</v>
      </c>
      <c r="D14" s="3" t="str">
        <f>INDEX('Plant data'!F:F,MATCH('Blast furnaces'!$A14,'Plant data'!$A:$A,0))</f>
        <v>Belgium</v>
      </c>
      <c r="E14" s="3" t="s">
        <v>66</v>
      </c>
      <c r="F14" s="3" t="s">
        <v>67</v>
      </c>
      <c r="G14" s="5" t="s">
        <v>68</v>
      </c>
      <c r="H14" s="3" t="s">
        <v>29</v>
      </c>
      <c r="I14" s="3" t="s">
        <v>30</v>
      </c>
      <c r="J14" s="3" t="s">
        <v>30</v>
      </c>
      <c r="K14" s="3">
        <v>1967</v>
      </c>
      <c r="L14" s="3">
        <v>58</v>
      </c>
      <c r="M14" s="3" t="s">
        <v>30</v>
      </c>
      <c r="N14" s="3" t="s">
        <v>30</v>
      </c>
      <c r="O14" s="3" t="s">
        <v>30</v>
      </c>
      <c r="P14" s="3">
        <v>2300</v>
      </c>
      <c r="Q14" s="3">
        <v>2347</v>
      </c>
      <c r="R14" s="4">
        <v>44256</v>
      </c>
      <c r="S14" s="9">
        <f t="shared" si="0"/>
        <v>44256</v>
      </c>
      <c r="T14" s="9">
        <f t="shared" ref="T14:T21" si="3">IF(R14="","",EDATE(S14,240))</f>
        <v>51561</v>
      </c>
      <c r="U14" s="2"/>
      <c r="V14" s="2"/>
      <c r="W14" s="2"/>
    </row>
    <row r="15" spans="1:23" ht="14.5" hidden="1" x14ac:dyDescent="0.35">
      <c r="A15" s="3" t="s">
        <v>65</v>
      </c>
      <c r="B15" s="3" t="str">
        <f>INDEX('Plant data'!D:D,MATCH('Blast furnaces'!$A15,'Plant data'!$A:$A,0))</f>
        <v>Gent</v>
      </c>
      <c r="C15" s="3" t="str">
        <f>INDEX('Plant data'!E:E,MATCH('Blast furnaces'!$A15,'Plant data'!$A:$A,0))</f>
        <v>Vlaanderen</v>
      </c>
      <c r="D15" s="3" t="str">
        <f>INDEX('Plant data'!F:F,MATCH('Blast furnaces'!$A15,'Plant data'!$A:$A,0))</f>
        <v>Belgium</v>
      </c>
      <c r="E15" s="3" t="s">
        <v>69</v>
      </c>
      <c r="F15" s="3" t="s">
        <v>36</v>
      </c>
      <c r="G15" s="5" t="s">
        <v>68</v>
      </c>
      <c r="H15" s="3" t="s">
        <v>40</v>
      </c>
      <c r="I15" s="3" t="s">
        <v>30</v>
      </c>
      <c r="J15" s="3" t="s">
        <v>30</v>
      </c>
      <c r="K15" s="3">
        <v>1966</v>
      </c>
      <c r="L15" s="3">
        <v>64</v>
      </c>
      <c r="M15" s="4">
        <v>44440</v>
      </c>
      <c r="N15" s="3" t="s">
        <v>30</v>
      </c>
      <c r="O15" s="3">
        <v>2030</v>
      </c>
      <c r="P15" s="3">
        <v>2700</v>
      </c>
      <c r="Q15" s="3">
        <v>2550</v>
      </c>
      <c r="R15" s="6">
        <v>45270</v>
      </c>
      <c r="S15" s="9">
        <f t="shared" si="0"/>
        <v>45270</v>
      </c>
      <c r="T15" s="9">
        <f t="shared" si="3"/>
        <v>52575</v>
      </c>
      <c r="U15" s="2"/>
      <c r="V15" s="2"/>
      <c r="W15" s="2"/>
    </row>
    <row r="16" spans="1:23" ht="14.5" hidden="1" x14ac:dyDescent="0.35">
      <c r="A16" s="3" t="s">
        <v>70</v>
      </c>
      <c r="B16" s="3" t="str">
        <f>INDEX('Plant data'!D:D,MATCH('Blast furnaces'!$A16,'Plant data'!$A:$A,0))</f>
        <v>Ouro Branco</v>
      </c>
      <c r="C16" s="3" t="str">
        <f>INDEX('Plant data'!E:E,MATCH('Blast furnaces'!$A16,'Plant data'!$A:$A,0))</f>
        <v>Minas Gerais</v>
      </c>
      <c r="D16" s="3" t="str">
        <f>INDEX('Plant data'!F:F,MATCH('Blast furnaces'!$A16,'Plant data'!$A:$A,0))</f>
        <v>Brazil</v>
      </c>
      <c r="E16" s="3" t="s">
        <v>71</v>
      </c>
      <c r="F16" s="3" t="s">
        <v>33</v>
      </c>
      <c r="G16" s="3" t="s">
        <v>72</v>
      </c>
      <c r="H16" s="3" t="s">
        <v>29</v>
      </c>
      <c r="I16" s="3" t="s">
        <v>30</v>
      </c>
      <c r="J16" s="3" t="s">
        <v>30</v>
      </c>
      <c r="K16" s="3">
        <v>1986</v>
      </c>
      <c r="L16" s="3">
        <v>39</v>
      </c>
      <c r="M16" s="3" t="s">
        <v>30</v>
      </c>
      <c r="N16" s="3" t="s">
        <v>30</v>
      </c>
      <c r="O16" s="3" t="s">
        <v>30</v>
      </c>
      <c r="P16" s="3">
        <v>2815</v>
      </c>
      <c r="Q16" s="3">
        <v>2652</v>
      </c>
      <c r="R16" s="4">
        <v>37043</v>
      </c>
      <c r="S16" s="9">
        <f t="shared" si="0"/>
        <v>37043</v>
      </c>
      <c r="T16" s="9">
        <f t="shared" si="3"/>
        <v>44348</v>
      </c>
      <c r="U16" s="2"/>
      <c r="V16" s="2"/>
      <c r="W16" s="2"/>
    </row>
    <row r="17" spans="1:23" ht="14.5" hidden="1" x14ac:dyDescent="0.35">
      <c r="A17" s="3" t="s">
        <v>70</v>
      </c>
      <c r="B17" s="3" t="str">
        <f>INDEX('Plant data'!D:D,MATCH('Blast furnaces'!$A17,'Plant data'!$A:$A,0))</f>
        <v>Ouro Branco</v>
      </c>
      <c r="C17" s="3" t="str">
        <f>INDEX('Plant data'!E:E,MATCH('Blast furnaces'!$A17,'Plant data'!$A:$A,0))</f>
        <v>Minas Gerais</v>
      </c>
      <c r="D17" s="3" t="str">
        <f>INDEX('Plant data'!F:F,MATCH('Blast furnaces'!$A17,'Plant data'!$A:$A,0))</f>
        <v>Brazil</v>
      </c>
      <c r="E17" s="3" t="s">
        <v>73</v>
      </c>
      <c r="F17" s="3" t="s">
        <v>27</v>
      </c>
      <c r="G17" s="3" t="s">
        <v>72</v>
      </c>
      <c r="H17" s="3" t="s">
        <v>29</v>
      </c>
      <c r="I17" s="3" t="s">
        <v>30</v>
      </c>
      <c r="J17" s="7">
        <v>38657</v>
      </c>
      <c r="K17" s="3">
        <v>2007</v>
      </c>
      <c r="L17" s="3">
        <v>18</v>
      </c>
      <c r="M17" s="3" t="s">
        <v>30</v>
      </c>
      <c r="N17" s="3" t="s">
        <v>30</v>
      </c>
      <c r="O17" s="3" t="s">
        <v>30</v>
      </c>
      <c r="P17" s="3">
        <v>1533</v>
      </c>
      <c r="Q17" s="3">
        <v>1420</v>
      </c>
      <c r="R17" s="8"/>
      <c r="S17" s="9" t="str">
        <f t="shared" si="0"/>
        <v/>
      </c>
      <c r="T17" s="9" t="str">
        <f t="shared" si="3"/>
        <v/>
      </c>
      <c r="U17" s="2"/>
      <c r="V17" s="2"/>
      <c r="W17" s="2"/>
    </row>
    <row r="18" spans="1:23" ht="14.5" hidden="1" x14ac:dyDescent="0.35">
      <c r="A18" s="3" t="s">
        <v>74</v>
      </c>
      <c r="B18" s="3" t="str">
        <f>INDEX('Plant data'!D:D,MATCH('Blast furnaces'!$A18,'Plant data'!$A:$A,0))</f>
        <v>Tubarão, Serra</v>
      </c>
      <c r="C18" s="3" t="str">
        <f>INDEX('Plant data'!E:E,MATCH('Blast furnaces'!$A18,'Plant data'!$A:$A,0))</f>
        <v>Espírito Santo</v>
      </c>
      <c r="D18" s="3" t="str">
        <f>INDEX('Plant data'!F:F,MATCH('Blast furnaces'!$A18,'Plant data'!$A:$A,0))</f>
        <v>Brazil</v>
      </c>
      <c r="E18" s="3" t="s">
        <v>75</v>
      </c>
      <c r="F18" s="3" t="s">
        <v>33</v>
      </c>
      <c r="G18" s="3" t="s">
        <v>76</v>
      </c>
      <c r="H18" s="3" t="s">
        <v>29</v>
      </c>
      <c r="I18" s="3" t="s">
        <v>30</v>
      </c>
      <c r="J18" s="3" t="s">
        <v>30</v>
      </c>
      <c r="K18" s="3">
        <v>1983</v>
      </c>
      <c r="L18" s="3">
        <v>42</v>
      </c>
      <c r="M18" s="3" t="s">
        <v>30</v>
      </c>
      <c r="N18" s="3" t="s">
        <v>30</v>
      </c>
      <c r="O18" s="3" t="s">
        <v>30</v>
      </c>
      <c r="P18" s="3">
        <v>3280</v>
      </c>
      <c r="Q18" s="3">
        <v>320</v>
      </c>
      <c r="R18" s="4">
        <v>41091</v>
      </c>
      <c r="S18" s="9">
        <f t="shared" si="0"/>
        <v>41091</v>
      </c>
      <c r="T18" s="9">
        <f t="shared" si="3"/>
        <v>48396</v>
      </c>
      <c r="U18" s="2"/>
      <c r="V18" s="2"/>
      <c r="W18" s="2"/>
    </row>
    <row r="19" spans="1:23" ht="14.5" hidden="1" x14ac:dyDescent="0.35">
      <c r="A19" s="3" t="s">
        <v>74</v>
      </c>
      <c r="B19" s="3" t="str">
        <f>INDEX('Plant data'!D:D,MATCH('Blast furnaces'!$A19,'Plant data'!$A:$A,0))</f>
        <v>Tubarão, Serra</v>
      </c>
      <c r="C19" s="3" t="str">
        <f>INDEX('Plant data'!E:E,MATCH('Blast furnaces'!$A19,'Plant data'!$A:$A,0))</f>
        <v>Espírito Santo</v>
      </c>
      <c r="D19" s="3" t="str">
        <f>INDEX('Plant data'!F:F,MATCH('Blast furnaces'!$A19,'Plant data'!$A:$A,0))</f>
        <v>Brazil</v>
      </c>
      <c r="E19" s="3" t="s">
        <v>77</v>
      </c>
      <c r="F19" s="3" t="s">
        <v>27</v>
      </c>
      <c r="G19" s="3" t="s">
        <v>76</v>
      </c>
      <c r="H19" s="3" t="s">
        <v>29</v>
      </c>
      <c r="I19" s="3" t="s">
        <v>30</v>
      </c>
      <c r="J19" s="3" t="s">
        <v>30</v>
      </c>
      <c r="K19" s="3">
        <v>1998</v>
      </c>
      <c r="L19" s="3">
        <v>27</v>
      </c>
      <c r="M19" s="3" t="s">
        <v>30</v>
      </c>
      <c r="N19" s="3" t="s">
        <v>30</v>
      </c>
      <c r="O19" s="3" t="s">
        <v>30</v>
      </c>
      <c r="P19" s="3">
        <v>1200</v>
      </c>
      <c r="Q19" s="3">
        <v>1374</v>
      </c>
      <c r="R19" s="7">
        <v>43800</v>
      </c>
      <c r="S19" s="9">
        <f t="shared" si="0"/>
        <v>43800</v>
      </c>
      <c r="T19" s="9">
        <f t="shared" si="3"/>
        <v>51105</v>
      </c>
      <c r="U19" s="2"/>
      <c r="V19" s="2"/>
      <c r="W19" s="2"/>
    </row>
    <row r="20" spans="1:23" ht="14.5" hidden="1" x14ac:dyDescent="0.35">
      <c r="A20" s="3" t="s">
        <v>74</v>
      </c>
      <c r="B20" s="3" t="str">
        <f>INDEX('Plant data'!D:D,MATCH('Blast furnaces'!$A20,'Plant data'!$A:$A,0))</f>
        <v>Tubarão, Serra</v>
      </c>
      <c r="C20" s="3" t="str">
        <f>INDEX('Plant data'!E:E,MATCH('Blast furnaces'!$A20,'Plant data'!$A:$A,0))</f>
        <v>Espírito Santo</v>
      </c>
      <c r="D20" s="3" t="str">
        <f>INDEX('Plant data'!F:F,MATCH('Blast furnaces'!$A20,'Plant data'!$A:$A,0))</f>
        <v>Brazil</v>
      </c>
      <c r="E20" s="3" t="s">
        <v>78</v>
      </c>
      <c r="F20" s="3" t="s">
        <v>79</v>
      </c>
      <c r="G20" s="3" t="s">
        <v>76</v>
      </c>
      <c r="H20" s="3" t="s">
        <v>29</v>
      </c>
      <c r="I20" s="3" t="s">
        <v>30</v>
      </c>
      <c r="J20" s="3" t="s">
        <v>30</v>
      </c>
      <c r="K20" s="3">
        <v>2007</v>
      </c>
      <c r="L20" s="3">
        <v>18</v>
      </c>
      <c r="M20" s="3" t="s">
        <v>30</v>
      </c>
      <c r="N20" s="3" t="s">
        <v>30</v>
      </c>
      <c r="O20" s="3" t="s">
        <v>30</v>
      </c>
      <c r="P20" s="3">
        <v>2800</v>
      </c>
      <c r="Q20" s="3">
        <v>3126</v>
      </c>
      <c r="R20" s="8"/>
      <c r="S20" s="9" t="str">
        <f t="shared" si="0"/>
        <v/>
      </c>
      <c r="T20" s="9" t="str">
        <f t="shared" si="3"/>
        <v/>
      </c>
      <c r="U20" s="2"/>
      <c r="V20" s="2"/>
      <c r="W20" s="2"/>
    </row>
    <row r="21" spans="1:23" ht="14.5" hidden="1" x14ac:dyDescent="0.35">
      <c r="A21" s="3" t="s">
        <v>80</v>
      </c>
      <c r="B21" s="3" t="str">
        <f>INDEX('Plant data'!D:D,MATCH('Blast furnaces'!$A21,'Plant data'!$A:$A,0))</f>
        <v>João Monlevade</v>
      </c>
      <c r="C21" s="3" t="str">
        <f>INDEX('Plant data'!E:E,MATCH('Blast furnaces'!$A21,'Plant data'!$A:$A,0))</f>
        <v>Minas Gerais</v>
      </c>
      <c r="D21" s="3" t="str">
        <f>INDEX('Plant data'!F:F,MATCH('Blast furnaces'!$A21,'Plant data'!$A:$A,0))</f>
        <v>Brazil</v>
      </c>
      <c r="E21" s="3" t="s">
        <v>81</v>
      </c>
      <c r="F21" s="3" t="s">
        <v>36</v>
      </c>
      <c r="G21" s="5" t="s">
        <v>82</v>
      </c>
      <c r="H21" s="3" t="s">
        <v>29</v>
      </c>
      <c r="I21" s="3" t="s">
        <v>30</v>
      </c>
      <c r="J21" s="3" t="s">
        <v>30</v>
      </c>
      <c r="K21" s="3">
        <v>1999</v>
      </c>
      <c r="L21" s="3">
        <v>26</v>
      </c>
      <c r="M21" s="3" t="s">
        <v>30</v>
      </c>
      <c r="N21" s="3" t="s">
        <v>30</v>
      </c>
      <c r="O21" s="3" t="s">
        <v>30</v>
      </c>
      <c r="P21" s="3">
        <v>1040</v>
      </c>
      <c r="Q21" s="3">
        <v>1357</v>
      </c>
      <c r="R21" s="4">
        <v>42948</v>
      </c>
      <c r="S21" s="9">
        <f t="shared" si="0"/>
        <v>42948</v>
      </c>
      <c r="T21" s="9">
        <f t="shared" si="3"/>
        <v>50253</v>
      </c>
      <c r="U21" s="2"/>
      <c r="V21" s="2"/>
      <c r="W21" s="2"/>
    </row>
    <row r="22" spans="1:23" ht="14.5" hidden="1" x14ac:dyDescent="0.35">
      <c r="A22" s="3" t="s">
        <v>80</v>
      </c>
      <c r="B22" s="3" t="str">
        <f>INDEX('Plant data'!D:D,MATCH('Blast furnaces'!$A22,'Plant data'!$A:$A,0))</f>
        <v>João Monlevade</v>
      </c>
      <c r="C22" s="3" t="str">
        <f>INDEX('Plant data'!E:E,MATCH('Blast furnaces'!$A22,'Plant data'!$A:$A,0))</f>
        <v>Minas Gerais</v>
      </c>
      <c r="D22" s="3" t="str">
        <f>INDEX('Plant data'!F:F,MATCH('Blast furnaces'!$A22,'Plant data'!$A:$A,0))</f>
        <v>Brazil</v>
      </c>
      <c r="E22" s="3" t="s">
        <v>83</v>
      </c>
      <c r="F22" s="3" t="s">
        <v>67</v>
      </c>
      <c r="G22" s="5" t="s">
        <v>82</v>
      </c>
      <c r="H22" s="3" t="s">
        <v>64</v>
      </c>
      <c r="I22" s="4">
        <v>40391</v>
      </c>
      <c r="J22" s="3">
        <v>2021</v>
      </c>
      <c r="K22" s="3">
        <v>2026</v>
      </c>
      <c r="L22" s="8"/>
      <c r="M22" s="3" t="s">
        <v>30</v>
      </c>
      <c r="N22" s="3" t="s">
        <v>30</v>
      </c>
      <c r="O22" s="3" t="s">
        <v>30</v>
      </c>
      <c r="P22" s="3">
        <v>1200</v>
      </c>
      <c r="Q22" s="3">
        <v>1524</v>
      </c>
      <c r="R22" s="8"/>
      <c r="S22" s="9" t="str">
        <f t="shared" si="0"/>
        <v/>
      </c>
      <c r="T22" s="2"/>
      <c r="U22" s="2"/>
      <c r="V22" s="2"/>
      <c r="W22" s="2"/>
    </row>
    <row r="23" spans="1:23" ht="14.5" hidden="1" x14ac:dyDescent="0.35">
      <c r="A23" s="3" t="s">
        <v>84</v>
      </c>
      <c r="B23" s="3" t="str">
        <f>INDEX('Plant data'!D:D,MATCH('Blast furnaces'!$A23,'Plant data'!$A:$A,0))</f>
        <v>Cubatão</v>
      </c>
      <c r="C23" s="3" t="str">
        <f>INDEX('Plant data'!E:E,MATCH('Blast furnaces'!$A23,'Plant data'!$A:$A,0))</f>
        <v>São Paulo</v>
      </c>
      <c r="D23" s="3" t="str">
        <f>INDEX('Plant data'!F:F,MATCH('Blast furnaces'!$A23,'Plant data'!$A:$A,0))</f>
        <v>Brazil</v>
      </c>
      <c r="E23" s="3" t="s">
        <v>85</v>
      </c>
      <c r="F23" s="3" t="s">
        <v>33</v>
      </c>
      <c r="G23" s="3" t="s">
        <v>86</v>
      </c>
      <c r="H23" s="3" t="s">
        <v>53</v>
      </c>
      <c r="I23" s="3" t="s">
        <v>30</v>
      </c>
      <c r="J23" s="3" t="s">
        <v>30</v>
      </c>
      <c r="K23" s="3">
        <v>1965</v>
      </c>
      <c r="L23" s="3">
        <v>60</v>
      </c>
      <c r="M23" s="3" t="s">
        <v>30</v>
      </c>
      <c r="N23" s="4">
        <v>42125</v>
      </c>
      <c r="O23" s="3" t="s">
        <v>30</v>
      </c>
      <c r="P23" s="3">
        <v>1600</v>
      </c>
      <c r="Q23" s="3">
        <v>1820</v>
      </c>
      <c r="R23" s="4">
        <v>36892</v>
      </c>
      <c r="S23" s="9">
        <f t="shared" si="0"/>
        <v>36892</v>
      </c>
      <c r="T23" s="2"/>
      <c r="U23" s="2"/>
      <c r="V23" s="2"/>
      <c r="W23" s="2"/>
    </row>
    <row r="24" spans="1:23" ht="14.5" hidden="1" x14ac:dyDescent="0.35">
      <c r="A24" s="3" t="s">
        <v>84</v>
      </c>
      <c r="B24" s="3" t="str">
        <f>INDEX('Plant data'!D:D,MATCH('Blast furnaces'!$A24,'Plant data'!$A:$A,0))</f>
        <v>Cubatão</v>
      </c>
      <c r="C24" s="3" t="str">
        <f>INDEX('Plant data'!E:E,MATCH('Blast furnaces'!$A24,'Plant data'!$A:$A,0))</f>
        <v>São Paulo</v>
      </c>
      <c r="D24" s="3" t="str">
        <f>INDEX('Plant data'!F:F,MATCH('Blast furnaces'!$A24,'Plant data'!$A:$A,0))</f>
        <v>Brazil</v>
      </c>
      <c r="E24" s="3" t="s">
        <v>87</v>
      </c>
      <c r="F24" s="3" t="s">
        <v>27</v>
      </c>
      <c r="G24" s="3" t="s">
        <v>86</v>
      </c>
      <c r="H24" s="3" t="s">
        <v>53</v>
      </c>
      <c r="I24" s="3" t="s">
        <v>30</v>
      </c>
      <c r="J24" s="3" t="s">
        <v>30</v>
      </c>
      <c r="K24" s="3">
        <v>1976</v>
      </c>
      <c r="L24" s="3">
        <v>49</v>
      </c>
      <c r="M24" s="3" t="s">
        <v>30</v>
      </c>
      <c r="N24" s="3">
        <v>2016</v>
      </c>
      <c r="O24" s="3" t="s">
        <v>30</v>
      </c>
      <c r="P24" s="3">
        <v>2900</v>
      </c>
      <c r="Q24" s="3">
        <v>3365</v>
      </c>
      <c r="R24" s="7">
        <v>37165</v>
      </c>
      <c r="S24" s="9">
        <f t="shared" si="0"/>
        <v>37165</v>
      </c>
      <c r="T24" s="2"/>
      <c r="U24" s="2"/>
      <c r="V24" s="2"/>
      <c r="W24" s="2"/>
    </row>
    <row r="25" spans="1:23" ht="14.5" hidden="1" x14ac:dyDescent="0.35">
      <c r="A25" s="3" t="s">
        <v>88</v>
      </c>
      <c r="B25" s="3" t="str">
        <f>INDEX('Plant data'!D:D,MATCH('Blast furnaces'!$A25,'Plant data'!$A:$A,0))</f>
        <v>Santa Cruz</v>
      </c>
      <c r="C25" s="3" t="str">
        <f>INDEX('Plant data'!E:E,MATCH('Blast furnaces'!$A25,'Plant data'!$A:$A,0))</f>
        <v>Rio de Janeiro</v>
      </c>
      <c r="D25" s="3" t="str">
        <f>INDEX('Plant data'!F:F,MATCH('Blast furnaces'!$A25,'Plant data'!$A:$A,0))</f>
        <v>Brazil</v>
      </c>
      <c r="E25" s="3" t="s">
        <v>89</v>
      </c>
      <c r="F25" s="3" t="s">
        <v>33</v>
      </c>
      <c r="G25" s="5" t="s">
        <v>90</v>
      </c>
      <c r="H25" s="3" t="s">
        <v>29</v>
      </c>
      <c r="I25" s="3" t="s">
        <v>30</v>
      </c>
      <c r="J25" s="3" t="s">
        <v>30</v>
      </c>
      <c r="K25" s="3">
        <v>2010</v>
      </c>
      <c r="L25" s="3">
        <v>15</v>
      </c>
      <c r="M25" s="3" t="s">
        <v>30</v>
      </c>
      <c r="N25" s="3" t="s">
        <v>30</v>
      </c>
      <c r="O25" s="3" t="s">
        <v>30</v>
      </c>
      <c r="P25" s="3">
        <v>2650</v>
      </c>
      <c r="Q25" s="3">
        <v>3300</v>
      </c>
      <c r="R25" s="8"/>
      <c r="S25" s="9" t="str">
        <f t="shared" si="0"/>
        <v/>
      </c>
      <c r="T25" s="9" t="str">
        <f t="shared" ref="T25:T29" si="4">IF(R25="","",EDATE(S25,240))</f>
        <v/>
      </c>
      <c r="U25" s="2"/>
      <c r="V25" s="2"/>
      <c r="W25" s="2"/>
    </row>
    <row r="26" spans="1:23" ht="14.5" hidden="1" x14ac:dyDescent="0.35">
      <c r="A26" s="3" t="s">
        <v>88</v>
      </c>
      <c r="B26" s="3" t="str">
        <f>INDEX('Plant data'!D:D,MATCH('Blast furnaces'!$A26,'Plant data'!$A:$A,0))</f>
        <v>Santa Cruz</v>
      </c>
      <c r="C26" s="3" t="str">
        <f>INDEX('Plant data'!E:E,MATCH('Blast furnaces'!$A26,'Plant data'!$A:$A,0))</f>
        <v>Rio de Janeiro</v>
      </c>
      <c r="D26" s="3" t="str">
        <f>INDEX('Plant data'!F:F,MATCH('Blast furnaces'!$A26,'Plant data'!$A:$A,0))</f>
        <v>Brazil</v>
      </c>
      <c r="E26" s="3" t="s">
        <v>91</v>
      </c>
      <c r="F26" s="3" t="s">
        <v>27</v>
      </c>
      <c r="G26" s="5" t="s">
        <v>90</v>
      </c>
      <c r="H26" s="3" t="s">
        <v>29</v>
      </c>
      <c r="I26" s="3" t="s">
        <v>30</v>
      </c>
      <c r="J26" s="3" t="s">
        <v>30</v>
      </c>
      <c r="K26" s="3">
        <v>2010</v>
      </c>
      <c r="L26" s="3">
        <v>15</v>
      </c>
      <c r="M26" s="3" t="s">
        <v>30</v>
      </c>
      <c r="N26" s="3" t="s">
        <v>30</v>
      </c>
      <c r="O26" s="3" t="s">
        <v>30</v>
      </c>
      <c r="P26" s="3">
        <v>2650</v>
      </c>
      <c r="Q26" s="3">
        <v>3300</v>
      </c>
      <c r="R26" s="8"/>
      <c r="S26" s="9" t="str">
        <f t="shared" si="0"/>
        <v/>
      </c>
      <c r="T26" s="9" t="str">
        <f t="shared" si="4"/>
        <v/>
      </c>
      <c r="U26" s="2"/>
      <c r="V26" s="2"/>
      <c r="W26" s="2"/>
    </row>
    <row r="27" spans="1:23" ht="14.5" hidden="1" x14ac:dyDescent="0.35">
      <c r="A27" s="3" t="s">
        <v>92</v>
      </c>
      <c r="B27" s="3" t="str">
        <f>INDEX('Plant data'!D:D,MATCH('Blast furnaces'!$A27,'Plant data'!$A:$A,0))</f>
        <v>Volta Redonda</v>
      </c>
      <c r="C27" s="3" t="str">
        <f>INDEX('Plant data'!E:E,MATCH('Blast furnaces'!$A27,'Plant data'!$A:$A,0))</f>
        <v>Rio de Janeiro</v>
      </c>
      <c r="D27" s="3" t="str">
        <f>INDEX('Plant data'!F:F,MATCH('Blast furnaces'!$A27,'Plant data'!$A:$A,0))</f>
        <v>Brazil</v>
      </c>
      <c r="E27" s="3" t="s">
        <v>93</v>
      </c>
      <c r="F27" s="3" t="s">
        <v>79</v>
      </c>
      <c r="G27" s="5" t="s">
        <v>94</v>
      </c>
      <c r="H27" s="3" t="s">
        <v>29</v>
      </c>
      <c r="I27" s="3" t="s">
        <v>30</v>
      </c>
      <c r="J27" s="3" t="s">
        <v>30</v>
      </c>
      <c r="K27" s="3">
        <v>1976</v>
      </c>
      <c r="L27" s="3">
        <v>49</v>
      </c>
      <c r="M27" s="3" t="s">
        <v>30</v>
      </c>
      <c r="N27" s="3" t="s">
        <v>30</v>
      </c>
      <c r="O27" s="3" t="s">
        <v>30</v>
      </c>
      <c r="P27" s="3">
        <v>3900</v>
      </c>
      <c r="Q27" s="3">
        <v>4247</v>
      </c>
      <c r="R27" s="6">
        <v>43705</v>
      </c>
      <c r="S27" s="9">
        <f t="shared" si="0"/>
        <v>43705</v>
      </c>
      <c r="T27" s="9">
        <f t="shared" si="4"/>
        <v>51010</v>
      </c>
      <c r="U27" s="2"/>
      <c r="V27" s="2"/>
      <c r="W27" s="2"/>
    </row>
    <row r="28" spans="1:23" ht="14.5" hidden="1" x14ac:dyDescent="0.35">
      <c r="A28" s="3" t="s">
        <v>92</v>
      </c>
      <c r="B28" s="3" t="str">
        <f>INDEX('Plant data'!D:D,MATCH('Blast furnaces'!$A28,'Plant data'!$A:$A,0))</f>
        <v>Volta Redonda</v>
      </c>
      <c r="C28" s="3" t="str">
        <f>INDEX('Plant data'!E:E,MATCH('Blast furnaces'!$A28,'Plant data'!$A:$A,0))</f>
        <v>Rio de Janeiro</v>
      </c>
      <c r="D28" s="3" t="str">
        <f>INDEX('Plant data'!F:F,MATCH('Blast furnaces'!$A28,'Plant data'!$A:$A,0))</f>
        <v>Brazil</v>
      </c>
      <c r="E28" s="3" t="s">
        <v>95</v>
      </c>
      <c r="F28" s="3" t="s">
        <v>27</v>
      </c>
      <c r="G28" s="5" t="s">
        <v>94</v>
      </c>
      <c r="H28" s="3" t="s">
        <v>29</v>
      </c>
      <c r="I28" s="3" t="s">
        <v>30</v>
      </c>
      <c r="J28" s="3" t="s">
        <v>30</v>
      </c>
      <c r="K28" s="3">
        <v>1954</v>
      </c>
      <c r="L28" s="3">
        <v>71</v>
      </c>
      <c r="M28" s="3" t="s">
        <v>30</v>
      </c>
      <c r="N28" s="3" t="s">
        <v>30</v>
      </c>
      <c r="O28" s="3" t="s">
        <v>30</v>
      </c>
      <c r="P28" s="3">
        <v>1680</v>
      </c>
      <c r="Q28" s="3">
        <v>1653</v>
      </c>
      <c r="R28" s="7">
        <v>42644</v>
      </c>
      <c r="S28" s="9">
        <f t="shared" si="0"/>
        <v>42644</v>
      </c>
      <c r="T28" s="9">
        <f t="shared" si="4"/>
        <v>49949</v>
      </c>
      <c r="U28" s="2"/>
      <c r="V28" s="2"/>
      <c r="W28" s="2"/>
    </row>
    <row r="29" spans="1:23" ht="14.5" hidden="1" x14ac:dyDescent="0.35">
      <c r="A29" s="3" t="s">
        <v>96</v>
      </c>
      <c r="B29" s="3" t="str">
        <f>INDEX('Plant data'!D:D,MATCH('Blast furnaces'!$A29,'Plant data'!$A:$A,0))</f>
        <v>São Gonçalo do Amarante</v>
      </c>
      <c r="C29" s="3" t="str">
        <f>INDEX('Plant data'!E:E,MATCH('Blast furnaces'!$A29,'Plant data'!$A:$A,0))</f>
        <v>Ceará</v>
      </c>
      <c r="D29" s="3" t="str">
        <f>INDEX('Plant data'!F:F,MATCH('Blast furnaces'!$A29,'Plant data'!$A:$A,0))</f>
        <v>Brazil</v>
      </c>
      <c r="E29" s="3" t="s">
        <v>97</v>
      </c>
      <c r="F29" s="3" t="s">
        <v>33</v>
      </c>
      <c r="G29" s="3" t="s">
        <v>98</v>
      </c>
      <c r="H29" s="3" t="s">
        <v>29</v>
      </c>
      <c r="I29" s="3" t="s">
        <v>30</v>
      </c>
      <c r="J29" s="4">
        <v>44743</v>
      </c>
      <c r="K29" s="3">
        <v>2016</v>
      </c>
      <c r="L29" s="3">
        <v>9</v>
      </c>
      <c r="M29" s="3" t="s">
        <v>30</v>
      </c>
      <c r="N29" s="3" t="s">
        <v>30</v>
      </c>
      <c r="O29" s="3" t="s">
        <v>30</v>
      </c>
      <c r="P29" s="3">
        <v>3192</v>
      </c>
      <c r="Q29" s="3">
        <v>3800</v>
      </c>
      <c r="R29" s="8"/>
      <c r="S29" s="9" t="str">
        <f t="shared" si="0"/>
        <v/>
      </c>
      <c r="T29" s="9" t="str">
        <f t="shared" si="4"/>
        <v/>
      </c>
      <c r="U29" s="2"/>
      <c r="V29" s="2"/>
      <c r="W29" s="2"/>
    </row>
    <row r="30" spans="1:23" ht="14.5" hidden="1" x14ac:dyDescent="0.35">
      <c r="A30" s="3" t="s">
        <v>99</v>
      </c>
      <c r="B30" s="3" t="str">
        <f>INDEX('Plant data'!D:D,MATCH('Blast furnaces'!$A30,'Plant data'!$A:$A,0))</f>
        <v>Ipatinga</v>
      </c>
      <c r="C30" s="3" t="str">
        <f>INDEX('Plant data'!E:E,MATCH('Blast furnaces'!$A30,'Plant data'!$A:$A,0))</f>
        <v>Minas Gerais</v>
      </c>
      <c r="D30" s="3" t="str">
        <f>INDEX('Plant data'!F:F,MATCH('Blast furnaces'!$A30,'Plant data'!$A:$A,0))</f>
        <v>Brazil</v>
      </c>
      <c r="E30" s="3" t="s">
        <v>100</v>
      </c>
      <c r="F30" s="3" t="s">
        <v>33</v>
      </c>
      <c r="G30" s="5" t="s">
        <v>101</v>
      </c>
      <c r="H30" s="3" t="s">
        <v>53</v>
      </c>
      <c r="I30" s="3" t="s">
        <v>30</v>
      </c>
      <c r="J30" s="3" t="s">
        <v>30</v>
      </c>
      <c r="K30" s="3">
        <v>1962</v>
      </c>
      <c r="L30" s="3">
        <v>63</v>
      </c>
      <c r="M30" s="3" t="s">
        <v>30</v>
      </c>
      <c r="N30" s="3" t="s">
        <v>30</v>
      </c>
      <c r="O30" s="3" t="s">
        <v>30</v>
      </c>
      <c r="P30" s="3">
        <v>660</v>
      </c>
      <c r="Q30" s="3">
        <v>777</v>
      </c>
      <c r="R30" s="4">
        <v>43191</v>
      </c>
      <c r="S30" s="9">
        <f t="shared" si="0"/>
        <v>43191</v>
      </c>
      <c r="T30" s="2"/>
      <c r="U30" s="2"/>
      <c r="V30" s="2"/>
      <c r="W30" s="2"/>
    </row>
    <row r="31" spans="1:23" ht="14.5" hidden="1" x14ac:dyDescent="0.35">
      <c r="A31" s="3" t="s">
        <v>99</v>
      </c>
      <c r="B31" s="3" t="str">
        <f>INDEX('Plant data'!D:D,MATCH('Blast furnaces'!$A31,'Plant data'!$A:$A,0))</f>
        <v>Ipatinga</v>
      </c>
      <c r="C31" s="3" t="str">
        <f>INDEX('Plant data'!E:E,MATCH('Blast furnaces'!$A31,'Plant data'!$A:$A,0))</f>
        <v>Minas Gerais</v>
      </c>
      <c r="D31" s="3" t="str">
        <f>INDEX('Plant data'!F:F,MATCH('Blast furnaces'!$A31,'Plant data'!$A:$A,0))</f>
        <v>Brazil</v>
      </c>
      <c r="E31" s="3" t="s">
        <v>102</v>
      </c>
      <c r="F31" s="3" t="s">
        <v>27</v>
      </c>
      <c r="G31" s="5" t="s">
        <v>101</v>
      </c>
      <c r="H31" s="3" t="s">
        <v>29</v>
      </c>
      <c r="I31" s="3" t="s">
        <v>30</v>
      </c>
      <c r="J31" s="3" t="s">
        <v>30</v>
      </c>
      <c r="K31" s="3">
        <v>1965</v>
      </c>
      <c r="L31" s="3">
        <v>60</v>
      </c>
      <c r="M31" s="3" t="s">
        <v>30</v>
      </c>
      <c r="N31" s="3" t="s">
        <v>30</v>
      </c>
      <c r="O31" s="3" t="s">
        <v>30</v>
      </c>
      <c r="P31" s="3">
        <v>660</v>
      </c>
      <c r="Q31" s="3">
        <v>777</v>
      </c>
      <c r="R31" s="4">
        <v>44348</v>
      </c>
      <c r="S31" s="9">
        <f t="shared" si="0"/>
        <v>44348</v>
      </c>
      <c r="T31" s="9">
        <f t="shared" ref="T31:T33" si="5">IF(R31="","",EDATE(S31,240))</f>
        <v>51653</v>
      </c>
      <c r="U31" s="2"/>
      <c r="V31" s="2"/>
      <c r="W31" s="2"/>
    </row>
    <row r="32" spans="1:23" ht="14.5" hidden="1" x14ac:dyDescent="0.35">
      <c r="A32" s="3" t="s">
        <v>99</v>
      </c>
      <c r="B32" s="3" t="str">
        <f>INDEX('Plant data'!D:D,MATCH('Blast furnaces'!$A32,'Plant data'!$A:$A,0))</f>
        <v>Ipatinga</v>
      </c>
      <c r="C32" s="3" t="str">
        <f>INDEX('Plant data'!E:E,MATCH('Blast furnaces'!$A32,'Plant data'!$A:$A,0))</f>
        <v>Minas Gerais</v>
      </c>
      <c r="D32" s="3" t="str">
        <f>INDEX('Plant data'!F:F,MATCH('Blast furnaces'!$A32,'Plant data'!$A:$A,0))</f>
        <v>Brazil</v>
      </c>
      <c r="E32" s="3" t="s">
        <v>103</v>
      </c>
      <c r="F32" s="3" t="s">
        <v>79</v>
      </c>
      <c r="G32" s="5" t="s">
        <v>101</v>
      </c>
      <c r="H32" s="3" t="s">
        <v>29</v>
      </c>
      <c r="I32" s="3" t="s">
        <v>30</v>
      </c>
      <c r="J32" s="3" t="s">
        <v>30</v>
      </c>
      <c r="K32" s="3">
        <v>1974</v>
      </c>
      <c r="L32" s="3">
        <v>51</v>
      </c>
      <c r="M32" s="3" t="s">
        <v>30</v>
      </c>
      <c r="N32" s="3" t="s">
        <v>30</v>
      </c>
      <c r="O32" s="3" t="s">
        <v>30</v>
      </c>
      <c r="P32" s="3">
        <v>3000</v>
      </c>
      <c r="Q32" s="3">
        <v>2722</v>
      </c>
      <c r="R32" s="7">
        <v>45231</v>
      </c>
      <c r="S32" s="9">
        <f t="shared" si="0"/>
        <v>45231</v>
      </c>
      <c r="T32" s="9">
        <f t="shared" si="5"/>
        <v>52536</v>
      </c>
      <c r="U32" s="2"/>
      <c r="V32" s="2"/>
      <c r="W32" s="2"/>
    </row>
    <row r="33" spans="1:23" ht="14.5" hidden="1" x14ac:dyDescent="0.35">
      <c r="A33" s="3" t="s">
        <v>104</v>
      </c>
      <c r="B33" s="3" t="str">
        <f>INDEX('Plant data'!D:D,MATCH('Blast furnaces'!$A33,'Plant data'!$A:$A,0))</f>
        <v>Jeceaba</v>
      </c>
      <c r="C33" s="3" t="str">
        <f>INDEX('Plant data'!E:E,MATCH('Blast furnaces'!$A33,'Plant data'!$A:$A,0))</f>
        <v>Minas Gerais</v>
      </c>
      <c r="D33" s="3" t="str">
        <f>INDEX('Plant data'!F:F,MATCH('Blast furnaces'!$A33,'Plant data'!$A:$A,0))</f>
        <v>Brazil</v>
      </c>
      <c r="E33" s="3" t="s">
        <v>105</v>
      </c>
      <c r="F33" s="3" t="s">
        <v>27</v>
      </c>
      <c r="G33" s="5" t="s">
        <v>106</v>
      </c>
      <c r="H33" s="3" t="s">
        <v>29</v>
      </c>
      <c r="I33" s="3" t="s">
        <v>30</v>
      </c>
      <c r="J33" s="3" t="s">
        <v>30</v>
      </c>
      <c r="K33" s="3">
        <v>2014</v>
      </c>
      <c r="L33" s="3">
        <v>11</v>
      </c>
      <c r="M33" s="3" t="s">
        <v>30</v>
      </c>
      <c r="N33" s="3" t="s">
        <v>30</v>
      </c>
      <c r="O33" s="3" t="s">
        <v>30</v>
      </c>
      <c r="P33" s="3">
        <v>350</v>
      </c>
      <c r="Q33" s="3">
        <v>350</v>
      </c>
      <c r="R33" s="8"/>
      <c r="S33" s="9" t="str">
        <f t="shared" si="0"/>
        <v/>
      </c>
      <c r="T33" s="9" t="str">
        <f t="shared" si="5"/>
        <v/>
      </c>
      <c r="U33" s="2"/>
      <c r="V33" s="2"/>
      <c r="W33" s="2"/>
    </row>
    <row r="34" spans="1:23" ht="14.5" hidden="1" x14ac:dyDescent="0.35">
      <c r="A34" s="3" t="s">
        <v>104</v>
      </c>
      <c r="B34" s="3" t="str">
        <f>INDEX('Plant data'!D:D,MATCH('Blast furnaces'!$A34,'Plant data'!$A:$A,0))</f>
        <v>Jeceaba</v>
      </c>
      <c r="C34" s="3" t="str">
        <f>INDEX('Plant data'!E:E,MATCH('Blast furnaces'!$A34,'Plant data'!$A:$A,0))</f>
        <v>Minas Gerais</v>
      </c>
      <c r="D34" s="3" t="str">
        <f>INDEX('Plant data'!F:F,MATCH('Blast furnaces'!$A34,'Plant data'!$A:$A,0))</f>
        <v>Brazil</v>
      </c>
      <c r="E34" s="3" t="s">
        <v>107</v>
      </c>
      <c r="F34" s="3" t="s">
        <v>33</v>
      </c>
      <c r="G34" s="5" t="s">
        <v>106</v>
      </c>
      <c r="H34" s="3" t="s">
        <v>64</v>
      </c>
      <c r="I34" s="3" t="s">
        <v>30</v>
      </c>
      <c r="J34" s="3" t="s">
        <v>30</v>
      </c>
      <c r="K34" s="3" t="s">
        <v>30</v>
      </c>
      <c r="L34" s="3" t="s">
        <v>30</v>
      </c>
      <c r="M34" s="3" t="s">
        <v>30</v>
      </c>
      <c r="N34" s="3" t="s">
        <v>30</v>
      </c>
      <c r="O34" s="3" t="s">
        <v>30</v>
      </c>
      <c r="P34" s="3">
        <v>500</v>
      </c>
      <c r="Q34" s="3">
        <v>350</v>
      </c>
      <c r="R34" s="8"/>
      <c r="S34" s="9" t="str">
        <f t="shared" si="0"/>
        <v/>
      </c>
      <c r="T34" s="2"/>
      <c r="U34" s="2"/>
      <c r="V34" s="2"/>
      <c r="W34" s="2"/>
    </row>
    <row r="35" spans="1:23" ht="14.5" hidden="1" x14ac:dyDescent="0.35">
      <c r="A35" s="3" t="s">
        <v>108</v>
      </c>
      <c r="B35" s="3" t="str">
        <f>INDEX('Plant data'!D:D,MATCH('Blast furnaces'!$A35,'Plant data'!$A:$A,0))</f>
        <v>Juiz de Fora</v>
      </c>
      <c r="C35" s="3" t="str">
        <f>INDEX('Plant data'!E:E,MATCH('Blast furnaces'!$A35,'Plant data'!$A:$A,0))</f>
        <v>Minas Gerais</v>
      </c>
      <c r="D35" s="3" t="str">
        <f>INDEX('Plant data'!F:F,MATCH('Blast furnaces'!$A35,'Plant data'!$A:$A,0))</f>
        <v>Brazil</v>
      </c>
      <c r="E35" s="3" t="s">
        <v>109</v>
      </c>
      <c r="F35" s="3" t="s">
        <v>33</v>
      </c>
      <c r="G35" s="5" t="s">
        <v>110</v>
      </c>
      <c r="H35" s="3" t="s">
        <v>29</v>
      </c>
      <c r="I35" s="3" t="s">
        <v>30</v>
      </c>
      <c r="J35" s="3" t="s">
        <v>30</v>
      </c>
      <c r="K35" s="3">
        <v>2007</v>
      </c>
      <c r="L35" s="3">
        <v>18</v>
      </c>
      <c r="M35" s="3" t="s">
        <v>30</v>
      </c>
      <c r="N35" s="3" t="s">
        <v>30</v>
      </c>
      <c r="O35" s="3" t="s">
        <v>30</v>
      </c>
      <c r="P35" s="3">
        <v>180</v>
      </c>
      <c r="Q35" s="3">
        <v>250</v>
      </c>
      <c r="R35" s="7">
        <v>44166</v>
      </c>
      <c r="S35" s="9">
        <f t="shared" si="0"/>
        <v>44166</v>
      </c>
      <c r="T35" s="9">
        <f t="shared" ref="T35:T49" si="6">IF(R35="","",EDATE(S35,240))</f>
        <v>51471</v>
      </c>
      <c r="U35" s="2"/>
      <c r="V35" s="2"/>
      <c r="W35" s="2"/>
    </row>
    <row r="36" spans="1:23" ht="14.5" hidden="1" x14ac:dyDescent="0.35">
      <c r="A36" s="3" t="s">
        <v>108</v>
      </c>
      <c r="B36" s="3" t="str">
        <f>INDEX('Plant data'!D:D,MATCH('Blast furnaces'!$A36,'Plant data'!$A:$A,0))</f>
        <v>Juiz de Fora</v>
      </c>
      <c r="C36" s="3" t="str">
        <f>INDEX('Plant data'!E:E,MATCH('Blast furnaces'!$A36,'Plant data'!$A:$A,0))</f>
        <v>Minas Gerais</v>
      </c>
      <c r="D36" s="3" t="str">
        <f>INDEX('Plant data'!F:F,MATCH('Blast furnaces'!$A36,'Plant data'!$A:$A,0))</f>
        <v>Brazil</v>
      </c>
      <c r="E36" s="3" t="s">
        <v>111</v>
      </c>
      <c r="F36" s="3" t="s">
        <v>27</v>
      </c>
      <c r="G36" s="5" t="s">
        <v>110</v>
      </c>
      <c r="H36" s="3" t="s">
        <v>29</v>
      </c>
      <c r="I36" s="3" t="s">
        <v>30</v>
      </c>
      <c r="J36" s="3" t="s">
        <v>30</v>
      </c>
      <c r="K36" s="3">
        <v>2007</v>
      </c>
      <c r="L36" s="3">
        <v>18</v>
      </c>
      <c r="M36" s="3" t="s">
        <v>30</v>
      </c>
      <c r="N36" s="3" t="s">
        <v>30</v>
      </c>
      <c r="O36" s="3" t="s">
        <v>30</v>
      </c>
      <c r="P36" s="3">
        <v>180</v>
      </c>
      <c r="Q36" s="3">
        <v>250</v>
      </c>
      <c r="R36" s="4">
        <v>44440</v>
      </c>
      <c r="S36" s="9">
        <f t="shared" si="0"/>
        <v>44440</v>
      </c>
      <c r="T36" s="9">
        <f t="shared" si="6"/>
        <v>51745</v>
      </c>
      <c r="U36" s="2"/>
      <c r="V36" s="2"/>
      <c r="W36" s="2"/>
    </row>
    <row r="37" spans="1:23" ht="14.5" hidden="1" x14ac:dyDescent="0.35">
      <c r="A37" s="3" t="s">
        <v>112</v>
      </c>
      <c r="B37" s="3" t="str">
        <f>INDEX('Plant data'!D:D,MATCH('Blast furnaces'!$A37,'Plant data'!$A:$A,0))</f>
        <v>Açailândia</v>
      </c>
      <c r="C37" s="3" t="str">
        <f>INDEX('Plant data'!E:E,MATCH('Blast furnaces'!$A37,'Plant data'!$A:$A,0))</f>
        <v>Maranhão</v>
      </c>
      <c r="D37" s="3" t="str">
        <f>INDEX('Plant data'!F:F,MATCH('Blast furnaces'!$A37,'Plant data'!$A:$A,0))</f>
        <v>Brazil</v>
      </c>
      <c r="E37" s="3" t="s">
        <v>113</v>
      </c>
      <c r="F37" s="3" t="s">
        <v>114</v>
      </c>
      <c r="G37" s="3" t="s">
        <v>115</v>
      </c>
      <c r="H37" s="3" t="s">
        <v>29</v>
      </c>
      <c r="I37" s="3" t="s">
        <v>30</v>
      </c>
      <c r="J37" s="3" t="s">
        <v>30</v>
      </c>
      <c r="K37" s="3">
        <v>2018</v>
      </c>
      <c r="L37" s="3">
        <v>7</v>
      </c>
      <c r="M37" s="3" t="s">
        <v>30</v>
      </c>
      <c r="N37" s="3" t="s">
        <v>30</v>
      </c>
      <c r="O37" s="3" t="s">
        <v>30</v>
      </c>
      <c r="P37" s="3">
        <v>360</v>
      </c>
      <c r="Q37" s="3">
        <v>352</v>
      </c>
      <c r="R37" s="8"/>
      <c r="S37" s="9" t="str">
        <f t="shared" si="0"/>
        <v/>
      </c>
      <c r="T37" s="9" t="str">
        <f t="shared" si="6"/>
        <v/>
      </c>
      <c r="U37" s="2"/>
      <c r="V37" s="2"/>
      <c r="W37" s="2"/>
    </row>
    <row r="38" spans="1:23" ht="14.5" hidden="1" x14ac:dyDescent="0.35">
      <c r="A38" s="3" t="s">
        <v>112</v>
      </c>
      <c r="B38" s="3" t="str">
        <f>INDEX('Plant data'!D:D,MATCH('Blast furnaces'!$A38,'Plant data'!$A:$A,0))</f>
        <v>Açailândia</v>
      </c>
      <c r="C38" s="3" t="str">
        <f>INDEX('Plant data'!E:E,MATCH('Blast furnaces'!$A38,'Plant data'!$A:$A,0))</f>
        <v>Maranhão</v>
      </c>
      <c r="D38" s="3" t="str">
        <f>INDEX('Plant data'!F:F,MATCH('Blast furnaces'!$A38,'Plant data'!$A:$A,0))</f>
        <v>Brazil</v>
      </c>
      <c r="E38" s="3" t="s">
        <v>116</v>
      </c>
      <c r="F38" s="3" t="s">
        <v>117</v>
      </c>
      <c r="G38" s="3" t="s">
        <v>115</v>
      </c>
      <c r="H38" s="3" t="s">
        <v>29</v>
      </c>
      <c r="I38" s="3" t="s">
        <v>30</v>
      </c>
      <c r="J38" s="3" t="s">
        <v>30</v>
      </c>
      <c r="K38" s="3">
        <v>2021</v>
      </c>
      <c r="L38" s="3">
        <v>4</v>
      </c>
      <c r="M38" s="3" t="s">
        <v>30</v>
      </c>
      <c r="N38" s="3" t="s">
        <v>30</v>
      </c>
      <c r="O38" s="3" t="s">
        <v>30</v>
      </c>
      <c r="P38" s="3">
        <v>360</v>
      </c>
      <c r="Q38" s="3">
        <v>352</v>
      </c>
      <c r="R38" s="8"/>
      <c r="S38" s="9" t="str">
        <f t="shared" si="0"/>
        <v/>
      </c>
      <c r="T38" s="9" t="str">
        <f t="shared" si="6"/>
        <v/>
      </c>
      <c r="U38" s="2"/>
      <c r="V38" s="2"/>
      <c r="W38" s="2"/>
    </row>
    <row r="39" spans="1:23" ht="14.5" hidden="1" x14ac:dyDescent="0.35">
      <c r="A39" s="3" t="s">
        <v>118</v>
      </c>
      <c r="B39" s="3" t="str">
        <f>INDEX('Plant data'!D:D,MATCH('Blast furnaces'!$A39,'Plant data'!$A:$A,0))</f>
        <v>Divinópolis</v>
      </c>
      <c r="C39" s="3" t="str">
        <f>INDEX('Plant data'!E:E,MATCH('Blast furnaces'!$A39,'Plant data'!$A:$A,0))</f>
        <v>Minas Gerais</v>
      </c>
      <c r="D39" s="3" t="str">
        <f>INDEX('Plant data'!F:F,MATCH('Blast furnaces'!$A39,'Plant data'!$A:$A,0))</f>
        <v>Brazil</v>
      </c>
      <c r="E39" s="3" t="s">
        <v>119</v>
      </c>
      <c r="F39" s="3" t="s">
        <v>33</v>
      </c>
      <c r="G39" s="3" t="s">
        <v>120</v>
      </c>
      <c r="H39" s="3" t="s">
        <v>29</v>
      </c>
      <c r="I39" s="3" t="s">
        <v>30</v>
      </c>
      <c r="J39" s="3" t="s">
        <v>30</v>
      </c>
      <c r="K39" s="3">
        <v>1957</v>
      </c>
      <c r="L39" s="3">
        <v>68</v>
      </c>
      <c r="M39" s="3" t="s">
        <v>30</v>
      </c>
      <c r="N39" s="3" t="s">
        <v>30</v>
      </c>
      <c r="O39" s="3" t="s">
        <v>30</v>
      </c>
      <c r="P39" s="3">
        <v>112</v>
      </c>
      <c r="Q39" s="3">
        <v>110</v>
      </c>
      <c r="R39" s="4">
        <v>44713</v>
      </c>
      <c r="S39" s="9">
        <f t="shared" si="0"/>
        <v>44713</v>
      </c>
      <c r="T39" s="9">
        <f t="shared" si="6"/>
        <v>52018</v>
      </c>
      <c r="U39" s="2"/>
      <c r="V39" s="2"/>
      <c r="W39" s="2"/>
    </row>
    <row r="40" spans="1:23" ht="14.5" hidden="1" x14ac:dyDescent="0.35">
      <c r="A40" s="3" t="s">
        <v>118</v>
      </c>
      <c r="B40" s="3" t="str">
        <f>INDEX('Plant data'!D:D,MATCH('Blast furnaces'!$A40,'Plant data'!$A:$A,0))</f>
        <v>Divinópolis</v>
      </c>
      <c r="C40" s="3" t="str">
        <f>INDEX('Plant data'!E:E,MATCH('Blast furnaces'!$A40,'Plant data'!$A:$A,0))</f>
        <v>Minas Gerais</v>
      </c>
      <c r="D40" s="3" t="str">
        <f>INDEX('Plant data'!F:F,MATCH('Blast furnaces'!$A40,'Plant data'!$A:$A,0))</f>
        <v>Brazil</v>
      </c>
      <c r="E40" s="3" t="s">
        <v>121</v>
      </c>
      <c r="F40" s="3" t="s">
        <v>79</v>
      </c>
      <c r="G40" s="3" t="s">
        <v>120</v>
      </c>
      <c r="H40" s="3" t="s">
        <v>29</v>
      </c>
      <c r="I40" s="3" t="s">
        <v>30</v>
      </c>
      <c r="J40" s="3" t="s">
        <v>30</v>
      </c>
      <c r="K40" s="3" t="s">
        <v>30</v>
      </c>
      <c r="L40" s="3" t="s">
        <v>30</v>
      </c>
      <c r="M40" s="3" t="s">
        <v>30</v>
      </c>
      <c r="N40" s="3" t="s">
        <v>30</v>
      </c>
      <c r="O40" s="3" t="s">
        <v>30</v>
      </c>
      <c r="P40" s="3">
        <v>128</v>
      </c>
      <c r="Q40" s="3">
        <v>125</v>
      </c>
      <c r="R40" s="4">
        <v>44713</v>
      </c>
      <c r="S40" s="9">
        <f t="shared" si="0"/>
        <v>44713</v>
      </c>
      <c r="T40" s="9">
        <f t="shared" si="6"/>
        <v>52018</v>
      </c>
      <c r="U40" s="2"/>
      <c r="V40" s="2"/>
      <c r="W40" s="2"/>
    </row>
    <row r="41" spans="1:23" ht="14.5" hidden="1" x14ac:dyDescent="0.35">
      <c r="A41" s="3" t="s">
        <v>118</v>
      </c>
      <c r="B41" s="3" t="str">
        <f>INDEX('Plant data'!D:D,MATCH('Blast furnaces'!$A41,'Plant data'!$A:$A,0))</f>
        <v>Divinópolis</v>
      </c>
      <c r="C41" s="3" t="str">
        <f>INDEX('Plant data'!E:E,MATCH('Blast furnaces'!$A41,'Plant data'!$A:$A,0))</f>
        <v>Minas Gerais</v>
      </c>
      <c r="D41" s="3" t="str">
        <f>INDEX('Plant data'!F:F,MATCH('Blast furnaces'!$A41,'Plant data'!$A:$A,0))</f>
        <v>Brazil</v>
      </c>
      <c r="E41" s="3" t="s">
        <v>122</v>
      </c>
      <c r="F41" s="3" t="s">
        <v>27</v>
      </c>
      <c r="G41" s="3" t="s">
        <v>120</v>
      </c>
      <c r="H41" s="3" t="s">
        <v>29</v>
      </c>
      <c r="I41" s="3" t="s">
        <v>30</v>
      </c>
      <c r="J41" s="3" t="s">
        <v>30</v>
      </c>
      <c r="K41" s="3">
        <v>2005</v>
      </c>
      <c r="L41" s="3">
        <v>20</v>
      </c>
      <c r="M41" s="3" t="s">
        <v>30</v>
      </c>
      <c r="N41" s="3" t="s">
        <v>30</v>
      </c>
      <c r="O41" s="3" t="s">
        <v>30</v>
      </c>
      <c r="P41" s="3">
        <v>190</v>
      </c>
      <c r="Q41" s="3">
        <v>192</v>
      </c>
      <c r="R41" s="4">
        <v>44713</v>
      </c>
      <c r="S41" s="9">
        <f t="shared" si="0"/>
        <v>44713</v>
      </c>
      <c r="T41" s="9">
        <f t="shared" si="6"/>
        <v>52018</v>
      </c>
      <c r="U41" s="2"/>
      <c r="V41" s="2"/>
      <c r="W41" s="2"/>
    </row>
    <row r="42" spans="1:23" ht="14.5" hidden="1" x14ac:dyDescent="0.35">
      <c r="A42" s="3" t="s">
        <v>123</v>
      </c>
      <c r="B42" s="3" t="str">
        <f>INDEX('Plant data'!D:D,MATCH('Blast furnaces'!$A42,'Plant data'!$A:$A,0))</f>
        <v>Timóteo</v>
      </c>
      <c r="C42" s="3" t="str">
        <f>INDEX('Plant data'!E:E,MATCH('Blast furnaces'!$A42,'Plant data'!$A:$A,0))</f>
        <v>Minas Gerais</v>
      </c>
      <c r="D42" s="3" t="str">
        <f>INDEX('Plant data'!F:F,MATCH('Blast furnaces'!$A42,'Plant data'!$A:$A,0))</f>
        <v>Brazil</v>
      </c>
      <c r="E42" s="3" t="s">
        <v>124</v>
      </c>
      <c r="F42" s="3" t="s">
        <v>33</v>
      </c>
      <c r="G42" s="3" t="s">
        <v>125</v>
      </c>
      <c r="H42" s="3" t="s">
        <v>29</v>
      </c>
      <c r="I42" s="3" t="s">
        <v>30</v>
      </c>
      <c r="J42" s="3" t="s">
        <v>30</v>
      </c>
      <c r="K42" s="3">
        <v>1949</v>
      </c>
      <c r="L42" s="3">
        <v>76</v>
      </c>
      <c r="M42" s="3" t="s">
        <v>30</v>
      </c>
      <c r="N42" s="3" t="s">
        <v>30</v>
      </c>
      <c r="O42" s="3" t="s">
        <v>30</v>
      </c>
      <c r="P42" s="3">
        <v>237</v>
      </c>
      <c r="Q42" s="3">
        <v>294</v>
      </c>
      <c r="R42" s="4">
        <v>44562</v>
      </c>
      <c r="S42" s="9">
        <f t="shared" si="0"/>
        <v>44562</v>
      </c>
      <c r="T42" s="9">
        <f t="shared" si="6"/>
        <v>51867</v>
      </c>
      <c r="U42" s="2"/>
      <c r="V42" s="2"/>
      <c r="W42" s="2"/>
    </row>
    <row r="43" spans="1:23" ht="14.5" hidden="1" x14ac:dyDescent="0.35">
      <c r="A43" s="3" t="s">
        <v>123</v>
      </c>
      <c r="B43" s="3" t="str">
        <f>INDEX('Plant data'!D:D,MATCH('Blast furnaces'!$A43,'Plant data'!$A:$A,0))</f>
        <v>Timóteo</v>
      </c>
      <c r="C43" s="3" t="str">
        <f>INDEX('Plant data'!E:E,MATCH('Blast furnaces'!$A43,'Plant data'!$A:$A,0))</f>
        <v>Minas Gerais</v>
      </c>
      <c r="D43" s="3" t="str">
        <f>INDEX('Plant data'!F:F,MATCH('Blast furnaces'!$A43,'Plant data'!$A:$A,0))</f>
        <v>Brazil</v>
      </c>
      <c r="E43" s="3" t="s">
        <v>126</v>
      </c>
      <c r="F43" s="3" t="s">
        <v>27</v>
      </c>
      <c r="G43" s="3" t="s">
        <v>125</v>
      </c>
      <c r="H43" s="3" t="s">
        <v>29</v>
      </c>
      <c r="I43" s="3" t="s">
        <v>30</v>
      </c>
      <c r="J43" s="3" t="s">
        <v>30</v>
      </c>
      <c r="K43" s="3">
        <v>1979</v>
      </c>
      <c r="L43" s="3">
        <v>46</v>
      </c>
      <c r="M43" s="3" t="s">
        <v>30</v>
      </c>
      <c r="N43" s="3" t="s">
        <v>30</v>
      </c>
      <c r="O43" s="3" t="s">
        <v>30</v>
      </c>
      <c r="P43" s="3">
        <v>464</v>
      </c>
      <c r="Q43" s="3">
        <v>631</v>
      </c>
      <c r="R43" s="6">
        <v>38480</v>
      </c>
      <c r="S43" s="9">
        <f t="shared" si="0"/>
        <v>38480</v>
      </c>
      <c r="T43" s="9">
        <f t="shared" si="6"/>
        <v>45785</v>
      </c>
      <c r="U43" s="2"/>
      <c r="V43" s="2"/>
      <c r="W43" s="2"/>
    </row>
    <row r="44" spans="1:23" ht="14.5" hidden="1" x14ac:dyDescent="0.35">
      <c r="A44" s="3" t="s">
        <v>127</v>
      </c>
      <c r="B44" s="3" t="str">
        <f>INDEX('Plant data'!D:D,MATCH('Blast furnaces'!$A44,'Plant data'!$A:$A,0))</f>
        <v>Açailândia</v>
      </c>
      <c r="C44" s="3" t="str">
        <f>INDEX('Plant data'!E:E,MATCH('Blast furnaces'!$A44,'Plant data'!$A:$A,0))</f>
        <v>Maranhão</v>
      </c>
      <c r="D44" s="3" t="str">
        <f>INDEX('Plant data'!F:F,MATCH('Blast furnaces'!$A44,'Plant data'!$A:$A,0))</f>
        <v>Brazil</v>
      </c>
      <c r="E44" s="3" t="s">
        <v>128</v>
      </c>
      <c r="F44" s="3" t="s">
        <v>33</v>
      </c>
      <c r="G44" s="3" t="s">
        <v>129</v>
      </c>
      <c r="H44" s="3" t="s">
        <v>29</v>
      </c>
      <c r="I44" s="3" t="s">
        <v>30</v>
      </c>
      <c r="J44" s="3" t="s">
        <v>30</v>
      </c>
      <c r="K44" s="3">
        <v>1988</v>
      </c>
      <c r="L44" s="3">
        <v>37</v>
      </c>
      <c r="M44" s="3" t="s">
        <v>30</v>
      </c>
      <c r="N44" s="3" t="s">
        <v>30</v>
      </c>
      <c r="O44" s="3" t="s">
        <v>30</v>
      </c>
      <c r="P44" s="3">
        <v>100</v>
      </c>
      <c r="Q44" s="3" t="s">
        <v>30</v>
      </c>
      <c r="R44" s="8"/>
      <c r="S44" s="9" t="str">
        <f t="shared" si="0"/>
        <v/>
      </c>
      <c r="T44" s="9" t="str">
        <f t="shared" si="6"/>
        <v/>
      </c>
      <c r="U44" s="2"/>
      <c r="V44" s="2"/>
      <c r="W44" s="2"/>
    </row>
    <row r="45" spans="1:23" ht="14.5" hidden="1" x14ac:dyDescent="0.35">
      <c r="A45" s="3" t="s">
        <v>127</v>
      </c>
      <c r="B45" s="3" t="str">
        <f>INDEX('Plant data'!D:D,MATCH('Blast furnaces'!$A45,'Plant data'!$A:$A,0))</f>
        <v>Açailândia</v>
      </c>
      <c r="C45" s="3" t="str">
        <f>INDEX('Plant data'!E:E,MATCH('Blast furnaces'!$A45,'Plant data'!$A:$A,0))</f>
        <v>Maranhão</v>
      </c>
      <c r="D45" s="3" t="str">
        <f>INDEX('Plant data'!F:F,MATCH('Blast furnaces'!$A45,'Plant data'!$A:$A,0))</f>
        <v>Brazil</v>
      </c>
      <c r="E45" s="3" t="s">
        <v>130</v>
      </c>
      <c r="F45" s="3" t="s">
        <v>27</v>
      </c>
      <c r="G45" s="3" t="s">
        <v>129</v>
      </c>
      <c r="H45" s="3" t="s">
        <v>29</v>
      </c>
      <c r="I45" s="3" t="s">
        <v>30</v>
      </c>
      <c r="J45" s="3" t="s">
        <v>30</v>
      </c>
      <c r="K45" s="3">
        <v>1990</v>
      </c>
      <c r="L45" s="3">
        <v>35</v>
      </c>
      <c r="M45" s="3" t="s">
        <v>30</v>
      </c>
      <c r="N45" s="3" t="s">
        <v>30</v>
      </c>
      <c r="O45" s="3" t="s">
        <v>30</v>
      </c>
      <c r="P45" s="3">
        <v>100</v>
      </c>
      <c r="Q45" s="3" t="s">
        <v>30</v>
      </c>
      <c r="R45" s="8"/>
      <c r="S45" s="9" t="str">
        <f t="shared" si="0"/>
        <v/>
      </c>
      <c r="T45" s="9" t="str">
        <f t="shared" si="6"/>
        <v/>
      </c>
      <c r="U45" s="2"/>
      <c r="V45" s="2"/>
      <c r="W45" s="2"/>
    </row>
    <row r="46" spans="1:23" ht="14.5" hidden="1" x14ac:dyDescent="0.35">
      <c r="A46" s="3" t="s">
        <v>127</v>
      </c>
      <c r="B46" s="3" t="str">
        <f>INDEX('Plant data'!D:D,MATCH('Blast furnaces'!$A46,'Plant data'!$A:$A,0))</f>
        <v>Açailândia</v>
      </c>
      <c r="C46" s="3" t="str">
        <f>INDEX('Plant data'!E:E,MATCH('Blast furnaces'!$A46,'Plant data'!$A:$A,0))</f>
        <v>Maranhão</v>
      </c>
      <c r="D46" s="3" t="str">
        <f>INDEX('Plant data'!F:F,MATCH('Blast furnaces'!$A46,'Plant data'!$A:$A,0))</f>
        <v>Brazil</v>
      </c>
      <c r="E46" s="3" t="s">
        <v>131</v>
      </c>
      <c r="F46" s="3" t="s">
        <v>79</v>
      </c>
      <c r="G46" s="3" t="s">
        <v>129</v>
      </c>
      <c r="H46" s="3" t="s">
        <v>29</v>
      </c>
      <c r="I46" s="3" t="s">
        <v>30</v>
      </c>
      <c r="J46" s="3" t="s">
        <v>30</v>
      </c>
      <c r="K46" s="3">
        <v>1992</v>
      </c>
      <c r="L46" s="3">
        <v>33</v>
      </c>
      <c r="M46" s="3" t="s">
        <v>30</v>
      </c>
      <c r="N46" s="3" t="s">
        <v>30</v>
      </c>
      <c r="O46" s="3" t="s">
        <v>30</v>
      </c>
      <c r="P46" s="3">
        <v>100</v>
      </c>
      <c r="Q46" s="3" t="s">
        <v>30</v>
      </c>
      <c r="R46" s="8"/>
      <c r="S46" s="9" t="str">
        <f t="shared" si="0"/>
        <v/>
      </c>
      <c r="T46" s="9" t="str">
        <f t="shared" si="6"/>
        <v/>
      </c>
      <c r="U46" s="2"/>
      <c r="V46" s="2"/>
      <c r="W46" s="2"/>
    </row>
    <row r="47" spans="1:23" ht="14.5" hidden="1" x14ac:dyDescent="0.35">
      <c r="A47" s="3" t="s">
        <v>127</v>
      </c>
      <c r="B47" s="3" t="str">
        <f>INDEX('Plant data'!D:D,MATCH('Blast furnaces'!$A47,'Plant data'!$A:$A,0))</f>
        <v>Açailândia</v>
      </c>
      <c r="C47" s="3" t="str">
        <f>INDEX('Plant data'!E:E,MATCH('Blast furnaces'!$A47,'Plant data'!$A:$A,0))</f>
        <v>Maranhão</v>
      </c>
      <c r="D47" s="3" t="str">
        <f>INDEX('Plant data'!F:F,MATCH('Blast furnaces'!$A47,'Plant data'!$A:$A,0))</f>
        <v>Brazil</v>
      </c>
      <c r="E47" s="3" t="s">
        <v>132</v>
      </c>
      <c r="F47" s="3" t="s">
        <v>48</v>
      </c>
      <c r="G47" s="3" t="s">
        <v>129</v>
      </c>
      <c r="H47" s="3" t="s">
        <v>29</v>
      </c>
      <c r="I47" s="3" t="s">
        <v>30</v>
      </c>
      <c r="J47" s="3" t="s">
        <v>30</v>
      </c>
      <c r="K47" s="3">
        <v>1999</v>
      </c>
      <c r="L47" s="3">
        <v>26</v>
      </c>
      <c r="M47" s="3" t="s">
        <v>30</v>
      </c>
      <c r="N47" s="3" t="s">
        <v>30</v>
      </c>
      <c r="O47" s="3" t="s">
        <v>30</v>
      </c>
      <c r="P47" s="3">
        <v>100</v>
      </c>
      <c r="Q47" s="3" t="s">
        <v>30</v>
      </c>
      <c r="R47" s="8"/>
      <c r="S47" s="9" t="str">
        <f t="shared" si="0"/>
        <v/>
      </c>
      <c r="T47" s="9" t="str">
        <f t="shared" si="6"/>
        <v/>
      </c>
      <c r="U47" s="2"/>
      <c r="V47" s="2"/>
      <c r="W47" s="2"/>
    </row>
    <row r="48" spans="1:23" ht="14.5" hidden="1" x14ac:dyDescent="0.35">
      <c r="A48" s="3" t="s">
        <v>127</v>
      </c>
      <c r="B48" s="3" t="str">
        <f>INDEX('Plant data'!D:D,MATCH('Blast furnaces'!$A48,'Plant data'!$A:$A,0))</f>
        <v>Açailândia</v>
      </c>
      <c r="C48" s="3" t="str">
        <f>INDEX('Plant data'!E:E,MATCH('Blast furnaces'!$A48,'Plant data'!$A:$A,0))</f>
        <v>Maranhão</v>
      </c>
      <c r="D48" s="3" t="str">
        <f>INDEX('Plant data'!F:F,MATCH('Blast furnaces'!$A48,'Plant data'!$A:$A,0))</f>
        <v>Brazil</v>
      </c>
      <c r="E48" s="3" t="s">
        <v>133</v>
      </c>
      <c r="F48" s="3" t="s">
        <v>39</v>
      </c>
      <c r="G48" s="3" t="s">
        <v>129</v>
      </c>
      <c r="H48" s="3" t="s">
        <v>29</v>
      </c>
      <c r="I48" s="3" t="s">
        <v>30</v>
      </c>
      <c r="J48" s="3" t="s">
        <v>30</v>
      </c>
      <c r="K48" s="3">
        <v>2004</v>
      </c>
      <c r="L48" s="3">
        <v>21</v>
      </c>
      <c r="M48" s="3" t="s">
        <v>30</v>
      </c>
      <c r="N48" s="3" t="s">
        <v>30</v>
      </c>
      <c r="O48" s="3" t="s">
        <v>30</v>
      </c>
      <c r="P48" s="3">
        <v>100</v>
      </c>
      <c r="Q48" s="3" t="s">
        <v>30</v>
      </c>
      <c r="R48" s="8"/>
      <c r="S48" s="9" t="str">
        <f t="shared" si="0"/>
        <v/>
      </c>
      <c r="T48" s="9" t="str">
        <f t="shared" si="6"/>
        <v/>
      </c>
      <c r="U48" s="2"/>
      <c r="V48" s="2"/>
      <c r="W48" s="2"/>
    </row>
    <row r="49" spans="1:23" ht="14.5" hidden="1" x14ac:dyDescent="0.35">
      <c r="A49" s="3" t="s">
        <v>134</v>
      </c>
      <c r="B49" s="3" t="str">
        <f>INDEX('Plant data'!D:D,MATCH('Blast furnaces'!$A49,'Plant data'!$A:$A,0))</f>
        <v>Hamilton</v>
      </c>
      <c r="C49" s="3" t="str">
        <f>INDEX('Plant data'!E:E,MATCH('Blast furnaces'!$A49,'Plant data'!$A:$A,0))</f>
        <v>Ontario</v>
      </c>
      <c r="D49" s="3" t="str">
        <f>INDEX('Plant data'!F:F,MATCH('Blast furnaces'!$A49,'Plant data'!$A:$A,0))</f>
        <v>Canada</v>
      </c>
      <c r="E49" s="3" t="s">
        <v>135</v>
      </c>
      <c r="F49" s="3" t="s">
        <v>27</v>
      </c>
      <c r="G49" s="5" t="s">
        <v>136</v>
      </c>
      <c r="H49" s="3" t="s">
        <v>40</v>
      </c>
      <c r="I49" s="3" t="s">
        <v>30</v>
      </c>
      <c r="J49" s="3" t="s">
        <v>30</v>
      </c>
      <c r="K49" s="3">
        <v>1957</v>
      </c>
      <c r="L49" s="3">
        <v>71</v>
      </c>
      <c r="M49" s="4">
        <v>44440</v>
      </c>
      <c r="N49" s="3" t="s">
        <v>30</v>
      </c>
      <c r="O49" s="3">
        <v>2028</v>
      </c>
      <c r="P49" s="3">
        <v>785</v>
      </c>
      <c r="Q49" s="3">
        <v>1062</v>
      </c>
      <c r="R49" s="4">
        <v>38534</v>
      </c>
      <c r="S49" s="9">
        <f t="shared" si="0"/>
        <v>38534</v>
      </c>
      <c r="T49" s="9">
        <f t="shared" si="6"/>
        <v>45839</v>
      </c>
      <c r="U49" s="2"/>
      <c r="V49" s="2"/>
      <c r="W49" s="2"/>
    </row>
    <row r="50" spans="1:23" ht="14.5" hidden="1" x14ac:dyDescent="0.35">
      <c r="A50" s="3" t="s">
        <v>134</v>
      </c>
      <c r="B50" s="3" t="str">
        <f>INDEX('Plant data'!D:D,MATCH('Blast furnaces'!$A50,'Plant data'!$A:$A,0))</f>
        <v>Hamilton</v>
      </c>
      <c r="C50" s="3" t="str">
        <f>INDEX('Plant data'!E:E,MATCH('Blast furnaces'!$A50,'Plant data'!$A:$A,0))</f>
        <v>Ontario</v>
      </c>
      <c r="D50" s="3" t="str">
        <f>INDEX('Plant data'!F:F,MATCH('Blast furnaces'!$A50,'Plant data'!$A:$A,0))</f>
        <v>Canada</v>
      </c>
      <c r="E50" s="3" t="s">
        <v>137</v>
      </c>
      <c r="F50" s="3" t="s">
        <v>79</v>
      </c>
      <c r="G50" s="5" t="s">
        <v>136</v>
      </c>
      <c r="H50" s="3" t="s">
        <v>53</v>
      </c>
      <c r="I50" s="3" t="s">
        <v>30</v>
      </c>
      <c r="J50" s="3" t="s">
        <v>30</v>
      </c>
      <c r="K50" s="3">
        <v>2010</v>
      </c>
      <c r="L50" s="3">
        <v>18</v>
      </c>
      <c r="M50" s="4">
        <v>44440</v>
      </c>
      <c r="N50" s="4">
        <v>43922</v>
      </c>
      <c r="O50" s="3">
        <v>2028</v>
      </c>
      <c r="P50" s="3">
        <v>716</v>
      </c>
      <c r="Q50" s="3">
        <v>925</v>
      </c>
      <c r="R50" s="3">
        <v>2010</v>
      </c>
      <c r="S50" s="9">
        <f t="shared" si="0"/>
        <v>40179</v>
      </c>
      <c r="T50" s="2"/>
      <c r="U50" s="2"/>
      <c r="V50" s="2"/>
      <c r="W50" s="2"/>
    </row>
    <row r="51" spans="1:23" ht="14.5" hidden="1" x14ac:dyDescent="0.35">
      <c r="A51" s="3" t="s">
        <v>134</v>
      </c>
      <c r="B51" s="3" t="str">
        <f>INDEX('Plant data'!D:D,MATCH('Blast furnaces'!$A51,'Plant data'!$A:$A,0))</f>
        <v>Hamilton</v>
      </c>
      <c r="C51" s="3" t="str">
        <f>INDEX('Plant data'!E:E,MATCH('Blast furnaces'!$A51,'Plant data'!$A:$A,0))</f>
        <v>Ontario</v>
      </c>
      <c r="D51" s="3" t="str">
        <f>INDEX('Plant data'!F:F,MATCH('Blast furnaces'!$A51,'Plant data'!$A:$A,0))</f>
        <v>Canada</v>
      </c>
      <c r="E51" s="3" t="s">
        <v>138</v>
      </c>
      <c r="F51" s="3" t="s">
        <v>48</v>
      </c>
      <c r="G51" s="5" t="s">
        <v>136</v>
      </c>
      <c r="H51" s="3" t="s">
        <v>40</v>
      </c>
      <c r="I51" s="3" t="s">
        <v>30</v>
      </c>
      <c r="J51" s="3" t="s">
        <v>30</v>
      </c>
      <c r="K51" s="3">
        <v>1971</v>
      </c>
      <c r="L51" s="3">
        <v>57</v>
      </c>
      <c r="M51" s="4">
        <v>44440</v>
      </c>
      <c r="N51" s="3" t="s">
        <v>30</v>
      </c>
      <c r="O51" s="3">
        <v>2028</v>
      </c>
      <c r="P51" s="3">
        <v>1523</v>
      </c>
      <c r="Q51" s="3">
        <v>1609</v>
      </c>
      <c r="R51" s="8"/>
      <c r="S51" s="9" t="str">
        <f t="shared" si="0"/>
        <v/>
      </c>
      <c r="T51" s="9" t="str">
        <f t="shared" ref="T51:T52" si="7">IF(R51="","",EDATE(S51,240))</f>
        <v/>
      </c>
      <c r="U51" s="2"/>
      <c r="V51" s="2"/>
      <c r="W51" s="2"/>
    </row>
    <row r="52" spans="1:23" ht="14.5" hidden="1" x14ac:dyDescent="0.35">
      <c r="A52" s="3" t="s">
        <v>139</v>
      </c>
      <c r="B52" s="3" t="str">
        <f>INDEX('Plant data'!D:D,MATCH('Blast furnaces'!$A52,'Plant data'!$A:$A,0))</f>
        <v>Sault Ste. Marie</v>
      </c>
      <c r="C52" s="3" t="str">
        <f>INDEX('Plant data'!E:E,MATCH('Blast furnaces'!$A52,'Plant data'!$A:$A,0))</f>
        <v>Ontario</v>
      </c>
      <c r="D52" s="3" t="str">
        <f>INDEX('Plant data'!F:F,MATCH('Blast furnaces'!$A52,'Plant data'!$A:$A,0))</f>
        <v>Canada</v>
      </c>
      <c r="E52" s="3" t="s">
        <v>140</v>
      </c>
      <c r="F52" s="3" t="s">
        <v>141</v>
      </c>
      <c r="G52" s="5" t="s">
        <v>142</v>
      </c>
      <c r="H52" s="3" t="s">
        <v>40</v>
      </c>
      <c r="I52" s="3" t="s">
        <v>30</v>
      </c>
      <c r="J52" s="3" t="s">
        <v>30</v>
      </c>
      <c r="K52" s="3">
        <v>1975</v>
      </c>
      <c r="L52" s="3">
        <v>55</v>
      </c>
      <c r="M52" s="6">
        <v>44511</v>
      </c>
      <c r="N52" s="3" t="s">
        <v>30</v>
      </c>
      <c r="O52" s="3">
        <v>2030</v>
      </c>
      <c r="P52" s="3">
        <v>2690</v>
      </c>
      <c r="Q52" s="3">
        <v>2478</v>
      </c>
      <c r="R52" s="3">
        <v>2007</v>
      </c>
      <c r="S52" s="9">
        <f t="shared" si="0"/>
        <v>39083</v>
      </c>
      <c r="T52" s="9">
        <f t="shared" si="7"/>
        <v>46388</v>
      </c>
      <c r="U52" s="2"/>
      <c r="V52" s="2"/>
      <c r="W52" s="2"/>
    </row>
    <row r="53" spans="1:23" ht="14.5" hidden="1" x14ac:dyDescent="0.35">
      <c r="A53" s="3" t="s">
        <v>139</v>
      </c>
      <c r="B53" s="3" t="str">
        <f>INDEX('Plant data'!D:D,MATCH('Blast furnaces'!$A53,'Plant data'!$A:$A,0))</f>
        <v>Sault Ste. Marie</v>
      </c>
      <c r="C53" s="3" t="str">
        <f>INDEX('Plant data'!E:E,MATCH('Blast furnaces'!$A53,'Plant data'!$A:$A,0))</f>
        <v>Ontario</v>
      </c>
      <c r="D53" s="3" t="str">
        <f>INDEX('Plant data'!F:F,MATCH('Blast furnaces'!$A53,'Plant data'!$A:$A,0))</f>
        <v>Canada</v>
      </c>
      <c r="E53" s="3" t="s">
        <v>143</v>
      </c>
      <c r="F53" s="3" t="s">
        <v>43</v>
      </c>
      <c r="G53" s="5" t="s">
        <v>142</v>
      </c>
      <c r="H53" s="3" t="s">
        <v>53</v>
      </c>
      <c r="I53" s="3" t="s">
        <v>30</v>
      </c>
      <c r="J53" s="3" t="s">
        <v>30</v>
      </c>
      <c r="K53" s="3">
        <v>1953</v>
      </c>
      <c r="L53" s="3">
        <v>72</v>
      </c>
      <c r="M53" s="3" t="s">
        <v>30</v>
      </c>
      <c r="N53" s="3">
        <v>2008</v>
      </c>
      <c r="O53" s="3" t="s">
        <v>30</v>
      </c>
      <c r="P53" s="3">
        <v>1000</v>
      </c>
      <c r="Q53" s="3">
        <v>1270</v>
      </c>
      <c r="R53" s="7">
        <v>29526</v>
      </c>
      <c r="S53" s="9" t="e">
        <f t="shared" si="0"/>
        <v>#NUM!</v>
      </c>
      <c r="T53" s="2"/>
      <c r="U53" s="2"/>
      <c r="V53" s="2"/>
      <c r="W53" s="2"/>
    </row>
    <row r="54" spans="1:23" ht="14.5" hidden="1" x14ac:dyDescent="0.35">
      <c r="A54" s="3" t="s">
        <v>144</v>
      </c>
      <c r="B54" s="3" t="str">
        <f>INDEX('Plant data'!D:D,MATCH('Blast furnaces'!$A54,'Plant data'!$A:$A,0))</f>
        <v>Nanticoke</v>
      </c>
      <c r="C54" s="3" t="str">
        <f>INDEX('Plant data'!E:E,MATCH('Blast furnaces'!$A54,'Plant data'!$A:$A,0))</f>
        <v>Ontario</v>
      </c>
      <c r="D54" s="3" t="str">
        <f>INDEX('Plant data'!F:F,MATCH('Blast furnaces'!$A54,'Plant data'!$A:$A,0))</f>
        <v>Canada</v>
      </c>
      <c r="E54" s="3" t="s">
        <v>145</v>
      </c>
      <c r="F54" s="3" t="s">
        <v>33</v>
      </c>
      <c r="G54" s="5" t="s">
        <v>146</v>
      </c>
      <c r="H54" s="3" t="s">
        <v>29</v>
      </c>
      <c r="I54" s="3" t="s">
        <v>30</v>
      </c>
      <c r="J54" s="3" t="s">
        <v>30</v>
      </c>
      <c r="K54" s="3">
        <v>1980</v>
      </c>
      <c r="L54" s="3">
        <v>45</v>
      </c>
      <c r="M54" s="3" t="s">
        <v>30</v>
      </c>
      <c r="N54" s="3" t="s">
        <v>30</v>
      </c>
      <c r="O54" s="3" t="s">
        <v>30</v>
      </c>
      <c r="P54" s="3">
        <v>2400</v>
      </c>
      <c r="Q54" s="3">
        <v>2418</v>
      </c>
      <c r="R54" s="6">
        <v>44119</v>
      </c>
      <c r="S54" s="9">
        <f t="shared" si="0"/>
        <v>44119</v>
      </c>
      <c r="T54" s="9">
        <f>IF(R54="","",EDATE(S54,240))</f>
        <v>51424</v>
      </c>
      <c r="U54" s="2"/>
      <c r="V54" s="2"/>
      <c r="W54" s="2"/>
    </row>
    <row r="55" spans="1:23" ht="14.5" hidden="1" x14ac:dyDescent="0.35">
      <c r="A55" s="3" t="s">
        <v>147</v>
      </c>
      <c r="B55" s="3" t="str">
        <f>INDEX('Plant data'!D:D,MATCH('Blast furnaces'!$A55,'Plant data'!$A:$A,0))</f>
        <v>Talcahuano</v>
      </c>
      <c r="C55" s="3" t="str">
        <f>INDEX('Plant data'!E:E,MATCH('Blast furnaces'!$A55,'Plant data'!$A:$A,0))</f>
        <v>Concepción</v>
      </c>
      <c r="D55" s="3" t="str">
        <f>INDEX('Plant data'!F:F,MATCH('Blast furnaces'!$A55,'Plant data'!$A:$A,0))</f>
        <v>Chile</v>
      </c>
      <c r="E55" s="3" t="s">
        <v>148</v>
      </c>
      <c r="F55" s="3" t="s">
        <v>33</v>
      </c>
      <c r="G55" s="5" t="s">
        <v>149</v>
      </c>
      <c r="H55" s="3" t="s">
        <v>53</v>
      </c>
      <c r="I55" s="3" t="s">
        <v>30</v>
      </c>
      <c r="J55" s="3" t="s">
        <v>30</v>
      </c>
      <c r="K55" s="3">
        <v>1950</v>
      </c>
      <c r="L55" s="3">
        <v>75</v>
      </c>
      <c r="M55" s="3" t="s">
        <v>30</v>
      </c>
      <c r="N55" s="6">
        <v>45551</v>
      </c>
      <c r="O55" s="3" t="s">
        <v>30</v>
      </c>
      <c r="P55" s="3">
        <v>730</v>
      </c>
      <c r="Q55" s="3">
        <v>755</v>
      </c>
      <c r="R55" s="8"/>
      <c r="S55" s="9" t="str">
        <f t="shared" si="0"/>
        <v/>
      </c>
      <c r="T55" s="2"/>
      <c r="U55" s="2"/>
      <c r="V55" s="2"/>
      <c r="W55" s="2"/>
    </row>
    <row r="56" spans="1:23" ht="14.5" hidden="1" x14ac:dyDescent="0.35">
      <c r="A56" s="3" t="s">
        <v>147</v>
      </c>
      <c r="B56" s="3" t="str">
        <f>INDEX('Plant data'!D:D,MATCH('Blast furnaces'!$A56,'Plant data'!$A:$A,0))</f>
        <v>Talcahuano</v>
      </c>
      <c r="C56" s="3" t="str">
        <f>INDEX('Plant data'!E:E,MATCH('Blast furnaces'!$A56,'Plant data'!$A:$A,0))</f>
        <v>Concepción</v>
      </c>
      <c r="D56" s="3" t="str">
        <f>INDEX('Plant data'!F:F,MATCH('Blast furnaces'!$A56,'Plant data'!$A:$A,0))</f>
        <v>Chile</v>
      </c>
      <c r="E56" s="3" t="s">
        <v>150</v>
      </c>
      <c r="F56" s="3" t="s">
        <v>27</v>
      </c>
      <c r="G56" s="5" t="s">
        <v>149</v>
      </c>
      <c r="H56" s="3" t="s">
        <v>53</v>
      </c>
      <c r="I56" s="3" t="s">
        <v>30</v>
      </c>
      <c r="J56" s="3" t="s">
        <v>30</v>
      </c>
      <c r="K56" s="3">
        <v>1966</v>
      </c>
      <c r="L56" s="3">
        <v>59</v>
      </c>
      <c r="M56" s="3" t="s">
        <v>30</v>
      </c>
      <c r="N56" s="6">
        <v>45551</v>
      </c>
      <c r="O56" s="3" t="s">
        <v>30</v>
      </c>
      <c r="P56" s="3">
        <v>752</v>
      </c>
      <c r="Q56" s="3">
        <v>881</v>
      </c>
      <c r="R56" s="4">
        <v>43556</v>
      </c>
      <c r="S56" s="9">
        <f t="shared" si="0"/>
        <v>43556</v>
      </c>
      <c r="T56" s="2"/>
      <c r="U56" s="2"/>
      <c r="V56" s="2"/>
      <c r="W56" s="2"/>
    </row>
    <row r="57" spans="1:23" ht="14.5" hidden="1" x14ac:dyDescent="0.35">
      <c r="A57" s="3" t="s">
        <v>151</v>
      </c>
      <c r="B57" s="3" t="str">
        <f>INDEX('Plant data'!D:D,MATCH('Blast furnaces'!$A57,'Plant data'!$A:$A,0))</f>
        <v>Wuhu</v>
      </c>
      <c r="C57" s="3" t="str">
        <f>INDEX('Plant data'!E:E,MATCH('Blast furnaces'!$A57,'Plant data'!$A:$A,0))</f>
        <v>Anhui</v>
      </c>
      <c r="D57" s="3" t="str">
        <f>INDEX('Plant data'!F:F,MATCH('Blast furnaces'!$A57,'Plant data'!$A:$A,0))</f>
        <v>China</v>
      </c>
      <c r="E57" s="3" t="s">
        <v>152</v>
      </c>
      <c r="F57" s="3" t="s">
        <v>153</v>
      </c>
      <c r="G57" s="5" t="s">
        <v>154</v>
      </c>
      <c r="H57" s="3" t="s">
        <v>29</v>
      </c>
      <c r="I57" s="3" t="s">
        <v>30</v>
      </c>
      <c r="J57" s="3" t="s">
        <v>30</v>
      </c>
      <c r="K57" s="3">
        <v>2016</v>
      </c>
      <c r="L57" s="3">
        <v>9</v>
      </c>
      <c r="M57" s="3" t="s">
        <v>30</v>
      </c>
      <c r="N57" s="3" t="s">
        <v>30</v>
      </c>
      <c r="O57" s="3" t="s">
        <v>30</v>
      </c>
      <c r="P57" s="3">
        <v>990</v>
      </c>
      <c r="Q57" s="3">
        <v>1280</v>
      </c>
      <c r="R57" s="6">
        <v>44948</v>
      </c>
      <c r="S57" s="9">
        <f t="shared" si="0"/>
        <v>44948</v>
      </c>
      <c r="T57" s="9">
        <f t="shared" ref="T57:T76" si="8">IF(R57="","",EDATE(S57,240))</f>
        <v>52253</v>
      </c>
      <c r="U57" s="2"/>
      <c r="V57" s="2"/>
      <c r="W57" s="2"/>
    </row>
    <row r="58" spans="1:23" ht="14.5" hidden="1" x14ac:dyDescent="0.35">
      <c r="A58" s="3" t="s">
        <v>151</v>
      </c>
      <c r="B58" s="3" t="str">
        <f>INDEX('Plant data'!D:D,MATCH('Blast furnaces'!$A58,'Plant data'!$A:$A,0))</f>
        <v>Wuhu</v>
      </c>
      <c r="C58" s="3" t="str">
        <f>INDEX('Plant data'!E:E,MATCH('Blast furnaces'!$A58,'Plant data'!$A:$A,0))</f>
        <v>Anhui</v>
      </c>
      <c r="D58" s="3" t="str">
        <f>INDEX('Plant data'!F:F,MATCH('Blast furnaces'!$A58,'Plant data'!$A:$A,0))</f>
        <v>China</v>
      </c>
      <c r="E58" s="3" t="s">
        <v>155</v>
      </c>
      <c r="F58" s="3" t="s">
        <v>62</v>
      </c>
      <c r="G58" s="5" t="s">
        <v>154</v>
      </c>
      <c r="H58" s="3" t="s">
        <v>29</v>
      </c>
      <c r="I58" s="3" t="s">
        <v>30</v>
      </c>
      <c r="J58" s="3" t="s">
        <v>30</v>
      </c>
      <c r="K58" s="3">
        <v>2016</v>
      </c>
      <c r="L58" s="3">
        <v>9</v>
      </c>
      <c r="M58" s="3" t="s">
        <v>30</v>
      </c>
      <c r="N58" s="3" t="s">
        <v>30</v>
      </c>
      <c r="O58" s="3" t="s">
        <v>30</v>
      </c>
      <c r="P58" s="3">
        <v>990</v>
      </c>
      <c r="Q58" s="3">
        <v>1280</v>
      </c>
      <c r="R58" s="8"/>
      <c r="S58" s="9" t="str">
        <f t="shared" si="0"/>
        <v/>
      </c>
      <c r="T58" s="9" t="str">
        <f t="shared" si="8"/>
        <v/>
      </c>
      <c r="U58" s="2"/>
      <c r="V58" s="2"/>
      <c r="W58" s="2"/>
    </row>
    <row r="59" spans="1:23" ht="14.5" hidden="1" x14ac:dyDescent="0.35">
      <c r="A59" s="3" t="s">
        <v>156</v>
      </c>
      <c r="B59" s="3" t="str">
        <f>INDEX('Plant data'!D:D,MATCH('Blast furnaces'!$A59,'Plant data'!$A:$A,0))</f>
        <v>Ma'anshan</v>
      </c>
      <c r="C59" s="3" t="str">
        <f>INDEX('Plant data'!E:E,MATCH('Blast furnaces'!$A59,'Plant data'!$A:$A,0))</f>
        <v>Anhui</v>
      </c>
      <c r="D59" s="3" t="str">
        <f>INDEX('Plant data'!F:F,MATCH('Blast furnaces'!$A59,'Plant data'!$A:$A,0))</f>
        <v>China</v>
      </c>
      <c r="E59" s="3" t="s">
        <v>157</v>
      </c>
      <c r="F59" s="3" t="s">
        <v>79</v>
      </c>
      <c r="G59" s="5" t="s">
        <v>158</v>
      </c>
      <c r="H59" s="3" t="s">
        <v>29</v>
      </c>
      <c r="I59" s="3" t="s">
        <v>30</v>
      </c>
      <c r="J59" s="3" t="s">
        <v>30</v>
      </c>
      <c r="K59" s="3">
        <v>2004</v>
      </c>
      <c r="L59" s="3">
        <v>21</v>
      </c>
      <c r="M59" s="3" t="s">
        <v>30</v>
      </c>
      <c r="N59" s="3" t="s">
        <v>30</v>
      </c>
      <c r="O59" s="3" t="s">
        <v>30</v>
      </c>
      <c r="P59" s="3">
        <v>1000</v>
      </c>
      <c r="Q59" s="3">
        <v>1000</v>
      </c>
      <c r="R59" s="8"/>
      <c r="S59" s="9" t="str">
        <f t="shared" si="0"/>
        <v/>
      </c>
      <c r="T59" s="9" t="str">
        <f t="shared" si="8"/>
        <v/>
      </c>
      <c r="U59" s="2"/>
      <c r="V59" s="2"/>
      <c r="W59" s="2"/>
    </row>
    <row r="60" spans="1:23" ht="14.5" hidden="1" x14ac:dyDescent="0.35">
      <c r="A60" s="3" t="s">
        <v>156</v>
      </c>
      <c r="B60" s="3" t="str">
        <f>INDEX('Plant data'!D:D,MATCH('Blast furnaces'!$A60,'Plant data'!$A:$A,0))</f>
        <v>Ma'anshan</v>
      </c>
      <c r="C60" s="3" t="str">
        <f>INDEX('Plant data'!E:E,MATCH('Blast furnaces'!$A60,'Plant data'!$A:$A,0))</f>
        <v>Anhui</v>
      </c>
      <c r="D60" s="3" t="str">
        <f>INDEX('Plant data'!F:F,MATCH('Blast furnaces'!$A60,'Plant data'!$A:$A,0))</f>
        <v>China</v>
      </c>
      <c r="E60" s="3" t="s">
        <v>159</v>
      </c>
      <c r="F60" s="3" t="s">
        <v>33</v>
      </c>
      <c r="G60" s="5" t="s">
        <v>158</v>
      </c>
      <c r="H60" s="3" t="s">
        <v>29</v>
      </c>
      <c r="I60" s="3" t="s">
        <v>30</v>
      </c>
      <c r="J60" s="3" t="s">
        <v>30</v>
      </c>
      <c r="K60" s="3">
        <v>1994</v>
      </c>
      <c r="L60" s="3">
        <v>31</v>
      </c>
      <c r="M60" s="3" t="s">
        <v>30</v>
      </c>
      <c r="N60" s="3" t="s">
        <v>30</v>
      </c>
      <c r="O60" s="3" t="s">
        <v>30</v>
      </c>
      <c r="P60" s="3">
        <v>2200</v>
      </c>
      <c r="Q60" s="3">
        <v>2500</v>
      </c>
      <c r="R60" s="6">
        <v>43520</v>
      </c>
      <c r="S60" s="9">
        <f t="shared" si="0"/>
        <v>43520</v>
      </c>
      <c r="T60" s="9">
        <f t="shared" si="8"/>
        <v>50825</v>
      </c>
      <c r="U60" s="2"/>
      <c r="V60" s="2"/>
      <c r="W60" s="2"/>
    </row>
    <row r="61" spans="1:23" ht="14.5" hidden="1" x14ac:dyDescent="0.35">
      <c r="A61" s="3" t="s">
        <v>156</v>
      </c>
      <c r="B61" s="3" t="str">
        <f>INDEX('Plant data'!D:D,MATCH('Blast furnaces'!$A61,'Plant data'!$A:$A,0))</f>
        <v>Ma'anshan</v>
      </c>
      <c r="C61" s="3" t="str">
        <f>INDEX('Plant data'!E:E,MATCH('Blast furnaces'!$A61,'Plant data'!$A:$A,0))</f>
        <v>Anhui</v>
      </c>
      <c r="D61" s="3" t="str">
        <f>INDEX('Plant data'!F:F,MATCH('Blast furnaces'!$A61,'Plant data'!$A:$A,0))</f>
        <v>China</v>
      </c>
      <c r="E61" s="3" t="s">
        <v>160</v>
      </c>
      <c r="F61" s="3" t="s">
        <v>27</v>
      </c>
      <c r="G61" s="5" t="s">
        <v>158</v>
      </c>
      <c r="H61" s="3" t="s">
        <v>29</v>
      </c>
      <c r="I61" s="3" t="s">
        <v>30</v>
      </c>
      <c r="J61" s="3" t="s">
        <v>30</v>
      </c>
      <c r="K61" s="3">
        <v>2003</v>
      </c>
      <c r="L61" s="3">
        <v>22</v>
      </c>
      <c r="M61" s="3" t="s">
        <v>30</v>
      </c>
      <c r="N61" s="3" t="s">
        <v>30</v>
      </c>
      <c r="O61" s="3" t="s">
        <v>30</v>
      </c>
      <c r="P61" s="3">
        <v>2200</v>
      </c>
      <c r="Q61" s="3">
        <v>2500</v>
      </c>
      <c r="R61" s="3">
        <v>2017</v>
      </c>
      <c r="S61" s="9">
        <f t="shared" si="0"/>
        <v>42736</v>
      </c>
      <c r="T61" s="9">
        <f t="shared" si="8"/>
        <v>50041</v>
      </c>
      <c r="U61" s="2"/>
      <c r="V61" s="2"/>
      <c r="W61" s="2"/>
    </row>
    <row r="62" spans="1:23" ht="14.5" hidden="1" x14ac:dyDescent="0.35">
      <c r="A62" s="3" t="s">
        <v>156</v>
      </c>
      <c r="B62" s="3" t="str">
        <f>INDEX('Plant data'!D:D,MATCH('Blast furnaces'!$A62,'Plant data'!$A:$A,0))</f>
        <v>Ma'anshan</v>
      </c>
      <c r="C62" s="3" t="str">
        <f>INDEX('Plant data'!E:E,MATCH('Blast furnaces'!$A62,'Plant data'!$A:$A,0))</f>
        <v>Anhui</v>
      </c>
      <c r="D62" s="3" t="str">
        <f>INDEX('Plant data'!F:F,MATCH('Blast furnaces'!$A62,'Plant data'!$A:$A,0))</f>
        <v>China</v>
      </c>
      <c r="E62" s="3" t="s">
        <v>161</v>
      </c>
      <c r="F62" s="3" t="s">
        <v>48</v>
      </c>
      <c r="G62" s="5" t="s">
        <v>158</v>
      </c>
      <c r="H62" s="3" t="s">
        <v>29</v>
      </c>
      <c r="I62" s="3" t="s">
        <v>30</v>
      </c>
      <c r="J62" s="3" t="s">
        <v>30</v>
      </c>
      <c r="K62" s="3">
        <v>2016</v>
      </c>
      <c r="L62" s="3">
        <v>9</v>
      </c>
      <c r="M62" s="3" t="s">
        <v>30</v>
      </c>
      <c r="N62" s="3" t="s">
        <v>30</v>
      </c>
      <c r="O62" s="3" t="s">
        <v>30</v>
      </c>
      <c r="P62" s="3">
        <v>2700</v>
      </c>
      <c r="Q62" s="3">
        <v>3200</v>
      </c>
      <c r="R62" s="8"/>
      <c r="S62" s="9" t="str">
        <f t="shared" si="0"/>
        <v/>
      </c>
      <c r="T62" s="9" t="str">
        <f t="shared" si="8"/>
        <v/>
      </c>
      <c r="U62" s="2"/>
      <c r="V62" s="2"/>
      <c r="W62" s="2"/>
    </row>
    <row r="63" spans="1:23" ht="14.5" hidden="1" x14ac:dyDescent="0.35">
      <c r="A63" s="3" t="s">
        <v>156</v>
      </c>
      <c r="B63" s="3" t="str">
        <f>INDEX('Plant data'!D:D,MATCH('Blast furnaces'!$A63,'Plant data'!$A:$A,0))</f>
        <v>Ma'anshan</v>
      </c>
      <c r="C63" s="3" t="str">
        <f>INDEX('Plant data'!E:E,MATCH('Blast furnaces'!$A63,'Plant data'!$A:$A,0))</f>
        <v>Anhui</v>
      </c>
      <c r="D63" s="3" t="str">
        <f>INDEX('Plant data'!F:F,MATCH('Blast furnaces'!$A63,'Plant data'!$A:$A,0))</f>
        <v>China</v>
      </c>
      <c r="E63" s="3" t="s">
        <v>162</v>
      </c>
      <c r="F63" s="3" t="s">
        <v>36</v>
      </c>
      <c r="G63" s="5" t="s">
        <v>158</v>
      </c>
      <c r="H63" s="3" t="s">
        <v>29</v>
      </c>
      <c r="I63" s="3" t="s">
        <v>30</v>
      </c>
      <c r="J63" s="3" t="s">
        <v>30</v>
      </c>
      <c r="K63" s="3">
        <v>2007</v>
      </c>
      <c r="L63" s="3">
        <v>18</v>
      </c>
      <c r="M63" s="3" t="s">
        <v>30</v>
      </c>
      <c r="N63" s="3" t="s">
        <v>30</v>
      </c>
      <c r="O63" s="3" t="s">
        <v>30</v>
      </c>
      <c r="P63" s="3">
        <v>3200</v>
      </c>
      <c r="Q63" s="3">
        <v>4000</v>
      </c>
      <c r="R63" s="6">
        <v>45269</v>
      </c>
      <c r="S63" s="9">
        <f t="shared" si="0"/>
        <v>45269</v>
      </c>
      <c r="T63" s="9">
        <f t="shared" si="8"/>
        <v>52574</v>
      </c>
      <c r="U63" s="2"/>
      <c r="V63" s="2"/>
      <c r="W63" s="2"/>
    </row>
    <row r="64" spans="1:23" ht="14.5" hidden="1" x14ac:dyDescent="0.35">
      <c r="A64" s="3" t="s">
        <v>156</v>
      </c>
      <c r="B64" s="3" t="str">
        <f>INDEX('Plant data'!D:D,MATCH('Blast furnaces'!$A64,'Plant data'!$A:$A,0))</f>
        <v>Ma'anshan</v>
      </c>
      <c r="C64" s="3" t="str">
        <f>INDEX('Plant data'!E:E,MATCH('Blast furnaces'!$A64,'Plant data'!$A:$A,0))</f>
        <v>Anhui</v>
      </c>
      <c r="D64" s="3" t="str">
        <f>INDEX('Plant data'!F:F,MATCH('Blast furnaces'!$A64,'Plant data'!$A:$A,0))</f>
        <v>China</v>
      </c>
      <c r="E64" s="3" t="s">
        <v>163</v>
      </c>
      <c r="F64" s="3" t="s">
        <v>67</v>
      </c>
      <c r="G64" s="5" t="s">
        <v>158</v>
      </c>
      <c r="H64" s="3" t="s">
        <v>29</v>
      </c>
      <c r="I64" s="3" t="s">
        <v>30</v>
      </c>
      <c r="J64" s="3" t="s">
        <v>30</v>
      </c>
      <c r="K64" s="3">
        <v>2007</v>
      </c>
      <c r="L64" s="3">
        <v>18</v>
      </c>
      <c r="M64" s="3" t="s">
        <v>30</v>
      </c>
      <c r="N64" s="3" t="s">
        <v>30</v>
      </c>
      <c r="O64" s="3" t="s">
        <v>30</v>
      </c>
      <c r="P64" s="3">
        <v>3200</v>
      </c>
      <c r="Q64" s="3">
        <v>4000</v>
      </c>
      <c r="R64" s="6">
        <v>44909</v>
      </c>
      <c r="S64" s="9">
        <f t="shared" si="0"/>
        <v>44909</v>
      </c>
      <c r="T64" s="9">
        <f t="shared" si="8"/>
        <v>52214</v>
      </c>
      <c r="U64" s="2"/>
      <c r="V64" s="2"/>
      <c r="W64" s="2"/>
    </row>
    <row r="65" spans="1:23" ht="14.5" hidden="1" x14ac:dyDescent="0.35">
      <c r="A65" s="3" t="s">
        <v>164</v>
      </c>
      <c r="B65" s="3" t="str">
        <f>INDEX('Plant data'!D:D,MATCH('Blast furnaces'!$A65,'Plant data'!$A:$A,0))</f>
        <v>unknown</v>
      </c>
      <c r="C65" s="3" t="str">
        <f>INDEX('Plant data'!E:E,MATCH('Blast furnaces'!$A65,'Plant data'!$A:$A,0))</f>
        <v>Anhui</v>
      </c>
      <c r="D65" s="3" t="str">
        <f>INDEX('Plant data'!F:F,MATCH('Blast furnaces'!$A65,'Plant data'!$A:$A,0))</f>
        <v>China</v>
      </c>
      <c r="E65" s="3" t="s">
        <v>165</v>
      </c>
      <c r="F65" s="3" t="s">
        <v>153</v>
      </c>
      <c r="G65" s="5" t="s">
        <v>166</v>
      </c>
      <c r="H65" s="3" t="s">
        <v>29</v>
      </c>
      <c r="I65" s="3" t="s">
        <v>30</v>
      </c>
      <c r="J65" s="3" t="s">
        <v>30</v>
      </c>
      <c r="K65" s="3" t="s">
        <v>30</v>
      </c>
      <c r="L65" s="3" t="s">
        <v>30</v>
      </c>
      <c r="M65" s="3" t="s">
        <v>30</v>
      </c>
      <c r="N65" s="3" t="s">
        <v>30</v>
      </c>
      <c r="O65" s="3" t="s">
        <v>30</v>
      </c>
      <c r="P65" s="3">
        <v>1150</v>
      </c>
      <c r="Q65" s="3">
        <v>1250</v>
      </c>
      <c r="R65" s="6">
        <v>43593</v>
      </c>
      <c r="S65" s="9">
        <f t="shared" si="0"/>
        <v>43593</v>
      </c>
      <c r="T65" s="9">
        <f t="shared" si="8"/>
        <v>50898</v>
      </c>
      <c r="U65" s="2"/>
      <c r="V65" s="2"/>
      <c r="W65" s="2"/>
    </row>
    <row r="66" spans="1:23" ht="14.5" hidden="1" x14ac:dyDescent="0.35">
      <c r="A66" s="3" t="s">
        <v>164</v>
      </c>
      <c r="B66" s="3" t="str">
        <f>INDEX('Plant data'!D:D,MATCH('Blast furnaces'!$A66,'Plant data'!$A:$A,0))</f>
        <v>unknown</v>
      </c>
      <c r="C66" s="3" t="str">
        <f>INDEX('Plant data'!E:E,MATCH('Blast furnaces'!$A66,'Plant data'!$A:$A,0))</f>
        <v>Anhui</v>
      </c>
      <c r="D66" s="3" t="str">
        <f>INDEX('Plant data'!F:F,MATCH('Blast furnaces'!$A66,'Plant data'!$A:$A,0))</f>
        <v>China</v>
      </c>
      <c r="E66" s="3" t="s">
        <v>167</v>
      </c>
      <c r="F66" s="3" t="s">
        <v>27</v>
      </c>
      <c r="G66" s="5" t="s">
        <v>166</v>
      </c>
      <c r="H66" s="3" t="s">
        <v>29</v>
      </c>
      <c r="I66" s="3" t="s">
        <v>30</v>
      </c>
      <c r="J66" s="3" t="s">
        <v>30</v>
      </c>
      <c r="K66" s="3" t="s">
        <v>30</v>
      </c>
      <c r="L66" s="3" t="s">
        <v>30</v>
      </c>
      <c r="M66" s="3" t="s">
        <v>30</v>
      </c>
      <c r="N66" s="3" t="s">
        <v>30</v>
      </c>
      <c r="O66" s="3" t="s">
        <v>30</v>
      </c>
      <c r="P66" s="3">
        <v>1040</v>
      </c>
      <c r="Q66" s="3">
        <v>1080</v>
      </c>
      <c r="R66" s="6">
        <v>44625</v>
      </c>
      <c r="S66" s="9">
        <f t="shared" si="0"/>
        <v>44625</v>
      </c>
      <c r="T66" s="9">
        <f t="shared" si="8"/>
        <v>51930</v>
      </c>
      <c r="U66" s="2"/>
      <c r="V66" s="2"/>
      <c r="W66" s="2"/>
    </row>
    <row r="67" spans="1:23" ht="14.5" hidden="1" x14ac:dyDescent="0.35">
      <c r="A67" s="3" t="s">
        <v>164</v>
      </c>
      <c r="B67" s="3" t="str">
        <f>INDEX('Plant data'!D:D,MATCH('Blast furnaces'!$A67,'Plant data'!$A:$A,0))</f>
        <v>unknown</v>
      </c>
      <c r="C67" s="3" t="str">
        <f>INDEX('Plant data'!E:E,MATCH('Blast furnaces'!$A67,'Plant data'!$A:$A,0))</f>
        <v>Anhui</v>
      </c>
      <c r="D67" s="3" t="str">
        <f>INDEX('Plant data'!F:F,MATCH('Blast furnaces'!$A67,'Plant data'!$A:$A,0))</f>
        <v>China</v>
      </c>
      <c r="E67" s="3" t="s">
        <v>168</v>
      </c>
      <c r="F67" s="3" t="s">
        <v>79</v>
      </c>
      <c r="G67" s="5" t="s">
        <v>166</v>
      </c>
      <c r="H67" s="3" t="s">
        <v>29</v>
      </c>
      <c r="I67" s="3" t="s">
        <v>30</v>
      </c>
      <c r="J67" s="3" t="s">
        <v>30</v>
      </c>
      <c r="K67" s="3">
        <v>2013</v>
      </c>
      <c r="L67" s="3">
        <v>12</v>
      </c>
      <c r="M67" s="3" t="s">
        <v>30</v>
      </c>
      <c r="N67" s="3" t="s">
        <v>30</v>
      </c>
      <c r="O67" s="3" t="s">
        <v>30</v>
      </c>
      <c r="P67" s="3">
        <v>1150</v>
      </c>
      <c r="Q67" s="3">
        <v>1250</v>
      </c>
      <c r="R67" s="6">
        <v>44848</v>
      </c>
      <c r="S67" s="9">
        <f t="shared" ref="S67:S130" si="9">_xlfn.LET(
  _xlpm.x, R67,
  _xlpm.t, TEXT(R67,"@"),
  IF(R67="","",
     IF(ISNUMBER(_xlpm.x),
        IF(_xlpm.x&gt;=30000, _xlpm.x, DATE(_xlpm.x,1,1)),
        DATE(
          LEFT(_xlpm.t,4),
          IF(LEN(_xlpm.t)&gt;=7, MID(_xlpm.t,6,2), 1),
          IF(LEN(_xlpm.t)&gt;=10, RIGHT(_xlpm.t,2), 1)
        )
     )
  )
)</f>
        <v>44848</v>
      </c>
      <c r="T67" s="9">
        <f t="shared" si="8"/>
        <v>52153</v>
      </c>
      <c r="U67" s="2"/>
      <c r="V67" s="2"/>
      <c r="W67" s="2"/>
    </row>
    <row r="68" spans="1:23" ht="14.5" hidden="1" x14ac:dyDescent="0.35">
      <c r="A68" s="3" t="s">
        <v>169</v>
      </c>
      <c r="B68" s="3" t="str">
        <f>INDEX('Plant data'!D:D,MATCH('Blast furnaces'!$A68,'Plant data'!$A:$A,0))</f>
        <v>Chizhou</v>
      </c>
      <c r="C68" s="3" t="str">
        <f>INDEX('Plant data'!E:E,MATCH('Blast furnaces'!$A68,'Plant data'!$A:$A,0))</f>
        <v>Anhui</v>
      </c>
      <c r="D68" s="3" t="str">
        <f>INDEX('Plant data'!F:F,MATCH('Blast furnaces'!$A68,'Plant data'!$A:$A,0))</f>
        <v>China</v>
      </c>
      <c r="E68" s="3" t="s">
        <v>170</v>
      </c>
      <c r="F68" s="3" t="s">
        <v>33</v>
      </c>
      <c r="G68" s="5" t="s">
        <v>171</v>
      </c>
      <c r="H68" s="3" t="s">
        <v>29</v>
      </c>
      <c r="I68" s="3" t="s">
        <v>30</v>
      </c>
      <c r="J68" s="3" t="s">
        <v>30</v>
      </c>
      <c r="K68" s="3">
        <v>2011</v>
      </c>
      <c r="L68" s="3">
        <v>14</v>
      </c>
      <c r="M68" s="3" t="s">
        <v>30</v>
      </c>
      <c r="N68" s="3" t="s">
        <v>30</v>
      </c>
      <c r="O68" s="3" t="s">
        <v>30</v>
      </c>
      <c r="P68" s="3">
        <v>1040</v>
      </c>
      <c r="Q68" s="3">
        <v>1080</v>
      </c>
      <c r="R68" s="8"/>
      <c r="S68" s="9" t="str">
        <f t="shared" si="9"/>
        <v/>
      </c>
      <c r="T68" s="9" t="str">
        <f t="shared" si="8"/>
        <v/>
      </c>
      <c r="U68" s="2"/>
      <c r="V68" s="2"/>
      <c r="W68" s="2"/>
    </row>
    <row r="69" spans="1:23" ht="14.5" hidden="1" x14ac:dyDescent="0.35">
      <c r="A69" s="3" t="s">
        <v>169</v>
      </c>
      <c r="B69" s="3" t="str">
        <f>INDEX('Plant data'!D:D,MATCH('Blast furnaces'!$A69,'Plant data'!$A:$A,0))</f>
        <v>Chizhou</v>
      </c>
      <c r="C69" s="3" t="str">
        <f>INDEX('Plant data'!E:E,MATCH('Blast furnaces'!$A69,'Plant data'!$A:$A,0))</f>
        <v>Anhui</v>
      </c>
      <c r="D69" s="3" t="str">
        <f>INDEX('Plant data'!F:F,MATCH('Blast furnaces'!$A69,'Plant data'!$A:$A,0))</f>
        <v>China</v>
      </c>
      <c r="E69" s="3" t="s">
        <v>172</v>
      </c>
      <c r="F69" s="3" t="s">
        <v>27</v>
      </c>
      <c r="G69" s="5" t="s">
        <v>171</v>
      </c>
      <c r="H69" s="3" t="s">
        <v>29</v>
      </c>
      <c r="I69" s="3" t="s">
        <v>30</v>
      </c>
      <c r="J69" s="3" t="s">
        <v>30</v>
      </c>
      <c r="K69" s="3">
        <v>2012</v>
      </c>
      <c r="L69" s="3">
        <v>13</v>
      </c>
      <c r="M69" s="3" t="s">
        <v>30</v>
      </c>
      <c r="N69" s="3" t="s">
        <v>30</v>
      </c>
      <c r="O69" s="3" t="s">
        <v>30</v>
      </c>
      <c r="P69" s="3">
        <v>1040</v>
      </c>
      <c r="Q69" s="3">
        <v>1080</v>
      </c>
      <c r="R69" s="8"/>
      <c r="S69" s="9" t="str">
        <f t="shared" si="9"/>
        <v/>
      </c>
      <c r="T69" s="9" t="str">
        <f t="shared" si="8"/>
        <v/>
      </c>
      <c r="U69" s="2"/>
      <c r="V69" s="2"/>
      <c r="W69" s="2"/>
    </row>
    <row r="70" spans="1:23" ht="14.5" hidden="1" x14ac:dyDescent="0.35">
      <c r="A70" s="3" t="s">
        <v>173</v>
      </c>
      <c r="B70" s="3" t="str">
        <f>INDEX('Plant data'!D:D,MATCH('Blast furnaces'!$A70,'Plant data'!$A:$A,0))</f>
        <v>Tongling</v>
      </c>
      <c r="C70" s="3" t="str">
        <f>INDEX('Plant data'!E:E,MATCH('Blast furnaces'!$A70,'Plant data'!$A:$A,0))</f>
        <v>Anhui</v>
      </c>
      <c r="D70" s="3" t="str">
        <f>INDEX('Plant data'!F:F,MATCH('Blast furnaces'!$A70,'Plant data'!$A:$A,0))</f>
        <v>China</v>
      </c>
      <c r="E70" s="3" t="s">
        <v>174</v>
      </c>
      <c r="F70" s="3" t="s">
        <v>62</v>
      </c>
      <c r="G70" s="5" t="s">
        <v>175</v>
      </c>
      <c r="H70" s="3" t="s">
        <v>29</v>
      </c>
      <c r="I70" s="3" t="s">
        <v>30</v>
      </c>
      <c r="J70" s="3" t="s">
        <v>30</v>
      </c>
      <c r="K70" s="3">
        <v>2021</v>
      </c>
      <c r="L70" s="3">
        <v>4</v>
      </c>
      <c r="M70" s="3" t="s">
        <v>30</v>
      </c>
      <c r="N70" s="3" t="s">
        <v>30</v>
      </c>
      <c r="O70" s="3" t="s">
        <v>30</v>
      </c>
      <c r="P70" s="3">
        <v>1180</v>
      </c>
      <c r="Q70" s="3">
        <v>1280</v>
      </c>
      <c r="R70" s="6">
        <v>44768</v>
      </c>
      <c r="S70" s="9">
        <f t="shared" si="9"/>
        <v>44768</v>
      </c>
      <c r="T70" s="9">
        <f t="shared" si="8"/>
        <v>52073</v>
      </c>
      <c r="U70" s="2"/>
      <c r="V70" s="2"/>
      <c r="W70" s="2"/>
    </row>
    <row r="71" spans="1:23" ht="14.5" hidden="1" x14ac:dyDescent="0.35">
      <c r="A71" s="3" t="s">
        <v>176</v>
      </c>
      <c r="B71" s="3" t="str">
        <f>INDEX('Plant data'!D:D,MATCH('Blast furnaces'!$A71,'Plant data'!$A:$A,0))</f>
        <v>Wuhu</v>
      </c>
      <c r="C71" s="3" t="str">
        <f>INDEX('Plant data'!E:E,MATCH('Blast furnaces'!$A71,'Plant data'!$A:$A,0))</f>
        <v>Anhui</v>
      </c>
      <c r="D71" s="3" t="str">
        <f>INDEX('Plant data'!F:F,MATCH('Blast furnaces'!$A71,'Plant data'!$A:$A,0))</f>
        <v>China</v>
      </c>
      <c r="E71" s="3" t="s">
        <v>177</v>
      </c>
      <c r="F71" s="3" t="s">
        <v>62</v>
      </c>
      <c r="G71" s="5" t="s">
        <v>178</v>
      </c>
      <c r="H71" s="3" t="s">
        <v>29</v>
      </c>
      <c r="I71" s="3" t="s">
        <v>30</v>
      </c>
      <c r="J71" s="3">
        <v>2008</v>
      </c>
      <c r="K71" s="3">
        <v>2010</v>
      </c>
      <c r="L71" s="3">
        <v>15</v>
      </c>
      <c r="M71" s="3" t="s">
        <v>30</v>
      </c>
      <c r="N71" s="3" t="s">
        <v>30</v>
      </c>
      <c r="O71" s="3" t="s">
        <v>30</v>
      </c>
      <c r="P71" s="3">
        <v>730</v>
      </c>
      <c r="Q71" s="3">
        <v>680</v>
      </c>
      <c r="R71" s="3">
        <v>2022</v>
      </c>
      <c r="S71" s="9">
        <f t="shared" si="9"/>
        <v>44562</v>
      </c>
      <c r="T71" s="9">
        <f t="shared" si="8"/>
        <v>51867</v>
      </c>
      <c r="U71" s="2"/>
      <c r="V71" s="2"/>
      <c r="W71" s="2"/>
    </row>
    <row r="72" spans="1:23" ht="14.5" hidden="1" x14ac:dyDescent="0.35">
      <c r="A72" s="3" t="s">
        <v>176</v>
      </c>
      <c r="B72" s="3" t="str">
        <f>INDEX('Plant data'!D:D,MATCH('Blast furnaces'!$A72,'Plant data'!$A:$A,0))</f>
        <v>Wuhu</v>
      </c>
      <c r="C72" s="3" t="str">
        <f>INDEX('Plant data'!E:E,MATCH('Blast furnaces'!$A72,'Plant data'!$A:$A,0))</f>
        <v>Anhui</v>
      </c>
      <c r="D72" s="3" t="str">
        <f>INDEX('Plant data'!F:F,MATCH('Blast furnaces'!$A72,'Plant data'!$A:$A,0))</f>
        <v>China</v>
      </c>
      <c r="E72" s="3" t="s">
        <v>179</v>
      </c>
      <c r="F72" s="3" t="s">
        <v>180</v>
      </c>
      <c r="G72" s="5" t="s">
        <v>178</v>
      </c>
      <c r="H72" s="3" t="s">
        <v>29</v>
      </c>
      <c r="I72" s="3" t="s">
        <v>30</v>
      </c>
      <c r="J72" s="4">
        <v>40603</v>
      </c>
      <c r="K72" s="3">
        <v>2012</v>
      </c>
      <c r="L72" s="3">
        <v>13</v>
      </c>
      <c r="M72" s="3" t="s">
        <v>30</v>
      </c>
      <c r="N72" s="3" t="s">
        <v>30</v>
      </c>
      <c r="O72" s="3" t="s">
        <v>30</v>
      </c>
      <c r="P72" s="3">
        <v>1040</v>
      </c>
      <c r="Q72" s="3">
        <v>1080</v>
      </c>
      <c r="R72" s="8"/>
      <c r="S72" s="9" t="str">
        <f t="shared" si="9"/>
        <v/>
      </c>
      <c r="T72" s="9" t="str">
        <f t="shared" si="8"/>
        <v/>
      </c>
      <c r="U72" s="2"/>
      <c r="V72" s="2"/>
      <c r="W72" s="2"/>
    </row>
    <row r="73" spans="1:23" ht="14.5" hidden="1" x14ac:dyDescent="0.35">
      <c r="A73" s="3" t="s">
        <v>181</v>
      </c>
      <c r="B73" s="3" t="str">
        <f>INDEX('Plant data'!D:D,MATCH('Blast furnaces'!$A73,'Plant data'!$A:$A,0))</f>
        <v>Changshou</v>
      </c>
      <c r="C73" s="3" t="str">
        <f>INDEX('Plant data'!E:E,MATCH('Blast furnaces'!$A73,'Plant data'!$A:$A,0))</f>
        <v>Chongqing</v>
      </c>
      <c r="D73" s="3" t="str">
        <f>INDEX('Plant data'!F:F,MATCH('Blast furnaces'!$A73,'Plant data'!$A:$A,0))</f>
        <v>China</v>
      </c>
      <c r="E73" s="3" t="s">
        <v>182</v>
      </c>
      <c r="F73" s="3" t="s">
        <v>48</v>
      </c>
      <c r="G73" s="5" t="s">
        <v>183</v>
      </c>
      <c r="H73" s="3" t="s">
        <v>29</v>
      </c>
      <c r="I73" s="3" t="s">
        <v>30</v>
      </c>
      <c r="J73" s="3" t="s">
        <v>30</v>
      </c>
      <c r="K73" s="3" t="s">
        <v>30</v>
      </c>
      <c r="L73" s="3" t="s">
        <v>30</v>
      </c>
      <c r="M73" s="3" t="s">
        <v>30</v>
      </c>
      <c r="N73" s="3" t="s">
        <v>30</v>
      </c>
      <c r="O73" s="3" t="s">
        <v>30</v>
      </c>
      <c r="P73" s="3">
        <v>2070</v>
      </c>
      <c r="Q73" s="3">
        <v>1750</v>
      </c>
      <c r="R73" s="6">
        <v>44393</v>
      </c>
      <c r="S73" s="9">
        <f t="shared" si="9"/>
        <v>44393</v>
      </c>
      <c r="T73" s="9">
        <f t="shared" si="8"/>
        <v>51698</v>
      </c>
      <c r="U73" s="2"/>
      <c r="V73" s="2"/>
      <c r="W73" s="2"/>
    </row>
    <row r="74" spans="1:23" ht="14.5" hidden="1" x14ac:dyDescent="0.35">
      <c r="A74" s="3" t="s">
        <v>181</v>
      </c>
      <c r="B74" s="3" t="str">
        <f>INDEX('Plant data'!D:D,MATCH('Blast furnaces'!$A74,'Plant data'!$A:$A,0))</f>
        <v>Changshou</v>
      </c>
      <c r="C74" s="3" t="str">
        <f>INDEX('Plant data'!E:E,MATCH('Blast furnaces'!$A74,'Plant data'!$A:$A,0))</f>
        <v>Chongqing</v>
      </c>
      <c r="D74" s="3" t="str">
        <f>INDEX('Plant data'!F:F,MATCH('Blast furnaces'!$A74,'Plant data'!$A:$A,0))</f>
        <v>China</v>
      </c>
      <c r="E74" s="3" t="s">
        <v>184</v>
      </c>
      <c r="F74" s="3" t="s">
        <v>33</v>
      </c>
      <c r="G74" s="5" t="s">
        <v>183</v>
      </c>
      <c r="H74" s="3" t="s">
        <v>29</v>
      </c>
      <c r="I74" s="3" t="s">
        <v>30</v>
      </c>
      <c r="J74" s="3" t="s">
        <v>30</v>
      </c>
      <c r="K74" s="3">
        <v>2010</v>
      </c>
      <c r="L74" s="3">
        <v>15</v>
      </c>
      <c r="M74" s="3" t="s">
        <v>30</v>
      </c>
      <c r="N74" s="3" t="s">
        <v>30</v>
      </c>
      <c r="O74" s="3" t="s">
        <v>30</v>
      </c>
      <c r="P74" s="3">
        <v>2555</v>
      </c>
      <c r="Q74" s="3">
        <v>2500</v>
      </c>
      <c r="R74" s="4">
        <v>43891</v>
      </c>
      <c r="S74" s="9">
        <f t="shared" si="9"/>
        <v>43891</v>
      </c>
      <c r="T74" s="9">
        <f t="shared" si="8"/>
        <v>51196</v>
      </c>
      <c r="U74" s="2"/>
      <c r="V74" s="2"/>
      <c r="W74" s="2"/>
    </row>
    <row r="75" spans="1:23" ht="14.5" hidden="1" x14ac:dyDescent="0.35">
      <c r="A75" s="3" t="s">
        <v>181</v>
      </c>
      <c r="B75" s="3" t="str">
        <f>INDEX('Plant data'!D:D,MATCH('Blast furnaces'!$A75,'Plant data'!$A:$A,0))</f>
        <v>Changshou</v>
      </c>
      <c r="C75" s="3" t="str">
        <f>INDEX('Plant data'!E:E,MATCH('Blast furnaces'!$A75,'Plant data'!$A:$A,0))</f>
        <v>Chongqing</v>
      </c>
      <c r="D75" s="3" t="str">
        <f>INDEX('Plant data'!F:F,MATCH('Blast furnaces'!$A75,'Plant data'!$A:$A,0))</f>
        <v>China</v>
      </c>
      <c r="E75" s="3" t="s">
        <v>185</v>
      </c>
      <c r="F75" s="3" t="s">
        <v>27</v>
      </c>
      <c r="G75" s="5" t="s">
        <v>183</v>
      </c>
      <c r="H75" s="3" t="s">
        <v>29</v>
      </c>
      <c r="I75" s="3" t="s">
        <v>30</v>
      </c>
      <c r="J75" s="3" t="s">
        <v>30</v>
      </c>
      <c r="K75" s="3">
        <v>2011</v>
      </c>
      <c r="L75" s="3">
        <v>14</v>
      </c>
      <c r="M75" s="3" t="s">
        <v>30</v>
      </c>
      <c r="N75" s="3" t="s">
        <v>30</v>
      </c>
      <c r="O75" s="3" t="s">
        <v>30</v>
      </c>
      <c r="P75" s="3">
        <v>2555</v>
      </c>
      <c r="Q75" s="3">
        <v>2500</v>
      </c>
      <c r="R75" s="6">
        <v>44165</v>
      </c>
      <c r="S75" s="9">
        <f t="shared" si="9"/>
        <v>44165</v>
      </c>
      <c r="T75" s="9">
        <f t="shared" si="8"/>
        <v>51470</v>
      </c>
      <c r="U75" s="2"/>
      <c r="V75" s="2"/>
      <c r="W75" s="2"/>
    </row>
    <row r="76" spans="1:23" ht="14.5" hidden="1" x14ac:dyDescent="0.35">
      <c r="A76" s="3" t="s">
        <v>181</v>
      </c>
      <c r="B76" s="3" t="str">
        <f>INDEX('Plant data'!D:D,MATCH('Blast furnaces'!$A76,'Plant data'!$A:$A,0))</f>
        <v>Changshou</v>
      </c>
      <c r="C76" s="3" t="str">
        <f>INDEX('Plant data'!E:E,MATCH('Blast furnaces'!$A76,'Plant data'!$A:$A,0))</f>
        <v>Chongqing</v>
      </c>
      <c r="D76" s="3" t="str">
        <f>INDEX('Plant data'!F:F,MATCH('Blast furnaces'!$A76,'Plant data'!$A:$A,0))</f>
        <v>China</v>
      </c>
      <c r="E76" s="3" t="s">
        <v>186</v>
      </c>
      <c r="F76" s="3" t="s">
        <v>79</v>
      </c>
      <c r="G76" s="5" t="s">
        <v>183</v>
      </c>
      <c r="H76" s="3" t="s">
        <v>29</v>
      </c>
      <c r="I76" s="3" t="s">
        <v>30</v>
      </c>
      <c r="J76" s="3" t="s">
        <v>30</v>
      </c>
      <c r="K76" s="3">
        <v>2011</v>
      </c>
      <c r="L76" s="3">
        <v>14</v>
      </c>
      <c r="M76" s="3" t="s">
        <v>30</v>
      </c>
      <c r="N76" s="3" t="s">
        <v>30</v>
      </c>
      <c r="O76" s="3" t="s">
        <v>30</v>
      </c>
      <c r="P76" s="3">
        <v>2555</v>
      </c>
      <c r="Q76" s="3">
        <v>2500</v>
      </c>
      <c r="R76" s="6">
        <v>44230</v>
      </c>
      <c r="S76" s="9">
        <f t="shared" si="9"/>
        <v>44230</v>
      </c>
      <c r="T76" s="9">
        <f t="shared" si="8"/>
        <v>51535</v>
      </c>
      <c r="U76" s="2"/>
      <c r="V76" s="2"/>
      <c r="W76" s="2"/>
    </row>
    <row r="77" spans="1:23" ht="14.5" hidden="1" x14ac:dyDescent="0.35">
      <c r="A77" s="3" t="s">
        <v>187</v>
      </c>
      <c r="B77" s="3" t="str">
        <f>INDEX('Plant data'!D:D,MATCH('Blast furnaces'!$A77,'Plant data'!$A:$A,0))</f>
        <v>Leshan</v>
      </c>
      <c r="C77" s="3" t="str">
        <f>INDEX('Plant data'!E:E,MATCH('Blast furnaces'!$A77,'Plant data'!$A:$A,0))</f>
        <v>Chongqing</v>
      </c>
      <c r="D77" s="3" t="str">
        <f>INDEX('Plant data'!F:F,MATCH('Blast furnaces'!$A77,'Plant data'!$A:$A,0))</f>
        <v>China</v>
      </c>
      <c r="E77" s="3" t="s">
        <v>188</v>
      </c>
      <c r="F77" s="3" t="s">
        <v>33</v>
      </c>
      <c r="G77" s="5" t="s">
        <v>189</v>
      </c>
      <c r="H77" s="3" t="s">
        <v>190</v>
      </c>
      <c r="I77" s="3" t="s">
        <v>30</v>
      </c>
      <c r="J77" s="3" t="s">
        <v>30</v>
      </c>
      <c r="K77" s="3" t="s">
        <v>30</v>
      </c>
      <c r="L77" s="3" t="s">
        <v>30</v>
      </c>
      <c r="M77" s="4">
        <v>43586</v>
      </c>
      <c r="N77" s="7">
        <v>44501</v>
      </c>
      <c r="O77" s="6">
        <v>44904</v>
      </c>
      <c r="P77" s="3">
        <v>500</v>
      </c>
      <c r="Q77" s="3">
        <v>420</v>
      </c>
      <c r="R77" s="6">
        <v>44515</v>
      </c>
      <c r="S77" s="9">
        <f t="shared" si="9"/>
        <v>44515</v>
      </c>
      <c r="T77" s="2"/>
      <c r="U77" s="2"/>
      <c r="V77" s="2"/>
      <c r="W77" s="2"/>
    </row>
    <row r="78" spans="1:23" ht="14.5" hidden="1" x14ac:dyDescent="0.35">
      <c r="A78" s="3" t="s">
        <v>187</v>
      </c>
      <c r="B78" s="3" t="str">
        <f>INDEX('Plant data'!D:D,MATCH('Blast furnaces'!$A78,'Plant data'!$A:$A,0))</f>
        <v>Leshan</v>
      </c>
      <c r="C78" s="3" t="str">
        <f>INDEX('Plant data'!E:E,MATCH('Blast furnaces'!$A78,'Plant data'!$A:$A,0))</f>
        <v>Chongqing</v>
      </c>
      <c r="D78" s="3" t="str">
        <f>INDEX('Plant data'!F:F,MATCH('Blast furnaces'!$A78,'Plant data'!$A:$A,0))</f>
        <v>China</v>
      </c>
      <c r="E78" s="3" t="s">
        <v>191</v>
      </c>
      <c r="F78" s="3" t="s">
        <v>27</v>
      </c>
      <c r="G78" s="5" t="s">
        <v>189</v>
      </c>
      <c r="H78" s="3" t="s">
        <v>190</v>
      </c>
      <c r="I78" s="3" t="s">
        <v>30</v>
      </c>
      <c r="J78" s="3" t="s">
        <v>30</v>
      </c>
      <c r="K78" s="3" t="s">
        <v>30</v>
      </c>
      <c r="L78" s="3" t="s">
        <v>30</v>
      </c>
      <c r="M78" s="4">
        <v>43586</v>
      </c>
      <c r="N78" s="7">
        <v>44501</v>
      </c>
      <c r="O78" s="6">
        <v>44904</v>
      </c>
      <c r="P78" s="3">
        <v>500</v>
      </c>
      <c r="Q78" s="3">
        <v>420</v>
      </c>
      <c r="R78" s="6">
        <v>44560</v>
      </c>
      <c r="S78" s="9">
        <f t="shared" si="9"/>
        <v>44560</v>
      </c>
      <c r="T78" s="2"/>
      <c r="U78" s="2"/>
      <c r="V78" s="2"/>
      <c r="W78" s="2"/>
    </row>
    <row r="79" spans="1:23" ht="14.5" hidden="1" x14ac:dyDescent="0.35">
      <c r="A79" s="3" t="s">
        <v>187</v>
      </c>
      <c r="B79" s="3" t="str">
        <f>INDEX('Plant data'!D:D,MATCH('Blast furnaces'!$A79,'Plant data'!$A:$A,0))</f>
        <v>Leshan</v>
      </c>
      <c r="C79" s="3" t="str">
        <f>INDEX('Plant data'!E:E,MATCH('Blast furnaces'!$A79,'Plant data'!$A:$A,0))</f>
        <v>Chongqing</v>
      </c>
      <c r="D79" s="3" t="str">
        <f>INDEX('Plant data'!F:F,MATCH('Blast furnaces'!$A79,'Plant data'!$A:$A,0))</f>
        <v>China</v>
      </c>
      <c r="E79" s="3" t="s">
        <v>192</v>
      </c>
      <c r="F79" s="3" t="s">
        <v>79</v>
      </c>
      <c r="G79" s="5" t="s">
        <v>189</v>
      </c>
      <c r="H79" s="3" t="s">
        <v>29</v>
      </c>
      <c r="I79" s="3" t="s">
        <v>30</v>
      </c>
      <c r="J79" s="3" t="s">
        <v>30</v>
      </c>
      <c r="K79" s="3">
        <v>2010</v>
      </c>
      <c r="L79" s="3">
        <v>15</v>
      </c>
      <c r="M79" s="3" t="s">
        <v>30</v>
      </c>
      <c r="N79" s="3" t="s">
        <v>30</v>
      </c>
      <c r="O79" s="3" t="s">
        <v>30</v>
      </c>
      <c r="P79" s="3">
        <v>1100</v>
      </c>
      <c r="Q79" s="3">
        <v>1250</v>
      </c>
      <c r="R79" s="7">
        <v>44531</v>
      </c>
      <c r="S79" s="9">
        <f t="shared" si="9"/>
        <v>44531</v>
      </c>
      <c r="T79" s="9">
        <f t="shared" ref="T79:T80" si="10">IF(R79="","",EDATE(S79,240))</f>
        <v>51836</v>
      </c>
      <c r="U79" s="2"/>
      <c r="V79" s="2"/>
      <c r="W79" s="2"/>
    </row>
    <row r="80" spans="1:23" ht="14.5" hidden="1" x14ac:dyDescent="0.35">
      <c r="A80" s="3" t="s">
        <v>187</v>
      </c>
      <c r="B80" s="3" t="str">
        <f>INDEX('Plant data'!D:D,MATCH('Blast furnaces'!$A80,'Plant data'!$A:$A,0))</f>
        <v>Leshan</v>
      </c>
      <c r="C80" s="3" t="str">
        <f>INDEX('Plant data'!E:E,MATCH('Blast furnaces'!$A80,'Plant data'!$A:$A,0))</f>
        <v>Chongqing</v>
      </c>
      <c r="D80" s="3" t="str">
        <f>INDEX('Plant data'!F:F,MATCH('Blast furnaces'!$A80,'Plant data'!$A:$A,0))</f>
        <v>China</v>
      </c>
      <c r="E80" s="3" t="s">
        <v>193</v>
      </c>
      <c r="F80" s="3" t="s">
        <v>48</v>
      </c>
      <c r="G80" s="5" t="s">
        <v>189</v>
      </c>
      <c r="H80" s="3" t="s">
        <v>29</v>
      </c>
      <c r="I80" s="4">
        <v>43586</v>
      </c>
      <c r="J80" s="7">
        <v>44501</v>
      </c>
      <c r="K80" s="3">
        <v>2022</v>
      </c>
      <c r="L80" s="3">
        <v>3</v>
      </c>
      <c r="M80" s="3" t="s">
        <v>30</v>
      </c>
      <c r="N80" s="3" t="s">
        <v>30</v>
      </c>
      <c r="O80" s="3" t="s">
        <v>30</v>
      </c>
      <c r="P80" s="3">
        <v>1150</v>
      </c>
      <c r="Q80" s="3">
        <v>1250</v>
      </c>
      <c r="R80" s="8"/>
      <c r="S80" s="9" t="str">
        <f t="shared" si="9"/>
        <v/>
      </c>
      <c r="T80" s="9" t="str">
        <f t="shared" si="10"/>
        <v/>
      </c>
      <c r="U80" s="2"/>
      <c r="V80" s="2"/>
      <c r="W80" s="2"/>
    </row>
    <row r="81" spans="1:23" ht="14.5" hidden="1" x14ac:dyDescent="0.35">
      <c r="A81" s="3" t="s">
        <v>194</v>
      </c>
      <c r="B81" s="3" t="str">
        <f>INDEX('Plant data'!D:D,MATCH('Blast furnaces'!$A81,'Plant data'!$A:$A,0))</f>
        <v>Sanming</v>
      </c>
      <c r="C81" s="3" t="str">
        <f>INDEX('Plant data'!E:E,MATCH('Blast furnaces'!$A81,'Plant data'!$A:$A,0))</f>
        <v>Fujian</v>
      </c>
      <c r="D81" s="3" t="str">
        <f>INDEX('Plant data'!F:F,MATCH('Blast furnaces'!$A81,'Plant data'!$A:$A,0))</f>
        <v>China</v>
      </c>
      <c r="E81" s="3" t="s">
        <v>195</v>
      </c>
      <c r="F81" s="3" t="s">
        <v>48</v>
      </c>
      <c r="G81" s="5" t="s">
        <v>196</v>
      </c>
      <c r="H81" s="3" t="s">
        <v>190</v>
      </c>
      <c r="I81" s="3" t="s">
        <v>30</v>
      </c>
      <c r="J81" s="3" t="s">
        <v>30</v>
      </c>
      <c r="K81" s="3">
        <v>2004</v>
      </c>
      <c r="L81" s="3">
        <v>19.75</v>
      </c>
      <c r="M81" s="7">
        <v>44470</v>
      </c>
      <c r="N81" s="4">
        <v>44743</v>
      </c>
      <c r="O81" s="6">
        <v>45199</v>
      </c>
      <c r="P81" s="3">
        <v>1301</v>
      </c>
      <c r="Q81" s="3">
        <v>1050</v>
      </c>
      <c r="R81" s="6">
        <v>41141</v>
      </c>
      <c r="S81" s="9">
        <f t="shared" si="9"/>
        <v>41141</v>
      </c>
      <c r="T81" s="2"/>
      <c r="U81" s="2"/>
      <c r="V81" s="2"/>
      <c r="W81" s="2"/>
    </row>
    <row r="82" spans="1:23" ht="14.5" hidden="1" x14ac:dyDescent="0.35">
      <c r="A82" s="3" t="s">
        <v>194</v>
      </c>
      <c r="B82" s="3" t="str">
        <f>INDEX('Plant data'!D:D,MATCH('Blast furnaces'!$A82,'Plant data'!$A:$A,0))</f>
        <v>Sanming</v>
      </c>
      <c r="C82" s="3" t="str">
        <f>INDEX('Plant data'!E:E,MATCH('Blast furnaces'!$A82,'Plant data'!$A:$A,0))</f>
        <v>Fujian</v>
      </c>
      <c r="D82" s="3" t="str">
        <f>INDEX('Plant data'!F:F,MATCH('Blast furnaces'!$A82,'Plant data'!$A:$A,0))</f>
        <v>China</v>
      </c>
      <c r="E82" s="3" t="s">
        <v>197</v>
      </c>
      <c r="F82" s="3" t="s">
        <v>39</v>
      </c>
      <c r="G82" s="5" t="s">
        <v>196</v>
      </c>
      <c r="H82" s="3" t="s">
        <v>190</v>
      </c>
      <c r="I82" s="3" t="s">
        <v>30</v>
      </c>
      <c r="J82" s="3" t="s">
        <v>30</v>
      </c>
      <c r="K82" s="3">
        <v>2007</v>
      </c>
      <c r="L82" s="3">
        <v>16.739999999999998</v>
      </c>
      <c r="M82" s="7">
        <v>44470</v>
      </c>
      <c r="N82" s="4">
        <v>44743</v>
      </c>
      <c r="O82" s="6">
        <v>45199</v>
      </c>
      <c r="P82" s="3">
        <v>1081</v>
      </c>
      <c r="Q82" s="3">
        <v>1250</v>
      </c>
      <c r="R82" s="6">
        <v>43423</v>
      </c>
      <c r="S82" s="9">
        <f t="shared" si="9"/>
        <v>43423</v>
      </c>
      <c r="T82" s="2"/>
      <c r="U82" s="2"/>
      <c r="V82" s="2"/>
      <c r="W82" s="2"/>
    </row>
    <row r="83" spans="1:23" ht="14.5" hidden="1" x14ac:dyDescent="0.35">
      <c r="A83" s="3" t="s">
        <v>194</v>
      </c>
      <c r="B83" s="3" t="str">
        <f>INDEX('Plant data'!D:D,MATCH('Blast furnaces'!$A83,'Plant data'!$A:$A,0))</f>
        <v>Sanming</v>
      </c>
      <c r="C83" s="3" t="str">
        <f>INDEX('Plant data'!E:E,MATCH('Blast furnaces'!$A83,'Plant data'!$A:$A,0))</f>
        <v>Fujian</v>
      </c>
      <c r="D83" s="3" t="str">
        <f>INDEX('Plant data'!F:F,MATCH('Blast furnaces'!$A83,'Plant data'!$A:$A,0))</f>
        <v>China</v>
      </c>
      <c r="E83" s="3" t="s">
        <v>198</v>
      </c>
      <c r="F83" s="3" t="s">
        <v>43</v>
      </c>
      <c r="G83" s="5" t="s">
        <v>196</v>
      </c>
      <c r="H83" s="3" t="s">
        <v>29</v>
      </c>
      <c r="I83" s="3" t="s">
        <v>30</v>
      </c>
      <c r="J83" s="3" t="s">
        <v>30</v>
      </c>
      <c r="K83" s="3">
        <v>2012</v>
      </c>
      <c r="L83" s="3">
        <v>13</v>
      </c>
      <c r="M83" s="3" t="s">
        <v>30</v>
      </c>
      <c r="N83" s="3" t="s">
        <v>30</v>
      </c>
      <c r="O83" s="3" t="s">
        <v>30</v>
      </c>
      <c r="P83" s="3">
        <v>1535</v>
      </c>
      <c r="Q83" s="3">
        <v>1800</v>
      </c>
      <c r="R83" s="6">
        <v>44198</v>
      </c>
      <c r="S83" s="9">
        <f t="shared" si="9"/>
        <v>44198</v>
      </c>
      <c r="T83" s="9">
        <f t="shared" ref="T83:T85" si="11">IF(R83="","",EDATE(S83,240))</f>
        <v>51503</v>
      </c>
      <c r="U83" s="2"/>
      <c r="V83" s="2"/>
      <c r="W83" s="2"/>
    </row>
    <row r="84" spans="1:23" ht="14.5" hidden="1" x14ac:dyDescent="0.35">
      <c r="A84" s="3" t="s">
        <v>194</v>
      </c>
      <c r="B84" s="3" t="str">
        <f>INDEX('Plant data'!D:D,MATCH('Blast furnaces'!$A84,'Plant data'!$A:$A,0))</f>
        <v>Sanming</v>
      </c>
      <c r="C84" s="3" t="str">
        <f>INDEX('Plant data'!E:E,MATCH('Blast furnaces'!$A84,'Plant data'!$A:$A,0))</f>
        <v>Fujian</v>
      </c>
      <c r="D84" s="3" t="str">
        <f>INDEX('Plant data'!F:F,MATCH('Blast furnaces'!$A84,'Plant data'!$A:$A,0))</f>
        <v>China</v>
      </c>
      <c r="E84" s="3" t="s">
        <v>199</v>
      </c>
      <c r="F84" s="3" t="s">
        <v>200</v>
      </c>
      <c r="G84" s="5" t="s">
        <v>196</v>
      </c>
      <c r="H84" s="3" t="s">
        <v>29</v>
      </c>
      <c r="I84" s="7">
        <v>44470</v>
      </c>
      <c r="J84" s="4">
        <v>44743</v>
      </c>
      <c r="K84" s="3">
        <v>2023</v>
      </c>
      <c r="L84" s="3">
        <v>2</v>
      </c>
      <c r="M84" s="3" t="s">
        <v>30</v>
      </c>
      <c r="N84" s="3" t="s">
        <v>30</v>
      </c>
      <c r="O84" s="3" t="s">
        <v>30</v>
      </c>
      <c r="P84" s="3">
        <v>1659</v>
      </c>
      <c r="Q84" s="3">
        <v>1950</v>
      </c>
      <c r="R84" s="8"/>
      <c r="S84" s="9" t="str">
        <f t="shared" si="9"/>
        <v/>
      </c>
      <c r="T84" s="9" t="str">
        <f t="shared" si="11"/>
        <v/>
      </c>
      <c r="U84" s="2"/>
      <c r="V84" s="2"/>
      <c r="W84" s="2"/>
    </row>
    <row r="85" spans="1:23" ht="14.5" hidden="1" x14ac:dyDescent="0.35">
      <c r="A85" s="3" t="s">
        <v>194</v>
      </c>
      <c r="B85" s="3" t="str">
        <f>INDEX('Plant data'!D:D,MATCH('Blast furnaces'!$A85,'Plant data'!$A:$A,0))</f>
        <v>Sanming</v>
      </c>
      <c r="C85" s="3" t="str">
        <f>INDEX('Plant data'!E:E,MATCH('Blast furnaces'!$A85,'Plant data'!$A:$A,0))</f>
        <v>Fujian</v>
      </c>
      <c r="D85" s="3" t="str">
        <f>INDEX('Plant data'!F:F,MATCH('Blast furnaces'!$A85,'Plant data'!$A:$A,0))</f>
        <v>China</v>
      </c>
      <c r="E85" s="3" t="s">
        <v>201</v>
      </c>
      <c r="F85" s="3" t="s">
        <v>202</v>
      </c>
      <c r="G85" s="5" t="s">
        <v>196</v>
      </c>
      <c r="H85" s="3" t="s">
        <v>29</v>
      </c>
      <c r="I85" s="7">
        <v>44470</v>
      </c>
      <c r="J85" s="3">
        <v>2024</v>
      </c>
      <c r="K85" s="3">
        <v>2024</v>
      </c>
      <c r="L85" s="3">
        <v>1</v>
      </c>
      <c r="M85" s="3" t="s">
        <v>30</v>
      </c>
      <c r="N85" s="3" t="s">
        <v>30</v>
      </c>
      <c r="O85" s="3" t="s">
        <v>30</v>
      </c>
      <c r="P85" s="3">
        <v>1659</v>
      </c>
      <c r="Q85" s="3">
        <v>1950</v>
      </c>
      <c r="R85" s="8"/>
      <c r="S85" s="9" t="str">
        <f t="shared" si="9"/>
        <v/>
      </c>
      <c r="T85" s="9" t="str">
        <f t="shared" si="11"/>
        <v/>
      </c>
      <c r="U85" s="2"/>
      <c r="V85" s="2"/>
      <c r="W85" s="2"/>
    </row>
    <row r="86" spans="1:23" ht="14.5" hidden="1" x14ac:dyDescent="0.35">
      <c r="A86" s="3" t="s">
        <v>194</v>
      </c>
      <c r="B86" s="3" t="str">
        <f>INDEX('Plant data'!D:D,MATCH('Blast furnaces'!$A86,'Plant data'!$A:$A,0))</f>
        <v>Sanming</v>
      </c>
      <c r="C86" s="3" t="str">
        <f>INDEX('Plant data'!E:E,MATCH('Blast furnaces'!$A86,'Plant data'!$A:$A,0))</f>
        <v>Fujian</v>
      </c>
      <c r="D86" s="3" t="str">
        <f>INDEX('Plant data'!F:F,MATCH('Blast furnaces'!$A86,'Plant data'!$A:$A,0))</f>
        <v>China</v>
      </c>
      <c r="E86" s="3" t="s">
        <v>203</v>
      </c>
      <c r="F86" s="3" t="s">
        <v>33</v>
      </c>
      <c r="G86" s="5" t="s">
        <v>196</v>
      </c>
      <c r="H86" s="3" t="s">
        <v>190</v>
      </c>
      <c r="I86" s="3" t="s">
        <v>30</v>
      </c>
      <c r="J86" s="3" t="s">
        <v>30</v>
      </c>
      <c r="K86" s="3" t="s">
        <v>30</v>
      </c>
      <c r="L86" s="3" t="s">
        <v>30</v>
      </c>
      <c r="M86" s="7">
        <v>44470</v>
      </c>
      <c r="N86" s="4">
        <v>44743</v>
      </c>
      <c r="O86" s="4">
        <v>44378</v>
      </c>
      <c r="P86" s="3">
        <v>394</v>
      </c>
      <c r="Q86" s="3">
        <v>420</v>
      </c>
      <c r="R86" s="8"/>
      <c r="S86" s="9" t="str">
        <f t="shared" si="9"/>
        <v/>
      </c>
      <c r="T86" s="2"/>
      <c r="U86" s="2"/>
      <c r="V86" s="2"/>
      <c r="W86" s="2"/>
    </row>
    <row r="87" spans="1:23" ht="14.5" hidden="1" x14ac:dyDescent="0.35">
      <c r="A87" s="3" t="s">
        <v>194</v>
      </c>
      <c r="B87" s="3" t="str">
        <f>INDEX('Plant data'!D:D,MATCH('Blast furnaces'!$A87,'Plant data'!$A:$A,0))</f>
        <v>Sanming</v>
      </c>
      <c r="C87" s="3" t="str">
        <f>INDEX('Plant data'!E:E,MATCH('Blast furnaces'!$A87,'Plant data'!$A:$A,0))</f>
        <v>Fujian</v>
      </c>
      <c r="D87" s="3" t="str">
        <f>INDEX('Plant data'!F:F,MATCH('Blast furnaces'!$A87,'Plant data'!$A:$A,0))</f>
        <v>China</v>
      </c>
      <c r="E87" s="3" t="s">
        <v>204</v>
      </c>
      <c r="F87" s="3" t="s">
        <v>27</v>
      </c>
      <c r="G87" s="5" t="s">
        <v>196</v>
      </c>
      <c r="H87" s="3" t="s">
        <v>190</v>
      </c>
      <c r="I87" s="3" t="s">
        <v>30</v>
      </c>
      <c r="J87" s="3" t="s">
        <v>30</v>
      </c>
      <c r="K87" s="3" t="s">
        <v>30</v>
      </c>
      <c r="L87" s="3" t="s">
        <v>30</v>
      </c>
      <c r="M87" s="7">
        <v>44470</v>
      </c>
      <c r="N87" s="4">
        <v>44743</v>
      </c>
      <c r="O87" s="4">
        <v>44378</v>
      </c>
      <c r="P87" s="3">
        <v>394</v>
      </c>
      <c r="Q87" s="3">
        <v>420</v>
      </c>
      <c r="R87" s="8"/>
      <c r="S87" s="9" t="str">
        <f t="shared" si="9"/>
        <v/>
      </c>
      <c r="T87" s="2"/>
      <c r="U87" s="2"/>
      <c r="V87" s="2"/>
      <c r="W87" s="2"/>
    </row>
    <row r="88" spans="1:23" ht="14.5" hidden="1" x14ac:dyDescent="0.35">
      <c r="A88" s="3" t="s">
        <v>194</v>
      </c>
      <c r="B88" s="3" t="str">
        <f>INDEX('Plant data'!D:D,MATCH('Blast furnaces'!$A88,'Plant data'!$A:$A,0))</f>
        <v>Sanming</v>
      </c>
      <c r="C88" s="3" t="str">
        <f>INDEX('Plant data'!E:E,MATCH('Blast furnaces'!$A88,'Plant data'!$A:$A,0))</f>
        <v>Fujian</v>
      </c>
      <c r="D88" s="3" t="str">
        <f>INDEX('Plant data'!F:F,MATCH('Blast furnaces'!$A88,'Plant data'!$A:$A,0))</f>
        <v>China</v>
      </c>
      <c r="E88" s="3" t="s">
        <v>205</v>
      </c>
      <c r="F88" s="3" t="s">
        <v>79</v>
      </c>
      <c r="G88" s="5" t="s">
        <v>196</v>
      </c>
      <c r="H88" s="3" t="s">
        <v>190</v>
      </c>
      <c r="I88" s="3" t="s">
        <v>30</v>
      </c>
      <c r="J88" s="3" t="s">
        <v>30</v>
      </c>
      <c r="K88" s="3" t="s">
        <v>30</v>
      </c>
      <c r="L88" s="3" t="s">
        <v>30</v>
      </c>
      <c r="M88" s="7">
        <v>44470</v>
      </c>
      <c r="N88" s="4">
        <v>44743</v>
      </c>
      <c r="O88" s="4">
        <v>44378</v>
      </c>
      <c r="P88" s="3">
        <v>394</v>
      </c>
      <c r="Q88" s="3">
        <v>420</v>
      </c>
      <c r="R88" s="8"/>
      <c r="S88" s="9" t="str">
        <f t="shared" si="9"/>
        <v/>
      </c>
      <c r="T88" s="2"/>
      <c r="U88" s="2"/>
      <c r="V88" s="2"/>
      <c r="W88" s="2"/>
    </row>
    <row r="89" spans="1:23" ht="14.5" hidden="1" x14ac:dyDescent="0.35">
      <c r="A89" s="3" t="s">
        <v>206</v>
      </c>
      <c r="B89" s="3" t="str">
        <f>INDEX('Plant data'!D:D,MATCH('Blast furnaces'!$A89,'Plant data'!$A:$A,0))</f>
        <v>Quanzhou</v>
      </c>
      <c r="C89" s="3" t="str">
        <f>INDEX('Plant data'!E:E,MATCH('Blast furnaces'!$A89,'Plant data'!$A:$A,0))</f>
        <v>Fujian</v>
      </c>
      <c r="D89" s="3" t="str">
        <f>INDEX('Plant data'!F:F,MATCH('Blast furnaces'!$A89,'Plant data'!$A:$A,0))</f>
        <v>China</v>
      </c>
      <c r="E89" s="3" t="s">
        <v>207</v>
      </c>
      <c r="F89" s="3" t="s">
        <v>33</v>
      </c>
      <c r="G89" s="5" t="s">
        <v>208</v>
      </c>
      <c r="H89" s="3" t="s">
        <v>190</v>
      </c>
      <c r="I89" s="3" t="s">
        <v>30</v>
      </c>
      <c r="J89" s="3" t="s">
        <v>30</v>
      </c>
      <c r="K89" s="3" t="s">
        <v>30</v>
      </c>
      <c r="L89" s="3" t="s">
        <v>30</v>
      </c>
      <c r="M89" s="6">
        <v>44925</v>
      </c>
      <c r="N89" s="3" t="s">
        <v>30</v>
      </c>
      <c r="O89" s="3">
        <v>2024</v>
      </c>
      <c r="P89" s="3">
        <v>534</v>
      </c>
      <c r="Q89" s="3">
        <v>550</v>
      </c>
      <c r="R89" s="8"/>
      <c r="S89" s="9" t="str">
        <f t="shared" si="9"/>
        <v/>
      </c>
      <c r="T89" s="2"/>
      <c r="U89" s="2"/>
      <c r="V89" s="2"/>
      <c r="W89" s="2"/>
    </row>
    <row r="90" spans="1:23" ht="14.5" hidden="1" x14ac:dyDescent="0.35">
      <c r="A90" s="3" t="s">
        <v>206</v>
      </c>
      <c r="B90" s="3" t="str">
        <f>INDEX('Plant data'!D:D,MATCH('Blast furnaces'!$A90,'Plant data'!$A:$A,0))</f>
        <v>Quanzhou</v>
      </c>
      <c r="C90" s="3" t="str">
        <f>INDEX('Plant data'!E:E,MATCH('Blast furnaces'!$A90,'Plant data'!$A:$A,0))</f>
        <v>Fujian</v>
      </c>
      <c r="D90" s="3" t="str">
        <f>INDEX('Plant data'!F:F,MATCH('Blast furnaces'!$A90,'Plant data'!$A:$A,0))</f>
        <v>China</v>
      </c>
      <c r="E90" s="3" t="s">
        <v>209</v>
      </c>
      <c r="F90" s="3" t="s">
        <v>27</v>
      </c>
      <c r="G90" s="5" t="s">
        <v>208</v>
      </c>
      <c r="H90" s="3" t="s">
        <v>190</v>
      </c>
      <c r="I90" s="3" t="s">
        <v>30</v>
      </c>
      <c r="J90" s="3" t="s">
        <v>30</v>
      </c>
      <c r="K90" s="3" t="s">
        <v>30</v>
      </c>
      <c r="L90" s="3" t="s">
        <v>30</v>
      </c>
      <c r="M90" s="6">
        <v>44925</v>
      </c>
      <c r="N90" s="3" t="s">
        <v>30</v>
      </c>
      <c r="O90" s="3">
        <v>2024</v>
      </c>
      <c r="P90" s="3">
        <v>534</v>
      </c>
      <c r="Q90" s="3">
        <v>550</v>
      </c>
      <c r="R90" s="8"/>
      <c r="S90" s="9" t="str">
        <f t="shared" si="9"/>
        <v/>
      </c>
      <c r="T90" s="2"/>
      <c r="U90" s="2"/>
      <c r="V90" s="2"/>
      <c r="W90" s="2"/>
    </row>
    <row r="91" spans="1:23" ht="14.5" hidden="1" x14ac:dyDescent="0.35">
      <c r="A91" s="3" t="s">
        <v>206</v>
      </c>
      <c r="B91" s="3" t="str">
        <f>INDEX('Plant data'!D:D,MATCH('Blast furnaces'!$A91,'Plant data'!$A:$A,0))</f>
        <v>Quanzhou</v>
      </c>
      <c r="C91" s="3" t="str">
        <f>INDEX('Plant data'!E:E,MATCH('Blast furnaces'!$A91,'Plant data'!$A:$A,0))</f>
        <v>Fujian</v>
      </c>
      <c r="D91" s="3" t="str">
        <f>INDEX('Plant data'!F:F,MATCH('Blast furnaces'!$A91,'Plant data'!$A:$A,0))</f>
        <v>China</v>
      </c>
      <c r="E91" s="3" t="s">
        <v>210</v>
      </c>
      <c r="F91" s="3" t="s">
        <v>79</v>
      </c>
      <c r="G91" s="5" t="s">
        <v>208</v>
      </c>
      <c r="H91" s="3" t="s">
        <v>190</v>
      </c>
      <c r="I91" s="3" t="s">
        <v>30</v>
      </c>
      <c r="J91" s="3" t="s">
        <v>30</v>
      </c>
      <c r="K91" s="3">
        <v>2011</v>
      </c>
      <c r="L91" s="3">
        <v>13</v>
      </c>
      <c r="M91" s="6">
        <v>44925</v>
      </c>
      <c r="N91" s="3" t="s">
        <v>30</v>
      </c>
      <c r="O91" s="3">
        <v>2024</v>
      </c>
      <c r="P91" s="3">
        <v>1213</v>
      </c>
      <c r="Q91" s="3">
        <v>1000</v>
      </c>
      <c r="R91" s="8"/>
      <c r="S91" s="9" t="str">
        <f t="shared" si="9"/>
        <v/>
      </c>
      <c r="T91" s="2"/>
      <c r="U91" s="2"/>
      <c r="V91" s="2"/>
      <c r="W91" s="2"/>
    </row>
    <row r="92" spans="1:23" ht="14.5" hidden="1" x14ac:dyDescent="0.35">
      <c r="A92" s="3" t="s">
        <v>206</v>
      </c>
      <c r="B92" s="3" t="str">
        <f>INDEX('Plant data'!D:D,MATCH('Blast furnaces'!$A92,'Plant data'!$A:$A,0))</f>
        <v>Quanzhou</v>
      </c>
      <c r="C92" s="3" t="str">
        <f>INDEX('Plant data'!E:E,MATCH('Blast furnaces'!$A92,'Plant data'!$A:$A,0))</f>
        <v>Fujian</v>
      </c>
      <c r="D92" s="3" t="str">
        <f>INDEX('Plant data'!F:F,MATCH('Blast furnaces'!$A92,'Plant data'!$A:$A,0))</f>
        <v>China</v>
      </c>
      <c r="E92" s="3" t="s">
        <v>211</v>
      </c>
      <c r="F92" s="3" t="s">
        <v>62</v>
      </c>
      <c r="G92" s="5" t="s">
        <v>208</v>
      </c>
      <c r="H92" s="3" t="s">
        <v>29</v>
      </c>
      <c r="I92" s="7">
        <v>44896</v>
      </c>
      <c r="J92" s="3">
        <v>2023</v>
      </c>
      <c r="K92" s="3">
        <v>2024</v>
      </c>
      <c r="L92" s="3">
        <v>1</v>
      </c>
      <c r="M92" s="3" t="s">
        <v>30</v>
      </c>
      <c r="N92" s="3" t="s">
        <v>30</v>
      </c>
      <c r="O92" s="3" t="s">
        <v>30</v>
      </c>
      <c r="P92" s="3">
        <v>1130</v>
      </c>
      <c r="Q92" s="3">
        <v>1200</v>
      </c>
      <c r="R92" s="8"/>
      <c r="S92" s="9" t="str">
        <f t="shared" si="9"/>
        <v/>
      </c>
      <c r="T92" s="9" t="str">
        <f t="shared" ref="T92:T97" si="12">IF(R92="","",EDATE(S92,240))</f>
        <v/>
      </c>
      <c r="U92" s="2"/>
      <c r="V92" s="2"/>
      <c r="W92" s="2"/>
    </row>
    <row r="93" spans="1:23" ht="14.5" hidden="1" x14ac:dyDescent="0.35">
      <c r="A93" s="3" t="s">
        <v>206</v>
      </c>
      <c r="B93" s="3" t="str">
        <f>INDEX('Plant data'!D:D,MATCH('Blast furnaces'!$A93,'Plant data'!$A:$A,0))</f>
        <v>Quanzhou</v>
      </c>
      <c r="C93" s="3" t="str">
        <f>INDEX('Plant data'!E:E,MATCH('Blast furnaces'!$A93,'Plant data'!$A:$A,0))</f>
        <v>Fujian</v>
      </c>
      <c r="D93" s="3" t="str">
        <f>INDEX('Plant data'!F:F,MATCH('Blast furnaces'!$A93,'Plant data'!$A:$A,0))</f>
        <v>China</v>
      </c>
      <c r="E93" s="3" t="s">
        <v>212</v>
      </c>
      <c r="F93" s="3" t="s">
        <v>180</v>
      </c>
      <c r="G93" s="5" t="s">
        <v>208</v>
      </c>
      <c r="H93" s="3" t="s">
        <v>29</v>
      </c>
      <c r="I93" s="7">
        <v>44896</v>
      </c>
      <c r="J93" s="3">
        <v>2023</v>
      </c>
      <c r="K93" s="3">
        <v>2024</v>
      </c>
      <c r="L93" s="3">
        <v>1</v>
      </c>
      <c r="M93" s="3" t="s">
        <v>30</v>
      </c>
      <c r="N93" s="3" t="s">
        <v>30</v>
      </c>
      <c r="O93" s="3" t="s">
        <v>30</v>
      </c>
      <c r="P93" s="3">
        <v>1150</v>
      </c>
      <c r="Q93" s="3">
        <v>1250</v>
      </c>
      <c r="R93" s="8"/>
      <c r="S93" s="9" t="str">
        <f t="shared" si="9"/>
        <v/>
      </c>
      <c r="T93" s="9" t="str">
        <f t="shared" si="12"/>
        <v/>
      </c>
      <c r="U93" s="2"/>
      <c r="V93" s="2"/>
      <c r="W93" s="2"/>
    </row>
    <row r="94" spans="1:23" ht="14.5" hidden="1" x14ac:dyDescent="0.35">
      <c r="A94" s="3" t="s">
        <v>213</v>
      </c>
      <c r="B94" s="3" t="str">
        <f>INDEX('Plant data'!D:D,MATCH('Blast furnaces'!$A94,'Plant data'!$A:$A,0))</f>
        <v>Zhangzhou</v>
      </c>
      <c r="C94" s="3" t="str">
        <f>INDEX('Plant data'!E:E,MATCH('Blast furnaces'!$A94,'Plant data'!$A:$A,0))</f>
        <v>Fujian</v>
      </c>
      <c r="D94" s="3" t="str">
        <f>INDEX('Plant data'!F:F,MATCH('Blast furnaces'!$A94,'Plant data'!$A:$A,0))</f>
        <v>China</v>
      </c>
      <c r="E94" s="3" t="s">
        <v>214</v>
      </c>
      <c r="F94" s="3" t="s">
        <v>215</v>
      </c>
      <c r="G94" s="5" t="s">
        <v>216</v>
      </c>
      <c r="H94" s="3" t="s">
        <v>29</v>
      </c>
      <c r="I94" s="3" t="s">
        <v>30</v>
      </c>
      <c r="J94" s="3" t="s">
        <v>30</v>
      </c>
      <c r="K94" s="3">
        <v>2020</v>
      </c>
      <c r="L94" s="3">
        <v>5</v>
      </c>
      <c r="M94" s="3" t="s">
        <v>30</v>
      </c>
      <c r="N94" s="3" t="s">
        <v>30</v>
      </c>
      <c r="O94" s="3" t="s">
        <v>30</v>
      </c>
      <c r="P94" s="3">
        <v>1460</v>
      </c>
      <c r="Q94" s="3">
        <v>1700</v>
      </c>
      <c r="R94" s="8"/>
      <c r="S94" s="9" t="str">
        <f t="shared" si="9"/>
        <v/>
      </c>
      <c r="T94" s="9" t="str">
        <f t="shared" si="12"/>
        <v/>
      </c>
      <c r="U94" s="2"/>
      <c r="V94" s="2"/>
      <c r="W94" s="2"/>
    </row>
    <row r="95" spans="1:23" ht="14.5" hidden="1" x14ac:dyDescent="0.35">
      <c r="A95" s="3" t="s">
        <v>213</v>
      </c>
      <c r="B95" s="3" t="str">
        <f>INDEX('Plant data'!D:D,MATCH('Blast furnaces'!$A95,'Plant data'!$A:$A,0))</f>
        <v>Zhangzhou</v>
      </c>
      <c r="C95" s="3" t="str">
        <f>INDEX('Plant data'!E:E,MATCH('Blast furnaces'!$A95,'Plant data'!$A:$A,0))</f>
        <v>Fujian</v>
      </c>
      <c r="D95" s="3" t="str">
        <f>INDEX('Plant data'!F:F,MATCH('Blast furnaces'!$A95,'Plant data'!$A:$A,0))</f>
        <v>China</v>
      </c>
      <c r="E95" s="3" t="s">
        <v>217</v>
      </c>
      <c r="F95" s="3" t="s">
        <v>27</v>
      </c>
      <c r="G95" s="5" t="s">
        <v>216</v>
      </c>
      <c r="H95" s="3" t="s">
        <v>29</v>
      </c>
      <c r="I95" s="3" t="s">
        <v>30</v>
      </c>
      <c r="J95" s="3" t="s">
        <v>30</v>
      </c>
      <c r="K95" s="3">
        <v>2013</v>
      </c>
      <c r="L95" s="3">
        <v>12</v>
      </c>
      <c r="M95" s="3" t="s">
        <v>30</v>
      </c>
      <c r="N95" s="3" t="s">
        <v>30</v>
      </c>
      <c r="O95" s="3" t="s">
        <v>30</v>
      </c>
      <c r="P95" s="3">
        <v>1040</v>
      </c>
      <c r="Q95" s="3">
        <v>1080</v>
      </c>
      <c r="R95" s="6">
        <v>44806</v>
      </c>
      <c r="S95" s="9">
        <f t="shared" si="9"/>
        <v>44806</v>
      </c>
      <c r="T95" s="9">
        <f t="shared" si="12"/>
        <v>52111</v>
      </c>
      <c r="U95" s="2"/>
      <c r="V95" s="2"/>
      <c r="W95" s="2"/>
    </row>
    <row r="96" spans="1:23" ht="14.5" hidden="1" x14ac:dyDescent="0.35">
      <c r="A96" s="3" t="s">
        <v>218</v>
      </c>
      <c r="B96" s="3" t="str">
        <f>INDEX('Plant data'!D:D,MATCH('Blast furnaces'!$A96,'Plant data'!$A:$A,0))</f>
        <v>Fuzhou</v>
      </c>
      <c r="C96" s="3" t="str">
        <f>INDEX('Plant data'!E:E,MATCH('Blast furnaces'!$A96,'Plant data'!$A:$A,0))</f>
        <v>Fujian</v>
      </c>
      <c r="D96" s="3" t="str">
        <f>INDEX('Plant data'!F:F,MATCH('Blast furnaces'!$A96,'Plant data'!$A:$A,0))</f>
        <v>China</v>
      </c>
      <c r="E96" s="3" t="s">
        <v>219</v>
      </c>
      <c r="F96" s="3" t="s">
        <v>153</v>
      </c>
      <c r="G96" s="5" t="s">
        <v>220</v>
      </c>
      <c r="H96" s="3" t="s">
        <v>40</v>
      </c>
      <c r="I96" s="3" t="s">
        <v>30</v>
      </c>
      <c r="J96" s="3" t="s">
        <v>30</v>
      </c>
      <c r="K96" s="3" t="s">
        <v>30</v>
      </c>
      <c r="L96" s="3" t="s">
        <v>30</v>
      </c>
      <c r="M96" s="7">
        <v>43770</v>
      </c>
      <c r="N96" s="3" t="s">
        <v>30</v>
      </c>
      <c r="O96" s="3" t="s">
        <v>30</v>
      </c>
      <c r="P96" s="3">
        <v>550</v>
      </c>
      <c r="Q96" s="3">
        <v>450</v>
      </c>
      <c r="R96" s="8"/>
      <c r="S96" s="9" t="str">
        <f t="shared" si="9"/>
        <v/>
      </c>
      <c r="T96" s="9" t="str">
        <f t="shared" si="12"/>
        <v/>
      </c>
      <c r="U96" s="2"/>
      <c r="V96" s="2"/>
      <c r="W96" s="2"/>
    </row>
    <row r="97" spans="1:23" ht="14.5" hidden="1" x14ac:dyDescent="0.35">
      <c r="A97" s="3" t="s">
        <v>218</v>
      </c>
      <c r="B97" s="3" t="str">
        <f>INDEX('Plant data'!D:D,MATCH('Blast furnaces'!$A97,'Plant data'!$A:$A,0))</f>
        <v>Fuzhou</v>
      </c>
      <c r="C97" s="3" t="str">
        <f>INDEX('Plant data'!E:E,MATCH('Blast furnaces'!$A97,'Plant data'!$A:$A,0))</f>
        <v>Fujian</v>
      </c>
      <c r="D97" s="3" t="str">
        <f>INDEX('Plant data'!F:F,MATCH('Blast furnaces'!$A97,'Plant data'!$A:$A,0))</f>
        <v>China</v>
      </c>
      <c r="E97" s="3" t="s">
        <v>221</v>
      </c>
      <c r="F97" s="3" t="s">
        <v>222</v>
      </c>
      <c r="G97" s="5" t="s">
        <v>220</v>
      </c>
      <c r="H97" s="3" t="s">
        <v>40</v>
      </c>
      <c r="I97" s="3" t="s">
        <v>30</v>
      </c>
      <c r="J97" s="3" t="s">
        <v>30</v>
      </c>
      <c r="K97" s="3" t="s">
        <v>30</v>
      </c>
      <c r="L97" s="3" t="s">
        <v>30</v>
      </c>
      <c r="M97" s="7">
        <v>43770</v>
      </c>
      <c r="N97" s="3" t="s">
        <v>30</v>
      </c>
      <c r="O97" s="3" t="s">
        <v>30</v>
      </c>
      <c r="P97" s="3">
        <v>550</v>
      </c>
      <c r="Q97" s="3">
        <v>450</v>
      </c>
      <c r="R97" s="3">
        <v>2020</v>
      </c>
      <c r="S97" s="9">
        <f t="shared" si="9"/>
        <v>43831</v>
      </c>
      <c r="T97" s="9">
        <f t="shared" si="12"/>
        <v>51136</v>
      </c>
      <c r="U97" s="2"/>
      <c r="V97" s="2"/>
      <c r="W97" s="2"/>
    </row>
    <row r="98" spans="1:23" ht="14.5" hidden="1" x14ac:dyDescent="0.35">
      <c r="A98" s="3" t="s">
        <v>218</v>
      </c>
      <c r="B98" s="3" t="str">
        <f>INDEX('Plant data'!D:D,MATCH('Blast furnaces'!$A98,'Plant data'!$A:$A,0))</f>
        <v>Fuzhou</v>
      </c>
      <c r="C98" s="3" t="str">
        <f>INDEX('Plant data'!E:E,MATCH('Blast furnaces'!$A98,'Plant data'!$A:$A,0))</f>
        <v>Fujian</v>
      </c>
      <c r="D98" s="3" t="str">
        <f>INDEX('Plant data'!F:F,MATCH('Blast furnaces'!$A98,'Plant data'!$A:$A,0))</f>
        <v>China</v>
      </c>
      <c r="E98" s="3" t="s">
        <v>223</v>
      </c>
      <c r="F98" s="3" t="s">
        <v>62</v>
      </c>
      <c r="G98" s="5" t="s">
        <v>220</v>
      </c>
      <c r="H98" s="3" t="s">
        <v>224</v>
      </c>
      <c r="I98" s="7">
        <v>43770</v>
      </c>
      <c r="J98" s="3">
        <v>2020</v>
      </c>
      <c r="K98" s="3" t="s">
        <v>30</v>
      </c>
      <c r="L98" s="3" t="s">
        <v>30</v>
      </c>
      <c r="M98" s="3" t="s">
        <v>30</v>
      </c>
      <c r="N98" s="3" t="s">
        <v>30</v>
      </c>
      <c r="O98" s="3" t="s">
        <v>30</v>
      </c>
      <c r="P98" s="3">
        <v>1130</v>
      </c>
      <c r="Q98" s="3">
        <v>1200</v>
      </c>
      <c r="R98" s="8"/>
      <c r="S98" s="9" t="str">
        <f t="shared" si="9"/>
        <v/>
      </c>
      <c r="T98" s="2"/>
      <c r="U98" s="2"/>
      <c r="V98" s="2"/>
      <c r="W98" s="2"/>
    </row>
    <row r="99" spans="1:23" ht="14.5" hidden="1" x14ac:dyDescent="0.35">
      <c r="A99" s="3" t="s">
        <v>225</v>
      </c>
      <c r="B99" s="3" t="str">
        <f>INDEX('Plant data'!D:D,MATCH('Blast furnaces'!$A99,'Plant data'!$A:$A,0))</f>
        <v>Fuzhou</v>
      </c>
      <c r="C99" s="3" t="str">
        <f>INDEX('Plant data'!E:E,MATCH('Blast furnaces'!$A99,'Plant data'!$A:$A,0))</f>
        <v>Fujian</v>
      </c>
      <c r="D99" s="3" t="str">
        <f>INDEX('Plant data'!F:F,MATCH('Blast furnaces'!$A99,'Plant data'!$A:$A,0))</f>
        <v>China</v>
      </c>
      <c r="E99" s="3" t="s">
        <v>226</v>
      </c>
      <c r="F99" s="3" t="s">
        <v>62</v>
      </c>
      <c r="G99" s="5" t="s">
        <v>227</v>
      </c>
      <c r="H99" s="3" t="s">
        <v>190</v>
      </c>
      <c r="I99" s="3" t="s">
        <v>30</v>
      </c>
      <c r="J99" s="3" t="s">
        <v>30</v>
      </c>
      <c r="K99" s="3" t="s">
        <v>30</v>
      </c>
      <c r="L99" s="3" t="s">
        <v>30</v>
      </c>
      <c r="M99" s="3">
        <v>2017</v>
      </c>
      <c r="N99" s="3" t="s">
        <v>30</v>
      </c>
      <c r="O99" s="3">
        <v>2019</v>
      </c>
      <c r="P99" s="3">
        <v>600</v>
      </c>
      <c r="Q99" s="3">
        <v>500</v>
      </c>
      <c r="R99" s="8"/>
      <c r="S99" s="9" t="str">
        <f t="shared" si="9"/>
        <v/>
      </c>
      <c r="T99" s="2"/>
      <c r="U99" s="2"/>
      <c r="V99" s="2"/>
      <c r="W99" s="2"/>
    </row>
    <row r="100" spans="1:23" ht="14.5" hidden="1" x14ac:dyDescent="0.35">
      <c r="A100" s="3" t="s">
        <v>225</v>
      </c>
      <c r="B100" s="3" t="str">
        <f>INDEX('Plant data'!D:D,MATCH('Blast furnaces'!$A100,'Plant data'!$A:$A,0))</f>
        <v>Fuzhou</v>
      </c>
      <c r="C100" s="3" t="str">
        <f>INDEX('Plant data'!E:E,MATCH('Blast furnaces'!$A100,'Plant data'!$A:$A,0))</f>
        <v>Fujian</v>
      </c>
      <c r="D100" s="3" t="str">
        <f>INDEX('Plant data'!F:F,MATCH('Blast furnaces'!$A100,'Plant data'!$A:$A,0))</f>
        <v>China</v>
      </c>
      <c r="E100" s="3" t="s">
        <v>228</v>
      </c>
      <c r="F100" s="3" t="s">
        <v>180</v>
      </c>
      <c r="G100" s="5" t="s">
        <v>227</v>
      </c>
      <c r="H100" s="3" t="s">
        <v>190</v>
      </c>
      <c r="I100" s="3" t="s">
        <v>30</v>
      </c>
      <c r="J100" s="3" t="s">
        <v>30</v>
      </c>
      <c r="K100" s="3" t="s">
        <v>30</v>
      </c>
      <c r="L100" s="3" t="s">
        <v>30</v>
      </c>
      <c r="M100" s="3">
        <v>2017</v>
      </c>
      <c r="N100" s="3" t="s">
        <v>30</v>
      </c>
      <c r="O100" s="3">
        <v>2019</v>
      </c>
      <c r="P100" s="3">
        <v>734</v>
      </c>
      <c r="Q100" s="3">
        <v>660</v>
      </c>
      <c r="R100" s="8"/>
      <c r="S100" s="9" t="str">
        <f t="shared" si="9"/>
        <v/>
      </c>
      <c r="T100" s="2"/>
      <c r="U100" s="2"/>
      <c r="V100" s="2"/>
      <c r="W100" s="2"/>
    </row>
    <row r="101" spans="1:23" ht="14.5" hidden="1" x14ac:dyDescent="0.35">
      <c r="A101" s="3" t="s">
        <v>225</v>
      </c>
      <c r="B101" s="3" t="str">
        <f>INDEX('Plant data'!D:D,MATCH('Blast furnaces'!$A101,'Plant data'!$A:$A,0))</f>
        <v>Fuzhou</v>
      </c>
      <c r="C101" s="3" t="str">
        <f>INDEX('Plant data'!E:E,MATCH('Blast furnaces'!$A101,'Plant data'!$A:$A,0))</f>
        <v>Fujian</v>
      </c>
      <c r="D101" s="3" t="str">
        <f>INDEX('Plant data'!F:F,MATCH('Blast furnaces'!$A101,'Plant data'!$A:$A,0))</f>
        <v>China</v>
      </c>
      <c r="E101" s="3" t="s">
        <v>229</v>
      </c>
      <c r="F101" s="3" t="s">
        <v>27</v>
      </c>
      <c r="G101" s="5" t="s">
        <v>227</v>
      </c>
      <c r="H101" s="3" t="s">
        <v>29</v>
      </c>
      <c r="I101" s="3">
        <v>2017</v>
      </c>
      <c r="J101" s="3" t="s">
        <v>30</v>
      </c>
      <c r="K101" s="3">
        <v>2019</v>
      </c>
      <c r="L101" s="3">
        <v>6</v>
      </c>
      <c r="M101" s="3" t="s">
        <v>30</v>
      </c>
      <c r="N101" s="3" t="s">
        <v>30</v>
      </c>
      <c r="O101" s="3" t="s">
        <v>30</v>
      </c>
      <c r="P101" s="3">
        <v>1180</v>
      </c>
      <c r="Q101" s="3">
        <v>1280</v>
      </c>
      <c r="R101" s="8"/>
      <c r="S101" s="9" t="str">
        <f t="shared" si="9"/>
        <v/>
      </c>
      <c r="T101" s="9" t="str">
        <f t="shared" ref="T101:T106" si="13">IF(R101="","",EDATE(S101,240))</f>
        <v/>
      </c>
      <c r="U101" s="2"/>
      <c r="V101" s="2"/>
      <c r="W101" s="2"/>
    </row>
    <row r="102" spans="1:23" ht="14.5" hidden="1" x14ac:dyDescent="0.35">
      <c r="A102" s="3" t="s">
        <v>225</v>
      </c>
      <c r="B102" s="3" t="str">
        <f>INDEX('Plant data'!D:D,MATCH('Blast furnaces'!$A102,'Plant data'!$A:$A,0))</f>
        <v>Fuzhou</v>
      </c>
      <c r="C102" s="3" t="str">
        <f>INDEX('Plant data'!E:E,MATCH('Blast furnaces'!$A102,'Plant data'!$A:$A,0))</f>
        <v>Fujian</v>
      </c>
      <c r="D102" s="3" t="str">
        <f>INDEX('Plant data'!F:F,MATCH('Blast furnaces'!$A102,'Plant data'!$A:$A,0))</f>
        <v>China</v>
      </c>
      <c r="E102" s="3" t="s">
        <v>230</v>
      </c>
      <c r="F102" s="3" t="s">
        <v>33</v>
      </c>
      <c r="G102" s="5" t="s">
        <v>227</v>
      </c>
      <c r="H102" s="3" t="s">
        <v>29</v>
      </c>
      <c r="I102" s="3">
        <v>2020</v>
      </c>
      <c r="J102" s="3" t="s">
        <v>30</v>
      </c>
      <c r="K102" s="3">
        <v>2021</v>
      </c>
      <c r="L102" s="3">
        <v>4</v>
      </c>
      <c r="M102" s="3" t="s">
        <v>30</v>
      </c>
      <c r="N102" s="3" t="s">
        <v>30</v>
      </c>
      <c r="O102" s="3" t="s">
        <v>30</v>
      </c>
      <c r="P102" s="3">
        <v>1150</v>
      </c>
      <c r="Q102" s="3">
        <v>1250</v>
      </c>
      <c r="R102" s="8"/>
      <c r="S102" s="9" t="str">
        <f t="shared" si="9"/>
        <v/>
      </c>
      <c r="T102" s="9" t="str">
        <f t="shared" si="13"/>
        <v/>
      </c>
      <c r="U102" s="2"/>
      <c r="V102" s="2"/>
      <c r="W102" s="2"/>
    </row>
    <row r="103" spans="1:23" ht="14.5" hidden="1" x14ac:dyDescent="0.35">
      <c r="A103" s="3" t="s">
        <v>231</v>
      </c>
      <c r="B103" s="3" t="str">
        <f>INDEX('Plant data'!D:D,MATCH('Blast furnaces'!$A103,'Plant data'!$A:$A,0))</f>
        <v>Ningde</v>
      </c>
      <c r="C103" s="3" t="str">
        <f>INDEX('Plant data'!E:E,MATCH('Blast furnaces'!$A103,'Plant data'!$A:$A,0))</f>
        <v>Fujian</v>
      </c>
      <c r="D103" s="3" t="str">
        <f>INDEX('Plant data'!F:F,MATCH('Blast furnaces'!$A103,'Plant data'!$A:$A,0))</f>
        <v>China</v>
      </c>
      <c r="E103" s="3" t="s">
        <v>232</v>
      </c>
      <c r="F103" s="3" t="s">
        <v>62</v>
      </c>
      <c r="G103" s="5" t="s">
        <v>233</v>
      </c>
      <c r="H103" s="3" t="s">
        <v>29</v>
      </c>
      <c r="I103" s="3" t="s">
        <v>30</v>
      </c>
      <c r="J103" s="3" t="s">
        <v>30</v>
      </c>
      <c r="K103" s="3" t="s">
        <v>30</v>
      </c>
      <c r="L103" s="3" t="s">
        <v>30</v>
      </c>
      <c r="M103" s="3" t="s">
        <v>30</v>
      </c>
      <c r="N103" s="3" t="s">
        <v>30</v>
      </c>
      <c r="O103" s="3" t="s">
        <v>30</v>
      </c>
      <c r="P103" s="3">
        <v>598</v>
      </c>
      <c r="Q103" s="3">
        <v>508</v>
      </c>
      <c r="R103" s="8"/>
      <c r="S103" s="9" t="str">
        <f t="shared" si="9"/>
        <v/>
      </c>
      <c r="T103" s="9" t="str">
        <f t="shared" si="13"/>
        <v/>
      </c>
      <c r="U103" s="2"/>
      <c r="V103" s="2"/>
      <c r="W103" s="2"/>
    </row>
    <row r="104" spans="1:23" ht="14.5" hidden="1" x14ac:dyDescent="0.35">
      <c r="A104" s="3" t="s">
        <v>231</v>
      </c>
      <c r="B104" s="3" t="str">
        <f>INDEX('Plant data'!D:D,MATCH('Blast furnaces'!$A104,'Plant data'!$A:$A,0))</f>
        <v>Ningde</v>
      </c>
      <c r="C104" s="3" t="str">
        <f>INDEX('Plant data'!E:E,MATCH('Blast furnaces'!$A104,'Plant data'!$A:$A,0))</f>
        <v>Fujian</v>
      </c>
      <c r="D104" s="3" t="str">
        <f>INDEX('Plant data'!F:F,MATCH('Blast furnaces'!$A104,'Plant data'!$A:$A,0))</f>
        <v>China</v>
      </c>
      <c r="E104" s="3" t="s">
        <v>234</v>
      </c>
      <c r="F104" s="3" t="s">
        <v>180</v>
      </c>
      <c r="G104" s="5" t="s">
        <v>233</v>
      </c>
      <c r="H104" s="3" t="s">
        <v>29</v>
      </c>
      <c r="I104" s="3" t="s">
        <v>30</v>
      </c>
      <c r="J104" s="3" t="s">
        <v>30</v>
      </c>
      <c r="K104" s="3" t="s">
        <v>30</v>
      </c>
      <c r="L104" s="3" t="s">
        <v>30</v>
      </c>
      <c r="M104" s="3" t="s">
        <v>30</v>
      </c>
      <c r="N104" s="3" t="s">
        <v>30</v>
      </c>
      <c r="O104" s="3" t="s">
        <v>30</v>
      </c>
      <c r="P104" s="3">
        <v>598</v>
      </c>
      <c r="Q104" s="3">
        <v>508</v>
      </c>
      <c r="R104" s="8"/>
      <c r="S104" s="9" t="str">
        <f t="shared" si="9"/>
        <v/>
      </c>
      <c r="T104" s="9" t="str">
        <f t="shared" si="13"/>
        <v/>
      </c>
      <c r="U104" s="2"/>
      <c r="V104" s="2"/>
      <c r="W104" s="2"/>
    </row>
    <row r="105" spans="1:23" ht="14.5" hidden="1" x14ac:dyDescent="0.35">
      <c r="A105" s="3" t="s">
        <v>231</v>
      </c>
      <c r="B105" s="3" t="str">
        <f>INDEX('Plant data'!D:D,MATCH('Blast furnaces'!$A105,'Plant data'!$A:$A,0))</f>
        <v>Ningde</v>
      </c>
      <c r="C105" s="3" t="str">
        <f>INDEX('Plant data'!E:E,MATCH('Blast furnaces'!$A105,'Plant data'!$A:$A,0))</f>
        <v>Fujian</v>
      </c>
      <c r="D105" s="3" t="str">
        <f>INDEX('Plant data'!F:F,MATCH('Blast furnaces'!$A105,'Plant data'!$A:$A,0))</f>
        <v>China</v>
      </c>
      <c r="E105" s="3" t="s">
        <v>235</v>
      </c>
      <c r="F105" s="3" t="s">
        <v>236</v>
      </c>
      <c r="G105" s="5" t="s">
        <v>233</v>
      </c>
      <c r="H105" s="3" t="s">
        <v>29</v>
      </c>
      <c r="I105" s="3" t="s">
        <v>30</v>
      </c>
      <c r="J105" s="3" t="s">
        <v>30</v>
      </c>
      <c r="K105" s="3" t="s">
        <v>30</v>
      </c>
      <c r="L105" s="3" t="s">
        <v>30</v>
      </c>
      <c r="M105" s="3" t="s">
        <v>30</v>
      </c>
      <c r="N105" s="3" t="s">
        <v>30</v>
      </c>
      <c r="O105" s="3" t="s">
        <v>30</v>
      </c>
      <c r="P105" s="3">
        <v>730</v>
      </c>
      <c r="Q105" s="3">
        <v>630</v>
      </c>
      <c r="R105" s="8"/>
      <c r="S105" s="9" t="str">
        <f t="shared" si="9"/>
        <v/>
      </c>
      <c r="T105" s="9" t="str">
        <f t="shared" si="13"/>
        <v/>
      </c>
      <c r="U105" s="2"/>
      <c r="V105" s="2"/>
      <c r="W105" s="2"/>
    </row>
    <row r="106" spans="1:23" ht="14.5" hidden="1" x14ac:dyDescent="0.35">
      <c r="A106" s="3" t="s">
        <v>231</v>
      </c>
      <c r="B106" s="3" t="str">
        <f>INDEX('Plant data'!D:D,MATCH('Blast furnaces'!$A106,'Plant data'!$A:$A,0))</f>
        <v>Ningde</v>
      </c>
      <c r="C106" s="3" t="str">
        <f>INDEX('Plant data'!E:E,MATCH('Blast furnaces'!$A106,'Plant data'!$A:$A,0))</f>
        <v>Fujian</v>
      </c>
      <c r="D106" s="3" t="str">
        <f>INDEX('Plant data'!F:F,MATCH('Blast furnaces'!$A106,'Plant data'!$A:$A,0))</f>
        <v>China</v>
      </c>
      <c r="E106" s="3" t="s">
        <v>237</v>
      </c>
      <c r="F106" s="3" t="s">
        <v>238</v>
      </c>
      <c r="G106" s="5" t="s">
        <v>233</v>
      </c>
      <c r="H106" s="3" t="s">
        <v>29</v>
      </c>
      <c r="I106" s="3">
        <v>2017</v>
      </c>
      <c r="J106" s="3">
        <v>2017</v>
      </c>
      <c r="K106" s="3">
        <v>2018</v>
      </c>
      <c r="L106" s="3">
        <v>7</v>
      </c>
      <c r="M106" s="3" t="s">
        <v>30</v>
      </c>
      <c r="N106" s="3" t="s">
        <v>30</v>
      </c>
      <c r="O106" s="3" t="s">
        <v>30</v>
      </c>
      <c r="P106" s="3">
        <v>1080</v>
      </c>
      <c r="Q106" s="3">
        <v>1200</v>
      </c>
      <c r="R106" s="8"/>
      <c r="S106" s="9" t="str">
        <f t="shared" si="9"/>
        <v/>
      </c>
      <c r="T106" s="9" t="str">
        <f t="shared" si="13"/>
        <v/>
      </c>
      <c r="U106" s="2"/>
      <c r="V106" s="2"/>
      <c r="W106" s="2"/>
    </row>
    <row r="107" spans="1:23" ht="14.5" hidden="1" x14ac:dyDescent="0.35">
      <c r="A107" s="3" t="s">
        <v>239</v>
      </c>
      <c r="B107" s="3" t="str">
        <f>INDEX('Plant data'!D:D,MATCH('Blast furnaces'!$A107,'Plant data'!$A:$A,0))</f>
        <v>Jiayuguan</v>
      </c>
      <c r="C107" s="3" t="str">
        <f>INDEX('Plant data'!E:E,MATCH('Blast furnaces'!$A107,'Plant data'!$A:$A,0))</f>
        <v>Gansu</v>
      </c>
      <c r="D107" s="3" t="str">
        <f>INDEX('Plant data'!F:F,MATCH('Blast furnaces'!$A107,'Plant data'!$A:$A,0))</f>
        <v>China</v>
      </c>
      <c r="E107" s="3" t="s">
        <v>240</v>
      </c>
      <c r="F107" s="3" t="s">
        <v>236</v>
      </c>
      <c r="G107" s="5" t="s">
        <v>241</v>
      </c>
      <c r="H107" s="3" t="s">
        <v>190</v>
      </c>
      <c r="I107" s="3" t="s">
        <v>30</v>
      </c>
      <c r="J107" s="3" t="s">
        <v>30</v>
      </c>
      <c r="K107" s="3" t="s">
        <v>30</v>
      </c>
      <c r="L107" s="3" t="s">
        <v>30</v>
      </c>
      <c r="M107" s="3">
        <v>2021</v>
      </c>
      <c r="N107" s="3" t="s">
        <v>30</v>
      </c>
      <c r="O107" s="3">
        <v>2024</v>
      </c>
      <c r="P107" s="3">
        <v>550</v>
      </c>
      <c r="Q107" s="3">
        <v>450</v>
      </c>
      <c r="R107" s="8"/>
      <c r="S107" s="9" t="str">
        <f t="shared" si="9"/>
        <v/>
      </c>
      <c r="T107" s="2"/>
      <c r="U107" s="2"/>
      <c r="V107" s="2"/>
      <c r="W107" s="2"/>
    </row>
    <row r="108" spans="1:23" ht="14.5" hidden="1" x14ac:dyDescent="0.35">
      <c r="A108" s="3" t="s">
        <v>239</v>
      </c>
      <c r="B108" s="3" t="str">
        <f>INDEX('Plant data'!D:D,MATCH('Blast furnaces'!$A108,'Plant data'!$A:$A,0))</f>
        <v>Jiayuguan</v>
      </c>
      <c r="C108" s="3" t="str">
        <f>INDEX('Plant data'!E:E,MATCH('Blast furnaces'!$A108,'Plant data'!$A:$A,0))</f>
        <v>Gansu</v>
      </c>
      <c r="D108" s="3" t="str">
        <f>INDEX('Plant data'!F:F,MATCH('Blast furnaces'!$A108,'Plant data'!$A:$A,0))</f>
        <v>China</v>
      </c>
      <c r="E108" s="3" t="s">
        <v>242</v>
      </c>
      <c r="F108" s="3" t="s">
        <v>243</v>
      </c>
      <c r="G108" s="5" t="s">
        <v>241</v>
      </c>
      <c r="H108" s="3" t="s">
        <v>190</v>
      </c>
      <c r="I108" s="3" t="s">
        <v>30</v>
      </c>
      <c r="J108" s="3" t="s">
        <v>30</v>
      </c>
      <c r="K108" s="3" t="s">
        <v>30</v>
      </c>
      <c r="L108" s="3" t="s">
        <v>30</v>
      </c>
      <c r="M108" s="3">
        <v>2021</v>
      </c>
      <c r="N108" s="3" t="s">
        <v>30</v>
      </c>
      <c r="O108" s="3">
        <v>2024</v>
      </c>
      <c r="P108" s="3">
        <v>550</v>
      </c>
      <c r="Q108" s="3">
        <v>450</v>
      </c>
      <c r="R108" s="8"/>
      <c r="S108" s="9" t="str">
        <f t="shared" si="9"/>
        <v/>
      </c>
      <c r="T108" s="2"/>
      <c r="U108" s="2"/>
      <c r="V108" s="2"/>
      <c r="W108" s="2"/>
    </row>
    <row r="109" spans="1:23" ht="14.5" hidden="1" x14ac:dyDescent="0.35">
      <c r="A109" s="3" t="s">
        <v>239</v>
      </c>
      <c r="B109" s="3" t="str">
        <f>INDEX('Plant data'!D:D,MATCH('Blast furnaces'!$A109,'Plant data'!$A:$A,0))</f>
        <v>Jiayuguan</v>
      </c>
      <c r="C109" s="3" t="str">
        <f>INDEX('Plant data'!E:E,MATCH('Blast furnaces'!$A109,'Plant data'!$A:$A,0))</f>
        <v>Gansu</v>
      </c>
      <c r="D109" s="3" t="str">
        <f>INDEX('Plant data'!F:F,MATCH('Blast furnaces'!$A109,'Plant data'!$A:$A,0))</f>
        <v>China</v>
      </c>
      <c r="E109" s="3" t="s">
        <v>244</v>
      </c>
      <c r="F109" s="3" t="s">
        <v>245</v>
      </c>
      <c r="G109" s="5" t="s">
        <v>241</v>
      </c>
      <c r="H109" s="3" t="s">
        <v>190</v>
      </c>
      <c r="I109" s="3" t="s">
        <v>30</v>
      </c>
      <c r="J109" s="3" t="s">
        <v>30</v>
      </c>
      <c r="K109" s="3" t="s">
        <v>30</v>
      </c>
      <c r="L109" s="3" t="s">
        <v>30</v>
      </c>
      <c r="M109" s="3">
        <v>2021</v>
      </c>
      <c r="N109" s="3" t="s">
        <v>30</v>
      </c>
      <c r="O109" s="3">
        <v>2024</v>
      </c>
      <c r="P109" s="3">
        <v>550</v>
      </c>
      <c r="Q109" s="3">
        <v>450</v>
      </c>
      <c r="R109" s="8"/>
      <c r="S109" s="9" t="str">
        <f t="shared" si="9"/>
        <v/>
      </c>
      <c r="T109" s="2"/>
      <c r="U109" s="2"/>
      <c r="V109" s="2"/>
      <c r="W109" s="2"/>
    </row>
    <row r="110" spans="1:23" ht="14.5" hidden="1" x14ac:dyDescent="0.35">
      <c r="A110" s="3" t="s">
        <v>239</v>
      </c>
      <c r="B110" s="3" t="str">
        <f>INDEX('Plant data'!D:D,MATCH('Blast furnaces'!$A110,'Plant data'!$A:$A,0))</f>
        <v>Jiayuguan</v>
      </c>
      <c r="C110" s="3" t="str">
        <f>INDEX('Plant data'!E:E,MATCH('Blast furnaces'!$A110,'Plant data'!$A:$A,0))</f>
        <v>Gansu</v>
      </c>
      <c r="D110" s="3" t="str">
        <f>INDEX('Plant data'!F:F,MATCH('Blast furnaces'!$A110,'Plant data'!$A:$A,0))</f>
        <v>China</v>
      </c>
      <c r="E110" s="3" t="s">
        <v>246</v>
      </c>
      <c r="F110" s="3" t="s">
        <v>247</v>
      </c>
      <c r="G110" s="5" t="s">
        <v>241</v>
      </c>
      <c r="H110" s="3" t="s">
        <v>190</v>
      </c>
      <c r="I110" s="3" t="s">
        <v>30</v>
      </c>
      <c r="J110" s="3" t="s">
        <v>30</v>
      </c>
      <c r="K110" s="3" t="s">
        <v>30</v>
      </c>
      <c r="L110" s="3" t="s">
        <v>30</v>
      </c>
      <c r="M110" s="3">
        <v>2021</v>
      </c>
      <c r="N110" s="3" t="s">
        <v>30</v>
      </c>
      <c r="O110" s="3">
        <v>2024</v>
      </c>
      <c r="P110" s="3">
        <v>550</v>
      </c>
      <c r="Q110" s="3">
        <v>450</v>
      </c>
      <c r="R110" s="8"/>
      <c r="S110" s="9" t="str">
        <f t="shared" si="9"/>
        <v/>
      </c>
      <c r="T110" s="2"/>
      <c r="U110" s="2"/>
      <c r="V110" s="2"/>
      <c r="W110" s="2"/>
    </row>
    <row r="111" spans="1:23" ht="14.5" hidden="1" x14ac:dyDescent="0.35">
      <c r="A111" s="3" t="s">
        <v>239</v>
      </c>
      <c r="B111" s="3" t="str">
        <f>INDEX('Plant data'!D:D,MATCH('Blast furnaces'!$A111,'Plant data'!$A:$A,0))</f>
        <v>Jiayuguan</v>
      </c>
      <c r="C111" s="3" t="str">
        <f>INDEX('Plant data'!E:E,MATCH('Blast furnaces'!$A111,'Plant data'!$A:$A,0))</f>
        <v>Gansu</v>
      </c>
      <c r="D111" s="3" t="str">
        <f>INDEX('Plant data'!F:F,MATCH('Blast furnaces'!$A111,'Plant data'!$A:$A,0))</f>
        <v>China</v>
      </c>
      <c r="E111" s="3" t="s">
        <v>248</v>
      </c>
      <c r="F111" s="3" t="s">
        <v>27</v>
      </c>
      <c r="G111" s="5" t="s">
        <v>241</v>
      </c>
      <c r="H111" s="3" t="s">
        <v>29</v>
      </c>
      <c r="I111" s="3" t="s">
        <v>30</v>
      </c>
      <c r="J111" s="3" t="s">
        <v>30</v>
      </c>
      <c r="K111" s="3">
        <v>1989</v>
      </c>
      <c r="L111" s="3">
        <v>36</v>
      </c>
      <c r="M111" s="3" t="s">
        <v>30</v>
      </c>
      <c r="N111" s="3" t="s">
        <v>30</v>
      </c>
      <c r="O111" s="3" t="s">
        <v>30</v>
      </c>
      <c r="P111" s="3">
        <v>826</v>
      </c>
      <c r="Q111" s="3">
        <v>1000</v>
      </c>
      <c r="R111" s="6">
        <v>41498</v>
      </c>
      <c r="S111" s="9">
        <f t="shared" si="9"/>
        <v>41498</v>
      </c>
      <c r="T111" s="9">
        <f t="shared" ref="T111:T114" si="14">IF(R111="","",EDATE(S111,240))</f>
        <v>48803</v>
      </c>
      <c r="U111" s="2"/>
      <c r="V111" s="2"/>
      <c r="W111" s="2"/>
    </row>
    <row r="112" spans="1:23" ht="14.5" hidden="1" x14ac:dyDescent="0.35">
      <c r="A112" s="3" t="s">
        <v>239</v>
      </c>
      <c r="B112" s="3" t="str">
        <f>INDEX('Plant data'!D:D,MATCH('Blast furnaces'!$A112,'Plant data'!$A:$A,0))</f>
        <v>Jiayuguan</v>
      </c>
      <c r="C112" s="3" t="str">
        <f>INDEX('Plant data'!E:E,MATCH('Blast furnaces'!$A112,'Plant data'!$A:$A,0))</f>
        <v>Gansu</v>
      </c>
      <c r="D112" s="3" t="str">
        <f>INDEX('Plant data'!F:F,MATCH('Blast furnaces'!$A112,'Plant data'!$A:$A,0))</f>
        <v>China</v>
      </c>
      <c r="E112" s="3" t="s">
        <v>249</v>
      </c>
      <c r="F112" s="3" t="s">
        <v>62</v>
      </c>
      <c r="G112" s="5" t="s">
        <v>241</v>
      </c>
      <c r="H112" s="3" t="s">
        <v>29</v>
      </c>
      <c r="I112" s="3" t="s">
        <v>30</v>
      </c>
      <c r="J112" s="3" t="s">
        <v>30</v>
      </c>
      <c r="K112" s="3" t="s">
        <v>30</v>
      </c>
      <c r="L112" s="3" t="s">
        <v>30</v>
      </c>
      <c r="M112" s="3" t="s">
        <v>30</v>
      </c>
      <c r="N112" s="3" t="s">
        <v>30</v>
      </c>
      <c r="O112" s="3" t="s">
        <v>30</v>
      </c>
      <c r="P112" s="3">
        <v>1487</v>
      </c>
      <c r="Q112" s="3">
        <v>1800</v>
      </c>
      <c r="R112" s="8"/>
      <c r="S112" s="9" t="str">
        <f t="shared" si="9"/>
        <v/>
      </c>
      <c r="T112" s="9" t="str">
        <f t="shared" si="14"/>
        <v/>
      </c>
      <c r="U112" s="2"/>
      <c r="V112" s="2"/>
      <c r="W112" s="2"/>
    </row>
    <row r="113" spans="1:23" ht="14.5" hidden="1" x14ac:dyDescent="0.35">
      <c r="A113" s="3" t="s">
        <v>239</v>
      </c>
      <c r="B113" s="3" t="str">
        <f>INDEX('Plant data'!D:D,MATCH('Blast furnaces'!$A113,'Plant data'!$A:$A,0))</f>
        <v>Jiayuguan</v>
      </c>
      <c r="C113" s="3" t="str">
        <f>INDEX('Plant data'!E:E,MATCH('Blast furnaces'!$A113,'Plant data'!$A:$A,0))</f>
        <v>Gansu</v>
      </c>
      <c r="D113" s="3" t="str">
        <f>INDEX('Plant data'!F:F,MATCH('Blast furnaces'!$A113,'Plant data'!$A:$A,0))</f>
        <v>China</v>
      </c>
      <c r="E113" s="3" t="s">
        <v>250</v>
      </c>
      <c r="F113" s="3" t="s">
        <v>33</v>
      </c>
      <c r="G113" s="5" t="s">
        <v>241</v>
      </c>
      <c r="H113" s="3" t="s">
        <v>29</v>
      </c>
      <c r="I113" s="3" t="s">
        <v>30</v>
      </c>
      <c r="J113" s="3" t="s">
        <v>30</v>
      </c>
      <c r="K113" s="3">
        <v>1970</v>
      </c>
      <c r="L113" s="3">
        <v>55</v>
      </c>
      <c r="M113" s="3" t="s">
        <v>30</v>
      </c>
      <c r="N113" s="3" t="s">
        <v>30</v>
      </c>
      <c r="O113" s="3" t="s">
        <v>30</v>
      </c>
      <c r="P113" s="3">
        <v>1487</v>
      </c>
      <c r="Q113" s="3">
        <v>1800</v>
      </c>
      <c r="R113" s="6">
        <v>41381</v>
      </c>
      <c r="S113" s="9">
        <f t="shared" si="9"/>
        <v>41381</v>
      </c>
      <c r="T113" s="9">
        <f t="shared" si="14"/>
        <v>48686</v>
      </c>
      <c r="U113" s="2"/>
      <c r="V113" s="2"/>
      <c r="W113" s="2"/>
    </row>
    <row r="114" spans="1:23" ht="14.5" hidden="1" x14ac:dyDescent="0.35">
      <c r="A114" s="3" t="s">
        <v>239</v>
      </c>
      <c r="B114" s="3" t="str">
        <f>INDEX('Plant data'!D:D,MATCH('Blast furnaces'!$A114,'Plant data'!$A:$A,0))</f>
        <v>Jiayuguan</v>
      </c>
      <c r="C114" s="3" t="str">
        <f>INDEX('Plant data'!E:E,MATCH('Blast furnaces'!$A114,'Plant data'!$A:$A,0))</f>
        <v>Gansu</v>
      </c>
      <c r="D114" s="3" t="str">
        <f>INDEX('Plant data'!F:F,MATCH('Blast furnaces'!$A114,'Plant data'!$A:$A,0))</f>
        <v>China</v>
      </c>
      <c r="E114" s="3" t="s">
        <v>251</v>
      </c>
      <c r="F114" s="3" t="s">
        <v>252</v>
      </c>
      <c r="G114" s="5" t="s">
        <v>241</v>
      </c>
      <c r="H114" s="3" t="s">
        <v>29</v>
      </c>
      <c r="I114" s="7">
        <v>44470</v>
      </c>
      <c r="J114" s="3">
        <v>2022</v>
      </c>
      <c r="K114" s="3">
        <v>2024</v>
      </c>
      <c r="L114" s="3">
        <v>1</v>
      </c>
      <c r="M114" s="3" t="s">
        <v>30</v>
      </c>
      <c r="N114" s="3" t="s">
        <v>30</v>
      </c>
      <c r="O114" s="3" t="s">
        <v>30</v>
      </c>
      <c r="P114" s="3">
        <v>1760</v>
      </c>
      <c r="Q114" s="3">
        <v>2070</v>
      </c>
      <c r="R114" s="8"/>
      <c r="S114" s="9" t="str">
        <f t="shared" si="9"/>
        <v/>
      </c>
      <c r="T114" s="9" t="str">
        <f t="shared" si="14"/>
        <v/>
      </c>
      <c r="U114" s="2"/>
      <c r="V114" s="2"/>
      <c r="W114" s="2"/>
    </row>
    <row r="115" spans="1:23" ht="14.5" hidden="1" x14ac:dyDescent="0.35">
      <c r="A115" s="3" t="s">
        <v>253</v>
      </c>
      <c r="B115" s="3" t="str">
        <f>INDEX('Plant data'!D:D,MATCH('Blast furnaces'!$A115,'Plant data'!$A:$A,0))</f>
        <v>Lanzhou</v>
      </c>
      <c r="C115" s="3" t="str">
        <f>INDEX('Plant data'!E:E,MATCH('Blast furnaces'!$A115,'Plant data'!$A:$A,0))</f>
        <v>Gansu</v>
      </c>
      <c r="D115" s="3" t="str">
        <f>INDEX('Plant data'!F:F,MATCH('Blast furnaces'!$A115,'Plant data'!$A:$A,0))</f>
        <v>China</v>
      </c>
      <c r="E115" s="3" t="s">
        <v>254</v>
      </c>
      <c r="F115" s="3" t="s">
        <v>79</v>
      </c>
      <c r="G115" s="5" t="s">
        <v>255</v>
      </c>
      <c r="H115" s="3" t="s">
        <v>190</v>
      </c>
      <c r="I115" s="3" t="s">
        <v>30</v>
      </c>
      <c r="J115" s="3" t="s">
        <v>30</v>
      </c>
      <c r="K115" s="3">
        <v>2012</v>
      </c>
      <c r="L115" s="3">
        <v>13</v>
      </c>
      <c r="M115" s="3" t="s">
        <v>30</v>
      </c>
      <c r="N115" s="3" t="s">
        <v>30</v>
      </c>
      <c r="O115" s="3" t="s">
        <v>30</v>
      </c>
      <c r="P115" s="3">
        <v>2670</v>
      </c>
      <c r="Q115" s="3">
        <v>3200</v>
      </c>
      <c r="R115" s="7">
        <v>44896</v>
      </c>
      <c r="S115" s="9">
        <f t="shared" si="9"/>
        <v>44896</v>
      </c>
      <c r="T115" s="2"/>
      <c r="U115" s="2"/>
      <c r="V115" s="2"/>
      <c r="W115" s="2"/>
    </row>
    <row r="116" spans="1:23" ht="14.5" hidden="1" x14ac:dyDescent="0.35">
      <c r="A116" s="3" t="s">
        <v>253</v>
      </c>
      <c r="B116" s="3" t="str">
        <f>INDEX('Plant data'!D:D,MATCH('Blast furnaces'!$A116,'Plant data'!$A:$A,0))</f>
        <v>Lanzhou</v>
      </c>
      <c r="C116" s="3" t="str">
        <f>INDEX('Plant data'!E:E,MATCH('Blast furnaces'!$A116,'Plant data'!$A:$A,0))</f>
        <v>Gansu</v>
      </c>
      <c r="D116" s="3" t="str">
        <f>INDEX('Plant data'!F:F,MATCH('Blast furnaces'!$A116,'Plant data'!$A:$A,0))</f>
        <v>China</v>
      </c>
      <c r="E116" s="3" t="s">
        <v>256</v>
      </c>
      <c r="F116" s="3" t="s">
        <v>257</v>
      </c>
      <c r="G116" s="5" t="s">
        <v>255</v>
      </c>
      <c r="H116" s="3" t="s">
        <v>29</v>
      </c>
      <c r="I116" s="3" t="s">
        <v>30</v>
      </c>
      <c r="J116" s="3" t="s">
        <v>30</v>
      </c>
      <c r="K116" s="3">
        <v>2024</v>
      </c>
      <c r="L116" s="3">
        <v>1</v>
      </c>
      <c r="M116" s="3" t="s">
        <v>30</v>
      </c>
      <c r="N116" s="3" t="s">
        <v>30</v>
      </c>
      <c r="O116" s="3" t="s">
        <v>30</v>
      </c>
      <c r="P116" s="3">
        <v>1520</v>
      </c>
      <c r="Q116" s="3">
        <v>1770</v>
      </c>
      <c r="R116" s="8"/>
      <c r="S116" s="9" t="str">
        <f t="shared" si="9"/>
        <v/>
      </c>
      <c r="T116" s="9" t="str">
        <f t="shared" ref="T116:T129" si="15">IF(R116="","",EDATE(S116,240))</f>
        <v/>
      </c>
      <c r="U116" s="2"/>
      <c r="V116" s="2"/>
      <c r="W116" s="2"/>
    </row>
    <row r="117" spans="1:23" ht="14.5" hidden="1" x14ac:dyDescent="0.35">
      <c r="A117" s="3" t="s">
        <v>258</v>
      </c>
      <c r="B117" s="3" t="str">
        <f>INDEX('Plant data'!D:D,MATCH('Blast furnaces'!$A117,'Plant data'!$A:$A,0))</f>
        <v>Shaoguan</v>
      </c>
      <c r="C117" s="3" t="str">
        <f>INDEX('Plant data'!E:E,MATCH('Blast furnaces'!$A117,'Plant data'!$A:$A,0))</f>
        <v>Guangdong</v>
      </c>
      <c r="D117" s="3" t="str">
        <f>INDEX('Plant data'!F:F,MATCH('Blast furnaces'!$A117,'Plant data'!$A:$A,0))</f>
        <v>China</v>
      </c>
      <c r="E117" s="3" t="s">
        <v>259</v>
      </c>
      <c r="F117" s="3" t="s">
        <v>43</v>
      </c>
      <c r="G117" s="5" t="s">
        <v>260</v>
      </c>
      <c r="H117" s="3" t="s">
        <v>29</v>
      </c>
      <c r="I117" s="3" t="s">
        <v>30</v>
      </c>
      <c r="J117" s="3" t="s">
        <v>30</v>
      </c>
      <c r="K117" s="3" t="s">
        <v>30</v>
      </c>
      <c r="L117" s="3" t="s">
        <v>30</v>
      </c>
      <c r="M117" s="3" t="s">
        <v>30</v>
      </c>
      <c r="N117" s="3" t="s">
        <v>30</v>
      </c>
      <c r="O117" s="3" t="s">
        <v>30</v>
      </c>
      <c r="P117" s="3">
        <v>1880</v>
      </c>
      <c r="Q117" s="3">
        <v>1080</v>
      </c>
      <c r="R117" s="8"/>
      <c r="S117" s="9" t="str">
        <f t="shared" si="9"/>
        <v/>
      </c>
      <c r="T117" s="9" t="str">
        <f t="shared" si="15"/>
        <v/>
      </c>
      <c r="U117" s="2"/>
      <c r="V117" s="2"/>
      <c r="W117" s="2"/>
    </row>
    <row r="118" spans="1:23" ht="14.5" hidden="1" x14ac:dyDescent="0.35">
      <c r="A118" s="3" t="s">
        <v>258</v>
      </c>
      <c r="B118" s="3" t="str">
        <f>INDEX('Plant data'!D:D,MATCH('Blast furnaces'!$A118,'Plant data'!$A:$A,0))</f>
        <v>Shaoguan</v>
      </c>
      <c r="C118" s="3" t="str">
        <f>INDEX('Plant data'!E:E,MATCH('Blast furnaces'!$A118,'Plant data'!$A:$A,0))</f>
        <v>Guangdong</v>
      </c>
      <c r="D118" s="3" t="str">
        <f>INDEX('Plant data'!F:F,MATCH('Blast furnaces'!$A118,'Plant data'!$A:$A,0))</f>
        <v>China</v>
      </c>
      <c r="E118" s="3" t="s">
        <v>261</v>
      </c>
      <c r="F118" s="3" t="s">
        <v>141</v>
      </c>
      <c r="G118" s="5" t="s">
        <v>260</v>
      </c>
      <c r="H118" s="3" t="s">
        <v>29</v>
      </c>
      <c r="I118" s="3" t="s">
        <v>30</v>
      </c>
      <c r="J118" s="3" t="s">
        <v>30</v>
      </c>
      <c r="K118" s="3">
        <v>2005</v>
      </c>
      <c r="L118" s="3">
        <v>20</v>
      </c>
      <c r="M118" s="3" t="s">
        <v>30</v>
      </c>
      <c r="N118" s="3" t="s">
        <v>30</v>
      </c>
      <c r="O118" s="3" t="s">
        <v>30</v>
      </c>
      <c r="P118" s="3">
        <v>1870</v>
      </c>
      <c r="Q118" s="3">
        <v>2200</v>
      </c>
      <c r="R118" s="6">
        <v>44651</v>
      </c>
      <c r="S118" s="9">
        <f t="shared" si="9"/>
        <v>44651</v>
      </c>
      <c r="T118" s="9">
        <f t="shared" si="15"/>
        <v>51956</v>
      </c>
      <c r="U118" s="2"/>
      <c r="V118" s="2"/>
      <c r="W118" s="2"/>
    </row>
    <row r="119" spans="1:23" ht="14.5" hidden="1" x14ac:dyDescent="0.35">
      <c r="A119" s="3" t="s">
        <v>258</v>
      </c>
      <c r="B119" s="3" t="str">
        <f>INDEX('Plant data'!D:D,MATCH('Blast furnaces'!$A119,'Plant data'!$A:$A,0))</f>
        <v>Shaoguan</v>
      </c>
      <c r="C119" s="3" t="str">
        <f>INDEX('Plant data'!E:E,MATCH('Blast furnaces'!$A119,'Plant data'!$A:$A,0))</f>
        <v>Guangdong</v>
      </c>
      <c r="D119" s="3" t="str">
        <f>INDEX('Plant data'!F:F,MATCH('Blast furnaces'!$A119,'Plant data'!$A:$A,0))</f>
        <v>China</v>
      </c>
      <c r="E119" s="3" t="s">
        <v>262</v>
      </c>
      <c r="F119" s="3" t="s">
        <v>263</v>
      </c>
      <c r="G119" s="5" t="s">
        <v>260</v>
      </c>
      <c r="H119" s="3" t="s">
        <v>29</v>
      </c>
      <c r="I119" s="3" t="s">
        <v>30</v>
      </c>
      <c r="J119" s="3" t="s">
        <v>30</v>
      </c>
      <c r="K119" s="3">
        <v>2009</v>
      </c>
      <c r="L119" s="3">
        <v>16</v>
      </c>
      <c r="M119" s="3" t="s">
        <v>30</v>
      </c>
      <c r="N119" s="3" t="s">
        <v>30</v>
      </c>
      <c r="O119" s="3" t="s">
        <v>30</v>
      </c>
      <c r="P119" s="3">
        <v>2750</v>
      </c>
      <c r="Q119" s="3">
        <v>3200</v>
      </c>
      <c r="R119" s="3">
        <v>2021</v>
      </c>
      <c r="S119" s="9">
        <f t="shared" si="9"/>
        <v>44197</v>
      </c>
      <c r="T119" s="9">
        <f t="shared" si="15"/>
        <v>51502</v>
      </c>
      <c r="U119" s="2"/>
      <c r="V119" s="2"/>
      <c r="W119" s="2"/>
    </row>
    <row r="120" spans="1:23" ht="14.5" hidden="1" x14ac:dyDescent="0.35">
      <c r="A120" s="3" t="s">
        <v>264</v>
      </c>
      <c r="B120" s="3" t="str">
        <f>INDEX('Plant data'!D:D,MATCH('Blast furnaces'!$A120,'Plant data'!$A:$A,0))</f>
        <v>Zhanjiang</v>
      </c>
      <c r="C120" s="3" t="str">
        <f>INDEX('Plant data'!E:E,MATCH('Blast furnaces'!$A120,'Plant data'!$A:$A,0))</f>
        <v>Guangdong</v>
      </c>
      <c r="D120" s="3" t="str">
        <f>INDEX('Plant data'!F:F,MATCH('Blast furnaces'!$A120,'Plant data'!$A:$A,0))</f>
        <v>China</v>
      </c>
      <c r="E120" s="3" t="s">
        <v>265</v>
      </c>
      <c r="F120" s="3" t="s">
        <v>33</v>
      </c>
      <c r="G120" s="5" t="s">
        <v>266</v>
      </c>
      <c r="H120" s="3" t="s">
        <v>29</v>
      </c>
      <c r="I120" s="3" t="s">
        <v>30</v>
      </c>
      <c r="J120" s="3" t="s">
        <v>30</v>
      </c>
      <c r="K120" s="3">
        <v>2015</v>
      </c>
      <c r="L120" s="3">
        <v>10</v>
      </c>
      <c r="M120" s="3" t="s">
        <v>30</v>
      </c>
      <c r="N120" s="3" t="s">
        <v>30</v>
      </c>
      <c r="O120" s="3" t="s">
        <v>30</v>
      </c>
      <c r="P120" s="3">
        <v>4115</v>
      </c>
      <c r="Q120" s="3">
        <v>5050</v>
      </c>
      <c r="R120" s="6">
        <v>45094</v>
      </c>
      <c r="S120" s="9">
        <f t="shared" si="9"/>
        <v>45094</v>
      </c>
      <c r="T120" s="9">
        <f t="shared" si="15"/>
        <v>52399</v>
      </c>
      <c r="U120" s="2"/>
      <c r="V120" s="2"/>
      <c r="W120" s="2"/>
    </row>
    <row r="121" spans="1:23" ht="14.5" hidden="1" x14ac:dyDescent="0.35">
      <c r="A121" s="3" t="s">
        <v>264</v>
      </c>
      <c r="B121" s="3" t="str">
        <f>INDEX('Plant data'!D:D,MATCH('Blast furnaces'!$A121,'Plant data'!$A:$A,0))</f>
        <v>Zhanjiang</v>
      </c>
      <c r="C121" s="3" t="str">
        <f>INDEX('Plant data'!E:E,MATCH('Blast furnaces'!$A121,'Plant data'!$A:$A,0))</f>
        <v>Guangdong</v>
      </c>
      <c r="D121" s="3" t="str">
        <f>INDEX('Plant data'!F:F,MATCH('Blast furnaces'!$A121,'Plant data'!$A:$A,0))</f>
        <v>China</v>
      </c>
      <c r="E121" s="3" t="s">
        <v>267</v>
      </c>
      <c r="F121" s="3" t="s">
        <v>27</v>
      </c>
      <c r="G121" s="5" t="s">
        <v>266</v>
      </c>
      <c r="H121" s="3" t="s">
        <v>29</v>
      </c>
      <c r="I121" s="3" t="s">
        <v>30</v>
      </c>
      <c r="J121" s="3" t="s">
        <v>30</v>
      </c>
      <c r="K121" s="3">
        <v>2016</v>
      </c>
      <c r="L121" s="3">
        <v>9</v>
      </c>
      <c r="M121" s="3" t="s">
        <v>30</v>
      </c>
      <c r="N121" s="3" t="s">
        <v>30</v>
      </c>
      <c r="O121" s="3" t="s">
        <v>30</v>
      </c>
      <c r="P121" s="3">
        <v>4115</v>
      </c>
      <c r="Q121" s="3">
        <v>5050</v>
      </c>
      <c r="R121" s="8"/>
      <c r="S121" s="9" t="str">
        <f t="shared" si="9"/>
        <v/>
      </c>
      <c r="T121" s="9" t="str">
        <f t="shared" si="15"/>
        <v/>
      </c>
      <c r="U121" s="2"/>
      <c r="V121" s="2"/>
      <c r="W121" s="2"/>
    </row>
    <row r="122" spans="1:23" ht="14.5" hidden="1" x14ac:dyDescent="0.35">
      <c r="A122" s="3" t="s">
        <v>264</v>
      </c>
      <c r="B122" s="3" t="str">
        <f>INDEX('Plant data'!D:D,MATCH('Blast furnaces'!$A122,'Plant data'!$A:$A,0))</f>
        <v>Zhanjiang</v>
      </c>
      <c r="C122" s="3" t="str">
        <f>INDEX('Plant data'!E:E,MATCH('Blast furnaces'!$A122,'Plant data'!$A:$A,0))</f>
        <v>Guangdong</v>
      </c>
      <c r="D122" s="3" t="str">
        <f>INDEX('Plant data'!F:F,MATCH('Blast furnaces'!$A122,'Plant data'!$A:$A,0))</f>
        <v>China</v>
      </c>
      <c r="E122" s="3" t="s">
        <v>268</v>
      </c>
      <c r="F122" s="3" t="s">
        <v>79</v>
      </c>
      <c r="G122" s="5" t="s">
        <v>266</v>
      </c>
      <c r="H122" s="3" t="s">
        <v>29</v>
      </c>
      <c r="I122" s="3" t="s">
        <v>30</v>
      </c>
      <c r="J122" s="3" t="s">
        <v>30</v>
      </c>
      <c r="K122" s="3">
        <v>2022</v>
      </c>
      <c r="L122" s="3">
        <v>3</v>
      </c>
      <c r="M122" s="3" t="s">
        <v>30</v>
      </c>
      <c r="N122" s="3" t="s">
        <v>30</v>
      </c>
      <c r="O122" s="3" t="s">
        <v>30</v>
      </c>
      <c r="P122" s="3">
        <v>4020</v>
      </c>
      <c r="Q122" s="3">
        <v>5050</v>
      </c>
      <c r="R122" s="8"/>
      <c r="S122" s="9" t="str">
        <f t="shared" si="9"/>
        <v/>
      </c>
      <c r="T122" s="9" t="str">
        <f t="shared" si="15"/>
        <v/>
      </c>
      <c r="U122" s="2"/>
      <c r="V122" s="2"/>
      <c r="W122" s="2"/>
    </row>
    <row r="123" spans="1:23" ht="14.5" hidden="1" x14ac:dyDescent="0.35">
      <c r="A123" s="3" t="s">
        <v>269</v>
      </c>
      <c r="B123" s="3" t="str">
        <f>INDEX('Plant data'!D:D,MATCH('Blast furnaces'!$A123,'Plant data'!$A:$A,0))</f>
        <v>Zhuhai</v>
      </c>
      <c r="C123" s="3" t="str">
        <f>INDEX('Plant data'!E:E,MATCH('Blast furnaces'!$A123,'Plant data'!$A:$A,0))</f>
        <v>Guangdong</v>
      </c>
      <c r="D123" s="3" t="str">
        <f>INDEX('Plant data'!F:F,MATCH('Blast furnaces'!$A123,'Plant data'!$A:$A,0))</f>
        <v>China</v>
      </c>
      <c r="E123" s="3" t="s">
        <v>270</v>
      </c>
      <c r="F123" s="3" t="s">
        <v>33</v>
      </c>
      <c r="G123" s="5" t="s">
        <v>271</v>
      </c>
      <c r="H123" s="3" t="s">
        <v>29</v>
      </c>
      <c r="I123" s="3" t="s">
        <v>30</v>
      </c>
      <c r="J123" s="3" t="s">
        <v>30</v>
      </c>
      <c r="K123" s="3">
        <v>2004</v>
      </c>
      <c r="L123" s="3">
        <v>21</v>
      </c>
      <c r="M123" s="3" t="s">
        <v>30</v>
      </c>
      <c r="N123" s="3" t="s">
        <v>30</v>
      </c>
      <c r="O123" s="3" t="s">
        <v>30</v>
      </c>
      <c r="P123" s="3">
        <v>550</v>
      </c>
      <c r="Q123" s="3">
        <v>450</v>
      </c>
      <c r="R123" s="6">
        <v>44311</v>
      </c>
      <c r="S123" s="9">
        <f t="shared" si="9"/>
        <v>44311</v>
      </c>
      <c r="T123" s="9">
        <f t="shared" si="15"/>
        <v>51616</v>
      </c>
      <c r="U123" s="2"/>
      <c r="V123" s="2"/>
      <c r="W123" s="2"/>
    </row>
    <row r="124" spans="1:23" ht="14.5" hidden="1" x14ac:dyDescent="0.35">
      <c r="A124" s="3" t="s">
        <v>269</v>
      </c>
      <c r="B124" s="3" t="str">
        <f>INDEX('Plant data'!D:D,MATCH('Blast furnaces'!$A124,'Plant data'!$A:$A,0))</f>
        <v>Zhuhai</v>
      </c>
      <c r="C124" s="3" t="str">
        <f>INDEX('Plant data'!E:E,MATCH('Blast furnaces'!$A124,'Plant data'!$A:$A,0))</f>
        <v>Guangdong</v>
      </c>
      <c r="D124" s="3" t="str">
        <f>INDEX('Plant data'!F:F,MATCH('Blast furnaces'!$A124,'Plant data'!$A:$A,0))</f>
        <v>China</v>
      </c>
      <c r="E124" s="3" t="s">
        <v>272</v>
      </c>
      <c r="F124" s="3" t="s">
        <v>27</v>
      </c>
      <c r="G124" s="5" t="s">
        <v>271</v>
      </c>
      <c r="H124" s="3" t="s">
        <v>29</v>
      </c>
      <c r="I124" s="3" t="s">
        <v>30</v>
      </c>
      <c r="J124" s="3" t="s">
        <v>30</v>
      </c>
      <c r="K124" s="3" t="s">
        <v>30</v>
      </c>
      <c r="L124" s="3" t="s">
        <v>30</v>
      </c>
      <c r="M124" s="3" t="s">
        <v>30</v>
      </c>
      <c r="N124" s="3" t="s">
        <v>30</v>
      </c>
      <c r="O124" s="3" t="s">
        <v>30</v>
      </c>
      <c r="P124" s="3">
        <v>550</v>
      </c>
      <c r="Q124" s="3">
        <v>450</v>
      </c>
      <c r="R124" s="8"/>
      <c r="S124" s="9" t="str">
        <f t="shared" si="9"/>
        <v/>
      </c>
      <c r="T124" s="9" t="str">
        <f t="shared" si="15"/>
        <v/>
      </c>
      <c r="U124" s="2"/>
      <c r="V124" s="2"/>
      <c r="W124" s="2"/>
    </row>
    <row r="125" spans="1:23" ht="14.5" hidden="1" x14ac:dyDescent="0.35">
      <c r="A125" s="3" t="s">
        <v>269</v>
      </c>
      <c r="B125" s="3" t="str">
        <f>INDEX('Plant data'!D:D,MATCH('Blast furnaces'!$A125,'Plant data'!$A:$A,0))</f>
        <v>Zhuhai</v>
      </c>
      <c r="C125" s="3" t="str">
        <f>INDEX('Plant data'!E:E,MATCH('Blast furnaces'!$A125,'Plant data'!$A:$A,0))</f>
        <v>Guangdong</v>
      </c>
      <c r="D125" s="3" t="str">
        <f>INDEX('Plant data'!F:F,MATCH('Blast furnaces'!$A125,'Plant data'!$A:$A,0))</f>
        <v>China</v>
      </c>
      <c r="E125" s="3" t="s">
        <v>273</v>
      </c>
      <c r="F125" s="3" t="s">
        <v>79</v>
      </c>
      <c r="G125" s="5" t="s">
        <v>271</v>
      </c>
      <c r="H125" s="3" t="s">
        <v>29</v>
      </c>
      <c r="I125" s="3" t="s">
        <v>30</v>
      </c>
      <c r="J125" s="3" t="s">
        <v>30</v>
      </c>
      <c r="K125" s="3" t="s">
        <v>30</v>
      </c>
      <c r="L125" s="3" t="s">
        <v>30</v>
      </c>
      <c r="M125" s="3" t="s">
        <v>30</v>
      </c>
      <c r="N125" s="3" t="s">
        <v>30</v>
      </c>
      <c r="O125" s="3" t="s">
        <v>30</v>
      </c>
      <c r="P125" s="3">
        <v>550</v>
      </c>
      <c r="Q125" s="3">
        <v>450</v>
      </c>
      <c r="R125" s="8"/>
      <c r="S125" s="9" t="str">
        <f t="shared" si="9"/>
        <v/>
      </c>
      <c r="T125" s="9" t="str">
        <f t="shared" si="15"/>
        <v/>
      </c>
      <c r="U125" s="2"/>
      <c r="V125" s="2"/>
      <c r="W125" s="2"/>
    </row>
    <row r="126" spans="1:23" ht="14.5" hidden="1" x14ac:dyDescent="0.35">
      <c r="A126" s="3" t="s">
        <v>269</v>
      </c>
      <c r="B126" s="3" t="str">
        <f>INDEX('Plant data'!D:D,MATCH('Blast furnaces'!$A126,'Plant data'!$A:$A,0))</f>
        <v>Zhuhai</v>
      </c>
      <c r="C126" s="3" t="str">
        <f>INDEX('Plant data'!E:E,MATCH('Blast furnaces'!$A126,'Plant data'!$A:$A,0))</f>
        <v>Guangdong</v>
      </c>
      <c r="D126" s="3" t="str">
        <f>INDEX('Plant data'!F:F,MATCH('Blast furnaces'!$A126,'Plant data'!$A:$A,0))</f>
        <v>China</v>
      </c>
      <c r="E126" s="3" t="s">
        <v>274</v>
      </c>
      <c r="F126" s="3" t="s">
        <v>48</v>
      </c>
      <c r="G126" s="5" t="s">
        <v>271</v>
      </c>
      <c r="H126" s="3" t="s">
        <v>29</v>
      </c>
      <c r="I126" s="3" t="s">
        <v>30</v>
      </c>
      <c r="J126" s="3" t="s">
        <v>30</v>
      </c>
      <c r="K126" s="3">
        <v>2008</v>
      </c>
      <c r="L126" s="3">
        <v>17</v>
      </c>
      <c r="M126" s="3" t="s">
        <v>30</v>
      </c>
      <c r="N126" s="3" t="s">
        <v>30</v>
      </c>
      <c r="O126" s="3" t="s">
        <v>30</v>
      </c>
      <c r="P126" s="3">
        <v>550</v>
      </c>
      <c r="Q126" s="3">
        <v>450</v>
      </c>
      <c r="R126" s="8"/>
      <c r="S126" s="9" t="str">
        <f t="shared" si="9"/>
        <v/>
      </c>
      <c r="T126" s="9" t="str">
        <f t="shared" si="15"/>
        <v/>
      </c>
      <c r="U126" s="2"/>
      <c r="V126" s="2"/>
      <c r="W126" s="2"/>
    </row>
    <row r="127" spans="1:23" ht="14.5" hidden="1" x14ac:dyDescent="0.35">
      <c r="A127" s="3" t="s">
        <v>275</v>
      </c>
      <c r="B127" s="3" t="str">
        <f>INDEX('Plant data'!D:D,MATCH('Blast furnaces'!$A127,'Plant data'!$A:$A,0))</f>
        <v>Yangjiang</v>
      </c>
      <c r="C127" s="3" t="str">
        <f>INDEX('Plant data'!E:E,MATCH('Blast furnaces'!$A127,'Plant data'!$A:$A,0))</f>
        <v>Guangdong</v>
      </c>
      <c r="D127" s="3" t="str">
        <f>INDEX('Plant data'!F:F,MATCH('Blast furnaces'!$A127,'Plant data'!$A:$A,0))</f>
        <v>China</v>
      </c>
      <c r="E127" s="3" t="s">
        <v>276</v>
      </c>
      <c r="F127" s="3" t="s">
        <v>33</v>
      </c>
      <c r="G127" s="5" t="s">
        <v>277</v>
      </c>
      <c r="H127" s="3" t="s">
        <v>29</v>
      </c>
      <c r="I127" s="3" t="s">
        <v>30</v>
      </c>
      <c r="J127" s="3" t="s">
        <v>30</v>
      </c>
      <c r="K127" s="3">
        <v>2012</v>
      </c>
      <c r="L127" s="3">
        <v>13</v>
      </c>
      <c r="M127" s="3" t="s">
        <v>30</v>
      </c>
      <c r="N127" s="3" t="s">
        <v>30</v>
      </c>
      <c r="O127" s="3" t="s">
        <v>30</v>
      </c>
      <c r="P127" s="3">
        <v>1100</v>
      </c>
      <c r="Q127" s="3">
        <v>1250</v>
      </c>
      <c r="R127" s="6">
        <v>45031</v>
      </c>
      <c r="S127" s="9">
        <f t="shared" si="9"/>
        <v>45031</v>
      </c>
      <c r="T127" s="9">
        <f t="shared" si="15"/>
        <v>52336</v>
      </c>
      <c r="U127" s="2"/>
      <c r="V127" s="2"/>
      <c r="W127" s="2"/>
    </row>
    <row r="128" spans="1:23" ht="14.5" hidden="1" x14ac:dyDescent="0.35">
      <c r="A128" s="3" t="s">
        <v>275</v>
      </c>
      <c r="B128" s="3" t="str">
        <f>INDEX('Plant data'!D:D,MATCH('Blast furnaces'!$A128,'Plant data'!$A:$A,0))</f>
        <v>Yangjiang</v>
      </c>
      <c r="C128" s="3" t="str">
        <f>INDEX('Plant data'!E:E,MATCH('Blast furnaces'!$A128,'Plant data'!$A:$A,0))</f>
        <v>Guangdong</v>
      </c>
      <c r="D128" s="3" t="str">
        <f>INDEX('Plant data'!F:F,MATCH('Blast furnaces'!$A128,'Plant data'!$A:$A,0))</f>
        <v>China</v>
      </c>
      <c r="E128" s="3" t="s">
        <v>278</v>
      </c>
      <c r="F128" s="3" t="s">
        <v>27</v>
      </c>
      <c r="G128" s="5" t="s">
        <v>277</v>
      </c>
      <c r="H128" s="3" t="s">
        <v>29</v>
      </c>
      <c r="I128" s="3" t="s">
        <v>30</v>
      </c>
      <c r="J128" s="3" t="s">
        <v>30</v>
      </c>
      <c r="K128" s="3">
        <v>2009</v>
      </c>
      <c r="L128" s="3">
        <v>16</v>
      </c>
      <c r="M128" s="3" t="s">
        <v>30</v>
      </c>
      <c r="N128" s="3" t="s">
        <v>30</v>
      </c>
      <c r="O128" s="3" t="s">
        <v>30</v>
      </c>
      <c r="P128" s="3">
        <v>1100</v>
      </c>
      <c r="Q128" s="3">
        <v>1250</v>
      </c>
      <c r="R128" s="8"/>
      <c r="S128" s="9" t="str">
        <f t="shared" si="9"/>
        <v/>
      </c>
      <c r="T128" s="9" t="str">
        <f t="shared" si="15"/>
        <v/>
      </c>
      <c r="U128" s="2"/>
      <c r="V128" s="2"/>
      <c r="W128" s="2"/>
    </row>
    <row r="129" spans="1:23" ht="14.5" hidden="1" x14ac:dyDescent="0.35">
      <c r="A129" s="3" t="s">
        <v>279</v>
      </c>
      <c r="B129" s="3" t="str">
        <f>INDEX('Plant data'!D:D,MATCH('Blast furnaces'!$A129,'Plant data'!$A:$A,0))</f>
        <v>Liuzhou</v>
      </c>
      <c r="C129" s="3" t="str">
        <f>INDEX('Plant data'!E:E,MATCH('Blast furnaces'!$A129,'Plant data'!$A:$A,0))</f>
        <v>Guangxi</v>
      </c>
      <c r="D129" s="3" t="str">
        <f>INDEX('Plant data'!F:F,MATCH('Blast furnaces'!$A129,'Plant data'!$A:$A,0))</f>
        <v>China</v>
      </c>
      <c r="E129" s="3" t="s">
        <v>280</v>
      </c>
      <c r="F129" s="3" t="s">
        <v>39</v>
      </c>
      <c r="G129" s="5" t="s">
        <v>281</v>
      </c>
      <c r="H129" s="3" t="s">
        <v>29</v>
      </c>
      <c r="I129" s="3" t="s">
        <v>30</v>
      </c>
      <c r="J129" s="3" t="s">
        <v>30</v>
      </c>
      <c r="K129" s="3" t="s">
        <v>30</v>
      </c>
      <c r="L129" s="3" t="s">
        <v>30</v>
      </c>
      <c r="M129" s="3" t="s">
        <v>30</v>
      </c>
      <c r="N129" s="3" t="s">
        <v>30</v>
      </c>
      <c r="O129" s="3" t="s">
        <v>30</v>
      </c>
      <c r="P129" s="3">
        <v>1330</v>
      </c>
      <c r="Q129" s="3">
        <v>1500</v>
      </c>
      <c r="R129" s="6">
        <v>43495</v>
      </c>
      <c r="S129" s="9">
        <f t="shared" si="9"/>
        <v>43495</v>
      </c>
      <c r="T129" s="9">
        <f t="shared" si="15"/>
        <v>50800</v>
      </c>
      <c r="U129" s="2"/>
      <c r="V129" s="2"/>
      <c r="W129" s="2"/>
    </row>
    <row r="130" spans="1:23" ht="14.5" hidden="1" x14ac:dyDescent="0.35">
      <c r="A130" s="3" t="s">
        <v>279</v>
      </c>
      <c r="B130" s="3" t="str">
        <f>INDEX('Plant data'!D:D,MATCH('Blast furnaces'!$A130,'Plant data'!$A:$A,0))</f>
        <v>Liuzhou</v>
      </c>
      <c r="C130" s="3" t="str">
        <f>INDEX('Plant data'!E:E,MATCH('Blast furnaces'!$A130,'Plant data'!$A:$A,0))</f>
        <v>Guangxi</v>
      </c>
      <c r="D130" s="3" t="str">
        <f>INDEX('Plant data'!F:F,MATCH('Blast furnaces'!$A130,'Plant data'!$A:$A,0))</f>
        <v>China</v>
      </c>
      <c r="E130" s="3" t="s">
        <v>282</v>
      </c>
      <c r="F130" s="3" t="s">
        <v>43</v>
      </c>
      <c r="G130" s="5" t="s">
        <v>281</v>
      </c>
      <c r="H130" s="3" t="s">
        <v>190</v>
      </c>
      <c r="I130" s="3" t="s">
        <v>30</v>
      </c>
      <c r="J130" s="3" t="s">
        <v>30</v>
      </c>
      <c r="K130" s="3">
        <v>2005</v>
      </c>
      <c r="L130" s="3">
        <v>16.579999999999998</v>
      </c>
      <c r="M130" s="3">
        <v>2017</v>
      </c>
      <c r="N130" s="3" t="s">
        <v>30</v>
      </c>
      <c r="O130" s="4">
        <v>44409</v>
      </c>
      <c r="P130" s="3">
        <v>1330</v>
      </c>
      <c r="Q130" s="3">
        <v>1500</v>
      </c>
      <c r="R130" s="8"/>
      <c r="S130" s="9" t="str">
        <f t="shared" si="9"/>
        <v/>
      </c>
      <c r="T130" s="2"/>
      <c r="U130" s="2"/>
      <c r="V130" s="2"/>
      <c r="W130" s="2"/>
    </row>
    <row r="131" spans="1:23" ht="14.5" hidden="1" x14ac:dyDescent="0.35">
      <c r="A131" s="3" t="s">
        <v>279</v>
      </c>
      <c r="B131" s="3" t="str">
        <f>INDEX('Plant data'!D:D,MATCH('Blast furnaces'!$A131,'Plant data'!$A:$A,0))</f>
        <v>Liuzhou</v>
      </c>
      <c r="C131" s="3" t="str">
        <f>INDEX('Plant data'!E:E,MATCH('Blast furnaces'!$A131,'Plant data'!$A:$A,0))</f>
        <v>Guangxi</v>
      </c>
      <c r="D131" s="3" t="str">
        <f>INDEX('Plant data'!F:F,MATCH('Blast furnaces'!$A131,'Plant data'!$A:$A,0))</f>
        <v>China</v>
      </c>
      <c r="E131" s="3" t="s">
        <v>283</v>
      </c>
      <c r="F131" s="3" t="s">
        <v>79</v>
      </c>
      <c r="G131" s="5" t="s">
        <v>281</v>
      </c>
      <c r="H131" s="3" t="s">
        <v>29</v>
      </c>
      <c r="I131" s="3" t="s">
        <v>30</v>
      </c>
      <c r="J131" s="3" t="s">
        <v>30</v>
      </c>
      <c r="K131" s="3">
        <v>2008</v>
      </c>
      <c r="L131" s="3">
        <v>17</v>
      </c>
      <c r="M131" s="3" t="s">
        <v>30</v>
      </c>
      <c r="N131" s="3" t="s">
        <v>30</v>
      </c>
      <c r="O131" s="3" t="s">
        <v>30</v>
      </c>
      <c r="P131" s="3">
        <v>1985</v>
      </c>
      <c r="Q131" s="3">
        <v>2000</v>
      </c>
      <c r="R131" s="8"/>
      <c r="S131" s="9" t="str">
        <f t="shared" ref="S131:S194" si="16">_xlfn.LET(
  _xlpm.x, R131,
  _xlpm.t, TEXT(R131,"@"),
  IF(R131="","",
     IF(ISNUMBER(_xlpm.x),
        IF(_xlpm.x&gt;=30000, _xlpm.x, DATE(_xlpm.x,1,1)),
        DATE(
          LEFT(_xlpm.t,4),
          IF(LEN(_xlpm.t)&gt;=7, MID(_xlpm.t,6,2), 1),
          IF(LEN(_xlpm.t)&gt;=10, RIGHT(_xlpm.t,2), 1)
        )
     )
  )
)</f>
        <v/>
      </c>
      <c r="T131" s="9" t="str">
        <f t="shared" ref="T131:T133" si="17">IF(R131="","",EDATE(S131,240))</f>
        <v/>
      </c>
      <c r="U131" s="2"/>
      <c r="V131" s="2"/>
      <c r="W131" s="2"/>
    </row>
    <row r="132" spans="1:23" ht="14.5" hidden="1" x14ac:dyDescent="0.35">
      <c r="A132" s="3" t="s">
        <v>279</v>
      </c>
      <c r="B132" s="3" t="str">
        <f>INDEX('Plant data'!D:D,MATCH('Blast furnaces'!$A132,'Plant data'!$A:$A,0))</f>
        <v>Liuzhou</v>
      </c>
      <c r="C132" s="3" t="str">
        <f>INDEX('Plant data'!E:E,MATCH('Blast furnaces'!$A132,'Plant data'!$A:$A,0))</f>
        <v>Guangxi</v>
      </c>
      <c r="D132" s="3" t="str">
        <f>INDEX('Plant data'!F:F,MATCH('Blast furnaces'!$A132,'Plant data'!$A:$A,0))</f>
        <v>China</v>
      </c>
      <c r="E132" s="3" t="s">
        <v>284</v>
      </c>
      <c r="F132" s="3" t="s">
        <v>62</v>
      </c>
      <c r="G132" s="5" t="s">
        <v>281</v>
      </c>
      <c r="H132" s="3" t="s">
        <v>29</v>
      </c>
      <c r="I132" s="3" t="s">
        <v>30</v>
      </c>
      <c r="J132" s="3" t="s">
        <v>30</v>
      </c>
      <c r="K132" s="3" t="s">
        <v>30</v>
      </c>
      <c r="L132" s="3" t="s">
        <v>30</v>
      </c>
      <c r="M132" s="3" t="s">
        <v>30</v>
      </c>
      <c r="N132" s="3" t="s">
        <v>30</v>
      </c>
      <c r="O132" s="3" t="s">
        <v>30</v>
      </c>
      <c r="P132" s="3">
        <v>1985</v>
      </c>
      <c r="Q132" s="3">
        <v>2000</v>
      </c>
      <c r="R132" s="8"/>
      <c r="S132" s="9" t="str">
        <f t="shared" si="16"/>
        <v/>
      </c>
      <c r="T132" s="9" t="str">
        <f t="shared" si="17"/>
        <v/>
      </c>
      <c r="U132" s="2"/>
      <c r="V132" s="2"/>
      <c r="W132" s="2"/>
    </row>
    <row r="133" spans="1:23" ht="14.5" hidden="1" x14ac:dyDescent="0.35">
      <c r="A133" s="3" t="s">
        <v>279</v>
      </c>
      <c r="B133" s="3" t="str">
        <f>INDEX('Plant data'!D:D,MATCH('Blast furnaces'!$A133,'Plant data'!$A:$A,0))</f>
        <v>Liuzhou</v>
      </c>
      <c r="C133" s="3" t="str">
        <f>INDEX('Plant data'!E:E,MATCH('Blast furnaces'!$A133,'Plant data'!$A:$A,0))</f>
        <v>Guangxi</v>
      </c>
      <c r="D133" s="3" t="str">
        <f>INDEX('Plant data'!F:F,MATCH('Blast furnaces'!$A133,'Plant data'!$A:$A,0))</f>
        <v>China</v>
      </c>
      <c r="E133" s="3" t="s">
        <v>285</v>
      </c>
      <c r="F133" s="3" t="s">
        <v>27</v>
      </c>
      <c r="G133" s="5" t="s">
        <v>281</v>
      </c>
      <c r="H133" s="3" t="s">
        <v>29</v>
      </c>
      <c r="I133" s="3" t="s">
        <v>30</v>
      </c>
      <c r="J133" s="4">
        <v>40725</v>
      </c>
      <c r="K133" s="3">
        <v>2012</v>
      </c>
      <c r="L133" s="3">
        <v>13</v>
      </c>
      <c r="M133" s="3" t="s">
        <v>30</v>
      </c>
      <c r="N133" s="3" t="s">
        <v>30</v>
      </c>
      <c r="O133" s="3" t="s">
        <v>30</v>
      </c>
      <c r="P133" s="3">
        <v>2300</v>
      </c>
      <c r="Q133" s="3">
        <v>2650</v>
      </c>
      <c r="R133" s="8"/>
      <c r="S133" s="9" t="str">
        <f t="shared" si="16"/>
        <v/>
      </c>
      <c r="T133" s="9" t="str">
        <f t="shared" si="17"/>
        <v/>
      </c>
      <c r="U133" s="2"/>
      <c r="V133" s="2"/>
      <c r="W133" s="2"/>
    </row>
    <row r="134" spans="1:23" ht="14.5" hidden="1" x14ac:dyDescent="0.35">
      <c r="A134" s="3" t="s">
        <v>279</v>
      </c>
      <c r="B134" s="3" t="str">
        <f>INDEX('Plant data'!D:D,MATCH('Blast furnaces'!$A134,'Plant data'!$A:$A,0))</f>
        <v>Liuzhou</v>
      </c>
      <c r="C134" s="3" t="str">
        <f>INDEX('Plant data'!E:E,MATCH('Blast furnaces'!$A134,'Plant data'!$A:$A,0))</f>
        <v>Guangxi</v>
      </c>
      <c r="D134" s="3" t="str">
        <f>INDEX('Plant data'!F:F,MATCH('Blast furnaces'!$A134,'Plant data'!$A:$A,0))</f>
        <v>China</v>
      </c>
      <c r="E134" s="3" t="s">
        <v>286</v>
      </c>
      <c r="F134" s="3" t="s">
        <v>180</v>
      </c>
      <c r="G134" s="5" t="s">
        <v>281</v>
      </c>
      <c r="H134" s="3" t="s">
        <v>190</v>
      </c>
      <c r="I134" s="3" t="s">
        <v>30</v>
      </c>
      <c r="J134" s="3" t="s">
        <v>30</v>
      </c>
      <c r="K134" s="3" t="s">
        <v>30</v>
      </c>
      <c r="L134" s="3" t="s">
        <v>30</v>
      </c>
      <c r="M134" s="4">
        <v>45383</v>
      </c>
      <c r="N134" s="3" t="s">
        <v>30</v>
      </c>
      <c r="O134" s="7">
        <v>45597</v>
      </c>
      <c r="P134" s="3">
        <v>1180</v>
      </c>
      <c r="Q134" s="3">
        <v>1250</v>
      </c>
      <c r="R134" s="8"/>
      <c r="S134" s="9" t="str">
        <f t="shared" si="16"/>
        <v/>
      </c>
      <c r="T134" s="2"/>
      <c r="U134" s="2"/>
      <c r="V134" s="2"/>
      <c r="W134" s="2"/>
    </row>
    <row r="135" spans="1:23" ht="14.5" hidden="1" x14ac:dyDescent="0.35">
      <c r="A135" s="3" t="s">
        <v>279</v>
      </c>
      <c r="B135" s="3" t="str">
        <f>INDEX('Plant data'!D:D,MATCH('Blast furnaces'!$A135,'Plant data'!$A:$A,0))</f>
        <v>Liuzhou</v>
      </c>
      <c r="C135" s="3" t="str">
        <f>INDEX('Plant data'!E:E,MATCH('Blast furnaces'!$A135,'Plant data'!$A:$A,0))</f>
        <v>Guangxi</v>
      </c>
      <c r="D135" s="3" t="str">
        <f>INDEX('Plant data'!F:F,MATCH('Blast furnaces'!$A135,'Plant data'!$A:$A,0))</f>
        <v>China</v>
      </c>
      <c r="E135" s="3" t="s">
        <v>287</v>
      </c>
      <c r="F135" s="3" t="s">
        <v>236</v>
      </c>
      <c r="G135" s="5" t="s">
        <v>281</v>
      </c>
      <c r="H135" s="3" t="s">
        <v>29</v>
      </c>
      <c r="I135" s="3" t="s">
        <v>30</v>
      </c>
      <c r="J135" s="3" t="s">
        <v>30</v>
      </c>
      <c r="K135" s="3" t="s">
        <v>30</v>
      </c>
      <c r="L135" s="3" t="s">
        <v>30</v>
      </c>
      <c r="M135" s="3" t="s">
        <v>30</v>
      </c>
      <c r="N135" s="3" t="s">
        <v>30</v>
      </c>
      <c r="O135" s="3" t="s">
        <v>30</v>
      </c>
      <c r="P135" s="3">
        <v>1330</v>
      </c>
      <c r="Q135" s="3">
        <v>1500</v>
      </c>
      <c r="R135" s="8"/>
      <c r="S135" s="9" t="str">
        <f t="shared" si="16"/>
        <v/>
      </c>
      <c r="T135" s="9" t="str">
        <f t="shared" ref="T135:T138" si="18">IF(R135="","",EDATE(S135,240))</f>
        <v/>
      </c>
      <c r="U135" s="2"/>
      <c r="V135" s="2"/>
      <c r="W135" s="2"/>
    </row>
    <row r="136" spans="1:23" ht="14.5" hidden="1" x14ac:dyDescent="0.35">
      <c r="A136" s="3" t="s">
        <v>288</v>
      </c>
      <c r="B136" s="3" t="str">
        <f>INDEX('Plant data'!D:D,MATCH('Blast furnaces'!$A136,'Plant data'!$A:$A,0))</f>
        <v>Beihai</v>
      </c>
      <c r="C136" s="3" t="str">
        <f>INDEX('Plant data'!E:E,MATCH('Blast furnaces'!$A136,'Plant data'!$A:$A,0))</f>
        <v>Guangxi</v>
      </c>
      <c r="D136" s="3" t="str">
        <f>INDEX('Plant data'!F:F,MATCH('Blast furnaces'!$A136,'Plant data'!$A:$A,0))</f>
        <v>China</v>
      </c>
      <c r="E136" s="3" t="s">
        <v>289</v>
      </c>
      <c r="F136" s="3" t="s">
        <v>79</v>
      </c>
      <c r="G136" s="5" t="s">
        <v>290</v>
      </c>
      <c r="H136" s="3" t="s">
        <v>29</v>
      </c>
      <c r="I136" s="3" t="s">
        <v>30</v>
      </c>
      <c r="J136" s="3" t="s">
        <v>30</v>
      </c>
      <c r="K136" s="3" t="s">
        <v>30</v>
      </c>
      <c r="L136" s="3" t="s">
        <v>30</v>
      </c>
      <c r="M136" s="3" t="s">
        <v>30</v>
      </c>
      <c r="N136" s="3" t="s">
        <v>30</v>
      </c>
      <c r="O136" s="3" t="s">
        <v>30</v>
      </c>
      <c r="P136" s="3">
        <v>550</v>
      </c>
      <c r="Q136" s="3">
        <v>450</v>
      </c>
      <c r="R136" s="8"/>
      <c r="S136" s="9" t="str">
        <f t="shared" si="16"/>
        <v/>
      </c>
      <c r="T136" s="9" t="str">
        <f t="shared" si="18"/>
        <v/>
      </c>
      <c r="U136" s="2"/>
      <c r="V136" s="2"/>
      <c r="W136" s="2"/>
    </row>
    <row r="137" spans="1:23" ht="14.5" hidden="1" x14ac:dyDescent="0.35">
      <c r="A137" s="3" t="s">
        <v>288</v>
      </c>
      <c r="B137" s="3" t="str">
        <f>INDEX('Plant data'!D:D,MATCH('Blast furnaces'!$A137,'Plant data'!$A:$A,0))</f>
        <v>Beihai</v>
      </c>
      <c r="C137" s="3" t="str">
        <f>INDEX('Plant data'!E:E,MATCH('Blast furnaces'!$A137,'Plant data'!$A:$A,0))</f>
        <v>Guangxi</v>
      </c>
      <c r="D137" s="3" t="str">
        <f>INDEX('Plant data'!F:F,MATCH('Blast furnaces'!$A137,'Plant data'!$A:$A,0))</f>
        <v>China</v>
      </c>
      <c r="E137" s="3" t="s">
        <v>291</v>
      </c>
      <c r="F137" s="3" t="s">
        <v>27</v>
      </c>
      <c r="G137" s="5" t="s">
        <v>290</v>
      </c>
      <c r="H137" s="3" t="s">
        <v>29</v>
      </c>
      <c r="I137" s="3" t="s">
        <v>30</v>
      </c>
      <c r="J137" s="3" t="s">
        <v>30</v>
      </c>
      <c r="K137" s="3" t="s">
        <v>30</v>
      </c>
      <c r="L137" s="3" t="s">
        <v>30</v>
      </c>
      <c r="M137" s="3" t="s">
        <v>30</v>
      </c>
      <c r="N137" s="3" t="s">
        <v>30</v>
      </c>
      <c r="O137" s="3" t="s">
        <v>30</v>
      </c>
      <c r="P137" s="3">
        <v>650</v>
      </c>
      <c r="Q137" s="3">
        <v>550</v>
      </c>
      <c r="R137" s="3">
        <v>2022</v>
      </c>
      <c r="S137" s="9">
        <f t="shared" si="16"/>
        <v>44562</v>
      </c>
      <c r="T137" s="9">
        <f t="shared" si="18"/>
        <v>51867</v>
      </c>
      <c r="U137" s="2"/>
      <c r="V137" s="2"/>
      <c r="W137" s="2"/>
    </row>
    <row r="138" spans="1:23" ht="14.5" hidden="1" x14ac:dyDescent="0.35">
      <c r="A138" s="3" t="s">
        <v>288</v>
      </c>
      <c r="B138" s="3" t="str">
        <f>INDEX('Plant data'!D:D,MATCH('Blast furnaces'!$A138,'Plant data'!$A:$A,0))</f>
        <v>Beihai</v>
      </c>
      <c r="C138" s="3" t="str">
        <f>INDEX('Plant data'!E:E,MATCH('Blast furnaces'!$A138,'Plant data'!$A:$A,0))</f>
        <v>Guangxi</v>
      </c>
      <c r="D138" s="3" t="str">
        <f>INDEX('Plant data'!F:F,MATCH('Blast furnaces'!$A138,'Plant data'!$A:$A,0))</f>
        <v>China</v>
      </c>
      <c r="E138" s="3" t="s">
        <v>292</v>
      </c>
      <c r="F138" s="3" t="s">
        <v>62</v>
      </c>
      <c r="G138" s="5" t="s">
        <v>290</v>
      </c>
      <c r="H138" s="3" t="s">
        <v>29</v>
      </c>
      <c r="I138" s="3" t="s">
        <v>30</v>
      </c>
      <c r="J138" s="3" t="s">
        <v>30</v>
      </c>
      <c r="K138" s="3" t="s">
        <v>30</v>
      </c>
      <c r="L138" s="3" t="s">
        <v>30</v>
      </c>
      <c r="M138" s="3" t="s">
        <v>30</v>
      </c>
      <c r="N138" s="3" t="s">
        <v>30</v>
      </c>
      <c r="O138" s="3" t="s">
        <v>30</v>
      </c>
      <c r="P138" s="3">
        <v>650</v>
      </c>
      <c r="Q138" s="3">
        <v>550</v>
      </c>
      <c r="R138" s="8"/>
      <c r="S138" s="9" t="str">
        <f t="shared" si="16"/>
        <v/>
      </c>
      <c r="T138" s="9" t="str">
        <f t="shared" si="18"/>
        <v/>
      </c>
      <c r="U138" s="2"/>
      <c r="V138" s="2"/>
      <c r="W138" s="2"/>
    </row>
    <row r="139" spans="1:23" ht="14.5" hidden="1" x14ac:dyDescent="0.35">
      <c r="A139" s="3" t="s">
        <v>293</v>
      </c>
      <c r="B139" s="3" t="str">
        <f>INDEX('Plant data'!D:D,MATCH('Blast furnaces'!$A139,'Plant data'!$A:$A,0))</f>
        <v>Fangchenggang</v>
      </c>
      <c r="C139" s="3" t="str">
        <f>INDEX('Plant data'!E:E,MATCH('Blast furnaces'!$A139,'Plant data'!$A:$A,0))</f>
        <v>Guangxi</v>
      </c>
      <c r="D139" s="3" t="str">
        <f>INDEX('Plant data'!F:F,MATCH('Blast furnaces'!$A139,'Plant data'!$A:$A,0))</f>
        <v>China</v>
      </c>
      <c r="E139" s="3" t="s">
        <v>294</v>
      </c>
      <c r="F139" s="3" t="s">
        <v>33</v>
      </c>
      <c r="G139" s="5" t="s">
        <v>295</v>
      </c>
      <c r="H139" s="3" t="s">
        <v>190</v>
      </c>
      <c r="I139" s="3" t="s">
        <v>30</v>
      </c>
      <c r="J139" s="3" t="s">
        <v>30</v>
      </c>
      <c r="K139" s="3">
        <v>2005</v>
      </c>
      <c r="L139" s="3">
        <v>14.98</v>
      </c>
      <c r="M139" s="3">
        <v>2017</v>
      </c>
      <c r="N139" s="3" t="s">
        <v>30</v>
      </c>
      <c r="O139" s="6">
        <v>43826</v>
      </c>
      <c r="P139" s="3">
        <v>643</v>
      </c>
      <c r="Q139" s="3">
        <v>450</v>
      </c>
      <c r="R139" s="8"/>
      <c r="S139" s="9" t="str">
        <f t="shared" si="16"/>
        <v/>
      </c>
      <c r="T139" s="2"/>
      <c r="U139" s="2"/>
      <c r="V139" s="2"/>
      <c r="W139" s="2"/>
    </row>
    <row r="140" spans="1:23" ht="14.5" hidden="1" x14ac:dyDescent="0.35">
      <c r="A140" s="3" t="s">
        <v>293</v>
      </c>
      <c r="B140" s="3" t="str">
        <f>INDEX('Plant data'!D:D,MATCH('Blast furnaces'!$A140,'Plant data'!$A:$A,0))</f>
        <v>Fangchenggang</v>
      </c>
      <c r="C140" s="3" t="str">
        <f>INDEX('Plant data'!E:E,MATCH('Blast furnaces'!$A140,'Plant data'!$A:$A,0))</f>
        <v>Guangxi</v>
      </c>
      <c r="D140" s="3" t="str">
        <f>INDEX('Plant data'!F:F,MATCH('Blast furnaces'!$A140,'Plant data'!$A:$A,0))</f>
        <v>China</v>
      </c>
      <c r="E140" s="3" t="s">
        <v>296</v>
      </c>
      <c r="F140" s="3" t="s">
        <v>27</v>
      </c>
      <c r="G140" s="5" t="s">
        <v>295</v>
      </c>
      <c r="H140" s="3" t="s">
        <v>190</v>
      </c>
      <c r="I140" s="3" t="s">
        <v>30</v>
      </c>
      <c r="J140" s="3" t="s">
        <v>30</v>
      </c>
      <c r="K140" s="3">
        <v>2007</v>
      </c>
      <c r="L140" s="3">
        <v>14.91</v>
      </c>
      <c r="M140" s="3">
        <v>2017</v>
      </c>
      <c r="N140" s="3" t="s">
        <v>30</v>
      </c>
      <c r="O140" s="6">
        <v>44529</v>
      </c>
      <c r="P140" s="3">
        <v>643</v>
      </c>
      <c r="Q140" s="3">
        <v>450</v>
      </c>
      <c r="R140" s="8"/>
      <c r="S140" s="9" t="str">
        <f t="shared" si="16"/>
        <v/>
      </c>
      <c r="T140" s="2"/>
      <c r="U140" s="2"/>
      <c r="V140" s="2"/>
      <c r="W140" s="2"/>
    </row>
    <row r="141" spans="1:23" ht="14.5" hidden="1" x14ac:dyDescent="0.35">
      <c r="A141" s="3" t="s">
        <v>293</v>
      </c>
      <c r="B141" s="3" t="str">
        <f>INDEX('Plant data'!D:D,MATCH('Blast furnaces'!$A141,'Plant data'!$A:$A,0))</f>
        <v>Fangchenggang</v>
      </c>
      <c r="C141" s="3" t="str">
        <f>INDEX('Plant data'!E:E,MATCH('Blast furnaces'!$A141,'Plant data'!$A:$A,0))</f>
        <v>Guangxi</v>
      </c>
      <c r="D141" s="3" t="str">
        <f>INDEX('Plant data'!F:F,MATCH('Blast furnaces'!$A141,'Plant data'!$A:$A,0))</f>
        <v>China</v>
      </c>
      <c r="E141" s="3" t="s">
        <v>297</v>
      </c>
      <c r="F141" s="3" t="s">
        <v>79</v>
      </c>
      <c r="G141" s="5" t="s">
        <v>295</v>
      </c>
      <c r="H141" s="3" t="s">
        <v>190</v>
      </c>
      <c r="I141" s="3" t="s">
        <v>30</v>
      </c>
      <c r="J141" s="3" t="s">
        <v>30</v>
      </c>
      <c r="K141" s="3">
        <v>2011</v>
      </c>
      <c r="L141" s="3">
        <v>10.91</v>
      </c>
      <c r="M141" s="3">
        <v>2017</v>
      </c>
      <c r="N141" s="3" t="s">
        <v>30</v>
      </c>
      <c r="O141" s="6">
        <v>44529</v>
      </c>
      <c r="P141" s="3">
        <v>857</v>
      </c>
      <c r="Q141" s="3">
        <v>600</v>
      </c>
      <c r="R141" s="8"/>
      <c r="S141" s="9" t="str">
        <f t="shared" si="16"/>
        <v/>
      </c>
      <c r="T141" s="2"/>
      <c r="U141" s="2"/>
      <c r="V141" s="2"/>
      <c r="W141" s="2"/>
    </row>
    <row r="142" spans="1:23" ht="14.5" hidden="1" x14ac:dyDescent="0.35">
      <c r="A142" s="3" t="s">
        <v>293</v>
      </c>
      <c r="B142" s="3" t="str">
        <f>INDEX('Plant data'!D:D,MATCH('Blast furnaces'!$A142,'Plant data'!$A:$A,0))</f>
        <v>Fangchenggang</v>
      </c>
      <c r="C142" s="3" t="str">
        <f>INDEX('Plant data'!E:E,MATCH('Blast furnaces'!$A142,'Plant data'!$A:$A,0))</f>
        <v>Guangxi</v>
      </c>
      <c r="D142" s="3" t="str">
        <f>INDEX('Plant data'!F:F,MATCH('Blast furnaces'!$A142,'Plant data'!$A:$A,0))</f>
        <v>China</v>
      </c>
      <c r="E142" s="3" t="s">
        <v>298</v>
      </c>
      <c r="F142" s="3" t="s">
        <v>48</v>
      </c>
      <c r="G142" s="5" t="s">
        <v>295</v>
      </c>
      <c r="H142" s="3" t="s">
        <v>190</v>
      </c>
      <c r="I142" s="3" t="s">
        <v>30</v>
      </c>
      <c r="J142" s="3" t="s">
        <v>30</v>
      </c>
      <c r="K142" s="3">
        <v>2011</v>
      </c>
      <c r="L142" s="3">
        <v>10.91</v>
      </c>
      <c r="M142" s="3">
        <v>2017</v>
      </c>
      <c r="N142" s="3" t="s">
        <v>30</v>
      </c>
      <c r="O142" s="6">
        <v>44529</v>
      </c>
      <c r="P142" s="3">
        <v>857</v>
      </c>
      <c r="Q142" s="3">
        <v>600</v>
      </c>
      <c r="R142" s="8"/>
      <c r="S142" s="9" t="str">
        <f t="shared" si="16"/>
        <v/>
      </c>
      <c r="T142" s="2"/>
      <c r="U142" s="2"/>
      <c r="V142" s="2"/>
      <c r="W142" s="2"/>
    </row>
    <row r="143" spans="1:23" ht="14.5" hidden="1" x14ac:dyDescent="0.35">
      <c r="A143" s="3" t="s">
        <v>293</v>
      </c>
      <c r="B143" s="3" t="str">
        <f>INDEX('Plant data'!D:D,MATCH('Blast furnaces'!$A143,'Plant data'!$A:$A,0))</f>
        <v>Fangchenggang</v>
      </c>
      <c r="C143" s="3" t="str">
        <f>INDEX('Plant data'!E:E,MATCH('Blast furnaces'!$A143,'Plant data'!$A:$A,0))</f>
        <v>Guangxi</v>
      </c>
      <c r="D143" s="3" t="str">
        <f>INDEX('Plant data'!F:F,MATCH('Blast furnaces'!$A143,'Plant data'!$A:$A,0))</f>
        <v>China</v>
      </c>
      <c r="E143" s="3" t="s">
        <v>299</v>
      </c>
      <c r="F143" s="3" t="s">
        <v>39</v>
      </c>
      <c r="G143" s="5" t="s">
        <v>295</v>
      </c>
      <c r="H143" s="3" t="s">
        <v>29</v>
      </c>
      <c r="I143" s="3" t="s">
        <v>30</v>
      </c>
      <c r="J143" s="3" t="s">
        <v>30</v>
      </c>
      <c r="K143" s="3">
        <v>2013</v>
      </c>
      <c r="L143" s="3">
        <v>12</v>
      </c>
      <c r="M143" s="3" t="s">
        <v>30</v>
      </c>
      <c r="N143" s="3" t="s">
        <v>30</v>
      </c>
      <c r="O143" s="3" t="s">
        <v>30</v>
      </c>
      <c r="P143" s="3">
        <v>1385</v>
      </c>
      <c r="Q143" s="3">
        <v>1600</v>
      </c>
      <c r="R143" s="6">
        <v>45060</v>
      </c>
      <c r="S143" s="9">
        <f t="shared" si="16"/>
        <v>45060</v>
      </c>
      <c r="T143" s="9">
        <f t="shared" ref="T143:T150" si="19">IF(R143="","",EDATE(S143,240))</f>
        <v>52365</v>
      </c>
      <c r="U143" s="2"/>
      <c r="V143" s="2"/>
      <c r="W143" s="2"/>
    </row>
    <row r="144" spans="1:23" ht="14.5" hidden="1" x14ac:dyDescent="0.35">
      <c r="A144" s="3" t="s">
        <v>293</v>
      </c>
      <c r="B144" s="3" t="str">
        <f>INDEX('Plant data'!D:D,MATCH('Blast furnaces'!$A144,'Plant data'!$A:$A,0))</f>
        <v>Fangchenggang</v>
      </c>
      <c r="C144" s="3" t="str">
        <f>INDEX('Plant data'!E:E,MATCH('Blast furnaces'!$A144,'Plant data'!$A:$A,0))</f>
        <v>Guangxi</v>
      </c>
      <c r="D144" s="3" t="str">
        <f>INDEX('Plant data'!F:F,MATCH('Blast furnaces'!$A144,'Plant data'!$A:$A,0))</f>
        <v>China</v>
      </c>
      <c r="E144" s="3" t="s">
        <v>300</v>
      </c>
      <c r="F144" s="3" t="s">
        <v>43</v>
      </c>
      <c r="G144" s="5" t="s">
        <v>295</v>
      </c>
      <c r="H144" s="3" t="s">
        <v>29</v>
      </c>
      <c r="I144" s="3" t="s">
        <v>30</v>
      </c>
      <c r="J144" s="3" t="s">
        <v>30</v>
      </c>
      <c r="K144" s="3">
        <v>2013</v>
      </c>
      <c r="L144" s="3">
        <v>12</v>
      </c>
      <c r="M144" s="3" t="s">
        <v>30</v>
      </c>
      <c r="N144" s="3" t="s">
        <v>30</v>
      </c>
      <c r="O144" s="3" t="s">
        <v>30</v>
      </c>
      <c r="P144" s="3">
        <v>1385</v>
      </c>
      <c r="Q144" s="3">
        <v>1600</v>
      </c>
      <c r="R144" s="6">
        <v>45060</v>
      </c>
      <c r="S144" s="9">
        <f t="shared" si="16"/>
        <v>45060</v>
      </c>
      <c r="T144" s="9">
        <f t="shared" si="19"/>
        <v>52365</v>
      </c>
      <c r="U144" s="2"/>
      <c r="V144" s="2"/>
      <c r="W144" s="2"/>
    </row>
    <row r="145" spans="1:23" ht="14.5" hidden="1" x14ac:dyDescent="0.35">
      <c r="A145" s="3" t="s">
        <v>293</v>
      </c>
      <c r="B145" s="3" t="str">
        <f>INDEX('Plant data'!D:D,MATCH('Blast furnaces'!$A145,'Plant data'!$A:$A,0))</f>
        <v>Fangchenggang</v>
      </c>
      <c r="C145" s="3" t="str">
        <f>INDEX('Plant data'!E:E,MATCH('Blast furnaces'!$A145,'Plant data'!$A:$A,0))</f>
        <v>Guangxi</v>
      </c>
      <c r="D145" s="3" t="str">
        <f>INDEX('Plant data'!F:F,MATCH('Blast furnaces'!$A145,'Plant data'!$A:$A,0))</f>
        <v>China</v>
      </c>
      <c r="E145" s="3" t="s">
        <v>301</v>
      </c>
      <c r="F145" s="3" t="s">
        <v>141</v>
      </c>
      <c r="G145" s="5" t="s">
        <v>295</v>
      </c>
      <c r="H145" s="3" t="s">
        <v>29</v>
      </c>
      <c r="I145" s="3" t="s">
        <v>30</v>
      </c>
      <c r="J145" s="3" t="s">
        <v>30</v>
      </c>
      <c r="K145" s="3">
        <v>2019</v>
      </c>
      <c r="L145" s="3">
        <v>6</v>
      </c>
      <c r="M145" s="3" t="s">
        <v>30</v>
      </c>
      <c r="N145" s="3" t="s">
        <v>30</v>
      </c>
      <c r="O145" s="3" t="s">
        <v>30</v>
      </c>
      <c r="P145" s="3">
        <v>1500</v>
      </c>
      <c r="Q145" s="3">
        <v>1680</v>
      </c>
      <c r="R145" s="8"/>
      <c r="S145" s="9" t="str">
        <f t="shared" si="16"/>
        <v/>
      </c>
      <c r="T145" s="9" t="str">
        <f t="shared" si="19"/>
        <v/>
      </c>
      <c r="U145" s="2"/>
      <c r="V145" s="2"/>
      <c r="W145" s="2"/>
    </row>
    <row r="146" spans="1:23" ht="14.5" hidden="1" x14ac:dyDescent="0.35">
      <c r="A146" s="3" t="s">
        <v>293</v>
      </c>
      <c r="B146" s="3" t="str">
        <f>INDEX('Plant data'!D:D,MATCH('Blast furnaces'!$A146,'Plant data'!$A:$A,0))</f>
        <v>Fangchenggang</v>
      </c>
      <c r="C146" s="3" t="str">
        <f>INDEX('Plant data'!E:E,MATCH('Blast furnaces'!$A146,'Plant data'!$A:$A,0))</f>
        <v>Guangxi</v>
      </c>
      <c r="D146" s="3" t="str">
        <f>INDEX('Plant data'!F:F,MATCH('Blast furnaces'!$A146,'Plant data'!$A:$A,0))</f>
        <v>China</v>
      </c>
      <c r="E146" s="3" t="s">
        <v>302</v>
      </c>
      <c r="F146" s="3" t="s">
        <v>263</v>
      </c>
      <c r="G146" s="5" t="s">
        <v>295</v>
      </c>
      <c r="H146" s="3" t="s">
        <v>29</v>
      </c>
      <c r="I146" s="3" t="s">
        <v>30</v>
      </c>
      <c r="J146" s="3" t="s">
        <v>30</v>
      </c>
      <c r="K146" s="3">
        <v>2019</v>
      </c>
      <c r="L146" s="3">
        <v>6</v>
      </c>
      <c r="M146" s="3" t="s">
        <v>30</v>
      </c>
      <c r="N146" s="3" t="s">
        <v>30</v>
      </c>
      <c r="O146" s="3" t="s">
        <v>30</v>
      </c>
      <c r="P146" s="3">
        <v>1500</v>
      </c>
      <c r="Q146" s="3">
        <v>1680</v>
      </c>
      <c r="R146" s="8"/>
      <c r="S146" s="9" t="str">
        <f t="shared" si="16"/>
        <v/>
      </c>
      <c r="T146" s="9" t="str">
        <f t="shared" si="19"/>
        <v/>
      </c>
      <c r="U146" s="2"/>
      <c r="V146" s="2"/>
      <c r="W146" s="2"/>
    </row>
    <row r="147" spans="1:23" ht="14.5" hidden="1" x14ac:dyDescent="0.35">
      <c r="A147" s="3" t="s">
        <v>293</v>
      </c>
      <c r="B147" s="3" t="str">
        <f>INDEX('Plant data'!D:D,MATCH('Blast furnaces'!$A147,'Plant data'!$A:$A,0))</f>
        <v>Fangchenggang</v>
      </c>
      <c r="C147" s="3" t="str">
        <f>INDEX('Plant data'!E:E,MATCH('Blast furnaces'!$A147,'Plant data'!$A:$A,0))</f>
        <v>Guangxi</v>
      </c>
      <c r="D147" s="3" t="str">
        <f>INDEX('Plant data'!F:F,MATCH('Blast furnaces'!$A147,'Plant data'!$A:$A,0))</f>
        <v>China</v>
      </c>
      <c r="E147" s="3" t="s">
        <v>303</v>
      </c>
      <c r="F147" s="3" t="s">
        <v>304</v>
      </c>
      <c r="G147" s="5" t="s">
        <v>295</v>
      </c>
      <c r="H147" s="3" t="s">
        <v>29</v>
      </c>
      <c r="I147" s="3">
        <v>2020</v>
      </c>
      <c r="J147" s="4">
        <v>43891</v>
      </c>
      <c r="K147" s="3">
        <v>2022</v>
      </c>
      <c r="L147" s="3">
        <v>3</v>
      </c>
      <c r="M147" s="3" t="s">
        <v>30</v>
      </c>
      <c r="N147" s="3" t="s">
        <v>30</v>
      </c>
      <c r="O147" s="3" t="s">
        <v>30</v>
      </c>
      <c r="P147" s="3">
        <v>2270</v>
      </c>
      <c r="Q147" s="3">
        <v>2725</v>
      </c>
      <c r="R147" s="8"/>
      <c r="S147" s="9" t="str">
        <f t="shared" si="16"/>
        <v/>
      </c>
      <c r="T147" s="9" t="str">
        <f t="shared" si="19"/>
        <v/>
      </c>
      <c r="U147" s="2"/>
      <c r="V147" s="2"/>
      <c r="W147" s="2"/>
    </row>
    <row r="148" spans="1:23" ht="14.5" hidden="1" x14ac:dyDescent="0.35">
      <c r="A148" s="3" t="s">
        <v>293</v>
      </c>
      <c r="B148" s="3" t="str">
        <f>INDEX('Plant data'!D:D,MATCH('Blast furnaces'!$A148,'Plant data'!$A:$A,0))</f>
        <v>Fangchenggang</v>
      </c>
      <c r="C148" s="3" t="str">
        <f>INDEX('Plant data'!E:E,MATCH('Blast furnaces'!$A148,'Plant data'!$A:$A,0))</f>
        <v>Guangxi</v>
      </c>
      <c r="D148" s="3" t="str">
        <f>INDEX('Plant data'!F:F,MATCH('Blast furnaces'!$A148,'Plant data'!$A:$A,0))</f>
        <v>China</v>
      </c>
      <c r="E148" s="3" t="s">
        <v>305</v>
      </c>
      <c r="F148" s="3" t="s">
        <v>306</v>
      </c>
      <c r="G148" s="5" t="s">
        <v>295</v>
      </c>
      <c r="H148" s="3" t="s">
        <v>29</v>
      </c>
      <c r="I148" s="3">
        <v>2020</v>
      </c>
      <c r="J148" s="4">
        <v>43891</v>
      </c>
      <c r="K148" s="3">
        <v>2022</v>
      </c>
      <c r="L148" s="3">
        <v>3</v>
      </c>
      <c r="M148" s="3" t="s">
        <v>30</v>
      </c>
      <c r="N148" s="3" t="s">
        <v>30</v>
      </c>
      <c r="O148" s="3" t="s">
        <v>30</v>
      </c>
      <c r="P148" s="3">
        <v>2270</v>
      </c>
      <c r="Q148" s="3">
        <v>2725</v>
      </c>
      <c r="R148" s="8"/>
      <c r="S148" s="9" t="str">
        <f t="shared" si="16"/>
        <v/>
      </c>
      <c r="T148" s="9" t="str">
        <f t="shared" si="19"/>
        <v/>
      </c>
      <c r="U148" s="2"/>
      <c r="V148" s="2"/>
      <c r="W148" s="2"/>
    </row>
    <row r="149" spans="1:23" ht="14.5" hidden="1" x14ac:dyDescent="0.35">
      <c r="A149" s="3" t="s">
        <v>307</v>
      </c>
      <c r="B149" s="3" t="str">
        <f>INDEX('Plant data'!D:D,MATCH('Blast furnaces'!$A149,'Plant data'!$A:$A,0))</f>
        <v>Guigang</v>
      </c>
      <c r="C149" s="3" t="str">
        <f>INDEX('Plant data'!E:E,MATCH('Blast furnaces'!$A149,'Plant data'!$A:$A,0))</f>
        <v>Guangxi</v>
      </c>
      <c r="D149" s="3" t="str">
        <f>INDEX('Plant data'!F:F,MATCH('Blast furnaces'!$A149,'Plant data'!$A:$A,0))</f>
        <v>China</v>
      </c>
      <c r="E149" s="3" t="s">
        <v>308</v>
      </c>
      <c r="F149" s="3" t="s">
        <v>180</v>
      </c>
      <c r="G149" s="5" t="s">
        <v>309</v>
      </c>
      <c r="H149" s="3" t="s">
        <v>40</v>
      </c>
      <c r="I149" s="3" t="s">
        <v>30</v>
      </c>
      <c r="J149" s="3" t="s">
        <v>30</v>
      </c>
      <c r="K149" s="3" t="s">
        <v>30</v>
      </c>
      <c r="L149" s="3" t="s">
        <v>30</v>
      </c>
      <c r="M149" s="3">
        <v>2022</v>
      </c>
      <c r="N149" s="3" t="s">
        <v>30</v>
      </c>
      <c r="O149" s="7">
        <v>46357</v>
      </c>
      <c r="P149" s="3">
        <v>546</v>
      </c>
      <c r="Q149" s="3">
        <v>530</v>
      </c>
      <c r="R149" s="6">
        <v>44969</v>
      </c>
      <c r="S149" s="9">
        <f t="shared" si="16"/>
        <v>44969</v>
      </c>
      <c r="T149" s="9">
        <f t="shared" si="19"/>
        <v>52274</v>
      </c>
      <c r="U149" s="2"/>
      <c r="V149" s="2"/>
      <c r="W149" s="2"/>
    </row>
    <row r="150" spans="1:23" ht="14.5" hidden="1" x14ac:dyDescent="0.35">
      <c r="A150" s="3" t="s">
        <v>307</v>
      </c>
      <c r="B150" s="3" t="str">
        <f>INDEX('Plant data'!D:D,MATCH('Blast furnaces'!$A150,'Plant data'!$A:$A,0))</f>
        <v>Guigang</v>
      </c>
      <c r="C150" s="3" t="str">
        <f>INDEX('Plant data'!E:E,MATCH('Blast furnaces'!$A150,'Plant data'!$A:$A,0))</f>
        <v>Guangxi</v>
      </c>
      <c r="D150" s="3" t="str">
        <f>INDEX('Plant data'!F:F,MATCH('Blast furnaces'!$A150,'Plant data'!$A:$A,0))</f>
        <v>China</v>
      </c>
      <c r="E150" s="3" t="s">
        <v>310</v>
      </c>
      <c r="F150" s="3" t="s">
        <v>236</v>
      </c>
      <c r="G150" s="5" t="s">
        <v>309</v>
      </c>
      <c r="H150" s="3" t="s">
        <v>40</v>
      </c>
      <c r="I150" s="3" t="s">
        <v>30</v>
      </c>
      <c r="J150" s="3" t="s">
        <v>30</v>
      </c>
      <c r="K150" s="3">
        <v>2011</v>
      </c>
      <c r="L150" s="3">
        <v>15.92</v>
      </c>
      <c r="M150" s="3">
        <v>2022</v>
      </c>
      <c r="N150" s="3" t="s">
        <v>30</v>
      </c>
      <c r="O150" s="7">
        <v>46357</v>
      </c>
      <c r="P150" s="3">
        <v>1114</v>
      </c>
      <c r="Q150" s="3">
        <v>1080</v>
      </c>
      <c r="R150" s="6">
        <v>44969</v>
      </c>
      <c r="S150" s="9">
        <f t="shared" si="16"/>
        <v>44969</v>
      </c>
      <c r="T150" s="9">
        <f t="shared" si="19"/>
        <v>52274</v>
      </c>
      <c r="U150" s="2"/>
      <c r="V150" s="2"/>
      <c r="W150" s="2"/>
    </row>
    <row r="151" spans="1:23" ht="14.5" hidden="1" x14ac:dyDescent="0.35">
      <c r="A151" s="3" t="s">
        <v>307</v>
      </c>
      <c r="B151" s="3" t="str">
        <f>INDEX('Plant data'!D:D,MATCH('Blast furnaces'!$A151,'Plant data'!$A:$A,0))</f>
        <v>Guigang</v>
      </c>
      <c r="C151" s="3" t="str">
        <f>INDEX('Plant data'!E:E,MATCH('Blast furnaces'!$A151,'Plant data'!$A:$A,0))</f>
        <v>Guangxi</v>
      </c>
      <c r="D151" s="3" t="str">
        <f>INDEX('Plant data'!F:F,MATCH('Blast furnaces'!$A151,'Plant data'!$A:$A,0))</f>
        <v>China</v>
      </c>
      <c r="E151" s="3" t="s">
        <v>311</v>
      </c>
      <c r="F151" s="3" t="s">
        <v>62</v>
      </c>
      <c r="G151" s="5" t="s">
        <v>309</v>
      </c>
      <c r="H151" s="3" t="s">
        <v>64</v>
      </c>
      <c r="I151" s="4">
        <v>44927</v>
      </c>
      <c r="J151" s="3" t="s">
        <v>30</v>
      </c>
      <c r="K151" s="3" t="s">
        <v>30</v>
      </c>
      <c r="L151" s="3" t="s">
        <v>30</v>
      </c>
      <c r="M151" s="3" t="s">
        <v>30</v>
      </c>
      <c r="N151" s="3" t="s">
        <v>30</v>
      </c>
      <c r="O151" s="3" t="s">
        <v>30</v>
      </c>
      <c r="P151" s="3">
        <v>1743</v>
      </c>
      <c r="Q151" s="3">
        <v>2050</v>
      </c>
      <c r="R151" s="8"/>
      <c r="S151" s="9" t="str">
        <f t="shared" si="16"/>
        <v/>
      </c>
      <c r="T151" s="2"/>
      <c r="U151" s="2"/>
      <c r="V151" s="2"/>
      <c r="W151" s="2"/>
    </row>
    <row r="152" spans="1:23" ht="14.5" hidden="1" x14ac:dyDescent="0.35">
      <c r="A152" s="3" t="s">
        <v>307</v>
      </c>
      <c r="B152" s="3" t="str">
        <f>INDEX('Plant data'!D:D,MATCH('Blast furnaces'!$A152,'Plant data'!$A:$A,0))</f>
        <v>Guigang</v>
      </c>
      <c r="C152" s="3" t="str">
        <f>INDEX('Plant data'!E:E,MATCH('Blast furnaces'!$A152,'Plant data'!$A:$A,0))</f>
        <v>Guangxi</v>
      </c>
      <c r="D152" s="3" t="str">
        <f>INDEX('Plant data'!F:F,MATCH('Blast furnaces'!$A152,'Plant data'!$A:$A,0))</f>
        <v>China</v>
      </c>
      <c r="E152" s="3" t="s">
        <v>312</v>
      </c>
      <c r="F152" s="3" t="s">
        <v>243</v>
      </c>
      <c r="G152" s="5" t="s">
        <v>309</v>
      </c>
      <c r="H152" s="3" t="s">
        <v>313</v>
      </c>
      <c r="I152" s="4">
        <v>45444</v>
      </c>
      <c r="J152" s="7">
        <v>45627</v>
      </c>
      <c r="K152" s="3">
        <v>2026</v>
      </c>
      <c r="L152" s="8"/>
      <c r="M152" s="3" t="s">
        <v>30</v>
      </c>
      <c r="N152" s="3" t="s">
        <v>30</v>
      </c>
      <c r="O152" s="3" t="s">
        <v>30</v>
      </c>
      <c r="P152" s="3">
        <v>1323</v>
      </c>
      <c r="Q152" s="3">
        <v>1490</v>
      </c>
      <c r="R152" s="8"/>
      <c r="S152" s="9" t="str">
        <f t="shared" si="16"/>
        <v/>
      </c>
      <c r="T152" s="2"/>
      <c r="U152" s="2"/>
      <c r="V152" s="2"/>
      <c r="W152" s="2"/>
    </row>
    <row r="153" spans="1:23" ht="14.5" hidden="1" x14ac:dyDescent="0.35">
      <c r="A153" s="3" t="s">
        <v>314</v>
      </c>
      <c r="B153" s="3" t="str">
        <f>INDEX('Plant data'!D:D,MATCH('Blast furnaces'!$A153,'Plant data'!$A:$A,0))</f>
        <v>Liupanshui</v>
      </c>
      <c r="C153" s="3" t="str">
        <f>INDEX('Plant data'!E:E,MATCH('Blast furnaces'!$A153,'Plant data'!$A:$A,0))</f>
        <v>Guizhou</v>
      </c>
      <c r="D153" s="3" t="str">
        <f>INDEX('Plant data'!F:F,MATCH('Blast furnaces'!$A153,'Plant data'!$A:$A,0))</f>
        <v>China</v>
      </c>
      <c r="E153" s="3" t="s">
        <v>315</v>
      </c>
      <c r="F153" s="3" t="s">
        <v>79</v>
      </c>
      <c r="G153" s="5" t="s">
        <v>316</v>
      </c>
      <c r="H153" s="3" t="s">
        <v>29</v>
      </c>
      <c r="I153" s="3" t="s">
        <v>30</v>
      </c>
      <c r="J153" s="3" t="s">
        <v>30</v>
      </c>
      <c r="K153" s="3">
        <v>2004</v>
      </c>
      <c r="L153" s="3">
        <v>21</v>
      </c>
      <c r="M153" s="3" t="s">
        <v>30</v>
      </c>
      <c r="N153" s="3" t="s">
        <v>30</v>
      </c>
      <c r="O153" s="3" t="s">
        <v>30</v>
      </c>
      <c r="P153" s="3">
        <v>927</v>
      </c>
      <c r="Q153" s="3">
        <v>1350</v>
      </c>
      <c r="R153" s="6">
        <v>45210</v>
      </c>
      <c r="S153" s="9">
        <f t="shared" si="16"/>
        <v>45210</v>
      </c>
      <c r="T153" s="9">
        <f t="shared" ref="T153:T155" si="20">IF(R153="","",EDATE(S153,240))</f>
        <v>52515</v>
      </c>
      <c r="U153" s="2"/>
      <c r="V153" s="2"/>
      <c r="W153" s="2"/>
    </row>
    <row r="154" spans="1:23" ht="14.5" hidden="1" x14ac:dyDescent="0.35">
      <c r="A154" s="3" t="s">
        <v>314</v>
      </c>
      <c r="B154" s="3" t="str">
        <f>INDEX('Plant data'!D:D,MATCH('Blast furnaces'!$A154,'Plant data'!$A:$A,0))</f>
        <v>Liupanshui</v>
      </c>
      <c r="C154" s="3" t="str">
        <f>INDEX('Plant data'!E:E,MATCH('Blast furnaces'!$A154,'Plant data'!$A:$A,0))</f>
        <v>Guizhou</v>
      </c>
      <c r="D154" s="3" t="str">
        <f>INDEX('Plant data'!F:F,MATCH('Blast furnaces'!$A154,'Plant data'!$A:$A,0))</f>
        <v>China</v>
      </c>
      <c r="E154" s="3" t="s">
        <v>317</v>
      </c>
      <c r="F154" s="3" t="s">
        <v>48</v>
      </c>
      <c r="G154" s="5" t="s">
        <v>316</v>
      </c>
      <c r="H154" s="3" t="s">
        <v>29</v>
      </c>
      <c r="I154" s="3" t="s">
        <v>30</v>
      </c>
      <c r="J154" s="3" t="s">
        <v>30</v>
      </c>
      <c r="K154" s="3">
        <v>2011</v>
      </c>
      <c r="L154" s="3">
        <v>14</v>
      </c>
      <c r="M154" s="3" t="s">
        <v>30</v>
      </c>
      <c r="N154" s="3" t="s">
        <v>30</v>
      </c>
      <c r="O154" s="3" t="s">
        <v>30</v>
      </c>
      <c r="P154" s="3">
        <v>2373</v>
      </c>
      <c r="Q154" s="3">
        <v>2500</v>
      </c>
      <c r="R154" s="3">
        <v>2023</v>
      </c>
      <c r="S154" s="9">
        <f t="shared" si="16"/>
        <v>44927</v>
      </c>
      <c r="T154" s="9">
        <f t="shared" si="20"/>
        <v>52232</v>
      </c>
      <c r="U154" s="2"/>
      <c r="V154" s="2"/>
      <c r="W154" s="2"/>
    </row>
    <row r="155" spans="1:23" ht="14.5" hidden="1" x14ac:dyDescent="0.35">
      <c r="A155" s="3" t="s">
        <v>318</v>
      </c>
      <c r="B155" s="3" t="str">
        <f>INDEX('Plant data'!D:D,MATCH('Blast furnaces'!$A155,'Plant data'!$A:$A,0))</f>
        <v>Handan</v>
      </c>
      <c r="C155" s="3" t="str">
        <f>INDEX('Plant data'!E:E,MATCH('Blast furnaces'!$A155,'Plant data'!$A:$A,0))</f>
        <v>Hebei</v>
      </c>
      <c r="D155" s="3" t="str">
        <f>INDEX('Plant data'!F:F,MATCH('Blast furnaces'!$A155,'Plant data'!$A:$A,0))</f>
        <v>China</v>
      </c>
      <c r="E155" s="3" t="s">
        <v>319</v>
      </c>
      <c r="F155" s="3" t="s">
        <v>33</v>
      </c>
      <c r="G155" s="5" t="s">
        <v>320</v>
      </c>
      <c r="H155" s="3" t="s">
        <v>29</v>
      </c>
      <c r="I155" s="4">
        <v>42826</v>
      </c>
      <c r="J155" s="3" t="s">
        <v>30</v>
      </c>
      <c r="K155" s="3">
        <v>2018</v>
      </c>
      <c r="L155" s="3">
        <v>7</v>
      </c>
      <c r="M155" s="3" t="s">
        <v>30</v>
      </c>
      <c r="N155" s="3" t="s">
        <v>30</v>
      </c>
      <c r="O155" s="3" t="s">
        <v>30</v>
      </c>
      <c r="P155" s="3">
        <v>1180</v>
      </c>
      <c r="Q155" s="3">
        <v>1280</v>
      </c>
      <c r="R155" s="3">
        <v>2022</v>
      </c>
      <c r="S155" s="9">
        <f t="shared" si="16"/>
        <v>44562</v>
      </c>
      <c r="T155" s="9">
        <f t="shared" si="20"/>
        <v>51867</v>
      </c>
      <c r="U155" s="2"/>
      <c r="V155" s="2"/>
      <c r="W155" s="2"/>
    </row>
    <row r="156" spans="1:23" ht="14.5" hidden="1" x14ac:dyDescent="0.35">
      <c r="A156" s="3" t="s">
        <v>321</v>
      </c>
      <c r="B156" s="3" t="str">
        <f>INDEX('Plant data'!D:D,MATCH('Blast furnaces'!$A156,'Plant data'!$A:$A,0))</f>
        <v>Tangshan</v>
      </c>
      <c r="C156" s="3" t="str">
        <f>INDEX('Plant data'!E:E,MATCH('Blast furnaces'!$A156,'Plant data'!$A:$A,0))</f>
        <v>Hebei</v>
      </c>
      <c r="D156" s="3" t="str">
        <f>INDEX('Plant data'!F:F,MATCH('Blast furnaces'!$A156,'Plant data'!$A:$A,0))</f>
        <v>China</v>
      </c>
      <c r="E156" s="3" t="s">
        <v>322</v>
      </c>
      <c r="F156" s="3" t="s">
        <v>62</v>
      </c>
      <c r="G156" s="5" t="s">
        <v>323</v>
      </c>
      <c r="H156" s="3" t="s">
        <v>190</v>
      </c>
      <c r="I156" s="3" t="s">
        <v>30</v>
      </c>
      <c r="J156" s="3" t="s">
        <v>30</v>
      </c>
      <c r="K156" s="3" t="s">
        <v>30</v>
      </c>
      <c r="L156" s="3" t="s">
        <v>30</v>
      </c>
      <c r="M156" s="3">
        <v>2021</v>
      </c>
      <c r="N156" s="3">
        <v>2022</v>
      </c>
      <c r="O156" s="6">
        <v>44901</v>
      </c>
      <c r="P156" s="3">
        <v>620</v>
      </c>
      <c r="Q156" s="3">
        <v>580</v>
      </c>
      <c r="R156" s="8"/>
      <c r="S156" s="9" t="str">
        <f t="shared" si="16"/>
        <v/>
      </c>
      <c r="T156" s="2"/>
      <c r="U156" s="2"/>
      <c r="V156" s="2"/>
      <c r="W156" s="2"/>
    </row>
    <row r="157" spans="1:23" ht="14.5" hidden="1" x14ac:dyDescent="0.35">
      <c r="A157" s="3" t="s">
        <v>321</v>
      </c>
      <c r="B157" s="3" t="str">
        <f>INDEX('Plant data'!D:D,MATCH('Blast furnaces'!$A157,'Plant data'!$A:$A,0))</f>
        <v>Tangshan</v>
      </c>
      <c r="C157" s="3" t="str">
        <f>INDEX('Plant data'!E:E,MATCH('Blast furnaces'!$A157,'Plant data'!$A:$A,0))</f>
        <v>Hebei</v>
      </c>
      <c r="D157" s="3" t="str">
        <f>INDEX('Plant data'!F:F,MATCH('Blast furnaces'!$A157,'Plant data'!$A:$A,0))</f>
        <v>China</v>
      </c>
      <c r="E157" s="3" t="s">
        <v>324</v>
      </c>
      <c r="F157" s="3" t="s">
        <v>180</v>
      </c>
      <c r="G157" s="5" t="s">
        <v>323</v>
      </c>
      <c r="H157" s="3" t="s">
        <v>190</v>
      </c>
      <c r="I157" s="3" t="s">
        <v>30</v>
      </c>
      <c r="J157" s="3" t="s">
        <v>30</v>
      </c>
      <c r="K157" s="3" t="s">
        <v>30</v>
      </c>
      <c r="L157" s="3" t="s">
        <v>30</v>
      </c>
      <c r="M157" s="3">
        <v>2021</v>
      </c>
      <c r="N157" s="3">
        <v>2022</v>
      </c>
      <c r="O157" s="6">
        <v>44901</v>
      </c>
      <c r="P157" s="3">
        <v>620</v>
      </c>
      <c r="Q157" s="3">
        <v>580</v>
      </c>
      <c r="R157" s="8"/>
      <c r="S157" s="9" t="str">
        <f t="shared" si="16"/>
        <v/>
      </c>
      <c r="T157" s="2"/>
      <c r="U157" s="2"/>
      <c r="V157" s="2"/>
      <c r="W157" s="2"/>
    </row>
    <row r="158" spans="1:23" ht="14.5" hidden="1" x14ac:dyDescent="0.35">
      <c r="A158" s="3" t="s">
        <v>325</v>
      </c>
      <c r="B158" s="3" t="str">
        <f>INDEX('Plant data'!D:D,MATCH('Blast furnaces'!$A158,'Plant data'!$A:$A,0))</f>
        <v>Tangshan</v>
      </c>
      <c r="C158" s="3" t="str">
        <f>INDEX('Plant data'!E:E,MATCH('Blast furnaces'!$A158,'Plant data'!$A:$A,0))</f>
        <v>Hebei</v>
      </c>
      <c r="D158" s="3" t="str">
        <f>INDEX('Plant data'!F:F,MATCH('Blast furnaces'!$A158,'Plant data'!$A:$A,0))</f>
        <v>China</v>
      </c>
      <c r="E158" s="3" t="s">
        <v>326</v>
      </c>
      <c r="F158" s="3" t="s">
        <v>62</v>
      </c>
      <c r="G158" s="5" t="s">
        <v>327</v>
      </c>
      <c r="H158" s="3" t="s">
        <v>190</v>
      </c>
      <c r="I158" s="3" t="s">
        <v>30</v>
      </c>
      <c r="J158" s="3" t="s">
        <v>30</v>
      </c>
      <c r="K158" s="3" t="s">
        <v>30</v>
      </c>
      <c r="L158" s="3" t="s">
        <v>30</v>
      </c>
      <c r="M158" s="3" t="s">
        <v>30</v>
      </c>
      <c r="N158" s="3" t="s">
        <v>30</v>
      </c>
      <c r="O158" s="3">
        <v>2020</v>
      </c>
      <c r="P158" s="3">
        <v>1676</v>
      </c>
      <c r="Q158" s="3">
        <v>2000</v>
      </c>
      <c r="R158" s="8"/>
      <c r="S158" s="9" t="str">
        <f t="shared" si="16"/>
        <v/>
      </c>
      <c r="T158" s="2"/>
      <c r="U158" s="2"/>
      <c r="V158" s="2"/>
      <c r="W158" s="2"/>
    </row>
    <row r="159" spans="1:23" ht="14.5" hidden="1" x14ac:dyDescent="0.35">
      <c r="A159" s="3" t="s">
        <v>325</v>
      </c>
      <c r="B159" s="3" t="str">
        <f>INDEX('Plant data'!D:D,MATCH('Blast furnaces'!$A159,'Plant data'!$A:$A,0))</f>
        <v>Tangshan</v>
      </c>
      <c r="C159" s="3" t="str">
        <f>INDEX('Plant data'!E:E,MATCH('Blast furnaces'!$A159,'Plant data'!$A:$A,0))</f>
        <v>Hebei</v>
      </c>
      <c r="D159" s="3" t="str">
        <f>INDEX('Plant data'!F:F,MATCH('Blast furnaces'!$A159,'Plant data'!$A:$A,0))</f>
        <v>China</v>
      </c>
      <c r="E159" s="3" t="s">
        <v>328</v>
      </c>
      <c r="F159" s="3" t="s">
        <v>180</v>
      </c>
      <c r="G159" s="5" t="s">
        <v>327</v>
      </c>
      <c r="H159" s="3" t="s">
        <v>190</v>
      </c>
      <c r="I159" s="3" t="s">
        <v>30</v>
      </c>
      <c r="J159" s="3" t="s">
        <v>30</v>
      </c>
      <c r="K159" s="3" t="s">
        <v>30</v>
      </c>
      <c r="L159" s="3" t="s">
        <v>30</v>
      </c>
      <c r="M159" s="3" t="s">
        <v>30</v>
      </c>
      <c r="N159" s="3" t="s">
        <v>30</v>
      </c>
      <c r="O159" s="3">
        <v>2020</v>
      </c>
      <c r="P159" s="3">
        <v>2682</v>
      </c>
      <c r="Q159" s="3">
        <v>3200</v>
      </c>
      <c r="R159" s="8"/>
      <c r="S159" s="9" t="str">
        <f t="shared" si="16"/>
        <v/>
      </c>
      <c r="T159" s="2"/>
      <c r="U159" s="2"/>
      <c r="V159" s="2"/>
      <c r="W159" s="2"/>
    </row>
    <row r="160" spans="1:23" ht="14.5" hidden="1" x14ac:dyDescent="0.35">
      <c r="A160" s="3" t="s">
        <v>325</v>
      </c>
      <c r="B160" s="3" t="str">
        <f>INDEX('Plant data'!D:D,MATCH('Blast furnaces'!$A160,'Plant data'!$A:$A,0))</f>
        <v>Tangshan</v>
      </c>
      <c r="C160" s="3" t="str">
        <f>INDEX('Plant data'!E:E,MATCH('Blast furnaces'!$A160,'Plant data'!$A:$A,0))</f>
        <v>Hebei</v>
      </c>
      <c r="D160" s="3" t="str">
        <f>INDEX('Plant data'!F:F,MATCH('Blast furnaces'!$A160,'Plant data'!$A:$A,0))</f>
        <v>China</v>
      </c>
      <c r="E160" s="3" t="s">
        <v>329</v>
      </c>
      <c r="F160" s="3" t="s">
        <v>236</v>
      </c>
      <c r="G160" s="5" t="s">
        <v>327</v>
      </c>
      <c r="H160" s="3" t="s">
        <v>190</v>
      </c>
      <c r="I160" s="3" t="s">
        <v>30</v>
      </c>
      <c r="J160" s="3" t="s">
        <v>30</v>
      </c>
      <c r="K160" s="3" t="s">
        <v>30</v>
      </c>
      <c r="L160" s="3" t="s">
        <v>30</v>
      </c>
      <c r="M160" s="3" t="s">
        <v>30</v>
      </c>
      <c r="N160" s="3" t="s">
        <v>30</v>
      </c>
      <c r="O160" s="3">
        <v>2020</v>
      </c>
      <c r="P160" s="3">
        <v>2682</v>
      </c>
      <c r="Q160" s="3">
        <v>3200</v>
      </c>
      <c r="R160" s="8"/>
      <c r="S160" s="9" t="str">
        <f t="shared" si="16"/>
        <v/>
      </c>
      <c r="T160" s="2"/>
      <c r="U160" s="2"/>
      <c r="V160" s="2"/>
      <c r="W160" s="2"/>
    </row>
    <row r="161" spans="1:23" ht="14.5" hidden="1" x14ac:dyDescent="0.35">
      <c r="A161" s="3" t="s">
        <v>330</v>
      </c>
      <c r="B161" s="3" t="str">
        <f>INDEX('Plant data'!D:D,MATCH('Blast furnaces'!$A161,'Plant data'!$A:$A,0))</f>
        <v>Handan</v>
      </c>
      <c r="C161" s="3" t="str">
        <f>INDEX('Plant data'!E:E,MATCH('Blast furnaces'!$A161,'Plant data'!$A:$A,0))</f>
        <v>Hebei</v>
      </c>
      <c r="D161" s="3" t="str">
        <f>INDEX('Plant data'!F:F,MATCH('Blast furnaces'!$A161,'Plant data'!$A:$A,0))</f>
        <v>China</v>
      </c>
      <c r="E161" s="3" t="s">
        <v>331</v>
      </c>
      <c r="F161" s="3" t="s">
        <v>62</v>
      </c>
      <c r="G161" s="5" t="s">
        <v>332</v>
      </c>
      <c r="H161" s="3" t="s">
        <v>190</v>
      </c>
      <c r="I161" s="3" t="s">
        <v>30</v>
      </c>
      <c r="J161" s="3" t="s">
        <v>30</v>
      </c>
      <c r="K161" s="3" t="s">
        <v>30</v>
      </c>
      <c r="L161" s="3" t="s">
        <v>30</v>
      </c>
      <c r="M161" s="3" t="s">
        <v>30</v>
      </c>
      <c r="N161" s="3" t="s">
        <v>30</v>
      </c>
      <c r="O161" s="7">
        <v>44896</v>
      </c>
      <c r="P161" s="3">
        <v>1040</v>
      </c>
      <c r="Q161" s="3">
        <v>2000</v>
      </c>
      <c r="R161" s="8"/>
      <c r="S161" s="9" t="str">
        <f t="shared" si="16"/>
        <v/>
      </c>
      <c r="T161" s="2"/>
      <c r="U161" s="2"/>
      <c r="V161" s="2"/>
      <c r="W161" s="2"/>
    </row>
    <row r="162" spans="1:23" ht="14.5" hidden="1" x14ac:dyDescent="0.35">
      <c r="A162" s="3" t="s">
        <v>330</v>
      </c>
      <c r="B162" s="3" t="str">
        <f>INDEX('Plant data'!D:D,MATCH('Blast furnaces'!$A162,'Plant data'!$A:$A,0))</f>
        <v>Handan</v>
      </c>
      <c r="C162" s="3" t="str">
        <f>INDEX('Plant data'!E:E,MATCH('Blast furnaces'!$A162,'Plant data'!$A:$A,0))</f>
        <v>Hebei</v>
      </c>
      <c r="D162" s="3" t="str">
        <f>INDEX('Plant data'!F:F,MATCH('Blast furnaces'!$A162,'Plant data'!$A:$A,0))</f>
        <v>China</v>
      </c>
      <c r="E162" s="3" t="s">
        <v>333</v>
      </c>
      <c r="F162" s="3" t="s">
        <v>180</v>
      </c>
      <c r="G162" s="5" t="s">
        <v>332</v>
      </c>
      <c r="H162" s="3" t="s">
        <v>190</v>
      </c>
      <c r="I162" s="3" t="s">
        <v>30</v>
      </c>
      <c r="J162" s="3" t="s">
        <v>30</v>
      </c>
      <c r="K162" s="3" t="s">
        <v>30</v>
      </c>
      <c r="L162" s="3" t="s">
        <v>30</v>
      </c>
      <c r="M162" s="3" t="s">
        <v>30</v>
      </c>
      <c r="N162" s="3" t="s">
        <v>30</v>
      </c>
      <c r="O162" s="7">
        <v>44896</v>
      </c>
      <c r="P162" s="3">
        <v>1040</v>
      </c>
      <c r="Q162" s="3">
        <v>2000</v>
      </c>
      <c r="R162" s="8"/>
      <c r="S162" s="9" t="str">
        <f t="shared" si="16"/>
        <v/>
      </c>
      <c r="T162" s="2"/>
      <c r="U162" s="2"/>
      <c r="V162" s="2"/>
      <c r="W162" s="2"/>
    </row>
    <row r="163" spans="1:23" ht="14.5" hidden="1" x14ac:dyDescent="0.35">
      <c r="A163" s="3" t="s">
        <v>330</v>
      </c>
      <c r="B163" s="3" t="str">
        <f>INDEX('Plant data'!D:D,MATCH('Blast furnaces'!$A163,'Plant data'!$A:$A,0))</f>
        <v>Handan</v>
      </c>
      <c r="C163" s="3" t="str">
        <f>INDEX('Plant data'!E:E,MATCH('Blast furnaces'!$A163,'Plant data'!$A:$A,0))</f>
        <v>Hebei</v>
      </c>
      <c r="D163" s="3" t="str">
        <f>INDEX('Plant data'!F:F,MATCH('Blast furnaces'!$A163,'Plant data'!$A:$A,0))</f>
        <v>China</v>
      </c>
      <c r="E163" s="3" t="s">
        <v>334</v>
      </c>
      <c r="F163" s="3" t="s">
        <v>236</v>
      </c>
      <c r="G163" s="5" t="s">
        <v>332</v>
      </c>
      <c r="H163" s="3" t="s">
        <v>190</v>
      </c>
      <c r="I163" s="3" t="s">
        <v>30</v>
      </c>
      <c r="J163" s="3" t="s">
        <v>30</v>
      </c>
      <c r="K163" s="3" t="s">
        <v>30</v>
      </c>
      <c r="L163" s="3" t="s">
        <v>30</v>
      </c>
      <c r="M163" s="3" t="s">
        <v>30</v>
      </c>
      <c r="N163" s="3" t="s">
        <v>30</v>
      </c>
      <c r="O163" s="7">
        <v>44896</v>
      </c>
      <c r="P163" s="3">
        <v>1664</v>
      </c>
      <c r="Q163" s="3">
        <v>3200</v>
      </c>
      <c r="R163" s="8"/>
      <c r="S163" s="9" t="str">
        <f t="shared" si="16"/>
        <v/>
      </c>
      <c r="T163" s="2"/>
      <c r="U163" s="2"/>
      <c r="V163" s="2"/>
      <c r="W163" s="2"/>
    </row>
    <row r="164" spans="1:23" ht="14.5" hidden="1" x14ac:dyDescent="0.35">
      <c r="A164" s="3" t="s">
        <v>330</v>
      </c>
      <c r="B164" s="3" t="str">
        <f>INDEX('Plant data'!D:D,MATCH('Blast furnaces'!$A164,'Plant data'!$A:$A,0))</f>
        <v>Handan</v>
      </c>
      <c r="C164" s="3" t="str">
        <f>INDEX('Plant data'!E:E,MATCH('Blast furnaces'!$A164,'Plant data'!$A:$A,0))</f>
        <v>Hebei</v>
      </c>
      <c r="D164" s="3" t="str">
        <f>INDEX('Plant data'!F:F,MATCH('Blast furnaces'!$A164,'Plant data'!$A:$A,0))</f>
        <v>China</v>
      </c>
      <c r="E164" s="3" t="s">
        <v>335</v>
      </c>
      <c r="F164" s="3" t="s">
        <v>243</v>
      </c>
      <c r="G164" s="5" t="s">
        <v>332</v>
      </c>
      <c r="H164" s="3" t="s">
        <v>190</v>
      </c>
      <c r="I164" s="3" t="s">
        <v>30</v>
      </c>
      <c r="J164" s="3" t="s">
        <v>30</v>
      </c>
      <c r="K164" s="3" t="s">
        <v>30</v>
      </c>
      <c r="L164" s="3" t="s">
        <v>30</v>
      </c>
      <c r="M164" s="3" t="s">
        <v>30</v>
      </c>
      <c r="N164" s="3" t="s">
        <v>30</v>
      </c>
      <c r="O164" s="7">
        <v>44896</v>
      </c>
      <c r="P164" s="3">
        <v>1664</v>
      </c>
      <c r="Q164" s="3">
        <v>3200</v>
      </c>
      <c r="R164" s="8"/>
      <c r="S164" s="9" t="str">
        <f t="shared" si="16"/>
        <v/>
      </c>
      <c r="T164" s="2"/>
      <c r="U164" s="2"/>
      <c r="V164" s="2"/>
      <c r="W164" s="2"/>
    </row>
    <row r="165" spans="1:23" ht="14.5" hidden="1" x14ac:dyDescent="0.35">
      <c r="A165" s="3" t="s">
        <v>330</v>
      </c>
      <c r="B165" s="3" t="str">
        <f>INDEX('Plant data'!D:D,MATCH('Blast furnaces'!$A165,'Plant data'!$A:$A,0))</f>
        <v>Handan</v>
      </c>
      <c r="C165" s="3" t="str">
        <f>INDEX('Plant data'!E:E,MATCH('Blast furnaces'!$A165,'Plant data'!$A:$A,0))</f>
        <v>Hebei</v>
      </c>
      <c r="D165" s="3" t="str">
        <f>INDEX('Plant data'!F:F,MATCH('Blast furnaces'!$A165,'Plant data'!$A:$A,0))</f>
        <v>China</v>
      </c>
      <c r="E165" s="3" t="s">
        <v>336</v>
      </c>
      <c r="F165" s="3" t="s">
        <v>245</v>
      </c>
      <c r="G165" s="5" t="s">
        <v>332</v>
      </c>
      <c r="H165" s="3" t="s">
        <v>190</v>
      </c>
      <c r="I165" s="3" t="s">
        <v>30</v>
      </c>
      <c r="J165" s="3" t="s">
        <v>30</v>
      </c>
      <c r="K165" s="3" t="s">
        <v>30</v>
      </c>
      <c r="L165" s="3" t="s">
        <v>30</v>
      </c>
      <c r="M165" s="3" t="s">
        <v>30</v>
      </c>
      <c r="N165" s="3" t="s">
        <v>30</v>
      </c>
      <c r="O165" s="7">
        <v>44896</v>
      </c>
      <c r="P165" s="3">
        <v>1664</v>
      </c>
      <c r="Q165" s="3">
        <v>3200</v>
      </c>
      <c r="R165" s="8"/>
      <c r="S165" s="9" t="str">
        <f t="shared" si="16"/>
        <v/>
      </c>
      <c r="T165" s="2"/>
      <c r="U165" s="2"/>
      <c r="V165" s="2"/>
      <c r="W165" s="2"/>
    </row>
    <row r="166" spans="1:23" ht="14.5" hidden="1" x14ac:dyDescent="0.35">
      <c r="A166" s="3" t="s">
        <v>337</v>
      </c>
      <c r="B166" s="3" t="str">
        <f>INDEX('Plant data'!D:D,MATCH('Blast furnaces'!$A166,'Plant data'!$A:$A,0))</f>
        <v>Shijiazhuang</v>
      </c>
      <c r="C166" s="3" t="str">
        <f>INDEX('Plant data'!E:E,MATCH('Blast furnaces'!$A166,'Plant data'!$A:$A,0))</f>
        <v>Hebei</v>
      </c>
      <c r="D166" s="3" t="str">
        <f>INDEX('Plant data'!F:F,MATCH('Blast furnaces'!$A166,'Plant data'!$A:$A,0))</f>
        <v>China</v>
      </c>
      <c r="E166" s="3" t="s">
        <v>338</v>
      </c>
      <c r="F166" s="3" t="s">
        <v>62</v>
      </c>
      <c r="G166" s="5" t="s">
        <v>339</v>
      </c>
      <c r="H166" s="3" t="s">
        <v>190</v>
      </c>
      <c r="I166" s="3" t="s">
        <v>30</v>
      </c>
      <c r="J166" s="3" t="s">
        <v>30</v>
      </c>
      <c r="K166" s="3" t="s">
        <v>30</v>
      </c>
      <c r="L166" s="3" t="s">
        <v>30</v>
      </c>
      <c r="M166" s="3" t="s">
        <v>30</v>
      </c>
      <c r="N166" s="3" t="s">
        <v>30</v>
      </c>
      <c r="O166" s="3">
        <v>2020</v>
      </c>
      <c r="P166" s="3">
        <v>514</v>
      </c>
      <c r="Q166" s="3">
        <v>480</v>
      </c>
      <c r="R166" s="8"/>
      <c r="S166" s="9" t="str">
        <f t="shared" si="16"/>
        <v/>
      </c>
      <c r="T166" s="2"/>
      <c r="U166" s="2"/>
      <c r="V166" s="2"/>
      <c r="W166" s="2"/>
    </row>
    <row r="167" spans="1:23" ht="14.5" hidden="1" x14ac:dyDescent="0.35">
      <c r="A167" s="3" t="s">
        <v>337</v>
      </c>
      <c r="B167" s="3" t="str">
        <f>INDEX('Plant data'!D:D,MATCH('Blast furnaces'!$A167,'Plant data'!$A:$A,0))</f>
        <v>Shijiazhuang</v>
      </c>
      <c r="C167" s="3" t="str">
        <f>INDEX('Plant data'!E:E,MATCH('Blast furnaces'!$A167,'Plant data'!$A:$A,0))</f>
        <v>Hebei</v>
      </c>
      <c r="D167" s="3" t="str">
        <f>INDEX('Plant data'!F:F,MATCH('Blast furnaces'!$A167,'Plant data'!$A:$A,0))</f>
        <v>China</v>
      </c>
      <c r="E167" s="3" t="s">
        <v>340</v>
      </c>
      <c r="F167" s="3" t="s">
        <v>180</v>
      </c>
      <c r="G167" s="5" t="s">
        <v>339</v>
      </c>
      <c r="H167" s="3" t="s">
        <v>190</v>
      </c>
      <c r="I167" s="3" t="s">
        <v>30</v>
      </c>
      <c r="J167" s="3" t="s">
        <v>30</v>
      </c>
      <c r="K167" s="3" t="s">
        <v>30</v>
      </c>
      <c r="L167" s="3" t="s">
        <v>30</v>
      </c>
      <c r="M167" s="3" t="s">
        <v>30</v>
      </c>
      <c r="N167" s="3" t="s">
        <v>30</v>
      </c>
      <c r="O167" s="3">
        <v>2020</v>
      </c>
      <c r="P167" s="3">
        <v>621</v>
      </c>
      <c r="Q167" s="3">
        <v>580</v>
      </c>
      <c r="R167" s="8"/>
      <c r="S167" s="9" t="str">
        <f t="shared" si="16"/>
        <v/>
      </c>
      <c r="T167" s="2"/>
      <c r="U167" s="2"/>
      <c r="V167" s="2"/>
      <c r="W167" s="2"/>
    </row>
    <row r="168" spans="1:23" ht="14.5" hidden="1" x14ac:dyDescent="0.35">
      <c r="A168" s="3" t="s">
        <v>337</v>
      </c>
      <c r="B168" s="3" t="str">
        <f>INDEX('Plant data'!D:D,MATCH('Blast furnaces'!$A168,'Plant data'!$A:$A,0))</f>
        <v>Shijiazhuang</v>
      </c>
      <c r="C168" s="3" t="str">
        <f>INDEX('Plant data'!E:E,MATCH('Blast furnaces'!$A168,'Plant data'!$A:$A,0))</f>
        <v>Hebei</v>
      </c>
      <c r="D168" s="3" t="str">
        <f>INDEX('Plant data'!F:F,MATCH('Blast furnaces'!$A168,'Plant data'!$A:$A,0))</f>
        <v>China</v>
      </c>
      <c r="E168" s="3" t="s">
        <v>341</v>
      </c>
      <c r="F168" s="3" t="s">
        <v>236</v>
      </c>
      <c r="G168" s="5" t="s">
        <v>339</v>
      </c>
      <c r="H168" s="3" t="s">
        <v>190</v>
      </c>
      <c r="I168" s="3" t="s">
        <v>30</v>
      </c>
      <c r="J168" s="3" t="s">
        <v>30</v>
      </c>
      <c r="K168" s="3" t="s">
        <v>30</v>
      </c>
      <c r="L168" s="3" t="s">
        <v>30</v>
      </c>
      <c r="M168" s="3" t="s">
        <v>30</v>
      </c>
      <c r="N168" s="3" t="s">
        <v>30</v>
      </c>
      <c r="O168" s="3">
        <v>2020</v>
      </c>
      <c r="P168" s="3">
        <v>1156</v>
      </c>
      <c r="Q168" s="3">
        <v>1080</v>
      </c>
      <c r="R168" s="8"/>
      <c r="S168" s="9" t="str">
        <f t="shared" si="16"/>
        <v/>
      </c>
      <c r="T168" s="2"/>
      <c r="U168" s="2"/>
      <c r="V168" s="2"/>
      <c r="W168" s="2"/>
    </row>
    <row r="169" spans="1:23" ht="14.5" hidden="1" x14ac:dyDescent="0.35">
      <c r="A169" s="3" t="s">
        <v>342</v>
      </c>
      <c r="B169" s="3" t="str">
        <f>INDEX('Plant data'!D:D,MATCH('Blast furnaces'!$A169,'Plant data'!$A:$A,0))</f>
        <v>Zhangjiakou</v>
      </c>
      <c r="C169" s="3" t="str">
        <f>INDEX('Plant data'!E:E,MATCH('Blast furnaces'!$A169,'Plant data'!$A:$A,0))</f>
        <v>Hebei</v>
      </c>
      <c r="D169" s="3" t="str">
        <f>INDEX('Plant data'!F:F,MATCH('Blast furnaces'!$A169,'Plant data'!$A:$A,0))</f>
        <v>China</v>
      </c>
      <c r="E169" s="3" t="s">
        <v>343</v>
      </c>
      <c r="F169" s="3" t="s">
        <v>79</v>
      </c>
      <c r="G169" s="5" t="s">
        <v>344</v>
      </c>
      <c r="H169" s="3" t="s">
        <v>190</v>
      </c>
      <c r="I169" s="3" t="s">
        <v>30</v>
      </c>
      <c r="J169" s="3" t="s">
        <v>30</v>
      </c>
      <c r="K169" s="3">
        <v>1989</v>
      </c>
      <c r="L169" s="3">
        <v>32</v>
      </c>
      <c r="M169" s="3" t="s">
        <v>30</v>
      </c>
      <c r="N169" s="3">
        <v>2021</v>
      </c>
      <c r="O169" s="3">
        <v>2021</v>
      </c>
      <c r="P169" s="3">
        <v>1714</v>
      </c>
      <c r="Q169" s="3">
        <v>2000</v>
      </c>
      <c r="R169" s="8"/>
      <c r="S169" s="9" t="str">
        <f t="shared" si="16"/>
        <v/>
      </c>
      <c r="T169" s="2"/>
      <c r="U169" s="2"/>
      <c r="V169" s="2"/>
      <c r="W169" s="2"/>
    </row>
    <row r="170" spans="1:23" ht="14.5" hidden="1" x14ac:dyDescent="0.35">
      <c r="A170" s="3" t="s">
        <v>342</v>
      </c>
      <c r="B170" s="3" t="str">
        <f>INDEX('Plant data'!D:D,MATCH('Blast furnaces'!$A170,'Plant data'!$A:$A,0))</f>
        <v>Zhangjiakou</v>
      </c>
      <c r="C170" s="3" t="str">
        <f>INDEX('Plant data'!E:E,MATCH('Blast furnaces'!$A170,'Plant data'!$A:$A,0))</f>
        <v>Hebei</v>
      </c>
      <c r="D170" s="3" t="str">
        <f>INDEX('Plant data'!F:F,MATCH('Blast furnaces'!$A170,'Plant data'!$A:$A,0))</f>
        <v>China</v>
      </c>
      <c r="E170" s="3" t="s">
        <v>345</v>
      </c>
      <c r="F170" s="3" t="s">
        <v>33</v>
      </c>
      <c r="G170" s="5" t="s">
        <v>344</v>
      </c>
      <c r="H170" s="3" t="s">
        <v>190</v>
      </c>
      <c r="I170" s="3" t="s">
        <v>30</v>
      </c>
      <c r="J170" s="3" t="s">
        <v>30</v>
      </c>
      <c r="K170" s="3">
        <v>2008</v>
      </c>
      <c r="L170" s="3">
        <v>13</v>
      </c>
      <c r="M170" s="3" t="s">
        <v>30</v>
      </c>
      <c r="N170" s="3">
        <v>2021</v>
      </c>
      <c r="O170" s="3">
        <v>2021</v>
      </c>
      <c r="P170" s="3">
        <v>2143</v>
      </c>
      <c r="Q170" s="3">
        <v>2500</v>
      </c>
      <c r="R170" s="8"/>
      <c r="S170" s="9" t="str">
        <f t="shared" si="16"/>
        <v/>
      </c>
      <c r="T170" s="2"/>
      <c r="U170" s="2"/>
      <c r="V170" s="2"/>
      <c r="W170" s="2"/>
    </row>
    <row r="171" spans="1:23" ht="14.5" hidden="1" x14ac:dyDescent="0.35">
      <c r="A171" s="3" t="s">
        <v>342</v>
      </c>
      <c r="B171" s="3" t="str">
        <f>INDEX('Plant data'!D:D,MATCH('Blast furnaces'!$A171,'Plant data'!$A:$A,0))</f>
        <v>Zhangjiakou</v>
      </c>
      <c r="C171" s="3" t="str">
        <f>INDEX('Plant data'!E:E,MATCH('Blast furnaces'!$A171,'Plant data'!$A:$A,0))</f>
        <v>Hebei</v>
      </c>
      <c r="D171" s="3" t="str">
        <f>INDEX('Plant data'!F:F,MATCH('Blast furnaces'!$A171,'Plant data'!$A:$A,0))</f>
        <v>China</v>
      </c>
      <c r="E171" s="3" t="s">
        <v>346</v>
      </c>
      <c r="F171" s="3" t="s">
        <v>27</v>
      </c>
      <c r="G171" s="5" t="s">
        <v>344</v>
      </c>
      <c r="H171" s="3" t="s">
        <v>190</v>
      </c>
      <c r="I171" s="3" t="s">
        <v>30</v>
      </c>
      <c r="J171" s="3" t="s">
        <v>30</v>
      </c>
      <c r="K171" s="3" t="s">
        <v>30</v>
      </c>
      <c r="L171" s="3" t="s">
        <v>30</v>
      </c>
      <c r="M171" s="3" t="s">
        <v>30</v>
      </c>
      <c r="N171" s="3">
        <v>2021</v>
      </c>
      <c r="O171" s="3">
        <v>2021</v>
      </c>
      <c r="P171" s="3">
        <v>2143</v>
      </c>
      <c r="Q171" s="3">
        <v>2500</v>
      </c>
      <c r="R171" s="8"/>
      <c r="S171" s="9" t="str">
        <f t="shared" si="16"/>
        <v/>
      </c>
      <c r="T171" s="2"/>
      <c r="U171" s="2"/>
      <c r="V171" s="2"/>
      <c r="W171" s="2"/>
    </row>
    <row r="172" spans="1:23" ht="14.5" hidden="1" x14ac:dyDescent="0.35">
      <c r="A172" s="3" t="s">
        <v>342</v>
      </c>
      <c r="B172" s="3" t="str">
        <f>INDEX('Plant data'!D:D,MATCH('Blast furnaces'!$A172,'Plant data'!$A:$A,0))</f>
        <v>Zhangjiakou</v>
      </c>
      <c r="C172" s="3" t="str">
        <f>INDEX('Plant data'!E:E,MATCH('Blast furnaces'!$A172,'Plant data'!$A:$A,0))</f>
        <v>Hebei</v>
      </c>
      <c r="D172" s="3" t="str">
        <f>INDEX('Plant data'!F:F,MATCH('Blast furnaces'!$A172,'Plant data'!$A:$A,0))</f>
        <v>China</v>
      </c>
      <c r="E172" s="3" t="s">
        <v>347</v>
      </c>
      <c r="F172" s="3" t="s">
        <v>48</v>
      </c>
      <c r="G172" s="5" t="s">
        <v>344</v>
      </c>
      <c r="H172" s="3" t="s">
        <v>190</v>
      </c>
      <c r="I172" s="3" t="s">
        <v>30</v>
      </c>
      <c r="J172" s="3" t="s">
        <v>30</v>
      </c>
      <c r="K172" s="3">
        <v>2005</v>
      </c>
      <c r="L172" s="3">
        <v>20</v>
      </c>
      <c r="M172" s="3" t="s">
        <v>30</v>
      </c>
      <c r="N172" s="6">
        <v>42712</v>
      </c>
      <c r="O172" s="3" t="s">
        <v>30</v>
      </c>
      <c r="P172" s="3">
        <v>1200</v>
      </c>
      <c r="Q172" s="3">
        <v>1800</v>
      </c>
      <c r="R172" s="8"/>
      <c r="S172" s="9" t="str">
        <f t="shared" si="16"/>
        <v/>
      </c>
      <c r="T172" s="2"/>
      <c r="U172" s="2"/>
      <c r="V172" s="2"/>
      <c r="W172" s="2"/>
    </row>
    <row r="173" spans="1:23" ht="14.5" hidden="1" x14ac:dyDescent="0.35">
      <c r="A173" s="3" t="s">
        <v>348</v>
      </c>
      <c r="B173" s="3" t="str">
        <f>INDEX('Plant data'!D:D,MATCH('Blast furnaces'!$A173,'Plant data'!$A:$A,0))</f>
        <v>Chengde</v>
      </c>
      <c r="C173" s="3" t="str">
        <f>INDEX('Plant data'!E:E,MATCH('Blast furnaces'!$A173,'Plant data'!$A:$A,0))</f>
        <v>Hebei</v>
      </c>
      <c r="D173" s="3" t="str">
        <f>INDEX('Plant data'!F:F,MATCH('Blast furnaces'!$A173,'Plant data'!$A:$A,0))</f>
        <v>China</v>
      </c>
      <c r="E173" s="3" t="s">
        <v>349</v>
      </c>
      <c r="F173" s="3" t="s">
        <v>33</v>
      </c>
      <c r="G173" s="5" t="s">
        <v>350</v>
      </c>
      <c r="H173" s="3" t="s">
        <v>29</v>
      </c>
      <c r="I173" s="3" t="s">
        <v>30</v>
      </c>
      <c r="J173" s="3" t="s">
        <v>30</v>
      </c>
      <c r="K173" s="3">
        <v>2005</v>
      </c>
      <c r="L173" s="3">
        <v>20</v>
      </c>
      <c r="M173" s="3" t="s">
        <v>30</v>
      </c>
      <c r="N173" s="3" t="s">
        <v>30</v>
      </c>
      <c r="O173" s="3" t="s">
        <v>30</v>
      </c>
      <c r="P173" s="3">
        <v>1150</v>
      </c>
      <c r="Q173" s="3">
        <v>1260</v>
      </c>
      <c r="R173" s="6">
        <v>44898</v>
      </c>
      <c r="S173" s="9">
        <f t="shared" si="16"/>
        <v>44898</v>
      </c>
      <c r="T173" s="9">
        <f t="shared" ref="T173:T184" si="21">IF(R173="","",EDATE(S173,240))</f>
        <v>52203</v>
      </c>
      <c r="U173" s="2"/>
      <c r="V173" s="2"/>
      <c r="W173" s="2"/>
    </row>
    <row r="174" spans="1:23" ht="14.5" hidden="1" x14ac:dyDescent="0.35">
      <c r="A174" s="3" t="s">
        <v>348</v>
      </c>
      <c r="B174" s="3" t="str">
        <f>INDEX('Plant data'!D:D,MATCH('Blast furnaces'!$A174,'Plant data'!$A:$A,0))</f>
        <v>Chengde</v>
      </c>
      <c r="C174" s="3" t="str">
        <f>INDEX('Plant data'!E:E,MATCH('Blast furnaces'!$A174,'Plant data'!$A:$A,0))</f>
        <v>Hebei</v>
      </c>
      <c r="D174" s="3" t="str">
        <f>INDEX('Plant data'!F:F,MATCH('Blast furnaces'!$A174,'Plant data'!$A:$A,0))</f>
        <v>China</v>
      </c>
      <c r="E174" s="3" t="s">
        <v>351</v>
      </c>
      <c r="F174" s="3" t="s">
        <v>39</v>
      </c>
      <c r="G174" s="5" t="s">
        <v>350</v>
      </c>
      <c r="H174" s="3" t="s">
        <v>29</v>
      </c>
      <c r="I174" s="3" t="s">
        <v>30</v>
      </c>
      <c r="J174" s="3" t="s">
        <v>30</v>
      </c>
      <c r="K174" s="3">
        <v>2006</v>
      </c>
      <c r="L174" s="3">
        <v>19</v>
      </c>
      <c r="M174" s="3" t="s">
        <v>30</v>
      </c>
      <c r="N174" s="3" t="s">
        <v>30</v>
      </c>
      <c r="O174" s="3" t="s">
        <v>30</v>
      </c>
      <c r="P174" s="3">
        <v>2737</v>
      </c>
      <c r="Q174" s="3">
        <v>2500</v>
      </c>
      <c r="R174" s="6">
        <v>43999</v>
      </c>
      <c r="S174" s="9">
        <f t="shared" si="16"/>
        <v>43999</v>
      </c>
      <c r="T174" s="9">
        <f t="shared" si="21"/>
        <v>51304</v>
      </c>
      <c r="U174" s="2"/>
      <c r="V174" s="2"/>
      <c r="W174" s="2"/>
    </row>
    <row r="175" spans="1:23" ht="14.5" hidden="1" x14ac:dyDescent="0.35">
      <c r="A175" s="3" t="s">
        <v>348</v>
      </c>
      <c r="B175" s="3" t="str">
        <f>INDEX('Plant data'!D:D,MATCH('Blast furnaces'!$A175,'Plant data'!$A:$A,0))</f>
        <v>Chengde</v>
      </c>
      <c r="C175" s="3" t="str">
        <f>INDEX('Plant data'!E:E,MATCH('Blast furnaces'!$A175,'Plant data'!$A:$A,0))</f>
        <v>Hebei</v>
      </c>
      <c r="D175" s="3" t="str">
        <f>INDEX('Plant data'!F:F,MATCH('Blast furnaces'!$A175,'Plant data'!$A:$A,0))</f>
        <v>China</v>
      </c>
      <c r="E175" s="3" t="s">
        <v>352</v>
      </c>
      <c r="F175" s="3" t="s">
        <v>48</v>
      </c>
      <c r="G175" s="5" t="s">
        <v>350</v>
      </c>
      <c r="H175" s="3" t="s">
        <v>29</v>
      </c>
      <c r="I175" s="3" t="s">
        <v>30</v>
      </c>
      <c r="J175" s="3" t="s">
        <v>30</v>
      </c>
      <c r="K175" s="3">
        <v>2008</v>
      </c>
      <c r="L175" s="3">
        <v>17</v>
      </c>
      <c r="M175" s="3" t="s">
        <v>30</v>
      </c>
      <c r="N175" s="3" t="s">
        <v>30</v>
      </c>
      <c r="O175" s="3" t="s">
        <v>30</v>
      </c>
      <c r="P175" s="3">
        <v>2010</v>
      </c>
      <c r="Q175" s="3">
        <v>2500</v>
      </c>
      <c r="R175" s="3">
        <v>2020</v>
      </c>
      <c r="S175" s="9">
        <f t="shared" si="16"/>
        <v>43831</v>
      </c>
      <c r="T175" s="9">
        <f t="shared" si="21"/>
        <v>51136</v>
      </c>
      <c r="U175" s="2"/>
      <c r="V175" s="2"/>
      <c r="W175" s="2"/>
    </row>
    <row r="176" spans="1:23" ht="14.5" hidden="1" x14ac:dyDescent="0.35">
      <c r="A176" s="3" t="s">
        <v>348</v>
      </c>
      <c r="B176" s="3" t="str">
        <f>INDEX('Plant data'!D:D,MATCH('Blast furnaces'!$A176,'Plant data'!$A:$A,0))</f>
        <v>Chengde</v>
      </c>
      <c r="C176" s="3" t="str">
        <f>INDEX('Plant data'!E:E,MATCH('Blast furnaces'!$A176,'Plant data'!$A:$A,0))</f>
        <v>Hebei</v>
      </c>
      <c r="D176" s="3" t="str">
        <f>INDEX('Plant data'!F:F,MATCH('Blast furnaces'!$A176,'Plant data'!$A:$A,0))</f>
        <v>China</v>
      </c>
      <c r="E176" s="3" t="s">
        <v>353</v>
      </c>
      <c r="F176" s="3" t="s">
        <v>79</v>
      </c>
      <c r="G176" s="5" t="s">
        <v>350</v>
      </c>
      <c r="H176" s="3" t="s">
        <v>29</v>
      </c>
      <c r="I176" s="3" t="s">
        <v>30</v>
      </c>
      <c r="J176" s="3" t="s">
        <v>30</v>
      </c>
      <c r="K176" s="3">
        <v>2009</v>
      </c>
      <c r="L176" s="3">
        <v>16</v>
      </c>
      <c r="M176" s="3" t="s">
        <v>30</v>
      </c>
      <c r="N176" s="3" t="s">
        <v>30</v>
      </c>
      <c r="O176" s="3" t="s">
        <v>30</v>
      </c>
      <c r="P176" s="3">
        <v>2209</v>
      </c>
      <c r="Q176" s="3">
        <v>2500</v>
      </c>
      <c r="R176" s="3">
        <v>2020</v>
      </c>
      <c r="S176" s="9">
        <f t="shared" si="16"/>
        <v>43831</v>
      </c>
      <c r="T176" s="9">
        <f t="shared" si="21"/>
        <v>51136</v>
      </c>
      <c r="U176" s="2"/>
      <c r="V176" s="2"/>
      <c r="W176" s="2"/>
    </row>
    <row r="177" spans="1:23" ht="14.5" hidden="1" x14ac:dyDescent="0.35">
      <c r="A177" s="3" t="s">
        <v>354</v>
      </c>
      <c r="B177" s="3" t="str">
        <f>INDEX('Plant data'!D:D,MATCH('Blast furnaces'!$A177,'Plant data'!$A:$A,0))</f>
        <v>Tangshan</v>
      </c>
      <c r="C177" s="3" t="str">
        <f>INDEX('Plant data'!E:E,MATCH('Blast furnaces'!$A177,'Plant data'!$A:$A,0))</f>
        <v>Hebei</v>
      </c>
      <c r="D177" s="3" t="str">
        <f>INDEX('Plant data'!F:F,MATCH('Blast furnaces'!$A177,'Plant data'!$A:$A,0))</f>
        <v>China</v>
      </c>
      <c r="E177" s="3" t="s">
        <v>355</v>
      </c>
      <c r="F177" s="3" t="s">
        <v>33</v>
      </c>
      <c r="G177" s="5" t="s">
        <v>356</v>
      </c>
      <c r="H177" s="3" t="s">
        <v>29</v>
      </c>
      <c r="I177" s="3" t="s">
        <v>30</v>
      </c>
      <c r="J177" s="3" t="s">
        <v>30</v>
      </c>
      <c r="K177" s="3">
        <v>2009</v>
      </c>
      <c r="L177" s="3">
        <v>16</v>
      </c>
      <c r="M177" s="3" t="s">
        <v>30</v>
      </c>
      <c r="N177" s="3" t="s">
        <v>30</v>
      </c>
      <c r="O177" s="3" t="s">
        <v>30</v>
      </c>
      <c r="P177" s="3">
        <v>4500</v>
      </c>
      <c r="Q177" s="3">
        <v>5500</v>
      </c>
      <c r="R177" s="6">
        <v>44770</v>
      </c>
      <c r="S177" s="9">
        <f t="shared" si="16"/>
        <v>44770</v>
      </c>
      <c r="T177" s="9">
        <f t="shared" si="21"/>
        <v>52075</v>
      </c>
      <c r="U177" s="2"/>
      <c r="V177" s="2"/>
      <c r="W177" s="2"/>
    </row>
    <row r="178" spans="1:23" ht="14.5" hidden="1" x14ac:dyDescent="0.35">
      <c r="A178" s="3" t="s">
        <v>354</v>
      </c>
      <c r="B178" s="3" t="str">
        <f>INDEX('Plant data'!D:D,MATCH('Blast furnaces'!$A178,'Plant data'!$A:$A,0))</f>
        <v>Tangshan</v>
      </c>
      <c r="C178" s="3" t="str">
        <f>INDEX('Plant data'!E:E,MATCH('Blast furnaces'!$A178,'Plant data'!$A:$A,0))</f>
        <v>Hebei</v>
      </c>
      <c r="D178" s="3" t="str">
        <f>INDEX('Plant data'!F:F,MATCH('Blast furnaces'!$A178,'Plant data'!$A:$A,0))</f>
        <v>China</v>
      </c>
      <c r="E178" s="3" t="s">
        <v>357</v>
      </c>
      <c r="F178" s="3" t="s">
        <v>27</v>
      </c>
      <c r="G178" s="5" t="s">
        <v>356</v>
      </c>
      <c r="H178" s="3" t="s">
        <v>29</v>
      </c>
      <c r="I178" s="3" t="s">
        <v>30</v>
      </c>
      <c r="J178" s="3" t="s">
        <v>30</v>
      </c>
      <c r="K178" s="3">
        <v>2010</v>
      </c>
      <c r="L178" s="3">
        <v>15</v>
      </c>
      <c r="M178" s="3" t="s">
        <v>30</v>
      </c>
      <c r="N178" s="3" t="s">
        <v>30</v>
      </c>
      <c r="O178" s="3" t="s">
        <v>30</v>
      </c>
      <c r="P178" s="3">
        <v>4500</v>
      </c>
      <c r="Q178" s="3">
        <v>5500</v>
      </c>
      <c r="R178" s="6">
        <v>45239</v>
      </c>
      <c r="S178" s="9">
        <f t="shared" si="16"/>
        <v>45239</v>
      </c>
      <c r="T178" s="9">
        <f t="shared" si="21"/>
        <v>52544</v>
      </c>
      <c r="U178" s="2"/>
      <c r="V178" s="2"/>
      <c r="W178" s="2"/>
    </row>
    <row r="179" spans="1:23" ht="14.5" hidden="1" x14ac:dyDescent="0.35">
      <c r="A179" s="3" t="s">
        <v>354</v>
      </c>
      <c r="B179" s="3" t="str">
        <f>INDEX('Plant data'!D:D,MATCH('Blast furnaces'!$A179,'Plant data'!$A:$A,0))</f>
        <v>Tangshan</v>
      </c>
      <c r="C179" s="3" t="str">
        <f>INDEX('Plant data'!E:E,MATCH('Blast furnaces'!$A179,'Plant data'!$A:$A,0))</f>
        <v>Hebei</v>
      </c>
      <c r="D179" s="3" t="str">
        <f>INDEX('Plant data'!F:F,MATCH('Blast furnaces'!$A179,'Plant data'!$A:$A,0))</f>
        <v>China</v>
      </c>
      <c r="E179" s="3" t="s">
        <v>358</v>
      </c>
      <c r="F179" s="3" t="s">
        <v>79</v>
      </c>
      <c r="G179" s="5" t="s">
        <v>356</v>
      </c>
      <c r="H179" s="3" t="s">
        <v>29</v>
      </c>
      <c r="I179" s="3" t="s">
        <v>30</v>
      </c>
      <c r="J179" s="3" t="s">
        <v>30</v>
      </c>
      <c r="K179" s="3">
        <v>2019</v>
      </c>
      <c r="L179" s="3">
        <v>6</v>
      </c>
      <c r="M179" s="3" t="s">
        <v>30</v>
      </c>
      <c r="N179" s="3" t="s">
        <v>30</v>
      </c>
      <c r="O179" s="3" t="s">
        <v>30</v>
      </c>
      <c r="P179" s="3">
        <v>4500</v>
      </c>
      <c r="Q179" s="3">
        <v>5500</v>
      </c>
      <c r="R179" s="8"/>
      <c r="S179" s="9" t="str">
        <f t="shared" si="16"/>
        <v/>
      </c>
      <c r="T179" s="9" t="str">
        <f t="shared" si="21"/>
        <v/>
      </c>
      <c r="U179" s="2"/>
      <c r="V179" s="2"/>
      <c r="W179" s="2"/>
    </row>
    <row r="180" spans="1:23" ht="14.5" hidden="1" x14ac:dyDescent="0.35">
      <c r="A180" s="3" t="s">
        <v>359</v>
      </c>
      <c r="B180" s="3" t="str">
        <f>INDEX('Plant data'!D:D,MATCH('Blast furnaces'!$A180,'Plant data'!$A:$A,0))</f>
        <v>Tangshan</v>
      </c>
      <c r="C180" s="3" t="str">
        <f>INDEX('Plant data'!E:E,MATCH('Blast furnaces'!$A180,'Plant data'!$A:$A,0))</f>
        <v>Hebei</v>
      </c>
      <c r="D180" s="3" t="str">
        <f>INDEX('Plant data'!F:F,MATCH('Blast furnaces'!$A180,'Plant data'!$A:$A,0))</f>
        <v>China</v>
      </c>
      <c r="E180" s="3" t="s">
        <v>360</v>
      </c>
      <c r="F180" s="3" t="s">
        <v>33</v>
      </c>
      <c r="G180" s="5" t="s">
        <v>361</v>
      </c>
      <c r="H180" s="3" t="s">
        <v>29</v>
      </c>
      <c r="I180" s="3" t="s">
        <v>30</v>
      </c>
      <c r="J180" s="3" t="s">
        <v>30</v>
      </c>
      <c r="K180" s="3">
        <v>2004</v>
      </c>
      <c r="L180" s="3">
        <v>21</v>
      </c>
      <c r="M180" s="3" t="s">
        <v>30</v>
      </c>
      <c r="N180" s="3" t="s">
        <v>30</v>
      </c>
      <c r="O180" s="3" t="s">
        <v>30</v>
      </c>
      <c r="P180" s="3">
        <v>2225</v>
      </c>
      <c r="Q180" s="3">
        <v>2650</v>
      </c>
      <c r="R180" s="8"/>
      <c r="S180" s="9" t="str">
        <f t="shared" si="16"/>
        <v/>
      </c>
      <c r="T180" s="9" t="str">
        <f t="shared" si="21"/>
        <v/>
      </c>
      <c r="U180" s="2"/>
      <c r="V180" s="2"/>
      <c r="W180" s="2"/>
    </row>
    <row r="181" spans="1:23" ht="14.5" hidden="1" x14ac:dyDescent="0.35">
      <c r="A181" s="3" t="s">
        <v>359</v>
      </c>
      <c r="B181" s="3" t="str">
        <f>INDEX('Plant data'!D:D,MATCH('Blast furnaces'!$A181,'Plant data'!$A:$A,0))</f>
        <v>Tangshan</v>
      </c>
      <c r="C181" s="3" t="str">
        <f>INDEX('Plant data'!E:E,MATCH('Blast furnaces'!$A181,'Plant data'!$A:$A,0))</f>
        <v>Hebei</v>
      </c>
      <c r="D181" s="3" t="str">
        <f>INDEX('Plant data'!F:F,MATCH('Blast furnaces'!$A181,'Plant data'!$A:$A,0))</f>
        <v>China</v>
      </c>
      <c r="E181" s="3" t="s">
        <v>362</v>
      </c>
      <c r="F181" s="3" t="s">
        <v>27</v>
      </c>
      <c r="G181" s="5" t="s">
        <v>361</v>
      </c>
      <c r="H181" s="3" t="s">
        <v>29</v>
      </c>
      <c r="I181" s="3" t="s">
        <v>30</v>
      </c>
      <c r="J181" s="3" t="s">
        <v>30</v>
      </c>
      <c r="K181" s="3">
        <v>2007</v>
      </c>
      <c r="L181" s="3">
        <v>18</v>
      </c>
      <c r="M181" s="3" t="s">
        <v>30</v>
      </c>
      <c r="N181" s="3" t="s">
        <v>30</v>
      </c>
      <c r="O181" s="3" t="s">
        <v>30</v>
      </c>
      <c r="P181" s="3">
        <v>2225</v>
      </c>
      <c r="Q181" s="3">
        <v>2650</v>
      </c>
      <c r="R181" s="6">
        <v>45160</v>
      </c>
      <c r="S181" s="9">
        <f t="shared" si="16"/>
        <v>45160</v>
      </c>
      <c r="T181" s="9">
        <f t="shared" si="21"/>
        <v>52465</v>
      </c>
      <c r="U181" s="2"/>
      <c r="V181" s="2"/>
      <c r="W181" s="2"/>
    </row>
    <row r="182" spans="1:23" ht="14.5" hidden="1" x14ac:dyDescent="0.35">
      <c r="A182" s="3" t="s">
        <v>359</v>
      </c>
      <c r="B182" s="3" t="str">
        <f>INDEX('Plant data'!D:D,MATCH('Blast furnaces'!$A182,'Plant data'!$A:$A,0))</f>
        <v>Tangshan</v>
      </c>
      <c r="C182" s="3" t="str">
        <f>INDEX('Plant data'!E:E,MATCH('Blast furnaces'!$A182,'Plant data'!$A:$A,0))</f>
        <v>Hebei</v>
      </c>
      <c r="D182" s="3" t="str">
        <f>INDEX('Plant data'!F:F,MATCH('Blast furnaces'!$A182,'Plant data'!$A:$A,0))</f>
        <v>China</v>
      </c>
      <c r="E182" s="3" t="s">
        <v>363</v>
      </c>
      <c r="F182" s="3" t="s">
        <v>79</v>
      </c>
      <c r="G182" s="5" t="s">
        <v>361</v>
      </c>
      <c r="H182" s="3" t="s">
        <v>29</v>
      </c>
      <c r="I182" s="3" t="s">
        <v>30</v>
      </c>
      <c r="J182" s="3" t="s">
        <v>30</v>
      </c>
      <c r="K182" s="3">
        <v>2010</v>
      </c>
      <c r="L182" s="3">
        <v>15</v>
      </c>
      <c r="M182" s="3" t="s">
        <v>30</v>
      </c>
      <c r="N182" s="3" t="s">
        <v>30</v>
      </c>
      <c r="O182" s="3" t="s">
        <v>30</v>
      </c>
      <c r="P182" s="3">
        <v>3400</v>
      </c>
      <c r="Q182" s="3">
        <v>4000</v>
      </c>
      <c r="R182" s="8"/>
      <c r="S182" s="9" t="str">
        <f t="shared" si="16"/>
        <v/>
      </c>
      <c r="T182" s="9" t="str">
        <f t="shared" si="21"/>
        <v/>
      </c>
      <c r="U182" s="2"/>
      <c r="V182" s="2"/>
      <c r="W182" s="2"/>
    </row>
    <row r="183" spans="1:23" ht="14.5" hidden="1" x14ac:dyDescent="0.35">
      <c r="A183" s="3" t="s">
        <v>364</v>
      </c>
      <c r="B183" s="3" t="str">
        <f>INDEX('Plant data'!D:D,MATCH('Blast furnaces'!$A183,'Plant data'!$A:$A,0))</f>
        <v>Tangshan</v>
      </c>
      <c r="C183" s="3" t="str">
        <f>INDEX('Plant data'!E:E,MATCH('Blast furnaces'!$A183,'Plant data'!$A:$A,0))</f>
        <v>Hebei</v>
      </c>
      <c r="D183" s="3" t="str">
        <f>INDEX('Plant data'!F:F,MATCH('Blast furnaces'!$A183,'Plant data'!$A:$A,0))</f>
        <v>China</v>
      </c>
      <c r="E183" s="3" t="s">
        <v>365</v>
      </c>
      <c r="F183" s="3" t="s">
        <v>62</v>
      </c>
      <c r="G183" s="5" t="s">
        <v>366</v>
      </c>
      <c r="H183" s="3" t="s">
        <v>29</v>
      </c>
      <c r="I183" s="3" t="s">
        <v>30</v>
      </c>
      <c r="J183" s="3" t="s">
        <v>30</v>
      </c>
      <c r="K183" s="3">
        <v>2021</v>
      </c>
      <c r="L183" s="3">
        <v>4</v>
      </c>
      <c r="M183" s="3" t="s">
        <v>30</v>
      </c>
      <c r="N183" s="3" t="s">
        <v>30</v>
      </c>
      <c r="O183" s="3" t="s">
        <v>30</v>
      </c>
      <c r="P183" s="3">
        <v>1960</v>
      </c>
      <c r="Q183" s="3">
        <v>2300</v>
      </c>
      <c r="R183" s="8"/>
      <c r="S183" s="9" t="str">
        <f t="shared" si="16"/>
        <v/>
      </c>
      <c r="T183" s="9" t="str">
        <f t="shared" si="21"/>
        <v/>
      </c>
      <c r="U183" s="2"/>
      <c r="V183" s="2"/>
      <c r="W183" s="2"/>
    </row>
    <row r="184" spans="1:23" ht="14.5" hidden="1" x14ac:dyDescent="0.35">
      <c r="A184" s="3" t="s">
        <v>364</v>
      </c>
      <c r="B184" s="3" t="str">
        <f>INDEX('Plant data'!D:D,MATCH('Blast furnaces'!$A184,'Plant data'!$A:$A,0))</f>
        <v>Tangshan</v>
      </c>
      <c r="C184" s="3" t="str">
        <f>INDEX('Plant data'!E:E,MATCH('Blast furnaces'!$A184,'Plant data'!$A:$A,0))</f>
        <v>Hebei</v>
      </c>
      <c r="D184" s="3" t="str">
        <f>INDEX('Plant data'!F:F,MATCH('Blast furnaces'!$A184,'Plant data'!$A:$A,0))</f>
        <v>China</v>
      </c>
      <c r="E184" s="3" t="s">
        <v>367</v>
      </c>
      <c r="F184" s="3" t="s">
        <v>79</v>
      </c>
      <c r="G184" s="5" t="s">
        <v>366</v>
      </c>
      <c r="H184" s="3" t="s">
        <v>40</v>
      </c>
      <c r="I184" s="3" t="s">
        <v>30</v>
      </c>
      <c r="J184" s="3" t="s">
        <v>30</v>
      </c>
      <c r="K184" s="3" t="s">
        <v>30</v>
      </c>
      <c r="L184" s="3" t="s">
        <v>30</v>
      </c>
      <c r="M184" s="4">
        <v>45323</v>
      </c>
      <c r="N184" s="3" t="s">
        <v>30</v>
      </c>
      <c r="O184" s="3" t="s">
        <v>30</v>
      </c>
      <c r="P184" s="3">
        <v>1330</v>
      </c>
      <c r="Q184" s="3">
        <v>1580</v>
      </c>
      <c r="R184" s="8"/>
      <c r="S184" s="9" t="str">
        <f t="shared" si="16"/>
        <v/>
      </c>
      <c r="T184" s="9" t="str">
        <f t="shared" si="21"/>
        <v/>
      </c>
      <c r="U184" s="2"/>
      <c r="V184" s="2"/>
      <c r="W184" s="2"/>
    </row>
    <row r="185" spans="1:23" ht="14.5" hidden="1" x14ac:dyDescent="0.35">
      <c r="A185" s="3" t="s">
        <v>364</v>
      </c>
      <c r="B185" s="3" t="str">
        <f>INDEX('Plant data'!D:D,MATCH('Blast furnaces'!$A185,'Plant data'!$A:$A,0))</f>
        <v>Tangshan</v>
      </c>
      <c r="C185" s="3" t="str">
        <f>INDEX('Plant data'!E:E,MATCH('Blast furnaces'!$A185,'Plant data'!$A:$A,0))</f>
        <v>Hebei</v>
      </c>
      <c r="D185" s="3" t="str">
        <f>INDEX('Plant data'!F:F,MATCH('Blast furnaces'!$A185,'Plant data'!$A:$A,0))</f>
        <v>China</v>
      </c>
      <c r="E185" s="3" t="s">
        <v>368</v>
      </c>
      <c r="F185" s="3" t="s">
        <v>245</v>
      </c>
      <c r="G185" s="5" t="s">
        <v>366</v>
      </c>
      <c r="H185" s="3" t="s">
        <v>224</v>
      </c>
      <c r="I185" s="4">
        <v>44652</v>
      </c>
      <c r="J185" s="6">
        <v>45066</v>
      </c>
      <c r="K185" s="3" t="s">
        <v>30</v>
      </c>
      <c r="L185" s="3" t="s">
        <v>30</v>
      </c>
      <c r="M185" s="3" t="s">
        <v>30</v>
      </c>
      <c r="N185" s="3" t="s">
        <v>30</v>
      </c>
      <c r="O185" s="3" t="s">
        <v>30</v>
      </c>
      <c r="P185" s="3">
        <v>1453</v>
      </c>
      <c r="Q185" s="3">
        <v>1690</v>
      </c>
      <c r="R185" s="8"/>
      <c r="S185" s="9" t="str">
        <f t="shared" si="16"/>
        <v/>
      </c>
      <c r="T185" s="2"/>
      <c r="U185" s="2"/>
      <c r="V185" s="2"/>
      <c r="W185" s="2"/>
    </row>
    <row r="186" spans="1:23" ht="14.5" hidden="1" x14ac:dyDescent="0.35">
      <c r="A186" s="3" t="s">
        <v>364</v>
      </c>
      <c r="B186" s="3" t="str">
        <f>INDEX('Plant data'!D:D,MATCH('Blast furnaces'!$A186,'Plant data'!$A:$A,0))</f>
        <v>Tangshan</v>
      </c>
      <c r="C186" s="3" t="str">
        <f>INDEX('Plant data'!E:E,MATCH('Blast furnaces'!$A186,'Plant data'!$A:$A,0))</f>
        <v>Hebei</v>
      </c>
      <c r="D186" s="3" t="str">
        <f>INDEX('Plant data'!F:F,MATCH('Blast furnaces'!$A186,'Plant data'!$A:$A,0))</f>
        <v>China</v>
      </c>
      <c r="E186" s="3" t="s">
        <v>369</v>
      </c>
      <c r="F186" s="3" t="s">
        <v>27</v>
      </c>
      <c r="G186" s="5" t="s">
        <v>366</v>
      </c>
      <c r="H186" s="3" t="s">
        <v>190</v>
      </c>
      <c r="I186" s="3" t="s">
        <v>30</v>
      </c>
      <c r="J186" s="3" t="s">
        <v>30</v>
      </c>
      <c r="K186" s="3" t="s">
        <v>30</v>
      </c>
      <c r="L186" s="3" t="s">
        <v>30</v>
      </c>
      <c r="M186" s="3" t="s">
        <v>30</v>
      </c>
      <c r="N186" s="3" t="s">
        <v>30</v>
      </c>
      <c r="O186" s="4">
        <v>44317</v>
      </c>
      <c r="P186" s="3">
        <v>684</v>
      </c>
      <c r="Q186" s="3">
        <v>680</v>
      </c>
      <c r="R186" s="8"/>
      <c r="S186" s="9" t="str">
        <f t="shared" si="16"/>
        <v/>
      </c>
      <c r="T186" s="2"/>
      <c r="U186" s="2"/>
      <c r="V186" s="2"/>
      <c r="W186" s="2"/>
    </row>
    <row r="187" spans="1:23" ht="14.5" hidden="1" x14ac:dyDescent="0.35">
      <c r="A187" s="3" t="s">
        <v>364</v>
      </c>
      <c r="B187" s="3" t="str">
        <f>INDEX('Plant data'!D:D,MATCH('Blast furnaces'!$A187,'Plant data'!$A:$A,0))</f>
        <v>Tangshan</v>
      </c>
      <c r="C187" s="3" t="str">
        <f>INDEX('Plant data'!E:E,MATCH('Blast furnaces'!$A187,'Plant data'!$A:$A,0))</f>
        <v>Hebei</v>
      </c>
      <c r="D187" s="3" t="str">
        <f>INDEX('Plant data'!F:F,MATCH('Blast furnaces'!$A187,'Plant data'!$A:$A,0))</f>
        <v>China</v>
      </c>
      <c r="E187" s="3" t="s">
        <v>370</v>
      </c>
      <c r="F187" s="3" t="s">
        <v>33</v>
      </c>
      <c r="G187" s="5" t="s">
        <v>366</v>
      </c>
      <c r="H187" s="3" t="s">
        <v>190</v>
      </c>
      <c r="I187" s="3" t="s">
        <v>30</v>
      </c>
      <c r="J187" s="3" t="s">
        <v>30</v>
      </c>
      <c r="K187" s="3" t="s">
        <v>30</v>
      </c>
      <c r="L187" s="3" t="s">
        <v>30</v>
      </c>
      <c r="M187" s="3" t="s">
        <v>30</v>
      </c>
      <c r="N187" s="3" t="s">
        <v>30</v>
      </c>
      <c r="O187" s="4">
        <v>44317</v>
      </c>
      <c r="P187" s="3">
        <v>553</v>
      </c>
      <c r="Q187" s="3">
        <v>550</v>
      </c>
      <c r="R187" s="8"/>
      <c r="S187" s="9" t="str">
        <f t="shared" si="16"/>
        <v/>
      </c>
      <c r="T187" s="2"/>
      <c r="U187" s="2"/>
      <c r="V187" s="2"/>
      <c r="W187" s="2"/>
    </row>
    <row r="188" spans="1:23" ht="14.5" hidden="1" x14ac:dyDescent="0.35">
      <c r="A188" s="3" t="s">
        <v>364</v>
      </c>
      <c r="B188" s="3" t="str">
        <f>INDEX('Plant data'!D:D,MATCH('Blast furnaces'!$A188,'Plant data'!$A:$A,0))</f>
        <v>Tangshan</v>
      </c>
      <c r="C188" s="3" t="str">
        <f>INDEX('Plant data'!E:E,MATCH('Blast furnaces'!$A188,'Plant data'!$A:$A,0))</f>
        <v>Hebei</v>
      </c>
      <c r="D188" s="3" t="str">
        <f>INDEX('Plant data'!F:F,MATCH('Blast furnaces'!$A188,'Plant data'!$A:$A,0))</f>
        <v>China</v>
      </c>
      <c r="E188" s="3" t="s">
        <v>371</v>
      </c>
      <c r="F188" s="3" t="s">
        <v>236</v>
      </c>
      <c r="G188" s="5" t="s">
        <v>366</v>
      </c>
      <c r="H188" s="3" t="s">
        <v>29</v>
      </c>
      <c r="I188" s="3" t="s">
        <v>30</v>
      </c>
      <c r="J188" s="3" t="s">
        <v>30</v>
      </c>
      <c r="K188" s="3" t="s">
        <v>30</v>
      </c>
      <c r="L188" s="3" t="s">
        <v>30</v>
      </c>
      <c r="M188" s="3" t="s">
        <v>30</v>
      </c>
      <c r="N188" s="3" t="s">
        <v>30</v>
      </c>
      <c r="O188" s="3" t="s">
        <v>30</v>
      </c>
      <c r="P188" s="3">
        <v>1589</v>
      </c>
      <c r="Q188" s="3">
        <v>1580</v>
      </c>
      <c r="R188" s="8"/>
      <c r="S188" s="9" t="str">
        <f t="shared" si="16"/>
        <v/>
      </c>
      <c r="T188" s="9" t="str">
        <f t="shared" ref="T188:T189" si="22">IF(R188="","",EDATE(S188,240))</f>
        <v/>
      </c>
      <c r="U188" s="2"/>
      <c r="V188" s="2"/>
      <c r="W188" s="2"/>
    </row>
    <row r="189" spans="1:23" ht="14.5" hidden="1" x14ac:dyDescent="0.35">
      <c r="A189" s="3" t="s">
        <v>364</v>
      </c>
      <c r="B189" s="3" t="str">
        <f>INDEX('Plant data'!D:D,MATCH('Blast furnaces'!$A189,'Plant data'!$A:$A,0))</f>
        <v>Tangshan</v>
      </c>
      <c r="C189" s="3" t="str">
        <f>INDEX('Plant data'!E:E,MATCH('Blast furnaces'!$A189,'Plant data'!$A:$A,0))</f>
        <v>Hebei</v>
      </c>
      <c r="D189" s="3" t="str">
        <f>INDEX('Plant data'!F:F,MATCH('Blast furnaces'!$A189,'Plant data'!$A:$A,0))</f>
        <v>China</v>
      </c>
      <c r="E189" s="3" t="s">
        <v>372</v>
      </c>
      <c r="F189" s="3" t="s">
        <v>243</v>
      </c>
      <c r="G189" s="5" t="s">
        <v>366</v>
      </c>
      <c r="H189" s="3" t="s">
        <v>29</v>
      </c>
      <c r="I189" s="3" t="s">
        <v>30</v>
      </c>
      <c r="J189" s="3" t="s">
        <v>30</v>
      </c>
      <c r="K189" s="3" t="s">
        <v>30</v>
      </c>
      <c r="L189" s="3" t="s">
        <v>30</v>
      </c>
      <c r="M189" s="3" t="s">
        <v>30</v>
      </c>
      <c r="N189" s="3" t="s">
        <v>30</v>
      </c>
      <c r="O189" s="3" t="s">
        <v>30</v>
      </c>
      <c r="P189" s="3">
        <v>1086</v>
      </c>
      <c r="Q189" s="3">
        <v>1080</v>
      </c>
      <c r="R189" s="8"/>
      <c r="S189" s="9" t="str">
        <f t="shared" si="16"/>
        <v/>
      </c>
      <c r="T189" s="9" t="str">
        <f t="shared" si="22"/>
        <v/>
      </c>
      <c r="U189" s="2"/>
      <c r="V189" s="2"/>
      <c r="W189" s="2"/>
    </row>
    <row r="190" spans="1:23" ht="14.5" hidden="1" x14ac:dyDescent="0.35">
      <c r="A190" s="3" t="s">
        <v>364</v>
      </c>
      <c r="B190" s="3" t="str">
        <f>INDEX('Plant data'!D:D,MATCH('Blast furnaces'!$A190,'Plant data'!$A:$A,0))</f>
        <v>Tangshan</v>
      </c>
      <c r="C190" s="3" t="str">
        <f>INDEX('Plant data'!E:E,MATCH('Blast furnaces'!$A190,'Plant data'!$A:$A,0))</f>
        <v>Hebei</v>
      </c>
      <c r="D190" s="3" t="str">
        <f>INDEX('Plant data'!F:F,MATCH('Blast furnaces'!$A190,'Plant data'!$A:$A,0))</f>
        <v>China</v>
      </c>
      <c r="E190" s="3" t="s">
        <v>373</v>
      </c>
      <c r="F190" s="3" t="s">
        <v>247</v>
      </c>
      <c r="G190" s="5" t="s">
        <v>366</v>
      </c>
      <c r="H190" s="3" t="s">
        <v>224</v>
      </c>
      <c r="I190" s="4">
        <v>45323</v>
      </c>
      <c r="J190" s="3">
        <v>2024</v>
      </c>
      <c r="K190" s="3" t="s">
        <v>30</v>
      </c>
      <c r="L190" s="3" t="s">
        <v>30</v>
      </c>
      <c r="M190" s="3" t="s">
        <v>30</v>
      </c>
      <c r="N190" s="3" t="s">
        <v>30</v>
      </c>
      <c r="O190" s="3" t="s">
        <v>30</v>
      </c>
      <c r="P190" s="3">
        <v>1370</v>
      </c>
      <c r="Q190" s="3">
        <v>1580</v>
      </c>
      <c r="R190" s="8"/>
      <c r="S190" s="9" t="str">
        <f t="shared" si="16"/>
        <v/>
      </c>
      <c r="T190" s="2"/>
      <c r="U190" s="2"/>
      <c r="V190" s="2"/>
      <c r="W190" s="2"/>
    </row>
    <row r="191" spans="1:23" ht="14.5" hidden="1" x14ac:dyDescent="0.35">
      <c r="A191" s="3" t="s">
        <v>374</v>
      </c>
      <c r="B191" s="3" t="str">
        <f>INDEX('Plant data'!D:D,MATCH('Blast furnaces'!$A191,'Plant data'!$A:$A,0))</f>
        <v>Tangshan</v>
      </c>
      <c r="C191" s="3" t="str">
        <f>INDEX('Plant data'!E:E,MATCH('Blast furnaces'!$A191,'Plant data'!$A:$A,0))</f>
        <v>Hebei</v>
      </c>
      <c r="D191" s="3" t="str">
        <f>INDEX('Plant data'!F:F,MATCH('Blast furnaces'!$A191,'Plant data'!$A:$A,0))</f>
        <v>China</v>
      </c>
      <c r="E191" s="3" t="s">
        <v>375</v>
      </c>
      <c r="F191" s="3" t="s">
        <v>27</v>
      </c>
      <c r="G191" s="5" t="s">
        <v>376</v>
      </c>
      <c r="H191" s="3" t="s">
        <v>29</v>
      </c>
      <c r="I191" s="3" t="s">
        <v>30</v>
      </c>
      <c r="J191" s="3" t="s">
        <v>30</v>
      </c>
      <c r="K191" s="3">
        <v>2002</v>
      </c>
      <c r="L191" s="3">
        <v>23</v>
      </c>
      <c r="M191" s="3" t="s">
        <v>30</v>
      </c>
      <c r="N191" s="3" t="s">
        <v>30</v>
      </c>
      <c r="O191" s="3" t="s">
        <v>30</v>
      </c>
      <c r="P191" s="3">
        <v>908</v>
      </c>
      <c r="Q191" s="3">
        <v>1080</v>
      </c>
      <c r="R191" s="8"/>
      <c r="S191" s="9" t="str">
        <f t="shared" si="16"/>
        <v/>
      </c>
      <c r="T191" s="9" t="str">
        <f t="shared" ref="T191:T194" si="23">IF(R191="","",EDATE(S191,240))</f>
        <v/>
      </c>
      <c r="U191" s="2"/>
      <c r="V191" s="2"/>
      <c r="W191" s="2"/>
    </row>
    <row r="192" spans="1:23" ht="14.5" hidden="1" x14ac:dyDescent="0.35">
      <c r="A192" s="3" t="s">
        <v>374</v>
      </c>
      <c r="B192" s="3" t="str">
        <f>INDEX('Plant data'!D:D,MATCH('Blast furnaces'!$A192,'Plant data'!$A:$A,0))</f>
        <v>Tangshan</v>
      </c>
      <c r="C192" s="3" t="str">
        <f>INDEX('Plant data'!E:E,MATCH('Blast furnaces'!$A192,'Plant data'!$A:$A,0))</f>
        <v>Hebei</v>
      </c>
      <c r="D192" s="3" t="str">
        <f>INDEX('Plant data'!F:F,MATCH('Blast furnaces'!$A192,'Plant data'!$A:$A,0))</f>
        <v>China</v>
      </c>
      <c r="E192" s="3" t="s">
        <v>377</v>
      </c>
      <c r="F192" s="3" t="s">
        <v>79</v>
      </c>
      <c r="G192" s="5" t="s">
        <v>376</v>
      </c>
      <c r="H192" s="3" t="s">
        <v>29</v>
      </c>
      <c r="I192" s="3" t="s">
        <v>30</v>
      </c>
      <c r="J192" s="3" t="s">
        <v>30</v>
      </c>
      <c r="K192" s="3">
        <v>2002</v>
      </c>
      <c r="L192" s="3">
        <v>23</v>
      </c>
      <c r="M192" s="3" t="s">
        <v>30</v>
      </c>
      <c r="N192" s="3" t="s">
        <v>30</v>
      </c>
      <c r="O192" s="3" t="s">
        <v>30</v>
      </c>
      <c r="P192" s="3">
        <v>908</v>
      </c>
      <c r="Q192" s="3">
        <v>1080</v>
      </c>
      <c r="R192" s="8"/>
      <c r="S192" s="9" t="str">
        <f t="shared" si="16"/>
        <v/>
      </c>
      <c r="T192" s="9" t="str">
        <f t="shared" si="23"/>
        <v/>
      </c>
      <c r="U192" s="2"/>
      <c r="V192" s="2"/>
      <c r="W192" s="2"/>
    </row>
    <row r="193" spans="1:23" ht="14.5" hidden="1" x14ac:dyDescent="0.35">
      <c r="A193" s="3" t="s">
        <v>374</v>
      </c>
      <c r="B193" s="3" t="str">
        <f>INDEX('Plant data'!D:D,MATCH('Blast furnaces'!$A193,'Plant data'!$A:$A,0))</f>
        <v>Tangshan</v>
      </c>
      <c r="C193" s="3" t="str">
        <f>INDEX('Plant data'!E:E,MATCH('Blast furnaces'!$A193,'Plant data'!$A:$A,0))</f>
        <v>Hebei</v>
      </c>
      <c r="D193" s="3" t="str">
        <f>INDEX('Plant data'!F:F,MATCH('Blast furnaces'!$A193,'Plant data'!$A:$A,0))</f>
        <v>China</v>
      </c>
      <c r="E193" s="3" t="s">
        <v>378</v>
      </c>
      <c r="F193" s="3" t="s">
        <v>33</v>
      </c>
      <c r="G193" s="5" t="s">
        <v>376</v>
      </c>
      <c r="H193" s="3" t="s">
        <v>29</v>
      </c>
      <c r="I193" s="3" t="s">
        <v>30</v>
      </c>
      <c r="J193" s="3" t="s">
        <v>30</v>
      </c>
      <c r="K193" s="3">
        <v>2002</v>
      </c>
      <c r="L193" s="3">
        <v>23</v>
      </c>
      <c r="M193" s="3" t="s">
        <v>30</v>
      </c>
      <c r="N193" s="3" t="s">
        <v>30</v>
      </c>
      <c r="O193" s="3" t="s">
        <v>30</v>
      </c>
      <c r="P193" s="3">
        <v>1135</v>
      </c>
      <c r="Q193" s="3">
        <v>1350</v>
      </c>
      <c r="R193" s="6">
        <v>44633</v>
      </c>
      <c r="S193" s="9">
        <f t="shared" si="16"/>
        <v>44633</v>
      </c>
      <c r="T193" s="9">
        <f t="shared" si="23"/>
        <v>51938</v>
      </c>
      <c r="U193" s="2"/>
      <c r="V193" s="2"/>
      <c r="W193" s="2"/>
    </row>
    <row r="194" spans="1:23" ht="14.5" hidden="1" x14ac:dyDescent="0.35">
      <c r="A194" s="3" t="s">
        <v>374</v>
      </c>
      <c r="B194" s="3" t="str">
        <f>INDEX('Plant data'!D:D,MATCH('Blast furnaces'!$A194,'Plant data'!$A:$A,0))</f>
        <v>Tangshan</v>
      </c>
      <c r="C194" s="3" t="str">
        <f>INDEX('Plant data'!E:E,MATCH('Blast furnaces'!$A194,'Plant data'!$A:$A,0))</f>
        <v>Hebei</v>
      </c>
      <c r="D194" s="3" t="str">
        <f>INDEX('Plant data'!F:F,MATCH('Blast furnaces'!$A194,'Plant data'!$A:$A,0))</f>
        <v>China</v>
      </c>
      <c r="E194" s="3" t="s">
        <v>379</v>
      </c>
      <c r="F194" s="3" t="s">
        <v>62</v>
      </c>
      <c r="G194" s="5" t="s">
        <v>376</v>
      </c>
      <c r="H194" s="3" t="s">
        <v>29</v>
      </c>
      <c r="I194" s="3">
        <v>2019</v>
      </c>
      <c r="J194" s="3" t="s">
        <v>30</v>
      </c>
      <c r="K194" s="3">
        <v>2021</v>
      </c>
      <c r="L194" s="3">
        <v>4</v>
      </c>
      <c r="M194" s="3" t="s">
        <v>30</v>
      </c>
      <c r="N194" s="3" t="s">
        <v>30</v>
      </c>
      <c r="O194" s="3" t="s">
        <v>30</v>
      </c>
      <c r="P194" s="3">
        <v>1610</v>
      </c>
      <c r="Q194" s="3">
        <v>2100</v>
      </c>
      <c r="R194" s="8"/>
      <c r="S194" s="9" t="str">
        <f t="shared" si="16"/>
        <v/>
      </c>
      <c r="T194" s="9" t="str">
        <f t="shared" si="23"/>
        <v/>
      </c>
      <c r="U194" s="2"/>
      <c r="V194" s="2"/>
      <c r="W194" s="2"/>
    </row>
    <row r="195" spans="1:23" ht="14.5" hidden="1" x14ac:dyDescent="0.35">
      <c r="A195" s="3" t="s">
        <v>380</v>
      </c>
      <c r="B195" s="3" t="str">
        <f>INDEX('Plant data'!D:D,MATCH('Blast furnaces'!$A195,'Plant data'!$A:$A,0))</f>
        <v>Tangshan</v>
      </c>
      <c r="C195" s="3" t="str">
        <f>INDEX('Plant data'!E:E,MATCH('Blast furnaces'!$A195,'Plant data'!$A:$A,0))</f>
        <v>Hebei</v>
      </c>
      <c r="D195" s="3" t="str">
        <f>INDEX('Plant data'!F:F,MATCH('Blast furnaces'!$A195,'Plant data'!$A:$A,0))</f>
        <v>China</v>
      </c>
      <c r="E195" s="3" t="s">
        <v>381</v>
      </c>
      <c r="F195" s="3" t="s">
        <v>33</v>
      </c>
      <c r="G195" s="5" t="s">
        <v>382</v>
      </c>
      <c r="H195" s="3" t="s">
        <v>190</v>
      </c>
      <c r="I195" s="3" t="s">
        <v>30</v>
      </c>
      <c r="J195" s="3" t="s">
        <v>30</v>
      </c>
      <c r="K195" s="3" t="s">
        <v>30</v>
      </c>
      <c r="L195" s="3" t="s">
        <v>30</v>
      </c>
      <c r="M195" s="7">
        <v>44531</v>
      </c>
      <c r="N195" s="3" t="s">
        <v>30</v>
      </c>
      <c r="O195" s="3">
        <v>2023</v>
      </c>
      <c r="P195" s="3">
        <v>515</v>
      </c>
      <c r="Q195" s="3">
        <v>480</v>
      </c>
      <c r="R195" s="8"/>
      <c r="S195" s="9" t="str">
        <f t="shared" ref="S195:S258" si="24">_xlfn.LET(
  _xlpm.x, R195,
  _xlpm.t, TEXT(R195,"@"),
  IF(R195="","",
     IF(ISNUMBER(_xlpm.x),
        IF(_xlpm.x&gt;=30000, _xlpm.x, DATE(_xlpm.x,1,1)),
        DATE(
          LEFT(_xlpm.t,4),
          IF(LEN(_xlpm.t)&gt;=7, MID(_xlpm.t,6,2), 1),
          IF(LEN(_xlpm.t)&gt;=10, RIGHT(_xlpm.t,2), 1)
        )
     )
  )
)</f>
        <v/>
      </c>
      <c r="T195" s="2"/>
      <c r="U195" s="2"/>
      <c r="V195" s="2"/>
      <c r="W195" s="2"/>
    </row>
    <row r="196" spans="1:23" ht="14.5" hidden="1" x14ac:dyDescent="0.35">
      <c r="A196" s="3" t="s">
        <v>380</v>
      </c>
      <c r="B196" s="3" t="str">
        <f>INDEX('Plant data'!D:D,MATCH('Blast furnaces'!$A196,'Plant data'!$A:$A,0))</f>
        <v>Tangshan</v>
      </c>
      <c r="C196" s="3" t="str">
        <f>INDEX('Plant data'!E:E,MATCH('Blast furnaces'!$A196,'Plant data'!$A:$A,0))</f>
        <v>Hebei</v>
      </c>
      <c r="D196" s="3" t="str">
        <f>INDEX('Plant data'!F:F,MATCH('Blast furnaces'!$A196,'Plant data'!$A:$A,0))</f>
        <v>China</v>
      </c>
      <c r="E196" s="3" t="s">
        <v>383</v>
      </c>
      <c r="F196" s="3" t="s">
        <v>79</v>
      </c>
      <c r="G196" s="5" t="s">
        <v>382</v>
      </c>
      <c r="H196" s="3" t="s">
        <v>190</v>
      </c>
      <c r="I196" s="3" t="s">
        <v>30</v>
      </c>
      <c r="J196" s="3" t="s">
        <v>30</v>
      </c>
      <c r="K196" s="3" t="s">
        <v>30</v>
      </c>
      <c r="L196" s="3" t="s">
        <v>30</v>
      </c>
      <c r="M196" s="7">
        <v>44531</v>
      </c>
      <c r="N196" s="3" t="s">
        <v>30</v>
      </c>
      <c r="O196" s="3">
        <v>2023</v>
      </c>
      <c r="P196" s="3">
        <v>540</v>
      </c>
      <c r="Q196" s="3">
        <v>480</v>
      </c>
      <c r="R196" s="8"/>
      <c r="S196" s="9" t="str">
        <f t="shared" si="24"/>
        <v/>
      </c>
      <c r="T196" s="2"/>
      <c r="U196" s="2"/>
      <c r="V196" s="2"/>
      <c r="W196" s="2"/>
    </row>
    <row r="197" spans="1:23" ht="14.5" hidden="1" x14ac:dyDescent="0.35">
      <c r="A197" s="3" t="s">
        <v>380</v>
      </c>
      <c r="B197" s="3" t="str">
        <f>INDEX('Plant data'!D:D,MATCH('Blast furnaces'!$A197,'Plant data'!$A:$A,0))</f>
        <v>Tangshan</v>
      </c>
      <c r="C197" s="3" t="str">
        <f>INDEX('Plant data'!E:E,MATCH('Blast furnaces'!$A197,'Plant data'!$A:$A,0))</f>
        <v>Hebei</v>
      </c>
      <c r="D197" s="3" t="str">
        <f>INDEX('Plant data'!F:F,MATCH('Blast furnaces'!$A197,'Plant data'!$A:$A,0))</f>
        <v>China</v>
      </c>
      <c r="E197" s="3" t="s">
        <v>384</v>
      </c>
      <c r="F197" s="3" t="s">
        <v>62</v>
      </c>
      <c r="G197" s="5" t="s">
        <v>382</v>
      </c>
      <c r="H197" s="3" t="s">
        <v>29</v>
      </c>
      <c r="I197" s="3" t="s">
        <v>30</v>
      </c>
      <c r="J197" s="3" t="s">
        <v>30</v>
      </c>
      <c r="K197" s="3" t="s">
        <v>30</v>
      </c>
      <c r="L197" s="3" t="s">
        <v>30</v>
      </c>
      <c r="M197" s="3" t="s">
        <v>30</v>
      </c>
      <c r="N197" s="3" t="s">
        <v>30</v>
      </c>
      <c r="O197" s="3" t="s">
        <v>30</v>
      </c>
      <c r="P197" s="3">
        <v>1040</v>
      </c>
      <c r="Q197" s="3">
        <v>1080</v>
      </c>
      <c r="R197" s="8"/>
      <c r="S197" s="9" t="str">
        <f t="shared" si="24"/>
        <v/>
      </c>
      <c r="T197" s="9" t="str">
        <f t="shared" ref="T197:T209" si="25">IF(R197="","",EDATE(S197,240))</f>
        <v/>
      </c>
      <c r="U197" s="2"/>
      <c r="V197" s="2"/>
      <c r="W197" s="2"/>
    </row>
    <row r="198" spans="1:23" ht="14.5" hidden="1" x14ac:dyDescent="0.35">
      <c r="A198" s="3" t="s">
        <v>380</v>
      </c>
      <c r="B198" s="3" t="str">
        <f>INDEX('Plant data'!D:D,MATCH('Blast furnaces'!$A198,'Plant data'!$A:$A,0))</f>
        <v>Tangshan</v>
      </c>
      <c r="C198" s="3" t="str">
        <f>INDEX('Plant data'!E:E,MATCH('Blast furnaces'!$A198,'Plant data'!$A:$A,0))</f>
        <v>Hebei</v>
      </c>
      <c r="D198" s="3" t="str">
        <f>INDEX('Plant data'!F:F,MATCH('Blast furnaces'!$A198,'Plant data'!$A:$A,0))</f>
        <v>China</v>
      </c>
      <c r="E198" s="3" t="s">
        <v>385</v>
      </c>
      <c r="F198" s="3" t="s">
        <v>180</v>
      </c>
      <c r="G198" s="5" t="s">
        <v>382</v>
      </c>
      <c r="H198" s="3" t="s">
        <v>29</v>
      </c>
      <c r="I198" s="3" t="s">
        <v>30</v>
      </c>
      <c r="J198" s="3" t="s">
        <v>30</v>
      </c>
      <c r="K198" s="3" t="s">
        <v>30</v>
      </c>
      <c r="L198" s="3" t="s">
        <v>30</v>
      </c>
      <c r="M198" s="3" t="s">
        <v>30</v>
      </c>
      <c r="N198" s="3" t="s">
        <v>30</v>
      </c>
      <c r="O198" s="3" t="s">
        <v>30</v>
      </c>
      <c r="P198" s="3">
        <v>1040</v>
      </c>
      <c r="Q198" s="3">
        <v>1080</v>
      </c>
      <c r="R198" s="8"/>
      <c r="S198" s="9" t="str">
        <f t="shared" si="24"/>
        <v/>
      </c>
      <c r="T198" s="9" t="str">
        <f t="shared" si="25"/>
        <v/>
      </c>
      <c r="U198" s="2"/>
      <c r="V198" s="2"/>
      <c r="W198" s="2"/>
    </row>
    <row r="199" spans="1:23" ht="14.5" hidden="1" x14ac:dyDescent="0.35">
      <c r="A199" s="3" t="s">
        <v>380</v>
      </c>
      <c r="B199" s="3" t="str">
        <f>INDEX('Plant data'!D:D,MATCH('Blast furnaces'!$A199,'Plant data'!$A:$A,0))</f>
        <v>Tangshan</v>
      </c>
      <c r="C199" s="3" t="str">
        <f>INDEX('Plant data'!E:E,MATCH('Blast furnaces'!$A199,'Plant data'!$A:$A,0))</f>
        <v>Hebei</v>
      </c>
      <c r="D199" s="3" t="str">
        <f>INDEX('Plant data'!F:F,MATCH('Blast furnaces'!$A199,'Plant data'!$A:$A,0))</f>
        <v>China</v>
      </c>
      <c r="E199" s="3" t="s">
        <v>386</v>
      </c>
      <c r="F199" s="3" t="s">
        <v>236</v>
      </c>
      <c r="G199" s="5" t="s">
        <v>382</v>
      </c>
      <c r="H199" s="3" t="s">
        <v>29</v>
      </c>
      <c r="I199" s="3" t="s">
        <v>30</v>
      </c>
      <c r="J199" s="3" t="s">
        <v>30</v>
      </c>
      <c r="K199" s="3" t="s">
        <v>30</v>
      </c>
      <c r="L199" s="3" t="s">
        <v>30</v>
      </c>
      <c r="M199" s="3" t="s">
        <v>30</v>
      </c>
      <c r="N199" s="3" t="s">
        <v>30</v>
      </c>
      <c r="O199" s="3" t="s">
        <v>30</v>
      </c>
      <c r="P199" s="3">
        <v>1040</v>
      </c>
      <c r="Q199" s="3">
        <v>1080</v>
      </c>
      <c r="R199" s="8"/>
      <c r="S199" s="9" t="str">
        <f t="shared" si="24"/>
        <v/>
      </c>
      <c r="T199" s="9" t="str">
        <f t="shared" si="25"/>
        <v/>
      </c>
      <c r="U199" s="2"/>
      <c r="V199" s="2"/>
      <c r="W199" s="2"/>
    </row>
    <row r="200" spans="1:23" ht="14.5" hidden="1" x14ac:dyDescent="0.35">
      <c r="A200" s="3" t="s">
        <v>380</v>
      </c>
      <c r="B200" s="3" t="str">
        <f>INDEX('Plant data'!D:D,MATCH('Blast furnaces'!$A200,'Plant data'!$A:$A,0))</f>
        <v>Tangshan</v>
      </c>
      <c r="C200" s="3" t="str">
        <f>INDEX('Plant data'!E:E,MATCH('Blast furnaces'!$A200,'Plant data'!$A:$A,0))</f>
        <v>Hebei</v>
      </c>
      <c r="D200" s="3" t="str">
        <f>INDEX('Plant data'!F:F,MATCH('Blast furnaces'!$A200,'Plant data'!$A:$A,0))</f>
        <v>China</v>
      </c>
      <c r="E200" s="3" t="s">
        <v>387</v>
      </c>
      <c r="F200" s="3" t="s">
        <v>243</v>
      </c>
      <c r="G200" s="5" t="s">
        <v>382</v>
      </c>
      <c r="H200" s="3" t="s">
        <v>29</v>
      </c>
      <c r="I200" s="3" t="s">
        <v>30</v>
      </c>
      <c r="J200" s="3" t="s">
        <v>30</v>
      </c>
      <c r="K200" s="3" t="s">
        <v>30</v>
      </c>
      <c r="L200" s="3" t="s">
        <v>30</v>
      </c>
      <c r="M200" s="3" t="s">
        <v>30</v>
      </c>
      <c r="N200" s="3" t="s">
        <v>30</v>
      </c>
      <c r="O200" s="3" t="s">
        <v>30</v>
      </c>
      <c r="P200" s="3">
        <v>1040</v>
      </c>
      <c r="Q200" s="3">
        <v>1080</v>
      </c>
      <c r="R200" s="8"/>
      <c r="S200" s="9" t="str">
        <f t="shared" si="24"/>
        <v/>
      </c>
      <c r="T200" s="9" t="str">
        <f t="shared" si="25"/>
        <v/>
      </c>
      <c r="U200" s="2"/>
      <c r="V200" s="2"/>
      <c r="W200" s="2"/>
    </row>
    <row r="201" spans="1:23" ht="14.5" hidden="1" x14ac:dyDescent="0.35">
      <c r="A201" s="3" t="s">
        <v>380</v>
      </c>
      <c r="B201" s="3" t="str">
        <f>INDEX('Plant data'!D:D,MATCH('Blast furnaces'!$A201,'Plant data'!$A:$A,0))</f>
        <v>Tangshan</v>
      </c>
      <c r="C201" s="3" t="str">
        <f>INDEX('Plant data'!E:E,MATCH('Blast furnaces'!$A201,'Plant data'!$A:$A,0))</f>
        <v>Hebei</v>
      </c>
      <c r="D201" s="3" t="str">
        <f>INDEX('Plant data'!F:F,MATCH('Blast furnaces'!$A201,'Plant data'!$A:$A,0))</f>
        <v>China</v>
      </c>
      <c r="E201" s="3" t="s">
        <v>388</v>
      </c>
      <c r="F201" s="3" t="s">
        <v>245</v>
      </c>
      <c r="G201" s="5" t="s">
        <v>382</v>
      </c>
      <c r="H201" s="3" t="s">
        <v>29</v>
      </c>
      <c r="I201" s="3" t="s">
        <v>30</v>
      </c>
      <c r="J201" s="3" t="s">
        <v>30</v>
      </c>
      <c r="K201" s="3" t="s">
        <v>30</v>
      </c>
      <c r="L201" s="3" t="s">
        <v>30</v>
      </c>
      <c r="M201" s="3" t="s">
        <v>30</v>
      </c>
      <c r="N201" s="3" t="s">
        <v>30</v>
      </c>
      <c r="O201" s="3" t="s">
        <v>30</v>
      </c>
      <c r="P201" s="3">
        <v>1040</v>
      </c>
      <c r="Q201" s="3">
        <v>1080</v>
      </c>
      <c r="R201" s="8"/>
      <c r="S201" s="9" t="str">
        <f t="shared" si="24"/>
        <v/>
      </c>
      <c r="T201" s="9" t="str">
        <f t="shared" si="25"/>
        <v/>
      </c>
      <c r="U201" s="2"/>
      <c r="V201" s="2"/>
      <c r="W201" s="2"/>
    </row>
    <row r="202" spans="1:23" ht="14.5" hidden="1" x14ac:dyDescent="0.35">
      <c r="A202" s="3" t="s">
        <v>380</v>
      </c>
      <c r="B202" s="3" t="str">
        <f>INDEX('Plant data'!D:D,MATCH('Blast furnaces'!$A202,'Plant data'!$A:$A,0))</f>
        <v>Tangshan</v>
      </c>
      <c r="C202" s="3" t="str">
        <f>INDEX('Plant data'!E:E,MATCH('Blast furnaces'!$A202,'Plant data'!$A:$A,0))</f>
        <v>Hebei</v>
      </c>
      <c r="D202" s="3" t="str">
        <f>INDEX('Plant data'!F:F,MATCH('Blast furnaces'!$A202,'Plant data'!$A:$A,0))</f>
        <v>China</v>
      </c>
      <c r="E202" s="3" t="s">
        <v>389</v>
      </c>
      <c r="F202" s="3" t="s">
        <v>247</v>
      </c>
      <c r="G202" s="5" t="s">
        <v>382</v>
      </c>
      <c r="H202" s="3" t="s">
        <v>29</v>
      </c>
      <c r="I202" s="3" t="s">
        <v>30</v>
      </c>
      <c r="J202" s="3" t="s">
        <v>30</v>
      </c>
      <c r="K202" s="3" t="s">
        <v>30</v>
      </c>
      <c r="L202" s="3" t="s">
        <v>30</v>
      </c>
      <c r="M202" s="3" t="s">
        <v>30</v>
      </c>
      <c r="N202" s="3" t="s">
        <v>30</v>
      </c>
      <c r="O202" s="3" t="s">
        <v>30</v>
      </c>
      <c r="P202" s="3">
        <v>1040</v>
      </c>
      <c r="Q202" s="3">
        <v>1080</v>
      </c>
      <c r="R202" s="8"/>
      <c r="S202" s="9" t="str">
        <f t="shared" si="24"/>
        <v/>
      </c>
      <c r="T202" s="9" t="str">
        <f t="shared" si="25"/>
        <v/>
      </c>
      <c r="U202" s="2"/>
      <c r="V202" s="2"/>
      <c r="W202" s="2"/>
    </row>
    <row r="203" spans="1:23" ht="14.5" hidden="1" x14ac:dyDescent="0.35">
      <c r="A203" s="3" t="s">
        <v>380</v>
      </c>
      <c r="B203" s="3" t="str">
        <f>INDEX('Plant data'!D:D,MATCH('Blast furnaces'!$A203,'Plant data'!$A:$A,0))</f>
        <v>Tangshan</v>
      </c>
      <c r="C203" s="3" t="str">
        <f>INDEX('Plant data'!E:E,MATCH('Blast furnaces'!$A203,'Plant data'!$A:$A,0))</f>
        <v>Hebei</v>
      </c>
      <c r="D203" s="3" t="str">
        <f>INDEX('Plant data'!F:F,MATCH('Blast furnaces'!$A203,'Plant data'!$A:$A,0))</f>
        <v>China</v>
      </c>
      <c r="E203" s="3" t="s">
        <v>390</v>
      </c>
      <c r="F203" s="3" t="s">
        <v>141</v>
      </c>
      <c r="G203" s="5" t="s">
        <v>382</v>
      </c>
      <c r="H203" s="3" t="s">
        <v>29</v>
      </c>
      <c r="I203" s="7">
        <v>44531</v>
      </c>
      <c r="J203" s="3" t="s">
        <v>30</v>
      </c>
      <c r="K203" s="3">
        <v>2023</v>
      </c>
      <c r="L203" s="3">
        <v>2</v>
      </c>
      <c r="M203" s="3" t="s">
        <v>30</v>
      </c>
      <c r="N203" s="3" t="s">
        <v>30</v>
      </c>
      <c r="O203" s="3" t="s">
        <v>30</v>
      </c>
      <c r="P203" s="3">
        <v>1150</v>
      </c>
      <c r="Q203" s="3">
        <v>1250</v>
      </c>
      <c r="R203" s="8"/>
      <c r="S203" s="9" t="str">
        <f t="shared" si="24"/>
        <v/>
      </c>
      <c r="T203" s="9" t="str">
        <f t="shared" si="25"/>
        <v/>
      </c>
      <c r="U203" s="2"/>
      <c r="V203" s="2"/>
      <c r="W203" s="2"/>
    </row>
    <row r="204" spans="1:23" ht="14.5" hidden="1" x14ac:dyDescent="0.35">
      <c r="A204" s="3" t="s">
        <v>380</v>
      </c>
      <c r="B204" s="3" t="str">
        <f>INDEX('Plant data'!D:D,MATCH('Blast furnaces'!$A204,'Plant data'!$A:$A,0))</f>
        <v>Tangshan</v>
      </c>
      <c r="C204" s="3" t="str">
        <f>INDEX('Plant data'!E:E,MATCH('Blast furnaces'!$A204,'Plant data'!$A:$A,0))</f>
        <v>Hebei</v>
      </c>
      <c r="D204" s="3" t="str">
        <f>INDEX('Plant data'!F:F,MATCH('Blast furnaces'!$A204,'Plant data'!$A:$A,0))</f>
        <v>China</v>
      </c>
      <c r="E204" s="3" t="s">
        <v>391</v>
      </c>
      <c r="F204" s="3" t="s">
        <v>392</v>
      </c>
      <c r="G204" s="5" t="s">
        <v>382</v>
      </c>
      <c r="H204" s="3" t="s">
        <v>29</v>
      </c>
      <c r="I204" s="7">
        <v>44531</v>
      </c>
      <c r="J204" s="3" t="s">
        <v>30</v>
      </c>
      <c r="K204" s="3">
        <v>2024</v>
      </c>
      <c r="L204" s="3">
        <v>1</v>
      </c>
      <c r="M204" s="3" t="s">
        <v>30</v>
      </c>
      <c r="N204" s="3" t="s">
        <v>30</v>
      </c>
      <c r="O204" s="3" t="s">
        <v>30</v>
      </c>
      <c r="P204" s="3">
        <v>1150</v>
      </c>
      <c r="Q204" s="3">
        <v>1250</v>
      </c>
      <c r="R204" s="8"/>
      <c r="S204" s="9" t="str">
        <f t="shared" si="24"/>
        <v/>
      </c>
      <c r="T204" s="9" t="str">
        <f t="shared" si="25"/>
        <v/>
      </c>
      <c r="U204" s="2"/>
      <c r="V204" s="2"/>
      <c r="W204" s="2"/>
    </row>
    <row r="205" spans="1:23" ht="14.5" hidden="1" x14ac:dyDescent="0.35">
      <c r="A205" s="3" t="s">
        <v>393</v>
      </c>
      <c r="B205" s="3" t="str">
        <f>INDEX('Plant data'!D:D,MATCH('Blast furnaces'!$A205,'Plant data'!$A:$A,0))</f>
        <v>Tangshan</v>
      </c>
      <c r="C205" s="3" t="str">
        <f>INDEX('Plant data'!E:E,MATCH('Blast furnaces'!$A205,'Plant data'!$A:$A,0))</f>
        <v>Hebei</v>
      </c>
      <c r="D205" s="3" t="str">
        <f>INDEX('Plant data'!F:F,MATCH('Blast furnaces'!$A205,'Plant data'!$A:$A,0))</f>
        <v>China</v>
      </c>
      <c r="E205" s="3" t="s">
        <v>394</v>
      </c>
      <c r="F205" s="3" t="s">
        <v>395</v>
      </c>
      <c r="G205" s="5" t="s">
        <v>396</v>
      </c>
      <c r="H205" s="3" t="s">
        <v>29</v>
      </c>
      <c r="I205" s="3" t="s">
        <v>30</v>
      </c>
      <c r="J205" s="3" t="s">
        <v>30</v>
      </c>
      <c r="K205" s="3">
        <v>2021</v>
      </c>
      <c r="L205" s="3">
        <v>4</v>
      </c>
      <c r="M205" s="3" t="s">
        <v>30</v>
      </c>
      <c r="N205" s="3" t="s">
        <v>30</v>
      </c>
      <c r="O205" s="3" t="s">
        <v>30</v>
      </c>
      <c r="P205" s="3">
        <v>1150</v>
      </c>
      <c r="Q205" s="3">
        <v>1250</v>
      </c>
      <c r="R205" s="6">
        <v>45400</v>
      </c>
      <c r="S205" s="9">
        <f t="shared" si="24"/>
        <v>45400</v>
      </c>
      <c r="T205" s="9">
        <f t="shared" si="25"/>
        <v>52705</v>
      </c>
      <c r="U205" s="2"/>
      <c r="V205" s="2"/>
      <c r="W205" s="2"/>
    </row>
    <row r="206" spans="1:23" ht="14.5" hidden="1" x14ac:dyDescent="0.35">
      <c r="A206" s="3" t="s">
        <v>393</v>
      </c>
      <c r="B206" s="3" t="str">
        <f>INDEX('Plant data'!D:D,MATCH('Blast furnaces'!$A206,'Plant data'!$A:$A,0))</f>
        <v>Tangshan</v>
      </c>
      <c r="C206" s="3" t="str">
        <f>INDEX('Plant data'!E:E,MATCH('Blast furnaces'!$A206,'Plant data'!$A:$A,0))</f>
        <v>Hebei</v>
      </c>
      <c r="D206" s="3" t="str">
        <f>INDEX('Plant data'!F:F,MATCH('Blast furnaces'!$A206,'Plant data'!$A:$A,0))</f>
        <v>China</v>
      </c>
      <c r="E206" s="3" t="s">
        <v>397</v>
      </c>
      <c r="F206" s="3" t="s">
        <v>180</v>
      </c>
      <c r="G206" s="5" t="s">
        <v>396</v>
      </c>
      <c r="H206" s="3" t="s">
        <v>29</v>
      </c>
      <c r="I206" s="3" t="s">
        <v>30</v>
      </c>
      <c r="J206" s="3" t="s">
        <v>30</v>
      </c>
      <c r="K206" s="3">
        <v>2010</v>
      </c>
      <c r="L206" s="3">
        <v>15</v>
      </c>
      <c r="M206" s="3" t="s">
        <v>30</v>
      </c>
      <c r="N206" s="3" t="s">
        <v>30</v>
      </c>
      <c r="O206" s="3" t="s">
        <v>30</v>
      </c>
      <c r="P206" s="3">
        <v>1250</v>
      </c>
      <c r="Q206" s="3">
        <v>1080</v>
      </c>
      <c r="R206" s="8"/>
      <c r="S206" s="9" t="str">
        <f t="shared" si="24"/>
        <v/>
      </c>
      <c r="T206" s="9" t="str">
        <f t="shared" si="25"/>
        <v/>
      </c>
      <c r="U206" s="2"/>
      <c r="V206" s="2"/>
      <c r="W206" s="2"/>
    </row>
    <row r="207" spans="1:23" ht="14.5" hidden="1" x14ac:dyDescent="0.35">
      <c r="A207" s="3" t="s">
        <v>393</v>
      </c>
      <c r="B207" s="3" t="str">
        <f>INDEX('Plant data'!D:D,MATCH('Blast furnaces'!$A207,'Plant data'!$A:$A,0))</f>
        <v>Tangshan</v>
      </c>
      <c r="C207" s="3" t="str">
        <f>INDEX('Plant data'!E:E,MATCH('Blast furnaces'!$A207,'Plant data'!$A:$A,0))</f>
        <v>Hebei</v>
      </c>
      <c r="D207" s="3" t="str">
        <f>INDEX('Plant data'!F:F,MATCH('Blast furnaces'!$A207,'Plant data'!$A:$A,0))</f>
        <v>China</v>
      </c>
      <c r="E207" s="3" t="s">
        <v>398</v>
      </c>
      <c r="F207" s="3" t="s">
        <v>236</v>
      </c>
      <c r="G207" s="5" t="s">
        <v>396</v>
      </c>
      <c r="H207" s="3" t="s">
        <v>29</v>
      </c>
      <c r="I207" s="3" t="s">
        <v>30</v>
      </c>
      <c r="J207" s="3" t="s">
        <v>30</v>
      </c>
      <c r="K207" s="3">
        <v>2010</v>
      </c>
      <c r="L207" s="3">
        <v>15</v>
      </c>
      <c r="M207" s="3" t="s">
        <v>30</v>
      </c>
      <c r="N207" s="3" t="s">
        <v>30</v>
      </c>
      <c r="O207" s="3" t="s">
        <v>30</v>
      </c>
      <c r="P207" s="3">
        <v>1250</v>
      </c>
      <c r="Q207" s="3">
        <v>1080</v>
      </c>
      <c r="R207" s="8"/>
      <c r="S207" s="9" t="str">
        <f t="shared" si="24"/>
        <v/>
      </c>
      <c r="T207" s="9" t="str">
        <f t="shared" si="25"/>
        <v/>
      </c>
      <c r="U207" s="2"/>
      <c r="V207" s="2"/>
      <c r="W207" s="2"/>
    </row>
    <row r="208" spans="1:23" ht="14.5" hidden="1" x14ac:dyDescent="0.35">
      <c r="A208" s="3" t="s">
        <v>393</v>
      </c>
      <c r="B208" s="3" t="str">
        <f>INDEX('Plant data'!D:D,MATCH('Blast furnaces'!$A208,'Plant data'!$A:$A,0))</f>
        <v>Tangshan</v>
      </c>
      <c r="C208" s="3" t="str">
        <f>INDEX('Plant data'!E:E,MATCH('Blast furnaces'!$A208,'Plant data'!$A:$A,0))</f>
        <v>Hebei</v>
      </c>
      <c r="D208" s="3" t="str">
        <f>INDEX('Plant data'!F:F,MATCH('Blast furnaces'!$A208,'Plant data'!$A:$A,0))</f>
        <v>China</v>
      </c>
      <c r="E208" s="3" t="s">
        <v>399</v>
      </c>
      <c r="F208" s="3" t="s">
        <v>79</v>
      </c>
      <c r="G208" s="5" t="s">
        <v>396</v>
      </c>
      <c r="H208" s="3" t="s">
        <v>29</v>
      </c>
      <c r="I208" s="3" t="s">
        <v>30</v>
      </c>
      <c r="J208" s="3" t="s">
        <v>30</v>
      </c>
      <c r="K208" s="3">
        <v>2012</v>
      </c>
      <c r="L208" s="3">
        <v>13</v>
      </c>
      <c r="M208" s="3" t="s">
        <v>30</v>
      </c>
      <c r="N208" s="3" t="s">
        <v>30</v>
      </c>
      <c r="O208" s="3" t="s">
        <v>30</v>
      </c>
      <c r="P208" s="3">
        <v>3175</v>
      </c>
      <c r="Q208" s="3">
        <v>2560</v>
      </c>
      <c r="R208" s="8"/>
      <c r="S208" s="9" t="str">
        <f t="shared" si="24"/>
        <v/>
      </c>
      <c r="T208" s="9" t="str">
        <f t="shared" si="25"/>
        <v/>
      </c>
      <c r="U208" s="2"/>
      <c r="V208" s="2"/>
      <c r="W208" s="2"/>
    </row>
    <row r="209" spans="1:23" ht="14.5" hidden="1" x14ac:dyDescent="0.35">
      <c r="A209" s="3" t="s">
        <v>393</v>
      </c>
      <c r="B209" s="3" t="str">
        <f>INDEX('Plant data'!D:D,MATCH('Blast furnaces'!$A209,'Plant data'!$A:$A,0))</f>
        <v>Tangshan</v>
      </c>
      <c r="C209" s="3" t="str">
        <f>INDEX('Plant data'!E:E,MATCH('Blast furnaces'!$A209,'Plant data'!$A:$A,0))</f>
        <v>Hebei</v>
      </c>
      <c r="D209" s="3" t="str">
        <f>INDEX('Plant data'!F:F,MATCH('Blast furnaces'!$A209,'Plant data'!$A:$A,0))</f>
        <v>China</v>
      </c>
      <c r="E209" s="3" t="s">
        <v>400</v>
      </c>
      <c r="F209" s="3" t="s">
        <v>48</v>
      </c>
      <c r="G209" s="5" t="s">
        <v>396</v>
      </c>
      <c r="H209" s="3" t="s">
        <v>29</v>
      </c>
      <c r="I209" s="3" t="s">
        <v>30</v>
      </c>
      <c r="J209" s="3" t="s">
        <v>30</v>
      </c>
      <c r="K209" s="3" t="s">
        <v>30</v>
      </c>
      <c r="L209" s="3" t="s">
        <v>30</v>
      </c>
      <c r="M209" s="3" t="s">
        <v>30</v>
      </c>
      <c r="N209" s="3" t="s">
        <v>30</v>
      </c>
      <c r="O209" s="3" t="s">
        <v>30</v>
      </c>
      <c r="P209" s="3">
        <v>3175</v>
      </c>
      <c r="Q209" s="3">
        <v>2560</v>
      </c>
      <c r="R209" s="4">
        <v>45017</v>
      </c>
      <c r="S209" s="9">
        <f t="shared" si="24"/>
        <v>45017</v>
      </c>
      <c r="T209" s="9">
        <f t="shared" si="25"/>
        <v>52322</v>
      </c>
      <c r="U209" s="2"/>
      <c r="V209" s="2"/>
      <c r="W209" s="2"/>
    </row>
    <row r="210" spans="1:23" ht="14.5" hidden="1" x14ac:dyDescent="0.35">
      <c r="A210" s="3" t="s">
        <v>401</v>
      </c>
      <c r="B210" s="3" t="str">
        <f>INDEX('Plant data'!D:D,MATCH('Blast furnaces'!$A210,'Plant data'!$A:$A,0))</f>
        <v>Tangshan</v>
      </c>
      <c r="C210" s="3" t="str">
        <f>INDEX('Plant data'!E:E,MATCH('Blast furnaces'!$A210,'Plant data'!$A:$A,0))</f>
        <v>Hebei</v>
      </c>
      <c r="D210" s="3" t="str">
        <f>INDEX('Plant data'!F:F,MATCH('Blast furnaces'!$A210,'Plant data'!$A:$A,0))</f>
        <v>China</v>
      </c>
      <c r="E210" s="3" t="s">
        <v>402</v>
      </c>
      <c r="F210" s="3" t="s">
        <v>79</v>
      </c>
      <c r="G210" s="5" t="s">
        <v>403</v>
      </c>
      <c r="H210" s="3" t="s">
        <v>190</v>
      </c>
      <c r="I210" s="3" t="s">
        <v>30</v>
      </c>
      <c r="J210" s="3" t="s">
        <v>30</v>
      </c>
      <c r="K210" s="3" t="s">
        <v>30</v>
      </c>
      <c r="L210" s="3" t="s">
        <v>30</v>
      </c>
      <c r="M210" s="6">
        <v>44565</v>
      </c>
      <c r="N210" s="6">
        <v>43983</v>
      </c>
      <c r="O210" s="6">
        <v>44957</v>
      </c>
      <c r="P210" s="3">
        <v>680</v>
      </c>
      <c r="Q210" s="3">
        <v>580</v>
      </c>
      <c r="R210" s="6">
        <v>42648</v>
      </c>
      <c r="S210" s="9">
        <f t="shared" si="24"/>
        <v>42648</v>
      </c>
      <c r="T210" s="2"/>
      <c r="U210" s="2"/>
      <c r="V210" s="2"/>
      <c r="W210" s="2"/>
    </row>
    <row r="211" spans="1:23" ht="14.5" hidden="1" x14ac:dyDescent="0.35">
      <c r="A211" s="3" t="s">
        <v>401</v>
      </c>
      <c r="B211" s="3" t="str">
        <f>INDEX('Plant data'!D:D,MATCH('Blast furnaces'!$A211,'Plant data'!$A:$A,0))</f>
        <v>Tangshan</v>
      </c>
      <c r="C211" s="3" t="str">
        <f>INDEX('Plant data'!E:E,MATCH('Blast furnaces'!$A211,'Plant data'!$A:$A,0))</f>
        <v>Hebei</v>
      </c>
      <c r="D211" s="3" t="str">
        <f>INDEX('Plant data'!F:F,MATCH('Blast furnaces'!$A211,'Plant data'!$A:$A,0))</f>
        <v>China</v>
      </c>
      <c r="E211" s="3" t="s">
        <v>404</v>
      </c>
      <c r="F211" s="3" t="s">
        <v>48</v>
      </c>
      <c r="G211" s="5" t="s">
        <v>403</v>
      </c>
      <c r="H211" s="3" t="s">
        <v>190</v>
      </c>
      <c r="I211" s="3" t="s">
        <v>30</v>
      </c>
      <c r="J211" s="3" t="s">
        <v>30</v>
      </c>
      <c r="K211" s="3" t="s">
        <v>30</v>
      </c>
      <c r="L211" s="3" t="s">
        <v>30</v>
      </c>
      <c r="M211" s="6">
        <v>44565</v>
      </c>
      <c r="N211" s="6">
        <v>43983</v>
      </c>
      <c r="O211" s="6">
        <v>44957</v>
      </c>
      <c r="P211" s="3">
        <v>680</v>
      </c>
      <c r="Q211" s="3">
        <v>580</v>
      </c>
      <c r="R211" s="8"/>
      <c r="S211" s="9" t="str">
        <f t="shared" si="24"/>
        <v/>
      </c>
      <c r="T211" s="2"/>
      <c r="U211" s="2"/>
      <c r="V211" s="2"/>
      <c r="W211" s="2"/>
    </row>
    <row r="212" spans="1:23" ht="14.5" hidden="1" x14ac:dyDescent="0.35">
      <c r="A212" s="3" t="s">
        <v>401</v>
      </c>
      <c r="B212" s="3" t="str">
        <f>INDEX('Plant data'!D:D,MATCH('Blast furnaces'!$A212,'Plant data'!$A:$A,0))</f>
        <v>Tangshan</v>
      </c>
      <c r="C212" s="3" t="str">
        <f>INDEX('Plant data'!E:E,MATCH('Blast furnaces'!$A212,'Plant data'!$A:$A,0))</f>
        <v>Hebei</v>
      </c>
      <c r="D212" s="3" t="str">
        <f>INDEX('Plant data'!F:F,MATCH('Blast furnaces'!$A212,'Plant data'!$A:$A,0))</f>
        <v>China</v>
      </c>
      <c r="E212" s="3" t="s">
        <v>405</v>
      </c>
      <c r="F212" s="3" t="s">
        <v>62</v>
      </c>
      <c r="G212" s="5" t="s">
        <v>403</v>
      </c>
      <c r="H212" s="3" t="s">
        <v>29</v>
      </c>
      <c r="I212" s="3" t="s">
        <v>30</v>
      </c>
      <c r="J212" s="3" t="s">
        <v>30</v>
      </c>
      <c r="K212" s="3" t="s">
        <v>30</v>
      </c>
      <c r="L212" s="3" t="s">
        <v>30</v>
      </c>
      <c r="M212" s="3" t="s">
        <v>30</v>
      </c>
      <c r="N212" s="3" t="s">
        <v>30</v>
      </c>
      <c r="O212" s="3" t="s">
        <v>30</v>
      </c>
      <c r="P212" s="3">
        <v>2320</v>
      </c>
      <c r="Q212" s="3">
        <v>1080</v>
      </c>
      <c r="R212" s="8"/>
      <c r="S212" s="9" t="str">
        <f t="shared" si="24"/>
        <v/>
      </c>
      <c r="T212" s="9" t="str">
        <f t="shared" ref="T212:T216" si="26">IF(R212="","",EDATE(S212,240))</f>
        <v/>
      </c>
      <c r="U212" s="2"/>
      <c r="V212" s="2"/>
      <c r="W212" s="2"/>
    </row>
    <row r="213" spans="1:23" ht="14.5" hidden="1" x14ac:dyDescent="0.35">
      <c r="A213" s="3" t="s">
        <v>401</v>
      </c>
      <c r="B213" s="3" t="str">
        <f>INDEX('Plant data'!D:D,MATCH('Blast furnaces'!$A213,'Plant data'!$A:$A,0))</f>
        <v>Tangshan</v>
      </c>
      <c r="C213" s="3" t="str">
        <f>INDEX('Plant data'!E:E,MATCH('Blast furnaces'!$A213,'Plant data'!$A:$A,0))</f>
        <v>Hebei</v>
      </c>
      <c r="D213" s="3" t="str">
        <f>INDEX('Plant data'!F:F,MATCH('Blast furnaces'!$A213,'Plant data'!$A:$A,0))</f>
        <v>China</v>
      </c>
      <c r="E213" s="3" t="s">
        <v>406</v>
      </c>
      <c r="F213" s="3" t="s">
        <v>141</v>
      </c>
      <c r="G213" s="5" t="s">
        <v>403</v>
      </c>
      <c r="H213" s="3" t="s">
        <v>29</v>
      </c>
      <c r="I213" s="3" t="s">
        <v>30</v>
      </c>
      <c r="J213" s="3" t="s">
        <v>30</v>
      </c>
      <c r="K213" s="3" t="s">
        <v>30</v>
      </c>
      <c r="L213" s="3" t="s">
        <v>30</v>
      </c>
      <c r="M213" s="3" t="s">
        <v>30</v>
      </c>
      <c r="N213" s="3" t="s">
        <v>30</v>
      </c>
      <c r="O213" s="3" t="s">
        <v>30</v>
      </c>
      <c r="P213" s="3">
        <v>2320</v>
      </c>
      <c r="Q213" s="3">
        <v>1080</v>
      </c>
      <c r="R213" s="6">
        <v>45117</v>
      </c>
      <c r="S213" s="9">
        <f t="shared" si="24"/>
        <v>45117</v>
      </c>
      <c r="T213" s="9">
        <f t="shared" si="26"/>
        <v>52422</v>
      </c>
      <c r="U213" s="2"/>
      <c r="V213" s="2"/>
      <c r="W213" s="2"/>
    </row>
    <row r="214" spans="1:23" ht="14.5" hidden="1" x14ac:dyDescent="0.35">
      <c r="A214" s="3" t="s">
        <v>401</v>
      </c>
      <c r="B214" s="3" t="str">
        <f>INDEX('Plant data'!D:D,MATCH('Blast furnaces'!$A214,'Plant data'!$A:$A,0))</f>
        <v>Tangshan</v>
      </c>
      <c r="C214" s="3" t="str">
        <f>INDEX('Plant data'!E:E,MATCH('Blast furnaces'!$A214,'Plant data'!$A:$A,0))</f>
        <v>Hebei</v>
      </c>
      <c r="D214" s="3" t="str">
        <f>INDEX('Plant data'!F:F,MATCH('Blast furnaces'!$A214,'Plant data'!$A:$A,0))</f>
        <v>China</v>
      </c>
      <c r="E214" s="3" t="s">
        <v>407</v>
      </c>
      <c r="F214" s="3" t="s">
        <v>180</v>
      </c>
      <c r="G214" s="5" t="s">
        <v>403</v>
      </c>
      <c r="H214" s="3" t="s">
        <v>29</v>
      </c>
      <c r="I214" s="4">
        <v>44774</v>
      </c>
      <c r="J214" s="4">
        <v>44927</v>
      </c>
      <c r="K214" s="3">
        <v>2023</v>
      </c>
      <c r="L214" s="3">
        <v>2</v>
      </c>
      <c r="M214" s="3" t="s">
        <v>30</v>
      </c>
      <c r="N214" s="3" t="s">
        <v>30</v>
      </c>
      <c r="O214" s="3" t="s">
        <v>30</v>
      </c>
      <c r="P214" s="3">
        <v>1330</v>
      </c>
      <c r="Q214" s="3">
        <v>1500</v>
      </c>
      <c r="R214" s="8"/>
      <c r="S214" s="9" t="str">
        <f t="shared" si="24"/>
        <v/>
      </c>
      <c r="T214" s="9" t="str">
        <f t="shared" si="26"/>
        <v/>
      </c>
      <c r="U214" s="2"/>
      <c r="V214" s="2"/>
      <c r="W214" s="2"/>
    </row>
    <row r="215" spans="1:23" ht="14.5" hidden="1" x14ac:dyDescent="0.35">
      <c r="A215" s="3" t="s">
        <v>408</v>
      </c>
      <c r="B215" s="3" t="str">
        <f>INDEX('Plant data'!D:D,MATCH('Blast furnaces'!$A215,'Plant data'!$A:$A,0))</f>
        <v>Handan</v>
      </c>
      <c r="C215" s="3" t="str">
        <f>INDEX('Plant data'!E:E,MATCH('Blast furnaces'!$A215,'Plant data'!$A:$A,0))</f>
        <v>Hebei</v>
      </c>
      <c r="D215" s="3" t="str">
        <f>INDEX('Plant data'!F:F,MATCH('Blast furnaces'!$A215,'Plant data'!$A:$A,0))</f>
        <v>China</v>
      </c>
      <c r="E215" s="3" t="s">
        <v>409</v>
      </c>
      <c r="F215" s="3" t="s">
        <v>33</v>
      </c>
      <c r="G215" s="5" t="s">
        <v>410</v>
      </c>
      <c r="H215" s="3" t="s">
        <v>40</v>
      </c>
      <c r="I215" s="3" t="s">
        <v>30</v>
      </c>
      <c r="J215" s="3" t="s">
        <v>30</v>
      </c>
      <c r="K215" s="3" t="s">
        <v>30</v>
      </c>
      <c r="L215" s="3" t="s">
        <v>30</v>
      </c>
      <c r="M215" s="7">
        <v>44531</v>
      </c>
      <c r="N215" s="3" t="s">
        <v>30</v>
      </c>
      <c r="O215" s="3" t="s">
        <v>30</v>
      </c>
      <c r="P215" s="3">
        <v>890</v>
      </c>
      <c r="Q215" s="3">
        <v>1050</v>
      </c>
      <c r="R215" s="8"/>
      <c r="S215" s="9" t="str">
        <f t="shared" si="24"/>
        <v/>
      </c>
      <c r="T215" s="9" t="str">
        <f t="shared" si="26"/>
        <v/>
      </c>
      <c r="U215" s="2"/>
      <c r="V215" s="2"/>
      <c r="W215" s="2"/>
    </row>
    <row r="216" spans="1:23" ht="14.5" hidden="1" x14ac:dyDescent="0.35">
      <c r="A216" s="3" t="s">
        <v>408</v>
      </c>
      <c r="B216" s="3" t="str">
        <f>INDEX('Plant data'!D:D,MATCH('Blast furnaces'!$A216,'Plant data'!$A:$A,0))</f>
        <v>Handan</v>
      </c>
      <c r="C216" s="3" t="str">
        <f>INDEX('Plant data'!E:E,MATCH('Blast furnaces'!$A216,'Plant data'!$A:$A,0))</f>
        <v>Hebei</v>
      </c>
      <c r="D216" s="3" t="str">
        <f>INDEX('Plant data'!F:F,MATCH('Blast furnaces'!$A216,'Plant data'!$A:$A,0))</f>
        <v>China</v>
      </c>
      <c r="E216" s="3" t="s">
        <v>411</v>
      </c>
      <c r="F216" s="3" t="s">
        <v>27</v>
      </c>
      <c r="G216" s="5" t="s">
        <v>410</v>
      </c>
      <c r="H216" s="3" t="s">
        <v>40</v>
      </c>
      <c r="I216" s="3" t="s">
        <v>30</v>
      </c>
      <c r="J216" s="3" t="s">
        <v>30</v>
      </c>
      <c r="K216" s="3" t="s">
        <v>30</v>
      </c>
      <c r="L216" s="3" t="s">
        <v>30</v>
      </c>
      <c r="M216" s="7">
        <v>44531</v>
      </c>
      <c r="N216" s="3" t="s">
        <v>30</v>
      </c>
      <c r="O216" s="3" t="s">
        <v>30</v>
      </c>
      <c r="P216" s="3">
        <v>890</v>
      </c>
      <c r="Q216" s="3">
        <v>1050</v>
      </c>
      <c r="R216" s="8"/>
      <c r="S216" s="9" t="str">
        <f t="shared" si="24"/>
        <v/>
      </c>
      <c r="T216" s="9" t="str">
        <f t="shared" si="26"/>
        <v/>
      </c>
      <c r="U216" s="2"/>
      <c r="V216" s="2"/>
      <c r="W216" s="2"/>
    </row>
    <row r="217" spans="1:23" ht="14.5" hidden="1" x14ac:dyDescent="0.35">
      <c r="A217" s="3" t="s">
        <v>408</v>
      </c>
      <c r="B217" s="3" t="str">
        <f>INDEX('Plant data'!D:D,MATCH('Blast furnaces'!$A217,'Plant data'!$A:$A,0))</f>
        <v>Handan</v>
      </c>
      <c r="C217" s="3" t="str">
        <f>INDEX('Plant data'!E:E,MATCH('Blast furnaces'!$A217,'Plant data'!$A:$A,0))</f>
        <v>Hebei</v>
      </c>
      <c r="D217" s="3" t="str">
        <f>INDEX('Plant data'!F:F,MATCH('Blast furnaces'!$A217,'Plant data'!$A:$A,0))</f>
        <v>China</v>
      </c>
      <c r="E217" s="3" t="s">
        <v>412</v>
      </c>
      <c r="F217" s="3" t="s">
        <v>79</v>
      </c>
      <c r="G217" s="5" t="s">
        <v>410</v>
      </c>
      <c r="H217" s="3" t="s">
        <v>190</v>
      </c>
      <c r="I217" s="3" t="s">
        <v>30</v>
      </c>
      <c r="J217" s="3" t="s">
        <v>30</v>
      </c>
      <c r="K217" s="3" t="s">
        <v>30</v>
      </c>
      <c r="L217" s="3" t="s">
        <v>30</v>
      </c>
      <c r="M217" s="3">
        <v>2020</v>
      </c>
      <c r="N217" s="3" t="s">
        <v>30</v>
      </c>
      <c r="O217" s="3">
        <v>2022</v>
      </c>
      <c r="P217" s="3">
        <v>890</v>
      </c>
      <c r="Q217" s="3">
        <v>1050</v>
      </c>
      <c r="R217" s="8"/>
      <c r="S217" s="9" t="str">
        <f t="shared" si="24"/>
        <v/>
      </c>
      <c r="T217" s="2"/>
      <c r="U217" s="2"/>
      <c r="V217" s="2"/>
      <c r="W217" s="2"/>
    </row>
    <row r="218" spans="1:23" ht="14.5" hidden="1" x14ac:dyDescent="0.35">
      <c r="A218" s="3" t="s">
        <v>408</v>
      </c>
      <c r="B218" s="3" t="str">
        <f>INDEX('Plant data'!D:D,MATCH('Blast furnaces'!$A218,'Plant data'!$A:$A,0))</f>
        <v>Handan</v>
      </c>
      <c r="C218" s="3" t="str">
        <f>INDEX('Plant data'!E:E,MATCH('Blast furnaces'!$A218,'Plant data'!$A:$A,0))</f>
        <v>Hebei</v>
      </c>
      <c r="D218" s="3" t="str">
        <f>INDEX('Plant data'!F:F,MATCH('Blast furnaces'!$A218,'Plant data'!$A:$A,0))</f>
        <v>China</v>
      </c>
      <c r="E218" s="3" t="s">
        <v>413</v>
      </c>
      <c r="F218" s="3" t="s">
        <v>62</v>
      </c>
      <c r="G218" s="5" t="s">
        <v>410</v>
      </c>
      <c r="H218" s="3" t="s">
        <v>29</v>
      </c>
      <c r="I218" s="7">
        <v>43800</v>
      </c>
      <c r="J218" s="3" t="s">
        <v>30</v>
      </c>
      <c r="K218" s="3">
        <v>2022</v>
      </c>
      <c r="L218" s="3">
        <v>3</v>
      </c>
      <c r="M218" s="3" t="s">
        <v>30</v>
      </c>
      <c r="N218" s="3" t="s">
        <v>30</v>
      </c>
      <c r="O218" s="3" t="s">
        <v>30</v>
      </c>
      <c r="P218" s="3">
        <v>1370</v>
      </c>
      <c r="Q218" s="3">
        <v>1580</v>
      </c>
      <c r="R218" s="8"/>
      <c r="S218" s="9" t="str">
        <f t="shared" si="24"/>
        <v/>
      </c>
      <c r="T218" s="9" t="str">
        <f>IF(R218="","",EDATE(S218,240))</f>
        <v/>
      </c>
      <c r="U218" s="2"/>
      <c r="V218" s="2"/>
      <c r="W218" s="2"/>
    </row>
    <row r="219" spans="1:23" ht="14.5" hidden="1" x14ac:dyDescent="0.35">
      <c r="A219" s="3" t="s">
        <v>408</v>
      </c>
      <c r="B219" s="3" t="str">
        <f>INDEX('Plant data'!D:D,MATCH('Blast furnaces'!$A219,'Plant data'!$A:$A,0))</f>
        <v>Handan</v>
      </c>
      <c r="C219" s="3" t="str">
        <f>INDEX('Plant data'!E:E,MATCH('Blast furnaces'!$A219,'Plant data'!$A:$A,0))</f>
        <v>Hebei</v>
      </c>
      <c r="D219" s="3" t="str">
        <f>INDEX('Plant data'!F:F,MATCH('Blast furnaces'!$A219,'Plant data'!$A:$A,0))</f>
        <v>China</v>
      </c>
      <c r="E219" s="3" t="s">
        <v>414</v>
      </c>
      <c r="F219" s="3" t="s">
        <v>180</v>
      </c>
      <c r="G219" s="5" t="s">
        <v>410</v>
      </c>
      <c r="H219" s="3" t="s">
        <v>224</v>
      </c>
      <c r="I219" s="7">
        <v>44531</v>
      </c>
      <c r="J219" s="3">
        <v>2024</v>
      </c>
      <c r="K219" s="3" t="s">
        <v>30</v>
      </c>
      <c r="L219" s="3" t="s">
        <v>30</v>
      </c>
      <c r="M219" s="3" t="s">
        <v>30</v>
      </c>
      <c r="N219" s="3" t="s">
        <v>30</v>
      </c>
      <c r="O219" s="3" t="s">
        <v>30</v>
      </c>
      <c r="P219" s="3">
        <v>1370</v>
      </c>
      <c r="Q219" s="3">
        <v>1580</v>
      </c>
      <c r="R219" s="8"/>
      <c r="S219" s="9" t="str">
        <f t="shared" si="24"/>
        <v/>
      </c>
      <c r="T219" s="2"/>
      <c r="U219" s="2"/>
      <c r="V219" s="2"/>
      <c r="W219" s="2"/>
    </row>
    <row r="220" spans="1:23" ht="14.5" hidden="1" x14ac:dyDescent="0.35">
      <c r="A220" s="3" t="s">
        <v>408</v>
      </c>
      <c r="B220" s="3" t="str">
        <f>INDEX('Plant data'!D:D,MATCH('Blast furnaces'!$A220,'Plant data'!$A:$A,0))</f>
        <v>Handan</v>
      </c>
      <c r="C220" s="3" t="str">
        <f>INDEX('Plant data'!E:E,MATCH('Blast furnaces'!$A220,'Plant data'!$A:$A,0))</f>
        <v>Hebei</v>
      </c>
      <c r="D220" s="3" t="str">
        <f>INDEX('Plant data'!F:F,MATCH('Blast furnaces'!$A220,'Plant data'!$A:$A,0))</f>
        <v>China</v>
      </c>
      <c r="E220" s="3" t="s">
        <v>415</v>
      </c>
      <c r="F220" s="3" t="s">
        <v>236</v>
      </c>
      <c r="G220" s="5" t="s">
        <v>410</v>
      </c>
      <c r="H220" s="3" t="s">
        <v>224</v>
      </c>
      <c r="I220" s="7">
        <v>44531</v>
      </c>
      <c r="J220" s="3">
        <v>2024</v>
      </c>
      <c r="K220" s="3" t="s">
        <v>30</v>
      </c>
      <c r="L220" s="3" t="s">
        <v>30</v>
      </c>
      <c r="M220" s="3" t="s">
        <v>30</v>
      </c>
      <c r="N220" s="3" t="s">
        <v>30</v>
      </c>
      <c r="O220" s="3" t="s">
        <v>30</v>
      </c>
      <c r="P220" s="3">
        <v>1370</v>
      </c>
      <c r="Q220" s="3">
        <v>1580</v>
      </c>
      <c r="R220" s="8"/>
      <c r="S220" s="9" t="str">
        <f t="shared" si="24"/>
        <v/>
      </c>
      <c r="T220" s="2"/>
      <c r="U220" s="2"/>
      <c r="V220" s="2"/>
      <c r="W220" s="2"/>
    </row>
    <row r="221" spans="1:23" ht="14.5" hidden="1" x14ac:dyDescent="0.35">
      <c r="A221" s="3" t="s">
        <v>416</v>
      </c>
      <c r="B221" s="3" t="str">
        <f>INDEX('Plant data'!D:D,MATCH('Blast furnaces'!$A221,'Plant data'!$A:$A,0))</f>
        <v>Handan</v>
      </c>
      <c r="C221" s="3" t="str">
        <f>INDEX('Plant data'!E:E,MATCH('Blast furnaces'!$A221,'Plant data'!$A:$A,0))</f>
        <v>Hebei</v>
      </c>
      <c r="D221" s="3" t="str">
        <f>INDEX('Plant data'!F:F,MATCH('Blast furnaces'!$A221,'Plant data'!$A:$A,0))</f>
        <v>China</v>
      </c>
      <c r="E221" s="3" t="s">
        <v>417</v>
      </c>
      <c r="F221" s="3" t="s">
        <v>33</v>
      </c>
      <c r="G221" s="5" t="s">
        <v>418</v>
      </c>
      <c r="H221" s="3" t="s">
        <v>40</v>
      </c>
      <c r="I221" s="3" t="s">
        <v>30</v>
      </c>
      <c r="J221" s="3" t="s">
        <v>30</v>
      </c>
      <c r="K221" s="3" t="s">
        <v>30</v>
      </c>
      <c r="L221" s="3" t="s">
        <v>30</v>
      </c>
      <c r="M221" s="6">
        <v>44524</v>
      </c>
      <c r="N221" s="3" t="s">
        <v>30</v>
      </c>
      <c r="O221" s="3" t="s">
        <v>30</v>
      </c>
      <c r="P221" s="3">
        <v>650</v>
      </c>
      <c r="Q221" s="3">
        <v>600</v>
      </c>
      <c r="R221" s="8"/>
      <c r="S221" s="9" t="str">
        <f t="shared" si="24"/>
        <v/>
      </c>
      <c r="T221" s="9" t="str">
        <f t="shared" ref="T221:T225" si="27">IF(R221="","",EDATE(S221,240))</f>
        <v/>
      </c>
      <c r="U221" s="2"/>
      <c r="V221" s="2"/>
      <c r="W221" s="2"/>
    </row>
    <row r="222" spans="1:23" ht="14.5" hidden="1" x14ac:dyDescent="0.35">
      <c r="A222" s="3" t="s">
        <v>416</v>
      </c>
      <c r="B222" s="3" t="str">
        <f>INDEX('Plant data'!D:D,MATCH('Blast furnaces'!$A222,'Plant data'!$A:$A,0))</f>
        <v>Handan</v>
      </c>
      <c r="C222" s="3" t="str">
        <f>INDEX('Plant data'!E:E,MATCH('Blast furnaces'!$A222,'Plant data'!$A:$A,0))</f>
        <v>Hebei</v>
      </c>
      <c r="D222" s="3" t="str">
        <f>INDEX('Plant data'!F:F,MATCH('Blast furnaces'!$A222,'Plant data'!$A:$A,0))</f>
        <v>China</v>
      </c>
      <c r="E222" s="3" t="s">
        <v>419</v>
      </c>
      <c r="F222" s="3" t="s">
        <v>27</v>
      </c>
      <c r="G222" s="5" t="s">
        <v>418</v>
      </c>
      <c r="H222" s="3" t="s">
        <v>40</v>
      </c>
      <c r="I222" s="3" t="s">
        <v>30</v>
      </c>
      <c r="J222" s="3" t="s">
        <v>30</v>
      </c>
      <c r="K222" s="3" t="s">
        <v>30</v>
      </c>
      <c r="L222" s="3" t="s">
        <v>30</v>
      </c>
      <c r="M222" s="6">
        <v>44524</v>
      </c>
      <c r="N222" s="3" t="s">
        <v>30</v>
      </c>
      <c r="O222" s="3" t="s">
        <v>30</v>
      </c>
      <c r="P222" s="3">
        <v>650</v>
      </c>
      <c r="Q222" s="3">
        <v>600</v>
      </c>
      <c r="R222" s="8"/>
      <c r="S222" s="9" t="str">
        <f t="shared" si="24"/>
        <v/>
      </c>
      <c r="T222" s="9" t="str">
        <f t="shared" si="27"/>
        <v/>
      </c>
      <c r="U222" s="2"/>
      <c r="V222" s="2"/>
      <c r="W222" s="2"/>
    </row>
    <row r="223" spans="1:23" ht="14.5" hidden="1" x14ac:dyDescent="0.35">
      <c r="A223" s="3" t="s">
        <v>416</v>
      </c>
      <c r="B223" s="3" t="str">
        <f>INDEX('Plant data'!D:D,MATCH('Blast furnaces'!$A223,'Plant data'!$A:$A,0))</f>
        <v>Handan</v>
      </c>
      <c r="C223" s="3" t="str">
        <f>INDEX('Plant data'!E:E,MATCH('Blast furnaces'!$A223,'Plant data'!$A:$A,0))</f>
        <v>Hebei</v>
      </c>
      <c r="D223" s="3" t="str">
        <f>INDEX('Plant data'!F:F,MATCH('Blast furnaces'!$A223,'Plant data'!$A:$A,0))</f>
        <v>China</v>
      </c>
      <c r="E223" s="3" t="s">
        <v>420</v>
      </c>
      <c r="F223" s="3" t="s">
        <v>79</v>
      </c>
      <c r="G223" s="5" t="s">
        <v>418</v>
      </c>
      <c r="H223" s="3" t="s">
        <v>40</v>
      </c>
      <c r="I223" s="3" t="s">
        <v>30</v>
      </c>
      <c r="J223" s="3" t="s">
        <v>30</v>
      </c>
      <c r="K223" s="3" t="s">
        <v>30</v>
      </c>
      <c r="L223" s="3" t="s">
        <v>30</v>
      </c>
      <c r="M223" s="6">
        <v>44524</v>
      </c>
      <c r="N223" s="3" t="s">
        <v>30</v>
      </c>
      <c r="O223" s="3" t="s">
        <v>30</v>
      </c>
      <c r="P223" s="3">
        <v>650</v>
      </c>
      <c r="Q223" s="3">
        <v>600</v>
      </c>
      <c r="R223" s="8"/>
      <c r="S223" s="9" t="str">
        <f t="shared" si="24"/>
        <v/>
      </c>
      <c r="T223" s="9" t="str">
        <f t="shared" si="27"/>
        <v/>
      </c>
      <c r="U223" s="2"/>
      <c r="V223" s="2"/>
      <c r="W223" s="2"/>
    </row>
    <row r="224" spans="1:23" ht="14.5" hidden="1" x14ac:dyDescent="0.35">
      <c r="A224" s="3" t="s">
        <v>416</v>
      </c>
      <c r="B224" s="3" t="str">
        <f>INDEX('Plant data'!D:D,MATCH('Blast furnaces'!$A224,'Plant data'!$A:$A,0))</f>
        <v>Handan</v>
      </c>
      <c r="C224" s="3" t="str">
        <f>INDEX('Plant data'!E:E,MATCH('Blast furnaces'!$A224,'Plant data'!$A:$A,0))</f>
        <v>Hebei</v>
      </c>
      <c r="D224" s="3" t="str">
        <f>INDEX('Plant data'!F:F,MATCH('Blast furnaces'!$A224,'Plant data'!$A:$A,0))</f>
        <v>China</v>
      </c>
      <c r="E224" s="3" t="s">
        <v>421</v>
      </c>
      <c r="F224" s="3" t="s">
        <v>48</v>
      </c>
      <c r="G224" s="5" t="s">
        <v>418</v>
      </c>
      <c r="H224" s="3" t="s">
        <v>40</v>
      </c>
      <c r="I224" s="3" t="s">
        <v>30</v>
      </c>
      <c r="J224" s="3" t="s">
        <v>30</v>
      </c>
      <c r="K224" s="3" t="s">
        <v>30</v>
      </c>
      <c r="L224" s="3" t="s">
        <v>30</v>
      </c>
      <c r="M224" s="6">
        <v>44524</v>
      </c>
      <c r="N224" s="3" t="s">
        <v>30</v>
      </c>
      <c r="O224" s="3" t="s">
        <v>30</v>
      </c>
      <c r="P224" s="3">
        <v>910</v>
      </c>
      <c r="Q224" s="3">
        <v>1080</v>
      </c>
      <c r="R224" s="8"/>
      <c r="S224" s="9" t="str">
        <f t="shared" si="24"/>
        <v/>
      </c>
      <c r="T224" s="9" t="str">
        <f t="shared" si="27"/>
        <v/>
      </c>
      <c r="U224" s="2"/>
      <c r="V224" s="2"/>
      <c r="W224" s="2"/>
    </row>
    <row r="225" spans="1:23" ht="14.5" hidden="1" x14ac:dyDescent="0.35">
      <c r="A225" s="3" t="s">
        <v>416</v>
      </c>
      <c r="B225" s="3" t="str">
        <f>INDEX('Plant data'!D:D,MATCH('Blast furnaces'!$A225,'Plant data'!$A:$A,0))</f>
        <v>Handan</v>
      </c>
      <c r="C225" s="3" t="str">
        <f>INDEX('Plant data'!E:E,MATCH('Blast furnaces'!$A225,'Plant data'!$A:$A,0))</f>
        <v>Hebei</v>
      </c>
      <c r="D225" s="3" t="str">
        <f>INDEX('Plant data'!F:F,MATCH('Blast furnaces'!$A225,'Plant data'!$A:$A,0))</f>
        <v>China</v>
      </c>
      <c r="E225" s="3" t="s">
        <v>422</v>
      </c>
      <c r="F225" s="3" t="s">
        <v>39</v>
      </c>
      <c r="G225" s="5" t="s">
        <v>418</v>
      </c>
      <c r="H225" s="3" t="s">
        <v>40</v>
      </c>
      <c r="I225" s="3" t="s">
        <v>30</v>
      </c>
      <c r="J225" s="3" t="s">
        <v>30</v>
      </c>
      <c r="K225" s="3" t="s">
        <v>30</v>
      </c>
      <c r="L225" s="3" t="s">
        <v>30</v>
      </c>
      <c r="M225" s="6">
        <v>44524</v>
      </c>
      <c r="N225" s="3" t="s">
        <v>30</v>
      </c>
      <c r="O225" s="3" t="s">
        <v>30</v>
      </c>
      <c r="P225" s="3">
        <v>910</v>
      </c>
      <c r="Q225" s="3">
        <v>1080</v>
      </c>
      <c r="R225" s="8"/>
      <c r="S225" s="9" t="str">
        <f t="shared" si="24"/>
        <v/>
      </c>
      <c r="T225" s="9" t="str">
        <f t="shared" si="27"/>
        <v/>
      </c>
      <c r="U225" s="2"/>
      <c r="V225" s="2"/>
      <c r="W225" s="2"/>
    </row>
    <row r="226" spans="1:23" ht="14.5" hidden="1" x14ac:dyDescent="0.35">
      <c r="A226" s="3" t="s">
        <v>423</v>
      </c>
      <c r="B226" s="3" t="str">
        <f>INDEX('Plant data'!D:D,MATCH('Blast furnaces'!$A226,'Plant data'!$A:$A,0))</f>
        <v>Handan</v>
      </c>
      <c r="C226" s="3" t="str">
        <f>INDEX('Plant data'!E:E,MATCH('Blast furnaces'!$A226,'Plant data'!$A:$A,0))</f>
        <v>Hebei</v>
      </c>
      <c r="D226" s="3" t="str">
        <f>INDEX('Plant data'!F:F,MATCH('Blast furnaces'!$A226,'Plant data'!$A:$A,0))</f>
        <v>China</v>
      </c>
      <c r="E226" s="3" t="s">
        <v>424</v>
      </c>
      <c r="F226" s="3" t="s">
        <v>62</v>
      </c>
      <c r="G226" s="5" t="s">
        <v>425</v>
      </c>
      <c r="H226" s="3" t="s">
        <v>190</v>
      </c>
      <c r="I226" s="3" t="s">
        <v>30</v>
      </c>
      <c r="J226" s="3" t="s">
        <v>30</v>
      </c>
      <c r="K226" s="3" t="s">
        <v>30</v>
      </c>
      <c r="L226" s="3" t="s">
        <v>30</v>
      </c>
      <c r="M226" s="3">
        <v>2017</v>
      </c>
      <c r="N226" s="3" t="s">
        <v>30</v>
      </c>
      <c r="O226" s="3">
        <v>2021</v>
      </c>
      <c r="P226" s="3">
        <v>570</v>
      </c>
      <c r="Q226" s="3">
        <v>480</v>
      </c>
      <c r="R226" s="8"/>
      <c r="S226" s="9" t="str">
        <f t="shared" si="24"/>
        <v/>
      </c>
      <c r="T226" s="2"/>
      <c r="U226" s="2"/>
      <c r="V226" s="2"/>
      <c r="W226" s="2"/>
    </row>
    <row r="227" spans="1:23" ht="14.5" hidden="1" x14ac:dyDescent="0.35">
      <c r="A227" s="3" t="s">
        <v>423</v>
      </c>
      <c r="B227" s="3" t="str">
        <f>INDEX('Plant data'!D:D,MATCH('Blast furnaces'!$A227,'Plant data'!$A:$A,0))</f>
        <v>Handan</v>
      </c>
      <c r="C227" s="3" t="str">
        <f>INDEX('Plant data'!E:E,MATCH('Blast furnaces'!$A227,'Plant data'!$A:$A,0))</f>
        <v>Hebei</v>
      </c>
      <c r="D227" s="3" t="str">
        <f>INDEX('Plant data'!F:F,MATCH('Blast furnaces'!$A227,'Plant data'!$A:$A,0))</f>
        <v>China</v>
      </c>
      <c r="E227" s="3" t="s">
        <v>426</v>
      </c>
      <c r="F227" s="3" t="s">
        <v>180</v>
      </c>
      <c r="G227" s="5" t="s">
        <v>425</v>
      </c>
      <c r="H227" s="3" t="s">
        <v>190</v>
      </c>
      <c r="I227" s="3" t="s">
        <v>30</v>
      </c>
      <c r="J227" s="3" t="s">
        <v>30</v>
      </c>
      <c r="K227" s="3" t="s">
        <v>30</v>
      </c>
      <c r="L227" s="3" t="s">
        <v>30</v>
      </c>
      <c r="M227" s="3">
        <v>2017</v>
      </c>
      <c r="N227" s="3" t="s">
        <v>30</v>
      </c>
      <c r="O227" s="3">
        <v>2021</v>
      </c>
      <c r="P227" s="3">
        <v>640</v>
      </c>
      <c r="Q227" s="3">
        <v>550</v>
      </c>
      <c r="R227" s="8"/>
      <c r="S227" s="9" t="str">
        <f t="shared" si="24"/>
        <v/>
      </c>
      <c r="T227" s="2"/>
      <c r="U227" s="2"/>
      <c r="V227" s="2"/>
      <c r="W227" s="2"/>
    </row>
    <row r="228" spans="1:23" ht="14.5" hidden="1" x14ac:dyDescent="0.35">
      <c r="A228" s="3" t="s">
        <v>423</v>
      </c>
      <c r="B228" s="3" t="str">
        <f>INDEX('Plant data'!D:D,MATCH('Blast furnaces'!$A228,'Plant data'!$A:$A,0))</f>
        <v>Handan</v>
      </c>
      <c r="C228" s="3" t="str">
        <f>INDEX('Plant data'!E:E,MATCH('Blast furnaces'!$A228,'Plant data'!$A:$A,0))</f>
        <v>Hebei</v>
      </c>
      <c r="D228" s="3" t="str">
        <f>INDEX('Plant data'!F:F,MATCH('Blast furnaces'!$A228,'Plant data'!$A:$A,0))</f>
        <v>China</v>
      </c>
      <c r="E228" s="3" t="s">
        <v>427</v>
      </c>
      <c r="F228" s="3" t="s">
        <v>236</v>
      </c>
      <c r="G228" s="5" t="s">
        <v>425</v>
      </c>
      <c r="H228" s="3" t="s">
        <v>190</v>
      </c>
      <c r="I228" s="3" t="s">
        <v>30</v>
      </c>
      <c r="J228" s="3" t="s">
        <v>30</v>
      </c>
      <c r="K228" s="3" t="s">
        <v>30</v>
      </c>
      <c r="L228" s="3" t="s">
        <v>30</v>
      </c>
      <c r="M228" s="3" t="s">
        <v>30</v>
      </c>
      <c r="N228" s="3" t="s">
        <v>30</v>
      </c>
      <c r="O228" s="3">
        <v>2021</v>
      </c>
      <c r="P228" s="3">
        <v>663</v>
      </c>
      <c r="Q228" s="3">
        <v>460</v>
      </c>
      <c r="R228" s="8"/>
      <c r="S228" s="9" t="str">
        <f t="shared" si="24"/>
        <v/>
      </c>
      <c r="T228" s="2"/>
      <c r="U228" s="2"/>
      <c r="V228" s="2"/>
      <c r="W228" s="2"/>
    </row>
    <row r="229" spans="1:23" ht="14.5" hidden="1" x14ac:dyDescent="0.35">
      <c r="A229" s="3" t="s">
        <v>423</v>
      </c>
      <c r="B229" s="3" t="str">
        <f>INDEX('Plant data'!D:D,MATCH('Blast furnaces'!$A229,'Plant data'!$A:$A,0))</f>
        <v>Handan</v>
      </c>
      <c r="C229" s="3" t="str">
        <f>INDEX('Plant data'!E:E,MATCH('Blast furnaces'!$A229,'Plant data'!$A:$A,0))</f>
        <v>Hebei</v>
      </c>
      <c r="D229" s="3" t="str">
        <f>INDEX('Plant data'!F:F,MATCH('Blast furnaces'!$A229,'Plant data'!$A:$A,0))</f>
        <v>China</v>
      </c>
      <c r="E229" s="3" t="s">
        <v>428</v>
      </c>
      <c r="F229" s="3" t="s">
        <v>243</v>
      </c>
      <c r="G229" s="5" t="s">
        <v>425</v>
      </c>
      <c r="H229" s="3" t="s">
        <v>190</v>
      </c>
      <c r="I229" s="3" t="s">
        <v>30</v>
      </c>
      <c r="J229" s="3" t="s">
        <v>30</v>
      </c>
      <c r="K229" s="3" t="s">
        <v>30</v>
      </c>
      <c r="L229" s="3" t="s">
        <v>30</v>
      </c>
      <c r="M229" s="3" t="s">
        <v>30</v>
      </c>
      <c r="N229" s="3" t="s">
        <v>30</v>
      </c>
      <c r="O229" s="3">
        <v>2021</v>
      </c>
      <c r="P229" s="3">
        <v>663</v>
      </c>
      <c r="Q229" s="3">
        <v>460</v>
      </c>
      <c r="R229" s="8"/>
      <c r="S229" s="9" t="str">
        <f t="shared" si="24"/>
        <v/>
      </c>
      <c r="T229" s="2"/>
      <c r="U229" s="2"/>
      <c r="V229" s="2"/>
      <c r="W229" s="2"/>
    </row>
    <row r="230" spans="1:23" ht="14.5" hidden="1" x14ac:dyDescent="0.35">
      <c r="A230" s="3" t="s">
        <v>423</v>
      </c>
      <c r="B230" s="3" t="str">
        <f>INDEX('Plant data'!D:D,MATCH('Blast furnaces'!$A230,'Plant data'!$A:$A,0))</f>
        <v>Handan</v>
      </c>
      <c r="C230" s="3" t="str">
        <f>INDEX('Plant data'!E:E,MATCH('Blast furnaces'!$A230,'Plant data'!$A:$A,0))</f>
        <v>Hebei</v>
      </c>
      <c r="D230" s="3" t="str">
        <f>INDEX('Plant data'!F:F,MATCH('Blast furnaces'!$A230,'Plant data'!$A:$A,0))</f>
        <v>China</v>
      </c>
      <c r="E230" s="3" t="s">
        <v>429</v>
      </c>
      <c r="F230" s="3" t="s">
        <v>245</v>
      </c>
      <c r="G230" s="5" t="s">
        <v>425</v>
      </c>
      <c r="H230" s="3" t="s">
        <v>190</v>
      </c>
      <c r="I230" s="3" t="s">
        <v>30</v>
      </c>
      <c r="J230" s="3" t="s">
        <v>30</v>
      </c>
      <c r="K230" s="3" t="s">
        <v>30</v>
      </c>
      <c r="L230" s="3" t="s">
        <v>30</v>
      </c>
      <c r="M230" s="3" t="s">
        <v>30</v>
      </c>
      <c r="N230" s="3" t="s">
        <v>30</v>
      </c>
      <c r="O230" s="3">
        <v>2021</v>
      </c>
      <c r="P230" s="3">
        <v>691</v>
      </c>
      <c r="Q230" s="3">
        <v>480</v>
      </c>
      <c r="R230" s="8"/>
      <c r="S230" s="9" t="str">
        <f t="shared" si="24"/>
        <v/>
      </c>
      <c r="T230" s="2"/>
      <c r="U230" s="2"/>
      <c r="V230" s="2"/>
      <c r="W230" s="2"/>
    </row>
    <row r="231" spans="1:23" ht="14.5" hidden="1" x14ac:dyDescent="0.35">
      <c r="A231" s="3" t="s">
        <v>430</v>
      </c>
      <c r="B231" s="3" t="str">
        <f>INDEX('Plant data'!D:D,MATCH('Blast furnaces'!$A231,'Plant data'!$A:$A,0))</f>
        <v>Xingtai</v>
      </c>
      <c r="C231" s="3" t="str">
        <f>INDEX('Plant data'!E:E,MATCH('Blast furnaces'!$A231,'Plant data'!$A:$A,0))</f>
        <v>Hebei</v>
      </c>
      <c r="D231" s="3" t="str">
        <f>INDEX('Plant data'!F:F,MATCH('Blast furnaces'!$A231,'Plant data'!$A:$A,0))</f>
        <v>China</v>
      </c>
      <c r="E231" s="3" t="s">
        <v>431</v>
      </c>
      <c r="F231" s="3" t="s">
        <v>33</v>
      </c>
      <c r="G231" s="5" t="s">
        <v>432</v>
      </c>
      <c r="H231" s="3" t="s">
        <v>190</v>
      </c>
      <c r="I231" s="3" t="s">
        <v>30</v>
      </c>
      <c r="J231" s="3" t="s">
        <v>30</v>
      </c>
      <c r="K231" s="3" t="s">
        <v>30</v>
      </c>
      <c r="L231" s="3" t="s">
        <v>30</v>
      </c>
      <c r="M231" s="3">
        <v>2019</v>
      </c>
      <c r="N231" s="3" t="s">
        <v>30</v>
      </c>
      <c r="O231" s="3">
        <v>2018</v>
      </c>
      <c r="P231" s="3">
        <v>500</v>
      </c>
      <c r="Q231" s="3">
        <v>420</v>
      </c>
      <c r="R231" s="8"/>
      <c r="S231" s="9" t="str">
        <f t="shared" si="24"/>
        <v/>
      </c>
      <c r="T231" s="2"/>
      <c r="U231" s="2"/>
      <c r="V231" s="2"/>
      <c r="W231" s="2"/>
    </row>
    <row r="232" spans="1:23" ht="14.5" hidden="1" x14ac:dyDescent="0.35">
      <c r="A232" s="3" t="s">
        <v>430</v>
      </c>
      <c r="B232" s="3" t="str">
        <f>INDEX('Plant data'!D:D,MATCH('Blast furnaces'!$A232,'Plant data'!$A:$A,0))</f>
        <v>Xingtai</v>
      </c>
      <c r="C232" s="3" t="str">
        <f>INDEX('Plant data'!E:E,MATCH('Blast furnaces'!$A232,'Plant data'!$A:$A,0))</f>
        <v>Hebei</v>
      </c>
      <c r="D232" s="3" t="str">
        <f>INDEX('Plant data'!F:F,MATCH('Blast furnaces'!$A232,'Plant data'!$A:$A,0))</f>
        <v>China</v>
      </c>
      <c r="E232" s="3" t="s">
        <v>433</v>
      </c>
      <c r="F232" s="3" t="s">
        <v>79</v>
      </c>
      <c r="G232" s="5" t="s">
        <v>432</v>
      </c>
      <c r="H232" s="3" t="s">
        <v>190</v>
      </c>
      <c r="I232" s="3" t="s">
        <v>30</v>
      </c>
      <c r="J232" s="3" t="s">
        <v>30</v>
      </c>
      <c r="K232" s="3" t="s">
        <v>30</v>
      </c>
      <c r="L232" s="3" t="s">
        <v>30</v>
      </c>
      <c r="M232" s="3">
        <v>2019</v>
      </c>
      <c r="N232" s="3" t="s">
        <v>30</v>
      </c>
      <c r="O232" s="3">
        <v>2018</v>
      </c>
      <c r="P232" s="3">
        <v>500</v>
      </c>
      <c r="Q232" s="3">
        <v>420</v>
      </c>
      <c r="R232" s="8"/>
      <c r="S232" s="9" t="str">
        <f t="shared" si="24"/>
        <v/>
      </c>
      <c r="T232" s="2"/>
      <c r="U232" s="2"/>
      <c r="V232" s="2"/>
      <c r="W232" s="2"/>
    </row>
    <row r="233" spans="1:23" ht="14.5" hidden="1" x14ac:dyDescent="0.35">
      <c r="A233" s="3" t="s">
        <v>430</v>
      </c>
      <c r="B233" s="3" t="str">
        <f>INDEX('Plant data'!D:D,MATCH('Blast furnaces'!$A233,'Plant data'!$A:$A,0))</f>
        <v>Xingtai</v>
      </c>
      <c r="C233" s="3" t="str">
        <f>INDEX('Plant data'!E:E,MATCH('Blast furnaces'!$A233,'Plant data'!$A:$A,0))</f>
        <v>Hebei</v>
      </c>
      <c r="D233" s="3" t="str">
        <f>INDEX('Plant data'!F:F,MATCH('Blast furnaces'!$A233,'Plant data'!$A:$A,0))</f>
        <v>China</v>
      </c>
      <c r="E233" s="3" t="s">
        <v>434</v>
      </c>
      <c r="F233" s="3" t="s">
        <v>39</v>
      </c>
      <c r="G233" s="5" t="s">
        <v>432</v>
      </c>
      <c r="H233" s="3" t="s">
        <v>40</v>
      </c>
      <c r="I233" s="3" t="s">
        <v>30</v>
      </c>
      <c r="J233" s="3" t="s">
        <v>30</v>
      </c>
      <c r="K233" s="3">
        <v>2003</v>
      </c>
      <c r="L233" s="3">
        <v>22</v>
      </c>
      <c r="M233" s="3">
        <v>2021</v>
      </c>
      <c r="N233" s="3" t="s">
        <v>30</v>
      </c>
      <c r="O233" s="3" t="s">
        <v>30</v>
      </c>
      <c r="P233" s="3">
        <v>520</v>
      </c>
      <c r="Q233" s="3">
        <v>450</v>
      </c>
      <c r="R233" s="8"/>
      <c r="S233" s="9" t="str">
        <f t="shared" si="24"/>
        <v/>
      </c>
      <c r="T233" s="9" t="str">
        <f t="shared" ref="T233:T240" si="28">IF(R233="","",EDATE(S233,240))</f>
        <v/>
      </c>
      <c r="U233" s="2"/>
      <c r="V233" s="2"/>
      <c r="W233" s="2"/>
    </row>
    <row r="234" spans="1:23" ht="14.5" hidden="1" x14ac:dyDescent="0.35">
      <c r="A234" s="3" t="s">
        <v>430</v>
      </c>
      <c r="B234" s="3" t="str">
        <f>INDEX('Plant data'!D:D,MATCH('Blast furnaces'!$A234,'Plant data'!$A:$A,0))</f>
        <v>Xingtai</v>
      </c>
      <c r="C234" s="3" t="str">
        <f>INDEX('Plant data'!E:E,MATCH('Blast furnaces'!$A234,'Plant data'!$A:$A,0))</f>
        <v>Hebei</v>
      </c>
      <c r="D234" s="3" t="str">
        <f>INDEX('Plant data'!F:F,MATCH('Blast furnaces'!$A234,'Plant data'!$A:$A,0))</f>
        <v>China</v>
      </c>
      <c r="E234" s="3" t="s">
        <v>435</v>
      </c>
      <c r="F234" s="3" t="s">
        <v>43</v>
      </c>
      <c r="G234" s="5" t="s">
        <v>432</v>
      </c>
      <c r="H234" s="3" t="s">
        <v>40</v>
      </c>
      <c r="I234" s="3" t="s">
        <v>30</v>
      </c>
      <c r="J234" s="3" t="s">
        <v>30</v>
      </c>
      <c r="K234" s="3">
        <v>2011</v>
      </c>
      <c r="L234" s="3">
        <v>14</v>
      </c>
      <c r="M234" s="3">
        <v>2021</v>
      </c>
      <c r="N234" s="3" t="s">
        <v>30</v>
      </c>
      <c r="O234" s="3" t="s">
        <v>30</v>
      </c>
      <c r="P234" s="3">
        <v>890</v>
      </c>
      <c r="Q234" s="3">
        <v>1080</v>
      </c>
      <c r="R234" s="8"/>
      <c r="S234" s="9" t="str">
        <f t="shared" si="24"/>
        <v/>
      </c>
      <c r="T234" s="9" t="str">
        <f t="shared" si="28"/>
        <v/>
      </c>
      <c r="U234" s="2"/>
      <c r="V234" s="2"/>
      <c r="W234" s="2"/>
    </row>
    <row r="235" spans="1:23" ht="14.5" hidden="1" x14ac:dyDescent="0.35">
      <c r="A235" s="3" t="s">
        <v>436</v>
      </c>
      <c r="B235" s="3" t="str">
        <f>INDEX('Plant data'!D:D,MATCH('Blast furnaces'!$A235,'Plant data'!$A:$A,0))</f>
        <v>Tangshan</v>
      </c>
      <c r="C235" s="3" t="str">
        <f>INDEX('Plant data'!E:E,MATCH('Blast furnaces'!$A235,'Plant data'!$A:$A,0))</f>
        <v>Hebei</v>
      </c>
      <c r="D235" s="3" t="str">
        <f>INDEX('Plant data'!F:F,MATCH('Blast furnaces'!$A235,'Plant data'!$A:$A,0))</f>
        <v>China</v>
      </c>
      <c r="E235" s="3" t="s">
        <v>437</v>
      </c>
      <c r="F235" s="3" t="s">
        <v>33</v>
      </c>
      <c r="G235" s="5" t="s">
        <v>438</v>
      </c>
      <c r="H235" s="3" t="s">
        <v>29</v>
      </c>
      <c r="I235" s="3" t="s">
        <v>30</v>
      </c>
      <c r="J235" s="3" t="s">
        <v>30</v>
      </c>
      <c r="K235" s="3">
        <v>2020</v>
      </c>
      <c r="L235" s="3">
        <v>5</v>
      </c>
      <c r="M235" s="3" t="s">
        <v>30</v>
      </c>
      <c r="N235" s="3" t="s">
        <v>30</v>
      </c>
      <c r="O235" s="3" t="s">
        <v>30</v>
      </c>
      <c r="P235" s="3">
        <v>1540</v>
      </c>
      <c r="Q235" s="3">
        <v>2000</v>
      </c>
      <c r="R235" s="8"/>
      <c r="S235" s="9" t="str">
        <f t="shared" si="24"/>
        <v/>
      </c>
      <c r="T235" s="9" t="str">
        <f t="shared" si="28"/>
        <v/>
      </c>
      <c r="U235" s="2"/>
      <c r="V235" s="2"/>
      <c r="W235" s="2"/>
    </row>
    <row r="236" spans="1:23" ht="14.5" hidden="1" x14ac:dyDescent="0.35">
      <c r="A236" s="3" t="s">
        <v>436</v>
      </c>
      <c r="B236" s="3" t="str">
        <f>INDEX('Plant data'!D:D,MATCH('Blast furnaces'!$A236,'Plant data'!$A:$A,0))</f>
        <v>Tangshan</v>
      </c>
      <c r="C236" s="3" t="str">
        <f>INDEX('Plant data'!E:E,MATCH('Blast furnaces'!$A236,'Plant data'!$A:$A,0))</f>
        <v>Hebei</v>
      </c>
      <c r="D236" s="3" t="str">
        <f>INDEX('Plant data'!F:F,MATCH('Blast furnaces'!$A236,'Plant data'!$A:$A,0))</f>
        <v>China</v>
      </c>
      <c r="E236" s="3" t="s">
        <v>439</v>
      </c>
      <c r="F236" s="3" t="s">
        <v>27</v>
      </c>
      <c r="G236" s="5" t="s">
        <v>438</v>
      </c>
      <c r="H236" s="3" t="s">
        <v>29</v>
      </c>
      <c r="I236" s="3" t="s">
        <v>30</v>
      </c>
      <c r="J236" s="3" t="s">
        <v>30</v>
      </c>
      <c r="K236" s="3">
        <v>2020</v>
      </c>
      <c r="L236" s="3">
        <v>5</v>
      </c>
      <c r="M236" s="3" t="s">
        <v>30</v>
      </c>
      <c r="N236" s="3" t="s">
        <v>30</v>
      </c>
      <c r="O236" s="3" t="s">
        <v>30</v>
      </c>
      <c r="P236" s="3">
        <v>1540</v>
      </c>
      <c r="Q236" s="3">
        <v>2000</v>
      </c>
      <c r="R236" s="8"/>
      <c r="S236" s="9" t="str">
        <f t="shared" si="24"/>
        <v/>
      </c>
      <c r="T236" s="9" t="str">
        <f t="shared" si="28"/>
        <v/>
      </c>
      <c r="U236" s="2"/>
      <c r="V236" s="2"/>
      <c r="W236" s="2"/>
    </row>
    <row r="237" spans="1:23" ht="14.5" hidden="1" x14ac:dyDescent="0.35">
      <c r="A237" s="3" t="s">
        <v>436</v>
      </c>
      <c r="B237" s="3" t="str">
        <f>INDEX('Plant data'!D:D,MATCH('Blast furnaces'!$A237,'Plant data'!$A:$A,0))</f>
        <v>Tangshan</v>
      </c>
      <c r="C237" s="3" t="str">
        <f>INDEX('Plant data'!E:E,MATCH('Blast furnaces'!$A237,'Plant data'!$A:$A,0))</f>
        <v>Hebei</v>
      </c>
      <c r="D237" s="3" t="str">
        <f>INDEX('Plant data'!F:F,MATCH('Blast furnaces'!$A237,'Plant data'!$A:$A,0))</f>
        <v>China</v>
      </c>
      <c r="E237" s="3" t="s">
        <v>440</v>
      </c>
      <c r="F237" s="3" t="s">
        <v>79</v>
      </c>
      <c r="G237" s="5" t="s">
        <v>438</v>
      </c>
      <c r="H237" s="3" t="s">
        <v>29</v>
      </c>
      <c r="I237" s="3" t="s">
        <v>30</v>
      </c>
      <c r="J237" s="3" t="s">
        <v>30</v>
      </c>
      <c r="K237" s="3" t="s">
        <v>30</v>
      </c>
      <c r="L237" s="3" t="s">
        <v>30</v>
      </c>
      <c r="M237" s="3" t="s">
        <v>30</v>
      </c>
      <c r="N237" s="3" t="s">
        <v>30</v>
      </c>
      <c r="O237" s="3" t="s">
        <v>30</v>
      </c>
      <c r="P237" s="3">
        <v>1080</v>
      </c>
      <c r="Q237" s="3">
        <v>1280</v>
      </c>
      <c r="R237" s="3">
        <v>2019</v>
      </c>
      <c r="S237" s="9">
        <f t="shared" si="24"/>
        <v>43466</v>
      </c>
      <c r="T237" s="9">
        <f t="shared" si="28"/>
        <v>50771</v>
      </c>
      <c r="U237" s="2"/>
      <c r="V237" s="2"/>
      <c r="W237" s="2"/>
    </row>
    <row r="238" spans="1:23" ht="14.5" hidden="1" x14ac:dyDescent="0.35">
      <c r="A238" s="3" t="s">
        <v>436</v>
      </c>
      <c r="B238" s="3" t="str">
        <f>INDEX('Plant data'!D:D,MATCH('Blast furnaces'!$A238,'Plant data'!$A:$A,0))</f>
        <v>Tangshan</v>
      </c>
      <c r="C238" s="3" t="str">
        <f>INDEX('Plant data'!E:E,MATCH('Blast furnaces'!$A238,'Plant data'!$A:$A,0))</f>
        <v>Hebei</v>
      </c>
      <c r="D238" s="3" t="str">
        <f>INDEX('Plant data'!F:F,MATCH('Blast furnaces'!$A238,'Plant data'!$A:$A,0))</f>
        <v>China</v>
      </c>
      <c r="E238" s="3" t="s">
        <v>441</v>
      </c>
      <c r="F238" s="3" t="s">
        <v>39</v>
      </c>
      <c r="G238" s="5" t="s">
        <v>438</v>
      </c>
      <c r="H238" s="3" t="s">
        <v>29</v>
      </c>
      <c r="I238" s="3" t="s">
        <v>30</v>
      </c>
      <c r="J238" s="3" t="s">
        <v>30</v>
      </c>
      <c r="K238" s="3" t="s">
        <v>30</v>
      </c>
      <c r="L238" s="3" t="s">
        <v>30</v>
      </c>
      <c r="M238" s="3" t="s">
        <v>30</v>
      </c>
      <c r="N238" s="3" t="s">
        <v>30</v>
      </c>
      <c r="O238" s="3" t="s">
        <v>30</v>
      </c>
      <c r="P238" s="3">
        <v>1080</v>
      </c>
      <c r="Q238" s="3">
        <v>1280</v>
      </c>
      <c r="R238" s="3">
        <v>2022</v>
      </c>
      <c r="S238" s="9">
        <f t="shared" si="24"/>
        <v>44562</v>
      </c>
      <c r="T238" s="9">
        <f t="shared" si="28"/>
        <v>51867</v>
      </c>
      <c r="U238" s="2"/>
      <c r="V238" s="2"/>
      <c r="W238" s="2"/>
    </row>
    <row r="239" spans="1:23" ht="14.5" hidden="1" x14ac:dyDescent="0.35">
      <c r="A239" s="3" t="s">
        <v>436</v>
      </c>
      <c r="B239" s="3" t="str">
        <f>INDEX('Plant data'!D:D,MATCH('Blast furnaces'!$A239,'Plant data'!$A:$A,0))</f>
        <v>Tangshan</v>
      </c>
      <c r="C239" s="3" t="str">
        <f>INDEX('Plant data'!E:E,MATCH('Blast furnaces'!$A239,'Plant data'!$A:$A,0))</f>
        <v>Hebei</v>
      </c>
      <c r="D239" s="3" t="str">
        <f>INDEX('Plant data'!F:F,MATCH('Blast furnaces'!$A239,'Plant data'!$A:$A,0))</f>
        <v>China</v>
      </c>
      <c r="E239" s="3" t="s">
        <v>442</v>
      </c>
      <c r="F239" s="3" t="s">
        <v>62</v>
      </c>
      <c r="G239" s="5" t="s">
        <v>438</v>
      </c>
      <c r="H239" s="3" t="s">
        <v>29</v>
      </c>
      <c r="I239" s="3" t="s">
        <v>30</v>
      </c>
      <c r="J239" s="3" t="s">
        <v>30</v>
      </c>
      <c r="K239" s="3" t="s">
        <v>30</v>
      </c>
      <c r="L239" s="3" t="s">
        <v>30</v>
      </c>
      <c r="M239" s="3" t="s">
        <v>30</v>
      </c>
      <c r="N239" s="3" t="s">
        <v>30</v>
      </c>
      <c r="O239" s="3" t="s">
        <v>30</v>
      </c>
      <c r="P239" s="3">
        <v>1080</v>
      </c>
      <c r="Q239" s="3">
        <v>1280</v>
      </c>
      <c r="R239" s="8"/>
      <c r="S239" s="9" t="str">
        <f t="shared" si="24"/>
        <v/>
      </c>
      <c r="T239" s="9" t="str">
        <f t="shared" si="28"/>
        <v/>
      </c>
      <c r="U239" s="2"/>
      <c r="V239" s="2"/>
      <c r="W239" s="2"/>
    </row>
    <row r="240" spans="1:23" ht="14.5" hidden="1" x14ac:dyDescent="0.35">
      <c r="A240" s="3" t="s">
        <v>436</v>
      </c>
      <c r="B240" s="3" t="str">
        <f>INDEX('Plant data'!D:D,MATCH('Blast furnaces'!$A240,'Plant data'!$A:$A,0))</f>
        <v>Tangshan</v>
      </c>
      <c r="C240" s="3" t="str">
        <f>INDEX('Plant data'!E:E,MATCH('Blast furnaces'!$A240,'Plant data'!$A:$A,0))</f>
        <v>Hebei</v>
      </c>
      <c r="D240" s="3" t="str">
        <f>INDEX('Plant data'!F:F,MATCH('Blast furnaces'!$A240,'Plant data'!$A:$A,0))</f>
        <v>China</v>
      </c>
      <c r="E240" s="3" t="s">
        <v>443</v>
      </c>
      <c r="F240" s="3" t="s">
        <v>263</v>
      </c>
      <c r="G240" s="5" t="s">
        <v>438</v>
      </c>
      <c r="H240" s="3" t="s">
        <v>29</v>
      </c>
      <c r="I240" s="3" t="s">
        <v>30</v>
      </c>
      <c r="J240" s="3" t="s">
        <v>30</v>
      </c>
      <c r="K240" s="3">
        <v>2007</v>
      </c>
      <c r="L240" s="3">
        <v>18</v>
      </c>
      <c r="M240" s="3" t="s">
        <v>30</v>
      </c>
      <c r="N240" s="3" t="s">
        <v>30</v>
      </c>
      <c r="O240" s="3" t="s">
        <v>30</v>
      </c>
      <c r="P240" s="3">
        <v>1080</v>
      </c>
      <c r="Q240" s="3">
        <v>1280</v>
      </c>
      <c r="R240" s="8"/>
      <c r="S240" s="9" t="str">
        <f t="shared" si="24"/>
        <v/>
      </c>
      <c r="T240" s="9" t="str">
        <f t="shared" si="28"/>
        <v/>
      </c>
      <c r="U240" s="2"/>
      <c r="V240" s="2"/>
      <c r="W240" s="2"/>
    </row>
    <row r="241" spans="1:23" ht="14.5" hidden="1" x14ac:dyDescent="0.35">
      <c r="A241" s="3" t="s">
        <v>444</v>
      </c>
      <c r="B241" s="3" t="str">
        <f>INDEX('Plant data'!D:D,MATCH('Blast furnaces'!$A241,'Plant data'!$A:$A,0))</f>
        <v>Tangshan</v>
      </c>
      <c r="C241" s="3" t="str">
        <f>INDEX('Plant data'!E:E,MATCH('Blast furnaces'!$A241,'Plant data'!$A:$A,0))</f>
        <v>Hebei</v>
      </c>
      <c r="D241" s="3" t="str">
        <f>INDEX('Plant data'!F:F,MATCH('Blast furnaces'!$A241,'Plant data'!$A:$A,0))</f>
        <v>China</v>
      </c>
      <c r="E241" s="3" t="s">
        <v>445</v>
      </c>
      <c r="F241" s="3" t="s">
        <v>247</v>
      </c>
      <c r="G241" s="5" t="s">
        <v>446</v>
      </c>
      <c r="H241" s="3" t="s">
        <v>190</v>
      </c>
      <c r="I241" s="3" t="s">
        <v>30</v>
      </c>
      <c r="J241" s="3" t="s">
        <v>30</v>
      </c>
      <c r="K241" s="3" t="s">
        <v>30</v>
      </c>
      <c r="L241" s="3" t="s">
        <v>30</v>
      </c>
      <c r="M241" s="7">
        <v>43435</v>
      </c>
      <c r="N241" s="3" t="s">
        <v>30</v>
      </c>
      <c r="O241" s="3">
        <v>2023</v>
      </c>
      <c r="P241" s="3">
        <v>879</v>
      </c>
      <c r="Q241" s="3">
        <v>650</v>
      </c>
      <c r="R241" s="8"/>
      <c r="S241" s="9" t="str">
        <f t="shared" si="24"/>
        <v/>
      </c>
      <c r="T241" s="2"/>
      <c r="U241" s="2"/>
      <c r="V241" s="2"/>
      <c r="W241" s="2"/>
    </row>
    <row r="242" spans="1:23" ht="14.5" hidden="1" x14ac:dyDescent="0.35">
      <c r="A242" s="3" t="s">
        <v>444</v>
      </c>
      <c r="B242" s="3" t="str">
        <f>INDEX('Plant data'!D:D,MATCH('Blast furnaces'!$A242,'Plant data'!$A:$A,0))</f>
        <v>Tangshan</v>
      </c>
      <c r="C242" s="3" t="str">
        <f>INDEX('Plant data'!E:E,MATCH('Blast furnaces'!$A242,'Plant data'!$A:$A,0))</f>
        <v>Hebei</v>
      </c>
      <c r="D242" s="3" t="str">
        <f>INDEX('Plant data'!F:F,MATCH('Blast furnaces'!$A242,'Plant data'!$A:$A,0))</f>
        <v>China</v>
      </c>
      <c r="E242" s="3" t="s">
        <v>447</v>
      </c>
      <c r="F242" s="3" t="s">
        <v>392</v>
      </c>
      <c r="G242" s="5" t="s">
        <v>446</v>
      </c>
      <c r="H242" s="3" t="s">
        <v>190</v>
      </c>
      <c r="I242" s="3" t="s">
        <v>30</v>
      </c>
      <c r="J242" s="3" t="s">
        <v>30</v>
      </c>
      <c r="K242" s="3" t="s">
        <v>30</v>
      </c>
      <c r="L242" s="3" t="s">
        <v>30</v>
      </c>
      <c r="M242" s="7">
        <v>43435</v>
      </c>
      <c r="N242" s="3" t="s">
        <v>30</v>
      </c>
      <c r="O242" s="3">
        <v>2023</v>
      </c>
      <c r="P242" s="3">
        <v>879</v>
      </c>
      <c r="Q242" s="3">
        <v>650</v>
      </c>
      <c r="R242" s="8"/>
      <c r="S242" s="9" t="str">
        <f t="shared" si="24"/>
        <v/>
      </c>
      <c r="T242" s="2"/>
      <c r="U242" s="2"/>
      <c r="V242" s="2"/>
      <c r="W242" s="2"/>
    </row>
    <row r="243" spans="1:23" ht="14.5" hidden="1" x14ac:dyDescent="0.35">
      <c r="A243" s="3" t="s">
        <v>444</v>
      </c>
      <c r="B243" s="3" t="str">
        <f>INDEX('Plant data'!D:D,MATCH('Blast furnaces'!$A243,'Plant data'!$A:$A,0))</f>
        <v>Tangshan</v>
      </c>
      <c r="C243" s="3" t="str">
        <f>INDEX('Plant data'!E:E,MATCH('Blast furnaces'!$A243,'Plant data'!$A:$A,0))</f>
        <v>Hebei</v>
      </c>
      <c r="D243" s="3" t="str">
        <f>INDEX('Plant data'!F:F,MATCH('Blast furnaces'!$A243,'Plant data'!$A:$A,0))</f>
        <v>China</v>
      </c>
      <c r="E243" s="3" t="s">
        <v>448</v>
      </c>
      <c r="F243" s="3" t="s">
        <v>62</v>
      </c>
      <c r="G243" s="5" t="s">
        <v>446</v>
      </c>
      <c r="H243" s="3" t="s">
        <v>29</v>
      </c>
      <c r="I243" s="3" t="s">
        <v>30</v>
      </c>
      <c r="J243" s="3" t="s">
        <v>30</v>
      </c>
      <c r="K243" s="3" t="s">
        <v>30</v>
      </c>
      <c r="L243" s="3" t="s">
        <v>30</v>
      </c>
      <c r="M243" s="3" t="s">
        <v>30</v>
      </c>
      <c r="N243" s="3" t="s">
        <v>30</v>
      </c>
      <c r="O243" s="3" t="s">
        <v>30</v>
      </c>
      <c r="P243" s="3">
        <v>1461</v>
      </c>
      <c r="Q243" s="3">
        <v>1080</v>
      </c>
      <c r="R243" s="3">
        <v>2022</v>
      </c>
      <c r="S243" s="9">
        <f t="shared" si="24"/>
        <v>44562</v>
      </c>
      <c r="T243" s="9">
        <f t="shared" ref="T243:T247" si="29">IF(R243="","",EDATE(S243,240))</f>
        <v>51867</v>
      </c>
      <c r="U243" s="2"/>
      <c r="V243" s="2"/>
      <c r="W243" s="2"/>
    </row>
    <row r="244" spans="1:23" ht="14.5" hidden="1" x14ac:dyDescent="0.35">
      <c r="A244" s="3" t="s">
        <v>444</v>
      </c>
      <c r="B244" s="3" t="str">
        <f>INDEX('Plant data'!D:D,MATCH('Blast furnaces'!$A244,'Plant data'!$A:$A,0))</f>
        <v>Tangshan</v>
      </c>
      <c r="C244" s="3" t="str">
        <f>INDEX('Plant data'!E:E,MATCH('Blast furnaces'!$A244,'Plant data'!$A:$A,0))</f>
        <v>Hebei</v>
      </c>
      <c r="D244" s="3" t="str">
        <f>INDEX('Plant data'!F:F,MATCH('Blast furnaces'!$A244,'Plant data'!$A:$A,0))</f>
        <v>China</v>
      </c>
      <c r="E244" s="3" t="s">
        <v>449</v>
      </c>
      <c r="F244" s="3" t="s">
        <v>180</v>
      </c>
      <c r="G244" s="5" t="s">
        <v>446</v>
      </c>
      <c r="H244" s="3" t="s">
        <v>29</v>
      </c>
      <c r="I244" s="3" t="s">
        <v>30</v>
      </c>
      <c r="J244" s="3" t="s">
        <v>30</v>
      </c>
      <c r="K244" s="3" t="s">
        <v>30</v>
      </c>
      <c r="L244" s="3" t="s">
        <v>30</v>
      </c>
      <c r="M244" s="3" t="s">
        <v>30</v>
      </c>
      <c r="N244" s="3" t="s">
        <v>30</v>
      </c>
      <c r="O244" s="3" t="s">
        <v>30</v>
      </c>
      <c r="P244" s="3">
        <v>1461</v>
      </c>
      <c r="Q244" s="3">
        <v>1080</v>
      </c>
      <c r="R244" s="8"/>
      <c r="S244" s="9" t="str">
        <f t="shared" si="24"/>
        <v/>
      </c>
      <c r="T244" s="9" t="str">
        <f t="shared" si="29"/>
        <v/>
      </c>
      <c r="U244" s="2"/>
      <c r="V244" s="2"/>
      <c r="W244" s="2"/>
    </row>
    <row r="245" spans="1:23" ht="14.5" hidden="1" x14ac:dyDescent="0.35">
      <c r="A245" s="3" t="s">
        <v>444</v>
      </c>
      <c r="B245" s="3" t="str">
        <f>INDEX('Plant data'!D:D,MATCH('Blast furnaces'!$A245,'Plant data'!$A:$A,0))</f>
        <v>Tangshan</v>
      </c>
      <c r="C245" s="3" t="str">
        <f>INDEX('Plant data'!E:E,MATCH('Blast furnaces'!$A245,'Plant data'!$A:$A,0))</f>
        <v>Hebei</v>
      </c>
      <c r="D245" s="3" t="str">
        <f>INDEX('Plant data'!F:F,MATCH('Blast furnaces'!$A245,'Plant data'!$A:$A,0))</f>
        <v>China</v>
      </c>
      <c r="E245" s="3" t="s">
        <v>450</v>
      </c>
      <c r="F245" s="3" t="s">
        <v>33</v>
      </c>
      <c r="G245" s="5" t="s">
        <v>446</v>
      </c>
      <c r="H245" s="3" t="s">
        <v>40</v>
      </c>
      <c r="I245" s="3" t="s">
        <v>30</v>
      </c>
      <c r="J245" s="3" t="s">
        <v>30</v>
      </c>
      <c r="K245" s="3">
        <v>2007</v>
      </c>
      <c r="L245" s="3">
        <v>18</v>
      </c>
      <c r="M245" s="7">
        <v>44501</v>
      </c>
      <c r="N245" s="3" t="s">
        <v>30</v>
      </c>
      <c r="O245" s="3" t="s">
        <v>30</v>
      </c>
      <c r="P245" s="3">
        <v>910</v>
      </c>
      <c r="Q245" s="3">
        <v>1080</v>
      </c>
      <c r="R245" s="8"/>
      <c r="S245" s="9" t="str">
        <f t="shared" si="24"/>
        <v/>
      </c>
      <c r="T245" s="9" t="str">
        <f t="shared" si="29"/>
        <v/>
      </c>
      <c r="U245" s="2"/>
      <c r="V245" s="2"/>
      <c r="W245" s="2"/>
    </row>
    <row r="246" spans="1:23" ht="14.5" hidden="1" x14ac:dyDescent="0.35">
      <c r="A246" s="3" t="s">
        <v>444</v>
      </c>
      <c r="B246" s="3" t="str">
        <f>INDEX('Plant data'!D:D,MATCH('Blast furnaces'!$A246,'Plant data'!$A:$A,0))</f>
        <v>Tangshan</v>
      </c>
      <c r="C246" s="3" t="str">
        <f>INDEX('Plant data'!E:E,MATCH('Blast furnaces'!$A246,'Plant data'!$A:$A,0))</f>
        <v>Hebei</v>
      </c>
      <c r="D246" s="3" t="str">
        <f>INDEX('Plant data'!F:F,MATCH('Blast furnaces'!$A246,'Plant data'!$A:$A,0))</f>
        <v>China</v>
      </c>
      <c r="E246" s="3" t="s">
        <v>451</v>
      </c>
      <c r="F246" s="3" t="s">
        <v>39</v>
      </c>
      <c r="G246" s="5" t="s">
        <v>446</v>
      </c>
      <c r="H246" s="3" t="s">
        <v>40</v>
      </c>
      <c r="I246" s="3" t="s">
        <v>30</v>
      </c>
      <c r="J246" s="3" t="s">
        <v>30</v>
      </c>
      <c r="K246" s="3" t="s">
        <v>30</v>
      </c>
      <c r="L246" s="3" t="s">
        <v>30</v>
      </c>
      <c r="M246" s="7">
        <v>44501</v>
      </c>
      <c r="N246" s="3" t="s">
        <v>30</v>
      </c>
      <c r="O246" s="3" t="s">
        <v>30</v>
      </c>
      <c r="P246" s="3">
        <v>910</v>
      </c>
      <c r="Q246" s="3">
        <v>1080</v>
      </c>
      <c r="R246" s="8"/>
      <c r="S246" s="9" t="str">
        <f t="shared" si="24"/>
        <v/>
      </c>
      <c r="T246" s="9" t="str">
        <f t="shared" si="29"/>
        <v/>
      </c>
      <c r="U246" s="2"/>
      <c r="V246" s="2"/>
      <c r="W246" s="2"/>
    </row>
    <row r="247" spans="1:23" ht="14.5" hidden="1" x14ac:dyDescent="0.35">
      <c r="A247" s="3" t="s">
        <v>444</v>
      </c>
      <c r="B247" s="3" t="str">
        <f>INDEX('Plant data'!D:D,MATCH('Blast furnaces'!$A247,'Plant data'!$A:$A,0))</f>
        <v>Tangshan</v>
      </c>
      <c r="C247" s="3" t="str">
        <f>INDEX('Plant data'!E:E,MATCH('Blast furnaces'!$A247,'Plant data'!$A:$A,0))</f>
        <v>Hebei</v>
      </c>
      <c r="D247" s="3" t="str">
        <f>INDEX('Plant data'!F:F,MATCH('Blast furnaces'!$A247,'Plant data'!$A:$A,0))</f>
        <v>China</v>
      </c>
      <c r="E247" s="3" t="s">
        <v>452</v>
      </c>
      <c r="F247" s="3" t="s">
        <v>236</v>
      </c>
      <c r="G247" s="5" t="s">
        <v>446</v>
      </c>
      <c r="H247" s="3" t="s">
        <v>29</v>
      </c>
      <c r="I247" s="7">
        <v>43435</v>
      </c>
      <c r="J247" s="3">
        <v>2022</v>
      </c>
      <c r="K247" s="3">
        <v>2023</v>
      </c>
      <c r="L247" s="3">
        <v>2</v>
      </c>
      <c r="M247" s="3" t="s">
        <v>30</v>
      </c>
      <c r="N247" s="3" t="s">
        <v>30</v>
      </c>
      <c r="O247" s="3" t="s">
        <v>30</v>
      </c>
      <c r="P247" s="3">
        <v>1260</v>
      </c>
      <c r="Q247" s="3">
        <v>1500</v>
      </c>
      <c r="R247" s="8"/>
      <c r="S247" s="9" t="str">
        <f t="shared" si="24"/>
        <v/>
      </c>
      <c r="T247" s="9" t="str">
        <f t="shared" si="29"/>
        <v/>
      </c>
      <c r="U247" s="2"/>
      <c r="V247" s="2"/>
      <c r="W247" s="2"/>
    </row>
    <row r="248" spans="1:23" ht="14.5" hidden="1" x14ac:dyDescent="0.35">
      <c r="A248" s="3" t="s">
        <v>444</v>
      </c>
      <c r="B248" s="3" t="str">
        <f>INDEX('Plant data'!D:D,MATCH('Blast furnaces'!$A248,'Plant data'!$A:$A,0))</f>
        <v>Tangshan</v>
      </c>
      <c r="C248" s="3" t="str">
        <f>INDEX('Plant data'!E:E,MATCH('Blast furnaces'!$A248,'Plant data'!$A:$A,0))</f>
        <v>Hebei</v>
      </c>
      <c r="D248" s="3" t="str">
        <f>INDEX('Plant data'!F:F,MATCH('Blast furnaces'!$A248,'Plant data'!$A:$A,0))</f>
        <v>China</v>
      </c>
      <c r="E248" s="3" t="s">
        <v>453</v>
      </c>
      <c r="F248" s="3" t="s">
        <v>243</v>
      </c>
      <c r="G248" s="5" t="s">
        <v>446</v>
      </c>
      <c r="H248" s="3" t="s">
        <v>224</v>
      </c>
      <c r="I248" s="7">
        <v>44531</v>
      </c>
      <c r="J248" s="3">
        <v>2023</v>
      </c>
      <c r="K248" s="3" t="s">
        <v>30</v>
      </c>
      <c r="L248" s="3" t="s">
        <v>30</v>
      </c>
      <c r="M248" s="3" t="s">
        <v>30</v>
      </c>
      <c r="N248" s="3" t="s">
        <v>30</v>
      </c>
      <c r="O248" s="3" t="s">
        <v>30</v>
      </c>
      <c r="P248" s="3">
        <v>1160</v>
      </c>
      <c r="Q248" s="3">
        <v>1260</v>
      </c>
      <c r="R248" s="8"/>
      <c r="S248" s="9" t="str">
        <f t="shared" si="24"/>
        <v/>
      </c>
      <c r="T248" s="2"/>
      <c r="U248" s="2"/>
      <c r="V248" s="2"/>
      <c r="W248" s="2"/>
    </row>
    <row r="249" spans="1:23" ht="14.5" hidden="1" x14ac:dyDescent="0.35">
      <c r="A249" s="3" t="s">
        <v>444</v>
      </c>
      <c r="B249" s="3" t="str">
        <f>INDEX('Plant data'!D:D,MATCH('Blast furnaces'!$A249,'Plant data'!$A:$A,0))</f>
        <v>Tangshan</v>
      </c>
      <c r="C249" s="3" t="str">
        <f>INDEX('Plant data'!E:E,MATCH('Blast furnaces'!$A249,'Plant data'!$A:$A,0))</f>
        <v>Hebei</v>
      </c>
      <c r="D249" s="3" t="str">
        <f>INDEX('Plant data'!F:F,MATCH('Blast furnaces'!$A249,'Plant data'!$A:$A,0))</f>
        <v>China</v>
      </c>
      <c r="E249" s="3" t="s">
        <v>454</v>
      </c>
      <c r="F249" s="3" t="s">
        <v>245</v>
      </c>
      <c r="G249" s="5" t="s">
        <v>446</v>
      </c>
      <c r="H249" s="3" t="s">
        <v>224</v>
      </c>
      <c r="I249" s="7">
        <v>44531</v>
      </c>
      <c r="J249" s="4">
        <v>45170</v>
      </c>
      <c r="K249" s="3" t="s">
        <v>30</v>
      </c>
      <c r="L249" s="3" t="s">
        <v>30</v>
      </c>
      <c r="M249" s="3" t="s">
        <v>30</v>
      </c>
      <c r="N249" s="3" t="s">
        <v>30</v>
      </c>
      <c r="O249" s="3" t="s">
        <v>30</v>
      </c>
      <c r="P249" s="3">
        <v>1170</v>
      </c>
      <c r="Q249" s="3">
        <v>1270</v>
      </c>
      <c r="R249" s="8"/>
      <c r="S249" s="9" t="str">
        <f t="shared" si="24"/>
        <v/>
      </c>
      <c r="T249" s="2"/>
      <c r="U249" s="2"/>
      <c r="V249" s="2"/>
      <c r="W249" s="2"/>
    </row>
    <row r="250" spans="1:23" ht="14.5" hidden="1" x14ac:dyDescent="0.35">
      <c r="A250" s="3" t="s">
        <v>455</v>
      </c>
      <c r="B250" s="3" t="str">
        <f>INDEX('Plant data'!D:D,MATCH('Blast furnaces'!$A250,'Plant data'!$A:$A,0))</f>
        <v>Tangshan</v>
      </c>
      <c r="C250" s="3" t="str">
        <f>INDEX('Plant data'!E:E,MATCH('Blast furnaces'!$A250,'Plant data'!$A:$A,0))</f>
        <v>Hebei</v>
      </c>
      <c r="D250" s="3" t="str">
        <f>INDEX('Plant data'!F:F,MATCH('Blast furnaces'!$A250,'Plant data'!$A:$A,0))</f>
        <v>China</v>
      </c>
      <c r="E250" s="3" t="s">
        <v>456</v>
      </c>
      <c r="F250" s="3" t="s">
        <v>457</v>
      </c>
      <c r="G250" s="5" t="s">
        <v>458</v>
      </c>
      <c r="H250" s="3" t="s">
        <v>29</v>
      </c>
      <c r="I250" s="3">
        <v>2019</v>
      </c>
      <c r="J250" s="3" t="s">
        <v>30</v>
      </c>
      <c r="K250" s="3">
        <v>2020</v>
      </c>
      <c r="L250" s="3">
        <v>5</v>
      </c>
      <c r="M250" s="3" t="s">
        <v>30</v>
      </c>
      <c r="N250" s="3" t="s">
        <v>30</v>
      </c>
      <c r="O250" s="3" t="s">
        <v>30</v>
      </c>
      <c r="P250" s="3">
        <v>1423</v>
      </c>
      <c r="Q250" s="3">
        <v>1650</v>
      </c>
      <c r="R250" s="8"/>
      <c r="S250" s="9" t="str">
        <f t="shared" si="24"/>
        <v/>
      </c>
      <c r="T250" s="9" t="str">
        <f t="shared" ref="T250:T255" si="30">IF(R250="","",EDATE(S250,240))</f>
        <v/>
      </c>
      <c r="U250" s="2"/>
      <c r="V250" s="2"/>
      <c r="W250" s="2"/>
    </row>
    <row r="251" spans="1:23" ht="14.5" hidden="1" x14ac:dyDescent="0.35">
      <c r="A251" s="3" t="s">
        <v>455</v>
      </c>
      <c r="B251" s="3" t="str">
        <f>INDEX('Plant data'!D:D,MATCH('Blast furnaces'!$A251,'Plant data'!$A:$A,0))</f>
        <v>Tangshan</v>
      </c>
      <c r="C251" s="3" t="str">
        <f>INDEX('Plant data'!E:E,MATCH('Blast furnaces'!$A251,'Plant data'!$A:$A,0))</f>
        <v>Hebei</v>
      </c>
      <c r="D251" s="3" t="str">
        <f>INDEX('Plant data'!F:F,MATCH('Blast furnaces'!$A251,'Plant data'!$A:$A,0))</f>
        <v>China</v>
      </c>
      <c r="E251" s="3" t="s">
        <v>459</v>
      </c>
      <c r="F251" s="3" t="s">
        <v>180</v>
      </c>
      <c r="G251" s="5" t="s">
        <v>458</v>
      </c>
      <c r="H251" s="3" t="s">
        <v>29</v>
      </c>
      <c r="I251" s="3" t="s">
        <v>30</v>
      </c>
      <c r="J251" s="3" t="s">
        <v>30</v>
      </c>
      <c r="K251" s="3" t="s">
        <v>30</v>
      </c>
      <c r="L251" s="3" t="s">
        <v>30</v>
      </c>
      <c r="M251" s="3" t="s">
        <v>30</v>
      </c>
      <c r="N251" s="3" t="s">
        <v>30</v>
      </c>
      <c r="O251" s="3" t="s">
        <v>30</v>
      </c>
      <c r="P251" s="3">
        <v>1040</v>
      </c>
      <c r="Q251" s="3">
        <v>1080</v>
      </c>
      <c r="R251" s="8"/>
      <c r="S251" s="9" t="str">
        <f t="shared" si="24"/>
        <v/>
      </c>
      <c r="T251" s="9" t="str">
        <f t="shared" si="30"/>
        <v/>
      </c>
      <c r="U251" s="2"/>
      <c r="V251" s="2"/>
      <c r="W251" s="2"/>
    </row>
    <row r="252" spans="1:23" ht="14.5" hidden="1" x14ac:dyDescent="0.35">
      <c r="A252" s="3" t="s">
        <v>455</v>
      </c>
      <c r="B252" s="3" t="str">
        <f>INDEX('Plant data'!D:D,MATCH('Blast furnaces'!$A252,'Plant data'!$A:$A,0))</f>
        <v>Tangshan</v>
      </c>
      <c r="C252" s="3" t="str">
        <f>INDEX('Plant data'!E:E,MATCH('Blast furnaces'!$A252,'Plant data'!$A:$A,0))</f>
        <v>Hebei</v>
      </c>
      <c r="D252" s="3" t="str">
        <f>INDEX('Plant data'!F:F,MATCH('Blast furnaces'!$A252,'Plant data'!$A:$A,0))</f>
        <v>China</v>
      </c>
      <c r="E252" s="3" t="s">
        <v>460</v>
      </c>
      <c r="F252" s="3" t="s">
        <v>236</v>
      </c>
      <c r="G252" s="5" t="s">
        <v>458</v>
      </c>
      <c r="H252" s="3" t="s">
        <v>29</v>
      </c>
      <c r="I252" s="3" t="s">
        <v>30</v>
      </c>
      <c r="J252" s="3" t="s">
        <v>30</v>
      </c>
      <c r="K252" s="3" t="s">
        <v>30</v>
      </c>
      <c r="L252" s="3" t="s">
        <v>30</v>
      </c>
      <c r="M252" s="3" t="s">
        <v>30</v>
      </c>
      <c r="N252" s="3" t="s">
        <v>30</v>
      </c>
      <c r="O252" s="3" t="s">
        <v>30</v>
      </c>
      <c r="P252" s="3">
        <v>1130</v>
      </c>
      <c r="Q252" s="3">
        <v>1200</v>
      </c>
      <c r="R252" s="8"/>
      <c r="S252" s="9" t="str">
        <f t="shared" si="24"/>
        <v/>
      </c>
      <c r="T252" s="9" t="str">
        <f t="shared" si="30"/>
        <v/>
      </c>
      <c r="U252" s="2"/>
      <c r="V252" s="2"/>
      <c r="W252" s="2"/>
    </row>
    <row r="253" spans="1:23" ht="14.5" hidden="1" x14ac:dyDescent="0.35">
      <c r="A253" s="3" t="s">
        <v>455</v>
      </c>
      <c r="B253" s="3" t="str">
        <f>INDEX('Plant data'!D:D,MATCH('Blast furnaces'!$A253,'Plant data'!$A:$A,0))</f>
        <v>Tangshan</v>
      </c>
      <c r="C253" s="3" t="str">
        <f>INDEX('Plant data'!E:E,MATCH('Blast furnaces'!$A253,'Plant data'!$A:$A,0))</f>
        <v>Hebei</v>
      </c>
      <c r="D253" s="3" t="str">
        <f>INDEX('Plant data'!F:F,MATCH('Blast furnaces'!$A253,'Plant data'!$A:$A,0))</f>
        <v>China</v>
      </c>
      <c r="E253" s="3" t="s">
        <v>461</v>
      </c>
      <c r="F253" s="3" t="s">
        <v>27</v>
      </c>
      <c r="G253" s="5" t="s">
        <v>458</v>
      </c>
      <c r="H253" s="3" t="s">
        <v>29</v>
      </c>
      <c r="I253" s="3" t="s">
        <v>30</v>
      </c>
      <c r="J253" s="3">
        <v>2011</v>
      </c>
      <c r="K253" s="3">
        <v>2012</v>
      </c>
      <c r="L253" s="3">
        <v>13</v>
      </c>
      <c r="M253" s="3" t="s">
        <v>30</v>
      </c>
      <c r="N253" s="3" t="s">
        <v>30</v>
      </c>
      <c r="O253" s="3" t="s">
        <v>30</v>
      </c>
      <c r="P253" s="3">
        <v>1220</v>
      </c>
      <c r="Q253" s="3">
        <v>1350</v>
      </c>
      <c r="R253" s="8"/>
      <c r="S253" s="9" t="str">
        <f t="shared" si="24"/>
        <v/>
      </c>
      <c r="T253" s="9" t="str">
        <f t="shared" si="30"/>
        <v/>
      </c>
      <c r="U253" s="2"/>
      <c r="V253" s="2"/>
      <c r="W253" s="2"/>
    </row>
    <row r="254" spans="1:23" ht="14.5" hidden="1" x14ac:dyDescent="0.35">
      <c r="A254" s="3" t="s">
        <v>455</v>
      </c>
      <c r="B254" s="3" t="str">
        <f>INDEX('Plant data'!D:D,MATCH('Blast furnaces'!$A254,'Plant data'!$A:$A,0))</f>
        <v>Tangshan</v>
      </c>
      <c r="C254" s="3" t="str">
        <f>INDEX('Plant data'!E:E,MATCH('Blast furnaces'!$A254,'Plant data'!$A:$A,0))</f>
        <v>Hebei</v>
      </c>
      <c r="D254" s="3" t="str">
        <f>INDEX('Plant data'!F:F,MATCH('Blast furnaces'!$A254,'Plant data'!$A:$A,0))</f>
        <v>China</v>
      </c>
      <c r="E254" s="3" t="s">
        <v>462</v>
      </c>
      <c r="F254" s="3" t="s">
        <v>245</v>
      </c>
      <c r="G254" s="5" t="s">
        <v>458</v>
      </c>
      <c r="H254" s="3" t="s">
        <v>29</v>
      </c>
      <c r="I254" s="3" t="s">
        <v>30</v>
      </c>
      <c r="J254" s="3" t="s">
        <v>30</v>
      </c>
      <c r="K254" s="3" t="s">
        <v>30</v>
      </c>
      <c r="L254" s="3" t="s">
        <v>30</v>
      </c>
      <c r="M254" s="3" t="s">
        <v>30</v>
      </c>
      <c r="N254" s="3" t="s">
        <v>30</v>
      </c>
      <c r="O254" s="3" t="s">
        <v>30</v>
      </c>
      <c r="P254" s="3">
        <v>1220</v>
      </c>
      <c r="Q254" s="3">
        <v>1350</v>
      </c>
      <c r="R254" s="8"/>
      <c r="S254" s="9" t="str">
        <f t="shared" si="24"/>
        <v/>
      </c>
      <c r="T254" s="9" t="str">
        <f t="shared" si="30"/>
        <v/>
      </c>
      <c r="U254" s="2"/>
      <c r="V254" s="2"/>
      <c r="W254" s="2"/>
    </row>
    <row r="255" spans="1:23" ht="14.5" hidden="1" x14ac:dyDescent="0.35">
      <c r="A255" s="3" t="s">
        <v>455</v>
      </c>
      <c r="B255" s="3" t="str">
        <f>INDEX('Plant data'!D:D,MATCH('Blast furnaces'!$A255,'Plant data'!$A:$A,0))</f>
        <v>Tangshan</v>
      </c>
      <c r="C255" s="3" t="str">
        <f>INDEX('Plant data'!E:E,MATCH('Blast furnaces'!$A255,'Plant data'!$A:$A,0))</f>
        <v>Hebei</v>
      </c>
      <c r="D255" s="3" t="str">
        <f>INDEX('Plant data'!F:F,MATCH('Blast furnaces'!$A255,'Plant data'!$A:$A,0))</f>
        <v>China</v>
      </c>
      <c r="E255" s="3" t="s">
        <v>463</v>
      </c>
      <c r="F255" s="3" t="s">
        <v>247</v>
      </c>
      <c r="G255" s="5" t="s">
        <v>458</v>
      </c>
      <c r="H255" s="3" t="s">
        <v>29</v>
      </c>
      <c r="I255" s="3" t="s">
        <v>30</v>
      </c>
      <c r="J255" s="3" t="s">
        <v>30</v>
      </c>
      <c r="K255" s="3" t="s">
        <v>30</v>
      </c>
      <c r="L255" s="3" t="s">
        <v>30</v>
      </c>
      <c r="M255" s="3" t="s">
        <v>30</v>
      </c>
      <c r="N255" s="3" t="s">
        <v>30</v>
      </c>
      <c r="O255" s="3" t="s">
        <v>30</v>
      </c>
      <c r="P255" s="3">
        <v>1220</v>
      </c>
      <c r="Q255" s="3">
        <v>1350</v>
      </c>
      <c r="R255" s="8"/>
      <c r="S255" s="9" t="str">
        <f t="shared" si="24"/>
        <v/>
      </c>
      <c r="T255" s="9" t="str">
        <f t="shared" si="30"/>
        <v/>
      </c>
      <c r="U255" s="2"/>
      <c r="V255" s="2"/>
      <c r="W255" s="2"/>
    </row>
    <row r="256" spans="1:23" ht="14.5" hidden="1" x14ac:dyDescent="0.35">
      <c r="A256" s="3" t="s">
        <v>464</v>
      </c>
      <c r="B256" s="3" t="str">
        <f>INDEX('Plant data'!D:D,MATCH('Blast furnaces'!$A256,'Plant data'!$A:$A,0))</f>
        <v>Shijiazhuang</v>
      </c>
      <c r="C256" s="3" t="str">
        <f>INDEX('Plant data'!E:E,MATCH('Blast furnaces'!$A256,'Plant data'!$A:$A,0))</f>
        <v>Hebei</v>
      </c>
      <c r="D256" s="3" t="str">
        <f>INDEX('Plant data'!F:F,MATCH('Blast furnaces'!$A256,'Plant data'!$A:$A,0))</f>
        <v>China</v>
      </c>
      <c r="E256" s="3" t="s">
        <v>465</v>
      </c>
      <c r="F256" s="3" t="s">
        <v>62</v>
      </c>
      <c r="G256" s="5" t="s">
        <v>466</v>
      </c>
      <c r="H256" s="3" t="s">
        <v>190</v>
      </c>
      <c r="I256" s="3" t="s">
        <v>30</v>
      </c>
      <c r="J256" s="3" t="s">
        <v>30</v>
      </c>
      <c r="K256" s="3" t="s">
        <v>30</v>
      </c>
      <c r="L256" s="3" t="s">
        <v>30</v>
      </c>
      <c r="M256" s="3" t="s">
        <v>30</v>
      </c>
      <c r="N256" s="3">
        <v>2022</v>
      </c>
      <c r="O256" s="3" t="s">
        <v>30</v>
      </c>
      <c r="P256" s="3">
        <v>1020</v>
      </c>
      <c r="Q256" s="3">
        <v>1080</v>
      </c>
      <c r="R256" s="8"/>
      <c r="S256" s="9" t="str">
        <f t="shared" si="24"/>
        <v/>
      </c>
      <c r="T256" s="2"/>
      <c r="U256" s="2"/>
      <c r="V256" s="2"/>
      <c r="W256" s="2"/>
    </row>
    <row r="257" spans="1:23" ht="14.5" hidden="1" x14ac:dyDescent="0.35">
      <c r="A257" s="3" t="s">
        <v>464</v>
      </c>
      <c r="B257" s="3" t="str">
        <f>INDEX('Plant data'!D:D,MATCH('Blast furnaces'!$A257,'Plant data'!$A:$A,0))</f>
        <v>Shijiazhuang</v>
      </c>
      <c r="C257" s="3" t="str">
        <f>INDEX('Plant data'!E:E,MATCH('Blast furnaces'!$A257,'Plant data'!$A:$A,0))</f>
        <v>Hebei</v>
      </c>
      <c r="D257" s="3" t="str">
        <f>INDEX('Plant data'!F:F,MATCH('Blast furnaces'!$A257,'Plant data'!$A:$A,0))</f>
        <v>China</v>
      </c>
      <c r="E257" s="3" t="s">
        <v>467</v>
      </c>
      <c r="F257" s="3" t="s">
        <v>180</v>
      </c>
      <c r="G257" s="5" t="s">
        <v>466</v>
      </c>
      <c r="H257" s="3" t="s">
        <v>190</v>
      </c>
      <c r="I257" s="3" t="s">
        <v>30</v>
      </c>
      <c r="J257" s="3" t="s">
        <v>30</v>
      </c>
      <c r="K257" s="3" t="s">
        <v>30</v>
      </c>
      <c r="L257" s="3" t="s">
        <v>30</v>
      </c>
      <c r="M257" s="3" t="s">
        <v>30</v>
      </c>
      <c r="N257" s="3">
        <v>2022</v>
      </c>
      <c r="O257" s="3" t="s">
        <v>30</v>
      </c>
      <c r="P257" s="3">
        <v>1020</v>
      </c>
      <c r="Q257" s="3">
        <v>1080</v>
      </c>
      <c r="R257" s="8"/>
      <c r="S257" s="9" t="str">
        <f t="shared" si="24"/>
        <v/>
      </c>
      <c r="T257" s="2"/>
      <c r="U257" s="2"/>
      <c r="V257" s="2"/>
      <c r="W257" s="2"/>
    </row>
    <row r="258" spans="1:23" ht="14.5" hidden="1" x14ac:dyDescent="0.35">
      <c r="A258" s="3" t="s">
        <v>464</v>
      </c>
      <c r="B258" s="3" t="str">
        <f>INDEX('Plant data'!D:D,MATCH('Blast furnaces'!$A258,'Plant data'!$A:$A,0))</f>
        <v>Shijiazhuang</v>
      </c>
      <c r="C258" s="3" t="str">
        <f>INDEX('Plant data'!E:E,MATCH('Blast furnaces'!$A258,'Plant data'!$A:$A,0))</f>
        <v>Hebei</v>
      </c>
      <c r="D258" s="3" t="str">
        <f>INDEX('Plant data'!F:F,MATCH('Blast furnaces'!$A258,'Plant data'!$A:$A,0))</f>
        <v>China</v>
      </c>
      <c r="E258" s="3" t="s">
        <v>468</v>
      </c>
      <c r="F258" s="3" t="s">
        <v>236</v>
      </c>
      <c r="G258" s="5" t="s">
        <v>466</v>
      </c>
      <c r="H258" s="3" t="s">
        <v>190</v>
      </c>
      <c r="I258" s="3" t="s">
        <v>30</v>
      </c>
      <c r="J258" s="3" t="s">
        <v>30</v>
      </c>
      <c r="K258" s="3" t="s">
        <v>30</v>
      </c>
      <c r="L258" s="3" t="s">
        <v>30</v>
      </c>
      <c r="M258" s="3" t="s">
        <v>30</v>
      </c>
      <c r="N258" s="3">
        <v>2022</v>
      </c>
      <c r="O258" s="3" t="s">
        <v>30</v>
      </c>
      <c r="P258" s="3">
        <v>1020</v>
      </c>
      <c r="Q258" s="3">
        <v>1080</v>
      </c>
      <c r="R258" s="8"/>
      <c r="S258" s="9" t="str">
        <f t="shared" si="24"/>
        <v/>
      </c>
      <c r="T258" s="2"/>
      <c r="U258" s="2"/>
      <c r="V258" s="2"/>
      <c r="W258" s="2"/>
    </row>
    <row r="259" spans="1:23" ht="14.5" hidden="1" x14ac:dyDescent="0.35">
      <c r="A259" s="3" t="s">
        <v>464</v>
      </c>
      <c r="B259" s="3" t="str">
        <f>INDEX('Plant data'!D:D,MATCH('Blast furnaces'!$A259,'Plant data'!$A:$A,0))</f>
        <v>Shijiazhuang</v>
      </c>
      <c r="C259" s="3" t="str">
        <f>INDEX('Plant data'!E:E,MATCH('Blast furnaces'!$A259,'Plant data'!$A:$A,0))</f>
        <v>Hebei</v>
      </c>
      <c r="D259" s="3" t="str">
        <f>INDEX('Plant data'!F:F,MATCH('Blast furnaces'!$A259,'Plant data'!$A:$A,0))</f>
        <v>China</v>
      </c>
      <c r="E259" s="3" t="s">
        <v>469</v>
      </c>
      <c r="F259" s="3" t="s">
        <v>243</v>
      </c>
      <c r="G259" s="5" t="s">
        <v>466</v>
      </c>
      <c r="H259" s="3" t="s">
        <v>29</v>
      </c>
      <c r="I259" s="3" t="s">
        <v>30</v>
      </c>
      <c r="J259" s="3" t="s">
        <v>30</v>
      </c>
      <c r="K259" s="3" t="s">
        <v>30</v>
      </c>
      <c r="L259" s="3" t="s">
        <v>30</v>
      </c>
      <c r="M259" s="3" t="s">
        <v>30</v>
      </c>
      <c r="N259" s="3" t="s">
        <v>30</v>
      </c>
      <c r="O259" s="3" t="s">
        <v>30</v>
      </c>
      <c r="P259" s="3">
        <v>1268</v>
      </c>
      <c r="Q259" s="3">
        <v>1260</v>
      </c>
      <c r="R259" s="8"/>
      <c r="S259" s="9" t="str">
        <f t="shared" ref="S259:S322" si="31">_xlfn.LET(
  _xlpm.x, R259,
  _xlpm.t, TEXT(R259,"@"),
  IF(R259="","",
     IF(ISNUMBER(_xlpm.x),
        IF(_xlpm.x&gt;=30000, _xlpm.x, DATE(_xlpm.x,1,1)),
        DATE(
          LEFT(_xlpm.t,4),
          IF(LEN(_xlpm.t)&gt;=7, MID(_xlpm.t,6,2), 1),
          IF(LEN(_xlpm.t)&gt;=10, RIGHT(_xlpm.t,2), 1)
        )
     )
  )
)</f>
        <v/>
      </c>
      <c r="T259" s="9" t="str">
        <f t="shared" ref="T259:T270" si="32">IF(R259="","",EDATE(S259,240))</f>
        <v/>
      </c>
      <c r="U259" s="2"/>
      <c r="V259" s="2"/>
      <c r="W259" s="2"/>
    </row>
    <row r="260" spans="1:23" ht="14.5" hidden="1" x14ac:dyDescent="0.35">
      <c r="A260" s="3" t="s">
        <v>464</v>
      </c>
      <c r="B260" s="3" t="str">
        <f>INDEX('Plant data'!D:D,MATCH('Blast furnaces'!$A260,'Plant data'!$A:$A,0))</f>
        <v>Shijiazhuang</v>
      </c>
      <c r="C260" s="3" t="str">
        <f>INDEX('Plant data'!E:E,MATCH('Blast furnaces'!$A260,'Plant data'!$A:$A,0))</f>
        <v>Hebei</v>
      </c>
      <c r="D260" s="3" t="str">
        <f>INDEX('Plant data'!F:F,MATCH('Blast furnaces'!$A260,'Plant data'!$A:$A,0))</f>
        <v>China</v>
      </c>
      <c r="E260" s="3" t="s">
        <v>470</v>
      </c>
      <c r="F260" s="3" t="s">
        <v>245</v>
      </c>
      <c r="G260" s="5" t="s">
        <v>466</v>
      </c>
      <c r="H260" s="3" t="s">
        <v>29</v>
      </c>
      <c r="I260" s="3" t="s">
        <v>30</v>
      </c>
      <c r="J260" s="3" t="s">
        <v>30</v>
      </c>
      <c r="K260" s="3" t="s">
        <v>30</v>
      </c>
      <c r="L260" s="3" t="s">
        <v>30</v>
      </c>
      <c r="M260" s="3" t="s">
        <v>30</v>
      </c>
      <c r="N260" s="3" t="s">
        <v>30</v>
      </c>
      <c r="O260" s="3" t="s">
        <v>30</v>
      </c>
      <c r="P260" s="3">
        <v>1268</v>
      </c>
      <c r="Q260" s="3">
        <v>1260</v>
      </c>
      <c r="R260" s="8"/>
      <c r="S260" s="9" t="str">
        <f t="shared" si="31"/>
        <v/>
      </c>
      <c r="T260" s="9" t="str">
        <f t="shared" si="32"/>
        <v/>
      </c>
      <c r="U260" s="2"/>
      <c r="V260" s="2"/>
      <c r="W260" s="2"/>
    </row>
    <row r="261" spans="1:23" ht="14.5" hidden="1" x14ac:dyDescent="0.35">
      <c r="A261" s="3" t="s">
        <v>464</v>
      </c>
      <c r="B261" s="3" t="str">
        <f>INDEX('Plant data'!D:D,MATCH('Blast furnaces'!$A261,'Plant data'!$A:$A,0))</f>
        <v>Shijiazhuang</v>
      </c>
      <c r="C261" s="3" t="str">
        <f>INDEX('Plant data'!E:E,MATCH('Blast furnaces'!$A261,'Plant data'!$A:$A,0))</f>
        <v>Hebei</v>
      </c>
      <c r="D261" s="3" t="str">
        <f>INDEX('Plant data'!F:F,MATCH('Blast furnaces'!$A261,'Plant data'!$A:$A,0))</f>
        <v>China</v>
      </c>
      <c r="E261" s="3" t="s">
        <v>471</v>
      </c>
      <c r="F261" s="3" t="s">
        <v>247</v>
      </c>
      <c r="G261" s="5" t="s">
        <v>466</v>
      </c>
      <c r="H261" s="3" t="s">
        <v>29</v>
      </c>
      <c r="I261" s="3" t="s">
        <v>30</v>
      </c>
      <c r="J261" s="3" t="s">
        <v>30</v>
      </c>
      <c r="K261" s="3" t="s">
        <v>30</v>
      </c>
      <c r="L261" s="3" t="s">
        <v>30</v>
      </c>
      <c r="M261" s="3" t="s">
        <v>30</v>
      </c>
      <c r="N261" s="3" t="s">
        <v>30</v>
      </c>
      <c r="O261" s="3" t="s">
        <v>30</v>
      </c>
      <c r="P261" s="3">
        <v>1268</v>
      </c>
      <c r="Q261" s="3">
        <v>1260</v>
      </c>
      <c r="R261" s="8"/>
      <c r="S261" s="9" t="str">
        <f t="shared" si="31"/>
        <v/>
      </c>
      <c r="T261" s="9" t="str">
        <f t="shared" si="32"/>
        <v/>
      </c>
      <c r="U261" s="2"/>
      <c r="V261" s="2"/>
      <c r="W261" s="2"/>
    </row>
    <row r="262" spans="1:23" ht="14.5" hidden="1" x14ac:dyDescent="0.35">
      <c r="A262" s="3" t="s">
        <v>464</v>
      </c>
      <c r="B262" s="3" t="str">
        <f>INDEX('Plant data'!D:D,MATCH('Blast furnaces'!$A262,'Plant data'!$A:$A,0))</f>
        <v>Shijiazhuang</v>
      </c>
      <c r="C262" s="3" t="str">
        <f>INDEX('Plant data'!E:E,MATCH('Blast furnaces'!$A262,'Plant data'!$A:$A,0))</f>
        <v>Hebei</v>
      </c>
      <c r="D262" s="3" t="str">
        <f>INDEX('Plant data'!F:F,MATCH('Blast furnaces'!$A262,'Plant data'!$A:$A,0))</f>
        <v>China</v>
      </c>
      <c r="E262" s="3" t="s">
        <v>472</v>
      </c>
      <c r="F262" s="3" t="s">
        <v>392</v>
      </c>
      <c r="G262" s="5" t="s">
        <v>466</v>
      </c>
      <c r="H262" s="3" t="s">
        <v>29</v>
      </c>
      <c r="I262" s="3" t="s">
        <v>30</v>
      </c>
      <c r="J262" s="3" t="s">
        <v>30</v>
      </c>
      <c r="K262" s="3" t="s">
        <v>30</v>
      </c>
      <c r="L262" s="3" t="s">
        <v>30</v>
      </c>
      <c r="M262" s="3" t="s">
        <v>30</v>
      </c>
      <c r="N262" s="3" t="s">
        <v>30</v>
      </c>
      <c r="O262" s="3" t="s">
        <v>30</v>
      </c>
      <c r="P262" s="3">
        <v>1268</v>
      </c>
      <c r="Q262" s="3">
        <v>1260</v>
      </c>
      <c r="R262" s="8"/>
      <c r="S262" s="9" t="str">
        <f t="shared" si="31"/>
        <v/>
      </c>
      <c r="T262" s="9" t="str">
        <f t="shared" si="32"/>
        <v/>
      </c>
      <c r="U262" s="2"/>
      <c r="V262" s="2"/>
      <c r="W262" s="2"/>
    </row>
    <row r="263" spans="1:23" ht="14.5" hidden="1" x14ac:dyDescent="0.35">
      <c r="A263" s="3" t="s">
        <v>464</v>
      </c>
      <c r="B263" s="3" t="str">
        <f>INDEX('Plant data'!D:D,MATCH('Blast furnaces'!$A263,'Plant data'!$A:$A,0))</f>
        <v>Shijiazhuang</v>
      </c>
      <c r="C263" s="3" t="str">
        <f>INDEX('Plant data'!E:E,MATCH('Blast furnaces'!$A263,'Plant data'!$A:$A,0))</f>
        <v>Hebei</v>
      </c>
      <c r="D263" s="3" t="str">
        <f>INDEX('Plant data'!F:F,MATCH('Blast furnaces'!$A263,'Plant data'!$A:$A,0))</f>
        <v>China</v>
      </c>
      <c r="E263" s="3" t="s">
        <v>473</v>
      </c>
      <c r="F263" s="3" t="s">
        <v>474</v>
      </c>
      <c r="G263" s="5" t="s">
        <v>466</v>
      </c>
      <c r="H263" s="3" t="s">
        <v>29</v>
      </c>
      <c r="I263" s="3" t="s">
        <v>30</v>
      </c>
      <c r="J263" s="3" t="s">
        <v>30</v>
      </c>
      <c r="K263" s="3" t="s">
        <v>30</v>
      </c>
      <c r="L263" s="3" t="s">
        <v>30</v>
      </c>
      <c r="M263" s="3" t="s">
        <v>30</v>
      </c>
      <c r="N263" s="3" t="s">
        <v>30</v>
      </c>
      <c r="O263" s="3" t="s">
        <v>30</v>
      </c>
      <c r="P263" s="3">
        <v>1268</v>
      </c>
      <c r="Q263" s="3">
        <v>1260</v>
      </c>
      <c r="R263" s="8"/>
      <c r="S263" s="9" t="str">
        <f t="shared" si="31"/>
        <v/>
      </c>
      <c r="T263" s="9" t="str">
        <f t="shared" si="32"/>
        <v/>
      </c>
      <c r="U263" s="2"/>
      <c r="V263" s="2"/>
      <c r="W263" s="2"/>
    </row>
    <row r="264" spans="1:23" ht="14.5" hidden="1" x14ac:dyDescent="0.35">
      <c r="A264" s="3" t="s">
        <v>464</v>
      </c>
      <c r="B264" s="3" t="str">
        <f>INDEX('Plant data'!D:D,MATCH('Blast furnaces'!$A264,'Plant data'!$A:$A,0))</f>
        <v>Shijiazhuang</v>
      </c>
      <c r="C264" s="3" t="str">
        <f>INDEX('Plant data'!E:E,MATCH('Blast furnaces'!$A264,'Plant data'!$A:$A,0))</f>
        <v>Hebei</v>
      </c>
      <c r="D264" s="3" t="str">
        <f>INDEX('Plant data'!F:F,MATCH('Blast furnaces'!$A264,'Plant data'!$A:$A,0))</f>
        <v>China</v>
      </c>
      <c r="E264" s="3" t="s">
        <v>475</v>
      </c>
      <c r="F264" s="3" t="s">
        <v>476</v>
      </c>
      <c r="G264" s="5" t="s">
        <v>466</v>
      </c>
      <c r="H264" s="3" t="s">
        <v>29</v>
      </c>
      <c r="I264" s="3" t="s">
        <v>30</v>
      </c>
      <c r="J264" s="3" t="s">
        <v>30</v>
      </c>
      <c r="K264" s="3" t="s">
        <v>30</v>
      </c>
      <c r="L264" s="3" t="s">
        <v>30</v>
      </c>
      <c r="M264" s="3" t="s">
        <v>30</v>
      </c>
      <c r="N264" s="3" t="s">
        <v>30</v>
      </c>
      <c r="O264" s="3" t="s">
        <v>30</v>
      </c>
      <c r="P264" s="3">
        <v>1268</v>
      </c>
      <c r="Q264" s="3">
        <v>1260</v>
      </c>
      <c r="R264" s="8"/>
      <c r="S264" s="9" t="str">
        <f t="shared" si="31"/>
        <v/>
      </c>
      <c r="T264" s="9" t="str">
        <f t="shared" si="32"/>
        <v/>
      </c>
      <c r="U264" s="2"/>
      <c r="V264" s="2"/>
      <c r="W264" s="2"/>
    </row>
    <row r="265" spans="1:23" ht="14.5" hidden="1" x14ac:dyDescent="0.35">
      <c r="A265" s="3" t="s">
        <v>464</v>
      </c>
      <c r="B265" s="3" t="str">
        <f>INDEX('Plant data'!D:D,MATCH('Blast furnaces'!$A265,'Plant data'!$A:$A,0))</f>
        <v>Shijiazhuang</v>
      </c>
      <c r="C265" s="3" t="str">
        <f>INDEX('Plant data'!E:E,MATCH('Blast furnaces'!$A265,'Plant data'!$A:$A,0))</f>
        <v>Hebei</v>
      </c>
      <c r="D265" s="3" t="str">
        <f>INDEX('Plant data'!F:F,MATCH('Blast furnaces'!$A265,'Plant data'!$A:$A,0))</f>
        <v>China</v>
      </c>
      <c r="E265" s="3" t="s">
        <v>477</v>
      </c>
      <c r="F265" s="3" t="s">
        <v>36</v>
      </c>
      <c r="G265" s="5" t="s">
        <v>466</v>
      </c>
      <c r="H265" s="3" t="s">
        <v>29</v>
      </c>
      <c r="I265" s="3" t="s">
        <v>30</v>
      </c>
      <c r="J265" s="3" t="s">
        <v>30</v>
      </c>
      <c r="K265" s="3">
        <v>2021</v>
      </c>
      <c r="L265" s="3">
        <v>4</v>
      </c>
      <c r="M265" s="3" t="s">
        <v>30</v>
      </c>
      <c r="N265" s="3" t="s">
        <v>30</v>
      </c>
      <c r="O265" s="3" t="s">
        <v>30</v>
      </c>
      <c r="P265" s="3">
        <v>1330</v>
      </c>
      <c r="Q265" s="3">
        <v>1500</v>
      </c>
      <c r="R265" s="8"/>
      <c r="S265" s="9" t="str">
        <f t="shared" si="31"/>
        <v/>
      </c>
      <c r="T265" s="9" t="str">
        <f t="shared" si="32"/>
        <v/>
      </c>
      <c r="U265" s="2"/>
      <c r="V265" s="2"/>
      <c r="W265" s="2"/>
    </row>
    <row r="266" spans="1:23" ht="14.5" hidden="1" x14ac:dyDescent="0.35">
      <c r="A266" s="3" t="s">
        <v>464</v>
      </c>
      <c r="B266" s="3" t="str">
        <f>INDEX('Plant data'!D:D,MATCH('Blast furnaces'!$A266,'Plant data'!$A:$A,0))</f>
        <v>Shijiazhuang</v>
      </c>
      <c r="C266" s="3" t="str">
        <f>INDEX('Plant data'!E:E,MATCH('Blast furnaces'!$A266,'Plant data'!$A:$A,0))</f>
        <v>Hebei</v>
      </c>
      <c r="D266" s="3" t="str">
        <f>INDEX('Plant data'!F:F,MATCH('Blast furnaces'!$A266,'Plant data'!$A:$A,0))</f>
        <v>China</v>
      </c>
      <c r="E266" s="3" t="s">
        <v>478</v>
      </c>
      <c r="F266" s="3" t="s">
        <v>67</v>
      </c>
      <c r="G266" s="5" t="s">
        <v>466</v>
      </c>
      <c r="H266" s="3" t="s">
        <v>29</v>
      </c>
      <c r="I266" s="3">
        <v>2018</v>
      </c>
      <c r="J266" s="7">
        <v>44136</v>
      </c>
      <c r="K266" s="3">
        <v>2021</v>
      </c>
      <c r="L266" s="3">
        <v>4</v>
      </c>
      <c r="M266" s="3" t="s">
        <v>30</v>
      </c>
      <c r="N266" s="3" t="s">
        <v>30</v>
      </c>
      <c r="O266" s="3" t="s">
        <v>30</v>
      </c>
      <c r="P266" s="3">
        <v>1330</v>
      </c>
      <c r="Q266" s="3">
        <v>1500</v>
      </c>
      <c r="R266" s="8"/>
      <c r="S266" s="9" t="str">
        <f t="shared" si="31"/>
        <v/>
      </c>
      <c r="T266" s="9" t="str">
        <f t="shared" si="32"/>
        <v/>
      </c>
      <c r="U266" s="2"/>
      <c r="V266" s="2"/>
      <c r="W266" s="2"/>
    </row>
    <row r="267" spans="1:23" ht="14.5" hidden="1" x14ac:dyDescent="0.35">
      <c r="A267" s="3" t="s">
        <v>464</v>
      </c>
      <c r="B267" s="3" t="str">
        <f>INDEX('Plant data'!D:D,MATCH('Blast furnaces'!$A267,'Plant data'!$A:$A,0))</f>
        <v>Shijiazhuang</v>
      </c>
      <c r="C267" s="3" t="str">
        <f>INDEX('Plant data'!E:E,MATCH('Blast furnaces'!$A267,'Plant data'!$A:$A,0))</f>
        <v>Hebei</v>
      </c>
      <c r="D267" s="3" t="str">
        <f>INDEX('Plant data'!F:F,MATCH('Blast furnaces'!$A267,'Plant data'!$A:$A,0))</f>
        <v>China</v>
      </c>
      <c r="E267" s="3" t="s">
        <v>479</v>
      </c>
      <c r="F267" s="3" t="s">
        <v>480</v>
      </c>
      <c r="G267" s="5" t="s">
        <v>466</v>
      </c>
      <c r="H267" s="3" t="s">
        <v>29</v>
      </c>
      <c r="I267" s="3">
        <v>2018</v>
      </c>
      <c r="J267" s="3" t="s">
        <v>30</v>
      </c>
      <c r="K267" s="3">
        <v>2022</v>
      </c>
      <c r="L267" s="3">
        <v>3</v>
      </c>
      <c r="M267" s="3" t="s">
        <v>30</v>
      </c>
      <c r="N267" s="3" t="s">
        <v>30</v>
      </c>
      <c r="O267" s="3" t="s">
        <v>30</v>
      </c>
      <c r="P267" s="3">
        <v>1330</v>
      </c>
      <c r="Q267" s="3">
        <v>1500</v>
      </c>
      <c r="R267" s="8"/>
      <c r="S267" s="9" t="str">
        <f t="shared" si="31"/>
        <v/>
      </c>
      <c r="T267" s="9" t="str">
        <f t="shared" si="32"/>
        <v/>
      </c>
      <c r="U267" s="2"/>
      <c r="V267" s="2"/>
      <c r="W267" s="2"/>
    </row>
    <row r="268" spans="1:23" ht="14.5" hidden="1" x14ac:dyDescent="0.35">
      <c r="A268" s="3" t="s">
        <v>481</v>
      </c>
      <c r="B268" s="3" t="str">
        <f>INDEX('Plant data'!D:D,MATCH('Blast furnaces'!$A268,'Plant data'!$A:$A,0))</f>
        <v>Xingtai</v>
      </c>
      <c r="C268" s="3" t="str">
        <f>INDEX('Plant data'!E:E,MATCH('Blast furnaces'!$A268,'Plant data'!$A:$A,0))</f>
        <v>Hebei</v>
      </c>
      <c r="D268" s="3" t="str">
        <f>INDEX('Plant data'!F:F,MATCH('Blast furnaces'!$A268,'Plant data'!$A:$A,0))</f>
        <v>China</v>
      </c>
      <c r="E268" s="3" t="s">
        <v>482</v>
      </c>
      <c r="F268" s="3" t="s">
        <v>33</v>
      </c>
      <c r="G268" s="5" t="s">
        <v>483</v>
      </c>
      <c r="H268" s="3" t="s">
        <v>29</v>
      </c>
      <c r="I268" s="3" t="s">
        <v>30</v>
      </c>
      <c r="J268" s="3" t="s">
        <v>30</v>
      </c>
      <c r="K268" s="3" t="s">
        <v>30</v>
      </c>
      <c r="L268" s="3" t="s">
        <v>30</v>
      </c>
      <c r="M268" s="3" t="s">
        <v>30</v>
      </c>
      <c r="N268" s="3" t="s">
        <v>30</v>
      </c>
      <c r="O268" s="3" t="s">
        <v>30</v>
      </c>
      <c r="P268" s="3">
        <v>1000</v>
      </c>
      <c r="Q268" s="3">
        <v>1080</v>
      </c>
      <c r="R268" s="3">
        <v>2021</v>
      </c>
      <c r="S268" s="9">
        <f t="shared" si="31"/>
        <v>44197</v>
      </c>
      <c r="T268" s="9">
        <f t="shared" si="32"/>
        <v>51502</v>
      </c>
      <c r="U268" s="2"/>
      <c r="V268" s="2"/>
      <c r="W268" s="2"/>
    </row>
    <row r="269" spans="1:23" ht="14.5" hidden="1" x14ac:dyDescent="0.35">
      <c r="A269" s="3" t="s">
        <v>481</v>
      </c>
      <c r="B269" s="3" t="str">
        <f>INDEX('Plant data'!D:D,MATCH('Blast furnaces'!$A269,'Plant data'!$A:$A,0))</f>
        <v>Xingtai</v>
      </c>
      <c r="C269" s="3" t="str">
        <f>INDEX('Plant data'!E:E,MATCH('Blast furnaces'!$A269,'Plant data'!$A:$A,0))</f>
        <v>Hebei</v>
      </c>
      <c r="D269" s="3" t="str">
        <f>INDEX('Plant data'!F:F,MATCH('Blast furnaces'!$A269,'Plant data'!$A:$A,0))</f>
        <v>China</v>
      </c>
      <c r="E269" s="3" t="s">
        <v>484</v>
      </c>
      <c r="F269" s="3" t="s">
        <v>27</v>
      </c>
      <c r="G269" s="5" t="s">
        <v>483</v>
      </c>
      <c r="H269" s="3" t="s">
        <v>29</v>
      </c>
      <c r="I269" s="3" t="s">
        <v>30</v>
      </c>
      <c r="J269" s="3" t="s">
        <v>30</v>
      </c>
      <c r="K269" s="3" t="s">
        <v>30</v>
      </c>
      <c r="L269" s="3" t="s">
        <v>30</v>
      </c>
      <c r="M269" s="3" t="s">
        <v>30</v>
      </c>
      <c r="N269" s="3" t="s">
        <v>30</v>
      </c>
      <c r="O269" s="3" t="s">
        <v>30</v>
      </c>
      <c r="P269" s="3">
        <v>1000</v>
      </c>
      <c r="Q269" s="3">
        <v>1080</v>
      </c>
      <c r="R269" s="8"/>
      <c r="S269" s="9" t="str">
        <f t="shared" si="31"/>
        <v/>
      </c>
      <c r="T269" s="9" t="str">
        <f t="shared" si="32"/>
        <v/>
      </c>
      <c r="U269" s="2"/>
      <c r="V269" s="2"/>
      <c r="W269" s="2"/>
    </row>
    <row r="270" spans="1:23" ht="14.5" hidden="1" x14ac:dyDescent="0.35">
      <c r="A270" s="3" t="s">
        <v>481</v>
      </c>
      <c r="B270" s="3" t="str">
        <f>INDEX('Plant data'!D:D,MATCH('Blast furnaces'!$A270,'Plant data'!$A:$A,0))</f>
        <v>Xingtai</v>
      </c>
      <c r="C270" s="3" t="str">
        <f>INDEX('Plant data'!E:E,MATCH('Blast furnaces'!$A270,'Plant data'!$A:$A,0))</f>
        <v>Hebei</v>
      </c>
      <c r="D270" s="3" t="str">
        <f>INDEX('Plant data'!F:F,MATCH('Blast furnaces'!$A270,'Plant data'!$A:$A,0))</f>
        <v>China</v>
      </c>
      <c r="E270" s="3" t="s">
        <v>485</v>
      </c>
      <c r="F270" s="3" t="s">
        <v>79</v>
      </c>
      <c r="G270" s="5" t="s">
        <v>483</v>
      </c>
      <c r="H270" s="3" t="s">
        <v>29</v>
      </c>
      <c r="I270" s="3" t="s">
        <v>30</v>
      </c>
      <c r="J270" s="3" t="s">
        <v>30</v>
      </c>
      <c r="K270" s="3" t="s">
        <v>30</v>
      </c>
      <c r="L270" s="3" t="s">
        <v>30</v>
      </c>
      <c r="M270" s="3" t="s">
        <v>30</v>
      </c>
      <c r="N270" s="3" t="s">
        <v>30</v>
      </c>
      <c r="O270" s="3" t="s">
        <v>30</v>
      </c>
      <c r="P270" s="3">
        <v>1000</v>
      </c>
      <c r="Q270" s="3">
        <v>1080</v>
      </c>
      <c r="R270" s="8"/>
      <c r="S270" s="9" t="str">
        <f t="shared" si="31"/>
        <v/>
      </c>
      <c r="T270" s="9" t="str">
        <f t="shared" si="32"/>
        <v/>
      </c>
      <c r="U270" s="2"/>
      <c r="V270" s="2"/>
      <c r="W270" s="2"/>
    </row>
    <row r="271" spans="1:23" ht="14.5" hidden="1" x14ac:dyDescent="0.35">
      <c r="A271" s="3" t="s">
        <v>486</v>
      </c>
      <c r="B271" s="3" t="str">
        <f>INDEX('Plant data'!D:D,MATCH('Blast furnaces'!$A271,'Plant data'!$A:$A,0))</f>
        <v>Tangshan</v>
      </c>
      <c r="C271" s="3" t="str">
        <f>INDEX('Plant data'!E:E,MATCH('Blast furnaces'!$A271,'Plant data'!$A:$A,0))</f>
        <v>Hebei</v>
      </c>
      <c r="D271" s="3" t="str">
        <f>INDEX('Plant data'!F:F,MATCH('Blast furnaces'!$A271,'Plant data'!$A:$A,0))</f>
        <v>China</v>
      </c>
      <c r="E271" s="3" t="s">
        <v>487</v>
      </c>
      <c r="F271" s="3" t="s">
        <v>33</v>
      </c>
      <c r="G271" s="5" t="s">
        <v>488</v>
      </c>
      <c r="H271" s="3" t="s">
        <v>190</v>
      </c>
      <c r="I271" s="3" t="s">
        <v>30</v>
      </c>
      <c r="J271" s="3" t="s">
        <v>30</v>
      </c>
      <c r="K271" s="3" t="s">
        <v>30</v>
      </c>
      <c r="L271" s="3" t="s">
        <v>30</v>
      </c>
      <c r="M271" s="6">
        <v>44553</v>
      </c>
      <c r="N271" s="6">
        <v>45077</v>
      </c>
      <c r="O271" s="6">
        <v>45170</v>
      </c>
      <c r="P271" s="3">
        <v>1200</v>
      </c>
      <c r="Q271" s="3">
        <v>1080</v>
      </c>
      <c r="R271" s="8"/>
      <c r="S271" s="9" t="str">
        <f t="shared" si="31"/>
        <v/>
      </c>
      <c r="T271" s="2"/>
      <c r="U271" s="2"/>
      <c r="V271" s="2"/>
      <c r="W271" s="2"/>
    </row>
    <row r="272" spans="1:23" ht="14.5" hidden="1" x14ac:dyDescent="0.35">
      <c r="A272" s="3" t="s">
        <v>486</v>
      </c>
      <c r="B272" s="3" t="str">
        <f>INDEX('Plant data'!D:D,MATCH('Blast furnaces'!$A272,'Plant data'!$A:$A,0))</f>
        <v>Tangshan</v>
      </c>
      <c r="C272" s="3" t="str">
        <f>INDEX('Plant data'!E:E,MATCH('Blast furnaces'!$A272,'Plant data'!$A:$A,0))</f>
        <v>Hebei</v>
      </c>
      <c r="D272" s="3" t="str">
        <f>INDEX('Plant data'!F:F,MATCH('Blast furnaces'!$A272,'Plant data'!$A:$A,0))</f>
        <v>China</v>
      </c>
      <c r="E272" s="3" t="s">
        <v>489</v>
      </c>
      <c r="F272" s="3" t="s">
        <v>27</v>
      </c>
      <c r="G272" s="5" t="s">
        <v>488</v>
      </c>
      <c r="H272" s="3" t="s">
        <v>190</v>
      </c>
      <c r="I272" s="3" t="s">
        <v>30</v>
      </c>
      <c r="J272" s="3" t="s">
        <v>30</v>
      </c>
      <c r="K272" s="3" t="s">
        <v>30</v>
      </c>
      <c r="L272" s="3" t="s">
        <v>30</v>
      </c>
      <c r="M272" s="6">
        <v>44553</v>
      </c>
      <c r="N272" s="6">
        <v>45077</v>
      </c>
      <c r="O272" s="6">
        <v>45170</v>
      </c>
      <c r="P272" s="3">
        <v>1200</v>
      </c>
      <c r="Q272" s="3">
        <v>1080</v>
      </c>
      <c r="R272" s="8"/>
      <c r="S272" s="9" t="str">
        <f t="shared" si="31"/>
        <v/>
      </c>
      <c r="T272" s="2"/>
      <c r="U272" s="2"/>
      <c r="V272" s="2"/>
      <c r="W272" s="2"/>
    </row>
    <row r="273" spans="1:23" ht="14.5" hidden="1" x14ac:dyDescent="0.35">
      <c r="A273" s="3" t="s">
        <v>490</v>
      </c>
      <c r="B273" s="3" t="str">
        <f>INDEX('Plant data'!D:D,MATCH('Blast furnaces'!$A273,'Plant data'!$A:$A,0))</f>
        <v>Chengde</v>
      </c>
      <c r="C273" s="3" t="str">
        <f>INDEX('Plant data'!E:E,MATCH('Blast furnaces'!$A273,'Plant data'!$A:$A,0))</f>
        <v>Hebei</v>
      </c>
      <c r="D273" s="3" t="str">
        <f>INDEX('Plant data'!F:F,MATCH('Blast furnaces'!$A273,'Plant data'!$A:$A,0))</f>
        <v>China</v>
      </c>
      <c r="E273" s="3" t="s">
        <v>491</v>
      </c>
      <c r="F273" s="3" t="s">
        <v>62</v>
      </c>
      <c r="G273" s="5" t="s">
        <v>492</v>
      </c>
      <c r="H273" s="3" t="s">
        <v>29</v>
      </c>
      <c r="I273" s="3" t="s">
        <v>30</v>
      </c>
      <c r="J273" s="3">
        <v>2010</v>
      </c>
      <c r="K273" s="3">
        <v>2011</v>
      </c>
      <c r="L273" s="3">
        <v>14</v>
      </c>
      <c r="M273" s="3" t="s">
        <v>30</v>
      </c>
      <c r="N273" s="3" t="s">
        <v>30</v>
      </c>
      <c r="O273" s="3" t="s">
        <v>30</v>
      </c>
      <c r="P273" s="3">
        <v>1061</v>
      </c>
      <c r="Q273" s="3">
        <v>1350</v>
      </c>
      <c r="R273" s="4">
        <v>45017</v>
      </c>
      <c r="S273" s="9">
        <f t="shared" si="31"/>
        <v>45017</v>
      </c>
      <c r="T273" s="9">
        <f t="shared" ref="T273:T274" si="33">IF(R273="","",EDATE(S273,240))</f>
        <v>52322</v>
      </c>
      <c r="U273" s="2"/>
      <c r="V273" s="2"/>
      <c r="W273" s="2"/>
    </row>
    <row r="274" spans="1:23" ht="14.5" hidden="1" x14ac:dyDescent="0.35">
      <c r="A274" s="3" t="s">
        <v>490</v>
      </c>
      <c r="B274" s="3" t="str">
        <f>INDEX('Plant data'!D:D,MATCH('Blast furnaces'!$A274,'Plant data'!$A:$A,0))</f>
        <v>Chengde</v>
      </c>
      <c r="C274" s="3" t="str">
        <f>INDEX('Plant data'!E:E,MATCH('Blast furnaces'!$A274,'Plant data'!$A:$A,0))</f>
        <v>Hebei</v>
      </c>
      <c r="D274" s="3" t="str">
        <f>INDEX('Plant data'!F:F,MATCH('Blast furnaces'!$A274,'Plant data'!$A:$A,0))</f>
        <v>China</v>
      </c>
      <c r="E274" s="3" t="s">
        <v>493</v>
      </c>
      <c r="F274" s="3" t="s">
        <v>180</v>
      </c>
      <c r="G274" s="5" t="s">
        <v>492</v>
      </c>
      <c r="H274" s="3" t="s">
        <v>29</v>
      </c>
      <c r="I274" s="3" t="s">
        <v>30</v>
      </c>
      <c r="J274" s="3" t="s">
        <v>30</v>
      </c>
      <c r="K274" s="3">
        <v>2021</v>
      </c>
      <c r="L274" s="3">
        <v>4</v>
      </c>
      <c r="M274" s="3" t="s">
        <v>30</v>
      </c>
      <c r="N274" s="3" t="s">
        <v>30</v>
      </c>
      <c r="O274" s="3" t="s">
        <v>30</v>
      </c>
      <c r="P274" s="3">
        <v>1130</v>
      </c>
      <c r="Q274" s="3">
        <v>1200</v>
      </c>
      <c r="R274" s="4">
        <v>45017</v>
      </c>
      <c r="S274" s="9">
        <f t="shared" si="31"/>
        <v>45017</v>
      </c>
      <c r="T274" s="9">
        <f t="shared" si="33"/>
        <v>52322</v>
      </c>
      <c r="U274" s="2"/>
      <c r="V274" s="2"/>
      <c r="W274" s="2"/>
    </row>
    <row r="275" spans="1:23" ht="14.5" hidden="1" x14ac:dyDescent="0.35">
      <c r="A275" s="3" t="s">
        <v>494</v>
      </c>
      <c r="B275" s="3" t="str">
        <f>INDEX('Plant data'!D:D,MATCH('Blast furnaces'!$A275,'Plant data'!$A:$A,0))</f>
        <v>Tangshan</v>
      </c>
      <c r="C275" s="3" t="str">
        <f>INDEX('Plant data'!E:E,MATCH('Blast furnaces'!$A275,'Plant data'!$A:$A,0))</f>
        <v>Hebei</v>
      </c>
      <c r="D275" s="3" t="str">
        <f>INDEX('Plant data'!F:F,MATCH('Blast furnaces'!$A275,'Plant data'!$A:$A,0))</f>
        <v>China</v>
      </c>
      <c r="E275" s="3" t="s">
        <v>495</v>
      </c>
      <c r="F275" s="3" t="s">
        <v>33</v>
      </c>
      <c r="G275" s="5" t="s">
        <v>496</v>
      </c>
      <c r="H275" s="3" t="s">
        <v>190</v>
      </c>
      <c r="I275" s="3" t="s">
        <v>30</v>
      </c>
      <c r="J275" s="3" t="s">
        <v>30</v>
      </c>
      <c r="K275" s="3" t="s">
        <v>30</v>
      </c>
      <c r="L275" s="3" t="s">
        <v>30</v>
      </c>
      <c r="M275" s="3" t="s">
        <v>30</v>
      </c>
      <c r="N275" s="3" t="s">
        <v>30</v>
      </c>
      <c r="O275" s="6">
        <v>44149</v>
      </c>
      <c r="P275" s="3">
        <v>667</v>
      </c>
      <c r="Q275" s="3">
        <v>450</v>
      </c>
      <c r="R275" s="8"/>
      <c r="S275" s="9" t="str">
        <f t="shared" si="31"/>
        <v/>
      </c>
      <c r="T275" s="2"/>
      <c r="U275" s="2"/>
      <c r="V275" s="2"/>
      <c r="W275" s="2"/>
    </row>
    <row r="276" spans="1:23" ht="14.5" hidden="1" x14ac:dyDescent="0.35">
      <c r="A276" s="3" t="s">
        <v>494</v>
      </c>
      <c r="B276" s="3" t="str">
        <f>INDEX('Plant data'!D:D,MATCH('Blast furnaces'!$A276,'Plant data'!$A:$A,0))</f>
        <v>Tangshan</v>
      </c>
      <c r="C276" s="3" t="str">
        <f>INDEX('Plant data'!E:E,MATCH('Blast furnaces'!$A276,'Plant data'!$A:$A,0))</f>
        <v>Hebei</v>
      </c>
      <c r="D276" s="3" t="str">
        <f>INDEX('Plant data'!F:F,MATCH('Blast furnaces'!$A276,'Plant data'!$A:$A,0))</f>
        <v>China</v>
      </c>
      <c r="E276" s="3" t="s">
        <v>497</v>
      </c>
      <c r="F276" s="3" t="s">
        <v>62</v>
      </c>
      <c r="G276" s="5" t="s">
        <v>496</v>
      </c>
      <c r="H276" s="3" t="s">
        <v>190</v>
      </c>
      <c r="I276" s="3" t="s">
        <v>30</v>
      </c>
      <c r="J276" s="3" t="s">
        <v>30</v>
      </c>
      <c r="K276" s="3" t="s">
        <v>30</v>
      </c>
      <c r="L276" s="3" t="s">
        <v>30</v>
      </c>
      <c r="M276" s="3" t="s">
        <v>30</v>
      </c>
      <c r="N276" s="3" t="s">
        <v>30</v>
      </c>
      <c r="O276" s="3">
        <v>2020</v>
      </c>
      <c r="P276" s="3">
        <v>667</v>
      </c>
      <c r="Q276" s="3">
        <v>450</v>
      </c>
      <c r="R276" s="8"/>
      <c r="S276" s="9" t="str">
        <f t="shared" si="31"/>
        <v/>
      </c>
      <c r="T276" s="2"/>
      <c r="U276" s="2"/>
      <c r="V276" s="2"/>
      <c r="W276" s="2"/>
    </row>
    <row r="277" spans="1:23" ht="14.5" hidden="1" x14ac:dyDescent="0.35">
      <c r="A277" s="3" t="s">
        <v>494</v>
      </c>
      <c r="B277" s="3" t="str">
        <f>INDEX('Plant data'!D:D,MATCH('Blast furnaces'!$A277,'Plant data'!$A:$A,0))</f>
        <v>Tangshan</v>
      </c>
      <c r="C277" s="3" t="str">
        <f>INDEX('Plant data'!E:E,MATCH('Blast furnaces'!$A277,'Plant data'!$A:$A,0))</f>
        <v>Hebei</v>
      </c>
      <c r="D277" s="3" t="str">
        <f>INDEX('Plant data'!F:F,MATCH('Blast furnaces'!$A277,'Plant data'!$A:$A,0))</f>
        <v>China</v>
      </c>
      <c r="E277" s="3" t="s">
        <v>498</v>
      </c>
      <c r="F277" s="3" t="s">
        <v>79</v>
      </c>
      <c r="G277" s="5" t="s">
        <v>496</v>
      </c>
      <c r="H277" s="3" t="s">
        <v>190</v>
      </c>
      <c r="I277" s="3" t="s">
        <v>30</v>
      </c>
      <c r="J277" s="3" t="s">
        <v>30</v>
      </c>
      <c r="K277" s="3" t="s">
        <v>30</v>
      </c>
      <c r="L277" s="3" t="s">
        <v>30</v>
      </c>
      <c r="M277" s="3" t="s">
        <v>30</v>
      </c>
      <c r="N277" s="3" t="s">
        <v>30</v>
      </c>
      <c r="O277" s="6">
        <v>44135</v>
      </c>
      <c r="P277" s="3">
        <v>667</v>
      </c>
      <c r="Q277" s="3">
        <v>450</v>
      </c>
      <c r="R277" s="8"/>
      <c r="S277" s="9" t="str">
        <f t="shared" si="31"/>
        <v/>
      </c>
      <c r="T277" s="2"/>
      <c r="U277" s="2"/>
      <c r="V277" s="2"/>
      <c r="W277" s="2"/>
    </row>
    <row r="278" spans="1:23" ht="14.5" hidden="1" x14ac:dyDescent="0.35">
      <c r="A278" s="3" t="s">
        <v>499</v>
      </c>
      <c r="B278" s="3" t="str">
        <f>INDEX('Plant data'!D:D,MATCH('Blast furnaces'!$A278,'Plant data'!$A:$A,0))</f>
        <v>Huanghua</v>
      </c>
      <c r="C278" s="3" t="str">
        <f>INDEX('Plant data'!E:E,MATCH('Blast furnaces'!$A278,'Plant data'!$A:$A,0))</f>
        <v>Hebei</v>
      </c>
      <c r="D278" s="3" t="str">
        <f>INDEX('Plant data'!F:F,MATCH('Blast furnaces'!$A278,'Plant data'!$A:$A,0))</f>
        <v>China</v>
      </c>
      <c r="E278" s="3" t="s">
        <v>500</v>
      </c>
      <c r="F278" s="3" t="s">
        <v>48</v>
      </c>
      <c r="G278" s="5" t="s">
        <v>501</v>
      </c>
      <c r="H278" s="3" t="s">
        <v>29</v>
      </c>
      <c r="I278" s="3" t="s">
        <v>30</v>
      </c>
      <c r="J278" s="3" t="s">
        <v>30</v>
      </c>
      <c r="K278" s="3">
        <v>2012</v>
      </c>
      <c r="L278" s="3">
        <v>13</v>
      </c>
      <c r="M278" s="3" t="s">
        <v>30</v>
      </c>
      <c r="N278" s="3" t="s">
        <v>30</v>
      </c>
      <c r="O278" s="3" t="s">
        <v>30</v>
      </c>
      <c r="P278" s="3">
        <v>1100</v>
      </c>
      <c r="Q278" s="3">
        <v>1350</v>
      </c>
      <c r="R278" s="3">
        <v>2021</v>
      </c>
      <c r="S278" s="9">
        <f t="shared" si="31"/>
        <v>44197</v>
      </c>
      <c r="T278" s="9">
        <f t="shared" ref="T278:T281" si="34">IF(R278="","",EDATE(S278,240))</f>
        <v>51502</v>
      </c>
      <c r="U278" s="2"/>
      <c r="V278" s="2"/>
      <c r="W278" s="2"/>
    </row>
    <row r="279" spans="1:23" ht="14.5" hidden="1" x14ac:dyDescent="0.35">
      <c r="A279" s="3" t="s">
        <v>499</v>
      </c>
      <c r="B279" s="3" t="str">
        <f>INDEX('Plant data'!D:D,MATCH('Blast furnaces'!$A279,'Plant data'!$A:$A,0))</f>
        <v>Huanghua</v>
      </c>
      <c r="C279" s="3" t="str">
        <f>INDEX('Plant data'!E:E,MATCH('Blast furnaces'!$A279,'Plant data'!$A:$A,0))</f>
        <v>Hebei</v>
      </c>
      <c r="D279" s="3" t="str">
        <f>INDEX('Plant data'!F:F,MATCH('Blast furnaces'!$A279,'Plant data'!$A:$A,0))</f>
        <v>China</v>
      </c>
      <c r="E279" s="3" t="s">
        <v>502</v>
      </c>
      <c r="F279" s="3" t="s">
        <v>33</v>
      </c>
      <c r="G279" s="5" t="s">
        <v>501</v>
      </c>
      <c r="H279" s="3" t="s">
        <v>29</v>
      </c>
      <c r="I279" s="3" t="s">
        <v>30</v>
      </c>
      <c r="J279" s="3" t="s">
        <v>30</v>
      </c>
      <c r="K279" s="3">
        <v>2008</v>
      </c>
      <c r="L279" s="3">
        <v>17</v>
      </c>
      <c r="M279" s="3" t="s">
        <v>30</v>
      </c>
      <c r="N279" s="3" t="s">
        <v>30</v>
      </c>
      <c r="O279" s="3" t="s">
        <v>30</v>
      </c>
      <c r="P279" s="3">
        <v>2000</v>
      </c>
      <c r="Q279" s="3">
        <v>2350</v>
      </c>
      <c r="R279" s="3">
        <v>2018</v>
      </c>
      <c r="S279" s="9">
        <f t="shared" si="31"/>
        <v>43101</v>
      </c>
      <c r="T279" s="9">
        <f t="shared" si="34"/>
        <v>50406</v>
      </c>
      <c r="U279" s="2"/>
      <c r="V279" s="2"/>
      <c r="W279" s="2"/>
    </row>
    <row r="280" spans="1:23" ht="14.5" hidden="1" x14ac:dyDescent="0.35">
      <c r="A280" s="3" t="s">
        <v>499</v>
      </c>
      <c r="B280" s="3" t="str">
        <f>INDEX('Plant data'!D:D,MATCH('Blast furnaces'!$A280,'Plant data'!$A:$A,0))</f>
        <v>Huanghua</v>
      </c>
      <c r="C280" s="3" t="str">
        <f>INDEX('Plant data'!E:E,MATCH('Blast furnaces'!$A280,'Plant data'!$A:$A,0))</f>
        <v>Hebei</v>
      </c>
      <c r="D280" s="3" t="str">
        <f>INDEX('Plant data'!F:F,MATCH('Blast furnaces'!$A280,'Plant data'!$A:$A,0))</f>
        <v>China</v>
      </c>
      <c r="E280" s="3" t="s">
        <v>503</v>
      </c>
      <c r="F280" s="3" t="s">
        <v>27</v>
      </c>
      <c r="G280" s="5" t="s">
        <v>501</v>
      </c>
      <c r="H280" s="3" t="s">
        <v>29</v>
      </c>
      <c r="I280" s="3" t="s">
        <v>30</v>
      </c>
      <c r="J280" s="3" t="s">
        <v>30</v>
      </c>
      <c r="K280" s="3">
        <v>2011</v>
      </c>
      <c r="L280" s="3">
        <v>14</v>
      </c>
      <c r="M280" s="3" t="s">
        <v>30</v>
      </c>
      <c r="N280" s="3" t="s">
        <v>30</v>
      </c>
      <c r="O280" s="3" t="s">
        <v>30</v>
      </c>
      <c r="P280" s="3">
        <v>2000</v>
      </c>
      <c r="Q280" s="3">
        <v>2350</v>
      </c>
      <c r="R280" s="4">
        <v>43221</v>
      </c>
      <c r="S280" s="9">
        <f t="shared" si="31"/>
        <v>43221</v>
      </c>
      <c r="T280" s="9">
        <f t="shared" si="34"/>
        <v>50526</v>
      </c>
      <c r="U280" s="2"/>
      <c r="V280" s="2"/>
      <c r="W280" s="2"/>
    </row>
    <row r="281" spans="1:23" ht="14.5" hidden="1" x14ac:dyDescent="0.35">
      <c r="A281" s="3" t="s">
        <v>499</v>
      </c>
      <c r="B281" s="3" t="str">
        <f>INDEX('Plant data'!D:D,MATCH('Blast furnaces'!$A281,'Plant data'!$A:$A,0))</f>
        <v>Huanghua</v>
      </c>
      <c r="C281" s="3" t="str">
        <f>INDEX('Plant data'!E:E,MATCH('Blast furnaces'!$A281,'Plant data'!$A:$A,0))</f>
        <v>Hebei</v>
      </c>
      <c r="D281" s="3" t="str">
        <f>INDEX('Plant data'!F:F,MATCH('Blast furnaces'!$A281,'Plant data'!$A:$A,0))</f>
        <v>China</v>
      </c>
      <c r="E281" s="3" t="s">
        <v>504</v>
      </c>
      <c r="F281" s="3" t="s">
        <v>79</v>
      </c>
      <c r="G281" s="5" t="s">
        <v>501</v>
      </c>
      <c r="H281" s="3" t="s">
        <v>29</v>
      </c>
      <c r="I281" s="3" t="s">
        <v>30</v>
      </c>
      <c r="J281" s="3" t="s">
        <v>30</v>
      </c>
      <c r="K281" s="3">
        <v>2010</v>
      </c>
      <c r="L281" s="3">
        <v>15</v>
      </c>
      <c r="M281" s="3" t="s">
        <v>30</v>
      </c>
      <c r="N281" s="3" t="s">
        <v>30</v>
      </c>
      <c r="O281" s="3" t="s">
        <v>30</v>
      </c>
      <c r="P281" s="3">
        <v>2000</v>
      </c>
      <c r="Q281" s="3">
        <v>2350</v>
      </c>
      <c r="R281" s="4">
        <v>43344</v>
      </c>
      <c r="S281" s="9">
        <f t="shared" si="31"/>
        <v>43344</v>
      </c>
      <c r="T281" s="9">
        <f t="shared" si="34"/>
        <v>50649</v>
      </c>
      <c r="U281" s="2"/>
      <c r="V281" s="2"/>
      <c r="W281" s="2"/>
    </row>
    <row r="282" spans="1:23" ht="14.5" hidden="1" x14ac:dyDescent="0.35">
      <c r="A282" s="3" t="s">
        <v>505</v>
      </c>
      <c r="B282" s="3" t="str">
        <f>INDEX('Plant data'!D:D,MATCH('Blast furnaces'!$A282,'Plant data'!$A:$A,0))</f>
        <v>Tangshan</v>
      </c>
      <c r="C282" s="3" t="str">
        <f>INDEX('Plant data'!E:E,MATCH('Blast furnaces'!$A282,'Plant data'!$A:$A,0))</f>
        <v>Hebei</v>
      </c>
      <c r="D282" s="3" t="str">
        <f>INDEX('Plant data'!F:F,MATCH('Blast furnaces'!$A282,'Plant data'!$A:$A,0))</f>
        <v>China</v>
      </c>
      <c r="E282" s="3" t="s">
        <v>506</v>
      </c>
      <c r="F282" s="3" t="s">
        <v>507</v>
      </c>
      <c r="G282" s="5" t="s">
        <v>508</v>
      </c>
      <c r="H282" s="3" t="s">
        <v>190</v>
      </c>
      <c r="I282" s="3" t="s">
        <v>30</v>
      </c>
      <c r="J282" s="3" t="s">
        <v>30</v>
      </c>
      <c r="K282" s="3" t="s">
        <v>30</v>
      </c>
      <c r="L282" s="3" t="s">
        <v>30</v>
      </c>
      <c r="M282" s="3">
        <v>2018</v>
      </c>
      <c r="N282" s="3">
        <v>2021</v>
      </c>
      <c r="O282" s="3">
        <v>2021</v>
      </c>
      <c r="P282" s="3">
        <v>650</v>
      </c>
      <c r="Q282" s="3">
        <v>550</v>
      </c>
      <c r="R282" s="8"/>
      <c r="S282" s="9" t="str">
        <f t="shared" si="31"/>
        <v/>
      </c>
      <c r="T282" s="2"/>
      <c r="U282" s="2"/>
      <c r="V282" s="2"/>
      <c r="W282" s="2"/>
    </row>
    <row r="283" spans="1:23" ht="14.5" hidden="1" x14ac:dyDescent="0.35">
      <c r="A283" s="3" t="s">
        <v>505</v>
      </c>
      <c r="B283" s="3" t="str">
        <f>INDEX('Plant data'!D:D,MATCH('Blast furnaces'!$A283,'Plant data'!$A:$A,0))</f>
        <v>Tangshan</v>
      </c>
      <c r="C283" s="3" t="str">
        <f>INDEX('Plant data'!E:E,MATCH('Blast furnaces'!$A283,'Plant data'!$A:$A,0))</f>
        <v>Hebei</v>
      </c>
      <c r="D283" s="3" t="str">
        <f>INDEX('Plant data'!F:F,MATCH('Blast furnaces'!$A283,'Plant data'!$A:$A,0))</f>
        <v>China</v>
      </c>
      <c r="E283" s="3" t="s">
        <v>509</v>
      </c>
      <c r="F283" s="3" t="s">
        <v>510</v>
      </c>
      <c r="G283" s="5" t="s">
        <v>508</v>
      </c>
      <c r="H283" s="3" t="s">
        <v>190</v>
      </c>
      <c r="I283" s="3" t="s">
        <v>30</v>
      </c>
      <c r="J283" s="3" t="s">
        <v>30</v>
      </c>
      <c r="K283" s="3" t="s">
        <v>30</v>
      </c>
      <c r="L283" s="3" t="s">
        <v>30</v>
      </c>
      <c r="M283" s="3">
        <v>2018</v>
      </c>
      <c r="N283" s="3">
        <v>2021</v>
      </c>
      <c r="O283" s="3">
        <v>2021</v>
      </c>
      <c r="P283" s="3">
        <v>650</v>
      </c>
      <c r="Q283" s="3">
        <v>550</v>
      </c>
      <c r="R283" s="8"/>
      <c r="S283" s="9" t="str">
        <f t="shared" si="31"/>
        <v/>
      </c>
      <c r="T283" s="2"/>
      <c r="U283" s="2"/>
      <c r="V283" s="2"/>
      <c r="W283" s="2"/>
    </row>
    <row r="284" spans="1:23" ht="14.5" hidden="1" x14ac:dyDescent="0.35">
      <c r="A284" s="3" t="s">
        <v>505</v>
      </c>
      <c r="B284" s="3" t="str">
        <f>INDEX('Plant data'!D:D,MATCH('Blast furnaces'!$A284,'Plant data'!$A:$A,0))</f>
        <v>Tangshan</v>
      </c>
      <c r="C284" s="3" t="str">
        <f>INDEX('Plant data'!E:E,MATCH('Blast furnaces'!$A284,'Plant data'!$A:$A,0))</f>
        <v>Hebei</v>
      </c>
      <c r="D284" s="3" t="str">
        <f>INDEX('Plant data'!F:F,MATCH('Blast furnaces'!$A284,'Plant data'!$A:$A,0))</f>
        <v>China</v>
      </c>
      <c r="E284" s="3" t="s">
        <v>511</v>
      </c>
      <c r="F284" s="3" t="s">
        <v>153</v>
      </c>
      <c r="G284" s="5" t="s">
        <v>508</v>
      </c>
      <c r="H284" s="3" t="s">
        <v>190</v>
      </c>
      <c r="I284" s="3" t="s">
        <v>30</v>
      </c>
      <c r="J284" s="3" t="s">
        <v>30</v>
      </c>
      <c r="K284" s="3" t="s">
        <v>30</v>
      </c>
      <c r="L284" s="3" t="s">
        <v>30</v>
      </c>
      <c r="M284" s="3">
        <v>2018</v>
      </c>
      <c r="N284" s="3">
        <v>2021</v>
      </c>
      <c r="O284" s="3">
        <v>2021</v>
      </c>
      <c r="P284" s="3">
        <v>550</v>
      </c>
      <c r="Q284" s="3">
        <v>450</v>
      </c>
      <c r="R284" s="8"/>
      <c r="S284" s="9" t="str">
        <f t="shared" si="31"/>
        <v/>
      </c>
      <c r="T284" s="2"/>
      <c r="U284" s="2"/>
      <c r="V284" s="2"/>
      <c r="W284" s="2"/>
    </row>
    <row r="285" spans="1:23" ht="14.5" hidden="1" x14ac:dyDescent="0.35">
      <c r="A285" s="3" t="s">
        <v>505</v>
      </c>
      <c r="B285" s="3" t="str">
        <f>INDEX('Plant data'!D:D,MATCH('Blast furnaces'!$A285,'Plant data'!$A:$A,0))</f>
        <v>Tangshan</v>
      </c>
      <c r="C285" s="3" t="str">
        <f>INDEX('Plant data'!E:E,MATCH('Blast furnaces'!$A285,'Plant data'!$A:$A,0))</f>
        <v>Hebei</v>
      </c>
      <c r="D285" s="3" t="str">
        <f>INDEX('Plant data'!F:F,MATCH('Blast furnaces'!$A285,'Plant data'!$A:$A,0))</f>
        <v>China</v>
      </c>
      <c r="E285" s="3" t="s">
        <v>512</v>
      </c>
      <c r="F285" s="3" t="s">
        <v>222</v>
      </c>
      <c r="G285" s="5" t="s">
        <v>508</v>
      </c>
      <c r="H285" s="3" t="s">
        <v>190</v>
      </c>
      <c r="I285" s="3" t="s">
        <v>30</v>
      </c>
      <c r="J285" s="3" t="s">
        <v>30</v>
      </c>
      <c r="K285" s="3" t="s">
        <v>30</v>
      </c>
      <c r="L285" s="3" t="s">
        <v>30</v>
      </c>
      <c r="M285" s="3">
        <v>2018</v>
      </c>
      <c r="N285" s="3">
        <v>2021</v>
      </c>
      <c r="O285" s="3">
        <v>2021</v>
      </c>
      <c r="P285" s="3">
        <v>550</v>
      </c>
      <c r="Q285" s="3">
        <v>450</v>
      </c>
      <c r="R285" s="8"/>
      <c r="S285" s="9" t="str">
        <f t="shared" si="31"/>
        <v/>
      </c>
      <c r="T285" s="2"/>
      <c r="U285" s="2"/>
      <c r="V285" s="2"/>
      <c r="W285" s="2"/>
    </row>
    <row r="286" spans="1:23" ht="14.5" hidden="1" x14ac:dyDescent="0.35">
      <c r="A286" s="3" t="s">
        <v>513</v>
      </c>
      <c r="B286" s="3" t="str">
        <f>INDEX('Plant data'!D:D,MATCH('Blast furnaces'!$A286,'Plant data'!$A:$A,0))</f>
        <v>Tangshan</v>
      </c>
      <c r="C286" s="3" t="str">
        <f>INDEX('Plant data'!E:E,MATCH('Blast furnaces'!$A286,'Plant data'!$A:$A,0))</f>
        <v>Hebei</v>
      </c>
      <c r="D286" s="3" t="str">
        <f>INDEX('Plant data'!F:F,MATCH('Blast furnaces'!$A286,'Plant data'!$A:$A,0))</f>
        <v>China</v>
      </c>
      <c r="E286" s="3" t="s">
        <v>514</v>
      </c>
      <c r="F286" s="3" t="s">
        <v>27</v>
      </c>
      <c r="G286" s="5" t="s">
        <v>515</v>
      </c>
      <c r="H286" s="3" t="s">
        <v>29</v>
      </c>
      <c r="I286" s="3" t="s">
        <v>30</v>
      </c>
      <c r="J286" s="3" t="s">
        <v>30</v>
      </c>
      <c r="K286" s="3">
        <v>2008</v>
      </c>
      <c r="L286" s="3">
        <v>17</v>
      </c>
      <c r="M286" s="3" t="s">
        <v>30</v>
      </c>
      <c r="N286" s="3" t="s">
        <v>30</v>
      </c>
      <c r="O286" s="3" t="s">
        <v>30</v>
      </c>
      <c r="P286" s="3">
        <v>1520</v>
      </c>
      <c r="Q286" s="3">
        <v>1780</v>
      </c>
      <c r="R286" s="8"/>
      <c r="S286" s="9" t="str">
        <f t="shared" si="31"/>
        <v/>
      </c>
      <c r="T286" s="9" t="str">
        <f t="shared" ref="T286:T293" si="35">IF(R286="","",EDATE(S286,240))</f>
        <v/>
      </c>
      <c r="U286" s="2"/>
      <c r="V286" s="2"/>
      <c r="W286" s="2"/>
    </row>
    <row r="287" spans="1:23" ht="14.5" hidden="1" x14ac:dyDescent="0.35">
      <c r="A287" s="3" t="s">
        <v>513</v>
      </c>
      <c r="B287" s="3" t="str">
        <f>INDEX('Plant data'!D:D,MATCH('Blast furnaces'!$A287,'Plant data'!$A:$A,0))</f>
        <v>Tangshan</v>
      </c>
      <c r="C287" s="3" t="str">
        <f>INDEX('Plant data'!E:E,MATCH('Blast furnaces'!$A287,'Plant data'!$A:$A,0))</f>
        <v>Hebei</v>
      </c>
      <c r="D287" s="3" t="str">
        <f>INDEX('Plant data'!F:F,MATCH('Blast furnaces'!$A287,'Plant data'!$A:$A,0))</f>
        <v>China</v>
      </c>
      <c r="E287" s="3" t="s">
        <v>516</v>
      </c>
      <c r="F287" s="3" t="s">
        <v>33</v>
      </c>
      <c r="G287" s="5" t="s">
        <v>515</v>
      </c>
      <c r="H287" s="3" t="s">
        <v>29</v>
      </c>
      <c r="I287" s="3" t="s">
        <v>30</v>
      </c>
      <c r="J287" s="3" t="s">
        <v>30</v>
      </c>
      <c r="K287" s="3">
        <v>2006</v>
      </c>
      <c r="L287" s="3">
        <v>19</v>
      </c>
      <c r="M287" s="3" t="s">
        <v>30</v>
      </c>
      <c r="N287" s="3" t="s">
        <v>30</v>
      </c>
      <c r="O287" s="3" t="s">
        <v>30</v>
      </c>
      <c r="P287" s="3">
        <v>1370</v>
      </c>
      <c r="Q287" s="3">
        <v>1580</v>
      </c>
      <c r="R287" s="4">
        <v>41456</v>
      </c>
      <c r="S287" s="9">
        <f t="shared" si="31"/>
        <v>41456</v>
      </c>
      <c r="T287" s="9">
        <f t="shared" si="35"/>
        <v>48761</v>
      </c>
      <c r="U287" s="2"/>
      <c r="V287" s="2"/>
      <c r="W287" s="2"/>
    </row>
    <row r="288" spans="1:23" ht="14.5" hidden="1" x14ac:dyDescent="0.35">
      <c r="A288" s="3" t="s">
        <v>513</v>
      </c>
      <c r="B288" s="3" t="str">
        <f>INDEX('Plant data'!D:D,MATCH('Blast furnaces'!$A288,'Plant data'!$A:$A,0))</f>
        <v>Tangshan</v>
      </c>
      <c r="C288" s="3" t="str">
        <f>INDEX('Plant data'!E:E,MATCH('Blast furnaces'!$A288,'Plant data'!$A:$A,0))</f>
        <v>Hebei</v>
      </c>
      <c r="D288" s="3" t="str">
        <f>INDEX('Plant data'!F:F,MATCH('Blast furnaces'!$A288,'Plant data'!$A:$A,0))</f>
        <v>China</v>
      </c>
      <c r="E288" s="3" t="s">
        <v>517</v>
      </c>
      <c r="F288" s="3" t="s">
        <v>62</v>
      </c>
      <c r="G288" s="5" t="s">
        <v>515</v>
      </c>
      <c r="H288" s="3" t="s">
        <v>29</v>
      </c>
      <c r="I288" s="3" t="s">
        <v>30</v>
      </c>
      <c r="J288" s="3" t="s">
        <v>30</v>
      </c>
      <c r="K288" s="3" t="s">
        <v>30</v>
      </c>
      <c r="L288" s="3" t="s">
        <v>30</v>
      </c>
      <c r="M288" s="3" t="s">
        <v>30</v>
      </c>
      <c r="N288" s="3" t="s">
        <v>30</v>
      </c>
      <c r="O288" s="3" t="s">
        <v>30</v>
      </c>
      <c r="P288" s="3">
        <v>1370</v>
      </c>
      <c r="Q288" s="3">
        <v>1580</v>
      </c>
      <c r="R288" s="8"/>
      <c r="S288" s="9" t="str">
        <f t="shared" si="31"/>
        <v/>
      </c>
      <c r="T288" s="9" t="str">
        <f t="shared" si="35"/>
        <v/>
      </c>
      <c r="U288" s="2"/>
      <c r="V288" s="2"/>
      <c r="W288" s="2"/>
    </row>
    <row r="289" spans="1:23" ht="14.5" hidden="1" x14ac:dyDescent="0.35">
      <c r="A289" s="3" t="s">
        <v>518</v>
      </c>
      <c r="B289" s="3" t="str">
        <f>INDEX('Plant data'!D:D,MATCH('Blast furnaces'!$A289,'Plant data'!$A:$A,0))</f>
        <v>Tangshan</v>
      </c>
      <c r="C289" s="3" t="str">
        <f>INDEX('Plant data'!E:E,MATCH('Blast furnaces'!$A289,'Plant data'!$A:$A,0))</f>
        <v>Hebei</v>
      </c>
      <c r="D289" s="3" t="str">
        <f>INDEX('Plant data'!F:F,MATCH('Blast furnaces'!$A289,'Plant data'!$A:$A,0))</f>
        <v>China</v>
      </c>
      <c r="E289" s="3" t="s">
        <v>519</v>
      </c>
      <c r="F289" s="3" t="s">
        <v>62</v>
      </c>
      <c r="G289" s="5" t="s">
        <v>520</v>
      </c>
      <c r="H289" s="3" t="s">
        <v>29</v>
      </c>
      <c r="I289" s="3" t="s">
        <v>30</v>
      </c>
      <c r="J289" s="3" t="s">
        <v>30</v>
      </c>
      <c r="K289" s="3" t="s">
        <v>30</v>
      </c>
      <c r="L289" s="3" t="s">
        <v>30</v>
      </c>
      <c r="M289" s="3" t="s">
        <v>30</v>
      </c>
      <c r="N289" s="3" t="s">
        <v>30</v>
      </c>
      <c r="O289" s="3" t="s">
        <v>30</v>
      </c>
      <c r="P289" s="3">
        <v>1300</v>
      </c>
      <c r="Q289" s="3">
        <v>1280</v>
      </c>
      <c r="R289" s="8"/>
      <c r="S289" s="9" t="str">
        <f t="shared" si="31"/>
        <v/>
      </c>
      <c r="T289" s="9" t="str">
        <f t="shared" si="35"/>
        <v/>
      </c>
      <c r="U289" s="2"/>
      <c r="V289" s="2"/>
      <c r="W289" s="2"/>
    </row>
    <row r="290" spans="1:23" ht="14.5" hidden="1" x14ac:dyDescent="0.35">
      <c r="A290" s="3" t="s">
        <v>518</v>
      </c>
      <c r="B290" s="3" t="str">
        <f>INDEX('Plant data'!D:D,MATCH('Blast furnaces'!$A290,'Plant data'!$A:$A,0))</f>
        <v>Tangshan</v>
      </c>
      <c r="C290" s="3" t="str">
        <f>INDEX('Plant data'!E:E,MATCH('Blast furnaces'!$A290,'Plant data'!$A:$A,0))</f>
        <v>Hebei</v>
      </c>
      <c r="D290" s="3" t="str">
        <f>INDEX('Plant data'!F:F,MATCH('Blast furnaces'!$A290,'Plant data'!$A:$A,0))</f>
        <v>China</v>
      </c>
      <c r="E290" s="3" t="s">
        <v>521</v>
      </c>
      <c r="F290" s="3" t="s">
        <v>180</v>
      </c>
      <c r="G290" s="5" t="s">
        <v>520</v>
      </c>
      <c r="H290" s="3" t="s">
        <v>29</v>
      </c>
      <c r="I290" s="3" t="s">
        <v>30</v>
      </c>
      <c r="J290" s="3" t="s">
        <v>30</v>
      </c>
      <c r="K290" s="3" t="s">
        <v>30</v>
      </c>
      <c r="L290" s="3" t="s">
        <v>30</v>
      </c>
      <c r="M290" s="3" t="s">
        <v>30</v>
      </c>
      <c r="N290" s="3" t="s">
        <v>30</v>
      </c>
      <c r="O290" s="3" t="s">
        <v>30</v>
      </c>
      <c r="P290" s="3">
        <v>1100</v>
      </c>
      <c r="Q290" s="3">
        <v>1080</v>
      </c>
      <c r="R290" s="8"/>
      <c r="S290" s="9" t="str">
        <f t="shared" si="31"/>
        <v/>
      </c>
      <c r="T290" s="9" t="str">
        <f t="shared" si="35"/>
        <v/>
      </c>
      <c r="U290" s="2"/>
      <c r="V290" s="2"/>
      <c r="W290" s="2"/>
    </row>
    <row r="291" spans="1:23" ht="14.5" hidden="1" x14ac:dyDescent="0.35">
      <c r="A291" s="3" t="s">
        <v>518</v>
      </c>
      <c r="B291" s="3" t="str">
        <f>INDEX('Plant data'!D:D,MATCH('Blast furnaces'!$A291,'Plant data'!$A:$A,0))</f>
        <v>Tangshan</v>
      </c>
      <c r="C291" s="3" t="str">
        <f>INDEX('Plant data'!E:E,MATCH('Blast furnaces'!$A291,'Plant data'!$A:$A,0))</f>
        <v>Hebei</v>
      </c>
      <c r="D291" s="3" t="str">
        <f>INDEX('Plant data'!F:F,MATCH('Blast furnaces'!$A291,'Plant data'!$A:$A,0))</f>
        <v>China</v>
      </c>
      <c r="E291" s="3" t="s">
        <v>522</v>
      </c>
      <c r="F291" s="3" t="s">
        <v>236</v>
      </c>
      <c r="G291" s="5" t="s">
        <v>520</v>
      </c>
      <c r="H291" s="3" t="s">
        <v>29</v>
      </c>
      <c r="I291" s="3" t="s">
        <v>30</v>
      </c>
      <c r="J291" s="3" t="s">
        <v>30</v>
      </c>
      <c r="K291" s="3" t="s">
        <v>30</v>
      </c>
      <c r="L291" s="3" t="s">
        <v>30</v>
      </c>
      <c r="M291" s="3" t="s">
        <v>30</v>
      </c>
      <c r="N291" s="3" t="s">
        <v>30</v>
      </c>
      <c r="O291" s="3" t="s">
        <v>30</v>
      </c>
      <c r="P291" s="3">
        <v>1100</v>
      </c>
      <c r="Q291" s="3">
        <v>1080</v>
      </c>
      <c r="R291" s="8"/>
      <c r="S291" s="9" t="str">
        <f t="shared" si="31"/>
        <v/>
      </c>
      <c r="T291" s="9" t="str">
        <f t="shared" si="35"/>
        <v/>
      </c>
      <c r="U291" s="2"/>
      <c r="V291" s="2"/>
      <c r="W291" s="2"/>
    </row>
    <row r="292" spans="1:23" ht="14.5" hidden="1" x14ac:dyDescent="0.35">
      <c r="A292" s="3" t="s">
        <v>523</v>
      </c>
      <c r="B292" s="3" t="str">
        <f>INDEX('Plant data'!D:D,MATCH('Blast furnaces'!$A292,'Plant data'!$A:$A,0))</f>
        <v>Handan</v>
      </c>
      <c r="C292" s="3" t="str">
        <f>INDEX('Plant data'!E:E,MATCH('Blast furnaces'!$A292,'Plant data'!$A:$A,0))</f>
        <v>Hebei</v>
      </c>
      <c r="D292" s="3" t="str">
        <f>INDEX('Plant data'!F:F,MATCH('Blast furnaces'!$A292,'Plant data'!$A:$A,0))</f>
        <v>China</v>
      </c>
      <c r="E292" s="3" t="s">
        <v>524</v>
      </c>
      <c r="F292" s="3" t="s">
        <v>33</v>
      </c>
      <c r="G292" s="5" t="s">
        <v>525</v>
      </c>
      <c r="H292" s="3" t="s">
        <v>29</v>
      </c>
      <c r="I292" s="3" t="s">
        <v>30</v>
      </c>
      <c r="J292" s="3" t="s">
        <v>30</v>
      </c>
      <c r="K292" s="3" t="s">
        <v>30</v>
      </c>
      <c r="L292" s="3" t="s">
        <v>30</v>
      </c>
      <c r="M292" s="3" t="s">
        <v>30</v>
      </c>
      <c r="N292" s="3" t="s">
        <v>30</v>
      </c>
      <c r="O292" s="3" t="s">
        <v>30</v>
      </c>
      <c r="P292" s="3">
        <v>1150</v>
      </c>
      <c r="Q292" s="3">
        <v>1260</v>
      </c>
      <c r="R292" s="8"/>
      <c r="S292" s="9" t="str">
        <f t="shared" si="31"/>
        <v/>
      </c>
      <c r="T292" s="9" t="str">
        <f t="shared" si="35"/>
        <v/>
      </c>
      <c r="U292" s="2"/>
      <c r="V292" s="2"/>
      <c r="W292" s="2"/>
    </row>
    <row r="293" spans="1:23" ht="14.5" hidden="1" x14ac:dyDescent="0.35">
      <c r="A293" s="3" t="s">
        <v>523</v>
      </c>
      <c r="B293" s="3" t="str">
        <f>INDEX('Plant data'!D:D,MATCH('Blast furnaces'!$A293,'Plant data'!$A:$A,0))</f>
        <v>Handan</v>
      </c>
      <c r="C293" s="3" t="str">
        <f>INDEX('Plant data'!E:E,MATCH('Blast furnaces'!$A293,'Plant data'!$A:$A,0))</f>
        <v>Hebei</v>
      </c>
      <c r="D293" s="3" t="str">
        <f>INDEX('Plant data'!F:F,MATCH('Blast furnaces'!$A293,'Plant data'!$A:$A,0))</f>
        <v>China</v>
      </c>
      <c r="E293" s="3" t="s">
        <v>526</v>
      </c>
      <c r="F293" s="3" t="s">
        <v>27</v>
      </c>
      <c r="G293" s="5" t="s">
        <v>525</v>
      </c>
      <c r="H293" s="3" t="s">
        <v>29</v>
      </c>
      <c r="I293" s="3" t="s">
        <v>30</v>
      </c>
      <c r="J293" s="3" t="s">
        <v>30</v>
      </c>
      <c r="K293" s="3" t="s">
        <v>30</v>
      </c>
      <c r="L293" s="3" t="s">
        <v>30</v>
      </c>
      <c r="M293" s="3" t="s">
        <v>30</v>
      </c>
      <c r="N293" s="3" t="s">
        <v>30</v>
      </c>
      <c r="O293" s="3" t="s">
        <v>30</v>
      </c>
      <c r="P293" s="3">
        <v>1150</v>
      </c>
      <c r="Q293" s="3">
        <v>1260</v>
      </c>
      <c r="R293" s="8"/>
      <c r="S293" s="9" t="str">
        <f t="shared" si="31"/>
        <v/>
      </c>
      <c r="T293" s="9" t="str">
        <f t="shared" si="35"/>
        <v/>
      </c>
      <c r="U293" s="2"/>
      <c r="V293" s="2"/>
      <c r="W293" s="2"/>
    </row>
    <row r="294" spans="1:23" ht="14.5" hidden="1" x14ac:dyDescent="0.35">
      <c r="A294" s="3" t="s">
        <v>523</v>
      </c>
      <c r="B294" s="3" t="str">
        <f>INDEX('Plant data'!D:D,MATCH('Blast furnaces'!$A294,'Plant data'!$A:$A,0))</f>
        <v>Handan</v>
      </c>
      <c r="C294" s="3" t="str">
        <f>INDEX('Plant data'!E:E,MATCH('Blast furnaces'!$A294,'Plant data'!$A:$A,0))</f>
        <v>Hebei</v>
      </c>
      <c r="D294" s="3" t="str">
        <f>INDEX('Plant data'!F:F,MATCH('Blast furnaces'!$A294,'Plant data'!$A:$A,0))</f>
        <v>China</v>
      </c>
      <c r="E294" s="3" t="s">
        <v>527</v>
      </c>
      <c r="F294" s="3" t="s">
        <v>79</v>
      </c>
      <c r="G294" s="5" t="s">
        <v>525</v>
      </c>
      <c r="H294" s="3" t="s">
        <v>190</v>
      </c>
      <c r="I294" s="3" t="s">
        <v>30</v>
      </c>
      <c r="J294" s="3" t="s">
        <v>30</v>
      </c>
      <c r="K294" s="3" t="s">
        <v>30</v>
      </c>
      <c r="L294" s="3" t="s">
        <v>30</v>
      </c>
      <c r="M294" s="3">
        <v>2019</v>
      </c>
      <c r="N294" s="3" t="s">
        <v>30</v>
      </c>
      <c r="O294" s="3">
        <v>2021</v>
      </c>
      <c r="P294" s="3">
        <v>700</v>
      </c>
      <c r="Q294" s="3">
        <v>600</v>
      </c>
      <c r="R294" s="8"/>
      <c r="S294" s="9" t="str">
        <f t="shared" si="31"/>
        <v/>
      </c>
      <c r="T294" s="2"/>
      <c r="U294" s="2"/>
      <c r="V294" s="2"/>
      <c r="W294" s="2"/>
    </row>
    <row r="295" spans="1:23" ht="14.5" hidden="1" x14ac:dyDescent="0.35">
      <c r="A295" s="3" t="s">
        <v>528</v>
      </c>
      <c r="B295" s="3" t="str">
        <f>INDEX('Plant data'!D:D,MATCH('Blast furnaces'!$A295,'Plant data'!$A:$A,0))</f>
        <v>Handan</v>
      </c>
      <c r="C295" s="3" t="str">
        <f>INDEX('Plant data'!E:E,MATCH('Blast furnaces'!$A295,'Plant data'!$A:$A,0))</f>
        <v>Hebei</v>
      </c>
      <c r="D295" s="3" t="str">
        <f>INDEX('Plant data'!F:F,MATCH('Blast furnaces'!$A295,'Plant data'!$A:$A,0))</f>
        <v>China</v>
      </c>
      <c r="E295" s="3" t="s">
        <v>529</v>
      </c>
      <c r="F295" s="3" t="s">
        <v>33</v>
      </c>
      <c r="G295" s="5" t="s">
        <v>530</v>
      </c>
      <c r="H295" s="3" t="s">
        <v>190</v>
      </c>
      <c r="I295" s="3" t="s">
        <v>30</v>
      </c>
      <c r="J295" s="3" t="s">
        <v>30</v>
      </c>
      <c r="K295" s="3" t="s">
        <v>30</v>
      </c>
      <c r="L295" s="3" t="s">
        <v>30</v>
      </c>
      <c r="M295" s="3" t="s">
        <v>30</v>
      </c>
      <c r="N295" s="3" t="s">
        <v>30</v>
      </c>
      <c r="O295" s="7">
        <v>44501</v>
      </c>
      <c r="P295" s="3">
        <v>910</v>
      </c>
      <c r="Q295" s="3">
        <v>1080</v>
      </c>
      <c r="R295" s="3">
        <v>2020</v>
      </c>
      <c r="S295" s="9">
        <f t="shared" si="31"/>
        <v>43831</v>
      </c>
      <c r="T295" s="2"/>
      <c r="U295" s="2"/>
      <c r="V295" s="2"/>
      <c r="W295" s="2"/>
    </row>
    <row r="296" spans="1:23" ht="14.5" hidden="1" x14ac:dyDescent="0.35">
      <c r="A296" s="3" t="s">
        <v>528</v>
      </c>
      <c r="B296" s="3" t="str">
        <f>INDEX('Plant data'!D:D,MATCH('Blast furnaces'!$A296,'Plant data'!$A:$A,0))</f>
        <v>Handan</v>
      </c>
      <c r="C296" s="3" t="str">
        <f>INDEX('Plant data'!E:E,MATCH('Blast furnaces'!$A296,'Plant data'!$A:$A,0))</f>
        <v>Hebei</v>
      </c>
      <c r="D296" s="3" t="str">
        <f>INDEX('Plant data'!F:F,MATCH('Blast furnaces'!$A296,'Plant data'!$A:$A,0))</f>
        <v>China</v>
      </c>
      <c r="E296" s="3" t="s">
        <v>531</v>
      </c>
      <c r="F296" s="3" t="s">
        <v>48</v>
      </c>
      <c r="G296" s="5" t="s">
        <v>530</v>
      </c>
      <c r="H296" s="3" t="s">
        <v>190</v>
      </c>
      <c r="I296" s="3" t="s">
        <v>30</v>
      </c>
      <c r="J296" s="3" t="s">
        <v>30</v>
      </c>
      <c r="K296" s="3" t="s">
        <v>30</v>
      </c>
      <c r="L296" s="3" t="s">
        <v>30</v>
      </c>
      <c r="M296" s="3" t="s">
        <v>30</v>
      </c>
      <c r="N296" s="3" t="s">
        <v>30</v>
      </c>
      <c r="O296" s="7">
        <v>44501</v>
      </c>
      <c r="P296" s="3">
        <v>530</v>
      </c>
      <c r="Q296" s="3">
        <v>460</v>
      </c>
      <c r="R296" s="3">
        <v>2020</v>
      </c>
      <c r="S296" s="9">
        <f t="shared" si="31"/>
        <v>43831</v>
      </c>
      <c r="T296" s="2"/>
      <c r="U296" s="2"/>
      <c r="V296" s="2"/>
      <c r="W296" s="2"/>
    </row>
    <row r="297" spans="1:23" ht="14.5" hidden="1" x14ac:dyDescent="0.35">
      <c r="A297" s="3" t="s">
        <v>532</v>
      </c>
      <c r="B297" s="3" t="str">
        <f>INDEX('Plant data'!D:D,MATCH('Blast furnaces'!$A297,'Plant data'!$A:$A,0))</f>
        <v>Handan</v>
      </c>
      <c r="C297" s="3" t="str">
        <f>INDEX('Plant data'!E:E,MATCH('Blast furnaces'!$A297,'Plant data'!$A:$A,0))</f>
        <v>Hebei</v>
      </c>
      <c r="D297" s="3" t="str">
        <f>INDEX('Plant data'!F:F,MATCH('Blast furnaces'!$A297,'Plant data'!$A:$A,0))</f>
        <v>China</v>
      </c>
      <c r="E297" s="3" t="s">
        <v>533</v>
      </c>
      <c r="F297" s="3" t="s">
        <v>62</v>
      </c>
      <c r="G297" s="5" t="s">
        <v>534</v>
      </c>
      <c r="H297" s="3" t="s">
        <v>29</v>
      </c>
      <c r="I297" s="3" t="s">
        <v>30</v>
      </c>
      <c r="J297" s="3" t="s">
        <v>30</v>
      </c>
      <c r="K297" s="3">
        <v>2017</v>
      </c>
      <c r="L297" s="3">
        <v>8</v>
      </c>
      <c r="M297" s="3" t="s">
        <v>30</v>
      </c>
      <c r="N297" s="3" t="s">
        <v>30</v>
      </c>
      <c r="O297" s="3" t="s">
        <v>30</v>
      </c>
      <c r="P297" s="3">
        <v>1160</v>
      </c>
      <c r="Q297" s="3">
        <v>1260</v>
      </c>
      <c r="R297" s="8"/>
      <c r="S297" s="9" t="str">
        <f t="shared" si="31"/>
        <v/>
      </c>
      <c r="T297" s="9" t="str">
        <f>IF(R297="","",EDATE(S297,240))</f>
        <v/>
      </c>
      <c r="U297" s="2"/>
      <c r="V297" s="2"/>
      <c r="W297" s="2"/>
    </row>
    <row r="298" spans="1:23" ht="14.5" hidden="1" x14ac:dyDescent="0.35">
      <c r="A298" s="3" t="s">
        <v>532</v>
      </c>
      <c r="B298" s="3" t="str">
        <f>INDEX('Plant data'!D:D,MATCH('Blast furnaces'!$A298,'Plant data'!$A:$A,0))</f>
        <v>Handan</v>
      </c>
      <c r="C298" s="3" t="str">
        <f>INDEX('Plant data'!E:E,MATCH('Blast furnaces'!$A298,'Plant data'!$A:$A,0))</f>
        <v>Hebei</v>
      </c>
      <c r="D298" s="3" t="str">
        <f>INDEX('Plant data'!F:F,MATCH('Blast furnaces'!$A298,'Plant data'!$A:$A,0))</f>
        <v>China</v>
      </c>
      <c r="E298" s="3" t="s">
        <v>535</v>
      </c>
      <c r="F298" s="3" t="s">
        <v>27</v>
      </c>
      <c r="G298" s="5" t="s">
        <v>534</v>
      </c>
      <c r="H298" s="3" t="s">
        <v>224</v>
      </c>
      <c r="I298" s="4">
        <v>44562</v>
      </c>
      <c r="J298" s="6">
        <v>45288</v>
      </c>
      <c r="K298" s="3" t="s">
        <v>30</v>
      </c>
      <c r="L298" s="3" t="s">
        <v>30</v>
      </c>
      <c r="M298" s="3" t="s">
        <v>30</v>
      </c>
      <c r="N298" s="3" t="s">
        <v>30</v>
      </c>
      <c r="O298" s="3" t="s">
        <v>30</v>
      </c>
      <c r="P298" s="3">
        <v>1160</v>
      </c>
      <c r="Q298" s="3">
        <v>1260</v>
      </c>
      <c r="R298" s="8"/>
      <c r="S298" s="9" t="str">
        <f t="shared" si="31"/>
        <v/>
      </c>
      <c r="T298" s="2"/>
      <c r="U298" s="2"/>
      <c r="V298" s="2"/>
      <c r="W298" s="2"/>
    </row>
    <row r="299" spans="1:23" ht="14.5" hidden="1" x14ac:dyDescent="0.35">
      <c r="A299" s="3" t="s">
        <v>536</v>
      </c>
      <c r="B299" s="3" t="str">
        <f>INDEX('Plant data'!D:D,MATCH('Blast furnaces'!$A299,'Plant data'!$A:$A,0))</f>
        <v>Handan</v>
      </c>
      <c r="C299" s="3" t="str">
        <f>INDEX('Plant data'!E:E,MATCH('Blast furnaces'!$A299,'Plant data'!$A:$A,0))</f>
        <v>Hebei</v>
      </c>
      <c r="D299" s="3" t="str">
        <f>INDEX('Plant data'!F:F,MATCH('Blast furnaces'!$A299,'Plant data'!$A:$A,0))</f>
        <v>China</v>
      </c>
      <c r="E299" s="3" t="s">
        <v>537</v>
      </c>
      <c r="F299" s="3" t="s">
        <v>33</v>
      </c>
      <c r="G299" s="5" t="s">
        <v>538</v>
      </c>
      <c r="H299" s="3" t="s">
        <v>29</v>
      </c>
      <c r="I299" s="3" t="s">
        <v>30</v>
      </c>
      <c r="J299" s="3" t="s">
        <v>30</v>
      </c>
      <c r="K299" s="3" t="s">
        <v>30</v>
      </c>
      <c r="L299" s="3" t="s">
        <v>30</v>
      </c>
      <c r="M299" s="3" t="s">
        <v>30</v>
      </c>
      <c r="N299" s="3" t="s">
        <v>30</v>
      </c>
      <c r="O299" s="3" t="s">
        <v>30</v>
      </c>
      <c r="P299" s="3">
        <v>1000</v>
      </c>
      <c r="Q299" s="3">
        <v>1080</v>
      </c>
      <c r="R299" s="8"/>
      <c r="S299" s="9" t="str">
        <f t="shared" si="31"/>
        <v/>
      </c>
      <c r="T299" s="9" t="str">
        <f t="shared" ref="T299:T305" si="36">IF(R299="","",EDATE(S299,240))</f>
        <v/>
      </c>
      <c r="U299" s="2"/>
      <c r="V299" s="2"/>
      <c r="W299" s="2"/>
    </row>
    <row r="300" spans="1:23" ht="14.5" hidden="1" x14ac:dyDescent="0.35">
      <c r="A300" s="3" t="s">
        <v>536</v>
      </c>
      <c r="B300" s="3" t="str">
        <f>INDEX('Plant data'!D:D,MATCH('Blast furnaces'!$A300,'Plant data'!$A:$A,0))</f>
        <v>Handan</v>
      </c>
      <c r="C300" s="3" t="str">
        <f>INDEX('Plant data'!E:E,MATCH('Blast furnaces'!$A300,'Plant data'!$A:$A,0))</f>
        <v>Hebei</v>
      </c>
      <c r="D300" s="3" t="str">
        <f>INDEX('Plant data'!F:F,MATCH('Blast furnaces'!$A300,'Plant data'!$A:$A,0))</f>
        <v>China</v>
      </c>
      <c r="E300" s="3" t="s">
        <v>539</v>
      </c>
      <c r="F300" s="3" t="s">
        <v>27</v>
      </c>
      <c r="G300" s="5" t="s">
        <v>538</v>
      </c>
      <c r="H300" s="3" t="s">
        <v>29</v>
      </c>
      <c r="I300" s="3" t="s">
        <v>30</v>
      </c>
      <c r="J300" s="3" t="s">
        <v>30</v>
      </c>
      <c r="K300" s="3">
        <v>2011</v>
      </c>
      <c r="L300" s="3">
        <v>14</v>
      </c>
      <c r="M300" s="3" t="s">
        <v>30</v>
      </c>
      <c r="N300" s="3" t="s">
        <v>30</v>
      </c>
      <c r="O300" s="3" t="s">
        <v>30</v>
      </c>
      <c r="P300" s="3">
        <v>1000</v>
      </c>
      <c r="Q300" s="3">
        <v>1080</v>
      </c>
      <c r="R300" s="8"/>
      <c r="S300" s="9" t="str">
        <f t="shared" si="31"/>
        <v/>
      </c>
      <c r="T300" s="9" t="str">
        <f t="shared" si="36"/>
        <v/>
      </c>
      <c r="U300" s="2"/>
      <c r="V300" s="2"/>
      <c r="W300" s="2"/>
    </row>
    <row r="301" spans="1:23" ht="14.5" hidden="1" x14ac:dyDescent="0.35">
      <c r="A301" s="3" t="s">
        <v>536</v>
      </c>
      <c r="B301" s="3" t="str">
        <f>INDEX('Plant data'!D:D,MATCH('Blast furnaces'!$A301,'Plant data'!$A:$A,0))</f>
        <v>Handan</v>
      </c>
      <c r="C301" s="3" t="str">
        <f>INDEX('Plant data'!E:E,MATCH('Blast furnaces'!$A301,'Plant data'!$A:$A,0))</f>
        <v>Hebei</v>
      </c>
      <c r="D301" s="3" t="str">
        <f>INDEX('Plant data'!F:F,MATCH('Blast furnaces'!$A301,'Plant data'!$A:$A,0))</f>
        <v>China</v>
      </c>
      <c r="E301" s="3" t="s">
        <v>540</v>
      </c>
      <c r="F301" s="3" t="s">
        <v>79</v>
      </c>
      <c r="G301" s="5" t="s">
        <v>538</v>
      </c>
      <c r="H301" s="3" t="s">
        <v>29</v>
      </c>
      <c r="I301" s="3" t="s">
        <v>30</v>
      </c>
      <c r="J301" s="3" t="s">
        <v>30</v>
      </c>
      <c r="K301" s="3">
        <v>2012</v>
      </c>
      <c r="L301" s="3">
        <v>13</v>
      </c>
      <c r="M301" s="3" t="s">
        <v>30</v>
      </c>
      <c r="N301" s="3" t="s">
        <v>30</v>
      </c>
      <c r="O301" s="3" t="s">
        <v>30</v>
      </c>
      <c r="P301" s="3">
        <v>1000</v>
      </c>
      <c r="Q301" s="3">
        <v>1080</v>
      </c>
      <c r="R301" s="8"/>
      <c r="S301" s="9" t="str">
        <f t="shared" si="31"/>
        <v/>
      </c>
      <c r="T301" s="9" t="str">
        <f t="shared" si="36"/>
        <v/>
      </c>
      <c r="U301" s="2"/>
      <c r="V301" s="2"/>
      <c r="W301" s="2"/>
    </row>
    <row r="302" spans="1:23" ht="14.5" hidden="1" x14ac:dyDescent="0.35">
      <c r="A302" s="3" t="s">
        <v>541</v>
      </c>
      <c r="B302" s="3" t="str">
        <f>INDEX('Plant data'!D:D,MATCH('Blast furnaces'!$A302,'Plant data'!$A:$A,0))</f>
        <v>Handan</v>
      </c>
      <c r="C302" s="3" t="str">
        <f>INDEX('Plant data'!E:E,MATCH('Blast furnaces'!$A302,'Plant data'!$A:$A,0))</f>
        <v>Hebei</v>
      </c>
      <c r="D302" s="3" t="str">
        <f>INDEX('Plant data'!F:F,MATCH('Blast furnaces'!$A302,'Plant data'!$A:$A,0))</f>
        <v>China</v>
      </c>
      <c r="E302" s="3" t="s">
        <v>542</v>
      </c>
      <c r="F302" s="3" t="s">
        <v>48</v>
      </c>
      <c r="G302" s="5" t="s">
        <v>543</v>
      </c>
      <c r="H302" s="3" t="s">
        <v>40</v>
      </c>
      <c r="I302" s="3" t="s">
        <v>30</v>
      </c>
      <c r="J302" s="3" t="s">
        <v>30</v>
      </c>
      <c r="K302" s="3" t="s">
        <v>30</v>
      </c>
      <c r="L302" s="3" t="s">
        <v>30</v>
      </c>
      <c r="M302" s="7">
        <v>44531</v>
      </c>
      <c r="N302" s="3" t="s">
        <v>30</v>
      </c>
      <c r="O302" s="3" t="s">
        <v>30</v>
      </c>
      <c r="P302" s="3">
        <v>570</v>
      </c>
      <c r="Q302" s="3">
        <v>510</v>
      </c>
      <c r="R302" s="8"/>
      <c r="S302" s="9" t="str">
        <f t="shared" si="31"/>
        <v/>
      </c>
      <c r="T302" s="9" t="str">
        <f t="shared" si="36"/>
        <v/>
      </c>
      <c r="U302" s="2"/>
      <c r="V302" s="2"/>
      <c r="W302" s="2"/>
    </row>
    <row r="303" spans="1:23" ht="14.5" hidden="1" x14ac:dyDescent="0.35">
      <c r="A303" s="3" t="s">
        <v>541</v>
      </c>
      <c r="B303" s="3" t="str">
        <f>INDEX('Plant data'!D:D,MATCH('Blast furnaces'!$A303,'Plant data'!$A:$A,0))</f>
        <v>Handan</v>
      </c>
      <c r="C303" s="3" t="str">
        <f>INDEX('Plant data'!E:E,MATCH('Blast furnaces'!$A303,'Plant data'!$A:$A,0))</f>
        <v>Hebei</v>
      </c>
      <c r="D303" s="3" t="str">
        <f>INDEX('Plant data'!F:F,MATCH('Blast furnaces'!$A303,'Plant data'!$A:$A,0))</f>
        <v>China</v>
      </c>
      <c r="E303" s="3" t="s">
        <v>544</v>
      </c>
      <c r="F303" s="3" t="s">
        <v>39</v>
      </c>
      <c r="G303" s="5" t="s">
        <v>543</v>
      </c>
      <c r="H303" s="3" t="s">
        <v>40</v>
      </c>
      <c r="I303" s="3" t="s">
        <v>30</v>
      </c>
      <c r="J303" s="3" t="s">
        <v>30</v>
      </c>
      <c r="K303" s="3" t="s">
        <v>30</v>
      </c>
      <c r="L303" s="3" t="s">
        <v>30</v>
      </c>
      <c r="M303" s="7">
        <v>44531</v>
      </c>
      <c r="N303" s="3" t="s">
        <v>30</v>
      </c>
      <c r="O303" s="3" t="s">
        <v>30</v>
      </c>
      <c r="P303" s="3">
        <v>570</v>
      </c>
      <c r="Q303" s="3">
        <v>510</v>
      </c>
      <c r="R303" s="8"/>
      <c r="S303" s="9" t="str">
        <f t="shared" si="31"/>
        <v/>
      </c>
      <c r="T303" s="9" t="str">
        <f t="shared" si="36"/>
        <v/>
      </c>
      <c r="U303" s="2"/>
      <c r="V303" s="2"/>
      <c r="W303" s="2"/>
    </row>
    <row r="304" spans="1:23" ht="14.5" hidden="1" x14ac:dyDescent="0.35">
      <c r="A304" s="3" t="s">
        <v>541</v>
      </c>
      <c r="B304" s="3" t="str">
        <f>INDEX('Plant data'!D:D,MATCH('Blast furnaces'!$A304,'Plant data'!$A:$A,0))</f>
        <v>Handan</v>
      </c>
      <c r="C304" s="3" t="str">
        <f>INDEX('Plant data'!E:E,MATCH('Blast furnaces'!$A304,'Plant data'!$A:$A,0))</f>
        <v>Hebei</v>
      </c>
      <c r="D304" s="3" t="str">
        <f>INDEX('Plant data'!F:F,MATCH('Blast furnaces'!$A304,'Plant data'!$A:$A,0))</f>
        <v>China</v>
      </c>
      <c r="E304" s="3" t="s">
        <v>545</v>
      </c>
      <c r="F304" s="3" t="s">
        <v>33</v>
      </c>
      <c r="G304" s="5" t="s">
        <v>543</v>
      </c>
      <c r="H304" s="3" t="s">
        <v>40</v>
      </c>
      <c r="I304" s="3" t="s">
        <v>30</v>
      </c>
      <c r="J304" s="3" t="s">
        <v>30</v>
      </c>
      <c r="K304" s="3" t="s">
        <v>30</v>
      </c>
      <c r="L304" s="3" t="s">
        <v>30</v>
      </c>
      <c r="M304" s="7">
        <v>44531</v>
      </c>
      <c r="N304" s="3" t="s">
        <v>30</v>
      </c>
      <c r="O304" s="3" t="s">
        <v>30</v>
      </c>
      <c r="P304" s="3">
        <v>910</v>
      </c>
      <c r="Q304" s="3">
        <v>1080</v>
      </c>
      <c r="R304" s="8"/>
      <c r="S304" s="9" t="str">
        <f t="shared" si="31"/>
        <v/>
      </c>
      <c r="T304" s="9" t="str">
        <f t="shared" si="36"/>
        <v/>
      </c>
      <c r="U304" s="2"/>
      <c r="V304" s="2"/>
      <c r="W304" s="2"/>
    </row>
    <row r="305" spans="1:23" ht="14.5" hidden="1" x14ac:dyDescent="0.35">
      <c r="A305" s="3" t="s">
        <v>541</v>
      </c>
      <c r="B305" s="3" t="str">
        <f>INDEX('Plant data'!D:D,MATCH('Blast furnaces'!$A305,'Plant data'!$A:$A,0))</f>
        <v>Handan</v>
      </c>
      <c r="C305" s="3" t="str">
        <f>INDEX('Plant data'!E:E,MATCH('Blast furnaces'!$A305,'Plant data'!$A:$A,0))</f>
        <v>Hebei</v>
      </c>
      <c r="D305" s="3" t="str">
        <f>INDEX('Plant data'!F:F,MATCH('Blast furnaces'!$A305,'Plant data'!$A:$A,0))</f>
        <v>China</v>
      </c>
      <c r="E305" s="3" t="s">
        <v>546</v>
      </c>
      <c r="F305" s="3" t="s">
        <v>62</v>
      </c>
      <c r="G305" s="5" t="s">
        <v>543</v>
      </c>
      <c r="H305" s="3" t="s">
        <v>40</v>
      </c>
      <c r="I305" s="3" t="s">
        <v>30</v>
      </c>
      <c r="J305" s="3" t="s">
        <v>30</v>
      </c>
      <c r="K305" s="3" t="s">
        <v>30</v>
      </c>
      <c r="L305" s="3" t="s">
        <v>30</v>
      </c>
      <c r="M305" s="3">
        <v>2021</v>
      </c>
      <c r="N305" s="3" t="s">
        <v>30</v>
      </c>
      <c r="O305" s="3" t="s">
        <v>30</v>
      </c>
      <c r="P305" s="3">
        <v>500</v>
      </c>
      <c r="Q305" s="3">
        <v>420</v>
      </c>
      <c r="R305" s="8"/>
      <c r="S305" s="9" t="str">
        <f t="shared" si="31"/>
        <v/>
      </c>
      <c r="T305" s="9" t="str">
        <f t="shared" si="36"/>
        <v/>
      </c>
      <c r="U305" s="2"/>
      <c r="V305" s="2"/>
      <c r="W305" s="2"/>
    </row>
    <row r="306" spans="1:23" ht="14.5" hidden="1" x14ac:dyDescent="0.35">
      <c r="A306" s="3" t="s">
        <v>547</v>
      </c>
      <c r="B306" s="3" t="str">
        <f>INDEX('Plant data'!D:D,MATCH('Blast furnaces'!$A306,'Plant data'!$A:$A,0))</f>
        <v>Handan</v>
      </c>
      <c r="C306" s="3" t="str">
        <f>INDEX('Plant data'!E:E,MATCH('Blast furnaces'!$A306,'Plant data'!$A:$A,0))</f>
        <v>Hebei</v>
      </c>
      <c r="D306" s="3" t="str">
        <f>INDEX('Plant data'!F:F,MATCH('Blast furnaces'!$A306,'Plant data'!$A:$A,0))</f>
        <v>China</v>
      </c>
      <c r="E306" s="3" t="s">
        <v>548</v>
      </c>
      <c r="F306" s="3" t="s">
        <v>62</v>
      </c>
      <c r="G306" s="5" t="s">
        <v>549</v>
      </c>
      <c r="H306" s="3" t="s">
        <v>190</v>
      </c>
      <c r="I306" s="3" t="s">
        <v>30</v>
      </c>
      <c r="J306" s="3" t="s">
        <v>30</v>
      </c>
      <c r="K306" s="3" t="s">
        <v>30</v>
      </c>
      <c r="L306" s="3" t="s">
        <v>30</v>
      </c>
      <c r="M306" s="3" t="s">
        <v>30</v>
      </c>
      <c r="N306" s="3" t="s">
        <v>30</v>
      </c>
      <c r="O306" s="3">
        <v>2021</v>
      </c>
      <c r="P306" s="3">
        <v>560</v>
      </c>
      <c r="Q306" s="3">
        <v>460</v>
      </c>
      <c r="R306" s="8"/>
      <c r="S306" s="9" t="str">
        <f t="shared" si="31"/>
        <v/>
      </c>
      <c r="T306" s="2"/>
      <c r="U306" s="2"/>
      <c r="V306" s="2"/>
      <c r="W306" s="2"/>
    </row>
    <row r="307" spans="1:23" ht="14.5" hidden="1" x14ac:dyDescent="0.35">
      <c r="A307" s="3" t="s">
        <v>547</v>
      </c>
      <c r="B307" s="3" t="str">
        <f>INDEX('Plant data'!D:D,MATCH('Blast furnaces'!$A307,'Plant data'!$A:$A,0))</f>
        <v>Handan</v>
      </c>
      <c r="C307" s="3" t="str">
        <f>INDEX('Plant data'!E:E,MATCH('Blast furnaces'!$A307,'Plant data'!$A:$A,0))</f>
        <v>Hebei</v>
      </c>
      <c r="D307" s="3" t="str">
        <f>INDEX('Plant data'!F:F,MATCH('Blast furnaces'!$A307,'Plant data'!$A:$A,0))</f>
        <v>China</v>
      </c>
      <c r="E307" s="3" t="s">
        <v>550</v>
      </c>
      <c r="F307" s="3" t="s">
        <v>48</v>
      </c>
      <c r="G307" s="5" t="s">
        <v>549</v>
      </c>
      <c r="H307" s="3" t="s">
        <v>190</v>
      </c>
      <c r="I307" s="3" t="s">
        <v>30</v>
      </c>
      <c r="J307" s="3" t="s">
        <v>30</v>
      </c>
      <c r="K307" s="3">
        <v>2009</v>
      </c>
      <c r="L307" s="3">
        <v>12</v>
      </c>
      <c r="M307" s="3" t="s">
        <v>30</v>
      </c>
      <c r="N307" s="3" t="s">
        <v>30</v>
      </c>
      <c r="O307" s="3">
        <v>2021</v>
      </c>
      <c r="P307" s="3">
        <v>1040</v>
      </c>
      <c r="Q307" s="3">
        <v>1080</v>
      </c>
      <c r="R307" s="8"/>
      <c r="S307" s="9" t="str">
        <f t="shared" si="31"/>
        <v/>
      </c>
      <c r="T307" s="2"/>
      <c r="U307" s="2"/>
      <c r="V307" s="2"/>
      <c r="W307" s="2"/>
    </row>
    <row r="308" spans="1:23" ht="14.5" hidden="1" x14ac:dyDescent="0.35">
      <c r="A308" s="3" t="s">
        <v>547</v>
      </c>
      <c r="B308" s="3" t="str">
        <f>INDEX('Plant data'!D:D,MATCH('Blast furnaces'!$A308,'Plant data'!$A:$A,0))</f>
        <v>Handan</v>
      </c>
      <c r="C308" s="3" t="str">
        <f>INDEX('Plant data'!E:E,MATCH('Blast furnaces'!$A308,'Plant data'!$A:$A,0))</f>
        <v>Hebei</v>
      </c>
      <c r="D308" s="3" t="str">
        <f>INDEX('Plant data'!F:F,MATCH('Blast furnaces'!$A308,'Plant data'!$A:$A,0))</f>
        <v>China</v>
      </c>
      <c r="E308" s="3" t="s">
        <v>551</v>
      </c>
      <c r="F308" s="3" t="s">
        <v>79</v>
      </c>
      <c r="G308" s="5" t="s">
        <v>549</v>
      </c>
      <c r="H308" s="3" t="s">
        <v>190</v>
      </c>
      <c r="I308" s="3" t="s">
        <v>30</v>
      </c>
      <c r="J308" s="3" t="s">
        <v>30</v>
      </c>
      <c r="K308" s="3" t="s">
        <v>30</v>
      </c>
      <c r="L308" s="3" t="s">
        <v>30</v>
      </c>
      <c r="M308" s="3" t="s">
        <v>30</v>
      </c>
      <c r="N308" s="3" t="s">
        <v>30</v>
      </c>
      <c r="O308" s="3">
        <v>2021</v>
      </c>
      <c r="P308" s="3">
        <v>1040</v>
      </c>
      <c r="Q308" s="3">
        <v>1080</v>
      </c>
      <c r="R308" s="8"/>
      <c r="S308" s="9" t="str">
        <f t="shared" si="31"/>
        <v/>
      </c>
      <c r="T308" s="2"/>
      <c r="U308" s="2"/>
      <c r="V308" s="2"/>
      <c r="W308" s="2"/>
    </row>
    <row r="309" spans="1:23" ht="14.5" hidden="1" x14ac:dyDescent="0.35">
      <c r="A309" s="3" t="s">
        <v>552</v>
      </c>
      <c r="B309" s="3" t="str">
        <f>INDEX('Plant data'!D:D,MATCH('Blast furnaces'!$A309,'Plant data'!$A:$A,0))</f>
        <v>Handan</v>
      </c>
      <c r="C309" s="3" t="str">
        <f>INDEX('Plant data'!E:E,MATCH('Blast furnaces'!$A309,'Plant data'!$A:$A,0))</f>
        <v>Hebei</v>
      </c>
      <c r="D309" s="3" t="str">
        <f>INDEX('Plant data'!F:F,MATCH('Blast furnaces'!$A309,'Plant data'!$A:$A,0))</f>
        <v>China</v>
      </c>
      <c r="E309" s="3" t="s">
        <v>553</v>
      </c>
      <c r="F309" s="3" t="s">
        <v>62</v>
      </c>
      <c r="G309" s="5" t="s">
        <v>554</v>
      </c>
      <c r="H309" s="3" t="s">
        <v>190</v>
      </c>
      <c r="I309" s="3" t="s">
        <v>30</v>
      </c>
      <c r="J309" s="3" t="s">
        <v>30</v>
      </c>
      <c r="K309" s="3" t="s">
        <v>30</v>
      </c>
      <c r="L309" s="3" t="s">
        <v>30</v>
      </c>
      <c r="M309" s="3" t="s">
        <v>30</v>
      </c>
      <c r="N309" s="3">
        <v>2021</v>
      </c>
      <c r="O309" s="3">
        <v>2021</v>
      </c>
      <c r="P309" s="3">
        <v>500</v>
      </c>
      <c r="Q309" s="3">
        <v>420</v>
      </c>
      <c r="R309" s="8"/>
      <c r="S309" s="9" t="str">
        <f t="shared" si="31"/>
        <v/>
      </c>
      <c r="T309" s="2"/>
      <c r="U309" s="2"/>
      <c r="V309" s="2"/>
      <c r="W309" s="2"/>
    </row>
    <row r="310" spans="1:23" ht="14.5" hidden="1" x14ac:dyDescent="0.35">
      <c r="A310" s="3" t="s">
        <v>552</v>
      </c>
      <c r="B310" s="3" t="str">
        <f>INDEX('Plant data'!D:D,MATCH('Blast furnaces'!$A310,'Plant data'!$A:$A,0))</f>
        <v>Handan</v>
      </c>
      <c r="C310" s="3" t="str">
        <f>INDEX('Plant data'!E:E,MATCH('Blast furnaces'!$A310,'Plant data'!$A:$A,0))</f>
        <v>Hebei</v>
      </c>
      <c r="D310" s="3" t="str">
        <f>INDEX('Plant data'!F:F,MATCH('Blast furnaces'!$A310,'Plant data'!$A:$A,0))</f>
        <v>China</v>
      </c>
      <c r="E310" s="3" t="s">
        <v>555</v>
      </c>
      <c r="F310" s="3" t="s">
        <v>180</v>
      </c>
      <c r="G310" s="5" t="s">
        <v>554</v>
      </c>
      <c r="H310" s="3" t="s">
        <v>190</v>
      </c>
      <c r="I310" s="3" t="s">
        <v>30</v>
      </c>
      <c r="J310" s="3" t="s">
        <v>30</v>
      </c>
      <c r="K310" s="3" t="s">
        <v>30</v>
      </c>
      <c r="L310" s="3" t="s">
        <v>30</v>
      </c>
      <c r="M310" s="3" t="s">
        <v>30</v>
      </c>
      <c r="N310" s="3">
        <v>2021</v>
      </c>
      <c r="O310" s="3">
        <v>2021</v>
      </c>
      <c r="P310" s="3">
        <v>550</v>
      </c>
      <c r="Q310" s="3">
        <v>450</v>
      </c>
      <c r="R310" s="8"/>
      <c r="S310" s="9" t="str">
        <f t="shared" si="31"/>
        <v/>
      </c>
      <c r="T310" s="2"/>
      <c r="U310" s="2"/>
      <c r="V310" s="2"/>
      <c r="W310" s="2"/>
    </row>
    <row r="311" spans="1:23" ht="14.5" hidden="1" x14ac:dyDescent="0.35">
      <c r="A311" s="3" t="s">
        <v>552</v>
      </c>
      <c r="B311" s="3" t="str">
        <f>INDEX('Plant data'!D:D,MATCH('Blast furnaces'!$A311,'Plant data'!$A:$A,0))</f>
        <v>Handan</v>
      </c>
      <c r="C311" s="3" t="str">
        <f>INDEX('Plant data'!E:E,MATCH('Blast furnaces'!$A311,'Plant data'!$A:$A,0))</f>
        <v>Hebei</v>
      </c>
      <c r="D311" s="3" t="str">
        <f>INDEX('Plant data'!F:F,MATCH('Blast furnaces'!$A311,'Plant data'!$A:$A,0))</f>
        <v>China</v>
      </c>
      <c r="E311" s="3" t="s">
        <v>556</v>
      </c>
      <c r="F311" s="3" t="s">
        <v>236</v>
      </c>
      <c r="G311" s="5" t="s">
        <v>554</v>
      </c>
      <c r="H311" s="3" t="s">
        <v>190</v>
      </c>
      <c r="I311" s="3" t="s">
        <v>30</v>
      </c>
      <c r="J311" s="3" t="s">
        <v>30</v>
      </c>
      <c r="K311" s="3" t="s">
        <v>30</v>
      </c>
      <c r="L311" s="3" t="s">
        <v>30</v>
      </c>
      <c r="M311" s="3" t="s">
        <v>30</v>
      </c>
      <c r="N311" s="3">
        <v>2021</v>
      </c>
      <c r="O311" s="3">
        <v>2021</v>
      </c>
      <c r="P311" s="3">
        <v>730</v>
      </c>
      <c r="Q311" s="3">
        <v>630</v>
      </c>
      <c r="R311" s="8"/>
      <c r="S311" s="9" t="str">
        <f t="shared" si="31"/>
        <v/>
      </c>
      <c r="T311" s="2"/>
      <c r="U311" s="2"/>
      <c r="V311" s="2"/>
      <c r="W311" s="2"/>
    </row>
    <row r="312" spans="1:23" ht="14.5" hidden="1" x14ac:dyDescent="0.35">
      <c r="A312" s="3" t="s">
        <v>557</v>
      </c>
      <c r="B312" s="3" t="str">
        <f>INDEX('Plant data'!D:D,MATCH('Blast furnaces'!$A312,'Plant data'!$A:$A,0))</f>
        <v>Handan</v>
      </c>
      <c r="C312" s="3" t="str">
        <f>INDEX('Plant data'!E:E,MATCH('Blast furnaces'!$A312,'Plant data'!$A:$A,0))</f>
        <v>Hebei</v>
      </c>
      <c r="D312" s="3" t="str">
        <f>INDEX('Plant data'!F:F,MATCH('Blast furnaces'!$A312,'Plant data'!$A:$A,0))</f>
        <v>China</v>
      </c>
      <c r="E312" s="3" t="s">
        <v>558</v>
      </c>
      <c r="F312" s="3" t="s">
        <v>27</v>
      </c>
      <c r="G312" s="5" t="s">
        <v>559</v>
      </c>
      <c r="H312" s="3" t="s">
        <v>40</v>
      </c>
      <c r="I312" s="3" t="s">
        <v>30</v>
      </c>
      <c r="J312" s="3" t="s">
        <v>30</v>
      </c>
      <c r="K312" s="3" t="s">
        <v>30</v>
      </c>
      <c r="L312" s="3" t="s">
        <v>30</v>
      </c>
      <c r="M312" s="3">
        <v>2021</v>
      </c>
      <c r="N312" s="3" t="s">
        <v>30</v>
      </c>
      <c r="O312" s="3" t="s">
        <v>30</v>
      </c>
      <c r="P312" s="3">
        <v>670</v>
      </c>
      <c r="Q312" s="3">
        <v>620</v>
      </c>
      <c r="R312" s="8"/>
      <c r="S312" s="9" t="str">
        <f t="shared" si="31"/>
        <v/>
      </c>
      <c r="T312" s="9" t="str">
        <f t="shared" ref="T312:T313" si="37">IF(R312="","",EDATE(S312,240))</f>
        <v/>
      </c>
      <c r="U312" s="2"/>
      <c r="V312" s="2"/>
      <c r="W312" s="2"/>
    </row>
    <row r="313" spans="1:23" ht="14.5" hidden="1" x14ac:dyDescent="0.35">
      <c r="A313" s="3" t="s">
        <v>557</v>
      </c>
      <c r="B313" s="3" t="str">
        <f>INDEX('Plant data'!D:D,MATCH('Blast furnaces'!$A313,'Plant data'!$A:$A,0))</f>
        <v>Handan</v>
      </c>
      <c r="C313" s="3" t="str">
        <f>INDEX('Plant data'!E:E,MATCH('Blast furnaces'!$A313,'Plant data'!$A:$A,0))</f>
        <v>Hebei</v>
      </c>
      <c r="D313" s="3" t="str">
        <f>INDEX('Plant data'!F:F,MATCH('Blast furnaces'!$A313,'Plant data'!$A:$A,0))</f>
        <v>China</v>
      </c>
      <c r="E313" s="3" t="s">
        <v>560</v>
      </c>
      <c r="F313" s="3" t="s">
        <v>62</v>
      </c>
      <c r="G313" s="5" t="s">
        <v>559</v>
      </c>
      <c r="H313" s="3" t="s">
        <v>29</v>
      </c>
      <c r="I313" s="3" t="s">
        <v>30</v>
      </c>
      <c r="J313" s="3" t="s">
        <v>30</v>
      </c>
      <c r="K313" s="3">
        <v>2012</v>
      </c>
      <c r="L313" s="3">
        <v>13</v>
      </c>
      <c r="M313" s="3" t="s">
        <v>30</v>
      </c>
      <c r="N313" s="3" t="s">
        <v>30</v>
      </c>
      <c r="O313" s="3" t="s">
        <v>30</v>
      </c>
      <c r="P313" s="3">
        <v>1060</v>
      </c>
      <c r="Q313" s="3">
        <v>1260</v>
      </c>
      <c r="R313" s="8"/>
      <c r="S313" s="9" t="str">
        <f t="shared" si="31"/>
        <v/>
      </c>
      <c r="T313" s="9" t="str">
        <f t="shared" si="37"/>
        <v/>
      </c>
      <c r="U313" s="2"/>
      <c r="V313" s="2"/>
      <c r="W313" s="2"/>
    </row>
    <row r="314" spans="1:23" ht="14.5" hidden="1" x14ac:dyDescent="0.35">
      <c r="A314" s="3" t="s">
        <v>557</v>
      </c>
      <c r="B314" s="3" t="str">
        <f>INDEX('Plant data'!D:D,MATCH('Blast furnaces'!$A314,'Plant data'!$A:$A,0))</f>
        <v>Handan</v>
      </c>
      <c r="C314" s="3" t="str">
        <f>INDEX('Plant data'!E:E,MATCH('Blast furnaces'!$A314,'Plant data'!$A:$A,0))</f>
        <v>Hebei</v>
      </c>
      <c r="D314" s="3" t="str">
        <f>INDEX('Plant data'!F:F,MATCH('Blast furnaces'!$A314,'Plant data'!$A:$A,0))</f>
        <v>China</v>
      </c>
      <c r="E314" s="3" t="s">
        <v>561</v>
      </c>
      <c r="F314" s="3" t="s">
        <v>180</v>
      </c>
      <c r="G314" s="5" t="s">
        <v>559</v>
      </c>
      <c r="H314" s="3" t="s">
        <v>53</v>
      </c>
      <c r="I314" s="3" t="s">
        <v>30</v>
      </c>
      <c r="J314" s="3">
        <v>2021</v>
      </c>
      <c r="K314" s="3">
        <v>2022</v>
      </c>
      <c r="L314" s="3">
        <v>3</v>
      </c>
      <c r="M314" s="3" t="s">
        <v>30</v>
      </c>
      <c r="N314" s="3" t="s">
        <v>30</v>
      </c>
      <c r="O314" s="3" t="s">
        <v>30</v>
      </c>
      <c r="P314" s="3">
        <v>1370</v>
      </c>
      <c r="Q314" s="3">
        <v>1580</v>
      </c>
      <c r="R314" s="8"/>
      <c r="S314" s="9" t="str">
        <f t="shared" si="31"/>
        <v/>
      </c>
      <c r="T314" s="2"/>
      <c r="U314" s="2"/>
      <c r="V314" s="2"/>
      <c r="W314" s="2"/>
    </row>
    <row r="315" spans="1:23" ht="14.5" hidden="1" x14ac:dyDescent="0.35">
      <c r="A315" s="3" t="s">
        <v>562</v>
      </c>
      <c r="B315" s="3" t="str">
        <f>INDEX('Plant data'!D:D,MATCH('Blast furnaces'!$A315,'Plant data'!$A:$A,0))</f>
        <v>Handan</v>
      </c>
      <c r="C315" s="3" t="str">
        <f>INDEX('Plant data'!E:E,MATCH('Blast furnaces'!$A315,'Plant data'!$A:$A,0))</f>
        <v>Hebei</v>
      </c>
      <c r="D315" s="3" t="str">
        <f>INDEX('Plant data'!F:F,MATCH('Blast furnaces'!$A315,'Plant data'!$A:$A,0))</f>
        <v>China</v>
      </c>
      <c r="E315" s="3" t="s">
        <v>563</v>
      </c>
      <c r="F315" s="3" t="s">
        <v>48</v>
      </c>
      <c r="G315" s="5" t="s">
        <v>564</v>
      </c>
      <c r="H315" s="3" t="s">
        <v>190</v>
      </c>
      <c r="I315" s="3" t="s">
        <v>30</v>
      </c>
      <c r="J315" s="3" t="s">
        <v>30</v>
      </c>
      <c r="K315" s="3" t="s">
        <v>30</v>
      </c>
      <c r="L315" s="3" t="s">
        <v>30</v>
      </c>
      <c r="M315" s="4">
        <v>44562</v>
      </c>
      <c r="N315" s="3" t="s">
        <v>30</v>
      </c>
      <c r="O315" s="7">
        <v>44896</v>
      </c>
      <c r="P315" s="3">
        <v>520</v>
      </c>
      <c r="Q315" s="3">
        <v>450</v>
      </c>
      <c r="R315" s="8"/>
      <c r="S315" s="9" t="str">
        <f t="shared" si="31"/>
        <v/>
      </c>
      <c r="T315" s="2"/>
      <c r="U315" s="2"/>
      <c r="V315" s="2"/>
      <c r="W315" s="2"/>
    </row>
    <row r="316" spans="1:23" ht="14.5" hidden="1" x14ac:dyDescent="0.35">
      <c r="A316" s="3" t="s">
        <v>562</v>
      </c>
      <c r="B316" s="3" t="str">
        <f>INDEX('Plant data'!D:D,MATCH('Blast furnaces'!$A316,'Plant data'!$A:$A,0))</f>
        <v>Handan</v>
      </c>
      <c r="C316" s="3" t="str">
        <f>INDEX('Plant data'!E:E,MATCH('Blast furnaces'!$A316,'Plant data'!$A:$A,0))</f>
        <v>Hebei</v>
      </c>
      <c r="D316" s="3" t="str">
        <f>INDEX('Plant data'!F:F,MATCH('Blast furnaces'!$A316,'Plant data'!$A:$A,0))</f>
        <v>China</v>
      </c>
      <c r="E316" s="3" t="s">
        <v>565</v>
      </c>
      <c r="F316" s="3" t="s">
        <v>39</v>
      </c>
      <c r="G316" s="5" t="s">
        <v>564</v>
      </c>
      <c r="H316" s="3" t="s">
        <v>190</v>
      </c>
      <c r="I316" s="3" t="s">
        <v>30</v>
      </c>
      <c r="J316" s="3" t="s">
        <v>30</v>
      </c>
      <c r="K316" s="3" t="s">
        <v>30</v>
      </c>
      <c r="L316" s="3" t="s">
        <v>30</v>
      </c>
      <c r="M316" s="4">
        <v>44562</v>
      </c>
      <c r="N316" s="3" t="s">
        <v>30</v>
      </c>
      <c r="O316" s="7">
        <v>44896</v>
      </c>
      <c r="P316" s="3">
        <v>520</v>
      </c>
      <c r="Q316" s="3">
        <v>450</v>
      </c>
      <c r="R316" s="8"/>
      <c r="S316" s="9" t="str">
        <f t="shared" si="31"/>
        <v/>
      </c>
      <c r="T316" s="2"/>
      <c r="U316" s="2"/>
      <c r="V316" s="2"/>
      <c r="W316" s="2"/>
    </row>
    <row r="317" spans="1:23" ht="14.5" hidden="1" x14ac:dyDescent="0.35">
      <c r="A317" s="3" t="s">
        <v>562</v>
      </c>
      <c r="B317" s="3" t="str">
        <f>INDEX('Plant data'!D:D,MATCH('Blast furnaces'!$A317,'Plant data'!$A:$A,0))</f>
        <v>Handan</v>
      </c>
      <c r="C317" s="3" t="str">
        <f>INDEX('Plant data'!E:E,MATCH('Blast furnaces'!$A317,'Plant data'!$A:$A,0))</f>
        <v>Hebei</v>
      </c>
      <c r="D317" s="3" t="str">
        <f>INDEX('Plant data'!F:F,MATCH('Blast furnaces'!$A317,'Plant data'!$A:$A,0))</f>
        <v>China</v>
      </c>
      <c r="E317" s="3" t="s">
        <v>566</v>
      </c>
      <c r="F317" s="3" t="s">
        <v>62</v>
      </c>
      <c r="G317" s="5" t="s">
        <v>564</v>
      </c>
      <c r="H317" s="3" t="s">
        <v>29</v>
      </c>
      <c r="I317" s="3" t="s">
        <v>30</v>
      </c>
      <c r="J317" s="3" t="s">
        <v>30</v>
      </c>
      <c r="K317" s="3" t="s">
        <v>30</v>
      </c>
      <c r="L317" s="3" t="s">
        <v>30</v>
      </c>
      <c r="M317" s="3" t="s">
        <v>30</v>
      </c>
      <c r="N317" s="3" t="s">
        <v>30</v>
      </c>
      <c r="O317" s="3" t="s">
        <v>30</v>
      </c>
      <c r="P317" s="3">
        <v>1040</v>
      </c>
      <c r="Q317" s="3">
        <v>1080</v>
      </c>
      <c r="R317" s="8"/>
      <c r="S317" s="9" t="str">
        <f t="shared" si="31"/>
        <v/>
      </c>
      <c r="T317" s="9" t="str">
        <f t="shared" ref="T317:T318" si="38">IF(R317="","",EDATE(S317,240))</f>
        <v/>
      </c>
      <c r="U317" s="2"/>
      <c r="V317" s="2"/>
      <c r="W317" s="2"/>
    </row>
    <row r="318" spans="1:23" ht="14.5" hidden="1" x14ac:dyDescent="0.35">
      <c r="A318" s="3" t="s">
        <v>562</v>
      </c>
      <c r="B318" s="3" t="str">
        <f>INDEX('Plant data'!D:D,MATCH('Blast furnaces'!$A318,'Plant data'!$A:$A,0))</f>
        <v>Handan</v>
      </c>
      <c r="C318" s="3" t="str">
        <f>INDEX('Plant data'!E:E,MATCH('Blast furnaces'!$A318,'Plant data'!$A:$A,0))</f>
        <v>Hebei</v>
      </c>
      <c r="D318" s="3" t="str">
        <f>INDEX('Plant data'!F:F,MATCH('Blast furnaces'!$A318,'Plant data'!$A:$A,0))</f>
        <v>China</v>
      </c>
      <c r="E318" s="3" t="s">
        <v>567</v>
      </c>
      <c r="F318" s="3" t="s">
        <v>79</v>
      </c>
      <c r="G318" s="5" t="s">
        <v>564</v>
      </c>
      <c r="H318" s="3" t="s">
        <v>29</v>
      </c>
      <c r="I318" s="3" t="s">
        <v>30</v>
      </c>
      <c r="J318" s="3" t="s">
        <v>30</v>
      </c>
      <c r="K318" s="3" t="s">
        <v>30</v>
      </c>
      <c r="L318" s="3" t="s">
        <v>30</v>
      </c>
      <c r="M318" s="3" t="s">
        <v>30</v>
      </c>
      <c r="N318" s="3" t="s">
        <v>30</v>
      </c>
      <c r="O318" s="3" t="s">
        <v>30</v>
      </c>
      <c r="P318" s="3">
        <v>1040</v>
      </c>
      <c r="Q318" s="3">
        <v>1080</v>
      </c>
      <c r="R318" s="8"/>
      <c r="S318" s="9" t="str">
        <f t="shared" si="31"/>
        <v/>
      </c>
      <c r="T318" s="9" t="str">
        <f t="shared" si="38"/>
        <v/>
      </c>
      <c r="U318" s="2"/>
      <c r="V318" s="2"/>
      <c r="W318" s="2"/>
    </row>
    <row r="319" spans="1:23" ht="14.5" hidden="1" x14ac:dyDescent="0.35">
      <c r="A319" s="3" t="s">
        <v>562</v>
      </c>
      <c r="B319" s="3" t="str">
        <f>INDEX('Plant data'!D:D,MATCH('Blast furnaces'!$A319,'Plant data'!$A:$A,0))</f>
        <v>Handan</v>
      </c>
      <c r="C319" s="3" t="str">
        <f>INDEX('Plant data'!E:E,MATCH('Blast furnaces'!$A319,'Plant data'!$A:$A,0))</f>
        <v>Hebei</v>
      </c>
      <c r="D319" s="3" t="str">
        <f>INDEX('Plant data'!F:F,MATCH('Blast furnaces'!$A319,'Plant data'!$A:$A,0))</f>
        <v>China</v>
      </c>
      <c r="E319" s="3" t="s">
        <v>568</v>
      </c>
      <c r="F319" s="3" t="s">
        <v>180</v>
      </c>
      <c r="G319" s="5" t="s">
        <v>564</v>
      </c>
      <c r="H319" s="3" t="s">
        <v>64</v>
      </c>
      <c r="I319" s="3" t="s">
        <v>30</v>
      </c>
      <c r="J319" s="7">
        <v>44531</v>
      </c>
      <c r="K319" s="3" t="s">
        <v>30</v>
      </c>
      <c r="L319" s="3" t="s">
        <v>30</v>
      </c>
      <c r="M319" s="3" t="s">
        <v>30</v>
      </c>
      <c r="N319" s="3" t="s">
        <v>30</v>
      </c>
      <c r="O319" s="3">
        <v>2022</v>
      </c>
      <c r="P319" s="3">
        <v>1160</v>
      </c>
      <c r="Q319" s="3">
        <v>1260</v>
      </c>
      <c r="R319" s="8"/>
      <c r="S319" s="9" t="str">
        <f t="shared" si="31"/>
        <v/>
      </c>
      <c r="T319" s="2"/>
      <c r="U319" s="2"/>
      <c r="V319" s="2"/>
      <c r="W319" s="2"/>
    </row>
    <row r="320" spans="1:23" ht="14.5" hidden="1" x14ac:dyDescent="0.35">
      <c r="A320" s="3" t="s">
        <v>569</v>
      </c>
      <c r="B320" s="3" t="str">
        <f>INDEX('Plant data'!D:D,MATCH('Blast furnaces'!$A320,'Plant data'!$A:$A,0))</f>
        <v>Handan</v>
      </c>
      <c r="C320" s="3" t="str">
        <f>INDEX('Plant data'!E:E,MATCH('Blast furnaces'!$A320,'Plant data'!$A:$A,0))</f>
        <v>Hebei</v>
      </c>
      <c r="D320" s="3" t="str">
        <f>INDEX('Plant data'!F:F,MATCH('Blast furnaces'!$A320,'Plant data'!$A:$A,0))</f>
        <v>China</v>
      </c>
      <c r="E320" s="3" t="s">
        <v>570</v>
      </c>
      <c r="F320" s="3" t="s">
        <v>33</v>
      </c>
      <c r="G320" s="5" t="s">
        <v>571</v>
      </c>
      <c r="H320" s="3" t="s">
        <v>40</v>
      </c>
      <c r="I320" s="3" t="s">
        <v>30</v>
      </c>
      <c r="J320" s="3" t="s">
        <v>30</v>
      </c>
      <c r="K320" s="3" t="s">
        <v>30</v>
      </c>
      <c r="L320" s="3" t="s">
        <v>30</v>
      </c>
      <c r="M320" s="6">
        <v>44524</v>
      </c>
      <c r="N320" s="3" t="s">
        <v>30</v>
      </c>
      <c r="O320" s="3" t="s">
        <v>30</v>
      </c>
      <c r="P320" s="3">
        <v>600</v>
      </c>
      <c r="Q320" s="3">
        <v>550</v>
      </c>
      <c r="R320" s="6">
        <v>42268</v>
      </c>
      <c r="S320" s="9">
        <f t="shared" si="31"/>
        <v>42268</v>
      </c>
      <c r="T320" s="9">
        <f t="shared" ref="T320:T321" si="39">IF(R320="","",EDATE(S320,240))</f>
        <v>49573</v>
      </c>
      <c r="U320" s="2"/>
      <c r="V320" s="2"/>
      <c r="W320" s="2"/>
    </row>
    <row r="321" spans="1:23" ht="14.5" hidden="1" x14ac:dyDescent="0.35">
      <c r="A321" s="3" t="s">
        <v>569</v>
      </c>
      <c r="B321" s="3" t="str">
        <f>INDEX('Plant data'!D:D,MATCH('Blast furnaces'!$A321,'Plant data'!$A:$A,0))</f>
        <v>Handan</v>
      </c>
      <c r="C321" s="3" t="str">
        <f>INDEX('Plant data'!E:E,MATCH('Blast furnaces'!$A321,'Plant data'!$A:$A,0))</f>
        <v>Hebei</v>
      </c>
      <c r="D321" s="3" t="str">
        <f>INDEX('Plant data'!F:F,MATCH('Blast furnaces'!$A321,'Plant data'!$A:$A,0))</f>
        <v>China</v>
      </c>
      <c r="E321" s="3" t="s">
        <v>572</v>
      </c>
      <c r="F321" s="3" t="s">
        <v>79</v>
      </c>
      <c r="G321" s="5" t="s">
        <v>571</v>
      </c>
      <c r="H321" s="3" t="s">
        <v>40</v>
      </c>
      <c r="I321" s="3" t="s">
        <v>30</v>
      </c>
      <c r="J321" s="3" t="s">
        <v>30</v>
      </c>
      <c r="K321" s="3" t="s">
        <v>30</v>
      </c>
      <c r="L321" s="3" t="s">
        <v>30</v>
      </c>
      <c r="M321" s="6">
        <v>44524</v>
      </c>
      <c r="N321" s="3" t="s">
        <v>30</v>
      </c>
      <c r="O321" s="3" t="s">
        <v>30</v>
      </c>
      <c r="P321" s="3">
        <v>600</v>
      </c>
      <c r="Q321" s="3">
        <v>550</v>
      </c>
      <c r="R321" s="8"/>
      <c r="S321" s="9" t="str">
        <f t="shared" si="31"/>
        <v/>
      </c>
      <c r="T321" s="9" t="str">
        <f t="shared" si="39"/>
        <v/>
      </c>
      <c r="U321" s="2"/>
      <c r="V321" s="2"/>
      <c r="W321" s="2"/>
    </row>
    <row r="322" spans="1:23" ht="14.5" hidden="1" x14ac:dyDescent="0.35">
      <c r="A322" s="3" t="s">
        <v>573</v>
      </c>
      <c r="B322" s="3" t="str">
        <f>INDEX('Plant data'!D:D,MATCH('Blast furnaces'!$A322,'Plant data'!$A:$A,0))</f>
        <v>Tangshan</v>
      </c>
      <c r="C322" s="3" t="str">
        <f>INDEX('Plant data'!E:E,MATCH('Blast furnaces'!$A322,'Plant data'!$A:$A,0))</f>
        <v>Hebei</v>
      </c>
      <c r="D322" s="3" t="str">
        <f>INDEX('Plant data'!F:F,MATCH('Blast furnaces'!$A322,'Plant data'!$A:$A,0))</f>
        <v>China</v>
      </c>
      <c r="E322" s="3" t="s">
        <v>574</v>
      </c>
      <c r="F322" s="3" t="s">
        <v>62</v>
      </c>
      <c r="G322" s="5" t="s">
        <v>575</v>
      </c>
      <c r="H322" s="3" t="s">
        <v>190</v>
      </c>
      <c r="I322" s="3" t="s">
        <v>30</v>
      </c>
      <c r="J322" s="3" t="s">
        <v>30</v>
      </c>
      <c r="K322" s="3" t="s">
        <v>30</v>
      </c>
      <c r="L322" s="3" t="s">
        <v>30</v>
      </c>
      <c r="M322" s="3" t="s">
        <v>30</v>
      </c>
      <c r="N322" s="3" t="s">
        <v>30</v>
      </c>
      <c r="O322" s="3">
        <v>2021</v>
      </c>
      <c r="P322" s="3">
        <v>403</v>
      </c>
      <c r="Q322" s="3">
        <v>630</v>
      </c>
      <c r="R322" s="8"/>
      <c r="S322" s="9" t="str">
        <f t="shared" si="31"/>
        <v/>
      </c>
      <c r="T322" s="2"/>
      <c r="U322" s="2"/>
      <c r="V322" s="2"/>
      <c r="W322" s="2"/>
    </row>
    <row r="323" spans="1:23" ht="14.5" hidden="1" x14ac:dyDescent="0.35">
      <c r="A323" s="3" t="s">
        <v>573</v>
      </c>
      <c r="B323" s="3" t="str">
        <f>INDEX('Plant data'!D:D,MATCH('Blast furnaces'!$A323,'Plant data'!$A:$A,0))</f>
        <v>Tangshan</v>
      </c>
      <c r="C323" s="3" t="str">
        <f>INDEX('Plant data'!E:E,MATCH('Blast furnaces'!$A323,'Plant data'!$A:$A,0))</f>
        <v>Hebei</v>
      </c>
      <c r="D323" s="3" t="str">
        <f>INDEX('Plant data'!F:F,MATCH('Blast furnaces'!$A323,'Plant data'!$A:$A,0))</f>
        <v>China</v>
      </c>
      <c r="E323" s="3" t="s">
        <v>576</v>
      </c>
      <c r="F323" s="3" t="s">
        <v>180</v>
      </c>
      <c r="G323" s="5" t="s">
        <v>575</v>
      </c>
      <c r="H323" s="3" t="s">
        <v>190</v>
      </c>
      <c r="I323" s="3" t="s">
        <v>30</v>
      </c>
      <c r="J323" s="3" t="s">
        <v>30</v>
      </c>
      <c r="K323" s="3" t="s">
        <v>30</v>
      </c>
      <c r="L323" s="3" t="s">
        <v>30</v>
      </c>
      <c r="M323" s="3" t="s">
        <v>30</v>
      </c>
      <c r="N323" s="3" t="s">
        <v>30</v>
      </c>
      <c r="O323" s="3">
        <v>2021</v>
      </c>
      <c r="P323" s="3">
        <v>690</v>
      </c>
      <c r="Q323" s="3">
        <v>1080</v>
      </c>
      <c r="R323" s="8"/>
      <c r="S323" s="9" t="str">
        <f t="shared" ref="S323:S386" si="40">_xlfn.LET(
  _xlpm.x, R323,
  _xlpm.t, TEXT(R323,"@"),
  IF(R323="","",
     IF(ISNUMBER(_xlpm.x),
        IF(_xlpm.x&gt;=30000, _xlpm.x, DATE(_xlpm.x,1,1)),
        DATE(
          LEFT(_xlpm.t,4),
          IF(LEN(_xlpm.t)&gt;=7, MID(_xlpm.t,6,2), 1),
          IF(LEN(_xlpm.t)&gt;=10, RIGHT(_xlpm.t,2), 1)
        )
     )
  )
)</f>
        <v/>
      </c>
      <c r="T323" s="2"/>
      <c r="U323" s="2"/>
      <c r="V323" s="2"/>
      <c r="W323" s="2"/>
    </row>
    <row r="324" spans="1:23" ht="14.5" hidden="1" x14ac:dyDescent="0.35">
      <c r="A324" s="3" t="s">
        <v>573</v>
      </c>
      <c r="B324" s="3" t="str">
        <f>INDEX('Plant data'!D:D,MATCH('Blast furnaces'!$A324,'Plant data'!$A:$A,0))</f>
        <v>Tangshan</v>
      </c>
      <c r="C324" s="3" t="str">
        <f>INDEX('Plant data'!E:E,MATCH('Blast furnaces'!$A324,'Plant data'!$A:$A,0))</f>
        <v>Hebei</v>
      </c>
      <c r="D324" s="3" t="str">
        <f>INDEX('Plant data'!F:F,MATCH('Blast furnaces'!$A324,'Plant data'!$A:$A,0))</f>
        <v>China</v>
      </c>
      <c r="E324" s="3" t="s">
        <v>577</v>
      </c>
      <c r="F324" s="3" t="s">
        <v>236</v>
      </c>
      <c r="G324" s="5" t="s">
        <v>575</v>
      </c>
      <c r="H324" s="3" t="s">
        <v>190</v>
      </c>
      <c r="I324" s="3" t="s">
        <v>30</v>
      </c>
      <c r="J324" s="3" t="s">
        <v>30</v>
      </c>
      <c r="K324" s="3" t="s">
        <v>30</v>
      </c>
      <c r="L324" s="3" t="s">
        <v>30</v>
      </c>
      <c r="M324" s="3" t="s">
        <v>30</v>
      </c>
      <c r="N324" s="3" t="s">
        <v>30</v>
      </c>
      <c r="O324" s="3">
        <v>2021</v>
      </c>
      <c r="P324" s="3">
        <v>288</v>
      </c>
      <c r="Q324" s="3">
        <v>450</v>
      </c>
      <c r="R324" s="8"/>
      <c r="S324" s="9" t="str">
        <f t="shared" si="40"/>
        <v/>
      </c>
      <c r="T324" s="2"/>
      <c r="U324" s="2"/>
      <c r="V324" s="2"/>
      <c r="W324" s="2"/>
    </row>
    <row r="325" spans="1:23" ht="14.5" hidden="1" x14ac:dyDescent="0.35">
      <c r="A325" s="3" t="s">
        <v>578</v>
      </c>
      <c r="B325" s="3" t="str">
        <f>INDEX('Plant data'!D:D,MATCH('Blast furnaces'!$A325,'Plant data'!$A:$A,0))</f>
        <v>Tangshan</v>
      </c>
      <c r="C325" s="3" t="str">
        <f>INDEX('Plant data'!E:E,MATCH('Blast furnaces'!$A325,'Plant data'!$A:$A,0))</f>
        <v>Hebei</v>
      </c>
      <c r="D325" s="3" t="str">
        <f>INDEX('Plant data'!F:F,MATCH('Blast furnaces'!$A325,'Plant data'!$A:$A,0))</f>
        <v>China</v>
      </c>
      <c r="E325" s="3" t="s">
        <v>579</v>
      </c>
      <c r="F325" s="3" t="s">
        <v>62</v>
      </c>
      <c r="G325" s="5" t="s">
        <v>580</v>
      </c>
      <c r="H325" s="3" t="s">
        <v>190</v>
      </c>
      <c r="I325" s="3" t="s">
        <v>30</v>
      </c>
      <c r="J325" s="3" t="s">
        <v>30</v>
      </c>
      <c r="K325" s="3" t="s">
        <v>30</v>
      </c>
      <c r="L325" s="3" t="s">
        <v>30</v>
      </c>
      <c r="M325" s="3" t="s">
        <v>30</v>
      </c>
      <c r="N325" s="3" t="s">
        <v>30</v>
      </c>
      <c r="O325" s="3">
        <v>2019</v>
      </c>
      <c r="P325" s="3">
        <v>580</v>
      </c>
      <c r="Q325" s="3">
        <v>530</v>
      </c>
      <c r="R325" s="8"/>
      <c r="S325" s="9" t="str">
        <f t="shared" si="40"/>
        <v/>
      </c>
      <c r="T325" s="2"/>
      <c r="U325" s="2"/>
      <c r="V325" s="2"/>
      <c r="W325" s="2"/>
    </row>
    <row r="326" spans="1:23" ht="14.5" hidden="1" x14ac:dyDescent="0.35">
      <c r="A326" s="3" t="s">
        <v>578</v>
      </c>
      <c r="B326" s="3" t="str">
        <f>INDEX('Plant data'!D:D,MATCH('Blast furnaces'!$A326,'Plant data'!$A:$A,0))</f>
        <v>Tangshan</v>
      </c>
      <c r="C326" s="3" t="str">
        <f>INDEX('Plant data'!E:E,MATCH('Blast furnaces'!$A326,'Plant data'!$A:$A,0))</f>
        <v>Hebei</v>
      </c>
      <c r="D326" s="3" t="str">
        <f>INDEX('Plant data'!F:F,MATCH('Blast furnaces'!$A326,'Plant data'!$A:$A,0))</f>
        <v>China</v>
      </c>
      <c r="E326" s="3" t="s">
        <v>581</v>
      </c>
      <c r="F326" s="3" t="s">
        <v>180</v>
      </c>
      <c r="G326" s="5" t="s">
        <v>580</v>
      </c>
      <c r="H326" s="3" t="s">
        <v>190</v>
      </c>
      <c r="I326" s="3" t="s">
        <v>30</v>
      </c>
      <c r="J326" s="3" t="s">
        <v>30</v>
      </c>
      <c r="K326" s="3" t="s">
        <v>30</v>
      </c>
      <c r="L326" s="3" t="s">
        <v>30</v>
      </c>
      <c r="M326" s="3" t="s">
        <v>30</v>
      </c>
      <c r="N326" s="3" t="s">
        <v>30</v>
      </c>
      <c r="O326" s="3">
        <v>2019</v>
      </c>
      <c r="P326" s="3">
        <v>1080</v>
      </c>
      <c r="Q326" s="3">
        <v>1080</v>
      </c>
      <c r="R326" s="8"/>
      <c r="S326" s="9" t="str">
        <f t="shared" si="40"/>
        <v/>
      </c>
      <c r="T326" s="2"/>
      <c r="U326" s="2"/>
      <c r="V326" s="2"/>
      <c r="W326" s="2"/>
    </row>
    <row r="327" spans="1:23" ht="14.5" hidden="1" x14ac:dyDescent="0.35">
      <c r="A327" s="3" t="s">
        <v>582</v>
      </c>
      <c r="B327" s="3" t="str">
        <f>INDEX('Plant data'!D:D,MATCH('Blast furnaces'!$A327,'Plant data'!$A:$A,0))</f>
        <v>Tangshan</v>
      </c>
      <c r="C327" s="3" t="str">
        <f>INDEX('Plant data'!E:E,MATCH('Blast furnaces'!$A327,'Plant data'!$A:$A,0))</f>
        <v>Hebei</v>
      </c>
      <c r="D327" s="3" t="str">
        <f>INDEX('Plant data'!F:F,MATCH('Blast furnaces'!$A327,'Plant data'!$A:$A,0))</f>
        <v>China</v>
      </c>
      <c r="E327" s="3" t="s">
        <v>583</v>
      </c>
      <c r="F327" s="3" t="s">
        <v>62</v>
      </c>
      <c r="G327" s="5" t="s">
        <v>584</v>
      </c>
      <c r="H327" s="3" t="s">
        <v>190</v>
      </c>
      <c r="I327" s="3" t="s">
        <v>30</v>
      </c>
      <c r="J327" s="3" t="s">
        <v>30</v>
      </c>
      <c r="K327" s="3" t="s">
        <v>30</v>
      </c>
      <c r="L327" s="3" t="s">
        <v>30</v>
      </c>
      <c r="M327" s="3" t="s">
        <v>30</v>
      </c>
      <c r="N327" s="3" t="s">
        <v>30</v>
      </c>
      <c r="O327" s="3">
        <v>2021</v>
      </c>
      <c r="P327" s="3">
        <v>442</v>
      </c>
      <c r="Q327" s="3">
        <v>500</v>
      </c>
      <c r="R327" s="8"/>
      <c r="S327" s="9" t="str">
        <f t="shared" si="40"/>
        <v/>
      </c>
      <c r="T327" s="2"/>
      <c r="U327" s="2"/>
      <c r="V327" s="2"/>
      <c r="W327" s="2"/>
    </row>
    <row r="328" spans="1:23" ht="14.5" hidden="1" x14ac:dyDescent="0.35">
      <c r="A328" s="3" t="s">
        <v>582</v>
      </c>
      <c r="B328" s="3" t="str">
        <f>INDEX('Plant data'!D:D,MATCH('Blast furnaces'!$A328,'Plant data'!$A:$A,0))</f>
        <v>Tangshan</v>
      </c>
      <c r="C328" s="3" t="str">
        <f>INDEX('Plant data'!E:E,MATCH('Blast furnaces'!$A328,'Plant data'!$A:$A,0))</f>
        <v>Hebei</v>
      </c>
      <c r="D328" s="3" t="str">
        <f>INDEX('Plant data'!F:F,MATCH('Blast furnaces'!$A328,'Plant data'!$A:$A,0))</f>
        <v>China</v>
      </c>
      <c r="E328" s="3" t="s">
        <v>585</v>
      </c>
      <c r="F328" s="3" t="s">
        <v>180</v>
      </c>
      <c r="G328" s="5" t="s">
        <v>584</v>
      </c>
      <c r="H328" s="3" t="s">
        <v>190</v>
      </c>
      <c r="I328" s="3" t="s">
        <v>30</v>
      </c>
      <c r="J328" s="3" t="s">
        <v>30</v>
      </c>
      <c r="K328" s="3" t="s">
        <v>30</v>
      </c>
      <c r="L328" s="3" t="s">
        <v>30</v>
      </c>
      <c r="M328" s="3" t="s">
        <v>30</v>
      </c>
      <c r="N328" s="3" t="s">
        <v>30</v>
      </c>
      <c r="O328" s="3">
        <v>2021</v>
      </c>
      <c r="P328" s="3">
        <v>955</v>
      </c>
      <c r="Q328" s="3">
        <v>1080</v>
      </c>
      <c r="R328" s="8"/>
      <c r="S328" s="9" t="str">
        <f t="shared" si="40"/>
        <v/>
      </c>
      <c r="T328" s="2"/>
      <c r="U328" s="2"/>
      <c r="V328" s="2"/>
      <c r="W328" s="2"/>
    </row>
    <row r="329" spans="1:23" ht="14.5" hidden="1" x14ac:dyDescent="0.35">
      <c r="A329" s="3" t="s">
        <v>582</v>
      </c>
      <c r="B329" s="3" t="str">
        <f>INDEX('Plant data'!D:D,MATCH('Blast furnaces'!$A329,'Plant data'!$A:$A,0))</f>
        <v>Tangshan</v>
      </c>
      <c r="C329" s="3" t="str">
        <f>INDEX('Plant data'!E:E,MATCH('Blast furnaces'!$A329,'Plant data'!$A:$A,0))</f>
        <v>Hebei</v>
      </c>
      <c r="D329" s="3" t="str">
        <f>INDEX('Plant data'!F:F,MATCH('Blast furnaces'!$A329,'Plant data'!$A:$A,0))</f>
        <v>China</v>
      </c>
      <c r="E329" s="3" t="s">
        <v>586</v>
      </c>
      <c r="F329" s="3" t="s">
        <v>236</v>
      </c>
      <c r="G329" s="5" t="s">
        <v>584</v>
      </c>
      <c r="H329" s="3" t="s">
        <v>190</v>
      </c>
      <c r="I329" s="3" t="s">
        <v>30</v>
      </c>
      <c r="J329" s="3" t="s">
        <v>30</v>
      </c>
      <c r="K329" s="3" t="s">
        <v>30</v>
      </c>
      <c r="L329" s="3" t="s">
        <v>30</v>
      </c>
      <c r="M329" s="3" t="s">
        <v>30</v>
      </c>
      <c r="N329" s="3" t="s">
        <v>30</v>
      </c>
      <c r="O329" s="3">
        <v>2021</v>
      </c>
      <c r="P329" s="3">
        <v>1193</v>
      </c>
      <c r="Q329" s="3">
        <v>1350</v>
      </c>
      <c r="R329" s="8"/>
      <c r="S329" s="9" t="str">
        <f t="shared" si="40"/>
        <v/>
      </c>
      <c r="T329" s="2"/>
      <c r="U329" s="2"/>
      <c r="V329" s="2"/>
      <c r="W329" s="2"/>
    </row>
    <row r="330" spans="1:23" ht="14.5" hidden="1" x14ac:dyDescent="0.35">
      <c r="A330" s="3" t="s">
        <v>587</v>
      </c>
      <c r="B330" s="3" t="str">
        <f>INDEX('Plant data'!D:D,MATCH('Blast furnaces'!$A330,'Plant data'!$A:$A,0))</f>
        <v>Tangshan</v>
      </c>
      <c r="C330" s="3" t="str">
        <f>INDEX('Plant data'!E:E,MATCH('Blast furnaces'!$A330,'Plant data'!$A:$A,0))</f>
        <v>Hebei</v>
      </c>
      <c r="D330" s="3" t="str">
        <f>INDEX('Plant data'!F:F,MATCH('Blast furnaces'!$A330,'Plant data'!$A:$A,0))</f>
        <v>China</v>
      </c>
      <c r="E330" s="3" t="s">
        <v>588</v>
      </c>
      <c r="F330" s="3" t="s">
        <v>27</v>
      </c>
      <c r="G330" s="5" t="s">
        <v>589</v>
      </c>
      <c r="H330" s="3" t="s">
        <v>190</v>
      </c>
      <c r="I330" s="3" t="s">
        <v>30</v>
      </c>
      <c r="J330" s="3" t="s">
        <v>30</v>
      </c>
      <c r="K330" s="3">
        <v>2013</v>
      </c>
      <c r="L330" s="3">
        <v>9</v>
      </c>
      <c r="M330" s="4">
        <v>44593</v>
      </c>
      <c r="N330" s="3" t="s">
        <v>30</v>
      </c>
      <c r="O330" s="3">
        <v>2022</v>
      </c>
      <c r="P330" s="3">
        <v>680</v>
      </c>
      <c r="Q330" s="3">
        <v>580</v>
      </c>
      <c r="R330" s="6">
        <v>42800</v>
      </c>
      <c r="S330" s="9">
        <f t="shared" si="40"/>
        <v>42800</v>
      </c>
      <c r="T330" s="2"/>
      <c r="U330" s="2"/>
      <c r="V330" s="2"/>
      <c r="W330" s="2"/>
    </row>
    <row r="331" spans="1:23" ht="14.5" hidden="1" x14ac:dyDescent="0.35">
      <c r="A331" s="3" t="s">
        <v>587</v>
      </c>
      <c r="B331" s="3" t="str">
        <f>INDEX('Plant data'!D:D,MATCH('Blast furnaces'!$A331,'Plant data'!$A:$A,0))</f>
        <v>Tangshan</v>
      </c>
      <c r="C331" s="3" t="str">
        <f>INDEX('Plant data'!E:E,MATCH('Blast furnaces'!$A331,'Plant data'!$A:$A,0))</f>
        <v>Hebei</v>
      </c>
      <c r="D331" s="3" t="str">
        <f>INDEX('Plant data'!F:F,MATCH('Blast furnaces'!$A331,'Plant data'!$A:$A,0))</f>
        <v>China</v>
      </c>
      <c r="E331" s="3" t="s">
        <v>590</v>
      </c>
      <c r="F331" s="3" t="s">
        <v>591</v>
      </c>
      <c r="G331" s="5" t="s">
        <v>589</v>
      </c>
      <c r="H331" s="3" t="s">
        <v>190</v>
      </c>
      <c r="I331" s="3" t="s">
        <v>30</v>
      </c>
      <c r="J331" s="3" t="s">
        <v>30</v>
      </c>
      <c r="K331" s="3" t="s">
        <v>30</v>
      </c>
      <c r="L331" s="3" t="s">
        <v>30</v>
      </c>
      <c r="M331" s="4">
        <v>44593</v>
      </c>
      <c r="N331" s="3" t="s">
        <v>30</v>
      </c>
      <c r="O331" s="3">
        <v>2022</v>
      </c>
      <c r="P331" s="3">
        <v>1040</v>
      </c>
      <c r="Q331" s="3">
        <v>1080</v>
      </c>
      <c r="R331" s="8"/>
      <c r="S331" s="9" t="str">
        <f t="shared" si="40"/>
        <v/>
      </c>
      <c r="T331" s="2"/>
      <c r="U331" s="2"/>
      <c r="V331" s="2"/>
      <c r="W331" s="2"/>
    </row>
    <row r="332" spans="1:23" ht="14.5" hidden="1" x14ac:dyDescent="0.35">
      <c r="A332" s="3" t="s">
        <v>587</v>
      </c>
      <c r="B332" s="3" t="str">
        <f>INDEX('Plant data'!D:D,MATCH('Blast furnaces'!$A332,'Plant data'!$A:$A,0))</f>
        <v>Tangshan</v>
      </c>
      <c r="C332" s="3" t="str">
        <f>INDEX('Plant data'!E:E,MATCH('Blast furnaces'!$A332,'Plant data'!$A:$A,0))</f>
        <v>Hebei</v>
      </c>
      <c r="D332" s="3" t="str">
        <f>INDEX('Plant data'!F:F,MATCH('Blast furnaces'!$A332,'Plant data'!$A:$A,0))</f>
        <v>China</v>
      </c>
      <c r="E332" s="3" t="s">
        <v>592</v>
      </c>
      <c r="F332" s="3" t="s">
        <v>62</v>
      </c>
      <c r="G332" s="5" t="s">
        <v>589</v>
      </c>
      <c r="H332" s="3" t="s">
        <v>29</v>
      </c>
      <c r="I332" s="3" t="s">
        <v>30</v>
      </c>
      <c r="J332" s="3" t="s">
        <v>30</v>
      </c>
      <c r="K332" s="3" t="s">
        <v>30</v>
      </c>
      <c r="L332" s="3" t="s">
        <v>30</v>
      </c>
      <c r="M332" s="3" t="s">
        <v>30</v>
      </c>
      <c r="N332" s="3" t="s">
        <v>30</v>
      </c>
      <c r="O332" s="3" t="s">
        <v>30</v>
      </c>
      <c r="P332" s="3">
        <v>1040</v>
      </c>
      <c r="Q332" s="3">
        <v>1080</v>
      </c>
      <c r="R332" s="8"/>
      <c r="S332" s="9" t="str">
        <f t="shared" si="40"/>
        <v/>
      </c>
      <c r="T332" s="9" t="str">
        <f t="shared" ref="T332:T335" si="41">IF(R332="","",EDATE(S332,240))</f>
        <v/>
      </c>
      <c r="U332" s="2"/>
      <c r="V332" s="2"/>
      <c r="W332" s="2"/>
    </row>
    <row r="333" spans="1:23" ht="14.5" hidden="1" x14ac:dyDescent="0.35">
      <c r="A333" s="3" t="s">
        <v>587</v>
      </c>
      <c r="B333" s="3" t="str">
        <f>INDEX('Plant data'!D:D,MATCH('Blast furnaces'!$A333,'Plant data'!$A:$A,0))</f>
        <v>Tangshan</v>
      </c>
      <c r="C333" s="3" t="str">
        <f>INDEX('Plant data'!E:E,MATCH('Blast furnaces'!$A333,'Plant data'!$A:$A,0))</f>
        <v>Hebei</v>
      </c>
      <c r="D333" s="3" t="str">
        <f>INDEX('Plant data'!F:F,MATCH('Blast furnaces'!$A333,'Plant data'!$A:$A,0))</f>
        <v>China</v>
      </c>
      <c r="E333" s="3" t="s">
        <v>593</v>
      </c>
      <c r="F333" s="3" t="s">
        <v>180</v>
      </c>
      <c r="G333" s="5" t="s">
        <v>589</v>
      </c>
      <c r="H333" s="3" t="s">
        <v>29</v>
      </c>
      <c r="I333" s="3" t="s">
        <v>30</v>
      </c>
      <c r="J333" s="3" t="s">
        <v>30</v>
      </c>
      <c r="K333" s="3" t="s">
        <v>30</v>
      </c>
      <c r="L333" s="3" t="s">
        <v>30</v>
      </c>
      <c r="M333" s="3" t="s">
        <v>30</v>
      </c>
      <c r="N333" s="3" t="s">
        <v>30</v>
      </c>
      <c r="O333" s="3" t="s">
        <v>30</v>
      </c>
      <c r="P333" s="3">
        <v>1040</v>
      </c>
      <c r="Q333" s="3">
        <v>1080</v>
      </c>
      <c r="R333" s="8"/>
      <c r="S333" s="9" t="str">
        <f t="shared" si="40"/>
        <v/>
      </c>
      <c r="T333" s="9" t="str">
        <f t="shared" si="41"/>
        <v/>
      </c>
      <c r="U333" s="2"/>
      <c r="V333" s="2"/>
      <c r="W333" s="2"/>
    </row>
    <row r="334" spans="1:23" ht="14.5" hidden="1" x14ac:dyDescent="0.35">
      <c r="A334" s="3" t="s">
        <v>587</v>
      </c>
      <c r="B334" s="3" t="str">
        <f>INDEX('Plant data'!D:D,MATCH('Blast furnaces'!$A334,'Plant data'!$A:$A,0))</f>
        <v>Tangshan</v>
      </c>
      <c r="C334" s="3" t="str">
        <f>INDEX('Plant data'!E:E,MATCH('Blast furnaces'!$A334,'Plant data'!$A:$A,0))</f>
        <v>Hebei</v>
      </c>
      <c r="D334" s="3" t="str">
        <f>INDEX('Plant data'!F:F,MATCH('Blast furnaces'!$A334,'Plant data'!$A:$A,0))</f>
        <v>China</v>
      </c>
      <c r="E334" s="3" t="s">
        <v>594</v>
      </c>
      <c r="F334" s="3" t="s">
        <v>245</v>
      </c>
      <c r="G334" s="5" t="s">
        <v>589</v>
      </c>
      <c r="H334" s="3" t="s">
        <v>29</v>
      </c>
      <c r="I334" s="3" t="s">
        <v>30</v>
      </c>
      <c r="J334" s="3" t="s">
        <v>30</v>
      </c>
      <c r="K334" s="3" t="s">
        <v>30</v>
      </c>
      <c r="L334" s="3" t="s">
        <v>30</v>
      </c>
      <c r="M334" s="3" t="s">
        <v>30</v>
      </c>
      <c r="N334" s="3" t="s">
        <v>30</v>
      </c>
      <c r="O334" s="3" t="s">
        <v>30</v>
      </c>
      <c r="P334" s="3">
        <v>1040</v>
      </c>
      <c r="Q334" s="3">
        <v>1080</v>
      </c>
      <c r="R334" s="8"/>
      <c r="S334" s="9" t="str">
        <f t="shared" si="40"/>
        <v/>
      </c>
      <c r="T334" s="9" t="str">
        <f t="shared" si="41"/>
        <v/>
      </c>
      <c r="U334" s="2"/>
      <c r="V334" s="2"/>
      <c r="W334" s="2"/>
    </row>
    <row r="335" spans="1:23" ht="14.5" hidden="1" x14ac:dyDescent="0.35">
      <c r="A335" s="3" t="s">
        <v>587</v>
      </c>
      <c r="B335" s="3" t="str">
        <f>INDEX('Plant data'!D:D,MATCH('Blast furnaces'!$A335,'Plant data'!$A:$A,0))</f>
        <v>Tangshan</v>
      </c>
      <c r="C335" s="3" t="str">
        <f>INDEX('Plant data'!E:E,MATCH('Blast furnaces'!$A335,'Plant data'!$A:$A,0))</f>
        <v>Hebei</v>
      </c>
      <c r="D335" s="3" t="str">
        <f>INDEX('Plant data'!F:F,MATCH('Blast furnaces'!$A335,'Plant data'!$A:$A,0))</f>
        <v>China</v>
      </c>
      <c r="E335" s="3" t="s">
        <v>595</v>
      </c>
      <c r="F335" s="3" t="s">
        <v>236</v>
      </c>
      <c r="G335" s="5" t="s">
        <v>589</v>
      </c>
      <c r="H335" s="3" t="s">
        <v>29</v>
      </c>
      <c r="I335" s="4">
        <v>44593</v>
      </c>
      <c r="J335" s="3">
        <v>2022</v>
      </c>
      <c r="K335" s="3">
        <v>2022</v>
      </c>
      <c r="L335" s="3">
        <v>3</v>
      </c>
      <c r="M335" s="3" t="s">
        <v>30</v>
      </c>
      <c r="N335" s="3" t="s">
        <v>30</v>
      </c>
      <c r="O335" s="3" t="s">
        <v>30</v>
      </c>
      <c r="P335" s="3">
        <v>1220</v>
      </c>
      <c r="Q335" s="3">
        <v>1350</v>
      </c>
      <c r="R335" s="4">
        <v>45536</v>
      </c>
      <c r="S335" s="9">
        <f t="shared" si="40"/>
        <v>45536</v>
      </c>
      <c r="T335" s="9">
        <f t="shared" si="41"/>
        <v>52841</v>
      </c>
      <c r="U335" s="2"/>
      <c r="V335" s="2"/>
      <c r="W335" s="2"/>
    </row>
    <row r="336" spans="1:23" ht="14.5" hidden="1" x14ac:dyDescent="0.35">
      <c r="A336" s="3" t="s">
        <v>587</v>
      </c>
      <c r="B336" s="3" t="str">
        <f>INDEX('Plant data'!D:D,MATCH('Blast furnaces'!$A336,'Plant data'!$A:$A,0))</f>
        <v>Tangshan</v>
      </c>
      <c r="C336" s="3" t="str">
        <f>INDEX('Plant data'!E:E,MATCH('Blast furnaces'!$A336,'Plant data'!$A:$A,0))</f>
        <v>Hebei</v>
      </c>
      <c r="D336" s="3" t="str">
        <f>INDEX('Plant data'!F:F,MATCH('Blast furnaces'!$A336,'Plant data'!$A:$A,0))</f>
        <v>China</v>
      </c>
      <c r="E336" s="3" t="s">
        <v>596</v>
      </c>
      <c r="F336" s="3" t="s">
        <v>243</v>
      </c>
      <c r="G336" s="5" t="s">
        <v>589</v>
      </c>
      <c r="H336" s="3" t="s">
        <v>64</v>
      </c>
      <c r="I336" s="4">
        <v>44593</v>
      </c>
      <c r="J336" s="3" t="s">
        <v>30</v>
      </c>
      <c r="K336" s="3" t="s">
        <v>30</v>
      </c>
      <c r="L336" s="3" t="s">
        <v>30</v>
      </c>
      <c r="M336" s="3" t="s">
        <v>30</v>
      </c>
      <c r="N336" s="3" t="s">
        <v>30</v>
      </c>
      <c r="O336" s="3" t="s">
        <v>30</v>
      </c>
      <c r="P336" s="3">
        <v>1330</v>
      </c>
      <c r="Q336" s="3">
        <v>1500</v>
      </c>
      <c r="R336" s="8"/>
      <c r="S336" s="9" t="str">
        <f t="shared" si="40"/>
        <v/>
      </c>
      <c r="T336" s="2"/>
      <c r="U336" s="2"/>
      <c r="V336" s="2"/>
      <c r="W336" s="2"/>
    </row>
    <row r="337" spans="1:23" ht="14.5" hidden="1" x14ac:dyDescent="0.35">
      <c r="A337" s="3" t="s">
        <v>597</v>
      </c>
      <c r="B337" s="3" t="str">
        <f>INDEX('Plant data'!D:D,MATCH('Blast furnaces'!$A337,'Plant data'!$A:$A,0))</f>
        <v>Tangshan</v>
      </c>
      <c r="C337" s="3" t="str">
        <f>INDEX('Plant data'!E:E,MATCH('Blast furnaces'!$A337,'Plant data'!$A:$A,0))</f>
        <v>Hebei</v>
      </c>
      <c r="D337" s="3" t="str">
        <f>INDEX('Plant data'!F:F,MATCH('Blast furnaces'!$A337,'Plant data'!$A:$A,0))</f>
        <v>China</v>
      </c>
      <c r="E337" s="3" t="s">
        <v>598</v>
      </c>
      <c r="F337" s="3" t="s">
        <v>62</v>
      </c>
      <c r="G337" s="5" t="s">
        <v>599</v>
      </c>
      <c r="H337" s="3" t="s">
        <v>190</v>
      </c>
      <c r="I337" s="3" t="s">
        <v>30</v>
      </c>
      <c r="J337" s="3" t="s">
        <v>30</v>
      </c>
      <c r="K337" s="3" t="s">
        <v>30</v>
      </c>
      <c r="L337" s="3" t="s">
        <v>30</v>
      </c>
      <c r="M337" s="3" t="s">
        <v>30</v>
      </c>
      <c r="N337" s="3" t="s">
        <v>30</v>
      </c>
      <c r="O337" s="7">
        <v>44896</v>
      </c>
      <c r="P337" s="3">
        <v>700</v>
      </c>
      <c r="Q337" s="3">
        <v>600</v>
      </c>
      <c r="R337" s="8"/>
      <c r="S337" s="9" t="str">
        <f t="shared" si="40"/>
        <v/>
      </c>
      <c r="T337" s="2"/>
      <c r="U337" s="2"/>
      <c r="V337" s="2"/>
      <c r="W337" s="2"/>
    </row>
    <row r="338" spans="1:23" ht="14.5" hidden="1" x14ac:dyDescent="0.35">
      <c r="A338" s="3" t="s">
        <v>597</v>
      </c>
      <c r="B338" s="3" t="str">
        <f>INDEX('Plant data'!D:D,MATCH('Blast furnaces'!$A338,'Plant data'!$A:$A,0))</f>
        <v>Tangshan</v>
      </c>
      <c r="C338" s="3" t="str">
        <f>INDEX('Plant data'!E:E,MATCH('Blast furnaces'!$A338,'Plant data'!$A:$A,0))</f>
        <v>Hebei</v>
      </c>
      <c r="D338" s="3" t="str">
        <f>INDEX('Plant data'!F:F,MATCH('Blast furnaces'!$A338,'Plant data'!$A:$A,0))</f>
        <v>China</v>
      </c>
      <c r="E338" s="3" t="s">
        <v>600</v>
      </c>
      <c r="F338" s="3" t="s">
        <v>180</v>
      </c>
      <c r="G338" s="5" t="s">
        <v>599</v>
      </c>
      <c r="H338" s="3" t="s">
        <v>190</v>
      </c>
      <c r="I338" s="3" t="s">
        <v>30</v>
      </c>
      <c r="J338" s="3" t="s">
        <v>30</v>
      </c>
      <c r="K338" s="3" t="s">
        <v>30</v>
      </c>
      <c r="L338" s="3" t="s">
        <v>30</v>
      </c>
      <c r="M338" s="3" t="s">
        <v>30</v>
      </c>
      <c r="N338" s="3" t="s">
        <v>30</v>
      </c>
      <c r="O338" s="3">
        <v>2023</v>
      </c>
      <c r="P338" s="3">
        <v>700</v>
      </c>
      <c r="Q338" s="3">
        <v>600</v>
      </c>
      <c r="R338" s="8"/>
      <c r="S338" s="9" t="str">
        <f t="shared" si="40"/>
        <v/>
      </c>
      <c r="T338" s="2"/>
      <c r="U338" s="2"/>
      <c r="V338" s="2"/>
      <c r="W338" s="2"/>
    </row>
    <row r="339" spans="1:23" ht="14.5" hidden="1" x14ac:dyDescent="0.35">
      <c r="A339" s="3" t="s">
        <v>597</v>
      </c>
      <c r="B339" s="3" t="str">
        <f>INDEX('Plant data'!D:D,MATCH('Blast furnaces'!$A339,'Plant data'!$A:$A,0))</f>
        <v>Tangshan</v>
      </c>
      <c r="C339" s="3" t="str">
        <f>INDEX('Plant data'!E:E,MATCH('Blast furnaces'!$A339,'Plant data'!$A:$A,0))</f>
        <v>Hebei</v>
      </c>
      <c r="D339" s="3" t="str">
        <f>INDEX('Plant data'!F:F,MATCH('Blast furnaces'!$A339,'Plant data'!$A:$A,0))</f>
        <v>China</v>
      </c>
      <c r="E339" s="3" t="s">
        <v>601</v>
      </c>
      <c r="F339" s="3" t="s">
        <v>236</v>
      </c>
      <c r="G339" s="5" t="s">
        <v>599</v>
      </c>
      <c r="H339" s="3" t="s">
        <v>190</v>
      </c>
      <c r="I339" s="3" t="s">
        <v>30</v>
      </c>
      <c r="J339" s="3" t="s">
        <v>30</v>
      </c>
      <c r="K339" s="3" t="s">
        <v>30</v>
      </c>
      <c r="L339" s="3" t="s">
        <v>30</v>
      </c>
      <c r="M339" s="3" t="s">
        <v>30</v>
      </c>
      <c r="N339" s="3" t="s">
        <v>30</v>
      </c>
      <c r="O339" s="3">
        <v>2023</v>
      </c>
      <c r="P339" s="3">
        <v>1040</v>
      </c>
      <c r="Q339" s="3">
        <v>1080</v>
      </c>
      <c r="R339" s="8"/>
      <c r="S339" s="9" t="str">
        <f t="shared" si="40"/>
        <v/>
      </c>
      <c r="T339" s="2"/>
      <c r="U339" s="2"/>
      <c r="V339" s="2"/>
      <c r="W339" s="2"/>
    </row>
    <row r="340" spans="1:23" ht="14.5" hidden="1" x14ac:dyDescent="0.35">
      <c r="A340" s="3" t="s">
        <v>597</v>
      </c>
      <c r="B340" s="3" t="str">
        <f>INDEX('Plant data'!D:D,MATCH('Blast furnaces'!$A340,'Plant data'!$A:$A,0))</f>
        <v>Tangshan</v>
      </c>
      <c r="C340" s="3" t="str">
        <f>INDEX('Plant data'!E:E,MATCH('Blast furnaces'!$A340,'Plant data'!$A:$A,0))</f>
        <v>Hebei</v>
      </c>
      <c r="D340" s="3" t="str">
        <f>INDEX('Plant data'!F:F,MATCH('Blast furnaces'!$A340,'Plant data'!$A:$A,0))</f>
        <v>China</v>
      </c>
      <c r="E340" s="3" t="s">
        <v>602</v>
      </c>
      <c r="F340" s="3" t="s">
        <v>243</v>
      </c>
      <c r="G340" s="5" t="s">
        <v>599</v>
      </c>
      <c r="H340" s="3" t="s">
        <v>190</v>
      </c>
      <c r="I340" s="3" t="s">
        <v>30</v>
      </c>
      <c r="J340" s="3" t="s">
        <v>30</v>
      </c>
      <c r="K340" s="3" t="s">
        <v>30</v>
      </c>
      <c r="L340" s="3" t="s">
        <v>30</v>
      </c>
      <c r="M340" s="3" t="s">
        <v>30</v>
      </c>
      <c r="N340" s="3" t="s">
        <v>30</v>
      </c>
      <c r="O340" s="3">
        <v>2023</v>
      </c>
      <c r="P340" s="3">
        <v>1040</v>
      </c>
      <c r="Q340" s="3">
        <v>1080</v>
      </c>
      <c r="R340" s="8"/>
      <c r="S340" s="9" t="str">
        <f t="shared" si="40"/>
        <v/>
      </c>
      <c r="T340" s="2"/>
      <c r="U340" s="2"/>
      <c r="V340" s="2"/>
      <c r="W340" s="2"/>
    </row>
    <row r="341" spans="1:23" ht="14.5" hidden="1" x14ac:dyDescent="0.35">
      <c r="A341" s="3" t="s">
        <v>603</v>
      </c>
      <c r="B341" s="3" t="str">
        <f>INDEX('Plant data'!D:D,MATCH('Blast furnaces'!$A341,'Plant data'!$A:$A,0))</f>
        <v>Tangshan</v>
      </c>
      <c r="C341" s="3" t="str">
        <f>INDEX('Plant data'!E:E,MATCH('Blast furnaces'!$A341,'Plant data'!$A:$A,0))</f>
        <v>Hebei</v>
      </c>
      <c r="D341" s="3" t="str">
        <f>INDEX('Plant data'!F:F,MATCH('Blast furnaces'!$A341,'Plant data'!$A:$A,0))</f>
        <v>China</v>
      </c>
      <c r="E341" s="3" t="s">
        <v>604</v>
      </c>
      <c r="F341" s="3" t="s">
        <v>48</v>
      </c>
      <c r="G341" s="5" t="s">
        <v>605</v>
      </c>
      <c r="H341" s="3" t="s">
        <v>190</v>
      </c>
      <c r="I341" s="3" t="s">
        <v>30</v>
      </c>
      <c r="J341" s="3" t="s">
        <v>30</v>
      </c>
      <c r="K341" s="3">
        <v>2007</v>
      </c>
      <c r="L341" s="3">
        <v>16</v>
      </c>
      <c r="M341" s="3">
        <v>2021</v>
      </c>
      <c r="N341" s="3" t="s">
        <v>30</v>
      </c>
      <c r="O341" s="3">
        <v>2023</v>
      </c>
      <c r="P341" s="3">
        <v>580</v>
      </c>
      <c r="Q341" s="3">
        <v>480</v>
      </c>
      <c r="R341" s="8"/>
      <c r="S341" s="9" t="str">
        <f t="shared" si="40"/>
        <v/>
      </c>
      <c r="T341" s="2"/>
      <c r="U341" s="2"/>
      <c r="V341" s="2"/>
      <c r="W341" s="2"/>
    </row>
    <row r="342" spans="1:23" ht="14.5" hidden="1" x14ac:dyDescent="0.35">
      <c r="A342" s="3" t="s">
        <v>603</v>
      </c>
      <c r="B342" s="3" t="str">
        <f>INDEX('Plant data'!D:D,MATCH('Blast furnaces'!$A342,'Plant data'!$A:$A,0))</f>
        <v>Tangshan</v>
      </c>
      <c r="C342" s="3" t="str">
        <f>INDEX('Plant data'!E:E,MATCH('Blast furnaces'!$A342,'Plant data'!$A:$A,0))</f>
        <v>Hebei</v>
      </c>
      <c r="D342" s="3" t="str">
        <f>INDEX('Plant data'!F:F,MATCH('Blast furnaces'!$A342,'Plant data'!$A:$A,0))</f>
        <v>China</v>
      </c>
      <c r="E342" s="3" t="s">
        <v>606</v>
      </c>
      <c r="F342" s="3" t="s">
        <v>33</v>
      </c>
      <c r="G342" s="5" t="s">
        <v>605</v>
      </c>
      <c r="H342" s="3" t="s">
        <v>190</v>
      </c>
      <c r="I342" s="3" t="s">
        <v>30</v>
      </c>
      <c r="J342" s="3" t="s">
        <v>30</v>
      </c>
      <c r="K342" s="3">
        <v>2012</v>
      </c>
      <c r="L342" s="3">
        <v>11</v>
      </c>
      <c r="M342" s="3">
        <v>2021</v>
      </c>
      <c r="N342" s="3" t="s">
        <v>30</v>
      </c>
      <c r="O342" s="3">
        <v>2023</v>
      </c>
      <c r="P342" s="3">
        <v>1040</v>
      </c>
      <c r="Q342" s="3">
        <v>1080</v>
      </c>
      <c r="R342" s="8"/>
      <c r="S342" s="9" t="str">
        <f t="shared" si="40"/>
        <v/>
      </c>
      <c r="T342" s="2"/>
      <c r="U342" s="2"/>
      <c r="V342" s="2"/>
      <c r="W342" s="2"/>
    </row>
    <row r="343" spans="1:23" ht="14.5" hidden="1" x14ac:dyDescent="0.35">
      <c r="A343" s="3" t="s">
        <v>603</v>
      </c>
      <c r="B343" s="3" t="str">
        <f>INDEX('Plant data'!D:D,MATCH('Blast furnaces'!$A343,'Plant data'!$A:$A,0))</f>
        <v>Tangshan</v>
      </c>
      <c r="C343" s="3" t="str">
        <f>INDEX('Plant data'!E:E,MATCH('Blast furnaces'!$A343,'Plant data'!$A:$A,0))</f>
        <v>Hebei</v>
      </c>
      <c r="D343" s="3" t="str">
        <f>INDEX('Plant data'!F:F,MATCH('Blast furnaces'!$A343,'Plant data'!$A:$A,0))</f>
        <v>China</v>
      </c>
      <c r="E343" s="3" t="s">
        <v>607</v>
      </c>
      <c r="F343" s="3" t="s">
        <v>27</v>
      </c>
      <c r="G343" s="5" t="s">
        <v>605</v>
      </c>
      <c r="H343" s="3" t="s">
        <v>40</v>
      </c>
      <c r="I343" s="3" t="s">
        <v>30</v>
      </c>
      <c r="J343" s="3" t="s">
        <v>30</v>
      </c>
      <c r="K343" s="3" t="s">
        <v>30</v>
      </c>
      <c r="L343" s="3" t="s">
        <v>30</v>
      </c>
      <c r="M343" s="6">
        <v>45440</v>
      </c>
      <c r="N343" s="3" t="s">
        <v>30</v>
      </c>
      <c r="O343" s="3" t="s">
        <v>30</v>
      </c>
      <c r="P343" s="3">
        <v>1040</v>
      </c>
      <c r="Q343" s="3">
        <v>1080</v>
      </c>
      <c r="R343" s="8"/>
      <c r="S343" s="9" t="str">
        <f t="shared" si="40"/>
        <v/>
      </c>
      <c r="T343" s="9" t="str">
        <f t="shared" ref="T343:T344" si="42">IF(R343="","",EDATE(S343,240))</f>
        <v/>
      </c>
      <c r="U343" s="2"/>
      <c r="V343" s="2"/>
      <c r="W343" s="2"/>
    </row>
    <row r="344" spans="1:23" ht="14.5" hidden="1" x14ac:dyDescent="0.35">
      <c r="A344" s="3" t="s">
        <v>603</v>
      </c>
      <c r="B344" s="3" t="str">
        <f>INDEX('Plant data'!D:D,MATCH('Blast furnaces'!$A344,'Plant data'!$A:$A,0))</f>
        <v>Tangshan</v>
      </c>
      <c r="C344" s="3" t="str">
        <f>INDEX('Plant data'!E:E,MATCH('Blast furnaces'!$A344,'Plant data'!$A:$A,0))</f>
        <v>Hebei</v>
      </c>
      <c r="D344" s="3" t="str">
        <f>INDEX('Plant data'!F:F,MATCH('Blast furnaces'!$A344,'Plant data'!$A:$A,0))</f>
        <v>China</v>
      </c>
      <c r="E344" s="3" t="s">
        <v>608</v>
      </c>
      <c r="F344" s="3" t="s">
        <v>180</v>
      </c>
      <c r="G344" s="5" t="s">
        <v>605</v>
      </c>
      <c r="H344" s="3" t="s">
        <v>29</v>
      </c>
      <c r="I344" s="4">
        <v>44409</v>
      </c>
      <c r="J344" s="3" t="s">
        <v>30</v>
      </c>
      <c r="K344" s="3">
        <v>2023</v>
      </c>
      <c r="L344" s="3">
        <v>2</v>
      </c>
      <c r="M344" s="3" t="s">
        <v>30</v>
      </c>
      <c r="N344" s="3" t="s">
        <v>30</v>
      </c>
      <c r="O344" s="3" t="s">
        <v>30</v>
      </c>
      <c r="P344" s="3">
        <v>1330</v>
      </c>
      <c r="Q344" s="3">
        <v>1500</v>
      </c>
      <c r="R344" s="8"/>
      <c r="S344" s="9" t="str">
        <f t="shared" si="40"/>
        <v/>
      </c>
      <c r="T344" s="9" t="str">
        <f t="shared" si="42"/>
        <v/>
      </c>
      <c r="U344" s="2"/>
      <c r="V344" s="2"/>
      <c r="W344" s="2"/>
    </row>
    <row r="345" spans="1:23" ht="14.5" hidden="1" x14ac:dyDescent="0.35">
      <c r="A345" s="3" t="s">
        <v>603</v>
      </c>
      <c r="B345" s="3" t="str">
        <f>INDEX('Plant data'!D:D,MATCH('Blast furnaces'!$A345,'Plant data'!$A:$A,0))</f>
        <v>Tangshan</v>
      </c>
      <c r="C345" s="3" t="str">
        <f>INDEX('Plant data'!E:E,MATCH('Blast furnaces'!$A345,'Plant data'!$A:$A,0))</f>
        <v>Hebei</v>
      </c>
      <c r="D345" s="3" t="str">
        <f>INDEX('Plant data'!F:F,MATCH('Blast furnaces'!$A345,'Plant data'!$A:$A,0))</f>
        <v>China</v>
      </c>
      <c r="E345" s="3" t="s">
        <v>609</v>
      </c>
      <c r="F345" s="3" t="s">
        <v>236</v>
      </c>
      <c r="G345" s="5" t="s">
        <v>605</v>
      </c>
      <c r="H345" s="3" t="s">
        <v>313</v>
      </c>
      <c r="I345" s="6">
        <v>45440</v>
      </c>
      <c r="J345" s="3" t="s">
        <v>30</v>
      </c>
      <c r="K345" s="3" t="s">
        <v>30</v>
      </c>
      <c r="L345" s="3" t="s">
        <v>30</v>
      </c>
      <c r="M345" s="3" t="s">
        <v>30</v>
      </c>
      <c r="N345" s="3" t="s">
        <v>30</v>
      </c>
      <c r="O345" s="3" t="s">
        <v>30</v>
      </c>
      <c r="P345" s="3">
        <v>1220</v>
      </c>
      <c r="Q345" s="3">
        <v>1350</v>
      </c>
      <c r="R345" s="8"/>
      <c r="S345" s="9" t="str">
        <f t="shared" si="40"/>
        <v/>
      </c>
      <c r="T345" s="2"/>
      <c r="U345" s="2"/>
      <c r="V345" s="2"/>
      <c r="W345" s="2"/>
    </row>
    <row r="346" spans="1:23" ht="14.5" hidden="1" x14ac:dyDescent="0.35">
      <c r="A346" s="3" t="s">
        <v>603</v>
      </c>
      <c r="B346" s="3" t="str">
        <f>INDEX('Plant data'!D:D,MATCH('Blast furnaces'!$A346,'Plant data'!$A:$A,0))</f>
        <v>Tangshan</v>
      </c>
      <c r="C346" s="3" t="str">
        <f>INDEX('Plant data'!E:E,MATCH('Blast furnaces'!$A346,'Plant data'!$A:$A,0))</f>
        <v>Hebei</v>
      </c>
      <c r="D346" s="3" t="str">
        <f>INDEX('Plant data'!F:F,MATCH('Blast furnaces'!$A346,'Plant data'!$A:$A,0))</f>
        <v>China</v>
      </c>
      <c r="E346" s="3" t="s">
        <v>610</v>
      </c>
      <c r="F346" s="3" t="s">
        <v>243</v>
      </c>
      <c r="G346" s="5" t="s">
        <v>605</v>
      </c>
      <c r="H346" s="3" t="s">
        <v>313</v>
      </c>
      <c r="I346" s="6">
        <v>45440</v>
      </c>
      <c r="J346" s="7">
        <v>45992</v>
      </c>
      <c r="K346" s="3" t="s">
        <v>30</v>
      </c>
      <c r="L346" s="3" t="s">
        <v>30</v>
      </c>
      <c r="M346" s="3" t="s">
        <v>30</v>
      </c>
      <c r="N346" s="3" t="s">
        <v>30</v>
      </c>
      <c r="O346" s="3" t="s">
        <v>30</v>
      </c>
      <c r="P346" s="3">
        <v>1460</v>
      </c>
      <c r="Q346" s="3">
        <v>1700</v>
      </c>
      <c r="R346" s="8"/>
      <c r="S346" s="9" t="str">
        <f t="shared" si="40"/>
        <v/>
      </c>
      <c r="T346" s="2"/>
      <c r="U346" s="2"/>
      <c r="V346" s="2"/>
      <c r="W346" s="2"/>
    </row>
    <row r="347" spans="1:23" ht="14.5" hidden="1" x14ac:dyDescent="0.35">
      <c r="A347" s="3" t="s">
        <v>611</v>
      </c>
      <c r="B347" s="3" t="str">
        <f>INDEX('Plant data'!D:D,MATCH('Blast furnaces'!$A347,'Plant data'!$A:$A,0))</f>
        <v>Tangshan</v>
      </c>
      <c r="C347" s="3" t="str">
        <f>INDEX('Plant data'!E:E,MATCH('Blast furnaces'!$A347,'Plant data'!$A:$A,0))</f>
        <v>Hebei</v>
      </c>
      <c r="D347" s="3" t="str">
        <f>INDEX('Plant data'!F:F,MATCH('Blast furnaces'!$A347,'Plant data'!$A:$A,0))</f>
        <v>China</v>
      </c>
      <c r="E347" s="3" t="s">
        <v>612</v>
      </c>
      <c r="F347" s="3" t="s">
        <v>62</v>
      </c>
      <c r="G347" s="5" t="s">
        <v>613</v>
      </c>
      <c r="H347" s="3" t="s">
        <v>29</v>
      </c>
      <c r="I347" s="3" t="s">
        <v>30</v>
      </c>
      <c r="J347" s="3" t="s">
        <v>30</v>
      </c>
      <c r="K347" s="3" t="s">
        <v>30</v>
      </c>
      <c r="L347" s="3" t="s">
        <v>30</v>
      </c>
      <c r="M347" s="3" t="s">
        <v>30</v>
      </c>
      <c r="N347" s="3" t="s">
        <v>30</v>
      </c>
      <c r="O347" s="3" t="s">
        <v>30</v>
      </c>
      <c r="P347" s="3">
        <v>475</v>
      </c>
      <c r="Q347" s="3">
        <v>450</v>
      </c>
      <c r="R347" s="8"/>
      <c r="S347" s="9" t="str">
        <f t="shared" si="40"/>
        <v/>
      </c>
      <c r="T347" s="9" t="str">
        <f t="shared" ref="T347:T350" si="43">IF(R347="","",EDATE(S347,240))</f>
        <v/>
      </c>
      <c r="U347" s="2"/>
      <c r="V347" s="2"/>
      <c r="W347" s="2"/>
    </row>
    <row r="348" spans="1:23" ht="14.5" hidden="1" x14ac:dyDescent="0.35">
      <c r="A348" s="3" t="s">
        <v>611</v>
      </c>
      <c r="B348" s="3" t="str">
        <f>INDEX('Plant data'!D:D,MATCH('Blast furnaces'!$A348,'Plant data'!$A:$A,0))</f>
        <v>Tangshan</v>
      </c>
      <c r="C348" s="3" t="str">
        <f>INDEX('Plant data'!E:E,MATCH('Blast furnaces'!$A348,'Plant data'!$A:$A,0))</f>
        <v>Hebei</v>
      </c>
      <c r="D348" s="3" t="str">
        <f>INDEX('Plant data'!F:F,MATCH('Blast furnaces'!$A348,'Plant data'!$A:$A,0))</f>
        <v>China</v>
      </c>
      <c r="E348" s="3" t="s">
        <v>614</v>
      </c>
      <c r="F348" s="3" t="s">
        <v>33</v>
      </c>
      <c r="G348" s="5" t="s">
        <v>613</v>
      </c>
      <c r="H348" s="3" t="s">
        <v>40</v>
      </c>
      <c r="I348" s="3" t="s">
        <v>30</v>
      </c>
      <c r="J348" s="3" t="s">
        <v>30</v>
      </c>
      <c r="K348" s="3" t="s">
        <v>30</v>
      </c>
      <c r="L348" s="3" t="s">
        <v>30</v>
      </c>
      <c r="M348" s="3">
        <v>2019</v>
      </c>
      <c r="N348" s="3" t="s">
        <v>30</v>
      </c>
      <c r="O348" s="3" t="s">
        <v>30</v>
      </c>
      <c r="P348" s="3">
        <v>1040</v>
      </c>
      <c r="Q348" s="3">
        <v>1080</v>
      </c>
      <c r="R348" s="8"/>
      <c r="S348" s="9" t="str">
        <f t="shared" si="40"/>
        <v/>
      </c>
      <c r="T348" s="9" t="str">
        <f t="shared" si="43"/>
        <v/>
      </c>
      <c r="U348" s="2"/>
      <c r="V348" s="2"/>
      <c r="W348" s="2"/>
    </row>
    <row r="349" spans="1:23" ht="14.5" hidden="1" x14ac:dyDescent="0.35">
      <c r="A349" s="3" t="s">
        <v>611</v>
      </c>
      <c r="B349" s="3" t="str">
        <f>INDEX('Plant data'!D:D,MATCH('Blast furnaces'!$A349,'Plant data'!$A:$A,0))</f>
        <v>Tangshan</v>
      </c>
      <c r="C349" s="3" t="str">
        <f>INDEX('Plant data'!E:E,MATCH('Blast furnaces'!$A349,'Plant data'!$A:$A,0))</f>
        <v>Hebei</v>
      </c>
      <c r="D349" s="3" t="str">
        <f>INDEX('Plant data'!F:F,MATCH('Blast furnaces'!$A349,'Plant data'!$A:$A,0))</f>
        <v>China</v>
      </c>
      <c r="E349" s="3" t="s">
        <v>615</v>
      </c>
      <c r="F349" s="3" t="s">
        <v>39</v>
      </c>
      <c r="G349" s="5" t="s">
        <v>613</v>
      </c>
      <c r="H349" s="3" t="s">
        <v>40</v>
      </c>
      <c r="I349" s="3" t="s">
        <v>30</v>
      </c>
      <c r="J349" s="3" t="s">
        <v>30</v>
      </c>
      <c r="K349" s="3" t="s">
        <v>30</v>
      </c>
      <c r="L349" s="3" t="s">
        <v>30</v>
      </c>
      <c r="M349" s="3">
        <v>2019</v>
      </c>
      <c r="N349" s="3" t="s">
        <v>30</v>
      </c>
      <c r="O349" s="3" t="s">
        <v>30</v>
      </c>
      <c r="P349" s="3">
        <v>634</v>
      </c>
      <c r="Q349" s="3">
        <v>680</v>
      </c>
      <c r="R349" s="8"/>
      <c r="S349" s="9" t="str">
        <f t="shared" si="40"/>
        <v/>
      </c>
      <c r="T349" s="9" t="str">
        <f t="shared" si="43"/>
        <v/>
      </c>
      <c r="U349" s="2"/>
      <c r="V349" s="2"/>
      <c r="W349" s="2"/>
    </row>
    <row r="350" spans="1:23" ht="14.5" hidden="1" x14ac:dyDescent="0.35">
      <c r="A350" s="3" t="s">
        <v>611</v>
      </c>
      <c r="B350" s="3" t="str">
        <f>INDEX('Plant data'!D:D,MATCH('Blast furnaces'!$A350,'Plant data'!$A:$A,0))</f>
        <v>Tangshan</v>
      </c>
      <c r="C350" s="3" t="str">
        <f>INDEX('Plant data'!E:E,MATCH('Blast furnaces'!$A350,'Plant data'!$A:$A,0))</f>
        <v>Hebei</v>
      </c>
      <c r="D350" s="3" t="str">
        <f>INDEX('Plant data'!F:F,MATCH('Blast furnaces'!$A350,'Plant data'!$A:$A,0))</f>
        <v>China</v>
      </c>
      <c r="E350" s="3" t="s">
        <v>616</v>
      </c>
      <c r="F350" s="3" t="s">
        <v>180</v>
      </c>
      <c r="G350" s="5" t="s">
        <v>613</v>
      </c>
      <c r="H350" s="3" t="s">
        <v>29</v>
      </c>
      <c r="I350" s="3" t="s">
        <v>30</v>
      </c>
      <c r="J350" s="3" t="s">
        <v>30</v>
      </c>
      <c r="K350" s="3" t="s">
        <v>30</v>
      </c>
      <c r="L350" s="3" t="s">
        <v>30</v>
      </c>
      <c r="M350" s="3" t="s">
        <v>30</v>
      </c>
      <c r="N350" s="3" t="s">
        <v>30</v>
      </c>
      <c r="O350" s="3" t="s">
        <v>30</v>
      </c>
      <c r="P350" s="3">
        <v>1426</v>
      </c>
      <c r="Q350" s="3">
        <v>1350</v>
      </c>
      <c r="R350" s="8"/>
      <c r="S350" s="9" t="str">
        <f t="shared" si="40"/>
        <v/>
      </c>
      <c r="T350" s="9" t="str">
        <f t="shared" si="43"/>
        <v/>
      </c>
      <c r="U350" s="2"/>
      <c r="V350" s="2"/>
      <c r="W350" s="2"/>
    </row>
    <row r="351" spans="1:23" ht="14.5" hidden="1" x14ac:dyDescent="0.35">
      <c r="A351" s="3" t="s">
        <v>611</v>
      </c>
      <c r="B351" s="3" t="str">
        <f>INDEX('Plant data'!D:D,MATCH('Blast furnaces'!$A351,'Plant data'!$A:$A,0))</f>
        <v>Tangshan</v>
      </c>
      <c r="C351" s="3" t="str">
        <f>INDEX('Plant data'!E:E,MATCH('Blast furnaces'!$A351,'Plant data'!$A:$A,0))</f>
        <v>Hebei</v>
      </c>
      <c r="D351" s="3" t="str">
        <f>INDEX('Plant data'!F:F,MATCH('Blast furnaces'!$A351,'Plant data'!$A:$A,0))</f>
        <v>China</v>
      </c>
      <c r="E351" s="3" t="s">
        <v>617</v>
      </c>
      <c r="F351" s="3" t="s">
        <v>245</v>
      </c>
      <c r="G351" s="5" t="s">
        <v>613</v>
      </c>
      <c r="H351" s="3" t="s">
        <v>224</v>
      </c>
      <c r="I351" s="4">
        <v>43497</v>
      </c>
      <c r="J351" s="3">
        <v>2022</v>
      </c>
      <c r="K351" s="3" t="s">
        <v>30</v>
      </c>
      <c r="L351" s="3" t="s">
        <v>30</v>
      </c>
      <c r="M351" s="3" t="s">
        <v>30</v>
      </c>
      <c r="N351" s="3" t="s">
        <v>30</v>
      </c>
      <c r="O351" s="3" t="s">
        <v>30</v>
      </c>
      <c r="P351" s="3">
        <v>1390</v>
      </c>
      <c r="Q351" s="3">
        <v>1650</v>
      </c>
      <c r="R351" s="8"/>
      <c r="S351" s="9" t="str">
        <f t="shared" si="40"/>
        <v/>
      </c>
      <c r="T351" s="2"/>
      <c r="U351" s="2"/>
      <c r="V351" s="2"/>
      <c r="W351" s="2"/>
    </row>
    <row r="352" spans="1:23" ht="14.5" hidden="1" x14ac:dyDescent="0.35">
      <c r="A352" s="3" t="s">
        <v>611</v>
      </c>
      <c r="B352" s="3" t="str">
        <f>INDEX('Plant data'!D:D,MATCH('Blast furnaces'!$A352,'Plant data'!$A:$A,0))</f>
        <v>Tangshan</v>
      </c>
      <c r="C352" s="3" t="str">
        <f>INDEX('Plant data'!E:E,MATCH('Blast furnaces'!$A352,'Plant data'!$A:$A,0))</f>
        <v>Hebei</v>
      </c>
      <c r="D352" s="3" t="str">
        <f>INDEX('Plant data'!F:F,MATCH('Blast furnaces'!$A352,'Plant data'!$A:$A,0))</f>
        <v>China</v>
      </c>
      <c r="E352" s="3" t="s">
        <v>618</v>
      </c>
      <c r="F352" s="3" t="s">
        <v>236</v>
      </c>
      <c r="G352" s="5" t="s">
        <v>613</v>
      </c>
      <c r="H352" s="3" t="s">
        <v>29</v>
      </c>
      <c r="I352" s="3" t="s">
        <v>30</v>
      </c>
      <c r="J352" s="4">
        <v>40695</v>
      </c>
      <c r="K352" s="3">
        <v>2012</v>
      </c>
      <c r="L352" s="3">
        <v>13</v>
      </c>
      <c r="M352" s="3" t="s">
        <v>30</v>
      </c>
      <c r="N352" s="3" t="s">
        <v>30</v>
      </c>
      <c r="O352" s="3" t="s">
        <v>30</v>
      </c>
      <c r="P352" s="3">
        <v>1426</v>
      </c>
      <c r="Q352" s="3">
        <v>1350</v>
      </c>
      <c r="R352" s="8"/>
      <c r="S352" s="9" t="str">
        <f t="shared" si="40"/>
        <v/>
      </c>
      <c r="T352" s="9" t="str">
        <f>IF(R352="","",EDATE(S352,240))</f>
        <v/>
      </c>
      <c r="U352" s="2"/>
      <c r="V352" s="2"/>
      <c r="W352" s="2"/>
    </row>
    <row r="353" spans="1:23" ht="14.5" hidden="1" x14ac:dyDescent="0.35">
      <c r="A353" s="3" t="s">
        <v>611</v>
      </c>
      <c r="B353" s="3" t="str">
        <f>INDEX('Plant data'!D:D,MATCH('Blast furnaces'!$A353,'Plant data'!$A:$A,0))</f>
        <v>Tangshan</v>
      </c>
      <c r="C353" s="3" t="str">
        <f>INDEX('Plant data'!E:E,MATCH('Blast furnaces'!$A353,'Plant data'!$A:$A,0))</f>
        <v>Hebei</v>
      </c>
      <c r="D353" s="3" t="str">
        <f>INDEX('Plant data'!F:F,MATCH('Blast furnaces'!$A353,'Plant data'!$A:$A,0))</f>
        <v>China</v>
      </c>
      <c r="E353" s="3" t="s">
        <v>619</v>
      </c>
      <c r="F353" s="3" t="s">
        <v>243</v>
      </c>
      <c r="G353" s="5" t="s">
        <v>613</v>
      </c>
      <c r="H353" s="3" t="s">
        <v>64</v>
      </c>
      <c r="I353" s="6">
        <v>42961</v>
      </c>
      <c r="J353" s="6">
        <v>43161</v>
      </c>
      <c r="K353" s="3" t="s">
        <v>30</v>
      </c>
      <c r="L353" s="3" t="s">
        <v>30</v>
      </c>
      <c r="M353" s="3" t="s">
        <v>30</v>
      </c>
      <c r="N353" s="3" t="s">
        <v>30</v>
      </c>
      <c r="O353" s="3" t="s">
        <v>30</v>
      </c>
      <c r="P353" s="3">
        <v>1130</v>
      </c>
      <c r="Q353" s="3">
        <v>1200</v>
      </c>
      <c r="R353" s="8"/>
      <c r="S353" s="9" t="str">
        <f t="shared" si="40"/>
        <v/>
      </c>
      <c r="T353" s="2"/>
      <c r="U353" s="2"/>
      <c r="V353" s="2"/>
      <c r="W353" s="2"/>
    </row>
    <row r="354" spans="1:23" ht="14.5" hidden="1" x14ac:dyDescent="0.35">
      <c r="A354" s="3" t="s">
        <v>620</v>
      </c>
      <c r="B354" s="3" t="str">
        <f>INDEX('Plant data'!D:D,MATCH('Blast furnaces'!$A354,'Plant data'!$A:$A,0))</f>
        <v>Tangshan</v>
      </c>
      <c r="C354" s="3" t="str">
        <f>INDEX('Plant data'!E:E,MATCH('Blast furnaces'!$A354,'Plant data'!$A:$A,0))</f>
        <v>Hebei</v>
      </c>
      <c r="D354" s="3" t="str">
        <f>INDEX('Plant data'!F:F,MATCH('Blast furnaces'!$A354,'Plant data'!$A:$A,0))</f>
        <v>China</v>
      </c>
      <c r="E354" s="3" t="s">
        <v>621</v>
      </c>
      <c r="F354" s="3" t="s">
        <v>33</v>
      </c>
      <c r="G354" s="5" t="s">
        <v>622</v>
      </c>
      <c r="H354" s="3" t="s">
        <v>190</v>
      </c>
      <c r="I354" s="3" t="s">
        <v>30</v>
      </c>
      <c r="J354" s="3" t="s">
        <v>30</v>
      </c>
      <c r="K354" s="3" t="s">
        <v>30</v>
      </c>
      <c r="L354" s="3" t="s">
        <v>30</v>
      </c>
      <c r="M354" s="6">
        <v>44676</v>
      </c>
      <c r="N354" s="3" t="s">
        <v>30</v>
      </c>
      <c r="O354" s="4">
        <v>45139</v>
      </c>
      <c r="P354" s="3">
        <v>910</v>
      </c>
      <c r="Q354" s="3">
        <v>1080</v>
      </c>
      <c r="R354" s="8"/>
      <c r="S354" s="9" t="str">
        <f t="shared" si="40"/>
        <v/>
      </c>
      <c r="T354" s="2"/>
      <c r="U354" s="2"/>
      <c r="V354" s="2"/>
      <c r="W354" s="2"/>
    </row>
    <row r="355" spans="1:23" ht="14.5" hidden="1" x14ac:dyDescent="0.35">
      <c r="A355" s="3" t="s">
        <v>620</v>
      </c>
      <c r="B355" s="3" t="str">
        <f>INDEX('Plant data'!D:D,MATCH('Blast furnaces'!$A355,'Plant data'!$A:$A,0))</f>
        <v>Tangshan</v>
      </c>
      <c r="C355" s="3" t="str">
        <f>INDEX('Plant data'!E:E,MATCH('Blast furnaces'!$A355,'Plant data'!$A:$A,0))</f>
        <v>Hebei</v>
      </c>
      <c r="D355" s="3" t="str">
        <f>INDEX('Plant data'!F:F,MATCH('Blast furnaces'!$A355,'Plant data'!$A:$A,0))</f>
        <v>China</v>
      </c>
      <c r="E355" s="3" t="s">
        <v>623</v>
      </c>
      <c r="F355" s="3" t="s">
        <v>27</v>
      </c>
      <c r="G355" s="5" t="s">
        <v>622</v>
      </c>
      <c r="H355" s="3" t="s">
        <v>190</v>
      </c>
      <c r="I355" s="3" t="s">
        <v>30</v>
      </c>
      <c r="J355" s="3" t="s">
        <v>30</v>
      </c>
      <c r="K355" s="3" t="s">
        <v>30</v>
      </c>
      <c r="L355" s="3" t="s">
        <v>30</v>
      </c>
      <c r="M355" s="6">
        <v>44676</v>
      </c>
      <c r="N355" s="3" t="s">
        <v>30</v>
      </c>
      <c r="O355" s="4">
        <v>45139</v>
      </c>
      <c r="P355" s="3">
        <v>910</v>
      </c>
      <c r="Q355" s="3">
        <v>1080</v>
      </c>
      <c r="R355" s="8"/>
      <c r="S355" s="9" t="str">
        <f t="shared" si="40"/>
        <v/>
      </c>
      <c r="T355" s="2"/>
      <c r="U355" s="2"/>
      <c r="V355" s="2"/>
      <c r="W355" s="2"/>
    </row>
    <row r="356" spans="1:23" ht="14.5" hidden="1" x14ac:dyDescent="0.35">
      <c r="A356" s="3" t="s">
        <v>624</v>
      </c>
      <c r="B356" s="3" t="str">
        <f>INDEX('Plant data'!D:D,MATCH('Blast furnaces'!$A356,'Plant data'!$A:$A,0))</f>
        <v>Tangshan</v>
      </c>
      <c r="C356" s="3" t="str">
        <f>INDEX('Plant data'!E:E,MATCH('Blast furnaces'!$A356,'Plant data'!$A:$A,0))</f>
        <v>Hebei</v>
      </c>
      <c r="D356" s="3" t="str">
        <f>INDEX('Plant data'!F:F,MATCH('Blast furnaces'!$A356,'Plant data'!$A:$A,0))</f>
        <v>China</v>
      </c>
      <c r="E356" s="3" t="s">
        <v>625</v>
      </c>
      <c r="F356" s="3" t="s">
        <v>62</v>
      </c>
      <c r="G356" s="5" t="s">
        <v>626</v>
      </c>
      <c r="H356" s="3" t="s">
        <v>29</v>
      </c>
      <c r="I356" s="3" t="s">
        <v>30</v>
      </c>
      <c r="J356" s="3" t="s">
        <v>30</v>
      </c>
      <c r="K356" s="3" t="s">
        <v>30</v>
      </c>
      <c r="L356" s="3" t="s">
        <v>30</v>
      </c>
      <c r="M356" s="3" t="s">
        <v>30</v>
      </c>
      <c r="N356" s="3" t="s">
        <v>30</v>
      </c>
      <c r="O356" s="3" t="s">
        <v>30</v>
      </c>
      <c r="P356" s="3">
        <v>1000</v>
      </c>
      <c r="Q356" s="3">
        <v>1080</v>
      </c>
      <c r="R356" s="8"/>
      <c r="S356" s="9" t="str">
        <f t="shared" si="40"/>
        <v/>
      </c>
      <c r="T356" s="9" t="str">
        <f t="shared" ref="T356:T357" si="44">IF(R356="","",EDATE(S356,240))</f>
        <v/>
      </c>
      <c r="U356" s="2"/>
      <c r="V356" s="2"/>
      <c r="W356" s="2"/>
    </row>
    <row r="357" spans="1:23" ht="14.5" hidden="1" x14ac:dyDescent="0.35">
      <c r="A357" s="3" t="s">
        <v>624</v>
      </c>
      <c r="B357" s="3" t="str">
        <f>INDEX('Plant data'!D:D,MATCH('Blast furnaces'!$A357,'Plant data'!$A:$A,0))</f>
        <v>Tangshan</v>
      </c>
      <c r="C357" s="3" t="str">
        <f>INDEX('Plant data'!E:E,MATCH('Blast furnaces'!$A357,'Plant data'!$A:$A,0))</f>
        <v>Hebei</v>
      </c>
      <c r="D357" s="3" t="str">
        <f>INDEX('Plant data'!F:F,MATCH('Blast furnaces'!$A357,'Plant data'!$A:$A,0))</f>
        <v>China</v>
      </c>
      <c r="E357" s="3" t="s">
        <v>627</v>
      </c>
      <c r="F357" s="3" t="s">
        <v>180</v>
      </c>
      <c r="G357" s="5" t="s">
        <v>626</v>
      </c>
      <c r="H357" s="3" t="s">
        <v>29</v>
      </c>
      <c r="I357" s="3" t="s">
        <v>30</v>
      </c>
      <c r="J357" s="3" t="s">
        <v>30</v>
      </c>
      <c r="K357" s="3" t="s">
        <v>30</v>
      </c>
      <c r="L357" s="3" t="s">
        <v>30</v>
      </c>
      <c r="M357" s="3" t="s">
        <v>30</v>
      </c>
      <c r="N357" s="3" t="s">
        <v>30</v>
      </c>
      <c r="O357" s="3" t="s">
        <v>30</v>
      </c>
      <c r="P357" s="3">
        <v>1000</v>
      </c>
      <c r="Q357" s="3">
        <v>1080</v>
      </c>
      <c r="R357" s="8"/>
      <c r="S357" s="9" t="str">
        <f t="shared" si="40"/>
        <v/>
      </c>
      <c r="T357" s="9" t="str">
        <f t="shared" si="44"/>
        <v/>
      </c>
      <c r="U357" s="2"/>
      <c r="V357" s="2"/>
      <c r="W357" s="2"/>
    </row>
    <row r="358" spans="1:23" ht="14.5" hidden="1" x14ac:dyDescent="0.35">
      <c r="A358" s="3" t="s">
        <v>628</v>
      </c>
      <c r="B358" s="3" t="str">
        <f>INDEX('Plant data'!D:D,MATCH('Blast furnaces'!$A358,'Plant data'!$A:$A,0))</f>
        <v>Tangshan</v>
      </c>
      <c r="C358" s="3" t="str">
        <f>INDEX('Plant data'!E:E,MATCH('Blast furnaces'!$A358,'Plant data'!$A:$A,0))</f>
        <v>Hebei</v>
      </c>
      <c r="D358" s="3" t="str">
        <f>INDEX('Plant data'!F:F,MATCH('Blast furnaces'!$A358,'Plant data'!$A:$A,0))</f>
        <v>China</v>
      </c>
      <c r="E358" s="3" t="s">
        <v>629</v>
      </c>
      <c r="F358" s="3" t="s">
        <v>62</v>
      </c>
      <c r="G358" s="5" t="s">
        <v>630</v>
      </c>
      <c r="H358" s="3" t="s">
        <v>190</v>
      </c>
      <c r="I358" s="3" t="s">
        <v>30</v>
      </c>
      <c r="J358" s="3" t="s">
        <v>30</v>
      </c>
      <c r="K358" s="3" t="s">
        <v>30</v>
      </c>
      <c r="L358" s="3" t="s">
        <v>30</v>
      </c>
      <c r="M358" s="3" t="s">
        <v>30</v>
      </c>
      <c r="N358" s="3" t="s">
        <v>30</v>
      </c>
      <c r="O358" s="4">
        <v>44743</v>
      </c>
      <c r="P358" s="3">
        <v>804</v>
      </c>
      <c r="Q358" s="3">
        <v>800</v>
      </c>
      <c r="R358" s="8"/>
      <c r="S358" s="9" t="str">
        <f t="shared" si="40"/>
        <v/>
      </c>
      <c r="T358" s="2"/>
      <c r="U358" s="2"/>
      <c r="V358" s="2"/>
      <c r="W358" s="2"/>
    </row>
    <row r="359" spans="1:23" ht="14.5" hidden="1" x14ac:dyDescent="0.35">
      <c r="A359" s="3" t="s">
        <v>628</v>
      </c>
      <c r="B359" s="3" t="str">
        <f>INDEX('Plant data'!D:D,MATCH('Blast furnaces'!$A359,'Plant data'!$A:$A,0))</f>
        <v>Tangshan</v>
      </c>
      <c r="C359" s="3" t="str">
        <f>INDEX('Plant data'!E:E,MATCH('Blast furnaces'!$A359,'Plant data'!$A:$A,0))</f>
        <v>Hebei</v>
      </c>
      <c r="D359" s="3" t="str">
        <f>INDEX('Plant data'!F:F,MATCH('Blast furnaces'!$A359,'Plant data'!$A:$A,0))</f>
        <v>China</v>
      </c>
      <c r="E359" s="3" t="s">
        <v>631</v>
      </c>
      <c r="F359" s="3" t="s">
        <v>180</v>
      </c>
      <c r="G359" s="5" t="s">
        <v>630</v>
      </c>
      <c r="H359" s="3" t="s">
        <v>190</v>
      </c>
      <c r="I359" s="3" t="s">
        <v>30</v>
      </c>
      <c r="J359" s="3" t="s">
        <v>30</v>
      </c>
      <c r="K359" s="3" t="s">
        <v>30</v>
      </c>
      <c r="L359" s="3" t="s">
        <v>30</v>
      </c>
      <c r="M359" s="3" t="s">
        <v>30</v>
      </c>
      <c r="N359" s="3" t="s">
        <v>30</v>
      </c>
      <c r="O359" s="4">
        <v>44743</v>
      </c>
      <c r="P359" s="3">
        <v>1086</v>
      </c>
      <c r="Q359" s="3">
        <v>1080</v>
      </c>
      <c r="R359" s="8"/>
      <c r="S359" s="9" t="str">
        <f t="shared" si="40"/>
        <v/>
      </c>
      <c r="T359" s="2"/>
      <c r="U359" s="2"/>
      <c r="V359" s="2"/>
      <c r="W359" s="2"/>
    </row>
    <row r="360" spans="1:23" ht="14.5" hidden="1" x14ac:dyDescent="0.35">
      <c r="A360" s="3" t="s">
        <v>632</v>
      </c>
      <c r="B360" s="3" t="str">
        <f>INDEX('Plant data'!D:D,MATCH('Blast furnaces'!$A360,'Plant data'!$A:$A,0))</f>
        <v>Tangshan</v>
      </c>
      <c r="C360" s="3" t="str">
        <f>INDEX('Plant data'!E:E,MATCH('Blast furnaces'!$A360,'Plant data'!$A:$A,0))</f>
        <v>Hebei</v>
      </c>
      <c r="D360" s="3" t="str">
        <f>INDEX('Plant data'!F:F,MATCH('Blast furnaces'!$A360,'Plant data'!$A:$A,0))</f>
        <v>China</v>
      </c>
      <c r="E360" s="3" t="s">
        <v>633</v>
      </c>
      <c r="F360" s="3" t="s">
        <v>634</v>
      </c>
      <c r="G360" s="5" t="s">
        <v>635</v>
      </c>
      <c r="H360" s="3" t="s">
        <v>190</v>
      </c>
      <c r="I360" s="3" t="s">
        <v>30</v>
      </c>
      <c r="J360" s="3" t="s">
        <v>30</v>
      </c>
      <c r="K360" s="3" t="s">
        <v>30</v>
      </c>
      <c r="L360" s="3" t="s">
        <v>30</v>
      </c>
      <c r="M360" s="3">
        <v>2020</v>
      </c>
      <c r="N360" s="6">
        <v>44907</v>
      </c>
      <c r="O360" s="3" t="s">
        <v>30</v>
      </c>
      <c r="P360" s="3">
        <v>650</v>
      </c>
      <c r="Q360" s="3">
        <v>550</v>
      </c>
      <c r="R360" s="8"/>
      <c r="S360" s="9" t="str">
        <f t="shared" si="40"/>
        <v/>
      </c>
      <c r="T360" s="2"/>
      <c r="U360" s="2"/>
      <c r="V360" s="2"/>
      <c r="W360" s="2"/>
    </row>
    <row r="361" spans="1:23" ht="14.5" hidden="1" x14ac:dyDescent="0.35">
      <c r="A361" s="3" t="s">
        <v>632</v>
      </c>
      <c r="B361" s="3" t="str">
        <f>INDEX('Plant data'!D:D,MATCH('Blast furnaces'!$A361,'Plant data'!$A:$A,0))</f>
        <v>Tangshan</v>
      </c>
      <c r="C361" s="3" t="str">
        <f>INDEX('Plant data'!E:E,MATCH('Blast furnaces'!$A361,'Plant data'!$A:$A,0))</f>
        <v>Hebei</v>
      </c>
      <c r="D361" s="3" t="str">
        <f>INDEX('Plant data'!F:F,MATCH('Blast furnaces'!$A361,'Plant data'!$A:$A,0))</f>
        <v>China</v>
      </c>
      <c r="E361" s="3" t="s">
        <v>636</v>
      </c>
      <c r="F361" s="3" t="s">
        <v>637</v>
      </c>
      <c r="G361" s="5" t="s">
        <v>635</v>
      </c>
      <c r="H361" s="3" t="s">
        <v>190</v>
      </c>
      <c r="I361" s="3" t="s">
        <v>30</v>
      </c>
      <c r="J361" s="3" t="s">
        <v>30</v>
      </c>
      <c r="K361" s="3" t="s">
        <v>30</v>
      </c>
      <c r="L361" s="3" t="s">
        <v>30</v>
      </c>
      <c r="M361" s="3">
        <v>2020</v>
      </c>
      <c r="N361" s="6">
        <v>44907</v>
      </c>
      <c r="O361" s="3" t="s">
        <v>30</v>
      </c>
      <c r="P361" s="3">
        <v>800</v>
      </c>
      <c r="Q361" s="3">
        <v>750</v>
      </c>
      <c r="R361" s="8"/>
      <c r="S361" s="9" t="str">
        <f t="shared" si="40"/>
        <v/>
      </c>
      <c r="T361" s="2"/>
      <c r="U361" s="2"/>
      <c r="V361" s="2"/>
      <c r="W361" s="2"/>
    </row>
    <row r="362" spans="1:23" ht="14.5" hidden="1" x14ac:dyDescent="0.35">
      <c r="A362" s="3" t="s">
        <v>632</v>
      </c>
      <c r="B362" s="3" t="str">
        <f>INDEX('Plant data'!D:D,MATCH('Blast furnaces'!$A362,'Plant data'!$A:$A,0))</f>
        <v>Tangshan</v>
      </c>
      <c r="C362" s="3" t="str">
        <f>INDEX('Plant data'!E:E,MATCH('Blast furnaces'!$A362,'Plant data'!$A:$A,0))</f>
        <v>Hebei</v>
      </c>
      <c r="D362" s="3" t="str">
        <f>INDEX('Plant data'!F:F,MATCH('Blast furnaces'!$A362,'Plant data'!$A:$A,0))</f>
        <v>China</v>
      </c>
      <c r="E362" s="3" t="s">
        <v>638</v>
      </c>
      <c r="F362" s="3" t="s">
        <v>507</v>
      </c>
      <c r="G362" s="5" t="s">
        <v>635</v>
      </c>
      <c r="H362" s="3" t="s">
        <v>190</v>
      </c>
      <c r="I362" s="3" t="s">
        <v>30</v>
      </c>
      <c r="J362" s="3" t="s">
        <v>30</v>
      </c>
      <c r="K362" s="3" t="s">
        <v>30</v>
      </c>
      <c r="L362" s="3" t="s">
        <v>30</v>
      </c>
      <c r="M362" s="3">
        <v>2020</v>
      </c>
      <c r="N362" s="6">
        <v>44907</v>
      </c>
      <c r="O362" s="3" t="s">
        <v>30</v>
      </c>
      <c r="P362" s="3">
        <v>1040</v>
      </c>
      <c r="Q362" s="3">
        <v>1080</v>
      </c>
      <c r="R362" s="8"/>
      <c r="S362" s="9" t="str">
        <f t="shared" si="40"/>
        <v/>
      </c>
      <c r="T362" s="2"/>
      <c r="U362" s="2"/>
      <c r="V362" s="2"/>
      <c r="W362" s="2"/>
    </row>
    <row r="363" spans="1:23" ht="14.5" hidden="1" x14ac:dyDescent="0.35">
      <c r="A363" s="3" t="s">
        <v>632</v>
      </c>
      <c r="B363" s="3" t="str">
        <f>INDEX('Plant data'!D:D,MATCH('Blast furnaces'!$A363,'Plant data'!$A:$A,0))</f>
        <v>Tangshan</v>
      </c>
      <c r="C363" s="3" t="str">
        <f>INDEX('Plant data'!E:E,MATCH('Blast furnaces'!$A363,'Plant data'!$A:$A,0))</f>
        <v>Hebei</v>
      </c>
      <c r="D363" s="3" t="str">
        <f>INDEX('Plant data'!F:F,MATCH('Blast furnaces'!$A363,'Plant data'!$A:$A,0))</f>
        <v>China</v>
      </c>
      <c r="E363" s="3" t="s">
        <v>639</v>
      </c>
      <c r="F363" s="3" t="s">
        <v>62</v>
      </c>
      <c r="G363" s="5" t="s">
        <v>635</v>
      </c>
      <c r="H363" s="3" t="s">
        <v>190</v>
      </c>
      <c r="I363" s="3" t="s">
        <v>30</v>
      </c>
      <c r="J363" s="3" t="s">
        <v>30</v>
      </c>
      <c r="K363" s="3" t="s">
        <v>30</v>
      </c>
      <c r="L363" s="3" t="s">
        <v>30</v>
      </c>
      <c r="M363" s="3">
        <v>2020</v>
      </c>
      <c r="N363" s="6">
        <v>44907</v>
      </c>
      <c r="O363" s="3" t="s">
        <v>30</v>
      </c>
      <c r="P363" s="3">
        <v>550</v>
      </c>
      <c r="Q363" s="3">
        <v>450</v>
      </c>
      <c r="R363" s="8"/>
      <c r="S363" s="9" t="str">
        <f t="shared" si="40"/>
        <v/>
      </c>
      <c r="T363" s="2"/>
      <c r="U363" s="2"/>
      <c r="V363" s="2"/>
      <c r="W363" s="2"/>
    </row>
    <row r="364" spans="1:23" ht="14.5" hidden="1" x14ac:dyDescent="0.35">
      <c r="A364" s="3" t="s">
        <v>640</v>
      </c>
      <c r="B364" s="3" t="str">
        <f>INDEX('Plant data'!D:D,MATCH('Blast furnaces'!$A364,'Plant data'!$A:$A,0))</f>
        <v>Tangshan</v>
      </c>
      <c r="C364" s="3" t="str">
        <f>INDEX('Plant data'!E:E,MATCH('Blast furnaces'!$A364,'Plant data'!$A:$A,0))</f>
        <v>Hebei</v>
      </c>
      <c r="D364" s="3" t="str">
        <f>INDEX('Plant data'!F:F,MATCH('Blast furnaces'!$A364,'Plant data'!$A:$A,0))</f>
        <v>China</v>
      </c>
      <c r="E364" s="3" t="s">
        <v>641</v>
      </c>
      <c r="F364" s="3" t="s">
        <v>62</v>
      </c>
      <c r="G364" s="5" t="s">
        <v>642</v>
      </c>
      <c r="H364" s="3" t="s">
        <v>190</v>
      </c>
      <c r="I364" s="3" t="s">
        <v>30</v>
      </c>
      <c r="J364" s="3" t="s">
        <v>30</v>
      </c>
      <c r="K364" s="3" t="s">
        <v>30</v>
      </c>
      <c r="L364" s="3" t="s">
        <v>30</v>
      </c>
      <c r="M364" s="3" t="s">
        <v>30</v>
      </c>
      <c r="N364" s="3" t="s">
        <v>30</v>
      </c>
      <c r="O364" s="3" t="s">
        <v>30</v>
      </c>
      <c r="P364" s="3">
        <v>1040</v>
      </c>
      <c r="Q364" s="3">
        <v>1080</v>
      </c>
      <c r="R364" s="8"/>
      <c r="S364" s="9" t="str">
        <f t="shared" si="40"/>
        <v/>
      </c>
      <c r="T364" s="2"/>
      <c r="U364" s="2"/>
      <c r="V364" s="2"/>
      <c r="W364" s="2"/>
    </row>
    <row r="365" spans="1:23" ht="14.5" hidden="1" x14ac:dyDescent="0.35">
      <c r="A365" s="3" t="s">
        <v>643</v>
      </c>
      <c r="B365" s="3" t="str">
        <f>INDEX('Plant data'!D:D,MATCH('Blast furnaces'!$A365,'Plant data'!$A:$A,0))</f>
        <v>Qinhuangdao</v>
      </c>
      <c r="C365" s="3" t="str">
        <f>INDEX('Plant data'!E:E,MATCH('Blast furnaces'!$A365,'Plant data'!$A:$A,0))</f>
        <v>Hebei</v>
      </c>
      <c r="D365" s="3" t="str">
        <f>INDEX('Plant data'!F:F,MATCH('Blast furnaces'!$A365,'Plant data'!$A:$A,0))</f>
        <v>China</v>
      </c>
      <c r="E365" s="3" t="s">
        <v>644</v>
      </c>
      <c r="F365" s="3" t="s">
        <v>79</v>
      </c>
      <c r="G365" s="5" t="s">
        <v>645</v>
      </c>
      <c r="H365" s="3" t="s">
        <v>190</v>
      </c>
      <c r="I365" s="3" t="s">
        <v>30</v>
      </c>
      <c r="J365" s="3" t="s">
        <v>30</v>
      </c>
      <c r="K365" s="3" t="s">
        <v>30</v>
      </c>
      <c r="L365" s="3" t="s">
        <v>30</v>
      </c>
      <c r="M365" s="7">
        <v>43374</v>
      </c>
      <c r="N365" s="3" t="s">
        <v>30</v>
      </c>
      <c r="O365" s="3">
        <v>2021</v>
      </c>
      <c r="P365" s="3">
        <v>680</v>
      </c>
      <c r="Q365" s="3">
        <v>580</v>
      </c>
      <c r="R365" s="8"/>
      <c r="S365" s="9" t="str">
        <f t="shared" si="40"/>
        <v/>
      </c>
      <c r="T365" s="2"/>
      <c r="U365" s="2"/>
      <c r="V365" s="2"/>
      <c r="W365" s="2"/>
    </row>
    <row r="366" spans="1:23" ht="14.5" hidden="1" x14ac:dyDescent="0.35">
      <c r="A366" s="3" t="s">
        <v>643</v>
      </c>
      <c r="B366" s="3" t="str">
        <f>INDEX('Plant data'!D:D,MATCH('Blast furnaces'!$A366,'Plant data'!$A:$A,0))</f>
        <v>Qinhuangdao</v>
      </c>
      <c r="C366" s="3" t="str">
        <f>INDEX('Plant data'!E:E,MATCH('Blast furnaces'!$A366,'Plant data'!$A:$A,0))</f>
        <v>Hebei</v>
      </c>
      <c r="D366" s="3" t="str">
        <f>INDEX('Plant data'!F:F,MATCH('Blast furnaces'!$A366,'Plant data'!$A:$A,0))</f>
        <v>China</v>
      </c>
      <c r="E366" s="3" t="s">
        <v>646</v>
      </c>
      <c r="F366" s="3" t="s">
        <v>43</v>
      </c>
      <c r="G366" s="5" t="s">
        <v>645</v>
      </c>
      <c r="H366" s="3" t="s">
        <v>190</v>
      </c>
      <c r="I366" s="3" t="s">
        <v>30</v>
      </c>
      <c r="J366" s="3" t="s">
        <v>30</v>
      </c>
      <c r="K366" s="3" t="s">
        <v>30</v>
      </c>
      <c r="L366" s="3" t="s">
        <v>30</v>
      </c>
      <c r="M366" s="7">
        <v>43374</v>
      </c>
      <c r="N366" s="3" t="s">
        <v>30</v>
      </c>
      <c r="O366" s="3">
        <v>2021</v>
      </c>
      <c r="P366" s="3">
        <v>680</v>
      </c>
      <c r="Q366" s="3">
        <v>580</v>
      </c>
      <c r="R366" s="8"/>
      <c r="S366" s="9" t="str">
        <f t="shared" si="40"/>
        <v/>
      </c>
      <c r="T366" s="2"/>
      <c r="U366" s="2"/>
      <c r="V366" s="2"/>
      <c r="W366" s="2"/>
    </row>
    <row r="367" spans="1:23" ht="14.5" hidden="1" x14ac:dyDescent="0.35">
      <c r="A367" s="3" t="s">
        <v>643</v>
      </c>
      <c r="B367" s="3" t="str">
        <f>INDEX('Plant data'!D:D,MATCH('Blast furnaces'!$A367,'Plant data'!$A:$A,0))</f>
        <v>Qinhuangdao</v>
      </c>
      <c r="C367" s="3" t="str">
        <f>INDEX('Plant data'!E:E,MATCH('Blast furnaces'!$A367,'Plant data'!$A:$A,0))</f>
        <v>Hebei</v>
      </c>
      <c r="D367" s="3" t="str">
        <f>INDEX('Plant data'!F:F,MATCH('Blast furnaces'!$A367,'Plant data'!$A:$A,0))</f>
        <v>China</v>
      </c>
      <c r="E367" s="3" t="s">
        <v>647</v>
      </c>
      <c r="F367" s="3" t="s">
        <v>27</v>
      </c>
      <c r="G367" s="5" t="s">
        <v>645</v>
      </c>
      <c r="H367" s="3" t="s">
        <v>29</v>
      </c>
      <c r="I367" s="3">
        <v>2018</v>
      </c>
      <c r="J367" s="3" t="s">
        <v>30</v>
      </c>
      <c r="K367" s="3">
        <v>2020</v>
      </c>
      <c r="L367" s="3">
        <v>5</v>
      </c>
      <c r="M367" s="3" t="s">
        <v>30</v>
      </c>
      <c r="N367" s="3" t="s">
        <v>30</v>
      </c>
      <c r="O367" s="3" t="s">
        <v>30</v>
      </c>
      <c r="P367" s="3">
        <v>1130</v>
      </c>
      <c r="Q367" s="3">
        <v>1200</v>
      </c>
      <c r="R367" s="8"/>
      <c r="S367" s="9" t="str">
        <f t="shared" si="40"/>
        <v/>
      </c>
      <c r="T367" s="9" t="str">
        <f t="shared" ref="T367:T369" si="45">IF(R367="","",EDATE(S367,240))</f>
        <v/>
      </c>
      <c r="U367" s="2"/>
      <c r="V367" s="2"/>
      <c r="W367" s="2"/>
    </row>
    <row r="368" spans="1:23" ht="14.5" hidden="1" x14ac:dyDescent="0.35">
      <c r="A368" s="3" t="s">
        <v>643</v>
      </c>
      <c r="B368" s="3" t="str">
        <f>INDEX('Plant data'!D:D,MATCH('Blast furnaces'!$A368,'Plant data'!$A:$A,0))</f>
        <v>Qinhuangdao</v>
      </c>
      <c r="C368" s="3" t="str">
        <f>INDEX('Plant data'!E:E,MATCH('Blast furnaces'!$A368,'Plant data'!$A:$A,0))</f>
        <v>Hebei</v>
      </c>
      <c r="D368" s="3" t="str">
        <f>INDEX('Plant data'!F:F,MATCH('Blast furnaces'!$A368,'Plant data'!$A:$A,0))</f>
        <v>China</v>
      </c>
      <c r="E368" s="3" t="s">
        <v>648</v>
      </c>
      <c r="F368" s="3" t="s">
        <v>33</v>
      </c>
      <c r="G368" s="5" t="s">
        <v>645</v>
      </c>
      <c r="H368" s="3" t="s">
        <v>29</v>
      </c>
      <c r="I368" s="3" t="s">
        <v>30</v>
      </c>
      <c r="J368" s="3" t="s">
        <v>30</v>
      </c>
      <c r="K368" s="3" t="s">
        <v>30</v>
      </c>
      <c r="L368" s="3" t="s">
        <v>30</v>
      </c>
      <c r="M368" s="3" t="s">
        <v>30</v>
      </c>
      <c r="N368" s="3" t="s">
        <v>30</v>
      </c>
      <c r="O368" s="3" t="s">
        <v>30</v>
      </c>
      <c r="P368" s="3">
        <v>1160</v>
      </c>
      <c r="Q368" s="3">
        <v>1260</v>
      </c>
      <c r="R368" s="8"/>
      <c r="S368" s="9" t="str">
        <f t="shared" si="40"/>
        <v/>
      </c>
      <c r="T368" s="9" t="str">
        <f t="shared" si="45"/>
        <v/>
      </c>
      <c r="U368" s="2"/>
      <c r="V368" s="2"/>
      <c r="W368" s="2"/>
    </row>
    <row r="369" spans="1:23" ht="14.5" hidden="1" x14ac:dyDescent="0.35">
      <c r="A369" s="3" t="s">
        <v>643</v>
      </c>
      <c r="B369" s="3" t="str">
        <f>INDEX('Plant data'!D:D,MATCH('Blast furnaces'!$A369,'Plant data'!$A:$A,0))</f>
        <v>Qinhuangdao</v>
      </c>
      <c r="C369" s="3" t="str">
        <f>INDEX('Plant data'!E:E,MATCH('Blast furnaces'!$A369,'Plant data'!$A:$A,0))</f>
        <v>Hebei</v>
      </c>
      <c r="D369" s="3" t="str">
        <f>INDEX('Plant data'!F:F,MATCH('Blast furnaces'!$A369,'Plant data'!$A:$A,0))</f>
        <v>China</v>
      </c>
      <c r="E369" s="3" t="s">
        <v>649</v>
      </c>
      <c r="F369" s="3" t="s">
        <v>304</v>
      </c>
      <c r="G369" s="5" t="s">
        <v>645</v>
      </c>
      <c r="H369" s="3" t="s">
        <v>29</v>
      </c>
      <c r="I369" s="3">
        <v>2018</v>
      </c>
      <c r="J369" s="3" t="s">
        <v>30</v>
      </c>
      <c r="K369" s="3">
        <v>2021</v>
      </c>
      <c r="L369" s="3">
        <v>4</v>
      </c>
      <c r="M369" s="3" t="s">
        <v>30</v>
      </c>
      <c r="N369" s="3" t="s">
        <v>30</v>
      </c>
      <c r="O369" s="3" t="s">
        <v>30</v>
      </c>
      <c r="P369" s="3">
        <v>1130</v>
      </c>
      <c r="Q369" s="3">
        <v>1200</v>
      </c>
      <c r="R369" s="8"/>
      <c r="S369" s="9" t="str">
        <f t="shared" si="40"/>
        <v/>
      </c>
      <c r="T369" s="9" t="str">
        <f t="shared" si="45"/>
        <v/>
      </c>
      <c r="U369" s="2"/>
      <c r="V369" s="2"/>
      <c r="W369" s="2"/>
    </row>
    <row r="370" spans="1:23" ht="14.5" hidden="1" x14ac:dyDescent="0.35">
      <c r="A370" s="3" t="s">
        <v>650</v>
      </c>
      <c r="B370" s="3" t="str">
        <f>INDEX('Plant data'!D:D,MATCH('Blast furnaces'!$A370,'Plant data'!$A:$A,0))</f>
        <v>Chengde</v>
      </c>
      <c r="C370" s="3" t="str">
        <f>INDEX('Plant data'!E:E,MATCH('Blast furnaces'!$A370,'Plant data'!$A:$A,0))</f>
        <v>Hebei</v>
      </c>
      <c r="D370" s="3" t="str">
        <f>INDEX('Plant data'!F:F,MATCH('Blast furnaces'!$A370,'Plant data'!$A:$A,0))</f>
        <v>China</v>
      </c>
      <c r="E370" s="3" t="s">
        <v>651</v>
      </c>
      <c r="F370" s="3" t="s">
        <v>62</v>
      </c>
      <c r="G370" s="5" t="s">
        <v>652</v>
      </c>
      <c r="H370" s="3" t="s">
        <v>190</v>
      </c>
      <c r="I370" s="3" t="s">
        <v>30</v>
      </c>
      <c r="J370" s="3" t="s">
        <v>30</v>
      </c>
      <c r="K370" s="3" t="s">
        <v>30</v>
      </c>
      <c r="L370" s="3" t="s">
        <v>30</v>
      </c>
      <c r="M370" s="3" t="s">
        <v>30</v>
      </c>
      <c r="N370" s="3" t="s">
        <v>30</v>
      </c>
      <c r="O370" s="3">
        <v>2020</v>
      </c>
      <c r="P370" s="3">
        <v>740</v>
      </c>
      <c r="Q370" s="3">
        <v>650</v>
      </c>
      <c r="R370" s="8"/>
      <c r="S370" s="9" t="str">
        <f t="shared" si="40"/>
        <v/>
      </c>
      <c r="T370" s="2"/>
      <c r="U370" s="2"/>
      <c r="V370" s="2"/>
      <c r="W370" s="2"/>
    </row>
    <row r="371" spans="1:23" ht="14.5" hidden="1" x14ac:dyDescent="0.35">
      <c r="A371" s="3" t="s">
        <v>650</v>
      </c>
      <c r="B371" s="3" t="str">
        <f>INDEX('Plant data'!D:D,MATCH('Blast furnaces'!$A371,'Plant data'!$A:$A,0))</f>
        <v>Chengde</v>
      </c>
      <c r="C371" s="3" t="str">
        <f>INDEX('Plant data'!E:E,MATCH('Blast furnaces'!$A371,'Plant data'!$A:$A,0))</f>
        <v>Hebei</v>
      </c>
      <c r="D371" s="3" t="str">
        <f>INDEX('Plant data'!F:F,MATCH('Blast furnaces'!$A371,'Plant data'!$A:$A,0))</f>
        <v>China</v>
      </c>
      <c r="E371" s="3" t="s">
        <v>653</v>
      </c>
      <c r="F371" s="3" t="s">
        <v>180</v>
      </c>
      <c r="G371" s="5" t="s">
        <v>652</v>
      </c>
      <c r="H371" s="3" t="s">
        <v>190</v>
      </c>
      <c r="I371" s="3" t="s">
        <v>30</v>
      </c>
      <c r="J371" s="3" t="s">
        <v>30</v>
      </c>
      <c r="K371" s="3" t="s">
        <v>30</v>
      </c>
      <c r="L371" s="3" t="s">
        <v>30</v>
      </c>
      <c r="M371" s="3" t="s">
        <v>30</v>
      </c>
      <c r="N371" s="3" t="s">
        <v>30</v>
      </c>
      <c r="O371" s="3">
        <v>2020</v>
      </c>
      <c r="P371" s="3">
        <v>740</v>
      </c>
      <c r="Q371" s="3">
        <v>650</v>
      </c>
      <c r="R371" s="8"/>
      <c r="S371" s="9" t="str">
        <f t="shared" si="40"/>
        <v/>
      </c>
      <c r="T371" s="2"/>
      <c r="U371" s="2"/>
      <c r="V371" s="2"/>
      <c r="W371" s="2"/>
    </row>
    <row r="372" spans="1:23" ht="14.5" hidden="1" x14ac:dyDescent="0.35">
      <c r="A372" s="3" t="s">
        <v>654</v>
      </c>
      <c r="B372" s="3" t="str">
        <f>INDEX('Plant data'!D:D,MATCH('Blast furnaces'!$A372,'Plant data'!$A:$A,0))</f>
        <v>Chengde</v>
      </c>
      <c r="C372" s="3" t="str">
        <f>INDEX('Plant data'!E:E,MATCH('Blast furnaces'!$A372,'Plant data'!$A:$A,0))</f>
        <v>Hebei</v>
      </c>
      <c r="D372" s="3" t="str">
        <f>INDEX('Plant data'!F:F,MATCH('Blast furnaces'!$A372,'Plant data'!$A:$A,0))</f>
        <v>China</v>
      </c>
      <c r="E372" s="3" t="s">
        <v>655</v>
      </c>
      <c r="F372" s="3" t="s">
        <v>62</v>
      </c>
      <c r="G372" s="5" t="s">
        <v>656</v>
      </c>
      <c r="H372" s="3" t="s">
        <v>190</v>
      </c>
      <c r="I372" s="3" t="s">
        <v>30</v>
      </c>
      <c r="J372" s="3" t="s">
        <v>30</v>
      </c>
      <c r="K372" s="3" t="s">
        <v>30</v>
      </c>
      <c r="L372" s="3" t="s">
        <v>30</v>
      </c>
      <c r="M372" s="3" t="s">
        <v>30</v>
      </c>
      <c r="N372" s="3" t="s">
        <v>30</v>
      </c>
      <c r="O372" s="3">
        <v>2020</v>
      </c>
      <c r="P372" s="3">
        <v>650</v>
      </c>
      <c r="Q372" s="3">
        <v>650</v>
      </c>
      <c r="R372" s="8"/>
      <c r="S372" s="9" t="str">
        <f t="shared" si="40"/>
        <v/>
      </c>
      <c r="T372" s="2"/>
      <c r="U372" s="2"/>
      <c r="V372" s="2"/>
      <c r="W372" s="2"/>
    </row>
    <row r="373" spans="1:23" ht="14.5" hidden="1" x14ac:dyDescent="0.35">
      <c r="A373" s="3" t="s">
        <v>654</v>
      </c>
      <c r="B373" s="3" t="str">
        <f>INDEX('Plant data'!D:D,MATCH('Blast furnaces'!$A373,'Plant data'!$A:$A,0))</f>
        <v>Chengde</v>
      </c>
      <c r="C373" s="3" t="str">
        <f>INDEX('Plant data'!E:E,MATCH('Blast furnaces'!$A373,'Plant data'!$A:$A,0))</f>
        <v>Hebei</v>
      </c>
      <c r="D373" s="3" t="str">
        <f>INDEX('Plant data'!F:F,MATCH('Blast furnaces'!$A373,'Plant data'!$A:$A,0))</f>
        <v>China</v>
      </c>
      <c r="E373" s="3" t="s">
        <v>657</v>
      </c>
      <c r="F373" s="3" t="s">
        <v>180</v>
      </c>
      <c r="G373" s="5" t="s">
        <v>656</v>
      </c>
      <c r="H373" s="3" t="s">
        <v>190</v>
      </c>
      <c r="I373" s="3" t="s">
        <v>30</v>
      </c>
      <c r="J373" s="3" t="s">
        <v>30</v>
      </c>
      <c r="K373" s="3" t="s">
        <v>30</v>
      </c>
      <c r="L373" s="3" t="s">
        <v>30</v>
      </c>
      <c r="M373" s="3" t="s">
        <v>30</v>
      </c>
      <c r="N373" s="3" t="s">
        <v>30</v>
      </c>
      <c r="O373" s="3">
        <v>2020</v>
      </c>
      <c r="P373" s="3">
        <v>650</v>
      </c>
      <c r="Q373" s="3">
        <v>650</v>
      </c>
      <c r="R373" s="8"/>
      <c r="S373" s="9" t="str">
        <f t="shared" si="40"/>
        <v/>
      </c>
      <c r="T373" s="2"/>
      <c r="U373" s="2"/>
      <c r="V373" s="2"/>
      <c r="W373" s="2"/>
    </row>
    <row r="374" spans="1:23" ht="14.5" hidden="1" x14ac:dyDescent="0.35">
      <c r="A374" s="3" t="s">
        <v>658</v>
      </c>
      <c r="B374" s="3" t="str">
        <f>INDEX('Plant data'!D:D,MATCH('Blast furnaces'!$A374,'Plant data'!$A:$A,0))</f>
        <v>Shijiazhuang</v>
      </c>
      <c r="C374" s="3" t="str">
        <f>INDEX('Plant data'!E:E,MATCH('Blast furnaces'!$A374,'Plant data'!$A:$A,0))</f>
        <v>Hebei</v>
      </c>
      <c r="D374" s="3" t="str">
        <f>INDEX('Plant data'!F:F,MATCH('Blast furnaces'!$A374,'Plant data'!$A:$A,0))</f>
        <v>China</v>
      </c>
      <c r="E374" s="3" t="s">
        <v>659</v>
      </c>
      <c r="F374" s="3" t="s">
        <v>33</v>
      </c>
      <c r="G374" s="5" t="s">
        <v>660</v>
      </c>
      <c r="H374" s="3" t="s">
        <v>190</v>
      </c>
      <c r="I374" s="3" t="s">
        <v>30</v>
      </c>
      <c r="J374" s="3" t="s">
        <v>30</v>
      </c>
      <c r="K374" s="3">
        <v>2007</v>
      </c>
      <c r="L374" s="3">
        <v>13</v>
      </c>
      <c r="M374" s="3">
        <v>2019</v>
      </c>
      <c r="N374" s="3" t="s">
        <v>30</v>
      </c>
      <c r="O374" s="3">
        <v>2020</v>
      </c>
      <c r="P374" s="3">
        <v>660</v>
      </c>
      <c r="Q374" s="3">
        <v>610</v>
      </c>
      <c r="R374" s="8"/>
      <c r="S374" s="9" t="str">
        <f t="shared" si="40"/>
        <v/>
      </c>
      <c r="T374" s="2"/>
      <c r="U374" s="2"/>
      <c r="V374" s="2"/>
      <c r="W374" s="2"/>
    </row>
    <row r="375" spans="1:23" ht="14.5" hidden="1" x14ac:dyDescent="0.35">
      <c r="A375" s="3" t="s">
        <v>658</v>
      </c>
      <c r="B375" s="3" t="str">
        <f>INDEX('Plant data'!D:D,MATCH('Blast furnaces'!$A375,'Plant data'!$A:$A,0))</f>
        <v>Shijiazhuang</v>
      </c>
      <c r="C375" s="3" t="str">
        <f>INDEX('Plant data'!E:E,MATCH('Blast furnaces'!$A375,'Plant data'!$A:$A,0))</f>
        <v>Hebei</v>
      </c>
      <c r="D375" s="3" t="str">
        <f>INDEX('Plant data'!F:F,MATCH('Blast furnaces'!$A375,'Plant data'!$A:$A,0))</f>
        <v>China</v>
      </c>
      <c r="E375" s="3" t="s">
        <v>661</v>
      </c>
      <c r="F375" s="3" t="s">
        <v>43</v>
      </c>
      <c r="G375" s="5" t="s">
        <v>660</v>
      </c>
      <c r="H375" s="3" t="s">
        <v>29</v>
      </c>
      <c r="I375" s="3" t="s">
        <v>30</v>
      </c>
      <c r="J375" s="3" t="s">
        <v>30</v>
      </c>
      <c r="K375" s="3">
        <v>2016</v>
      </c>
      <c r="L375" s="3">
        <v>9</v>
      </c>
      <c r="M375" s="3" t="s">
        <v>30</v>
      </c>
      <c r="N375" s="3" t="s">
        <v>30</v>
      </c>
      <c r="O375" s="3" t="s">
        <v>30</v>
      </c>
      <c r="P375" s="3">
        <v>890</v>
      </c>
      <c r="Q375" s="3">
        <v>1050</v>
      </c>
      <c r="R375" s="8"/>
      <c r="S375" s="9" t="str">
        <f t="shared" si="40"/>
        <v/>
      </c>
      <c r="T375" s="9" t="str">
        <f t="shared" ref="T375:T377" si="46">IF(R375="","",EDATE(S375,240))</f>
        <v/>
      </c>
      <c r="U375" s="2"/>
      <c r="V375" s="2"/>
      <c r="W375" s="2"/>
    </row>
    <row r="376" spans="1:23" ht="14.5" hidden="1" x14ac:dyDescent="0.35">
      <c r="A376" s="3" t="s">
        <v>658</v>
      </c>
      <c r="B376" s="3" t="str">
        <f>INDEX('Plant data'!D:D,MATCH('Blast furnaces'!$A376,'Plant data'!$A:$A,0))</f>
        <v>Shijiazhuang</v>
      </c>
      <c r="C376" s="3" t="str">
        <f>INDEX('Plant data'!E:E,MATCH('Blast furnaces'!$A376,'Plant data'!$A:$A,0))</f>
        <v>Hebei</v>
      </c>
      <c r="D376" s="3" t="str">
        <f>INDEX('Plant data'!F:F,MATCH('Blast furnaces'!$A376,'Plant data'!$A:$A,0))</f>
        <v>China</v>
      </c>
      <c r="E376" s="3" t="s">
        <v>662</v>
      </c>
      <c r="F376" s="3" t="s">
        <v>141</v>
      </c>
      <c r="G376" s="5" t="s">
        <v>660</v>
      </c>
      <c r="H376" s="3" t="s">
        <v>29</v>
      </c>
      <c r="I376" s="3" t="s">
        <v>30</v>
      </c>
      <c r="J376" s="3" t="s">
        <v>30</v>
      </c>
      <c r="K376" s="3" t="s">
        <v>30</v>
      </c>
      <c r="L376" s="3" t="s">
        <v>30</v>
      </c>
      <c r="M376" s="3" t="s">
        <v>30</v>
      </c>
      <c r="N376" s="3" t="s">
        <v>30</v>
      </c>
      <c r="O376" s="3" t="s">
        <v>30</v>
      </c>
      <c r="P376" s="3">
        <v>910</v>
      </c>
      <c r="Q376" s="3">
        <v>1080</v>
      </c>
      <c r="R376" s="8"/>
      <c r="S376" s="9" t="str">
        <f t="shared" si="40"/>
        <v/>
      </c>
      <c r="T376" s="9" t="str">
        <f t="shared" si="46"/>
        <v/>
      </c>
      <c r="U376" s="2"/>
      <c r="V376" s="2"/>
      <c r="W376" s="2"/>
    </row>
    <row r="377" spans="1:23" ht="14.5" hidden="1" x14ac:dyDescent="0.35">
      <c r="A377" s="3" t="s">
        <v>658</v>
      </c>
      <c r="B377" s="3" t="str">
        <f>INDEX('Plant data'!D:D,MATCH('Blast furnaces'!$A377,'Plant data'!$A:$A,0))</f>
        <v>Shijiazhuang</v>
      </c>
      <c r="C377" s="3" t="str">
        <f>INDEX('Plant data'!E:E,MATCH('Blast furnaces'!$A377,'Plant data'!$A:$A,0))</f>
        <v>Hebei</v>
      </c>
      <c r="D377" s="3" t="str">
        <f>INDEX('Plant data'!F:F,MATCH('Blast furnaces'!$A377,'Plant data'!$A:$A,0))</f>
        <v>China</v>
      </c>
      <c r="E377" s="3" t="s">
        <v>663</v>
      </c>
      <c r="F377" s="3" t="s">
        <v>263</v>
      </c>
      <c r="G377" s="5" t="s">
        <v>660</v>
      </c>
      <c r="H377" s="3" t="s">
        <v>29</v>
      </c>
      <c r="I377" s="4">
        <v>43678</v>
      </c>
      <c r="J377" s="3" t="s">
        <v>30</v>
      </c>
      <c r="K377" s="3">
        <v>2020</v>
      </c>
      <c r="L377" s="3">
        <v>5</v>
      </c>
      <c r="M377" s="3" t="s">
        <v>30</v>
      </c>
      <c r="N377" s="3" t="s">
        <v>30</v>
      </c>
      <c r="O377" s="3" t="s">
        <v>30</v>
      </c>
      <c r="P377" s="3">
        <v>1330</v>
      </c>
      <c r="Q377" s="3">
        <v>1580</v>
      </c>
      <c r="R377" s="8"/>
      <c r="S377" s="9" t="str">
        <f t="shared" si="40"/>
        <v/>
      </c>
      <c r="T377" s="9" t="str">
        <f t="shared" si="46"/>
        <v/>
      </c>
      <c r="U377" s="2"/>
      <c r="V377" s="2"/>
      <c r="W377" s="2"/>
    </row>
    <row r="378" spans="1:23" ht="14.5" hidden="1" x14ac:dyDescent="0.35">
      <c r="A378" s="3" t="s">
        <v>664</v>
      </c>
      <c r="B378" s="3" t="str">
        <f>INDEX('Plant data'!D:D,MATCH('Blast furnaces'!$A378,'Plant data'!$A:$A,0))</f>
        <v>Langfang</v>
      </c>
      <c r="C378" s="3" t="str">
        <f>INDEX('Plant data'!E:E,MATCH('Blast furnaces'!$A378,'Plant data'!$A:$A,0))</f>
        <v>Hebei</v>
      </c>
      <c r="D378" s="3" t="str">
        <f>INDEX('Plant data'!F:F,MATCH('Blast furnaces'!$A378,'Plant data'!$A:$A,0))</f>
        <v>China</v>
      </c>
      <c r="E378" s="3" t="s">
        <v>665</v>
      </c>
      <c r="F378" s="3" t="s">
        <v>62</v>
      </c>
      <c r="G378" s="5" t="s">
        <v>666</v>
      </c>
      <c r="H378" s="3" t="s">
        <v>190</v>
      </c>
      <c r="I378" s="3" t="s">
        <v>30</v>
      </c>
      <c r="J378" s="3" t="s">
        <v>30</v>
      </c>
      <c r="K378" s="3" t="s">
        <v>30</v>
      </c>
      <c r="L378" s="3" t="s">
        <v>30</v>
      </c>
      <c r="M378" s="3" t="s">
        <v>30</v>
      </c>
      <c r="N378" s="3" t="s">
        <v>30</v>
      </c>
      <c r="O378" s="3">
        <v>2018</v>
      </c>
      <c r="P378" s="3">
        <v>981</v>
      </c>
      <c r="Q378" s="3">
        <v>1000</v>
      </c>
      <c r="R378" s="8"/>
      <c r="S378" s="9" t="str">
        <f t="shared" si="40"/>
        <v/>
      </c>
      <c r="T378" s="2"/>
      <c r="U378" s="2"/>
      <c r="V378" s="2"/>
      <c r="W378" s="2"/>
    </row>
    <row r="379" spans="1:23" ht="14.5" hidden="1" x14ac:dyDescent="0.35">
      <c r="A379" s="3" t="s">
        <v>664</v>
      </c>
      <c r="B379" s="3" t="str">
        <f>INDEX('Plant data'!D:D,MATCH('Blast furnaces'!$A379,'Plant data'!$A:$A,0))</f>
        <v>Langfang</v>
      </c>
      <c r="C379" s="3" t="str">
        <f>INDEX('Plant data'!E:E,MATCH('Blast furnaces'!$A379,'Plant data'!$A:$A,0))</f>
        <v>Hebei</v>
      </c>
      <c r="D379" s="3" t="str">
        <f>INDEX('Plant data'!F:F,MATCH('Blast furnaces'!$A379,'Plant data'!$A:$A,0))</f>
        <v>China</v>
      </c>
      <c r="E379" s="3" t="s">
        <v>667</v>
      </c>
      <c r="F379" s="3" t="s">
        <v>180</v>
      </c>
      <c r="G379" s="5" t="s">
        <v>666</v>
      </c>
      <c r="H379" s="3" t="s">
        <v>190</v>
      </c>
      <c r="I379" s="3" t="s">
        <v>30</v>
      </c>
      <c r="J379" s="3" t="s">
        <v>30</v>
      </c>
      <c r="K379" s="3" t="s">
        <v>30</v>
      </c>
      <c r="L379" s="3" t="s">
        <v>30</v>
      </c>
      <c r="M379" s="3" t="s">
        <v>30</v>
      </c>
      <c r="N379" s="3" t="s">
        <v>30</v>
      </c>
      <c r="O379" s="3">
        <v>2018</v>
      </c>
      <c r="P379" s="3">
        <v>981</v>
      </c>
      <c r="Q379" s="3">
        <v>1000</v>
      </c>
      <c r="R379" s="8"/>
      <c r="S379" s="9" t="str">
        <f t="shared" si="40"/>
        <v/>
      </c>
      <c r="T379" s="2"/>
      <c r="U379" s="2"/>
      <c r="V379" s="2"/>
      <c r="W379" s="2"/>
    </row>
    <row r="380" spans="1:23" ht="14.5" hidden="1" x14ac:dyDescent="0.35">
      <c r="A380" s="3" t="s">
        <v>664</v>
      </c>
      <c r="B380" s="3" t="str">
        <f>INDEX('Plant data'!D:D,MATCH('Blast furnaces'!$A380,'Plant data'!$A:$A,0))</f>
        <v>Langfang</v>
      </c>
      <c r="C380" s="3" t="str">
        <f>INDEX('Plant data'!E:E,MATCH('Blast furnaces'!$A380,'Plant data'!$A:$A,0))</f>
        <v>Hebei</v>
      </c>
      <c r="D380" s="3" t="str">
        <f>INDEX('Plant data'!F:F,MATCH('Blast furnaces'!$A380,'Plant data'!$A:$A,0))</f>
        <v>China</v>
      </c>
      <c r="E380" s="3" t="s">
        <v>668</v>
      </c>
      <c r="F380" s="3" t="s">
        <v>236</v>
      </c>
      <c r="G380" s="5" t="s">
        <v>666</v>
      </c>
      <c r="H380" s="3" t="s">
        <v>190</v>
      </c>
      <c r="I380" s="3" t="s">
        <v>30</v>
      </c>
      <c r="J380" s="3" t="s">
        <v>30</v>
      </c>
      <c r="K380" s="3" t="s">
        <v>30</v>
      </c>
      <c r="L380" s="3" t="s">
        <v>30</v>
      </c>
      <c r="M380" s="3" t="s">
        <v>30</v>
      </c>
      <c r="N380" s="3" t="s">
        <v>30</v>
      </c>
      <c r="O380" s="3">
        <v>2018</v>
      </c>
      <c r="P380" s="3">
        <v>1059</v>
      </c>
      <c r="Q380" s="3">
        <v>1080</v>
      </c>
      <c r="R380" s="8"/>
      <c r="S380" s="9" t="str">
        <f t="shared" si="40"/>
        <v/>
      </c>
      <c r="T380" s="2"/>
      <c r="U380" s="2"/>
      <c r="V380" s="2"/>
      <c r="W380" s="2"/>
    </row>
    <row r="381" spans="1:23" ht="14.5" hidden="1" x14ac:dyDescent="0.35">
      <c r="A381" s="3" t="s">
        <v>664</v>
      </c>
      <c r="B381" s="3" t="str">
        <f>INDEX('Plant data'!D:D,MATCH('Blast furnaces'!$A381,'Plant data'!$A:$A,0))</f>
        <v>Langfang</v>
      </c>
      <c r="C381" s="3" t="str">
        <f>INDEX('Plant data'!E:E,MATCH('Blast furnaces'!$A381,'Plant data'!$A:$A,0))</f>
        <v>Hebei</v>
      </c>
      <c r="D381" s="3" t="str">
        <f>INDEX('Plant data'!F:F,MATCH('Blast furnaces'!$A381,'Plant data'!$A:$A,0))</f>
        <v>China</v>
      </c>
      <c r="E381" s="3" t="s">
        <v>669</v>
      </c>
      <c r="F381" s="3" t="s">
        <v>243</v>
      </c>
      <c r="G381" s="5" t="s">
        <v>666</v>
      </c>
      <c r="H381" s="3" t="s">
        <v>190</v>
      </c>
      <c r="I381" s="3" t="s">
        <v>30</v>
      </c>
      <c r="J381" s="3" t="s">
        <v>30</v>
      </c>
      <c r="K381" s="3" t="s">
        <v>30</v>
      </c>
      <c r="L381" s="3" t="s">
        <v>30</v>
      </c>
      <c r="M381" s="3" t="s">
        <v>30</v>
      </c>
      <c r="N381" s="3" t="s">
        <v>30</v>
      </c>
      <c r="O381" s="3">
        <v>2018</v>
      </c>
      <c r="P381" s="3">
        <v>1059</v>
      </c>
      <c r="Q381" s="3">
        <v>1080</v>
      </c>
      <c r="R381" s="8"/>
      <c r="S381" s="9" t="str">
        <f t="shared" si="40"/>
        <v/>
      </c>
      <c r="T381" s="2"/>
      <c r="U381" s="2"/>
      <c r="V381" s="2"/>
      <c r="W381" s="2"/>
    </row>
    <row r="382" spans="1:23" ht="14.5" hidden="1" x14ac:dyDescent="0.35">
      <c r="A382" s="3" t="s">
        <v>670</v>
      </c>
      <c r="B382" s="3" t="str">
        <f>INDEX('Plant data'!D:D,MATCH('Blast furnaces'!$A382,'Plant data'!$A:$A,0))</f>
        <v>Shuangyashan</v>
      </c>
      <c r="C382" s="3" t="str">
        <f>INDEX('Plant data'!E:E,MATCH('Blast furnaces'!$A382,'Plant data'!$A:$A,0))</f>
        <v>Heilongjiang</v>
      </c>
      <c r="D382" s="3" t="str">
        <f>INDEX('Plant data'!F:F,MATCH('Blast furnaces'!$A382,'Plant data'!$A:$A,0))</f>
        <v>China</v>
      </c>
      <c r="E382" s="3" t="s">
        <v>671</v>
      </c>
      <c r="F382" s="3" t="s">
        <v>27</v>
      </c>
      <c r="G382" s="5" t="s">
        <v>672</v>
      </c>
      <c r="H382" s="3" t="s">
        <v>29</v>
      </c>
      <c r="I382" s="3" t="s">
        <v>30</v>
      </c>
      <c r="J382" s="3" t="s">
        <v>30</v>
      </c>
      <c r="K382" s="3">
        <v>2006</v>
      </c>
      <c r="L382" s="3">
        <v>19</v>
      </c>
      <c r="M382" s="3" t="s">
        <v>30</v>
      </c>
      <c r="N382" s="3" t="s">
        <v>30</v>
      </c>
      <c r="O382" s="3" t="s">
        <v>30</v>
      </c>
      <c r="P382" s="3">
        <v>667</v>
      </c>
      <c r="Q382" s="3">
        <v>580</v>
      </c>
      <c r="R382" s="4">
        <v>43983</v>
      </c>
      <c r="S382" s="9">
        <f t="shared" si="40"/>
        <v>43983</v>
      </c>
      <c r="T382" s="9">
        <f t="shared" ref="T382:T389" si="47">IF(R382="","",EDATE(S382,240))</f>
        <v>51288</v>
      </c>
      <c r="U382" s="2"/>
      <c r="V382" s="2"/>
      <c r="W382" s="2"/>
    </row>
    <row r="383" spans="1:23" ht="14.5" hidden="1" x14ac:dyDescent="0.35">
      <c r="A383" s="3" t="s">
        <v>670</v>
      </c>
      <c r="B383" s="3" t="str">
        <f>INDEX('Plant data'!D:D,MATCH('Blast furnaces'!$A383,'Plant data'!$A:$A,0))</f>
        <v>Shuangyashan</v>
      </c>
      <c r="C383" s="3" t="str">
        <f>INDEX('Plant data'!E:E,MATCH('Blast furnaces'!$A383,'Plant data'!$A:$A,0))</f>
        <v>Heilongjiang</v>
      </c>
      <c r="D383" s="3" t="str">
        <f>INDEX('Plant data'!F:F,MATCH('Blast furnaces'!$A383,'Plant data'!$A:$A,0))</f>
        <v>China</v>
      </c>
      <c r="E383" s="3" t="s">
        <v>673</v>
      </c>
      <c r="F383" s="3" t="s">
        <v>62</v>
      </c>
      <c r="G383" s="5" t="s">
        <v>672</v>
      </c>
      <c r="H383" s="3" t="s">
        <v>29</v>
      </c>
      <c r="I383" s="3" t="s">
        <v>30</v>
      </c>
      <c r="J383" s="3" t="s">
        <v>30</v>
      </c>
      <c r="K383" s="3" t="s">
        <v>30</v>
      </c>
      <c r="L383" s="3" t="s">
        <v>30</v>
      </c>
      <c r="M383" s="3" t="s">
        <v>30</v>
      </c>
      <c r="N383" s="3" t="s">
        <v>30</v>
      </c>
      <c r="O383" s="3" t="s">
        <v>30</v>
      </c>
      <c r="P383" s="3">
        <v>667</v>
      </c>
      <c r="Q383" s="3">
        <v>580</v>
      </c>
      <c r="R383" s="6">
        <v>45610</v>
      </c>
      <c r="S383" s="9">
        <f t="shared" si="40"/>
        <v>45610</v>
      </c>
      <c r="T383" s="9">
        <f t="shared" si="47"/>
        <v>52915</v>
      </c>
      <c r="U383" s="2"/>
      <c r="V383" s="2"/>
      <c r="W383" s="2"/>
    </row>
    <row r="384" spans="1:23" ht="14.5" hidden="1" x14ac:dyDescent="0.35">
      <c r="A384" s="3" t="s">
        <v>670</v>
      </c>
      <c r="B384" s="3" t="str">
        <f>INDEX('Plant data'!D:D,MATCH('Blast furnaces'!$A384,'Plant data'!$A:$A,0))</f>
        <v>Shuangyashan</v>
      </c>
      <c r="C384" s="3" t="str">
        <f>INDEX('Plant data'!E:E,MATCH('Blast furnaces'!$A384,'Plant data'!$A:$A,0))</f>
        <v>Heilongjiang</v>
      </c>
      <c r="D384" s="3" t="str">
        <f>INDEX('Plant data'!F:F,MATCH('Blast furnaces'!$A384,'Plant data'!$A:$A,0))</f>
        <v>China</v>
      </c>
      <c r="E384" s="3" t="s">
        <v>674</v>
      </c>
      <c r="F384" s="3" t="s">
        <v>180</v>
      </c>
      <c r="G384" s="5" t="s">
        <v>672</v>
      </c>
      <c r="H384" s="3" t="s">
        <v>29</v>
      </c>
      <c r="I384" s="3" t="s">
        <v>30</v>
      </c>
      <c r="J384" s="3" t="s">
        <v>30</v>
      </c>
      <c r="K384" s="3" t="s">
        <v>30</v>
      </c>
      <c r="L384" s="3" t="s">
        <v>30</v>
      </c>
      <c r="M384" s="3" t="s">
        <v>30</v>
      </c>
      <c r="N384" s="3" t="s">
        <v>30</v>
      </c>
      <c r="O384" s="3" t="s">
        <v>30</v>
      </c>
      <c r="P384" s="3">
        <v>667</v>
      </c>
      <c r="Q384" s="3">
        <v>580</v>
      </c>
      <c r="R384" s="8"/>
      <c r="S384" s="9" t="str">
        <f t="shared" si="40"/>
        <v/>
      </c>
      <c r="T384" s="9" t="str">
        <f t="shared" si="47"/>
        <v/>
      </c>
      <c r="U384" s="2"/>
      <c r="V384" s="2"/>
      <c r="W384" s="2"/>
    </row>
    <row r="385" spans="1:23" ht="14.5" hidden="1" x14ac:dyDescent="0.35">
      <c r="A385" s="3" t="s">
        <v>675</v>
      </c>
      <c r="B385" s="3" t="str">
        <f>INDEX('Plant data'!D:D,MATCH('Blast furnaces'!$A385,'Plant data'!$A:$A,0))</f>
        <v>Yichun</v>
      </c>
      <c r="C385" s="3" t="str">
        <f>INDEX('Plant data'!E:E,MATCH('Blast furnaces'!$A385,'Plant data'!$A:$A,0))</f>
        <v>Heilongjiang</v>
      </c>
      <c r="D385" s="3" t="str">
        <f>INDEX('Plant data'!F:F,MATCH('Blast furnaces'!$A385,'Plant data'!$A:$A,0))</f>
        <v>China</v>
      </c>
      <c r="E385" s="3" t="s">
        <v>676</v>
      </c>
      <c r="F385" s="3" t="s">
        <v>62</v>
      </c>
      <c r="G385" s="5" t="s">
        <v>677</v>
      </c>
      <c r="H385" s="3" t="s">
        <v>29</v>
      </c>
      <c r="I385" s="3" t="s">
        <v>30</v>
      </c>
      <c r="J385" s="3" t="s">
        <v>30</v>
      </c>
      <c r="K385" s="3" t="s">
        <v>30</v>
      </c>
      <c r="L385" s="3" t="s">
        <v>30</v>
      </c>
      <c r="M385" s="3" t="s">
        <v>30</v>
      </c>
      <c r="N385" s="3" t="s">
        <v>30</v>
      </c>
      <c r="O385" s="3" t="s">
        <v>30</v>
      </c>
      <c r="P385" s="3">
        <v>1040</v>
      </c>
      <c r="Q385" s="3">
        <v>1080</v>
      </c>
      <c r="R385" s="8"/>
      <c r="S385" s="9" t="str">
        <f t="shared" si="40"/>
        <v/>
      </c>
      <c r="T385" s="9" t="str">
        <f t="shared" si="47"/>
        <v/>
      </c>
      <c r="U385" s="2"/>
      <c r="V385" s="2"/>
      <c r="W385" s="2"/>
    </row>
    <row r="386" spans="1:23" ht="14.5" hidden="1" x14ac:dyDescent="0.35">
      <c r="A386" s="3" t="s">
        <v>675</v>
      </c>
      <c r="B386" s="3" t="str">
        <f>INDEX('Plant data'!D:D,MATCH('Blast furnaces'!$A386,'Plant data'!$A:$A,0))</f>
        <v>Yichun</v>
      </c>
      <c r="C386" s="3" t="str">
        <f>INDEX('Plant data'!E:E,MATCH('Blast furnaces'!$A386,'Plant data'!$A:$A,0))</f>
        <v>Heilongjiang</v>
      </c>
      <c r="D386" s="3" t="str">
        <f>INDEX('Plant data'!F:F,MATCH('Blast furnaces'!$A386,'Plant data'!$A:$A,0))</f>
        <v>China</v>
      </c>
      <c r="E386" s="3" t="s">
        <v>678</v>
      </c>
      <c r="F386" s="3" t="s">
        <v>43</v>
      </c>
      <c r="G386" s="5" t="s">
        <v>677</v>
      </c>
      <c r="H386" s="3" t="s">
        <v>29</v>
      </c>
      <c r="I386" s="3" t="s">
        <v>30</v>
      </c>
      <c r="J386" s="3" t="s">
        <v>30</v>
      </c>
      <c r="K386" s="3">
        <v>2013</v>
      </c>
      <c r="L386" s="3">
        <v>12</v>
      </c>
      <c r="M386" s="3" t="s">
        <v>30</v>
      </c>
      <c r="N386" s="3" t="s">
        <v>30</v>
      </c>
      <c r="O386" s="3" t="s">
        <v>30</v>
      </c>
      <c r="P386" s="3">
        <v>1180</v>
      </c>
      <c r="Q386" s="3">
        <v>1260</v>
      </c>
      <c r="R386" s="6">
        <v>43744</v>
      </c>
      <c r="S386" s="9">
        <f t="shared" si="40"/>
        <v>43744</v>
      </c>
      <c r="T386" s="9">
        <f t="shared" si="47"/>
        <v>51049</v>
      </c>
      <c r="U386" s="2"/>
      <c r="V386" s="2"/>
      <c r="W386" s="2"/>
    </row>
    <row r="387" spans="1:23" ht="14.5" hidden="1" x14ac:dyDescent="0.35">
      <c r="A387" s="3" t="s">
        <v>675</v>
      </c>
      <c r="B387" s="3" t="str">
        <f>INDEX('Plant data'!D:D,MATCH('Blast furnaces'!$A387,'Plant data'!$A:$A,0))</f>
        <v>Yichun</v>
      </c>
      <c r="C387" s="3" t="str">
        <f>INDEX('Plant data'!E:E,MATCH('Blast furnaces'!$A387,'Plant data'!$A:$A,0))</f>
        <v>Heilongjiang</v>
      </c>
      <c r="D387" s="3" t="str">
        <f>INDEX('Plant data'!F:F,MATCH('Blast furnaces'!$A387,'Plant data'!$A:$A,0))</f>
        <v>China</v>
      </c>
      <c r="E387" s="3" t="s">
        <v>679</v>
      </c>
      <c r="F387" s="3" t="s">
        <v>180</v>
      </c>
      <c r="G387" s="5" t="s">
        <v>677</v>
      </c>
      <c r="H387" s="3" t="s">
        <v>29</v>
      </c>
      <c r="I387" s="3" t="s">
        <v>30</v>
      </c>
      <c r="J387" s="3" t="s">
        <v>30</v>
      </c>
      <c r="K387" s="3" t="s">
        <v>30</v>
      </c>
      <c r="L387" s="3" t="s">
        <v>30</v>
      </c>
      <c r="M387" s="3" t="s">
        <v>30</v>
      </c>
      <c r="N387" s="3" t="s">
        <v>30</v>
      </c>
      <c r="O387" s="3" t="s">
        <v>30</v>
      </c>
      <c r="P387" s="3">
        <v>1180</v>
      </c>
      <c r="Q387" s="3">
        <v>1260</v>
      </c>
      <c r="R387" s="8"/>
      <c r="S387" s="9" t="str">
        <f t="shared" ref="S387:S450" si="48">_xlfn.LET(
  _xlpm.x, R387,
  _xlpm.t, TEXT(R387,"@"),
  IF(R387="","",
     IF(ISNUMBER(_xlpm.x),
        IF(_xlpm.x&gt;=30000, _xlpm.x, DATE(_xlpm.x,1,1)),
        DATE(
          LEFT(_xlpm.t,4),
          IF(LEN(_xlpm.t)&gt;=7, MID(_xlpm.t,6,2), 1),
          IF(LEN(_xlpm.t)&gt;=10, RIGHT(_xlpm.t,2), 1)
        )
     )
  )
)</f>
        <v/>
      </c>
      <c r="T387" s="9" t="str">
        <f t="shared" si="47"/>
        <v/>
      </c>
      <c r="U387" s="2"/>
      <c r="V387" s="2"/>
      <c r="W387" s="2"/>
    </row>
    <row r="388" spans="1:23" ht="14.5" hidden="1" x14ac:dyDescent="0.35">
      <c r="A388" s="3" t="s">
        <v>680</v>
      </c>
      <c r="B388" s="3" t="str">
        <f>INDEX('Plant data'!D:D,MATCH('Blast furnaces'!$A388,'Plant data'!$A:$A,0))</f>
        <v>Qiqihar</v>
      </c>
      <c r="C388" s="3" t="str">
        <f>INDEX('Plant data'!E:E,MATCH('Blast furnaces'!$A388,'Plant data'!$A:$A,0))</f>
        <v>Heilongjiang</v>
      </c>
      <c r="D388" s="3" t="str">
        <f>INDEX('Plant data'!F:F,MATCH('Blast furnaces'!$A388,'Plant data'!$A:$A,0))</f>
        <v>China</v>
      </c>
      <c r="E388" s="3" t="s">
        <v>681</v>
      </c>
      <c r="F388" s="3" t="s">
        <v>222</v>
      </c>
      <c r="G388" s="5" t="s">
        <v>682</v>
      </c>
      <c r="H388" s="3" t="s">
        <v>29</v>
      </c>
      <c r="I388" s="3" t="s">
        <v>30</v>
      </c>
      <c r="J388" s="3" t="s">
        <v>30</v>
      </c>
      <c r="K388" s="3">
        <v>2010</v>
      </c>
      <c r="L388" s="3">
        <v>15</v>
      </c>
      <c r="M388" s="3" t="s">
        <v>30</v>
      </c>
      <c r="N388" s="3" t="s">
        <v>30</v>
      </c>
      <c r="O388" s="3" t="s">
        <v>30</v>
      </c>
      <c r="P388" s="3">
        <v>800</v>
      </c>
      <c r="Q388" s="3">
        <v>450</v>
      </c>
      <c r="R388" s="4">
        <v>44440</v>
      </c>
      <c r="S388" s="9">
        <f t="shared" si="48"/>
        <v>44440</v>
      </c>
      <c r="T388" s="9">
        <f t="shared" si="47"/>
        <v>51745</v>
      </c>
      <c r="U388" s="2"/>
      <c r="V388" s="2"/>
      <c r="W388" s="2"/>
    </row>
    <row r="389" spans="1:23" ht="14.5" hidden="1" x14ac:dyDescent="0.35">
      <c r="A389" s="3" t="s">
        <v>680</v>
      </c>
      <c r="B389" s="3" t="str">
        <f>INDEX('Plant data'!D:D,MATCH('Blast furnaces'!$A389,'Plant data'!$A:$A,0))</f>
        <v>Qiqihar</v>
      </c>
      <c r="C389" s="3" t="str">
        <f>INDEX('Plant data'!E:E,MATCH('Blast furnaces'!$A389,'Plant data'!$A:$A,0))</f>
        <v>Heilongjiang</v>
      </c>
      <c r="D389" s="3" t="str">
        <f>INDEX('Plant data'!F:F,MATCH('Blast furnaces'!$A389,'Plant data'!$A:$A,0))</f>
        <v>China</v>
      </c>
      <c r="E389" s="3" t="s">
        <v>683</v>
      </c>
      <c r="F389" s="3" t="s">
        <v>153</v>
      </c>
      <c r="G389" s="5" t="s">
        <v>682</v>
      </c>
      <c r="H389" s="3" t="s">
        <v>29</v>
      </c>
      <c r="I389" s="3" t="s">
        <v>30</v>
      </c>
      <c r="J389" s="3" t="s">
        <v>30</v>
      </c>
      <c r="K389" s="3" t="s">
        <v>30</v>
      </c>
      <c r="L389" s="3" t="s">
        <v>30</v>
      </c>
      <c r="M389" s="3" t="s">
        <v>30</v>
      </c>
      <c r="N389" s="3" t="s">
        <v>30</v>
      </c>
      <c r="O389" s="3" t="s">
        <v>30</v>
      </c>
      <c r="P389" s="3">
        <v>800</v>
      </c>
      <c r="Q389" s="3">
        <v>450</v>
      </c>
      <c r="R389" s="8"/>
      <c r="S389" s="9" t="str">
        <f t="shared" si="48"/>
        <v/>
      </c>
      <c r="T389" s="9" t="str">
        <f t="shared" si="47"/>
        <v/>
      </c>
      <c r="U389" s="2"/>
      <c r="V389" s="2"/>
      <c r="W389" s="2"/>
    </row>
    <row r="390" spans="1:23" ht="14.5" hidden="1" x14ac:dyDescent="0.35">
      <c r="A390" s="3" t="s">
        <v>684</v>
      </c>
      <c r="B390" s="3" t="str">
        <f>INDEX('Plant data'!D:D,MATCH('Blast furnaces'!$A390,'Plant data'!$A:$A,0))</f>
        <v>Anyang</v>
      </c>
      <c r="C390" s="3" t="str">
        <f>INDEX('Plant data'!E:E,MATCH('Blast furnaces'!$A390,'Plant data'!$A:$A,0))</f>
        <v>Henan</v>
      </c>
      <c r="D390" s="3" t="str">
        <f>INDEX('Plant data'!F:F,MATCH('Blast furnaces'!$A390,'Plant data'!$A:$A,0))</f>
        <v>China</v>
      </c>
      <c r="E390" s="3" t="s">
        <v>685</v>
      </c>
      <c r="F390" s="3" t="s">
        <v>180</v>
      </c>
      <c r="G390" s="5" t="s">
        <v>686</v>
      </c>
      <c r="H390" s="3" t="s">
        <v>190</v>
      </c>
      <c r="I390" s="3" t="s">
        <v>30</v>
      </c>
      <c r="J390" s="3" t="s">
        <v>30</v>
      </c>
      <c r="K390" s="3" t="s">
        <v>30</v>
      </c>
      <c r="L390" s="3" t="s">
        <v>30</v>
      </c>
      <c r="M390" s="3">
        <v>2019</v>
      </c>
      <c r="N390" s="3" t="s">
        <v>30</v>
      </c>
      <c r="O390" s="3">
        <v>2021</v>
      </c>
      <c r="P390" s="3">
        <v>463</v>
      </c>
      <c r="Q390" s="3">
        <v>450</v>
      </c>
      <c r="R390" s="8"/>
      <c r="S390" s="9" t="str">
        <f t="shared" si="48"/>
        <v/>
      </c>
      <c r="T390" s="2"/>
      <c r="U390" s="2"/>
      <c r="V390" s="2"/>
      <c r="W390" s="2"/>
    </row>
    <row r="391" spans="1:23" ht="14.5" hidden="1" x14ac:dyDescent="0.35">
      <c r="A391" s="3" t="s">
        <v>684</v>
      </c>
      <c r="B391" s="3" t="str">
        <f>INDEX('Plant data'!D:D,MATCH('Blast furnaces'!$A391,'Plant data'!$A:$A,0))</f>
        <v>Anyang</v>
      </c>
      <c r="C391" s="3" t="str">
        <f>INDEX('Plant data'!E:E,MATCH('Blast furnaces'!$A391,'Plant data'!$A:$A,0))</f>
        <v>Henan</v>
      </c>
      <c r="D391" s="3" t="str">
        <f>INDEX('Plant data'!F:F,MATCH('Blast furnaces'!$A391,'Plant data'!$A:$A,0))</f>
        <v>China</v>
      </c>
      <c r="E391" s="3" t="s">
        <v>687</v>
      </c>
      <c r="F391" s="3" t="s">
        <v>236</v>
      </c>
      <c r="G391" s="5" t="s">
        <v>686</v>
      </c>
      <c r="H391" s="3" t="s">
        <v>190</v>
      </c>
      <c r="I391" s="3" t="s">
        <v>30</v>
      </c>
      <c r="J391" s="3" t="s">
        <v>30</v>
      </c>
      <c r="K391" s="3" t="s">
        <v>30</v>
      </c>
      <c r="L391" s="3" t="s">
        <v>30</v>
      </c>
      <c r="M391" s="3">
        <v>2019</v>
      </c>
      <c r="N391" s="3" t="s">
        <v>30</v>
      </c>
      <c r="O391" s="3">
        <v>2021</v>
      </c>
      <c r="P391" s="3">
        <v>463</v>
      </c>
      <c r="Q391" s="3">
        <v>450</v>
      </c>
      <c r="R391" s="8"/>
      <c r="S391" s="9" t="str">
        <f t="shared" si="48"/>
        <v/>
      </c>
      <c r="T391" s="2"/>
      <c r="U391" s="2"/>
      <c r="V391" s="2"/>
      <c r="W391" s="2"/>
    </row>
    <row r="392" spans="1:23" ht="14.5" hidden="1" x14ac:dyDescent="0.35">
      <c r="A392" s="3" t="s">
        <v>684</v>
      </c>
      <c r="B392" s="3" t="str">
        <f>INDEX('Plant data'!D:D,MATCH('Blast furnaces'!$A392,'Plant data'!$A:$A,0))</f>
        <v>Anyang</v>
      </c>
      <c r="C392" s="3" t="str">
        <f>INDEX('Plant data'!E:E,MATCH('Blast furnaces'!$A392,'Plant data'!$A:$A,0))</f>
        <v>Henan</v>
      </c>
      <c r="D392" s="3" t="str">
        <f>INDEX('Plant data'!F:F,MATCH('Blast furnaces'!$A392,'Plant data'!$A:$A,0))</f>
        <v>China</v>
      </c>
      <c r="E392" s="3" t="s">
        <v>688</v>
      </c>
      <c r="F392" s="3" t="s">
        <v>243</v>
      </c>
      <c r="G392" s="5" t="s">
        <v>686</v>
      </c>
      <c r="H392" s="3" t="s">
        <v>190</v>
      </c>
      <c r="I392" s="3" t="s">
        <v>30</v>
      </c>
      <c r="J392" s="3" t="s">
        <v>30</v>
      </c>
      <c r="K392" s="3" t="s">
        <v>30</v>
      </c>
      <c r="L392" s="3" t="s">
        <v>30</v>
      </c>
      <c r="M392" s="3">
        <v>2019</v>
      </c>
      <c r="N392" s="3" t="s">
        <v>30</v>
      </c>
      <c r="O392" s="3">
        <v>2021</v>
      </c>
      <c r="P392" s="3">
        <v>463</v>
      </c>
      <c r="Q392" s="3">
        <v>450</v>
      </c>
      <c r="R392" s="8"/>
      <c r="S392" s="9" t="str">
        <f t="shared" si="48"/>
        <v/>
      </c>
      <c r="T392" s="2"/>
      <c r="U392" s="2"/>
      <c r="V392" s="2"/>
      <c r="W392" s="2"/>
    </row>
    <row r="393" spans="1:23" ht="14.5" hidden="1" x14ac:dyDescent="0.35">
      <c r="A393" s="3" t="s">
        <v>684</v>
      </c>
      <c r="B393" s="3" t="str">
        <f>INDEX('Plant data'!D:D,MATCH('Blast furnaces'!$A393,'Plant data'!$A:$A,0))</f>
        <v>Anyang</v>
      </c>
      <c r="C393" s="3" t="str">
        <f>INDEX('Plant data'!E:E,MATCH('Blast furnaces'!$A393,'Plant data'!$A:$A,0))</f>
        <v>Henan</v>
      </c>
      <c r="D393" s="3" t="str">
        <f>INDEX('Plant data'!F:F,MATCH('Blast furnaces'!$A393,'Plant data'!$A:$A,0))</f>
        <v>China</v>
      </c>
      <c r="E393" s="3" t="s">
        <v>689</v>
      </c>
      <c r="F393" s="3" t="s">
        <v>62</v>
      </c>
      <c r="G393" s="5" t="s">
        <v>686</v>
      </c>
      <c r="H393" s="3" t="s">
        <v>190</v>
      </c>
      <c r="I393" s="3" t="s">
        <v>30</v>
      </c>
      <c r="J393" s="3" t="s">
        <v>30</v>
      </c>
      <c r="K393" s="3" t="s">
        <v>30</v>
      </c>
      <c r="L393" s="3" t="s">
        <v>30</v>
      </c>
      <c r="M393" s="3" t="s">
        <v>30</v>
      </c>
      <c r="N393" s="3" t="s">
        <v>30</v>
      </c>
      <c r="O393" s="3" t="s">
        <v>30</v>
      </c>
      <c r="P393" s="3">
        <v>463</v>
      </c>
      <c r="Q393" s="3">
        <v>450</v>
      </c>
      <c r="R393" s="8"/>
      <c r="S393" s="9" t="str">
        <f t="shared" si="48"/>
        <v/>
      </c>
      <c r="T393" s="2"/>
      <c r="U393" s="2"/>
      <c r="V393" s="2"/>
      <c r="W393" s="2"/>
    </row>
    <row r="394" spans="1:23" ht="14.5" hidden="1" x14ac:dyDescent="0.35">
      <c r="A394" s="3" t="s">
        <v>684</v>
      </c>
      <c r="B394" s="3" t="str">
        <f>INDEX('Plant data'!D:D,MATCH('Blast furnaces'!$A394,'Plant data'!$A:$A,0))</f>
        <v>Anyang</v>
      </c>
      <c r="C394" s="3" t="str">
        <f>INDEX('Plant data'!E:E,MATCH('Blast furnaces'!$A394,'Plant data'!$A:$A,0))</f>
        <v>Henan</v>
      </c>
      <c r="D394" s="3" t="str">
        <f>INDEX('Plant data'!F:F,MATCH('Blast furnaces'!$A394,'Plant data'!$A:$A,0))</f>
        <v>China</v>
      </c>
      <c r="E394" s="3" t="s">
        <v>690</v>
      </c>
      <c r="F394" s="3" t="s">
        <v>691</v>
      </c>
      <c r="G394" s="5" t="s">
        <v>686</v>
      </c>
      <c r="H394" s="3" t="s">
        <v>29</v>
      </c>
      <c r="I394" s="3" t="s">
        <v>30</v>
      </c>
      <c r="J394" s="3" t="s">
        <v>30</v>
      </c>
      <c r="K394" s="3">
        <v>2005</v>
      </c>
      <c r="L394" s="3">
        <v>20</v>
      </c>
      <c r="M394" s="3" t="s">
        <v>30</v>
      </c>
      <c r="N394" s="3" t="s">
        <v>30</v>
      </c>
      <c r="O394" s="3" t="s">
        <v>30</v>
      </c>
      <c r="P394" s="3">
        <v>1945</v>
      </c>
      <c r="Q394" s="3">
        <v>2200</v>
      </c>
      <c r="R394" s="3">
        <v>2019</v>
      </c>
      <c r="S394" s="9">
        <f t="shared" si="48"/>
        <v>43466</v>
      </c>
      <c r="T394" s="9">
        <f t="shared" ref="T394:T401" si="49">IF(R394="","",EDATE(S394,240))</f>
        <v>50771</v>
      </c>
      <c r="U394" s="2"/>
      <c r="V394" s="2"/>
      <c r="W394" s="2"/>
    </row>
    <row r="395" spans="1:23" ht="14.5" hidden="1" x14ac:dyDescent="0.35">
      <c r="A395" s="3" t="s">
        <v>684</v>
      </c>
      <c r="B395" s="3" t="str">
        <f>INDEX('Plant data'!D:D,MATCH('Blast furnaces'!$A395,'Plant data'!$A:$A,0))</f>
        <v>Anyang</v>
      </c>
      <c r="C395" s="3" t="str">
        <f>INDEX('Plant data'!E:E,MATCH('Blast furnaces'!$A395,'Plant data'!$A:$A,0))</f>
        <v>Henan</v>
      </c>
      <c r="D395" s="3" t="str">
        <f>INDEX('Plant data'!F:F,MATCH('Blast furnaces'!$A395,'Plant data'!$A:$A,0))</f>
        <v>China</v>
      </c>
      <c r="E395" s="3" t="s">
        <v>692</v>
      </c>
      <c r="F395" s="3" t="s">
        <v>693</v>
      </c>
      <c r="G395" s="5" t="s">
        <v>686</v>
      </c>
      <c r="H395" s="3" t="s">
        <v>29</v>
      </c>
      <c r="I395" s="3" t="s">
        <v>30</v>
      </c>
      <c r="J395" s="3" t="s">
        <v>30</v>
      </c>
      <c r="K395" s="3">
        <v>2007</v>
      </c>
      <c r="L395" s="3">
        <v>18</v>
      </c>
      <c r="M395" s="3" t="s">
        <v>30</v>
      </c>
      <c r="N395" s="3" t="s">
        <v>30</v>
      </c>
      <c r="O395" s="3" t="s">
        <v>30</v>
      </c>
      <c r="P395" s="3">
        <v>2204</v>
      </c>
      <c r="Q395" s="3">
        <v>2800</v>
      </c>
      <c r="R395" s="3">
        <v>2016</v>
      </c>
      <c r="S395" s="9">
        <f t="shared" si="48"/>
        <v>42370</v>
      </c>
      <c r="T395" s="9">
        <f t="shared" si="49"/>
        <v>49675</v>
      </c>
      <c r="U395" s="2"/>
      <c r="V395" s="2"/>
      <c r="W395" s="2"/>
    </row>
    <row r="396" spans="1:23" ht="14.5" hidden="1" x14ac:dyDescent="0.35">
      <c r="A396" s="3" t="s">
        <v>684</v>
      </c>
      <c r="B396" s="3" t="str">
        <f>INDEX('Plant data'!D:D,MATCH('Blast furnaces'!$A396,'Plant data'!$A:$A,0))</f>
        <v>Anyang</v>
      </c>
      <c r="C396" s="3" t="str">
        <f>INDEX('Plant data'!E:E,MATCH('Blast furnaces'!$A396,'Plant data'!$A:$A,0))</f>
        <v>Henan</v>
      </c>
      <c r="D396" s="3" t="str">
        <f>INDEX('Plant data'!F:F,MATCH('Blast furnaces'!$A396,'Plant data'!$A:$A,0))</f>
        <v>China</v>
      </c>
      <c r="E396" s="3" t="s">
        <v>694</v>
      </c>
      <c r="F396" s="3" t="s">
        <v>695</v>
      </c>
      <c r="G396" s="5" t="s">
        <v>686</v>
      </c>
      <c r="H396" s="3" t="s">
        <v>29</v>
      </c>
      <c r="I396" s="3" t="s">
        <v>30</v>
      </c>
      <c r="J396" s="3" t="s">
        <v>30</v>
      </c>
      <c r="K396" s="3">
        <v>2013</v>
      </c>
      <c r="L396" s="3">
        <v>12</v>
      </c>
      <c r="M396" s="3" t="s">
        <v>30</v>
      </c>
      <c r="N396" s="3" t="s">
        <v>30</v>
      </c>
      <c r="O396" s="3" t="s">
        <v>30</v>
      </c>
      <c r="P396" s="3">
        <v>3820</v>
      </c>
      <c r="Q396" s="3">
        <v>4747</v>
      </c>
      <c r="R396" s="6">
        <v>45625</v>
      </c>
      <c r="S396" s="9">
        <f t="shared" si="48"/>
        <v>45625</v>
      </c>
      <c r="T396" s="9">
        <f t="shared" si="49"/>
        <v>52930</v>
      </c>
      <c r="U396" s="2"/>
      <c r="V396" s="2"/>
      <c r="W396" s="2"/>
    </row>
    <row r="397" spans="1:23" ht="14.5" hidden="1" x14ac:dyDescent="0.35">
      <c r="A397" s="3" t="s">
        <v>696</v>
      </c>
      <c r="B397" s="3" t="str">
        <f>INDEX('Plant data'!D:D,MATCH('Blast furnaces'!$A397,'Plant data'!$A:$A,0))</f>
        <v>Anyang</v>
      </c>
      <c r="C397" s="3" t="str">
        <f>INDEX('Plant data'!E:E,MATCH('Blast furnaces'!$A397,'Plant data'!$A:$A,0))</f>
        <v>Henan</v>
      </c>
      <c r="D397" s="3" t="str">
        <f>INDEX('Plant data'!F:F,MATCH('Blast furnaces'!$A397,'Plant data'!$A:$A,0))</f>
        <v>China</v>
      </c>
      <c r="E397" s="3" t="s">
        <v>697</v>
      </c>
      <c r="F397" s="3" t="s">
        <v>33</v>
      </c>
      <c r="G397" s="5" t="s">
        <v>698</v>
      </c>
      <c r="H397" s="3" t="s">
        <v>29</v>
      </c>
      <c r="I397" s="3" t="s">
        <v>30</v>
      </c>
      <c r="J397" s="3" t="s">
        <v>30</v>
      </c>
      <c r="K397" s="3">
        <v>2014</v>
      </c>
      <c r="L397" s="3">
        <v>11</v>
      </c>
      <c r="M397" s="3" t="s">
        <v>30</v>
      </c>
      <c r="N397" s="3" t="s">
        <v>30</v>
      </c>
      <c r="O397" s="3" t="s">
        <v>30</v>
      </c>
      <c r="P397" s="3">
        <v>1200</v>
      </c>
      <c r="Q397" s="3">
        <v>1260</v>
      </c>
      <c r="R397" s="6">
        <v>44322</v>
      </c>
      <c r="S397" s="9">
        <f t="shared" si="48"/>
        <v>44322</v>
      </c>
      <c r="T397" s="9">
        <f t="shared" si="49"/>
        <v>51627</v>
      </c>
      <c r="U397" s="2"/>
      <c r="V397" s="2"/>
      <c r="W397" s="2"/>
    </row>
    <row r="398" spans="1:23" ht="14.5" hidden="1" x14ac:dyDescent="0.35">
      <c r="A398" s="3" t="s">
        <v>699</v>
      </c>
      <c r="B398" s="3" t="str">
        <f>INDEX('Plant data'!D:D,MATCH('Blast furnaces'!$A398,'Plant data'!$A:$A,0))</f>
        <v>Anyang</v>
      </c>
      <c r="C398" s="3" t="str">
        <f>INDEX('Plant data'!E:E,MATCH('Blast furnaces'!$A398,'Plant data'!$A:$A,0))</f>
        <v>Henan</v>
      </c>
      <c r="D398" s="3" t="str">
        <f>INDEX('Plant data'!F:F,MATCH('Blast furnaces'!$A398,'Plant data'!$A:$A,0))</f>
        <v>China</v>
      </c>
      <c r="E398" s="3" t="s">
        <v>700</v>
      </c>
      <c r="F398" s="3" t="s">
        <v>236</v>
      </c>
      <c r="G398" s="5" t="s">
        <v>701</v>
      </c>
      <c r="H398" s="3" t="s">
        <v>40</v>
      </c>
      <c r="I398" s="3" t="s">
        <v>30</v>
      </c>
      <c r="J398" s="3" t="s">
        <v>30</v>
      </c>
      <c r="K398" s="3" t="s">
        <v>30</v>
      </c>
      <c r="L398" s="3" t="s">
        <v>30</v>
      </c>
      <c r="M398" s="3">
        <v>2023</v>
      </c>
      <c r="N398" s="3" t="s">
        <v>30</v>
      </c>
      <c r="O398" s="3">
        <v>2025</v>
      </c>
      <c r="P398" s="3">
        <v>568</v>
      </c>
      <c r="Q398" s="3">
        <v>450</v>
      </c>
      <c r="R398" s="8"/>
      <c r="S398" s="9" t="str">
        <f t="shared" si="48"/>
        <v/>
      </c>
      <c r="T398" s="9" t="str">
        <f t="shared" si="49"/>
        <v/>
      </c>
      <c r="U398" s="2"/>
      <c r="V398" s="2"/>
      <c r="W398" s="2"/>
    </row>
    <row r="399" spans="1:23" ht="14.5" hidden="1" x14ac:dyDescent="0.35">
      <c r="A399" s="3" t="s">
        <v>699</v>
      </c>
      <c r="B399" s="3" t="str">
        <f>INDEX('Plant data'!D:D,MATCH('Blast furnaces'!$A399,'Plant data'!$A:$A,0))</f>
        <v>Anyang</v>
      </c>
      <c r="C399" s="3" t="str">
        <f>INDEX('Plant data'!E:E,MATCH('Blast furnaces'!$A399,'Plant data'!$A:$A,0))</f>
        <v>Henan</v>
      </c>
      <c r="D399" s="3" t="str">
        <f>INDEX('Plant data'!F:F,MATCH('Blast furnaces'!$A399,'Plant data'!$A:$A,0))</f>
        <v>China</v>
      </c>
      <c r="E399" s="3" t="s">
        <v>702</v>
      </c>
      <c r="F399" s="3" t="s">
        <v>243</v>
      </c>
      <c r="G399" s="5" t="s">
        <v>701</v>
      </c>
      <c r="H399" s="3" t="s">
        <v>40</v>
      </c>
      <c r="I399" s="3" t="s">
        <v>30</v>
      </c>
      <c r="J399" s="3" t="s">
        <v>30</v>
      </c>
      <c r="K399" s="3" t="s">
        <v>30</v>
      </c>
      <c r="L399" s="3" t="s">
        <v>30</v>
      </c>
      <c r="M399" s="3">
        <v>2023</v>
      </c>
      <c r="N399" s="3" t="s">
        <v>30</v>
      </c>
      <c r="O399" s="3">
        <v>2025</v>
      </c>
      <c r="P399" s="3">
        <v>568</v>
      </c>
      <c r="Q399" s="3">
        <v>450</v>
      </c>
      <c r="R399" s="8"/>
      <c r="S399" s="9" t="str">
        <f t="shared" si="48"/>
        <v/>
      </c>
      <c r="T399" s="9" t="str">
        <f t="shared" si="49"/>
        <v/>
      </c>
      <c r="U399" s="2"/>
      <c r="V399" s="2"/>
      <c r="W399" s="2"/>
    </row>
    <row r="400" spans="1:23" ht="14.5" hidden="1" x14ac:dyDescent="0.35">
      <c r="A400" s="3" t="s">
        <v>699</v>
      </c>
      <c r="B400" s="3" t="str">
        <f>INDEX('Plant data'!D:D,MATCH('Blast furnaces'!$A400,'Plant data'!$A:$A,0))</f>
        <v>Anyang</v>
      </c>
      <c r="C400" s="3" t="str">
        <f>INDEX('Plant data'!E:E,MATCH('Blast furnaces'!$A400,'Plant data'!$A:$A,0))</f>
        <v>Henan</v>
      </c>
      <c r="D400" s="3" t="str">
        <f>INDEX('Plant data'!F:F,MATCH('Blast furnaces'!$A400,'Plant data'!$A:$A,0))</f>
        <v>China</v>
      </c>
      <c r="E400" s="3" t="s">
        <v>703</v>
      </c>
      <c r="F400" s="3" t="s">
        <v>245</v>
      </c>
      <c r="G400" s="5" t="s">
        <v>701</v>
      </c>
      <c r="H400" s="3" t="s">
        <v>40</v>
      </c>
      <c r="I400" s="3" t="s">
        <v>30</v>
      </c>
      <c r="J400" s="3" t="s">
        <v>30</v>
      </c>
      <c r="K400" s="3" t="s">
        <v>30</v>
      </c>
      <c r="L400" s="3" t="s">
        <v>30</v>
      </c>
      <c r="M400" s="3">
        <v>2023</v>
      </c>
      <c r="N400" s="3" t="s">
        <v>30</v>
      </c>
      <c r="O400" s="3">
        <v>2025</v>
      </c>
      <c r="P400" s="3">
        <v>732</v>
      </c>
      <c r="Q400" s="3">
        <v>580</v>
      </c>
      <c r="R400" s="8"/>
      <c r="S400" s="9" t="str">
        <f t="shared" si="48"/>
        <v/>
      </c>
      <c r="T400" s="9" t="str">
        <f t="shared" si="49"/>
        <v/>
      </c>
      <c r="U400" s="2"/>
      <c r="V400" s="2"/>
      <c r="W400" s="2"/>
    </row>
    <row r="401" spans="1:23" ht="14.5" hidden="1" x14ac:dyDescent="0.35">
      <c r="A401" s="3" t="s">
        <v>699</v>
      </c>
      <c r="B401" s="3" t="str">
        <f>INDEX('Plant data'!D:D,MATCH('Blast furnaces'!$A401,'Plant data'!$A:$A,0))</f>
        <v>Anyang</v>
      </c>
      <c r="C401" s="3" t="str">
        <f>INDEX('Plant data'!E:E,MATCH('Blast furnaces'!$A401,'Plant data'!$A:$A,0))</f>
        <v>Henan</v>
      </c>
      <c r="D401" s="3" t="str">
        <f>INDEX('Plant data'!F:F,MATCH('Blast furnaces'!$A401,'Plant data'!$A:$A,0))</f>
        <v>China</v>
      </c>
      <c r="E401" s="3" t="s">
        <v>704</v>
      </c>
      <c r="F401" s="3" t="s">
        <v>48</v>
      </c>
      <c r="G401" s="5" t="s">
        <v>701</v>
      </c>
      <c r="H401" s="3" t="s">
        <v>40</v>
      </c>
      <c r="I401" s="3" t="s">
        <v>30</v>
      </c>
      <c r="J401" s="3" t="s">
        <v>30</v>
      </c>
      <c r="K401" s="3" t="s">
        <v>30</v>
      </c>
      <c r="L401" s="3" t="s">
        <v>30</v>
      </c>
      <c r="M401" s="3">
        <v>2023</v>
      </c>
      <c r="N401" s="3" t="s">
        <v>30</v>
      </c>
      <c r="O401" s="3">
        <v>2025</v>
      </c>
      <c r="P401" s="3">
        <v>732</v>
      </c>
      <c r="Q401" s="3">
        <v>580</v>
      </c>
      <c r="R401" s="6">
        <v>44935</v>
      </c>
      <c r="S401" s="9">
        <f t="shared" si="48"/>
        <v>44935</v>
      </c>
      <c r="T401" s="9">
        <f t="shared" si="49"/>
        <v>52240</v>
      </c>
      <c r="U401" s="2"/>
      <c r="V401" s="2"/>
      <c r="W401" s="2"/>
    </row>
    <row r="402" spans="1:23" ht="14.5" hidden="1" x14ac:dyDescent="0.35">
      <c r="A402" s="3" t="s">
        <v>699</v>
      </c>
      <c r="B402" s="3" t="str">
        <f>INDEX('Plant data'!D:D,MATCH('Blast furnaces'!$A402,'Plant data'!$A:$A,0))</f>
        <v>Anyang</v>
      </c>
      <c r="C402" s="3" t="str">
        <f>INDEX('Plant data'!E:E,MATCH('Blast furnaces'!$A402,'Plant data'!$A:$A,0))</f>
        <v>Henan</v>
      </c>
      <c r="D402" s="3" t="str">
        <f>INDEX('Plant data'!F:F,MATCH('Blast furnaces'!$A402,'Plant data'!$A:$A,0))</f>
        <v>China</v>
      </c>
      <c r="E402" s="3" t="s">
        <v>705</v>
      </c>
      <c r="F402" s="3" t="s">
        <v>33</v>
      </c>
      <c r="G402" s="5" t="s">
        <v>701</v>
      </c>
      <c r="H402" s="3" t="s">
        <v>224</v>
      </c>
      <c r="I402" s="6">
        <v>45084</v>
      </c>
      <c r="J402" s="6">
        <v>45153</v>
      </c>
      <c r="K402" s="3" t="s">
        <v>30</v>
      </c>
      <c r="L402" s="3" t="s">
        <v>30</v>
      </c>
      <c r="M402" s="3" t="s">
        <v>30</v>
      </c>
      <c r="N402" s="3" t="s">
        <v>30</v>
      </c>
      <c r="O402" s="3" t="s">
        <v>30</v>
      </c>
      <c r="P402" s="3">
        <v>1264</v>
      </c>
      <c r="Q402" s="3">
        <v>1410</v>
      </c>
      <c r="R402" s="8"/>
      <c r="S402" s="9" t="str">
        <f t="shared" si="48"/>
        <v/>
      </c>
      <c r="T402" s="2"/>
      <c r="U402" s="2"/>
      <c r="V402" s="2"/>
      <c r="W402" s="2"/>
    </row>
    <row r="403" spans="1:23" ht="14.5" hidden="1" x14ac:dyDescent="0.35">
      <c r="A403" s="3" t="s">
        <v>699</v>
      </c>
      <c r="B403" s="3" t="str">
        <f>INDEX('Plant data'!D:D,MATCH('Blast furnaces'!$A403,'Plant data'!$A:$A,0))</f>
        <v>Anyang</v>
      </c>
      <c r="C403" s="3" t="str">
        <f>INDEX('Plant data'!E:E,MATCH('Blast furnaces'!$A403,'Plant data'!$A:$A,0))</f>
        <v>Henan</v>
      </c>
      <c r="D403" s="3" t="str">
        <f>INDEX('Plant data'!F:F,MATCH('Blast furnaces'!$A403,'Plant data'!$A:$A,0))</f>
        <v>China</v>
      </c>
      <c r="E403" s="3" t="s">
        <v>706</v>
      </c>
      <c r="F403" s="3" t="s">
        <v>27</v>
      </c>
      <c r="G403" s="5" t="s">
        <v>701</v>
      </c>
      <c r="H403" s="3" t="s">
        <v>313</v>
      </c>
      <c r="I403" s="6">
        <v>45084</v>
      </c>
      <c r="J403" s="7">
        <v>45261</v>
      </c>
      <c r="K403" s="3">
        <v>2025</v>
      </c>
      <c r="L403" s="3">
        <v>0</v>
      </c>
      <c r="M403" s="3" t="s">
        <v>30</v>
      </c>
      <c r="N403" s="3" t="s">
        <v>30</v>
      </c>
      <c r="O403" s="3" t="s">
        <v>30</v>
      </c>
      <c r="P403" s="3">
        <v>1264</v>
      </c>
      <c r="Q403" s="3">
        <v>1410</v>
      </c>
      <c r="R403" s="8"/>
      <c r="S403" s="9" t="str">
        <f t="shared" si="48"/>
        <v/>
      </c>
      <c r="T403" s="2"/>
      <c r="U403" s="2"/>
      <c r="V403" s="2"/>
      <c r="W403" s="2"/>
    </row>
    <row r="404" spans="1:23" ht="14.5" hidden="1" x14ac:dyDescent="0.35">
      <c r="A404" s="3" t="s">
        <v>707</v>
      </c>
      <c r="B404" s="3" t="str">
        <f>INDEX('Plant data'!D:D,MATCH('Blast furnaces'!$A404,'Plant data'!$A:$A,0))</f>
        <v>Minggang</v>
      </c>
      <c r="C404" s="3" t="str">
        <f>INDEX('Plant data'!E:E,MATCH('Blast furnaces'!$A404,'Plant data'!$A:$A,0))</f>
        <v>Henan</v>
      </c>
      <c r="D404" s="3" t="str">
        <f>INDEX('Plant data'!F:F,MATCH('Blast furnaces'!$A404,'Plant data'!$A:$A,0))</f>
        <v>China</v>
      </c>
      <c r="E404" s="3" t="s">
        <v>708</v>
      </c>
      <c r="F404" s="3" t="s">
        <v>33</v>
      </c>
      <c r="G404" s="5" t="s">
        <v>709</v>
      </c>
      <c r="H404" s="3" t="s">
        <v>190</v>
      </c>
      <c r="I404" s="3" t="s">
        <v>30</v>
      </c>
      <c r="J404" s="3" t="s">
        <v>30</v>
      </c>
      <c r="K404" s="3" t="s">
        <v>30</v>
      </c>
      <c r="L404" s="3" t="s">
        <v>30</v>
      </c>
      <c r="M404" s="6">
        <v>44676</v>
      </c>
      <c r="N404" s="3" t="s">
        <v>30</v>
      </c>
      <c r="O404" s="3">
        <v>2023</v>
      </c>
      <c r="P404" s="3">
        <v>700</v>
      </c>
      <c r="Q404" s="3">
        <v>600</v>
      </c>
      <c r="R404" s="8"/>
      <c r="S404" s="9" t="str">
        <f t="shared" si="48"/>
        <v/>
      </c>
      <c r="T404" s="2"/>
      <c r="U404" s="2"/>
      <c r="V404" s="2"/>
      <c r="W404" s="2"/>
    </row>
    <row r="405" spans="1:23" ht="14.5" hidden="1" x14ac:dyDescent="0.35">
      <c r="A405" s="3" t="s">
        <v>707</v>
      </c>
      <c r="B405" s="3" t="str">
        <f>INDEX('Plant data'!D:D,MATCH('Blast furnaces'!$A405,'Plant data'!$A:$A,0))</f>
        <v>Minggang</v>
      </c>
      <c r="C405" s="3" t="str">
        <f>INDEX('Plant data'!E:E,MATCH('Blast furnaces'!$A405,'Plant data'!$A:$A,0))</f>
        <v>Henan</v>
      </c>
      <c r="D405" s="3" t="str">
        <f>INDEX('Plant data'!F:F,MATCH('Blast furnaces'!$A405,'Plant data'!$A:$A,0))</f>
        <v>China</v>
      </c>
      <c r="E405" s="3" t="s">
        <v>710</v>
      </c>
      <c r="F405" s="3" t="s">
        <v>27</v>
      </c>
      <c r="G405" s="5" t="s">
        <v>709</v>
      </c>
      <c r="H405" s="3" t="s">
        <v>190</v>
      </c>
      <c r="I405" s="3" t="s">
        <v>30</v>
      </c>
      <c r="J405" s="3" t="s">
        <v>30</v>
      </c>
      <c r="K405" s="3" t="s">
        <v>30</v>
      </c>
      <c r="L405" s="3" t="s">
        <v>30</v>
      </c>
      <c r="M405" s="6">
        <v>44676</v>
      </c>
      <c r="N405" s="3" t="s">
        <v>30</v>
      </c>
      <c r="O405" s="3">
        <v>2023</v>
      </c>
      <c r="P405" s="3">
        <v>700</v>
      </c>
      <c r="Q405" s="3">
        <v>600</v>
      </c>
      <c r="R405" s="8"/>
      <c r="S405" s="9" t="str">
        <f t="shared" si="48"/>
        <v/>
      </c>
      <c r="T405" s="2"/>
      <c r="U405" s="2"/>
      <c r="V405" s="2"/>
      <c r="W405" s="2"/>
    </row>
    <row r="406" spans="1:23" ht="14.5" hidden="1" x14ac:dyDescent="0.35">
      <c r="A406" s="3" t="s">
        <v>707</v>
      </c>
      <c r="B406" s="3" t="str">
        <f>INDEX('Plant data'!D:D,MATCH('Blast furnaces'!$A406,'Plant data'!$A:$A,0))</f>
        <v>Minggang</v>
      </c>
      <c r="C406" s="3" t="str">
        <f>INDEX('Plant data'!E:E,MATCH('Blast furnaces'!$A406,'Plant data'!$A:$A,0))</f>
        <v>Henan</v>
      </c>
      <c r="D406" s="3" t="str">
        <f>INDEX('Plant data'!F:F,MATCH('Blast furnaces'!$A406,'Plant data'!$A:$A,0))</f>
        <v>China</v>
      </c>
      <c r="E406" s="3" t="s">
        <v>711</v>
      </c>
      <c r="F406" s="3" t="s">
        <v>79</v>
      </c>
      <c r="G406" s="5" t="s">
        <v>709</v>
      </c>
      <c r="H406" s="3" t="s">
        <v>40</v>
      </c>
      <c r="I406" s="3" t="s">
        <v>30</v>
      </c>
      <c r="J406" s="3" t="s">
        <v>30</v>
      </c>
      <c r="K406" s="3" t="s">
        <v>30</v>
      </c>
      <c r="L406" s="3" t="s">
        <v>30</v>
      </c>
      <c r="M406" s="6">
        <v>44676</v>
      </c>
      <c r="N406" s="3" t="s">
        <v>30</v>
      </c>
      <c r="O406" s="3" t="s">
        <v>30</v>
      </c>
      <c r="P406" s="3">
        <v>700</v>
      </c>
      <c r="Q406" s="3">
        <v>600</v>
      </c>
      <c r="R406" s="8"/>
      <c r="S406" s="9" t="str">
        <f t="shared" si="48"/>
        <v/>
      </c>
      <c r="T406" s="9" t="str">
        <f t="shared" ref="T406:T408" si="50">IF(R406="","",EDATE(S406,240))</f>
        <v/>
      </c>
      <c r="U406" s="2"/>
      <c r="V406" s="2"/>
      <c r="W406" s="2"/>
    </row>
    <row r="407" spans="1:23" ht="14.5" hidden="1" x14ac:dyDescent="0.35">
      <c r="A407" s="3" t="s">
        <v>707</v>
      </c>
      <c r="B407" s="3" t="str">
        <f>INDEX('Plant data'!D:D,MATCH('Blast furnaces'!$A407,'Plant data'!$A:$A,0))</f>
        <v>Minggang</v>
      </c>
      <c r="C407" s="3" t="str">
        <f>INDEX('Plant data'!E:E,MATCH('Blast furnaces'!$A407,'Plant data'!$A:$A,0))</f>
        <v>Henan</v>
      </c>
      <c r="D407" s="3" t="str">
        <f>INDEX('Plant data'!F:F,MATCH('Blast furnaces'!$A407,'Plant data'!$A:$A,0))</f>
        <v>China</v>
      </c>
      <c r="E407" s="3" t="s">
        <v>712</v>
      </c>
      <c r="F407" s="3" t="s">
        <v>48</v>
      </c>
      <c r="G407" s="5" t="s">
        <v>709</v>
      </c>
      <c r="H407" s="3" t="s">
        <v>40</v>
      </c>
      <c r="I407" s="3" t="s">
        <v>30</v>
      </c>
      <c r="J407" s="3" t="s">
        <v>30</v>
      </c>
      <c r="K407" s="3" t="s">
        <v>30</v>
      </c>
      <c r="L407" s="3" t="s">
        <v>30</v>
      </c>
      <c r="M407" s="6">
        <v>44676</v>
      </c>
      <c r="N407" s="3" t="s">
        <v>30</v>
      </c>
      <c r="O407" s="3" t="s">
        <v>30</v>
      </c>
      <c r="P407" s="3">
        <v>700</v>
      </c>
      <c r="Q407" s="3">
        <v>600</v>
      </c>
      <c r="R407" s="8"/>
      <c r="S407" s="9" t="str">
        <f t="shared" si="48"/>
        <v/>
      </c>
      <c r="T407" s="9" t="str">
        <f t="shared" si="50"/>
        <v/>
      </c>
      <c r="U407" s="2"/>
      <c r="V407" s="2"/>
      <c r="W407" s="2"/>
    </row>
    <row r="408" spans="1:23" ht="14.5" hidden="1" x14ac:dyDescent="0.35">
      <c r="A408" s="3" t="s">
        <v>707</v>
      </c>
      <c r="B408" s="3" t="str">
        <f>INDEX('Plant data'!D:D,MATCH('Blast furnaces'!$A408,'Plant data'!$A:$A,0))</f>
        <v>Minggang</v>
      </c>
      <c r="C408" s="3" t="str">
        <f>INDEX('Plant data'!E:E,MATCH('Blast furnaces'!$A408,'Plant data'!$A:$A,0))</f>
        <v>Henan</v>
      </c>
      <c r="D408" s="3" t="str">
        <f>INDEX('Plant data'!F:F,MATCH('Blast furnaces'!$A408,'Plant data'!$A:$A,0))</f>
        <v>China</v>
      </c>
      <c r="E408" s="3" t="s">
        <v>713</v>
      </c>
      <c r="F408" s="3" t="s">
        <v>215</v>
      </c>
      <c r="G408" s="5" t="s">
        <v>709</v>
      </c>
      <c r="H408" s="3" t="s">
        <v>29</v>
      </c>
      <c r="I408" s="4">
        <v>44652</v>
      </c>
      <c r="J408" s="4">
        <v>44743</v>
      </c>
      <c r="K408" s="3">
        <v>2023</v>
      </c>
      <c r="L408" s="3">
        <v>2</v>
      </c>
      <c r="M408" s="3" t="s">
        <v>30</v>
      </c>
      <c r="N408" s="3" t="s">
        <v>30</v>
      </c>
      <c r="O408" s="3" t="s">
        <v>30</v>
      </c>
      <c r="P408" s="3">
        <v>1150</v>
      </c>
      <c r="Q408" s="3">
        <v>1250</v>
      </c>
      <c r="R408" s="8"/>
      <c r="S408" s="9" t="str">
        <f t="shared" si="48"/>
        <v/>
      </c>
      <c r="T408" s="9" t="str">
        <f t="shared" si="50"/>
        <v/>
      </c>
      <c r="U408" s="2"/>
      <c r="V408" s="2"/>
      <c r="W408" s="2"/>
    </row>
    <row r="409" spans="1:23" ht="14.5" hidden="1" x14ac:dyDescent="0.35">
      <c r="A409" s="3" t="s">
        <v>707</v>
      </c>
      <c r="B409" s="3" t="str">
        <f>INDEX('Plant data'!D:D,MATCH('Blast furnaces'!$A409,'Plant data'!$A:$A,0))</f>
        <v>Minggang</v>
      </c>
      <c r="C409" s="3" t="str">
        <f>INDEX('Plant data'!E:E,MATCH('Blast furnaces'!$A409,'Plant data'!$A:$A,0))</f>
        <v>Henan</v>
      </c>
      <c r="D409" s="3" t="str">
        <f>INDEX('Plant data'!F:F,MATCH('Blast furnaces'!$A409,'Plant data'!$A:$A,0))</f>
        <v>China</v>
      </c>
      <c r="E409" s="3" t="s">
        <v>714</v>
      </c>
      <c r="F409" s="3" t="s">
        <v>715</v>
      </c>
      <c r="G409" s="5" t="s">
        <v>709</v>
      </c>
      <c r="H409" s="3" t="s">
        <v>224</v>
      </c>
      <c r="I409" s="4">
        <v>44652</v>
      </c>
      <c r="J409" s="4">
        <v>45078</v>
      </c>
      <c r="K409" s="3" t="s">
        <v>30</v>
      </c>
      <c r="L409" s="3" t="s">
        <v>30</v>
      </c>
      <c r="M409" s="3" t="s">
        <v>30</v>
      </c>
      <c r="N409" s="3" t="s">
        <v>30</v>
      </c>
      <c r="O409" s="3" t="s">
        <v>30</v>
      </c>
      <c r="P409" s="3">
        <v>1138</v>
      </c>
      <c r="Q409" s="3">
        <v>1220</v>
      </c>
      <c r="R409" s="8"/>
      <c r="S409" s="9" t="str">
        <f t="shared" si="48"/>
        <v/>
      </c>
      <c r="T409" s="2"/>
      <c r="U409" s="2"/>
      <c r="V409" s="2"/>
      <c r="W409" s="2"/>
    </row>
    <row r="410" spans="1:23" ht="14.5" hidden="1" x14ac:dyDescent="0.35">
      <c r="A410" s="3" t="s">
        <v>707</v>
      </c>
      <c r="B410" s="3" t="str">
        <f>INDEX('Plant data'!D:D,MATCH('Blast furnaces'!$A410,'Plant data'!$A:$A,0))</f>
        <v>Minggang</v>
      </c>
      <c r="C410" s="3" t="str">
        <f>INDEX('Plant data'!E:E,MATCH('Blast furnaces'!$A410,'Plant data'!$A:$A,0))</f>
        <v>Henan</v>
      </c>
      <c r="D410" s="3" t="str">
        <f>INDEX('Plant data'!F:F,MATCH('Blast furnaces'!$A410,'Plant data'!$A:$A,0))</f>
        <v>China</v>
      </c>
      <c r="E410" s="3" t="s">
        <v>716</v>
      </c>
      <c r="F410" s="3" t="s">
        <v>717</v>
      </c>
      <c r="G410" s="5" t="s">
        <v>709</v>
      </c>
      <c r="H410" s="3" t="s">
        <v>29</v>
      </c>
      <c r="I410" s="3" t="s">
        <v>30</v>
      </c>
      <c r="J410" s="3" t="s">
        <v>30</v>
      </c>
      <c r="K410" s="3">
        <v>2022</v>
      </c>
      <c r="L410" s="3">
        <v>3</v>
      </c>
      <c r="M410" s="3" t="s">
        <v>30</v>
      </c>
      <c r="N410" s="3" t="s">
        <v>30</v>
      </c>
      <c r="O410" s="3" t="s">
        <v>30</v>
      </c>
      <c r="P410" s="3">
        <v>700</v>
      </c>
      <c r="Q410" s="3">
        <v>600</v>
      </c>
      <c r="R410" s="8"/>
      <c r="S410" s="9" t="str">
        <f t="shared" si="48"/>
        <v/>
      </c>
      <c r="T410" s="9" t="str">
        <f>IF(R410="","",EDATE(S410,240))</f>
        <v/>
      </c>
      <c r="U410" s="2"/>
      <c r="V410" s="2"/>
      <c r="W410" s="2"/>
    </row>
    <row r="411" spans="1:23" ht="14.5" hidden="1" x14ac:dyDescent="0.35">
      <c r="A411" s="3" t="s">
        <v>718</v>
      </c>
      <c r="B411" s="3" t="str">
        <f>INDEX('Plant data'!D:D,MATCH('Blast furnaces'!$A411,'Plant data'!$A:$A,0))</f>
        <v>Jiyuan</v>
      </c>
      <c r="C411" s="3" t="str">
        <f>INDEX('Plant data'!E:E,MATCH('Blast furnaces'!$A411,'Plant data'!$A:$A,0))</f>
        <v>Henan</v>
      </c>
      <c r="D411" s="3" t="str">
        <f>INDEX('Plant data'!F:F,MATCH('Blast furnaces'!$A411,'Plant data'!$A:$A,0))</f>
        <v>China</v>
      </c>
      <c r="E411" s="3" t="s">
        <v>719</v>
      </c>
      <c r="F411" s="3" t="s">
        <v>236</v>
      </c>
      <c r="G411" s="5" t="s">
        <v>720</v>
      </c>
      <c r="H411" s="3" t="s">
        <v>190</v>
      </c>
      <c r="I411" s="3" t="s">
        <v>30</v>
      </c>
      <c r="J411" s="3" t="s">
        <v>30</v>
      </c>
      <c r="K411" s="3" t="s">
        <v>30</v>
      </c>
      <c r="L411" s="3" t="s">
        <v>30</v>
      </c>
      <c r="M411" s="4">
        <v>44378</v>
      </c>
      <c r="N411" s="3" t="s">
        <v>30</v>
      </c>
      <c r="O411" s="3">
        <v>2021</v>
      </c>
      <c r="P411" s="3">
        <v>598</v>
      </c>
      <c r="Q411" s="3">
        <v>508</v>
      </c>
      <c r="R411" s="8"/>
      <c r="S411" s="9" t="str">
        <f t="shared" si="48"/>
        <v/>
      </c>
      <c r="T411" s="2"/>
      <c r="U411" s="2"/>
      <c r="V411" s="2"/>
      <c r="W411" s="2"/>
    </row>
    <row r="412" spans="1:23" ht="14.5" hidden="1" x14ac:dyDescent="0.35">
      <c r="A412" s="3" t="s">
        <v>718</v>
      </c>
      <c r="B412" s="3" t="str">
        <f>INDEX('Plant data'!D:D,MATCH('Blast furnaces'!$A412,'Plant data'!$A:$A,0))</f>
        <v>Jiyuan</v>
      </c>
      <c r="C412" s="3" t="str">
        <f>INDEX('Plant data'!E:E,MATCH('Blast furnaces'!$A412,'Plant data'!$A:$A,0))</f>
        <v>Henan</v>
      </c>
      <c r="D412" s="3" t="str">
        <f>INDEX('Plant data'!F:F,MATCH('Blast furnaces'!$A412,'Plant data'!$A:$A,0))</f>
        <v>China</v>
      </c>
      <c r="E412" s="3" t="s">
        <v>721</v>
      </c>
      <c r="F412" s="3" t="s">
        <v>48</v>
      </c>
      <c r="G412" s="5" t="s">
        <v>720</v>
      </c>
      <c r="H412" s="3" t="s">
        <v>190</v>
      </c>
      <c r="I412" s="3" t="s">
        <v>30</v>
      </c>
      <c r="J412" s="3" t="s">
        <v>30</v>
      </c>
      <c r="K412" s="3" t="s">
        <v>30</v>
      </c>
      <c r="L412" s="3" t="s">
        <v>30</v>
      </c>
      <c r="M412" s="4">
        <v>44378</v>
      </c>
      <c r="N412" s="3" t="s">
        <v>30</v>
      </c>
      <c r="O412" s="3">
        <v>2021</v>
      </c>
      <c r="P412" s="3">
        <v>598</v>
      </c>
      <c r="Q412" s="3">
        <v>650</v>
      </c>
      <c r="R412" s="6">
        <v>43134</v>
      </c>
      <c r="S412" s="9">
        <f t="shared" si="48"/>
        <v>43134</v>
      </c>
      <c r="T412" s="2"/>
      <c r="U412" s="2"/>
      <c r="V412" s="2"/>
      <c r="W412" s="2"/>
    </row>
    <row r="413" spans="1:23" ht="14.5" hidden="1" x14ac:dyDescent="0.35">
      <c r="A413" s="3" t="s">
        <v>718</v>
      </c>
      <c r="B413" s="3" t="str">
        <f>INDEX('Plant data'!D:D,MATCH('Blast furnaces'!$A413,'Plant data'!$A:$A,0))</f>
        <v>Jiyuan</v>
      </c>
      <c r="C413" s="3" t="str">
        <f>INDEX('Plant data'!E:E,MATCH('Blast furnaces'!$A413,'Plant data'!$A:$A,0))</f>
        <v>Henan</v>
      </c>
      <c r="D413" s="3" t="str">
        <f>INDEX('Plant data'!F:F,MATCH('Blast furnaces'!$A413,'Plant data'!$A:$A,0))</f>
        <v>China</v>
      </c>
      <c r="E413" s="3" t="s">
        <v>722</v>
      </c>
      <c r="F413" s="3" t="s">
        <v>39</v>
      </c>
      <c r="G413" s="5" t="s">
        <v>720</v>
      </c>
      <c r="H413" s="3" t="s">
        <v>190</v>
      </c>
      <c r="I413" s="3" t="s">
        <v>30</v>
      </c>
      <c r="J413" s="3" t="s">
        <v>30</v>
      </c>
      <c r="K413" s="3" t="s">
        <v>30</v>
      </c>
      <c r="L413" s="3" t="s">
        <v>30</v>
      </c>
      <c r="M413" s="4">
        <v>44378</v>
      </c>
      <c r="N413" s="3">
        <v>2022</v>
      </c>
      <c r="O413" s="3">
        <v>2023</v>
      </c>
      <c r="P413" s="3">
        <v>598</v>
      </c>
      <c r="Q413" s="3">
        <v>508</v>
      </c>
      <c r="R413" s="8"/>
      <c r="S413" s="9" t="str">
        <f t="shared" si="48"/>
        <v/>
      </c>
      <c r="T413" s="2"/>
      <c r="U413" s="2"/>
      <c r="V413" s="2"/>
      <c r="W413" s="2"/>
    </row>
    <row r="414" spans="1:23" ht="14.5" hidden="1" x14ac:dyDescent="0.35">
      <c r="A414" s="3" t="s">
        <v>718</v>
      </c>
      <c r="B414" s="3" t="str">
        <f>INDEX('Plant data'!D:D,MATCH('Blast furnaces'!$A414,'Plant data'!$A:$A,0))</f>
        <v>Jiyuan</v>
      </c>
      <c r="C414" s="3" t="str">
        <f>INDEX('Plant data'!E:E,MATCH('Blast furnaces'!$A414,'Plant data'!$A:$A,0))</f>
        <v>Henan</v>
      </c>
      <c r="D414" s="3" t="str">
        <f>INDEX('Plant data'!F:F,MATCH('Blast furnaces'!$A414,'Plant data'!$A:$A,0))</f>
        <v>China</v>
      </c>
      <c r="E414" s="3" t="s">
        <v>723</v>
      </c>
      <c r="F414" s="3" t="s">
        <v>43</v>
      </c>
      <c r="G414" s="5" t="s">
        <v>720</v>
      </c>
      <c r="H414" s="3" t="s">
        <v>190</v>
      </c>
      <c r="I414" s="3" t="s">
        <v>30</v>
      </c>
      <c r="J414" s="3" t="s">
        <v>30</v>
      </c>
      <c r="K414" s="3" t="s">
        <v>30</v>
      </c>
      <c r="L414" s="3" t="s">
        <v>30</v>
      </c>
      <c r="M414" s="4">
        <v>44378</v>
      </c>
      <c r="N414" s="3">
        <v>2022</v>
      </c>
      <c r="O414" s="3">
        <v>2023</v>
      </c>
      <c r="P414" s="3">
        <v>598</v>
      </c>
      <c r="Q414" s="3">
        <v>508</v>
      </c>
      <c r="R414" s="8"/>
      <c r="S414" s="9" t="str">
        <f t="shared" si="48"/>
        <v/>
      </c>
      <c r="T414" s="2"/>
      <c r="U414" s="2"/>
      <c r="V414" s="2"/>
      <c r="W414" s="2"/>
    </row>
    <row r="415" spans="1:23" ht="14.5" hidden="1" x14ac:dyDescent="0.35">
      <c r="A415" s="3" t="s">
        <v>718</v>
      </c>
      <c r="B415" s="3" t="str">
        <f>INDEX('Plant data'!D:D,MATCH('Blast furnaces'!$A415,'Plant data'!$A:$A,0))</f>
        <v>Jiyuan</v>
      </c>
      <c r="C415" s="3" t="str">
        <f>INDEX('Plant data'!E:E,MATCH('Blast furnaces'!$A415,'Plant data'!$A:$A,0))</f>
        <v>Henan</v>
      </c>
      <c r="D415" s="3" t="str">
        <f>INDEX('Plant data'!F:F,MATCH('Blast furnaces'!$A415,'Plant data'!$A:$A,0))</f>
        <v>China</v>
      </c>
      <c r="E415" s="3" t="s">
        <v>724</v>
      </c>
      <c r="F415" s="3" t="s">
        <v>62</v>
      </c>
      <c r="G415" s="5" t="s">
        <v>720</v>
      </c>
      <c r="H415" s="3" t="s">
        <v>29</v>
      </c>
      <c r="I415" s="3" t="s">
        <v>30</v>
      </c>
      <c r="J415" s="3" t="s">
        <v>30</v>
      </c>
      <c r="K415" s="3" t="s">
        <v>30</v>
      </c>
      <c r="L415" s="3" t="s">
        <v>30</v>
      </c>
      <c r="M415" s="3" t="s">
        <v>30</v>
      </c>
      <c r="N415" s="3" t="s">
        <v>30</v>
      </c>
      <c r="O415" s="3" t="s">
        <v>30</v>
      </c>
      <c r="P415" s="3">
        <v>723</v>
      </c>
      <c r="Q415" s="3">
        <v>1200</v>
      </c>
      <c r="R415" s="8"/>
      <c r="S415" s="9" t="str">
        <f t="shared" si="48"/>
        <v/>
      </c>
      <c r="T415" s="9" t="str">
        <f t="shared" ref="T415:T422" si="51">IF(R415="","",EDATE(S415,240))</f>
        <v/>
      </c>
      <c r="U415" s="2"/>
      <c r="V415" s="2"/>
      <c r="W415" s="2"/>
    </row>
    <row r="416" spans="1:23" ht="14.5" hidden="1" x14ac:dyDescent="0.35">
      <c r="A416" s="3" t="s">
        <v>718</v>
      </c>
      <c r="B416" s="3" t="str">
        <f>INDEX('Plant data'!D:D,MATCH('Blast furnaces'!$A416,'Plant data'!$A:$A,0))</f>
        <v>Jiyuan</v>
      </c>
      <c r="C416" s="3" t="str">
        <f>INDEX('Plant data'!E:E,MATCH('Blast furnaces'!$A416,'Plant data'!$A:$A,0))</f>
        <v>Henan</v>
      </c>
      <c r="D416" s="3" t="str">
        <f>INDEX('Plant data'!F:F,MATCH('Blast furnaces'!$A416,'Plant data'!$A:$A,0))</f>
        <v>China</v>
      </c>
      <c r="E416" s="3" t="s">
        <v>725</v>
      </c>
      <c r="F416" s="3" t="s">
        <v>180</v>
      </c>
      <c r="G416" s="5" t="s">
        <v>720</v>
      </c>
      <c r="H416" s="3" t="s">
        <v>29</v>
      </c>
      <c r="I416" s="4">
        <v>44378</v>
      </c>
      <c r="J416" s="3" t="s">
        <v>30</v>
      </c>
      <c r="K416" s="3">
        <v>2021</v>
      </c>
      <c r="L416" s="3">
        <v>4</v>
      </c>
      <c r="M416" s="3" t="s">
        <v>30</v>
      </c>
      <c r="N416" s="3" t="s">
        <v>30</v>
      </c>
      <c r="O416" s="3" t="s">
        <v>30</v>
      </c>
      <c r="P416" s="3">
        <v>1191</v>
      </c>
      <c r="Q416" s="3">
        <v>1300</v>
      </c>
      <c r="R416" s="8"/>
      <c r="S416" s="9" t="str">
        <f t="shared" si="48"/>
        <v/>
      </c>
      <c r="T416" s="9" t="str">
        <f t="shared" si="51"/>
        <v/>
      </c>
      <c r="U416" s="2"/>
      <c r="V416" s="2"/>
      <c r="W416" s="2"/>
    </row>
    <row r="417" spans="1:23" ht="14.5" hidden="1" x14ac:dyDescent="0.35">
      <c r="A417" s="3" t="s">
        <v>718</v>
      </c>
      <c r="B417" s="3" t="str">
        <f>INDEX('Plant data'!D:D,MATCH('Blast furnaces'!$A417,'Plant data'!$A:$A,0))</f>
        <v>Jiyuan</v>
      </c>
      <c r="C417" s="3" t="str">
        <f>INDEX('Plant data'!E:E,MATCH('Blast furnaces'!$A417,'Plant data'!$A:$A,0))</f>
        <v>Henan</v>
      </c>
      <c r="D417" s="3" t="str">
        <f>INDEX('Plant data'!F:F,MATCH('Blast furnaces'!$A417,'Plant data'!$A:$A,0))</f>
        <v>China</v>
      </c>
      <c r="E417" s="3" t="s">
        <v>726</v>
      </c>
      <c r="F417" s="3" t="s">
        <v>304</v>
      </c>
      <c r="G417" s="5" t="s">
        <v>720</v>
      </c>
      <c r="H417" s="3" t="s">
        <v>29</v>
      </c>
      <c r="I417" s="4">
        <v>44378</v>
      </c>
      <c r="J417" s="3">
        <v>2022</v>
      </c>
      <c r="K417" s="3">
        <v>2023</v>
      </c>
      <c r="L417" s="3">
        <v>2</v>
      </c>
      <c r="M417" s="3" t="s">
        <v>30</v>
      </c>
      <c r="N417" s="3" t="s">
        <v>30</v>
      </c>
      <c r="O417" s="3" t="s">
        <v>30</v>
      </c>
      <c r="P417" s="3">
        <v>1191</v>
      </c>
      <c r="Q417" s="3">
        <v>1300</v>
      </c>
      <c r="R417" s="8"/>
      <c r="S417" s="9" t="str">
        <f t="shared" si="48"/>
        <v/>
      </c>
      <c r="T417" s="9" t="str">
        <f t="shared" si="51"/>
        <v/>
      </c>
      <c r="U417" s="2"/>
      <c r="V417" s="2"/>
      <c r="W417" s="2"/>
    </row>
    <row r="418" spans="1:23" ht="14.5" hidden="1" x14ac:dyDescent="0.35">
      <c r="A418" s="3" t="s">
        <v>727</v>
      </c>
      <c r="B418" s="3" t="str">
        <f>INDEX('Plant data'!D:D,MATCH('Blast furnaces'!$A418,'Plant data'!$A:$A,0))</f>
        <v>Nanyang</v>
      </c>
      <c r="C418" s="3" t="str">
        <f>INDEX('Plant data'!E:E,MATCH('Blast furnaces'!$A418,'Plant data'!$A:$A,0))</f>
        <v>Henan</v>
      </c>
      <c r="D418" s="3" t="str">
        <f>INDEX('Plant data'!F:F,MATCH('Blast furnaces'!$A418,'Plant data'!$A:$A,0))</f>
        <v>China</v>
      </c>
      <c r="E418" s="3" t="s">
        <v>728</v>
      </c>
      <c r="F418" s="3" t="s">
        <v>33</v>
      </c>
      <c r="G418" s="5" t="s">
        <v>729</v>
      </c>
      <c r="H418" s="3" t="s">
        <v>29</v>
      </c>
      <c r="I418" s="3" t="s">
        <v>30</v>
      </c>
      <c r="J418" s="3" t="s">
        <v>30</v>
      </c>
      <c r="K418" s="3" t="s">
        <v>30</v>
      </c>
      <c r="L418" s="3" t="s">
        <v>30</v>
      </c>
      <c r="M418" s="3" t="s">
        <v>30</v>
      </c>
      <c r="N418" s="3" t="s">
        <v>30</v>
      </c>
      <c r="O418" s="3" t="s">
        <v>30</v>
      </c>
      <c r="P418" s="3">
        <v>355</v>
      </c>
      <c r="Q418" s="3">
        <v>305</v>
      </c>
      <c r="R418" s="8"/>
      <c r="S418" s="9" t="str">
        <f t="shared" si="48"/>
        <v/>
      </c>
      <c r="T418" s="9" t="str">
        <f t="shared" si="51"/>
        <v/>
      </c>
      <c r="U418" s="2"/>
      <c r="V418" s="2"/>
      <c r="W418" s="2"/>
    </row>
    <row r="419" spans="1:23" ht="14.5" hidden="1" x14ac:dyDescent="0.35">
      <c r="A419" s="3" t="s">
        <v>727</v>
      </c>
      <c r="B419" s="3" t="str">
        <f>INDEX('Plant data'!D:D,MATCH('Blast furnaces'!$A419,'Plant data'!$A:$A,0))</f>
        <v>Nanyang</v>
      </c>
      <c r="C419" s="3" t="str">
        <f>INDEX('Plant data'!E:E,MATCH('Blast furnaces'!$A419,'Plant data'!$A:$A,0))</f>
        <v>Henan</v>
      </c>
      <c r="D419" s="3" t="str">
        <f>INDEX('Plant data'!F:F,MATCH('Blast furnaces'!$A419,'Plant data'!$A:$A,0))</f>
        <v>China</v>
      </c>
      <c r="E419" s="3" t="s">
        <v>730</v>
      </c>
      <c r="F419" s="3" t="s">
        <v>27</v>
      </c>
      <c r="G419" s="5" t="s">
        <v>729</v>
      </c>
      <c r="H419" s="3" t="s">
        <v>29</v>
      </c>
      <c r="I419" s="3" t="s">
        <v>30</v>
      </c>
      <c r="J419" s="3" t="s">
        <v>30</v>
      </c>
      <c r="K419" s="3" t="s">
        <v>30</v>
      </c>
      <c r="L419" s="3" t="s">
        <v>30</v>
      </c>
      <c r="M419" s="3" t="s">
        <v>30</v>
      </c>
      <c r="N419" s="3" t="s">
        <v>30</v>
      </c>
      <c r="O419" s="3" t="s">
        <v>30</v>
      </c>
      <c r="P419" s="3">
        <v>356</v>
      </c>
      <c r="Q419" s="3">
        <v>305</v>
      </c>
      <c r="R419" s="8"/>
      <c r="S419" s="9" t="str">
        <f t="shared" si="48"/>
        <v/>
      </c>
      <c r="T419" s="9" t="str">
        <f t="shared" si="51"/>
        <v/>
      </c>
      <c r="U419" s="2"/>
      <c r="V419" s="2"/>
      <c r="W419" s="2"/>
    </row>
    <row r="420" spans="1:23" ht="14.5" hidden="1" x14ac:dyDescent="0.35">
      <c r="A420" s="3" t="s">
        <v>727</v>
      </c>
      <c r="B420" s="3" t="str">
        <f>INDEX('Plant data'!D:D,MATCH('Blast furnaces'!$A420,'Plant data'!$A:$A,0))</f>
        <v>Nanyang</v>
      </c>
      <c r="C420" s="3" t="str">
        <f>INDEX('Plant data'!E:E,MATCH('Blast furnaces'!$A420,'Plant data'!$A:$A,0))</f>
        <v>Henan</v>
      </c>
      <c r="D420" s="3" t="str">
        <f>INDEX('Plant data'!F:F,MATCH('Blast furnaces'!$A420,'Plant data'!$A:$A,0))</f>
        <v>China</v>
      </c>
      <c r="E420" s="3" t="s">
        <v>731</v>
      </c>
      <c r="F420" s="3" t="s">
        <v>79</v>
      </c>
      <c r="G420" s="5" t="s">
        <v>729</v>
      </c>
      <c r="H420" s="3" t="s">
        <v>29</v>
      </c>
      <c r="I420" s="3" t="s">
        <v>30</v>
      </c>
      <c r="J420" s="3" t="s">
        <v>30</v>
      </c>
      <c r="K420" s="3">
        <v>2008</v>
      </c>
      <c r="L420" s="3">
        <v>17</v>
      </c>
      <c r="M420" s="3" t="s">
        <v>30</v>
      </c>
      <c r="N420" s="3" t="s">
        <v>30</v>
      </c>
      <c r="O420" s="3" t="s">
        <v>30</v>
      </c>
      <c r="P420" s="3">
        <v>1533</v>
      </c>
      <c r="Q420" s="3">
        <v>1530</v>
      </c>
      <c r="R420" s="6">
        <v>43926</v>
      </c>
      <c r="S420" s="9">
        <f t="shared" si="48"/>
        <v>43926</v>
      </c>
      <c r="T420" s="9">
        <f t="shared" si="51"/>
        <v>51231</v>
      </c>
      <c r="U420" s="2"/>
      <c r="V420" s="2"/>
      <c r="W420" s="2"/>
    </row>
    <row r="421" spans="1:23" ht="14.5" hidden="1" x14ac:dyDescent="0.35">
      <c r="A421" s="3" t="s">
        <v>732</v>
      </c>
      <c r="B421" s="3" t="str">
        <f>INDEX('Plant data'!D:D,MATCH('Blast furnaces'!$A421,'Plant data'!$A:$A,0))</f>
        <v>Anyang</v>
      </c>
      <c r="C421" s="3" t="str">
        <f>INDEX('Plant data'!E:E,MATCH('Blast furnaces'!$A421,'Plant data'!$A:$A,0))</f>
        <v>Henan</v>
      </c>
      <c r="D421" s="3" t="str">
        <f>INDEX('Plant data'!F:F,MATCH('Blast furnaces'!$A421,'Plant data'!$A:$A,0))</f>
        <v>China</v>
      </c>
      <c r="E421" s="3" t="s">
        <v>733</v>
      </c>
      <c r="F421" s="3" t="s">
        <v>62</v>
      </c>
      <c r="G421" s="5" t="s">
        <v>734</v>
      </c>
      <c r="H421" s="3" t="s">
        <v>40</v>
      </c>
      <c r="I421" s="3" t="s">
        <v>30</v>
      </c>
      <c r="J421" s="3" t="s">
        <v>30</v>
      </c>
      <c r="K421" s="3" t="s">
        <v>30</v>
      </c>
      <c r="L421" s="3" t="s">
        <v>30</v>
      </c>
      <c r="M421" s="7">
        <v>44896</v>
      </c>
      <c r="N421" s="3" t="s">
        <v>30</v>
      </c>
      <c r="O421" s="4">
        <v>45839</v>
      </c>
      <c r="P421" s="3">
        <v>700</v>
      </c>
      <c r="Q421" s="3">
        <v>600</v>
      </c>
      <c r="R421" s="8"/>
      <c r="S421" s="9" t="str">
        <f t="shared" si="48"/>
        <v/>
      </c>
      <c r="T421" s="9" t="str">
        <f t="shared" si="51"/>
        <v/>
      </c>
      <c r="U421" s="2"/>
      <c r="V421" s="2"/>
      <c r="W421" s="2"/>
    </row>
    <row r="422" spans="1:23" ht="14.5" hidden="1" x14ac:dyDescent="0.35">
      <c r="A422" s="3" t="s">
        <v>732</v>
      </c>
      <c r="B422" s="3" t="str">
        <f>INDEX('Plant data'!D:D,MATCH('Blast furnaces'!$A422,'Plant data'!$A:$A,0))</f>
        <v>Anyang</v>
      </c>
      <c r="C422" s="3" t="str">
        <f>INDEX('Plant data'!E:E,MATCH('Blast furnaces'!$A422,'Plant data'!$A:$A,0))</f>
        <v>Henan</v>
      </c>
      <c r="D422" s="3" t="str">
        <f>INDEX('Plant data'!F:F,MATCH('Blast furnaces'!$A422,'Plant data'!$A:$A,0))</f>
        <v>China</v>
      </c>
      <c r="E422" s="3" t="s">
        <v>735</v>
      </c>
      <c r="F422" s="3" t="s">
        <v>180</v>
      </c>
      <c r="G422" s="5" t="s">
        <v>734</v>
      </c>
      <c r="H422" s="3" t="s">
        <v>40</v>
      </c>
      <c r="I422" s="3" t="s">
        <v>30</v>
      </c>
      <c r="J422" s="3" t="s">
        <v>30</v>
      </c>
      <c r="K422" s="3" t="s">
        <v>30</v>
      </c>
      <c r="L422" s="3" t="s">
        <v>30</v>
      </c>
      <c r="M422" s="7">
        <v>44896</v>
      </c>
      <c r="N422" s="3" t="s">
        <v>30</v>
      </c>
      <c r="O422" s="4">
        <v>45839</v>
      </c>
      <c r="P422" s="3">
        <v>700</v>
      </c>
      <c r="Q422" s="3">
        <v>600</v>
      </c>
      <c r="R422" s="8"/>
      <c r="S422" s="9" t="str">
        <f t="shared" si="48"/>
        <v/>
      </c>
      <c r="T422" s="9" t="str">
        <f t="shared" si="51"/>
        <v/>
      </c>
      <c r="U422" s="2"/>
      <c r="V422" s="2"/>
      <c r="W422" s="2"/>
    </row>
    <row r="423" spans="1:23" ht="14.5" hidden="1" x14ac:dyDescent="0.35">
      <c r="A423" s="3" t="s">
        <v>736</v>
      </c>
      <c r="B423" s="3" t="str">
        <f>INDEX('Plant data'!D:D,MATCH('Blast furnaces'!$A423,'Plant data'!$A:$A,0))</f>
        <v>Linzhou</v>
      </c>
      <c r="C423" s="3" t="str">
        <f>INDEX('Plant data'!E:E,MATCH('Blast furnaces'!$A423,'Plant data'!$A:$A,0))</f>
        <v>Henan</v>
      </c>
      <c r="D423" s="3" t="str">
        <f>INDEX('Plant data'!F:F,MATCH('Blast furnaces'!$A423,'Plant data'!$A:$A,0))</f>
        <v>China</v>
      </c>
      <c r="E423" s="3" t="s">
        <v>737</v>
      </c>
      <c r="F423" s="3" t="s">
        <v>62</v>
      </c>
      <c r="G423" s="5" t="s">
        <v>738</v>
      </c>
      <c r="H423" s="3" t="s">
        <v>190</v>
      </c>
      <c r="I423" s="3" t="s">
        <v>30</v>
      </c>
      <c r="J423" s="3" t="s">
        <v>30</v>
      </c>
      <c r="K423" s="3" t="s">
        <v>30</v>
      </c>
      <c r="L423" s="3" t="s">
        <v>30</v>
      </c>
      <c r="M423" s="3">
        <v>2017</v>
      </c>
      <c r="N423" s="3" t="s">
        <v>30</v>
      </c>
      <c r="O423" s="3">
        <v>2016</v>
      </c>
      <c r="P423" s="3">
        <v>500</v>
      </c>
      <c r="Q423" s="3">
        <v>450</v>
      </c>
      <c r="R423" s="8"/>
      <c r="S423" s="9" t="str">
        <f t="shared" si="48"/>
        <v/>
      </c>
      <c r="T423" s="2"/>
      <c r="U423" s="2"/>
      <c r="V423" s="2"/>
      <c r="W423" s="2"/>
    </row>
    <row r="424" spans="1:23" ht="14.5" hidden="1" x14ac:dyDescent="0.35">
      <c r="A424" s="3" t="s">
        <v>736</v>
      </c>
      <c r="B424" s="3" t="str">
        <f>INDEX('Plant data'!D:D,MATCH('Blast furnaces'!$A424,'Plant data'!$A:$A,0))</f>
        <v>Linzhou</v>
      </c>
      <c r="C424" s="3" t="str">
        <f>INDEX('Plant data'!E:E,MATCH('Blast furnaces'!$A424,'Plant data'!$A:$A,0))</f>
        <v>Henan</v>
      </c>
      <c r="D424" s="3" t="str">
        <f>INDEX('Plant data'!F:F,MATCH('Blast furnaces'!$A424,'Plant data'!$A:$A,0))</f>
        <v>China</v>
      </c>
      <c r="E424" s="3" t="s">
        <v>739</v>
      </c>
      <c r="F424" s="3" t="s">
        <v>180</v>
      </c>
      <c r="G424" s="5" t="s">
        <v>738</v>
      </c>
      <c r="H424" s="3" t="s">
        <v>29</v>
      </c>
      <c r="I424" s="3" t="s">
        <v>30</v>
      </c>
      <c r="J424" s="3" t="s">
        <v>30</v>
      </c>
      <c r="K424" s="3">
        <v>2010</v>
      </c>
      <c r="L424" s="3">
        <v>15</v>
      </c>
      <c r="M424" s="3" t="s">
        <v>30</v>
      </c>
      <c r="N424" s="3" t="s">
        <v>30</v>
      </c>
      <c r="O424" s="3" t="s">
        <v>30</v>
      </c>
      <c r="P424" s="3">
        <v>1040</v>
      </c>
      <c r="Q424" s="3">
        <v>1080</v>
      </c>
      <c r="R424" s="8"/>
      <c r="S424" s="9" t="str">
        <f t="shared" si="48"/>
        <v/>
      </c>
      <c r="T424" s="9" t="str">
        <f t="shared" ref="T424:T428" si="52">IF(R424="","",EDATE(S424,240))</f>
        <v/>
      </c>
      <c r="U424" s="2"/>
      <c r="V424" s="2"/>
      <c r="W424" s="2"/>
    </row>
    <row r="425" spans="1:23" ht="14.5" hidden="1" x14ac:dyDescent="0.35">
      <c r="A425" s="3" t="s">
        <v>736</v>
      </c>
      <c r="B425" s="3" t="str">
        <f>INDEX('Plant data'!D:D,MATCH('Blast furnaces'!$A425,'Plant data'!$A:$A,0))</f>
        <v>Linzhou</v>
      </c>
      <c r="C425" s="3" t="str">
        <f>INDEX('Plant data'!E:E,MATCH('Blast furnaces'!$A425,'Plant data'!$A:$A,0))</f>
        <v>Henan</v>
      </c>
      <c r="D425" s="3" t="str">
        <f>INDEX('Plant data'!F:F,MATCH('Blast furnaces'!$A425,'Plant data'!$A:$A,0))</f>
        <v>China</v>
      </c>
      <c r="E425" s="3" t="s">
        <v>740</v>
      </c>
      <c r="F425" s="3" t="s">
        <v>236</v>
      </c>
      <c r="G425" s="5" t="s">
        <v>738</v>
      </c>
      <c r="H425" s="3" t="s">
        <v>29</v>
      </c>
      <c r="I425" s="4">
        <v>42917</v>
      </c>
      <c r="J425" s="3">
        <v>2022</v>
      </c>
      <c r="K425" s="3">
        <v>2023</v>
      </c>
      <c r="L425" s="3">
        <v>2</v>
      </c>
      <c r="M425" s="3" t="s">
        <v>30</v>
      </c>
      <c r="N425" s="3" t="s">
        <v>30</v>
      </c>
      <c r="O425" s="3" t="s">
        <v>30</v>
      </c>
      <c r="P425" s="3">
        <v>1520</v>
      </c>
      <c r="Q425" s="3">
        <v>1780</v>
      </c>
      <c r="R425" s="8"/>
      <c r="S425" s="9" t="str">
        <f t="shared" si="48"/>
        <v/>
      </c>
      <c r="T425" s="9" t="str">
        <f t="shared" si="52"/>
        <v/>
      </c>
      <c r="U425" s="2"/>
      <c r="V425" s="2"/>
      <c r="W425" s="2"/>
    </row>
    <row r="426" spans="1:23" ht="14.5" hidden="1" x14ac:dyDescent="0.35">
      <c r="A426" s="3" t="s">
        <v>741</v>
      </c>
      <c r="B426" s="3" t="str">
        <f>INDEX('Plant data'!D:D,MATCH('Blast furnaces'!$A426,'Plant data'!$A:$A,0))</f>
        <v>Anyang</v>
      </c>
      <c r="C426" s="3" t="str">
        <f>INDEX('Plant data'!E:E,MATCH('Blast furnaces'!$A426,'Plant data'!$A:$A,0))</f>
        <v>Henan</v>
      </c>
      <c r="D426" s="3" t="str">
        <f>INDEX('Plant data'!F:F,MATCH('Blast furnaces'!$A426,'Plant data'!$A:$A,0))</f>
        <v>China</v>
      </c>
      <c r="E426" s="3" t="s">
        <v>742</v>
      </c>
      <c r="F426" s="3" t="s">
        <v>33</v>
      </c>
      <c r="G426" s="5" t="s">
        <v>743</v>
      </c>
      <c r="H426" s="3" t="s">
        <v>29</v>
      </c>
      <c r="I426" s="3" t="s">
        <v>30</v>
      </c>
      <c r="J426" s="3" t="s">
        <v>30</v>
      </c>
      <c r="K426" s="3" t="s">
        <v>30</v>
      </c>
      <c r="L426" s="3" t="s">
        <v>30</v>
      </c>
      <c r="M426" s="3" t="s">
        <v>30</v>
      </c>
      <c r="N426" s="3" t="s">
        <v>30</v>
      </c>
      <c r="O426" s="3" t="s">
        <v>30</v>
      </c>
      <c r="P426" s="3">
        <v>700</v>
      </c>
      <c r="Q426" s="3">
        <v>630</v>
      </c>
      <c r="R426" s="6">
        <v>43309</v>
      </c>
      <c r="S426" s="9">
        <f t="shared" si="48"/>
        <v>43309</v>
      </c>
      <c r="T426" s="9">
        <f t="shared" si="52"/>
        <v>50614</v>
      </c>
      <c r="U426" s="2"/>
      <c r="V426" s="2"/>
      <c r="W426" s="2"/>
    </row>
    <row r="427" spans="1:23" ht="14.5" hidden="1" x14ac:dyDescent="0.35">
      <c r="A427" s="3" t="s">
        <v>741</v>
      </c>
      <c r="B427" s="3" t="str">
        <f>INDEX('Plant data'!D:D,MATCH('Blast furnaces'!$A427,'Plant data'!$A:$A,0))</f>
        <v>Anyang</v>
      </c>
      <c r="C427" s="3" t="str">
        <f>INDEX('Plant data'!E:E,MATCH('Blast furnaces'!$A427,'Plant data'!$A:$A,0))</f>
        <v>Henan</v>
      </c>
      <c r="D427" s="3" t="str">
        <f>INDEX('Plant data'!F:F,MATCH('Blast furnaces'!$A427,'Plant data'!$A:$A,0))</f>
        <v>China</v>
      </c>
      <c r="E427" s="3" t="s">
        <v>744</v>
      </c>
      <c r="F427" s="3" t="s">
        <v>27</v>
      </c>
      <c r="G427" s="5" t="s">
        <v>743</v>
      </c>
      <c r="H427" s="3" t="s">
        <v>40</v>
      </c>
      <c r="I427" s="3" t="s">
        <v>30</v>
      </c>
      <c r="J427" s="3" t="s">
        <v>30</v>
      </c>
      <c r="K427" s="3" t="s">
        <v>30</v>
      </c>
      <c r="L427" s="3" t="s">
        <v>30</v>
      </c>
      <c r="M427" s="3">
        <v>2017</v>
      </c>
      <c r="N427" s="3" t="s">
        <v>30</v>
      </c>
      <c r="O427" s="3" t="s">
        <v>30</v>
      </c>
      <c r="P427" s="3">
        <v>700</v>
      </c>
      <c r="Q427" s="3">
        <v>630</v>
      </c>
      <c r="R427" s="3">
        <v>2017</v>
      </c>
      <c r="S427" s="9">
        <f t="shared" si="48"/>
        <v>42736</v>
      </c>
      <c r="T427" s="9">
        <f t="shared" si="52"/>
        <v>50041</v>
      </c>
      <c r="U427" s="2"/>
      <c r="V427" s="2"/>
      <c r="W427" s="2"/>
    </row>
    <row r="428" spans="1:23" ht="14.5" hidden="1" x14ac:dyDescent="0.35">
      <c r="A428" s="3" t="s">
        <v>741</v>
      </c>
      <c r="B428" s="3" t="str">
        <f>INDEX('Plant data'!D:D,MATCH('Blast furnaces'!$A428,'Plant data'!$A:$A,0))</f>
        <v>Anyang</v>
      </c>
      <c r="C428" s="3" t="str">
        <f>INDEX('Plant data'!E:E,MATCH('Blast furnaces'!$A428,'Plant data'!$A:$A,0))</f>
        <v>Henan</v>
      </c>
      <c r="D428" s="3" t="str">
        <f>INDEX('Plant data'!F:F,MATCH('Blast furnaces'!$A428,'Plant data'!$A:$A,0))</f>
        <v>China</v>
      </c>
      <c r="E428" s="3" t="s">
        <v>745</v>
      </c>
      <c r="F428" s="3" t="s">
        <v>79</v>
      </c>
      <c r="G428" s="5" t="s">
        <v>743</v>
      </c>
      <c r="H428" s="3" t="s">
        <v>40</v>
      </c>
      <c r="I428" s="3" t="s">
        <v>30</v>
      </c>
      <c r="J428" s="3" t="s">
        <v>30</v>
      </c>
      <c r="K428" s="3" t="s">
        <v>30</v>
      </c>
      <c r="L428" s="3" t="s">
        <v>30</v>
      </c>
      <c r="M428" s="3">
        <v>2017</v>
      </c>
      <c r="N428" s="3" t="s">
        <v>30</v>
      </c>
      <c r="O428" s="3" t="s">
        <v>30</v>
      </c>
      <c r="P428" s="3">
        <v>700</v>
      </c>
      <c r="Q428" s="3">
        <v>630</v>
      </c>
      <c r="R428" s="8"/>
      <c r="S428" s="9" t="str">
        <f t="shared" si="48"/>
        <v/>
      </c>
      <c r="T428" s="9" t="str">
        <f t="shared" si="52"/>
        <v/>
      </c>
      <c r="U428" s="2"/>
      <c r="V428" s="2"/>
      <c r="W428" s="2"/>
    </row>
    <row r="429" spans="1:23" ht="14.5" hidden="1" x14ac:dyDescent="0.35">
      <c r="A429" s="3" t="s">
        <v>741</v>
      </c>
      <c r="B429" s="3" t="str">
        <f>INDEX('Plant data'!D:D,MATCH('Blast furnaces'!$A429,'Plant data'!$A:$A,0))</f>
        <v>Anyang</v>
      </c>
      <c r="C429" s="3" t="str">
        <f>INDEX('Plant data'!E:E,MATCH('Blast furnaces'!$A429,'Plant data'!$A:$A,0))</f>
        <v>Henan</v>
      </c>
      <c r="D429" s="3" t="str">
        <f>INDEX('Plant data'!F:F,MATCH('Blast furnaces'!$A429,'Plant data'!$A:$A,0))</f>
        <v>China</v>
      </c>
      <c r="E429" s="3" t="s">
        <v>746</v>
      </c>
      <c r="F429" s="3" t="s">
        <v>62</v>
      </c>
      <c r="G429" s="5" t="s">
        <v>743</v>
      </c>
      <c r="H429" s="3" t="s">
        <v>313</v>
      </c>
      <c r="I429" s="3">
        <v>2017</v>
      </c>
      <c r="J429" s="3" t="s">
        <v>30</v>
      </c>
      <c r="K429" s="3" t="s">
        <v>30</v>
      </c>
      <c r="L429" s="3" t="s">
        <v>30</v>
      </c>
      <c r="M429" s="3" t="s">
        <v>30</v>
      </c>
      <c r="N429" s="3" t="s">
        <v>30</v>
      </c>
      <c r="O429" s="3" t="s">
        <v>30</v>
      </c>
      <c r="P429" s="3">
        <v>1370</v>
      </c>
      <c r="Q429" s="3">
        <v>1580</v>
      </c>
      <c r="R429" s="8"/>
      <c r="S429" s="9" t="str">
        <f t="shared" si="48"/>
        <v/>
      </c>
      <c r="T429" s="2"/>
      <c r="U429" s="2"/>
      <c r="V429" s="2"/>
      <c r="W429" s="2"/>
    </row>
    <row r="430" spans="1:23" ht="14.5" hidden="1" x14ac:dyDescent="0.35">
      <c r="A430" s="3" t="s">
        <v>747</v>
      </c>
      <c r="B430" s="3" t="str">
        <f>INDEX('Plant data'!D:D,MATCH('Blast furnaces'!$A430,'Plant data'!$A:$A,0))</f>
        <v>Gongyi</v>
      </c>
      <c r="C430" s="3" t="str">
        <f>INDEX('Plant data'!E:E,MATCH('Blast furnaces'!$A430,'Plant data'!$A:$A,0))</f>
        <v>Henan</v>
      </c>
      <c r="D430" s="3" t="str">
        <f>INDEX('Plant data'!F:F,MATCH('Blast furnaces'!$A430,'Plant data'!$A:$A,0))</f>
        <v>China</v>
      </c>
      <c r="E430" s="3" t="s">
        <v>748</v>
      </c>
      <c r="F430" s="3" t="s">
        <v>62</v>
      </c>
      <c r="G430" s="5" t="s">
        <v>749</v>
      </c>
      <c r="H430" s="3" t="s">
        <v>190</v>
      </c>
      <c r="I430" s="3" t="s">
        <v>30</v>
      </c>
      <c r="J430" s="3" t="s">
        <v>30</v>
      </c>
      <c r="K430" s="3" t="s">
        <v>30</v>
      </c>
      <c r="L430" s="3" t="s">
        <v>30</v>
      </c>
      <c r="M430" s="3">
        <v>2017</v>
      </c>
      <c r="N430" s="3" t="s">
        <v>30</v>
      </c>
      <c r="O430" s="3">
        <v>2017</v>
      </c>
      <c r="P430" s="3">
        <v>620</v>
      </c>
      <c r="Q430" s="3">
        <v>530</v>
      </c>
      <c r="R430" s="8"/>
      <c r="S430" s="9" t="str">
        <f t="shared" si="48"/>
        <v/>
      </c>
      <c r="T430" s="2"/>
      <c r="U430" s="2"/>
      <c r="V430" s="2"/>
      <c r="W430" s="2"/>
    </row>
    <row r="431" spans="1:23" ht="14.5" hidden="1" x14ac:dyDescent="0.35">
      <c r="A431" s="3" t="s">
        <v>747</v>
      </c>
      <c r="B431" s="3" t="str">
        <f>INDEX('Plant data'!D:D,MATCH('Blast furnaces'!$A431,'Plant data'!$A:$A,0))</f>
        <v>Gongyi</v>
      </c>
      <c r="C431" s="3" t="str">
        <f>INDEX('Plant data'!E:E,MATCH('Blast furnaces'!$A431,'Plant data'!$A:$A,0))</f>
        <v>Henan</v>
      </c>
      <c r="D431" s="3" t="str">
        <f>INDEX('Plant data'!F:F,MATCH('Blast furnaces'!$A431,'Plant data'!$A:$A,0))</f>
        <v>China</v>
      </c>
      <c r="E431" s="3" t="s">
        <v>750</v>
      </c>
      <c r="F431" s="3" t="s">
        <v>180</v>
      </c>
      <c r="G431" s="5" t="s">
        <v>749</v>
      </c>
      <c r="H431" s="3" t="s">
        <v>190</v>
      </c>
      <c r="I431" s="3" t="s">
        <v>30</v>
      </c>
      <c r="J431" s="3" t="s">
        <v>30</v>
      </c>
      <c r="K431" s="3" t="s">
        <v>30</v>
      </c>
      <c r="L431" s="3" t="s">
        <v>30</v>
      </c>
      <c r="M431" s="3">
        <v>2022</v>
      </c>
      <c r="N431" s="3" t="s">
        <v>30</v>
      </c>
      <c r="O431" s="3">
        <v>2022</v>
      </c>
      <c r="P431" s="3">
        <v>1040</v>
      </c>
      <c r="Q431" s="3">
        <v>1080</v>
      </c>
      <c r="R431" s="8"/>
      <c r="S431" s="9" t="str">
        <f t="shared" si="48"/>
        <v/>
      </c>
      <c r="T431" s="2"/>
      <c r="U431" s="2"/>
      <c r="V431" s="2"/>
      <c r="W431" s="2"/>
    </row>
    <row r="432" spans="1:23" ht="14.5" hidden="1" x14ac:dyDescent="0.35">
      <c r="A432" s="3" t="s">
        <v>751</v>
      </c>
      <c r="B432" s="3" t="str">
        <f>INDEX('Plant data'!D:D,MATCH('Blast furnaces'!$A432,'Plant data'!$A:$A,0))</f>
        <v>Anyang</v>
      </c>
      <c r="C432" s="3" t="str">
        <f>INDEX('Plant data'!E:E,MATCH('Blast furnaces'!$A432,'Plant data'!$A:$A,0))</f>
        <v>Henan</v>
      </c>
      <c r="D432" s="3" t="str">
        <f>INDEX('Plant data'!F:F,MATCH('Blast furnaces'!$A432,'Plant data'!$A:$A,0))</f>
        <v>China</v>
      </c>
      <c r="E432" s="3" t="s">
        <v>752</v>
      </c>
      <c r="F432" s="3" t="s">
        <v>62</v>
      </c>
      <c r="G432" s="5" t="s">
        <v>753</v>
      </c>
      <c r="H432" s="3" t="s">
        <v>40</v>
      </c>
      <c r="I432" s="3" t="s">
        <v>30</v>
      </c>
      <c r="J432" s="3" t="s">
        <v>30</v>
      </c>
      <c r="K432" s="3" t="s">
        <v>30</v>
      </c>
      <c r="L432" s="3" t="s">
        <v>30</v>
      </c>
      <c r="M432" s="3">
        <v>2023</v>
      </c>
      <c r="N432" s="3" t="s">
        <v>30</v>
      </c>
      <c r="O432" s="3" t="s">
        <v>30</v>
      </c>
      <c r="P432" s="3">
        <v>850</v>
      </c>
      <c r="Q432" s="3">
        <v>750</v>
      </c>
      <c r="R432" s="8"/>
      <c r="S432" s="9" t="str">
        <f t="shared" si="48"/>
        <v/>
      </c>
      <c r="T432" s="9" t="str">
        <f t="shared" ref="T432:T433" si="53">IF(R432="","",EDATE(S432,240))</f>
        <v/>
      </c>
      <c r="U432" s="2"/>
      <c r="V432" s="2"/>
      <c r="W432" s="2"/>
    </row>
    <row r="433" spans="1:23" ht="14.5" hidden="1" x14ac:dyDescent="0.35">
      <c r="A433" s="3" t="s">
        <v>754</v>
      </c>
      <c r="B433" s="3" t="str">
        <f>INDEX('Plant data'!D:D,MATCH('Blast furnaces'!$A433,'Plant data'!$A:$A,0))</f>
        <v>Wuhan</v>
      </c>
      <c r="C433" s="3" t="str">
        <f>INDEX('Plant data'!E:E,MATCH('Blast furnaces'!$A433,'Plant data'!$A:$A,0))</f>
        <v>Hubei</v>
      </c>
      <c r="D433" s="3" t="str">
        <f>INDEX('Plant data'!F:F,MATCH('Blast furnaces'!$A433,'Plant data'!$A:$A,0))</f>
        <v>China</v>
      </c>
      <c r="E433" s="3" t="s">
        <v>755</v>
      </c>
      <c r="F433" s="3" t="s">
        <v>48</v>
      </c>
      <c r="G433" s="5" t="s">
        <v>756</v>
      </c>
      <c r="H433" s="3" t="s">
        <v>29</v>
      </c>
      <c r="I433" s="3" t="s">
        <v>30</v>
      </c>
      <c r="J433" s="3" t="s">
        <v>30</v>
      </c>
      <c r="K433" s="3">
        <v>1970</v>
      </c>
      <c r="L433" s="3">
        <v>55</v>
      </c>
      <c r="M433" s="3" t="s">
        <v>30</v>
      </c>
      <c r="N433" s="3" t="s">
        <v>30</v>
      </c>
      <c r="O433" s="3" t="s">
        <v>30</v>
      </c>
      <c r="P433" s="3">
        <v>2365</v>
      </c>
      <c r="Q433" s="3">
        <v>2600</v>
      </c>
      <c r="R433" s="6">
        <v>39220</v>
      </c>
      <c r="S433" s="9">
        <f t="shared" si="48"/>
        <v>39220</v>
      </c>
      <c r="T433" s="9">
        <f t="shared" si="53"/>
        <v>46525</v>
      </c>
      <c r="U433" s="2"/>
      <c r="V433" s="2"/>
      <c r="W433" s="2"/>
    </row>
    <row r="434" spans="1:23" ht="14.5" hidden="1" x14ac:dyDescent="0.35">
      <c r="A434" s="3" t="s">
        <v>754</v>
      </c>
      <c r="B434" s="3" t="str">
        <f>INDEX('Plant data'!D:D,MATCH('Blast furnaces'!$A434,'Plant data'!$A:$A,0))</f>
        <v>Wuhan</v>
      </c>
      <c r="C434" s="3" t="str">
        <f>INDEX('Plant data'!E:E,MATCH('Blast furnaces'!$A434,'Plant data'!$A:$A,0))</f>
        <v>Hubei</v>
      </c>
      <c r="D434" s="3" t="str">
        <f>INDEX('Plant data'!F:F,MATCH('Blast furnaces'!$A434,'Plant data'!$A:$A,0))</f>
        <v>China</v>
      </c>
      <c r="E434" s="3" t="s">
        <v>757</v>
      </c>
      <c r="F434" s="3" t="s">
        <v>39</v>
      </c>
      <c r="G434" s="5" t="s">
        <v>756</v>
      </c>
      <c r="H434" s="3" t="s">
        <v>190</v>
      </c>
      <c r="I434" s="3" t="s">
        <v>30</v>
      </c>
      <c r="J434" s="3" t="s">
        <v>30</v>
      </c>
      <c r="K434" s="3">
        <v>1991</v>
      </c>
      <c r="L434" s="3">
        <v>31</v>
      </c>
      <c r="M434" s="4">
        <v>44682</v>
      </c>
      <c r="N434" s="3" t="s">
        <v>30</v>
      </c>
      <c r="O434" s="3">
        <v>2022</v>
      </c>
      <c r="P434" s="3">
        <v>2670</v>
      </c>
      <c r="Q434" s="3">
        <v>3200</v>
      </c>
      <c r="R434" s="6">
        <v>39439</v>
      </c>
      <c r="S434" s="9">
        <f t="shared" si="48"/>
        <v>39439</v>
      </c>
      <c r="T434" s="2"/>
      <c r="U434" s="2"/>
      <c r="V434" s="2"/>
      <c r="W434" s="2"/>
    </row>
    <row r="435" spans="1:23" ht="14.5" hidden="1" x14ac:dyDescent="0.35">
      <c r="A435" s="3" t="s">
        <v>754</v>
      </c>
      <c r="B435" s="3" t="str">
        <f>INDEX('Plant data'!D:D,MATCH('Blast furnaces'!$A435,'Plant data'!$A:$A,0))</f>
        <v>Wuhan</v>
      </c>
      <c r="C435" s="3" t="str">
        <f>INDEX('Plant data'!E:E,MATCH('Blast furnaces'!$A435,'Plant data'!$A:$A,0))</f>
        <v>Hubei</v>
      </c>
      <c r="D435" s="3" t="str">
        <f>INDEX('Plant data'!F:F,MATCH('Blast furnaces'!$A435,'Plant data'!$A:$A,0))</f>
        <v>China</v>
      </c>
      <c r="E435" s="3" t="s">
        <v>758</v>
      </c>
      <c r="F435" s="3" t="s">
        <v>43</v>
      </c>
      <c r="G435" s="5" t="s">
        <v>756</v>
      </c>
      <c r="H435" s="3" t="s">
        <v>190</v>
      </c>
      <c r="I435" s="3" t="s">
        <v>30</v>
      </c>
      <c r="J435" s="3" t="s">
        <v>30</v>
      </c>
      <c r="K435" s="3">
        <v>2004</v>
      </c>
      <c r="L435" s="3">
        <v>18</v>
      </c>
      <c r="M435" s="4">
        <v>44682</v>
      </c>
      <c r="N435" s="3" t="s">
        <v>30</v>
      </c>
      <c r="O435" s="3">
        <v>2022</v>
      </c>
      <c r="P435" s="3">
        <v>2670</v>
      </c>
      <c r="Q435" s="3">
        <v>3200</v>
      </c>
      <c r="R435" s="4">
        <v>44348</v>
      </c>
      <c r="S435" s="9">
        <f t="shared" si="48"/>
        <v>44348</v>
      </c>
      <c r="T435" s="2"/>
      <c r="U435" s="2"/>
      <c r="V435" s="2"/>
      <c r="W435" s="2"/>
    </row>
    <row r="436" spans="1:23" ht="14.5" hidden="1" x14ac:dyDescent="0.35">
      <c r="A436" s="3" t="s">
        <v>754</v>
      </c>
      <c r="B436" s="3" t="str">
        <f>INDEX('Plant data'!D:D,MATCH('Blast furnaces'!$A436,'Plant data'!$A:$A,0))</f>
        <v>Wuhan</v>
      </c>
      <c r="C436" s="3" t="str">
        <f>INDEX('Plant data'!E:E,MATCH('Blast furnaces'!$A436,'Plant data'!$A:$A,0))</f>
        <v>Hubei</v>
      </c>
      <c r="D436" s="3" t="str">
        <f>INDEX('Plant data'!F:F,MATCH('Blast furnaces'!$A436,'Plant data'!$A:$A,0))</f>
        <v>China</v>
      </c>
      <c r="E436" s="3" t="s">
        <v>759</v>
      </c>
      <c r="F436" s="3" t="s">
        <v>141</v>
      </c>
      <c r="G436" s="5" t="s">
        <v>756</v>
      </c>
      <c r="H436" s="3" t="s">
        <v>29</v>
      </c>
      <c r="I436" s="3" t="s">
        <v>30</v>
      </c>
      <c r="J436" s="7">
        <v>38322</v>
      </c>
      <c r="K436" s="3">
        <v>2006</v>
      </c>
      <c r="L436" s="3">
        <v>19</v>
      </c>
      <c r="M436" s="3" t="s">
        <v>30</v>
      </c>
      <c r="N436" s="3" t="s">
        <v>30</v>
      </c>
      <c r="O436" s="3" t="s">
        <v>30</v>
      </c>
      <c r="P436" s="3">
        <v>2840</v>
      </c>
      <c r="Q436" s="3">
        <v>3200</v>
      </c>
      <c r="R436" s="6">
        <v>44895</v>
      </c>
      <c r="S436" s="9">
        <f t="shared" si="48"/>
        <v>44895</v>
      </c>
      <c r="T436" s="9">
        <f t="shared" ref="T436:T441" si="54">IF(R436="","",EDATE(S436,240))</f>
        <v>52200</v>
      </c>
      <c r="U436" s="2"/>
      <c r="V436" s="2"/>
      <c r="W436" s="2"/>
    </row>
    <row r="437" spans="1:23" ht="14.5" hidden="1" x14ac:dyDescent="0.35">
      <c r="A437" s="3" t="s">
        <v>754</v>
      </c>
      <c r="B437" s="3" t="str">
        <f>INDEX('Plant data'!D:D,MATCH('Blast furnaces'!$A437,'Plant data'!$A:$A,0))</f>
        <v>Wuhan</v>
      </c>
      <c r="C437" s="3" t="str">
        <f>INDEX('Plant data'!E:E,MATCH('Blast furnaces'!$A437,'Plant data'!$A:$A,0))</f>
        <v>Hubei</v>
      </c>
      <c r="D437" s="3" t="str">
        <f>INDEX('Plant data'!F:F,MATCH('Blast furnaces'!$A437,'Plant data'!$A:$A,0))</f>
        <v>China</v>
      </c>
      <c r="E437" s="3" t="s">
        <v>760</v>
      </c>
      <c r="F437" s="3" t="s">
        <v>263</v>
      </c>
      <c r="G437" s="5" t="s">
        <v>756</v>
      </c>
      <c r="H437" s="3" t="s">
        <v>29</v>
      </c>
      <c r="I437" s="3" t="s">
        <v>30</v>
      </c>
      <c r="J437" s="6">
        <v>39207</v>
      </c>
      <c r="K437" s="3">
        <v>2009</v>
      </c>
      <c r="L437" s="3">
        <v>16</v>
      </c>
      <c r="M437" s="3" t="s">
        <v>30</v>
      </c>
      <c r="N437" s="3" t="s">
        <v>30</v>
      </c>
      <c r="O437" s="3" t="s">
        <v>30</v>
      </c>
      <c r="P437" s="3">
        <v>3325</v>
      </c>
      <c r="Q437" s="3">
        <v>4117</v>
      </c>
      <c r="R437" s="8"/>
      <c r="S437" s="9" t="str">
        <f t="shared" si="48"/>
        <v/>
      </c>
      <c r="T437" s="9" t="str">
        <f t="shared" si="54"/>
        <v/>
      </c>
      <c r="U437" s="2"/>
      <c r="V437" s="2"/>
      <c r="W437" s="2"/>
    </row>
    <row r="438" spans="1:23" ht="14.5" hidden="1" x14ac:dyDescent="0.35">
      <c r="A438" s="3" t="s">
        <v>754</v>
      </c>
      <c r="B438" s="3" t="str">
        <f>INDEX('Plant data'!D:D,MATCH('Blast furnaces'!$A438,'Plant data'!$A:$A,0))</f>
        <v>Wuhan</v>
      </c>
      <c r="C438" s="3" t="str">
        <f>INDEX('Plant data'!E:E,MATCH('Blast furnaces'!$A438,'Plant data'!$A:$A,0))</f>
        <v>Hubei</v>
      </c>
      <c r="D438" s="3" t="str">
        <f>INDEX('Plant data'!F:F,MATCH('Blast furnaces'!$A438,'Plant data'!$A:$A,0))</f>
        <v>China</v>
      </c>
      <c r="E438" s="3" t="s">
        <v>761</v>
      </c>
      <c r="F438" s="3" t="s">
        <v>762</v>
      </c>
      <c r="G438" s="5" t="s">
        <v>756</v>
      </c>
      <c r="H438" s="3" t="s">
        <v>29</v>
      </c>
      <c r="I438" s="4">
        <v>44682</v>
      </c>
      <c r="J438" s="3" t="s">
        <v>30</v>
      </c>
      <c r="K438" s="3">
        <v>2022</v>
      </c>
      <c r="L438" s="3">
        <v>3</v>
      </c>
      <c r="M438" s="3" t="s">
        <v>30</v>
      </c>
      <c r="N438" s="3" t="s">
        <v>30</v>
      </c>
      <c r="O438" s="3" t="s">
        <v>30</v>
      </c>
      <c r="P438" s="3">
        <v>3120</v>
      </c>
      <c r="Q438" s="3">
        <v>3900</v>
      </c>
      <c r="R438" s="8"/>
      <c r="S438" s="9" t="str">
        <f t="shared" si="48"/>
        <v/>
      </c>
      <c r="T438" s="9" t="str">
        <f t="shared" si="54"/>
        <v/>
      </c>
      <c r="U438" s="2"/>
      <c r="V438" s="2"/>
      <c r="W438" s="2"/>
    </row>
    <row r="439" spans="1:23" ht="14.5" hidden="1" x14ac:dyDescent="0.35">
      <c r="A439" s="3" t="s">
        <v>754</v>
      </c>
      <c r="B439" s="3" t="str">
        <f>INDEX('Plant data'!D:D,MATCH('Blast furnaces'!$A439,'Plant data'!$A:$A,0))</f>
        <v>Wuhan</v>
      </c>
      <c r="C439" s="3" t="str">
        <f>INDEX('Plant data'!E:E,MATCH('Blast furnaces'!$A439,'Plant data'!$A:$A,0))</f>
        <v>Hubei</v>
      </c>
      <c r="D439" s="3" t="str">
        <f>INDEX('Plant data'!F:F,MATCH('Blast furnaces'!$A439,'Plant data'!$A:$A,0))</f>
        <v>China</v>
      </c>
      <c r="E439" s="3" t="s">
        <v>763</v>
      </c>
      <c r="F439" s="3" t="s">
        <v>180</v>
      </c>
      <c r="G439" s="5" t="s">
        <v>756</v>
      </c>
      <c r="H439" s="3" t="s">
        <v>29</v>
      </c>
      <c r="I439" s="4">
        <v>44682</v>
      </c>
      <c r="J439" s="3" t="s">
        <v>30</v>
      </c>
      <c r="K439" s="3">
        <v>2023</v>
      </c>
      <c r="L439" s="3">
        <v>2</v>
      </c>
      <c r="M439" s="3" t="s">
        <v>30</v>
      </c>
      <c r="N439" s="3" t="s">
        <v>30</v>
      </c>
      <c r="O439" s="3" t="s">
        <v>30</v>
      </c>
      <c r="P439" s="3">
        <v>2670</v>
      </c>
      <c r="Q439" s="3">
        <v>3200</v>
      </c>
      <c r="R439" s="8"/>
      <c r="S439" s="9" t="str">
        <f t="shared" si="48"/>
        <v/>
      </c>
      <c r="T439" s="9" t="str">
        <f t="shared" si="54"/>
        <v/>
      </c>
      <c r="U439" s="2"/>
      <c r="V439" s="2"/>
      <c r="W439" s="2"/>
    </row>
    <row r="440" spans="1:23" ht="14.5" hidden="1" x14ac:dyDescent="0.35">
      <c r="A440" s="3" t="s">
        <v>764</v>
      </c>
      <c r="B440" s="3" t="str">
        <f>INDEX('Plant data'!D:D,MATCH('Blast furnaces'!$A440,'Plant data'!$A:$A,0))</f>
        <v>Ezhou</v>
      </c>
      <c r="C440" s="3" t="str">
        <f>INDEX('Plant data'!E:E,MATCH('Blast furnaces'!$A440,'Plant data'!$A:$A,0))</f>
        <v>Hubei</v>
      </c>
      <c r="D440" s="3" t="str">
        <f>INDEX('Plant data'!F:F,MATCH('Blast furnaces'!$A440,'Plant data'!$A:$A,0))</f>
        <v>China</v>
      </c>
      <c r="E440" s="3" t="s">
        <v>765</v>
      </c>
      <c r="F440" s="3" t="s">
        <v>27</v>
      </c>
      <c r="G440" s="5" t="s">
        <v>766</v>
      </c>
      <c r="H440" s="3" t="s">
        <v>29</v>
      </c>
      <c r="I440" s="3" t="s">
        <v>30</v>
      </c>
      <c r="J440" s="3" t="s">
        <v>30</v>
      </c>
      <c r="K440" s="3" t="s">
        <v>30</v>
      </c>
      <c r="L440" s="3" t="s">
        <v>30</v>
      </c>
      <c r="M440" s="3" t="s">
        <v>30</v>
      </c>
      <c r="N440" s="3" t="s">
        <v>30</v>
      </c>
      <c r="O440" s="3" t="s">
        <v>30</v>
      </c>
      <c r="P440" s="3">
        <v>1786</v>
      </c>
      <c r="Q440" s="3">
        <v>1800</v>
      </c>
      <c r="R440" s="8"/>
      <c r="S440" s="9" t="str">
        <f t="shared" si="48"/>
        <v/>
      </c>
      <c r="T440" s="9" t="str">
        <f t="shared" si="54"/>
        <v/>
      </c>
      <c r="U440" s="2"/>
      <c r="V440" s="2"/>
      <c r="W440" s="2"/>
    </row>
    <row r="441" spans="1:23" ht="14.5" hidden="1" x14ac:dyDescent="0.35">
      <c r="A441" s="3" t="s">
        <v>764</v>
      </c>
      <c r="B441" s="3" t="str">
        <f>INDEX('Plant data'!D:D,MATCH('Blast furnaces'!$A441,'Plant data'!$A:$A,0))</f>
        <v>Ezhou</v>
      </c>
      <c r="C441" s="3" t="str">
        <f>INDEX('Plant data'!E:E,MATCH('Blast furnaces'!$A441,'Plant data'!$A:$A,0))</f>
        <v>Hubei</v>
      </c>
      <c r="D441" s="3" t="str">
        <f>INDEX('Plant data'!F:F,MATCH('Blast furnaces'!$A441,'Plant data'!$A:$A,0))</f>
        <v>China</v>
      </c>
      <c r="E441" s="3" t="s">
        <v>767</v>
      </c>
      <c r="F441" s="3" t="s">
        <v>33</v>
      </c>
      <c r="G441" s="5" t="s">
        <v>766</v>
      </c>
      <c r="H441" s="3" t="s">
        <v>29</v>
      </c>
      <c r="I441" s="3" t="s">
        <v>30</v>
      </c>
      <c r="J441" s="3" t="s">
        <v>30</v>
      </c>
      <c r="K441" s="3">
        <v>2010</v>
      </c>
      <c r="L441" s="3">
        <v>15</v>
      </c>
      <c r="M441" s="3" t="s">
        <v>30</v>
      </c>
      <c r="N441" s="3" t="s">
        <v>30</v>
      </c>
      <c r="O441" s="3" t="s">
        <v>30</v>
      </c>
      <c r="P441" s="3">
        <v>1862</v>
      </c>
      <c r="Q441" s="3">
        <v>2600</v>
      </c>
      <c r="R441" s="6">
        <v>44554</v>
      </c>
      <c r="S441" s="9">
        <f t="shared" si="48"/>
        <v>44554</v>
      </c>
      <c r="T441" s="9">
        <f t="shared" si="54"/>
        <v>51859</v>
      </c>
      <c r="U441" s="2"/>
      <c r="V441" s="2"/>
      <c r="W441" s="2"/>
    </row>
    <row r="442" spans="1:23" ht="14.5" hidden="1" x14ac:dyDescent="0.35">
      <c r="A442" s="3" t="s">
        <v>768</v>
      </c>
      <c r="B442" s="3" t="str">
        <f>INDEX('Plant data'!D:D,MATCH('Blast furnaces'!$A442,'Plant data'!$A:$A,0))</f>
        <v>Huangshi</v>
      </c>
      <c r="C442" s="3" t="str">
        <f>INDEX('Plant data'!E:E,MATCH('Blast furnaces'!$A442,'Plant data'!$A:$A,0))</f>
        <v>Hubei</v>
      </c>
      <c r="D442" s="3" t="str">
        <f>INDEX('Plant data'!F:F,MATCH('Blast furnaces'!$A442,'Plant data'!$A:$A,0))</f>
        <v>China</v>
      </c>
      <c r="E442" s="3" t="s">
        <v>769</v>
      </c>
      <c r="F442" s="3" t="s">
        <v>236</v>
      </c>
      <c r="G442" s="5" t="s">
        <v>770</v>
      </c>
      <c r="H442" s="3" t="s">
        <v>190</v>
      </c>
      <c r="I442" s="3" t="s">
        <v>30</v>
      </c>
      <c r="J442" s="3" t="s">
        <v>30</v>
      </c>
      <c r="K442" s="3" t="s">
        <v>30</v>
      </c>
      <c r="L442" s="3" t="s">
        <v>30</v>
      </c>
      <c r="M442" s="3">
        <v>2017</v>
      </c>
      <c r="N442" s="3" t="s">
        <v>30</v>
      </c>
      <c r="O442" s="4">
        <v>44348</v>
      </c>
      <c r="P442" s="3">
        <v>610</v>
      </c>
      <c r="Q442" s="3">
        <v>520</v>
      </c>
      <c r="R442" s="8"/>
      <c r="S442" s="9" t="str">
        <f t="shared" si="48"/>
        <v/>
      </c>
      <c r="T442" s="2"/>
      <c r="U442" s="2"/>
      <c r="V442" s="2"/>
      <c r="W442" s="2"/>
    </row>
    <row r="443" spans="1:23" ht="14.5" hidden="1" x14ac:dyDescent="0.35">
      <c r="A443" s="3" t="s">
        <v>768</v>
      </c>
      <c r="B443" s="3" t="str">
        <f>INDEX('Plant data'!D:D,MATCH('Blast furnaces'!$A443,'Plant data'!$A:$A,0))</f>
        <v>Huangshi</v>
      </c>
      <c r="C443" s="3" t="str">
        <f>INDEX('Plant data'!E:E,MATCH('Blast furnaces'!$A443,'Plant data'!$A:$A,0))</f>
        <v>Hubei</v>
      </c>
      <c r="D443" s="3" t="str">
        <f>INDEX('Plant data'!F:F,MATCH('Blast furnaces'!$A443,'Plant data'!$A:$A,0))</f>
        <v>China</v>
      </c>
      <c r="E443" s="3" t="s">
        <v>771</v>
      </c>
      <c r="F443" s="3" t="s">
        <v>243</v>
      </c>
      <c r="G443" s="5" t="s">
        <v>770</v>
      </c>
      <c r="H443" s="3" t="s">
        <v>190</v>
      </c>
      <c r="I443" s="3" t="s">
        <v>30</v>
      </c>
      <c r="J443" s="3" t="s">
        <v>30</v>
      </c>
      <c r="K443" s="3" t="s">
        <v>30</v>
      </c>
      <c r="L443" s="3" t="s">
        <v>30</v>
      </c>
      <c r="M443" s="3">
        <v>2017</v>
      </c>
      <c r="N443" s="3" t="s">
        <v>30</v>
      </c>
      <c r="O443" s="4">
        <v>44348</v>
      </c>
      <c r="P443" s="3">
        <v>610</v>
      </c>
      <c r="Q443" s="3">
        <v>520</v>
      </c>
      <c r="R443" s="8"/>
      <c r="S443" s="9" t="str">
        <f t="shared" si="48"/>
        <v/>
      </c>
      <c r="T443" s="2"/>
      <c r="U443" s="2"/>
      <c r="V443" s="2"/>
      <c r="W443" s="2"/>
    </row>
    <row r="444" spans="1:23" ht="14.5" hidden="1" x14ac:dyDescent="0.35">
      <c r="A444" s="3" t="s">
        <v>768</v>
      </c>
      <c r="B444" s="3" t="str">
        <f>INDEX('Plant data'!D:D,MATCH('Blast furnaces'!$A444,'Plant data'!$A:$A,0))</f>
        <v>Huangshi</v>
      </c>
      <c r="C444" s="3" t="str">
        <f>INDEX('Plant data'!E:E,MATCH('Blast furnaces'!$A444,'Plant data'!$A:$A,0))</f>
        <v>Hubei</v>
      </c>
      <c r="D444" s="3" t="str">
        <f>INDEX('Plant data'!F:F,MATCH('Blast furnaces'!$A444,'Plant data'!$A:$A,0))</f>
        <v>China</v>
      </c>
      <c r="E444" s="3" t="s">
        <v>772</v>
      </c>
      <c r="F444" s="3" t="s">
        <v>153</v>
      </c>
      <c r="G444" s="5" t="s">
        <v>770</v>
      </c>
      <c r="H444" s="3" t="s">
        <v>29</v>
      </c>
      <c r="I444" s="3" t="s">
        <v>30</v>
      </c>
      <c r="J444" s="3">
        <v>2010</v>
      </c>
      <c r="K444" s="3">
        <v>2011</v>
      </c>
      <c r="L444" s="3">
        <v>14</v>
      </c>
      <c r="M444" s="3" t="s">
        <v>30</v>
      </c>
      <c r="N444" s="3" t="s">
        <v>30</v>
      </c>
      <c r="O444" s="3" t="s">
        <v>30</v>
      </c>
      <c r="P444" s="3">
        <v>1520</v>
      </c>
      <c r="Q444" s="3">
        <v>1780</v>
      </c>
      <c r="R444" s="8"/>
      <c r="S444" s="9" t="str">
        <f t="shared" si="48"/>
        <v/>
      </c>
      <c r="T444" s="9" t="str">
        <f t="shared" ref="T444:T468" si="55">IF(R444="","",EDATE(S444,240))</f>
        <v/>
      </c>
      <c r="U444" s="2"/>
      <c r="V444" s="2"/>
      <c r="W444" s="2"/>
    </row>
    <row r="445" spans="1:23" ht="14.5" hidden="1" x14ac:dyDescent="0.35">
      <c r="A445" s="3" t="s">
        <v>768</v>
      </c>
      <c r="B445" s="3" t="str">
        <f>INDEX('Plant data'!D:D,MATCH('Blast furnaces'!$A445,'Plant data'!$A:$A,0))</f>
        <v>Huangshi</v>
      </c>
      <c r="C445" s="3" t="str">
        <f>INDEX('Plant data'!E:E,MATCH('Blast furnaces'!$A445,'Plant data'!$A:$A,0))</f>
        <v>Hubei</v>
      </c>
      <c r="D445" s="3" t="str">
        <f>INDEX('Plant data'!F:F,MATCH('Blast furnaces'!$A445,'Plant data'!$A:$A,0))</f>
        <v>China</v>
      </c>
      <c r="E445" s="3" t="s">
        <v>773</v>
      </c>
      <c r="F445" s="3" t="s">
        <v>222</v>
      </c>
      <c r="G445" s="5" t="s">
        <v>770</v>
      </c>
      <c r="H445" s="3" t="s">
        <v>29</v>
      </c>
      <c r="I445" s="3">
        <v>2017</v>
      </c>
      <c r="J445" s="3">
        <v>2019</v>
      </c>
      <c r="K445" s="3">
        <v>2024</v>
      </c>
      <c r="L445" s="3">
        <v>1</v>
      </c>
      <c r="M445" s="3" t="s">
        <v>30</v>
      </c>
      <c r="N445" s="3" t="s">
        <v>30</v>
      </c>
      <c r="O445" s="3" t="s">
        <v>30</v>
      </c>
      <c r="P445" s="3">
        <v>1520</v>
      </c>
      <c r="Q445" s="3">
        <v>1780</v>
      </c>
      <c r="R445" s="8"/>
      <c r="S445" s="9" t="str">
        <f t="shared" si="48"/>
        <v/>
      </c>
      <c r="T445" s="9" t="str">
        <f t="shared" si="55"/>
        <v/>
      </c>
      <c r="U445" s="2"/>
      <c r="V445" s="2"/>
      <c r="W445" s="2"/>
    </row>
    <row r="446" spans="1:23" ht="14.5" hidden="1" x14ac:dyDescent="0.35">
      <c r="A446" s="3" t="s">
        <v>774</v>
      </c>
      <c r="B446" s="3" t="str">
        <f>INDEX('Plant data'!D:D,MATCH('Blast furnaces'!$A446,'Plant data'!$A:$A,0))</f>
        <v>unknown</v>
      </c>
      <c r="C446" s="3" t="str">
        <f>INDEX('Plant data'!E:E,MATCH('Blast furnaces'!$A446,'Plant data'!$A:$A,0))</f>
        <v>Hunan</v>
      </c>
      <c r="D446" s="3" t="str">
        <f>INDEX('Plant data'!F:F,MATCH('Blast furnaces'!$A446,'Plant data'!$A:$A,0))</f>
        <v>China</v>
      </c>
      <c r="E446" s="3" t="s">
        <v>775</v>
      </c>
      <c r="F446" s="3" t="s">
        <v>79</v>
      </c>
      <c r="G446" s="5" t="s">
        <v>776</v>
      </c>
      <c r="H446" s="3" t="s">
        <v>29</v>
      </c>
      <c r="I446" s="3" t="s">
        <v>30</v>
      </c>
      <c r="J446" s="3" t="s">
        <v>30</v>
      </c>
      <c r="K446" s="3">
        <v>2005</v>
      </c>
      <c r="L446" s="3">
        <v>20</v>
      </c>
      <c r="M446" s="3" t="s">
        <v>30</v>
      </c>
      <c r="N446" s="3" t="s">
        <v>30</v>
      </c>
      <c r="O446" s="3" t="s">
        <v>30</v>
      </c>
      <c r="P446" s="3">
        <v>994</v>
      </c>
      <c r="Q446" s="3">
        <v>1080</v>
      </c>
      <c r="R446" s="8"/>
      <c r="S446" s="9" t="str">
        <f t="shared" si="48"/>
        <v/>
      </c>
      <c r="T446" s="9" t="str">
        <f t="shared" si="55"/>
        <v/>
      </c>
      <c r="U446" s="2"/>
      <c r="V446" s="2"/>
      <c r="W446" s="2"/>
    </row>
    <row r="447" spans="1:23" ht="14.5" hidden="1" x14ac:dyDescent="0.35">
      <c r="A447" s="3" t="s">
        <v>774</v>
      </c>
      <c r="B447" s="3" t="str">
        <f>INDEX('Plant data'!D:D,MATCH('Blast furnaces'!$A447,'Plant data'!$A:$A,0))</f>
        <v>unknown</v>
      </c>
      <c r="C447" s="3" t="str">
        <f>INDEX('Plant data'!E:E,MATCH('Blast furnaces'!$A447,'Plant data'!$A:$A,0))</f>
        <v>Hunan</v>
      </c>
      <c r="D447" s="3" t="str">
        <f>INDEX('Plant data'!F:F,MATCH('Blast furnaces'!$A447,'Plant data'!$A:$A,0))</f>
        <v>China</v>
      </c>
      <c r="E447" s="3" t="s">
        <v>777</v>
      </c>
      <c r="F447" s="3" t="s">
        <v>48</v>
      </c>
      <c r="G447" s="5" t="s">
        <v>776</v>
      </c>
      <c r="H447" s="3" t="s">
        <v>29</v>
      </c>
      <c r="I447" s="3" t="s">
        <v>30</v>
      </c>
      <c r="J447" s="3" t="s">
        <v>30</v>
      </c>
      <c r="K447" s="3" t="s">
        <v>30</v>
      </c>
      <c r="L447" s="3" t="s">
        <v>30</v>
      </c>
      <c r="M447" s="3" t="s">
        <v>30</v>
      </c>
      <c r="N447" s="3" t="s">
        <v>30</v>
      </c>
      <c r="O447" s="3" t="s">
        <v>30</v>
      </c>
      <c r="P447" s="3">
        <v>1657</v>
      </c>
      <c r="Q447" s="3">
        <v>1800</v>
      </c>
      <c r="R447" s="6">
        <v>44571</v>
      </c>
      <c r="S447" s="9">
        <f t="shared" si="48"/>
        <v>44571</v>
      </c>
      <c r="T447" s="9">
        <f t="shared" si="55"/>
        <v>51876</v>
      </c>
      <c r="U447" s="2"/>
      <c r="V447" s="2"/>
      <c r="W447" s="2"/>
    </row>
    <row r="448" spans="1:23" ht="14.5" hidden="1" x14ac:dyDescent="0.35">
      <c r="A448" s="3" t="s">
        <v>774</v>
      </c>
      <c r="B448" s="3" t="str">
        <f>INDEX('Plant data'!D:D,MATCH('Blast furnaces'!$A448,'Plant data'!$A:$A,0))</f>
        <v>unknown</v>
      </c>
      <c r="C448" s="3" t="str">
        <f>INDEX('Plant data'!E:E,MATCH('Blast furnaces'!$A448,'Plant data'!$A:$A,0))</f>
        <v>Hunan</v>
      </c>
      <c r="D448" s="3" t="str">
        <f>INDEX('Plant data'!F:F,MATCH('Blast furnaces'!$A448,'Plant data'!$A:$A,0))</f>
        <v>China</v>
      </c>
      <c r="E448" s="3" t="s">
        <v>778</v>
      </c>
      <c r="F448" s="3" t="s">
        <v>27</v>
      </c>
      <c r="G448" s="5" t="s">
        <v>776</v>
      </c>
      <c r="H448" s="3" t="s">
        <v>29</v>
      </c>
      <c r="I448" s="3" t="s">
        <v>30</v>
      </c>
      <c r="J448" s="3" t="s">
        <v>30</v>
      </c>
      <c r="K448" s="3" t="s">
        <v>30</v>
      </c>
      <c r="L448" s="3" t="s">
        <v>30</v>
      </c>
      <c r="M448" s="3" t="s">
        <v>30</v>
      </c>
      <c r="N448" s="3" t="s">
        <v>30</v>
      </c>
      <c r="O448" s="3" t="s">
        <v>30</v>
      </c>
      <c r="P448" s="3">
        <v>2375</v>
      </c>
      <c r="Q448" s="3">
        <v>2580</v>
      </c>
      <c r="R448" s="6">
        <v>44202</v>
      </c>
      <c r="S448" s="9">
        <f t="shared" si="48"/>
        <v>44202</v>
      </c>
      <c r="T448" s="9">
        <f t="shared" si="55"/>
        <v>51507</v>
      </c>
      <c r="U448" s="2"/>
      <c r="V448" s="2"/>
      <c r="W448" s="2"/>
    </row>
    <row r="449" spans="1:23" ht="14.5" hidden="1" x14ac:dyDescent="0.35">
      <c r="A449" s="3" t="s">
        <v>774</v>
      </c>
      <c r="B449" s="3" t="str">
        <f>INDEX('Plant data'!D:D,MATCH('Blast furnaces'!$A449,'Plant data'!$A:$A,0))</f>
        <v>unknown</v>
      </c>
      <c r="C449" s="3" t="str">
        <f>INDEX('Plant data'!E:E,MATCH('Blast furnaces'!$A449,'Plant data'!$A:$A,0))</f>
        <v>Hunan</v>
      </c>
      <c r="D449" s="3" t="str">
        <f>INDEX('Plant data'!F:F,MATCH('Blast furnaces'!$A449,'Plant data'!$A:$A,0))</f>
        <v>China</v>
      </c>
      <c r="E449" s="3" t="s">
        <v>779</v>
      </c>
      <c r="F449" s="3" t="s">
        <v>33</v>
      </c>
      <c r="G449" s="5" t="s">
        <v>776</v>
      </c>
      <c r="H449" s="3" t="s">
        <v>29</v>
      </c>
      <c r="I449" s="3" t="s">
        <v>30</v>
      </c>
      <c r="J449" s="3" t="s">
        <v>30</v>
      </c>
      <c r="K449" s="3" t="s">
        <v>30</v>
      </c>
      <c r="L449" s="3" t="s">
        <v>30</v>
      </c>
      <c r="M449" s="3" t="s">
        <v>30</v>
      </c>
      <c r="N449" s="3" t="s">
        <v>30</v>
      </c>
      <c r="O449" s="3" t="s">
        <v>30</v>
      </c>
      <c r="P449" s="3">
        <v>2375</v>
      </c>
      <c r="Q449" s="3">
        <v>2580</v>
      </c>
      <c r="R449" s="6">
        <v>42643</v>
      </c>
      <c r="S449" s="9">
        <f t="shared" si="48"/>
        <v>42643</v>
      </c>
      <c r="T449" s="9">
        <f t="shared" si="55"/>
        <v>49948</v>
      </c>
      <c r="U449" s="2"/>
      <c r="V449" s="2"/>
      <c r="W449" s="2"/>
    </row>
    <row r="450" spans="1:23" ht="14.5" hidden="1" x14ac:dyDescent="0.35">
      <c r="A450" s="3" t="s">
        <v>780</v>
      </c>
      <c r="B450" s="3" t="str">
        <f>INDEX('Plant data'!D:D,MATCH('Blast furnaces'!$A450,'Plant data'!$A:$A,0))</f>
        <v>Huangnitang</v>
      </c>
      <c r="C450" s="3" t="str">
        <f>INDEX('Plant data'!E:E,MATCH('Blast furnaces'!$A450,'Plant data'!$A:$A,0))</f>
        <v>Hunan</v>
      </c>
      <c r="D450" s="3" t="str">
        <f>INDEX('Plant data'!F:F,MATCH('Blast furnaces'!$A450,'Plant data'!$A:$A,0))</f>
        <v>China</v>
      </c>
      <c r="E450" s="3" t="s">
        <v>781</v>
      </c>
      <c r="F450" s="3" t="s">
        <v>43</v>
      </c>
      <c r="G450" s="5" t="s">
        <v>782</v>
      </c>
      <c r="H450" s="3" t="s">
        <v>29</v>
      </c>
      <c r="I450" s="3" t="s">
        <v>30</v>
      </c>
      <c r="J450" s="3" t="s">
        <v>30</v>
      </c>
      <c r="K450" s="3">
        <v>2003</v>
      </c>
      <c r="L450" s="3">
        <v>22</v>
      </c>
      <c r="M450" s="3" t="s">
        <v>30</v>
      </c>
      <c r="N450" s="3" t="s">
        <v>30</v>
      </c>
      <c r="O450" s="3" t="s">
        <v>30</v>
      </c>
      <c r="P450" s="3">
        <v>1959</v>
      </c>
      <c r="Q450" s="3">
        <v>2200</v>
      </c>
      <c r="R450" s="8"/>
      <c r="S450" s="9" t="str">
        <f t="shared" si="48"/>
        <v/>
      </c>
      <c r="T450" s="9" t="str">
        <f t="shared" si="55"/>
        <v/>
      </c>
      <c r="U450" s="2"/>
      <c r="V450" s="2"/>
      <c r="W450" s="2"/>
    </row>
    <row r="451" spans="1:23" ht="14.5" hidden="1" x14ac:dyDescent="0.35">
      <c r="A451" s="3" t="s">
        <v>780</v>
      </c>
      <c r="B451" s="3" t="str">
        <f>INDEX('Plant data'!D:D,MATCH('Blast furnaces'!$A451,'Plant data'!$A:$A,0))</f>
        <v>Huangnitang</v>
      </c>
      <c r="C451" s="3" t="str">
        <f>INDEX('Plant data'!E:E,MATCH('Blast furnaces'!$A451,'Plant data'!$A:$A,0))</f>
        <v>Hunan</v>
      </c>
      <c r="D451" s="3" t="str">
        <f>INDEX('Plant data'!F:F,MATCH('Blast furnaces'!$A451,'Plant data'!$A:$A,0))</f>
        <v>China</v>
      </c>
      <c r="E451" s="3" t="s">
        <v>783</v>
      </c>
      <c r="F451" s="3" t="s">
        <v>263</v>
      </c>
      <c r="G451" s="5" t="s">
        <v>782</v>
      </c>
      <c r="H451" s="3" t="s">
        <v>29</v>
      </c>
      <c r="I451" s="3" t="s">
        <v>30</v>
      </c>
      <c r="J451" s="3" t="s">
        <v>30</v>
      </c>
      <c r="K451" s="3">
        <v>2013</v>
      </c>
      <c r="L451" s="3">
        <v>12</v>
      </c>
      <c r="M451" s="3" t="s">
        <v>30</v>
      </c>
      <c r="N451" s="3" t="s">
        <v>30</v>
      </c>
      <c r="O451" s="3" t="s">
        <v>30</v>
      </c>
      <c r="P451" s="3">
        <v>2493</v>
      </c>
      <c r="Q451" s="3">
        <v>2800</v>
      </c>
      <c r="R451" s="6">
        <v>44481</v>
      </c>
      <c r="S451" s="9">
        <f t="shared" ref="S451:S514" si="56">_xlfn.LET(
  _xlpm.x, R451,
  _xlpm.t, TEXT(R451,"@"),
  IF(R451="","",
     IF(ISNUMBER(_xlpm.x),
        IF(_xlpm.x&gt;=30000, _xlpm.x, DATE(_xlpm.x,1,1)),
        DATE(
          LEFT(_xlpm.t,4),
          IF(LEN(_xlpm.t)&gt;=7, MID(_xlpm.t,6,2), 1),
          IF(LEN(_xlpm.t)&gt;=10, RIGHT(_xlpm.t,2), 1)
        )
     )
  )
)</f>
        <v>44481</v>
      </c>
      <c r="T451" s="9">
        <f t="shared" si="55"/>
        <v>51786</v>
      </c>
      <c r="U451" s="2"/>
      <c r="V451" s="2"/>
      <c r="W451" s="2"/>
    </row>
    <row r="452" spans="1:23" ht="14.5" hidden="1" x14ac:dyDescent="0.35">
      <c r="A452" s="3" t="s">
        <v>780</v>
      </c>
      <c r="B452" s="3" t="str">
        <f>INDEX('Plant data'!D:D,MATCH('Blast furnaces'!$A452,'Plant data'!$A:$A,0))</f>
        <v>Huangnitang</v>
      </c>
      <c r="C452" s="3" t="str">
        <f>INDEX('Plant data'!E:E,MATCH('Blast furnaces'!$A452,'Plant data'!$A:$A,0))</f>
        <v>Hunan</v>
      </c>
      <c r="D452" s="3" t="str">
        <f>INDEX('Plant data'!F:F,MATCH('Blast furnaces'!$A452,'Plant data'!$A:$A,0))</f>
        <v>China</v>
      </c>
      <c r="E452" s="3" t="s">
        <v>784</v>
      </c>
      <c r="F452" s="3" t="s">
        <v>141</v>
      </c>
      <c r="G452" s="5" t="s">
        <v>782</v>
      </c>
      <c r="H452" s="3" t="s">
        <v>29</v>
      </c>
      <c r="I452" s="3" t="s">
        <v>30</v>
      </c>
      <c r="J452" s="3" t="s">
        <v>30</v>
      </c>
      <c r="K452" s="3">
        <v>2009</v>
      </c>
      <c r="L452" s="3">
        <v>16</v>
      </c>
      <c r="M452" s="3" t="s">
        <v>30</v>
      </c>
      <c r="N452" s="3" t="s">
        <v>30</v>
      </c>
      <c r="O452" s="3" t="s">
        <v>30</v>
      </c>
      <c r="P452" s="3">
        <v>2849</v>
      </c>
      <c r="Q452" s="3">
        <v>3200</v>
      </c>
      <c r="R452" s="7">
        <v>44531</v>
      </c>
      <c r="S452" s="9">
        <f t="shared" si="56"/>
        <v>44531</v>
      </c>
      <c r="T452" s="9">
        <f t="shared" si="55"/>
        <v>51836</v>
      </c>
      <c r="U452" s="2"/>
      <c r="V452" s="2"/>
      <c r="W452" s="2"/>
    </row>
    <row r="453" spans="1:23" ht="14.5" hidden="1" x14ac:dyDescent="0.35">
      <c r="A453" s="3" t="s">
        <v>785</v>
      </c>
      <c r="B453" s="3" t="str">
        <f>INDEX('Plant data'!D:D,MATCH('Blast furnaces'!$A453,'Plant data'!$A:$A,0))</f>
        <v>unknown</v>
      </c>
      <c r="C453" s="3" t="str">
        <f>INDEX('Plant data'!E:E,MATCH('Blast furnaces'!$A453,'Plant data'!$A:$A,0))</f>
        <v>Hunan</v>
      </c>
      <c r="D453" s="3" t="str">
        <f>INDEX('Plant data'!F:F,MATCH('Blast furnaces'!$A453,'Plant data'!$A:$A,0))</f>
        <v>China</v>
      </c>
      <c r="E453" s="3" t="s">
        <v>786</v>
      </c>
      <c r="F453" s="3" t="s">
        <v>62</v>
      </c>
      <c r="G453" s="5" t="s">
        <v>787</v>
      </c>
      <c r="H453" s="3" t="s">
        <v>29</v>
      </c>
      <c r="I453" s="3" t="s">
        <v>30</v>
      </c>
      <c r="J453" s="3" t="s">
        <v>30</v>
      </c>
      <c r="K453" s="3">
        <v>2009</v>
      </c>
      <c r="L453" s="3">
        <v>16</v>
      </c>
      <c r="M453" s="3" t="s">
        <v>30</v>
      </c>
      <c r="N453" s="3" t="s">
        <v>30</v>
      </c>
      <c r="O453" s="3" t="s">
        <v>30</v>
      </c>
      <c r="P453" s="3">
        <v>830</v>
      </c>
      <c r="Q453" s="3">
        <v>1080</v>
      </c>
      <c r="R453" s="6">
        <v>43921</v>
      </c>
      <c r="S453" s="9">
        <f t="shared" si="56"/>
        <v>43921</v>
      </c>
      <c r="T453" s="9">
        <f t="shared" si="55"/>
        <v>51226</v>
      </c>
      <c r="U453" s="2"/>
      <c r="V453" s="2"/>
      <c r="W453" s="2"/>
    </row>
    <row r="454" spans="1:23" ht="14.5" hidden="1" x14ac:dyDescent="0.35">
      <c r="A454" s="3" t="s">
        <v>788</v>
      </c>
      <c r="B454" s="3" t="str">
        <f>INDEX('Plant data'!D:D,MATCH('Blast furnaces'!$A454,'Plant data'!$A:$A,0))</f>
        <v>Lengshuijiang</v>
      </c>
      <c r="C454" s="3" t="str">
        <f>INDEX('Plant data'!E:E,MATCH('Blast furnaces'!$A454,'Plant data'!$A:$A,0))</f>
        <v>Hunan</v>
      </c>
      <c r="D454" s="3" t="str">
        <f>INDEX('Plant data'!F:F,MATCH('Blast furnaces'!$A454,'Plant data'!$A:$A,0))</f>
        <v>China</v>
      </c>
      <c r="E454" s="3" t="s">
        <v>789</v>
      </c>
      <c r="F454" s="3" t="s">
        <v>33</v>
      </c>
      <c r="G454" s="5" t="s">
        <v>790</v>
      </c>
      <c r="H454" s="3" t="s">
        <v>29</v>
      </c>
      <c r="I454" s="3" t="s">
        <v>30</v>
      </c>
      <c r="J454" s="3" t="s">
        <v>30</v>
      </c>
      <c r="K454" s="3">
        <v>2003</v>
      </c>
      <c r="L454" s="3">
        <v>22</v>
      </c>
      <c r="M454" s="3" t="s">
        <v>30</v>
      </c>
      <c r="N454" s="3" t="s">
        <v>30</v>
      </c>
      <c r="O454" s="3" t="s">
        <v>30</v>
      </c>
      <c r="P454" s="3">
        <v>527</v>
      </c>
      <c r="Q454" s="3">
        <v>450</v>
      </c>
      <c r="R454" s="4">
        <v>44256</v>
      </c>
      <c r="S454" s="9">
        <f t="shared" si="56"/>
        <v>44256</v>
      </c>
      <c r="T454" s="9">
        <f t="shared" si="55"/>
        <v>51561</v>
      </c>
      <c r="U454" s="2"/>
      <c r="V454" s="2"/>
      <c r="W454" s="2"/>
    </row>
    <row r="455" spans="1:23" ht="14.5" hidden="1" x14ac:dyDescent="0.35">
      <c r="A455" s="3" t="s">
        <v>788</v>
      </c>
      <c r="B455" s="3" t="str">
        <f>INDEX('Plant data'!D:D,MATCH('Blast furnaces'!$A455,'Plant data'!$A:$A,0))</f>
        <v>Lengshuijiang</v>
      </c>
      <c r="C455" s="3" t="str">
        <f>INDEX('Plant data'!E:E,MATCH('Blast furnaces'!$A455,'Plant data'!$A:$A,0))</f>
        <v>Hunan</v>
      </c>
      <c r="D455" s="3" t="str">
        <f>INDEX('Plant data'!F:F,MATCH('Blast furnaces'!$A455,'Plant data'!$A:$A,0))</f>
        <v>China</v>
      </c>
      <c r="E455" s="3" t="s">
        <v>791</v>
      </c>
      <c r="F455" s="3" t="s">
        <v>27</v>
      </c>
      <c r="G455" s="5" t="s">
        <v>790</v>
      </c>
      <c r="H455" s="3" t="s">
        <v>29</v>
      </c>
      <c r="I455" s="3" t="s">
        <v>30</v>
      </c>
      <c r="J455" s="3" t="s">
        <v>30</v>
      </c>
      <c r="K455" s="3" t="s">
        <v>30</v>
      </c>
      <c r="L455" s="3" t="s">
        <v>30</v>
      </c>
      <c r="M455" s="3" t="s">
        <v>30</v>
      </c>
      <c r="N455" s="3" t="s">
        <v>30</v>
      </c>
      <c r="O455" s="3" t="s">
        <v>30</v>
      </c>
      <c r="P455" s="3">
        <v>527</v>
      </c>
      <c r="Q455" s="3">
        <v>450</v>
      </c>
      <c r="R455" s="8"/>
      <c r="S455" s="9" t="str">
        <f t="shared" si="56"/>
        <v/>
      </c>
      <c r="T455" s="9" t="str">
        <f t="shared" si="55"/>
        <v/>
      </c>
      <c r="U455" s="2"/>
      <c r="V455" s="2"/>
      <c r="W455" s="2"/>
    </row>
    <row r="456" spans="1:23" ht="14.5" hidden="1" x14ac:dyDescent="0.35">
      <c r="A456" s="3" t="s">
        <v>788</v>
      </c>
      <c r="B456" s="3" t="str">
        <f>INDEX('Plant data'!D:D,MATCH('Blast furnaces'!$A456,'Plant data'!$A:$A,0))</f>
        <v>Lengshuijiang</v>
      </c>
      <c r="C456" s="3" t="str">
        <f>INDEX('Plant data'!E:E,MATCH('Blast furnaces'!$A456,'Plant data'!$A:$A,0))</f>
        <v>Hunan</v>
      </c>
      <c r="D456" s="3" t="str">
        <f>INDEX('Plant data'!F:F,MATCH('Blast furnaces'!$A456,'Plant data'!$A:$A,0))</f>
        <v>China</v>
      </c>
      <c r="E456" s="3" t="s">
        <v>792</v>
      </c>
      <c r="F456" s="3" t="s">
        <v>79</v>
      </c>
      <c r="G456" s="5" t="s">
        <v>790</v>
      </c>
      <c r="H456" s="3" t="s">
        <v>29</v>
      </c>
      <c r="I456" s="3" t="s">
        <v>30</v>
      </c>
      <c r="J456" s="3" t="s">
        <v>30</v>
      </c>
      <c r="K456" s="3" t="s">
        <v>30</v>
      </c>
      <c r="L456" s="3" t="s">
        <v>30</v>
      </c>
      <c r="M456" s="3" t="s">
        <v>30</v>
      </c>
      <c r="N456" s="3" t="s">
        <v>30</v>
      </c>
      <c r="O456" s="3" t="s">
        <v>30</v>
      </c>
      <c r="P456" s="3">
        <v>621</v>
      </c>
      <c r="Q456" s="3">
        <v>530</v>
      </c>
      <c r="R456" s="4">
        <v>44256</v>
      </c>
      <c r="S456" s="9">
        <f t="shared" si="56"/>
        <v>44256</v>
      </c>
      <c r="T456" s="9">
        <f t="shared" si="55"/>
        <v>51561</v>
      </c>
      <c r="U456" s="2"/>
      <c r="V456" s="2"/>
      <c r="W456" s="2"/>
    </row>
    <row r="457" spans="1:23" ht="14.5" hidden="1" x14ac:dyDescent="0.35">
      <c r="A457" s="3" t="s">
        <v>788</v>
      </c>
      <c r="B457" s="3" t="str">
        <f>INDEX('Plant data'!D:D,MATCH('Blast furnaces'!$A457,'Plant data'!$A:$A,0))</f>
        <v>Lengshuijiang</v>
      </c>
      <c r="C457" s="3" t="str">
        <f>INDEX('Plant data'!E:E,MATCH('Blast furnaces'!$A457,'Plant data'!$A:$A,0))</f>
        <v>Hunan</v>
      </c>
      <c r="D457" s="3" t="str">
        <f>INDEX('Plant data'!F:F,MATCH('Blast furnaces'!$A457,'Plant data'!$A:$A,0))</f>
        <v>China</v>
      </c>
      <c r="E457" s="3" t="s">
        <v>793</v>
      </c>
      <c r="F457" s="3" t="s">
        <v>48</v>
      </c>
      <c r="G457" s="5" t="s">
        <v>790</v>
      </c>
      <c r="H457" s="3" t="s">
        <v>29</v>
      </c>
      <c r="I457" s="3" t="s">
        <v>30</v>
      </c>
      <c r="J457" s="3" t="s">
        <v>30</v>
      </c>
      <c r="K457" s="3" t="s">
        <v>30</v>
      </c>
      <c r="L457" s="3" t="s">
        <v>30</v>
      </c>
      <c r="M457" s="3" t="s">
        <v>30</v>
      </c>
      <c r="N457" s="3" t="s">
        <v>30</v>
      </c>
      <c r="O457" s="3" t="s">
        <v>30</v>
      </c>
      <c r="P457" s="3">
        <v>621</v>
      </c>
      <c r="Q457" s="3">
        <v>530</v>
      </c>
      <c r="R457" s="8"/>
      <c r="S457" s="9" t="str">
        <f t="shared" si="56"/>
        <v/>
      </c>
      <c r="T457" s="9" t="str">
        <f t="shared" si="55"/>
        <v/>
      </c>
      <c r="U457" s="2"/>
      <c r="V457" s="2"/>
      <c r="W457" s="2"/>
    </row>
    <row r="458" spans="1:23" ht="14.5" hidden="1" x14ac:dyDescent="0.35">
      <c r="A458" s="3" t="s">
        <v>788</v>
      </c>
      <c r="B458" s="3" t="str">
        <f>INDEX('Plant data'!D:D,MATCH('Blast furnaces'!$A458,'Plant data'!$A:$A,0))</f>
        <v>Lengshuijiang</v>
      </c>
      <c r="C458" s="3" t="str">
        <f>INDEX('Plant data'!E:E,MATCH('Blast furnaces'!$A458,'Plant data'!$A:$A,0))</f>
        <v>Hunan</v>
      </c>
      <c r="D458" s="3" t="str">
        <f>INDEX('Plant data'!F:F,MATCH('Blast furnaces'!$A458,'Plant data'!$A:$A,0))</f>
        <v>China</v>
      </c>
      <c r="E458" s="3" t="s">
        <v>794</v>
      </c>
      <c r="F458" s="3" t="s">
        <v>39</v>
      </c>
      <c r="G458" s="5" t="s">
        <v>790</v>
      </c>
      <c r="H458" s="3" t="s">
        <v>29</v>
      </c>
      <c r="I458" s="3" t="s">
        <v>30</v>
      </c>
      <c r="J458" s="3" t="s">
        <v>30</v>
      </c>
      <c r="K458" s="3" t="s">
        <v>30</v>
      </c>
      <c r="L458" s="3" t="s">
        <v>30</v>
      </c>
      <c r="M458" s="3" t="s">
        <v>30</v>
      </c>
      <c r="N458" s="3" t="s">
        <v>30</v>
      </c>
      <c r="O458" s="3" t="s">
        <v>30</v>
      </c>
      <c r="P458" s="3">
        <v>703</v>
      </c>
      <c r="Q458" s="3">
        <v>600</v>
      </c>
      <c r="R458" s="4">
        <v>44256</v>
      </c>
      <c r="S458" s="9">
        <f t="shared" si="56"/>
        <v>44256</v>
      </c>
      <c r="T458" s="9">
        <f t="shared" si="55"/>
        <v>51561</v>
      </c>
      <c r="U458" s="2"/>
      <c r="V458" s="2"/>
      <c r="W458" s="2"/>
    </row>
    <row r="459" spans="1:23" ht="14.5" hidden="1" x14ac:dyDescent="0.35">
      <c r="A459" s="3" t="s">
        <v>795</v>
      </c>
      <c r="B459" s="3" t="str">
        <f>INDEX('Plant data'!D:D,MATCH('Blast furnaces'!$A459,'Plant data'!$A:$A,0))</f>
        <v>Baotou</v>
      </c>
      <c r="C459" s="3" t="str">
        <f>INDEX('Plant data'!E:E,MATCH('Blast furnaces'!$A459,'Plant data'!$A:$A,0))</f>
        <v>Inner Mongolia</v>
      </c>
      <c r="D459" s="3" t="str">
        <f>INDEX('Plant data'!F:F,MATCH('Blast furnaces'!$A459,'Plant data'!$A:$A,0))</f>
        <v>China</v>
      </c>
      <c r="E459" s="3" t="s">
        <v>796</v>
      </c>
      <c r="F459" s="3" t="s">
        <v>39</v>
      </c>
      <c r="G459" s="5" t="s">
        <v>797</v>
      </c>
      <c r="H459" s="3" t="s">
        <v>29</v>
      </c>
      <c r="I459" s="3" t="s">
        <v>30</v>
      </c>
      <c r="J459" s="3" t="s">
        <v>30</v>
      </c>
      <c r="K459" s="3">
        <v>2005</v>
      </c>
      <c r="L459" s="3">
        <v>20</v>
      </c>
      <c r="M459" s="3" t="s">
        <v>30</v>
      </c>
      <c r="N459" s="3" t="s">
        <v>30</v>
      </c>
      <c r="O459" s="3" t="s">
        <v>30</v>
      </c>
      <c r="P459" s="3">
        <v>1330</v>
      </c>
      <c r="Q459" s="3">
        <v>1500</v>
      </c>
      <c r="R459" s="6">
        <v>43577</v>
      </c>
      <c r="S459" s="9">
        <f t="shared" si="56"/>
        <v>43577</v>
      </c>
      <c r="T459" s="9">
        <f t="shared" si="55"/>
        <v>50882</v>
      </c>
      <c r="U459" s="2"/>
      <c r="V459" s="2"/>
      <c r="W459" s="2"/>
    </row>
    <row r="460" spans="1:23" ht="14.5" hidden="1" x14ac:dyDescent="0.35">
      <c r="A460" s="3" t="s">
        <v>795</v>
      </c>
      <c r="B460" s="3" t="str">
        <f>INDEX('Plant data'!D:D,MATCH('Blast furnaces'!$A460,'Plant data'!$A:$A,0))</f>
        <v>Baotou</v>
      </c>
      <c r="C460" s="3" t="str">
        <f>INDEX('Plant data'!E:E,MATCH('Blast furnaces'!$A460,'Plant data'!$A:$A,0))</f>
        <v>Inner Mongolia</v>
      </c>
      <c r="D460" s="3" t="str">
        <f>INDEX('Plant data'!F:F,MATCH('Blast furnaces'!$A460,'Plant data'!$A:$A,0))</f>
        <v>China</v>
      </c>
      <c r="E460" s="3" t="s">
        <v>798</v>
      </c>
      <c r="F460" s="3" t="s">
        <v>27</v>
      </c>
      <c r="G460" s="5" t="s">
        <v>797</v>
      </c>
      <c r="H460" s="3" t="s">
        <v>29</v>
      </c>
      <c r="I460" s="3" t="s">
        <v>30</v>
      </c>
      <c r="J460" s="3" t="s">
        <v>30</v>
      </c>
      <c r="K460" s="3" t="s">
        <v>30</v>
      </c>
      <c r="L460" s="3" t="s">
        <v>30</v>
      </c>
      <c r="M460" s="3" t="s">
        <v>30</v>
      </c>
      <c r="N460" s="3" t="s">
        <v>30</v>
      </c>
      <c r="O460" s="3" t="s">
        <v>30</v>
      </c>
      <c r="P460" s="3">
        <v>1520</v>
      </c>
      <c r="Q460" s="3">
        <v>1780</v>
      </c>
      <c r="R460" s="8"/>
      <c r="S460" s="9" t="str">
        <f t="shared" si="56"/>
        <v/>
      </c>
      <c r="T460" s="9" t="str">
        <f t="shared" si="55"/>
        <v/>
      </c>
      <c r="U460" s="2"/>
      <c r="V460" s="2"/>
      <c r="W460" s="2"/>
    </row>
    <row r="461" spans="1:23" ht="14.5" hidden="1" x14ac:dyDescent="0.35">
      <c r="A461" s="3" t="s">
        <v>795</v>
      </c>
      <c r="B461" s="3" t="str">
        <f>INDEX('Plant data'!D:D,MATCH('Blast furnaces'!$A461,'Plant data'!$A:$A,0))</f>
        <v>Baotou</v>
      </c>
      <c r="C461" s="3" t="str">
        <f>INDEX('Plant data'!E:E,MATCH('Blast furnaces'!$A461,'Plant data'!$A:$A,0))</f>
        <v>Inner Mongolia</v>
      </c>
      <c r="D461" s="3" t="str">
        <f>INDEX('Plant data'!F:F,MATCH('Blast furnaces'!$A461,'Plant data'!$A:$A,0))</f>
        <v>China</v>
      </c>
      <c r="E461" s="3" t="s">
        <v>799</v>
      </c>
      <c r="F461" s="3" t="s">
        <v>43</v>
      </c>
      <c r="G461" s="5" t="s">
        <v>797</v>
      </c>
      <c r="H461" s="3" t="s">
        <v>29</v>
      </c>
      <c r="I461" s="3" t="s">
        <v>30</v>
      </c>
      <c r="J461" s="3" t="s">
        <v>30</v>
      </c>
      <c r="K461" s="3">
        <v>2006</v>
      </c>
      <c r="L461" s="3">
        <v>19</v>
      </c>
      <c r="M461" s="3" t="s">
        <v>30</v>
      </c>
      <c r="N461" s="3" t="s">
        <v>30</v>
      </c>
      <c r="O461" s="3" t="s">
        <v>30</v>
      </c>
      <c r="P461" s="3">
        <v>2130</v>
      </c>
      <c r="Q461" s="3">
        <v>2500</v>
      </c>
      <c r="R461" s="8"/>
      <c r="S461" s="9" t="str">
        <f t="shared" si="56"/>
        <v/>
      </c>
      <c r="T461" s="9" t="str">
        <f t="shared" si="55"/>
        <v/>
      </c>
      <c r="U461" s="2"/>
      <c r="V461" s="2"/>
      <c r="W461" s="2"/>
    </row>
    <row r="462" spans="1:23" ht="14.5" hidden="1" x14ac:dyDescent="0.35">
      <c r="A462" s="3" t="s">
        <v>795</v>
      </c>
      <c r="B462" s="3" t="str">
        <f>INDEX('Plant data'!D:D,MATCH('Blast furnaces'!$A462,'Plant data'!$A:$A,0))</f>
        <v>Baotou</v>
      </c>
      <c r="C462" s="3" t="str">
        <f>INDEX('Plant data'!E:E,MATCH('Blast furnaces'!$A462,'Plant data'!$A:$A,0))</f>
        <v>Inner Mongolia</v>
      </c>
      <c r="D462" s="3" t="str">
        <f>INDEX('Plant data'!F:F,MATCH('Blast furnaces'!$A462,'Plant data'!$A:$A,0))</f>
        <v>China</v>
      </c>
      <c r="E462" s="3" t="s">
        <v>800</v>
      </c>
      <c r="F462" s="3" t="s">
        <v>79</v>
      </c>
      <c r="G462" s="5" t="s">
        <v>797</v>
      </c>
      <c r="H462" s="3" t="s">
        <v>29</v>
      </c>
      <c r="I462" s="3" t="s">
        <v>30</v>
      </c>
      <c r="J462" s="3" t="s">
        <v>30</v>
      </c>
      <c r="K462" s="3">
        <v>1970</v>
      </c>
      <c r="L462" s="3">
        <v>55</v>
      </c>
      <c r="M462" s="3" t="s">
        <v>30</v>
      </c>
      <c r="N462" s="3" t="s">
        <v>30</v>
      </c>
      <c r="O462" s="3" t="s">
        <v>30</v>
      </c>
      <c r="P462" s="3">
        <v>1870</v>
      </c>
      <c r="Q462" s="3">
        <v>2200</v>
      </c>
      <c r="R462" s="6">
        <v>44688</v>
      </c>
      <c r="S462" s="9">
        <f t="shared" si="56"/>
        <v>44688</v>
      </c>
      <c r="T462" s="9">
        <f t="shared" si="55"/>
        <v>51993</v>
      </c>
      <c r="U462" s="2"/>
      <c r="V462" s="2"/>
      <c r="W462" s="2"/>
    </row>
    <row r="463" spans="1:23" ht="14.5" hidden="1" x14ac:dyDescent="0.35">
      <c r="A463" s="3" t="s">
        <v>795</v>
      </c>
      <c r="B463" s="3" t="str">
        <f>INDEX('Plant data'!D:D,MATCH('Blast furnaces'!$A463,'Plant data'!$A:$A,0))</f>
        <v>Baotou</v>
      </c>
      <c r="C463" s="3" t="str">
        <f>INDEX('Plant data'!E:E,MATCH('Blast furnaces'!$A463,'Plant data'!$A:$A,0))</f>
        <v>Inner Mongolia</v>
      </c>
      <c r="D463" s="3" t="str">
        <f>INDEX('Plant data'!F:F,MATCH('Blast furnaces'!$A463,'Plant data'!$A:$A,0))</f>
        <v>China</v>
      </c>
      <c r="E463" s="3" t="s">
        <v>801</v>
      </c>
      <c r="F463" s="3" t="s">
        <v>48</v>
      </c>
      <c r="G463" s="5" t="s">
        <v>797</v>
      </c>
      <c r="H463" s="3" t="s">
        <v>29</v>
      </c>
      <c r="I463" s="3" t="s">
        <v>30</v>
      </c>
      <c r="J463" s="3" t="s">
        <v>30</v>
      </c>
      <c r="K463" s="3">
        <v>1995</v>
      </c>
      <c r="L463" s="3">
        <v>30</v>
      </c>
      <c r="M463" s="3" t="s">
        <v>30</v>
      </c>
      <c r="N463" s="3" t="s">
        <v>30</v>
      </c>
      <c r="O463" s="3" t="s">
        <v>30</v>
      </c>
      <c r="P463" s="3">
        <v>1870</v>
      </c>
      <c r="Q463" s="3">
        <v>2200</v>
      </c>
      <c r="R463" s="6">
        <v>44768</v>
      </c>
      <c r="S463" s="9">
        <f t="shared" si="56"/>
        <v>44768</v>
      </c>
      <c r="T463" s="9">
        <f t="shared" si="55"/>
        <v>52073</v>
      </c>
      <c r="U463" s="2"/>
      <c r="V463" s="2"/>
      <c r="W463" s="2"/>
    </row>
    <row r="464" spans="1:23" ht="14.5" hidden="1" x14ac:dyDescent="0.35">
      <c r="A464" s="3" t="s">
        <v>795</v>
      </c>
      <c r="B464" s="3" t="str">
        <f>INDEX('Plant data'!D:D,MATCH('Blast furnaces'!$A464,'Plant data'!$A:$A,0))</f>
        <v>Baotou</v>
      </c>
      <c r="C464" s="3" t="str">
        <f>INDEX('Plant data'!E:E,MATCH('Blast furnaces'!$A464,'Plant data'!$A:$A,0))</f>
        <v>Inner Mongolia</v>
      </c>
      <c r="D464" s="3" t="str">
        <f>INDEX('Plant data'!F:F,MATCH('Blast furnaces'!$A464,'Plant data'!$A:$A,0))</f>
        <v>China</v>
      </c>
      <c r="E464" s="3" t="s">
        <v>802</v>
      </c>
      <c r="F464" s="3" t="s">
        <v>33</v>
      </c>
      <c r="G464" s="5" t="s">
        <v>797</v>
      </c>
      <c r="H464" s="3" t="s">
        <v>29</v>
      </c>
      <c r="I464" s="3" t="s">
        <v>30</v>
      </c>
      <c r="J464" s="3" t="s">
        <v>30</v>
      </c>
      <c r="K464" s="3">
        <v>1959</v>
      </c>
      <c r="L464" s="3">
        <v>66</v>
      </c>
      <c r="M464" s="3" t="s">
        <v>30</v>
      </c>
      <c r="N464" s="3" t="s">
        <v>30</v>
      </c>
      <c r="O464" s="3" t="s">
        <v>30</v>
      </c>
      <c r="P464" s="3">
        <v>1870</v>
      </c>
      <c r="Q464" s="3">
        <v>2200</v>
      </c>
      <c r="R464" s="3">
        <v>2002</v>
      </c>
      <c r="S464" s="9">
        <f t="shared" si="56"/>
        <v>37257</v>
      </c>
      <c r="T464" s="9">
        <f t="shared" si="55"/>
        <v>44562</v>
      </c>
      <c r="U464" s="2"/>
      <c r="V464" s="2"/>
      <c r="W464" s="2"/>
    </row>
    <row r="465" spans="1:23" ht="14.5" hidden="1" x14ac:dyDescent="0.35">
      <c r="A465" s="3" t="s">
        <v>795</v>
      </c>
      <c r="B465" s="3" t="str">
        <f>INDEX('Plant data'!D:D,MATCH('Blast furnaces'!$A465,'Plant data'!$A:$A,0))</f>
        <v>Baotou</v>
      </c>
      <c r="C465" s="3" t="str">
        <f>INDEX('Plant data'!E:E,MATCH('Blast furnaces'!$A465,'Plant data'!$A:$A,0))</f>
        <v>Inner Mongolia</v>
      </c>
      <c r="D465" s="3" t="str">
        <f>INDEX('Plant data'!F:F,MATCH('Blast furnaces'!$A465,'Plant data'!$A:$A,0))</f>
        <v>China</v>
      </c>
      <c r="E465" s="3" t="s">
        <v>803</v>
      </c>
      <c r="F465" s="3" t="s">
        <v>141</v>
      </c>
      <c r="G465" s="5" t="s">
        <v>797</v>
      </c>
      <c r="H465" s="3" t="s">
        <v>29</v>
      </c>
      <c r="I465" s="3" t="s">
        <v>30</v>
      </c>
      <c r="J465" s="3" t="s">
        <v>30</v>
      </c>
      <c r="K465" s="3">
        <v>2014</v>
      </c>
      <c r="L465" s="3">
        <v>11</v>
      </c>
      <c r="M465" s="3" t="s">
        <v>30</v>
      </c>
      <c r="N465" s="3" t="s">
        <v>30</v>
      </c>
      <c r="O465" s="3" t="s">
        <v>30</v>
      </c>
      <c r="P465" s="3">
        <v>3200</v>
      </c>
      <c r="Q465" s="3">
        <v>4150</v>
      </c>
      <c r="R465" s="8"/>
      <c r="S465" s="9" t="str">
        <f t="shared" si="56"/>
        <v/>
      </c>
      <c r="T465" s="9" t="str">
        <f t="shared" si="55"/>
        <v/>
      </c>
      <c r="U465" s="2"/>
      <c r="V465" s="2"/>
      <c r="W465" s="2"/>
    </row>
    <row r="466" spans="1:23" ht="14.5" hidden="1" x14ac:dyDescent="0.35">
      <c r="A466" s="3" t="s">
        <v>795</v>
      </c>
      <c r="B466" s="3" t="str">
        <f>INDEX('Plant data'!D:D,MATCH('Blast furnaces'!$A466,'Plant data'!$A:$A,0))</f>
        <v>Baotou</v>
      </c>
      <c r="C466" s="3" t="str">
        <f>INDEX('Plant data'!E:E,MATCH('Blast furnaces'!$A466,'Plant data'!$A:$A,0))</f>
        <v>Inner Mongolia</v>
      </c>
      <c r="D466" s="3" t="str">
        <f>INDEX('Plant data'!F:F,MATCH('Blast furnaces'!$A466,'Plant data'!$A:$A,0))</f>
        <v>China</v>
      </c>
      <c r="E466" s="3" t="s">
        <v>804</v>
      </c>
      <c r="F466" s="3" t="s">
        <v>263</v>
      </c>
      <c r="G466" s="5" t="s">
        <v>797</v>
      </c>
      <c r="H466" s="3" t="s">
        <v>29</v>
      </c>
      <c r="I466" s="3" t="s">
        <v>30</v>
      </c>
      <c r="J466" s="3" t="s">
        <v>30</v>
      </c>
      <c r="K466" s="3">
        <v>2015</v>
      </c>
      <c r="L466" s="3">
        <v>10</v>
      </c>
      <c r="M466" s="3" t="s">
        <v>30</v>
      </c>
      <c r="N466" s="3" t="s">
        <v>30</v>
      </c>
      <c r="O466" s="3" t="s">
        <v>30</v>
      </c>
      <c r="P466" s="3">
        <v>3200</v>
      </c>
      <c r="Q466" s="3">
        <v>4150</v>
      </c>
      <c r="R466" s="8"/>
      <c r="S466" s="9" t="str">
        <f t="shared" si="56"/>
        <v/>
      </c>
      <c r="T466" s="9" t="str">
        <f t="shared" si="55"/>
        <v/>
      </c>
      <c r="U466" s="2"/>
      <c r="V466" s="2"/>
      <c r="W466" s="2"/>
    </row>
    <row r="467" spans="1:23" ht="14.5" hidden="1" x14ac:dyDescent="0.35">
      <c r="A467" s="3" t="s">
        <v>805</v>
      </c>
      <c r="B467" s="3" t="str">
        <f>INDEX('Plant data'!D:D,MATCH('Blast furnaces'!$A467,'Plant data'!$A:$A,0))</f>
        <v>unknown</v>
      </c>
      <c r="C467" s="3" t="str">
        <f>INDEX('Plant data'!E:E,MATCH('Blast furnaces'!$A467,'Plant data'!$A:$A,0))</f>
        <v>Inner Mongolia</v>
      </c>
      <c r="D467" s="3" t="str">
        <f>INDEX('Plant data'!F:F,MATCH('Blast furnaces'!$A467,'Plant data'!$A:$A,0))</f>
        <v>China</v>
      </c>
      <c r="E467" s="3" t="s">
        <v>806</v>
      </c>
      <c r="F467" s="3" t="s">
        <v>62</v>
      </c>
      <c r="G467" s="5" t="s">
        <v>807</v>
      </c>
      <c r="H467" s="3" t="s">
        <v>29</v>
      </c>
      <c r="I467" s="3" t="s">
        <v>30</v>
      </c>
      <c r="J467" s="3" t="s">
        <v>30</v>
      </c>
      <c r="K467" s="3" t="s">
        <v>30</v>
      </c>
      <c r="L467" s="3" t="s">
        <v>30</v>
      </c>
      <c r="M467" s="3" t="s">
        <v>30</v>
      </c>
      <c r="N467" s="3" t="s">
        <v>30</v>
      </c>
      <c r="O467" s="3" t="s">
        <v>30</v>
      </c>
      <c r="P467" s="3">
        <v>1130</v>
      </c>
      <c r="Q467" s="3">
        <v>1200</v>
      </c>
      <c r="R467" s="8"/>
      <c r="S467" s="9" t="str">
        <f t="shared" si="56"/>
        <v/>
      </c>
      <c r="T467" s="9" t="str">
        <f t="shared" si="55"/>
        <v/>
      </c>
      <c r="U467" s="2"/>
      <c r="V467" s="2"/>
      <c r="W467" s="2"/>
    </row>
    <row r="468" spans="1:23" ht="14.5" hidden="1" x14ac:dyDescent="0.35">
      <c r="A468" s="3" t="s">
        <v>805</v>
      </c>
      <c r="B468" s="3" t="str">
        <f>INDEX('Plant data'!D:D,MATCH('Blast furnaces'!$A468,'Plant data'!$A:$A,0))</f>
        <v>unknown</v>
      </c>
      <c r="C468" s="3" t="str">
        <f>INDEX('Plant data'!E:E,MATCH('Blast furnaces'!$A468,'Plant data'!$A:$A,0))</f>
        <v>Inner Mongolia</v>
      </c>
      <c r="D468" s="3" t="str">
        <f>INDEX('Plant data'!F:F,MATCH('Blast furnaces'!$A468,'Plant data'!$A:$A,0))</f>
        <v>China</v>
      </c>
      <c r="E468" s="3" t="s">
        <v>808</v>
      </c>
      <c r="F468" s="3" t="s">
        <v>180</v>
      </c>
      <c r="G468" s="5" t="s">
        <v>807</v>
      </c>
      <c r="H468" s="3" t="s">
        <v>29</v>
      </c>
      <c r="I468" s="3">
        <v>2017</v>
      </c>
      <c r="J468" s="3" t="s">
        <v>30</v>
      </c>
      <c r="K468" s="3" t="s">
        <v>30</v>
      </c>
      <c r="L468" s="3" t="s">
        <v>30</v>
      </c>
      <c r="M468" s="3" t="s">
        <v>30</v>
      </c>
      <c r="N468" s="3" t="s">
        <v>30</v>
      </c>
      <c r="O468" s="3" t="s">
        <v>30</v>
      </c>
      <c r="P468" s="3">
        <v>1180</v>
      </c>
      <c r="Q468" s="3">
        <v>1280</v>
      </c>
      <c r="R468" s="8"/>
      <c r="S468" s="9" t="str">
        <f t="shared" si="56"/>
        <v/>
      </c>
      <c r="T468" s="9" t="str">
        <f t="shared" si="55"/>
        <v/>
      </c>
      <c r="U468" s="2"/>
      <c r="V468" s="2"/>
      <c r="W468" s="2"/>
    </row>
    <row r="469" spans="1:23" ht="14.5" hidden="1" x14ac:dyDescent="0.35">
      <c r="A469" s="3" t="s">
        <v>809</v>
      </c>
      <c r="B469" s="3" t="str">
        <f>INDEX('Plant data'!D:D,MATCH('Blast furnaces'!$A469,'Plant data'!$A:$A,0))</f>
        <v>Haye Naobao</v>
      </c>
      <c r="C469" s="3" t="str">
        <f>INDEX('Plant data'!E:E,MATCH('Blast furnaces'!$A469,'Plant data'!$A:$A,0))</f>
        <v>Inner Mongolia</v>
      </c>
      <c r="D469" s="3" t="str">
        <f>INDEX('Plant data'!F:F,MATCH('Blast furnaces'!$A469,'Plant data'!$A:$A,0))</f>
        <v>China</v>
      </c>
      <c r="E469" s="3" t="s">
        <v>810</v>
      </c>
      <c r="F469" s="3" t="s">
        <v>62</v>
      </c>
      <c r="G469" s="5" t="s">
        <v>811</v>
      </c>
      <c r="H469" s="3" t="s">
        <v>190</v>
      </c>
      <c r="I469" s="3" t="s">
        <v>30</v>
      </c>
      <c r="J469" s="3" t="s">
        <v>30</v>
      </c>
      <c r="K469" s="3" t="s">
        <v>30</v>
      </c>
      <c r="L469" s="3" t="s">
        <v>30</v>
      </c>
      <c r="M469" s="6">
        <v>44490</v>
      </c>
      <c r="N469" s="3" t="s">
        <v>30</v>
      </c>
      <c r="O469" s="7">
        <v>45566</v>
      </c>
      <c r="P469" s="3">
        <v>750</v>
      </c>
      <c r="Q469" s="3">
        <v>1080</v>
      </c>
      <c r="R469" s="8"/>
      <c r="S469" s="9" t="str">
        <f t="shared" si="56"/>
        <v/>
      </c>
      <c r="T469" s="2"/>
      <c r="U469" s="2"/>
      <c r="V469" s="2"/>
      <c r="W469" s="2"/>
    </row>
    <row r="470" spans="1:23" ht="14.5" hidden="1" x14ac:dyDescent="0.35">
      <c r="A470" s="3" t="s">
        <v>812</v>
      </c>
      <c r="B470" s="3" t="str">
        <f>INDEX('Plant data'!D:D,MATCH('Blast furnaces'!$A470,'Plant data'!$A:$A,0))</f>
        <v>Mengxi</v>
      </c>
      <c r="C470" s="3" t="str">
        <f>INDEX('Plant data'!E:E,MATCH('Blast furnaces'!$A470,'Plant data'!$A:$A,0))</f>
        <v>Inner Mongolia</v>
      </c>
      <c r="D470" s="3" t="str">
        <f>INDEX('Plant data'!F:F,MATCH('Blast furnaces'!$A470,'Plant data'!$A:$A,0))</f>
        <v>China</v>
      </c>
      <c r="E470" s="3" t="s">
        <v>813</v>
      </c>
      <c r="F470" s="3" t="s">
        <v>62</v>
      </c>
      <c r="G470" s="5" t="s">
        <v>814</v>
      </c>
      <c r="H470" s="3" t="s">
        <v>29</v>
      </c>
      <c r="I470" s="3" t="s">
        <v>30</v>
      </c>
      <c r="J470" s="3" t="s">
        <v>30</v>
      </c>
      <c r="K470" s="3" t="s">
        <v>30</v>
      </c>
      <c r="L470" s="3" t="s">
        <v>30</v>
      </c>
      <c r="M470" s="3" t="s">
        <v>30</v>
      </c>
      <c r="N470" s="3" t="s">
        <v>30</v>
      </c>
      <c r="O470" s="3" t="s">
        <v>30</v>
      </c>
      <c r="P470" s="3">
        <v>1080</v>
      </c>
      <c r="Q470" s="3">
        <v>1260</v>
      </c>
      <c r="R470" s="4">
        <v>44958</v>
      </c>
      <c r="S470" s="9">
        <f t="shared" si="56"/>
        <v>44958</v>
      </c>
      <c r="T470" s="9">
        <f>IF(R470="","",EDATE(S470,240))</f>
        <v>52263</v>
      </c>
      <c r="U470" s="2"/>
      <c r="V470" s="2"/>
      <c r="W470" s="2"/>
    </row>
    <row r="471" spans="1:23" ht="14.5" hidden="1" x14ac:dyDescent="0.35">
      <c r="A471" s="3" t="s">
        <v>815</v>
      </c>
      <c r="B471" s="3" t="str">
        <f>INDEX('Plant data'!D:D,MATCH('Blast furnaces'!$A471,'Plant data'!$A:$A,0))</f>
        <v>Bu'er Hantu</v>
      </c>
      <c r="C471" s="3" t="str">
        <f>INDEX('Plant data'!E:E,MATCH('Blast furnaces'!$A471,'Plant data'!$A:$A,0))</f>
        <v>Inner Mongolia</v>
      </c>
      <c r="D471" s="3" t="str">
        <f>INDEX('Plant data'!F:F,MATCH('Blast furnaces'!$A471,'Plant data'!$A:$A,0))</f>
        <v>China</v>
      </c>
      <c r="E471" s="3" t="s">
        <v>816</v>
      </c>
      <c r="F471" s="3" t="s">
        <v>62</v>
      </c>
      <c r="G471" s="5" t="s">
        <v>817</v>
      </c>
      <c r="H471" s="3" t="s">
        <v>190</v>
      </c>
      <c r="I471" s="3" t="s">
        <v>30</v>
      </c>
      <c r="J471" s="3" t="s">
        <v>30</v>
      </c>
      <c r="K471" s="3" t="s">
        <v>30</v>
      </c>
      <c r="L471" s="3" t="s">
        <v>30</v>
      </c>
      <c r="M471" s="7">
        <v>44166</v>
      </c>
      <c r="N471" s="3">
        <v>2023</v>
      </c>
      <c r="O471" s="6">
        <v>45588</v>
      </c>
      <c r="P471" s="3">
        <v>550</v>
      </c>
      <c r="Q471" s="3">
        <v>450</v>
      </c>
      <c r="R471" s="7">
        <v>44166</v>
      </c>
      <c r="S471" s="9">
        <f t="shared" si="56"/>
        <v>44166</v>
      </c>
      <c r="T471" s="2"/>
      <c r="U471" s="2"/>
      <c r="V471" s="2"/>
      <c r="W471" s="2"/>
    </row>
    <row r="472" spans="1:23" ht="14.5" hidden="1" x14ac:dyDescent="0.35">
      <c r="A472" s="3" t="s">
        <v>815</v>
      </c>
      <c r="B472" s="3" t="str">
        <f>INDEX('Plant data'!D:D,MATCH('Blast furnaces'!$A472,'Plant data'!$A:$A,0))</f>
        <v>Bu'er Hantu</v>
      </c>
      <c r="C472" s="3" t="str">
        <f>INDEX('Plant data'!E:E,MATCH('Blast furnaces'!$A472,'Plant data'!$A:$A,0))</f>
        <v>Inner Mongolia</v>
      </c>
      <c r="D472" s="3" t="str">
        <f>INDEX('Plant data'!F:F,MATCH('Blast furnaces'!$A472,'Plant data'!$A:$A,0))</f>
        <v>China</v>
      </c>
      <c r="E472" s="3" t="s">
        <v>818</v>
      </c>
      <c r="F472" s="3" t="s">
        <v>180</v>
      </c>
      <c r="G472" s="5" t="s">
        <v>817</v>
      </c>
      <c r="H472" s="3" t="s">
        <v>190</v>
      </c>
      <c r="I472" s="3" t="s">
        <v>30</v>
      </c>
      <c r="J472" s="3" t="s">
        <v>30</v>
      </c>
      <c r="K472" s="3" t="s">
        <v>30</v>
      </c>
      <c r="L472" s="3" t="s">
        <v>30</v>
      </c>
      <c r="M472" s="7">
        <v>44166</v>
      </c>
      <c r="N472" s="3">
        <v>2023</v>
      </c>
      <c r="O472" s="6">
        <v>45588</v>
      </c>
      <c r="P472" s="3">
        <v>620</v>
      </c>
      <c r="Q472" s="3">
        <v>530</v>
      </c>
      <c r="R472" s="7">
        <v>44166</v>
      </c>
      <c r="S472" s="9">
        <f t="shared" si="56"/>
        <v>44166</v>
      </c>
      <c r="T472" s="2"/>
      <c r="U472" s="2"/>
      <c r="V472" s="2"/>
      <c r="W472" s="2"/>
    </row>
    <row r="473" spans="1:23" ht="14.5" hidden="1" x14ac:dyDescent="0.35">
      <c r="A473" s="3" t="s">
        <v>815</v>
      </c>
      <c r="B473" s="3" t="str">
        <f>INDEX('Plant data'!D:D,MATCH('Blast furnaces'!$A473,'Plant data'!$A:$A,0))</f>
        <v>Bu'er Hantu</v>
      </c>
      <c r="C473" s="3" t="str">
        <f>INDEX('Plant data'!E:E,MATCH('Blast furnaces'!$A473,'Plant data'!$A:$A,0))</f>
        <v>Inner Mongolia</v>
      </c>
      <c r="D473" s="3" t="str">
        <f>INDEX('Plant data'!F:F,MATCH('Blast furnaces'!$A473,'Plant data'!$A:$A,0))</f>
        <v>China</v>
      </c>
      <c r="E473" s="3" t="s">
        <v>819</v>
      </c>
      <c r="F473" s="3" t="s">
        <v>236</v>
      </c>
      <c r="G473" s="5" t="s">
        <v>817</v>
      </c>
      <c r="H473" s="3" t="s">
        <v>190</v>
      </c>
      <c r="I473" s="3" t="s">
        <v>30</v>
      </c>
      <c r="J473" s="3" t="s">
        <v>30</v>
      </c>
      <c r="K473" s="3" t="s">
        <v>30</v>
      </c>
      <c r="L473" s="3" t="s">
        <v>30</v>
      </c>
      <c r="M473" s="7">
        <v>44166</v>
      </c>
      <c r="N473" s="3">
        <v>2023</v>
      </c>
      <c r="O473" s="6">
        <v>45588</v>
      </c>
      <c r="P473" s="3">
        <v>620</v>
      </c>
      <c r="Q473" s="3">
        <v>530</v>
      </c>
      <c r="R473" s="8"/>
      <c r="S473" s="9" t="str">
        <f t="shared" si="56"/>
        <v/>
      </c>
      <c r="T473" s="2"/>
      <c r="U473" s="2"/>
      <c r="V473" s="2"/>
      <c r="W473" s="2"/>
    </row>
    <row r="474" spans="1:23" ht="14.5" hidden="1" x14ac:dyDescent="0.35">
      <c r="A474" s="3" t="s">
        <v>820</v>
      </c>
      <c r="B474" s="3" t="str">
        <f>INDEX('Plant data'!D:D,MATCH('Blast furnaces'!$A474,'Plant data'!$A:$A,0))</f>
        <v>Baotou</v>
      </c>
      <c r="C474" s="3" t="str">
        <f>INDEX('Plant data'!E:E,MATCH('Blast furnaces'!$A474,'Plant data'!$A:$A,0))</f>
        <v>Inner Mongolia</v>
      </c>
      <c r="D474" s="3" t="str">
        <f>INDEX('Plant data'!F:F,MATCH('Blast furnaces'!$A474,'Plant data'!$A:$A,0))</f>
        <v>China</v>
      </c>
      <c r="E474" s="3" t="s">
        <v>821</v>
      </c>
      <c r="F474" s="3" t="s">
        <v>180</v>
      </c>
      <c r="G474" s="5" t="s">
        <v>822</v>
      </c>
      <c r="H474" s="3" t="s">
        <v>40</v>
      </c>
      <c r="I474" s="3" t="s">
        <v>30</v>
      </c>
      <c r="J474" s="3" t="s">
        <v>30</v>
      </c>
      <c r="K474" s="3" t="s">
        <v>30</v>
      </c>
      <c r="L474" s="3" t="s">
        <v>30</v>
      </c>
      <c r="M474" s="6">
        <v>43644</v>
      </c>
      <c r="N474" s="3" t="s">
        <v>30</v>
      </c>
      <c r="O474" s="3" t="s">
        <v>30</v>
      </c>
      <c r="P474" s="3">
        <v>730</v>
      </c>
      <c r="Q474" s="3">
        <v>630</v>
      </c>
      <c r="R474" s="8"/>
      <c r="S474" s="9" t="str">
        <f t="shared" si="56"/>
        <v/>
      </c>
      <c r="T474" s="9" t="str">
        <f t="shared" ref="T474:T475" si="57">IF(R474="","",EDATE(S474,240))</f>
        <v/>
      </c>
      <c r="U474" s="2"/>
      <c r="V474" s="2"/>
      <c r="W474" s="2"/>
    </row>
    <row r="475" spans="1:23" ht="14.5" hidden="1" x14ac:dyDescent="0.35">
      <c r="A475" s="3" t="s">
        <v>820</v>
      </c>
      <c r="B475" s="3" t="str">
        <f>INDEX('Plant data'!D:D,MATCH('Blast furnaces'!$A475,'Plant data'!$A:$A,0))</f>
        <v>Baotou</v>
      </c>
      <c r="C475" s="3" t="str">
        <f>INDEX('Plant data'!E:E,MATCH('Blast furnaces'!$A475,'Plant data'!$A:$A,0))</f>
        <v>Inner Mongolia</v>
      </c>
      <c r="D475" s="3" t="str">
        <f>INDEX('Plant data'!F:F,MATCH('Blast furnaces'!$A475,'Plant data'!$A:$A,0))</f>
        <v>China</v>
      </c>
      <c r="E475" s="3" t="s">
        <v>823</v>
      </c>
      <c r="F475" s="3" t="s">
        <v>236</v>
      </c>
      <c r="G475" s="5" t="s">
        <v>822</v>
      </c>
      <c r="H475" s="3" t="s">
        <v>40</v>
      </c>
      <c r="I475" s="3" t="s">
        <v>30</v>
      </c>
      <c r="J475" s="3" t="s">
        <v>30</v>
      </c>
      <c r="K475" s="3" t="s">
        <v>30</v>
      </c>
      <c r="L475" s="3" t="s">
        <v>30</v>
      </c>
      <c r="M475" s="6">
        <v>43644</v>
      </c>
      <c r="N475" s="3" t="s">
        <v>30</v>
      </c>
      <c r="O475" s="3" t="s">
        <v>30</v>
      </c>
      <c r="P475" s="3">
        <v>730</v>
      </c>
      <c r="Q475" s="3">
        <v>630</v>
      </c>
      <c r="R475" s="8"/>
      <c r="S475" s="9" t="str">
        <f t="shared" si="56"/>
        <v/>
      </c>
      <c r="T475" s="9" t="str">
        <f t="shared" si="57"/>
        <v/>
      </c>
      <c r="U475" s="2"/>
      <c r="V475" s="2"/>
      <c r="W475" s="2"/>
    </row>
    <row r="476" spans="1:23" ht="14.5" hidden="1" x14ac:dyDescent="0.35">
      <c r="A476" s="3" t="s">
        <v>820</v>
      </c>
      <c r="B476" s="3" t="str">
        <f>INDEX('Plant data'!D:D,MATCH('Blast furnaces'!$A476,'Plant data'!$A:$A,0))</f>
        <v>Baotou</v>
      </c>
      <c r="C476" s="3" t="str">
        <f>INDEX('Plant data'!E:E,MATCH('Blast furnaces'!$A476,'Plant data'!$A:$A,0))</f>
        <v>Inner Mongolia</v>
      </c>
      <c r="D476" s="3" t="str">
        <f>INDEX('Plant data'!F:F,MATCH('Blast furnaces'!$A476,'Plant data'!$A:$A,0))</f>
        <v>China</v>
      </c>
      <c r="E476" s="3" t="s">
        <v>824</v>
      </c>
      <c r="F476" s="3" t="s">
        <v>243</v>
      </c>
      <c r="G476" s="5" t="s">
        <v>822</v>
      </c>
      <c r="H476" s="3" t="s">
        <v>313</v>
      </c>
      <c r="I476" s="4">
        <v>43617</v>
      </c>
      <c r="J476" s="3" t="s">
        <v>30</v>
      </c>
      <c r="K476" s="3" t="s">
        <v>30</v>
      </c>
      <c r="L476" s="3" t="s">
        <v>30</v>
      </c>
      <c r="M476" s="3" t="s">
        <v>30</v>
      </c>
      <c r="N476" s="3" t="s">
        <v>30</v>
      </c>
      <c r="O476" s="3" t="s">
        <v>30</v>
      </c>
      <c r="P476" s="3">
        <v>1430</v>
      </c>
      <c r="Q476" s="3">
        <v>1660</v>
      </c>
      <c r="R476" s="8"/>
      <c r="S476" s="9" t="str">
        <f t="shared" si="56"/>
        <v/>
      </c>
      <c r="T476" s="2"/>
      <c r="U476" s="2"/>
      <c r="V476" s="2"/>
      <c r="W476" s="2"/>
    </row>
    <row r="477" spans="1:23" ht="14.5" hidden="1" x14ac:dyDescent="0.35">
      <c r="A477" s="3" t="s">
        <v>820</v>
      </c>
      <c r="B477" s="3" t="str">
        <f>INDEX('Plant data'!D:D,MATCH('Blast furnaces'!$A477,'Plant data'!$A:$A,0))</f>
        <v>Baotou</v>
      </c>
      <c r="C477" s="3" t="str">
        <f>INDEX('Plant data'!E:E,MATCH('Blast furnaces'!$A477,'Plant data'!$A:$A,0))</f>
        <v>Inner Mongolia</v>
      </c>
      <c r="D477" s="3" t="str">
        <f>INDEX('Plant data'!F:F,MATCH('Blast furnaces'!$A477,'Plant data'!$A:$A,0))</f>
        <v>China</v>
      </c>
      <c r="E477" s="3" t="s">
        <v>825</v>
      </c>
      <c r="F477" s="3" t="s">
        <v>62</v>
      </c>
      <c r="G477" s="5" t="s">
        <v>822</v>
      </c>
      <c r="H477" s="3" t="s">
        <v>29</v>
      </c>
      <c r="I477" s="3" t="s">
        <v>30</v>
      </c>
      <c r="J477" s="4">
        <v>40603</v>
      </c>
      <c r="K477" s="3">
        <v>2014</v>
      </c>
      <c r="L477" s="3">
        <v>11</v>
      </c>
      <c r="M477" s="3" t="s">
        <v>30</v>
      </c>
      <c r="N477" s="3" t="s">
        <v>30</v>
      </c>
      <c r="O477" s="3" t="s">
        <v>30</v>
      </c>
      <c r="P477" s="3">
        <v>540</v>
      </c>
      <c r="Q477" s="3">
        <v>1296</v>
      </c>
      <c r="R477" s="8"/>
      <c r="S477" s="9" t="str">
        <f t="shared" si="56"/>
        <v/>
      </c>
      <c r="T477" s="9" t="str">
        <f>IF(R477="","",EDATE(S477,240))</f>
        <v/>
      </c>
      <c r="U477" s="2"/>
      <c r="V477" s="2"/>
      <c r="W477" s="2"/>
    </row>
    <row r="478" spans="1:23" ht="14.5" hidden="1" x14ac:dyDescent="0.35">
      <c r="A478" s="3" t="s">
        <v>820</v>
      </c>
      <c r="B478" s="3" t="str">
        <f>INDEX('Plant data'!D:D,MATCH('Blast furnaces'!$A478,'Plant data'!$A:$A,0))</f>
        <v>Baotou</v>
      </c>
      <c r="C478" s="3" t="str">
        <f>INDEX('Plant data'!E:E,MATCH('Blast furnaces'!$A478,'Plant data'!$A:$A,0))</f>
        <v>Inner Mongolia</v>
      </c>
      <c r="D478" s="3" t="str">
        <f>INDEX('Plant data'!F:F,MATCH('Blast furnaces'!$A478,'Plant data'!$A:$A,0))</f>
        <v>China</v>
      </c>
      <c r="E478" s="3" t="s">
        <v>826</v>
      </c>
      <c r="F478" s="3" t="s">
        <v>245</v>
      </c>
      <c r="G478" s="5" t="s">
        <v>822</v>
      </c>
      <c r="H478" s="3" t="s">
        <v>313</v>
      </c>
      <c r="I478" s="6">
        <v>45331</v>
      </c>
      <c r="J478" s="3" t="s">
        <v>30</v>
      </c>
      <c r="K478" s="3" t="s">
        <v>30</v>
      </c>
      <c r="L478" s="3" t="s">
        <v>30</v>
      </c>
      <c r="M478" s="3" t="s">
        <v>30</v>
      </c>
      <c r="N478" s="3" t="s">
        <v>30</v>
      </c>
      <c r="O478" s="3" t="s">
        <v>30</v>
      </c>
      <c r="P478" s="3">
        <v>1520</v>
      </c>
      <c r="Q478" s="3">
        <v>1780</v>
      </c>
      <c r="R478" s="8"/>
      <c r="S478" s="9" t="str">
        <f t="shared" si="56"/>
        <v/>
      </c>
      <c r="T478" s="2"/>
      <c r="U478" s="2"/>
      <c r="V478" s="2"/>
      <c r="W478" s="2"/>
    </row>
    <row r="479" spans="1:23" ht="14.5" hidden="1" x14ac:dyDescent="0.35">
      <c r="A479" s="3" t="s">
        <v>827</v>
      </c>
      <c r="B479" s="3" t="str">
        <f>INDEX('Plant data'!D:D,MATCH('Blast furnaces'!$A479,'Plant data'!$A:$A,0))</f>
        <v>Jinfeng</v>
      </c>
      <c r="C479" s="3" t="str">
        <f>INDEX('Plant data'!E:E,MATCH('Blast furnaces'!$A479,'Plant data'!$A:$A,0))</f>
        <v>Jiangsu</v>
      </c>
      <c r="D479" s="3" t="str">
        <f>INDEX('Plant data'!F:F,MATCH('Blast furnaces'!$A479,'Plant data'!$A:$A,0))</f>
        <v>China</v>
      </c>
      <c r="E479" s="3" t="s">
        <v>828</v>
      </c>
      <c r="F479" s="3" t="s">
        <v>62</v>
      </c>
      <c r="G479" s="5" t="s">
        <v>829</v>
      </c>
      <c r="H479" s="3" t="s">
        <v>40</v>
      </c>
      <c r="I479" s="3" t="s">
        <v>30</v>
      </c>
      <c r="J479" s="3" t="s">
        <v>30</v>
      </c>
      <c r="K479" s="3" t="s">
        <v>30</v>
      </c>
      <c r="L479" s="3" t="s">
        <v>30</v>
      </c>
      <c r="M479" s="7">
        <v>43800</v>
      </c>
      <c r="N479" s="3" t="s">
        <v>30</v>
      </c>
      <c r="O479" s="3" t="s">
        <v>30</v>
      </c>
      <c r="P479" s="3">
        <v>570</v>
      </c>
      <c r="Q479" s="3">
        <v>480</v>
      </c>
      <c r="R479" s="8"/>
      <c r="S479" s="9" t="str">
        <f t="shared" si="56"/>
        <v/>
      </c>
      <c r="T479" s="9" t="str">
        <f t="shared" ref="T479:T480" si="58">IF(R479="","",EDATE(S479,240))</f>
        <v/>
      </c>
      <c r="U479" s="2"/>
      <c r="V479" s="2"/>
      <c r="W479" s="2"/>
    </row>
    <row r="480" spans="1:23" ht="14.5" hidden="1" x14ac:dyDescent="0.35">
      <c r="A480" s="3" t="s">
        <v>827</v>
      </c>
      <c r="B480" s="3" t="str">
        <f>INDEX('Plant data'!D:D,MATCH('Blast furnaces'!$A480,'Plant data'!$A:$A,0))</f>
        <v>Jinfeng</v>
      </c>
      <c r="C480" s="3" t="str">
        <f>INDEX('Plant data'!E:E,MATCH('Blast furnaces'!$A480,'Plant data'!$A:$A,0))</f>
        <v>Jiangsu</v>
      </c>
      <c r="D480" s="3" t="str">
        <f>INDEX('Plant data'!F:F,MATCH('Blast furnaces'!$A480,'Plant data'!$A:$A,0))</f>
        <v>China</v>
      </c>
      <c r="E480" s="3" t="s">
        <v>830</v>
      </c>
      <c r="F480" s="3" t="s">
        <v>180</v>
      </c>
      <c r="G480" s="5" t="s">
        <v>829</v>
      </c>
      <c r="H480" s="3" t="s">
        <v>40</v>
      </c>
      <c r="I480" s="3" t="s">
        <v>30</v>
      </c>
      <c r="J480" s="3" t="s">
        <v>30</v>
      </c>
      <c r="K480" s="3">
        <v>2004</v>
      </c>
      <c r="L480" s="3">
        <v>21</v>
      </c>
      <c r="M480" s="7">
        <v>43800</v>
      </c>
      <c r="N480" s="3" t="s">
        <v>30</v>
      </c>
      <c r="O480" s="3" t="s">
        <v>30</v>
      </c>
      <c r="P480" s="3">
        <v>570</v>
      </c>
      <c r="Q480" s="3">
        <v>480</v>
      </c>
      <c r="R480" s="8"/>
      <c r="S480" s="9" t="str">
        <f t="shared" si="56"/>
        <v/>
      </c>
      <c r="T480" s="9" t="str">
        <f t="shared" si="58"/>
        <v/>
      </c>
      <c r="U480" s="2"/>
      <c r="V480" s="2"/>
      <c r="W480" s="2"/>
    </row>
    <row r="481" spans="1:23" ht="14.5" hidden="1" x14ac:dyDescent="0.35">
      <c r="A481" s="3" t="s">
        <v>827</v>
      </c>
      <c r="B481" s="3" t="str">
        <f>INDEX('Plant data'!D:D,MATCH('Blast furnaces'!$A481,'Plant data'!$A:$A,0))</f>
        <v>Jinfeng</v>
      </c>
      <c r="C481" s="3" t="str">
        <f>INDEX('Plant data'!E:E,MATCH('Blast furnaces'!$A481,'Plant data'!$A:$A,0))</f>
        <v>Jiangsu</v>
      </c>
      <c r="D481" s="3" t="str">
        <f>INDEX('Plant data'!F:F,MATCH('Blast furnaces'!$A481,'Plant data'!$A:$A,0))</f>
        <v>China</v>
      </c>
      <c r="E481" s="3" t="s">
        <v>831</v>
      </c>
      <c r="F481" s="3" t="s">
        <v>236</v>
      </c>
      <c r="G481" s="5" t="s">
        <v>829</v>
      </c>
      <c r="H481" s="3" t="s">
        <v>190</v>
      </c>
      <c r="I481" s="3" t="s">
        <v>30</v>
      </c>
      <c r="J481" s="3" t="s">
        <v>30</v>
      </c>
      <c r="K481" s="3" t="s">
        <v>30</v>
      </c>
      <c r="L481" s="3" t="s">
        <v>30</v>
      </c>
      <c r="M481" s="7">
        <v>43800</v>
      </c>
      <c r="N481" s="3" t="s">
        <v>30</v>
      </c>
      <c r="O481" s="4">
        <v>44409</v>
      </c>
      <c r="P481" s="3">
        <v>570</v>
      </c>
      <c r="Q481" s="3">
        <v>480</v>
      </c>
      <c r="R481" s="8"/>
      <c r="S481" s="9" t="str">
        <f t="shared" si="56"/>
        <v/>
      </c>
      <c r="T481" s="2"/>
      <c r="U481" s="2"/>
      <c r="V481" s="2"/>
      <c r="W481" s="2"/>
    </row>
    <row r="482" spans="1:23" ht="14.5" hidden="1" x14ac:dyDescent="0.35">
      <c r="A482" s="3" t="s">
        <v>827</v>
      </c>
      <c r="B482" s="3" t="str">
        <f>INDEX('Plant data'!D:D,MATCH('Blast furnaces'!$A482,'Plant data'!$A:$A,0))</f>
        <v>Jinfeng</v>
      </c>
      <c r="C482" s="3" t="str">
        <f>INDEX('Plant data'!E:E,MATCH('Blast furnaces'!$A482,'Plant data'!$A:$A,0))</f>
        <v>Jiangsu</v>
      </c>
      <c r="D482" s="3" t="str">
        <f>INDEX('Plant data'!F:F,MATCH('Blast furnaces'!$A482,'Plant data'!$A:$A,0))</f>
        <v>China</v>
      </c>
      <c r="E482" s="3" t="s">
        <v>832</v>
      </c>
      <c r="F482" s="3" t="s">
        <v>243</v>
      </c>
      <c r="G482" s="5" t="s">
        <v>829</v>
      </c>
      <c r="H482" s="3" t="s">
        <v>190</v>
      </c>
      <c r="I482" s="3" t="s">
        <v>30</v>
      </c>
      <c r="J482" s="3" t="s">
        <v>30</v>
      </c>
      <c r="K482" s="3" t="s">
        <v>30</v>
      </c>
      <c r="L482" s="3" t="s">
        <v>30</v>
      </c>
      <c r="M482" s="7">
        <v>43800</v>
      </c>
      <c r="N482" s="3" t="s">
        <v>30</v>
      </c>
      <c r="O482" s="4">
        <v>44409</v>
      </c>
      <c r="P482" s="3">
        <v>570</v>
      </c>
      <c r="Q482" s="3">
        <v>480</v>
      </c>
      <c r="R482" s="8"/>
      <c r="S482" s="9" t="str">
        <f t="shared" si="56"/>
        <v/>
      </c>
      <c r="T482" s="2"/>
      <c r="U482" s="2"/>
      <c r="V482" s="2"/>
      <c r="W482" s="2"/>
    </row>
    <row r="483" spans="1:23" ht="14.5" hidden="1" x14ac:dyDescent="0.35">
      <c r="A483" s="3" t="s">
        <v>827</v>
      </c>
      <c r="B483" s="3" t="str">
        <f>INDEX('Plant data'!D:D,MATCH('Blast furnaces'!$A483,'Plant data'!$A:$A,0))</f>
        <v>Jinfeng</v>
      </c>
      <c r="C483" s="3" t="str">
        <f>INDEX('Plant data'!E:E,MATCH('Blast furnaces'!$A483,'Plant data'!$A:$A,0))</f>
        <v>Jiangsu</v>
      </c>
      <c r="D483" s="3" t="str">
        <f>INDEX('Plant data'!F:F,MATCH('Blast furnaces'!$A483,'Plant data'!$A:$A,0))</f>
        <v>China</v>
      </c>
      <c r="E483" s="3" t="s">
        <v>833</v>
      </c>
      <c r="F483" s="3" t="s">
        <v>245</v>
      </c>
      <c r="G483" s="5" t="s">
        <v>829</v>
      </c>
      <c r="H483" s="3" t="s">
        <v>40</v>
      </c>
      <c r="I483" s="3" t="s">
        <v>30</v>
      </c>
      <c r="J483" s="3" t="s">
        <v>30</v>
      </c>
      <c r="K483" s="3">
        <v>2007</v>
      </c>
      <c r="L483" s="3">
        <v>18</v>
      </c>
      <c r="M483" s="7">
        <v>43800</v>
      </c>
      <c r="N483" s="3" t="s">
        <v>30</v>
      </c>
      <c r="O483" s="3" t="s">
        <v>30</v>
      </c>
      <c r="P483" s="3">
        <v>680</v>
      </c>
      <c r="Q483" s="3">
        <v>580</v>
      </c>
      <c r="R483" s="8"/>
      <c r="S483" s="9" t="str">
        <f t="shared" si="56"/>
        <v/>
      </c>
      <c r="T483" s="9" t="str">
        <f t="shared" ref="T483:T484" si="59">IF(R483="","",EDATE(S483,240))</f>
        <v/>
      </c>
      <c r="U483" s="2"/>
      <c r="V483" s="2"/>
      <c r="W483" s="2"/>
    </row>
    <row r="484" spans="1:23" ht="14.5" hidden="1" x14ac:dyDescent="0.35">
      <c r="A484" s="3" t="s">
        <v>827</v>
      </c>
      <c r="B484" s="3" t="str">
        <f>INDEX('Plant data'!D:D,MATCH('Blast furnaces'!$A484,'Plant data'!$A:$A,0))</f>
        <v>Jinfeng</v>
      </c>
      <c r="C484" s="3" t="str">
        <f>INDEX('Plant data'!E:E,MATCH('Blast furnaces'!$A484,'Plant data'!$A:$A,0))</f>
        <v>Jiangsu</v>
      </c>
      <c r="D484" s="3" t="str">
        <f>INDEX('Plant data'!F:F,MATCH('Blast furnaces'!$A484,'Plant data'!$A:$A,0))</f>
        <v>China</v>
      </c>
      <c r="E484" s="3" t="s">
        <v>834</v>
      </c>
      <c r="F484" s="3" t="s">
        <v>247</v>
      </c>
      <c r="G484" s="5" t="s">
        <v>829</v>
      </c>
      <c r="H484" s="3" t="s">
        <v>40</v>
      </c>
      <c r="I484" s="3" t="s">
        <v>30</v>
      </c>
      <c r="J484" s="3" t="s">
        <v>30</v>
      </c>
      <c r="K484" s="3">
        <v>2007</v>
      </c>
      <c r="L484" s="3">
        <v>18</v>
      </c>
      <c r="M484" s="7">
        <v>43800</v>
      </c>
      <c r="N484" s="3" t="s">
        <v>30</v>
      </c>
      <c r="O484" s="3" t="s">
        <v>30</v>
      </c>
      <c r="P484" s="3">
        <v>680</v>
      </c>
      <c r="Q484" s="3">
        <v>580</v>
      </c>
      <c r="R484" s="8"/>
      <c r="S484" s="9" t="str">
        <f t="shared" si="56"/>
        <v/>
      </c>
      <c r="T484" s="9" t="str">
        <f t="shared" si="59"/>
        <v/>
      </c>
      <c r="U484" s="2"/>
      <c r="V484" s="2"/>
      <c r="W484" s="2"/>
    </row>
    <row r="485" spans="1:23" ht="14.5" hidden="1" x14ac:dyDescent="0.35">
      <c r="A485" s="3" t="s">
        <v>827</v>
      </c>
      <c r="B485" s="3" t="str">
        <f>INDEX('Plant data'!D:D,MATCH('Blast furnaces'!$A485,'Plant data'!$A:$A,0))</f>
        <v>Jinfeng</v>
      </c>
      <c r="C485" s="3" t="str">
        <f>INDEX('Plant data'!E:E,MATCH('Blast furnaces'!$A485,'Plant data'!$A:$A,0))</f>
        <v>Jiangsu</v>
      </c>
      <c r="D485" s="3" t="str">
        <f>INDEX('Plant data'!F:F,MATCH('Blast furnaces'!$A485,'Plant data'!$A:$A,0))</f>
        <v>China</v>
      </c>
      <c r="E485" s="3" t="s">
        <v>835</v>
      </c>
      <c r="F485" s="3" t="s">
        <v>392</v>
      </c>
      <c r="G485" s="5" t="s">
        <v>829</v>
      </c>
      <c r="H485" s="3" t="s">
        <v>190</v>
      </c>
      <c r="I485" s="3" t="s">
        <v>30</v>
      </c>
      <c r="J485" s="3" t="s">
        <v>30</v>
      </c>
      <c r="K485" s="3" t="s">
        <v>30</v>
      </c>
      <c r="L485" s="3" t="s">
        <v>30</v>
      </c>
      <c r="M485" s="7">
        <v>43800</v>
      </c>
      <c r="N485" s="3" t="s">
        <v>30</v>
      </c>
      <c r="O485" s="4">
        <v>44409</v>
      </c>
      <c r="P485" s="3">
        <v>680</v>
      </c>
      <c r="Q485" s="3">
        <v>580</v>
      </c>
      <c r="R485" s="8"/>
      <c r="S485" s="9" t="str">
        <f t="shared" si="56"/>
        <v/>
      </c>
      <c r="T485" s="2"/>
      <c r="U485" s="2"/>
      <c r="V485" s="2"/>
      <c r="W485" s="2"/>
    </row>
    <row r="486" spans="1:23" ht="14.5" hidden="1" x14ac:dyDescent="0.35">
      <c r="A486" s="3" t="s">
        <v>827</v>
      </c>
      <c r="B486" s="3" t="str">
        <f>INDEX('Plant data'!D:D,MATCH('Blast furnaces'!$A486,'Plant data'!$A:$A,0))</f>
        <v>Jinfeng</v>
      </c>
      <c r="C486" s="3" t="str">
        <f>INDEX('Plant data'!E:E,MATCH('Blast furnaces'!$A486,'Plant data'!$A:$A,0))</f>
        <v>Jiangsu</v>
      </c>
      <c r="D486" s="3" t="str">
        <f>INDEX('Plant data'!F:F,MATCH('Blast furnaces'!$A486,'Plant data'!$A:$A,0))</f>
        <v>China</v>
      </c>
      <c r="E486" s="3" t="s">
        <v>836</v>
      </c>
      <c r="F486" s="3" t="s">
        <v>474</v>
      </c>
      <c r="G486" s="5" t="s">
        <v>829</v>
      </c>
      <c r="H486" s="3" t="s">
        <v>190</v>
      </c>
      <c r="I486" s="3" t="s">
        <v>30</v>
      </c>
      <c r="J486" s="3" t="s">
        <v>30</v>
      </c>
      <c r="K486" s="3" t="s">
        <v>30</v>
      </c>
      <c r="L486" s="3" t="s">
        <v>30</v>
      </c>
      <c r="M486" s="7">
        <v>43800</v>
      </c>
      <c r="N486" s="3" t="s">
        <v>30</v>
      </c>
      <c r="O486" s="4">
        <v>44409</v>
      </c>
      <c r="P486" s="3">
        <v>680</v>
      </c>
      <c r="Q486" s="3">
        <v>580</v>
      </c>
      <c r="R486" s="8"/>
      <c r="S486" s="9" t="str">
        <f t="shared" si="56"/>
        <v/>
      </c>
      <c r="T486" s="2"/>
      <c r="U486" s="2"/>
      <c r="V486" s="2"/>
      <c r="W486" s="2"/>
    </row>
    <row r="487" spans="1:23" ht="14.5" hidden="1" x14ac:dyDescent="0.35">
      <c r="A487" s="3" t="s">
        <v>827</v>
      </c>
      <c r="B487" s="3" t="str">
        <f>INDEX('Plant data'!D:D,MATCH('Blast furnaces'!$A487,'Plant data'!$A:$A,0))</f>
        <v>Jinfeng</v>
      </c>
      <c r="C487" s="3" t="str">
        <f>INDEX('Plant data'!E:E,MATCH('Blast furnaces'!$A487,'Plant data'!$A:$A,0))</f>
        <v>Jiangsu</v>
      </c>
      <c r="D487" s="3" t="str">
        <f>INDEX('Plant data'!F:F,MATCH('Blast furnaces'!$A487,'Plant data'!$A:$A,0))</f>
        <v>China</v>
      </c>
      <c r="E487" s="3" t="s">
        <v>837</v>
      </c>
      <c r="F487" s="3" t="s">
        <v>476</v>
      </c>
      <c r="G487" s="5" t="s">
        <v>829</v>
      </c>
      <c r="H487" s="3" t="s">
        <v>29</v>
      </c>
      <c r="I487" s="3" t="s">
        <v>30</v>
      </c>
      <c r="J487" s="3" t="s">
        <v>30</v>
      </c>
      <c r="K487" s="3" t="s">
        <v>30</v>
      </c>
      <c r="L487" s="3" t="s">
        <v>30</v>
      </c>
      <c r="M487" s="3" t="s">
        <v>30</v>
      </c>
      <c r="N487" s="3" t="s">
        <v>30</v>
      </c>
      <c r="O487" s="3" t="s">
        <v>30</v>
      </c>
      <c r="P487" s="3">
        <v>1370</v>
      </c>
      <c r="Q487" s="3">
        <v>1580</v>
      </c>
      <c r="R487" s="8"/>
      <c r="S487" s="9" t="str">
        <f t="shared" si="56"/>
        <v/>
      </c>
      <c r="T487" s="9" t="str">
        <f t="shared" ref="T487:T493" si="60">IF(R487="","",EDATE(S487,240))</f>
        <v/>
      </c>
      <c r="U487" s="2"/>
      <c r="V487" s="2"/>
      <c r="W487" s="2"/>
    </row>
    <row r="488" spans="1:23" ht="14.5" hidden="1" x14ac:dyDescent="0.35">
      <c r="A488" s="3" t="s">
        <v>827</v>
      </c>
      <c r="B488" s="3" t="str">
        <f>INDEX('Plant data'!D:D,MATCH('Blast furnaces'!$A488,'Plant data'!$A:$A,0))</f>
        <v>Jinfeng</v>
      </c>
      <c r="C488" s="3" t="str">
        <f>INDEX('Plant data'!E:E,MATCH('Blast furnaces'!$A488,'Plant data'!$A:$A,0))</f>
        <v>Jiangsu</v>
      </c>
      <c r="D488" s="3" t="str">
        <f>INDEX('Plant data'!F:F,MATCH('Blast furnaces'!$A488,'Plant data'!$A:$A,0))</f>
        <v>China</v>
      </c>
      <c r="E488" s="3" t="s">
        <v>838</v>
      </c>
      <c r="F488" s="3" t="s">
        <v>27</v>
      </c>
      <c r="G488" s="5" t="s">
        <v>829</v>
      </c>
      <c r="H488" s="3" t="s">
        <v>29</v>
      </c>
      <c r="I488" s="3" t="s">
        <v>30</v>
      </c>
      <c r="J488" s="3" t="s">
        <v>30</v>
      </c>
      <c r="K488" s="3">
        <v>2004</v>
      </c>
      <c r="L488" s="3">
        <v>21</v>
      </c>
      <c r="M488" s="3" t="s">
        <v>30</v>
      </c>
      <c r="N488" s="3" t="s">
        <v>30</v>
      </c>
      <c r="O488" s="3" t="s">
        <v>30</v>
      </c>
      <c r="P488" s="3">
        <v>2230</v>
      </c>
      <c r="Q488" s="3">
        <v>2680</v>
      </c>
      <c r="R488" s="6">
        <v>43158</v>
      </c>
      <c r="S488" s="9">
        <f t="shared" si="56"/>
        <v>43158</v>
      </c>
      <c r="T488" s="9">
        <f t="shared" si="60"/>
        <v>50463</v>
      </c>
      <c r="U488" s="2"/>
      <c r="V488" s="2"/>
      <c r="W488" s="2"/>
    </row>
    <row r="489" spans="1:23" ht="14.5" hidden="1" x14ac:dyDescent="0.35">
      <c r="A489" s="3" t="s">
        <v>827</v>
      </c>
      <c r="B489" s="3" t="str">
        <f>INDEX('Plant data'!D:D,MATCH('Blast furnaces'!$A489,'Plant data'!$A:$A,0))</f>
        <v>Jinfeng</v>
      </c>
      <c r="C489" s="3" t="str">
        <f>INDEX('Plant data'!E:E,MATCH('Blast furnaces'!$A489,'Plant data'!$A:$A,0))</f>
        <v>Jiangsu</v>
      </c>
      <c r="D489" s="3" t="str">
        <f>INDEX('Plant data'!F:F,MATCH('Blast furnaces'!$A489,'Plant data'!$A:$A,0))</f>
        <v>China</v>
      </c>
      <c r="E489" s="3" t="s">
        <v>839</v>
      </c>
      <c r="F489" s="3" t="s">
        <v>33</v>
      </c>
      <c r="G489" s="5" t="s">
        <v>829</v>
      </c>
      <c r="H489" s="3" t="s">
        <v>29</v>
      </c>
      <c r="I489" s="3" t="s">
        <v>30</v>
      </c>
      <c r="J489" s="3" t="s">
        <v>30</v>
      </c>
      <c r="K489" s="3">
        <v>2004</v>
      </c>
      <c r="L489" s="3">
        <v>21</v>
      </c>
      <c r="M489" s="3" t="s">
        <v>30</v>
      </c>
      <c r="N489" s="3" t="s">
        <v>30</v>
      </c>
      <c r="O489" s="3" t="s">
        <v>30</v>
      </c>
      <c r="P489" s="3">
        <v>2230</v>
      </c>
      <c r="Q489" s="3">
        <v>2680</v>
      </c>
      <c r="R489" s="6">
        <v>45547</v>
      </c>
      <c r="S489" s="9">
        <f t="shared" si="56"/>
        <v>45547</v>
      </c>
      <c r="T489" s="9">
        <f t="shared" si="60"/>
        <v>52852</v>
      </c>
      <c r="U489" s="2"/>
      <c r="V489" s="2"/>
      <c r="W489" s="2"/>
    </row>
    <row r="490" spans="1:23" ht="14.5" hidden="1" x14ac:dyDescent="0.35">
      <c r="A490" s="3" t="s">
        <v>827</v>
      </c>
      <c r="B490" s="3" t="str">
        <f>INDEX('Plant data'!D:D,MATCH('Blast furnaces'!$A490,'Plant data'!$A:$A,0))</f>
        <v>Jinfeng</v>
      </c>
      <c r="C490" s="3" t="str">
        <f>INDEX('Plant data'!E:E,MATCH('Blast furnaces'!$A490,'Plant data'!$A:$A,0))</f>
        <v>Jiangsu</v>
      </c>
      <c r="D490" s="3" t="str">
        <f>INDEX('Plant data'!F:F,MATCH('Blast furnaces'!$A490,'Plant data'!$A:$A,0))</f>
        <v>China</v>
      </c>
      <c r="E490" s="3" t="s">
        <v>840</v>
      </c>
      <c r="F490" s="3" t="s">
        <v>79</v>
      </c>
      <c r="G490" s="5" t="s">
        <v>829</v>
      </c>
      <c r="H490" s="3" t="s">
        <v>29</v>
      </c>
      <c r="I490" s="3" t="s">
        <v>30</v>
      </c>
      <c r="J490" s="3" t="s">
        <v>30</v>
      </c>
      <c r="K490" s="3">
        <v>2005</v>
      </c>
      <c r="L490" s="3">
        <v>20</v>
      </c>
      <c r="M490" s="3" t="s">
        <v>30</v>
      </c>
      <c r="N490" s="3" t="s">
        <v>30</v>
      </c>
      <c r="O490" s="3" t="s">
        <v>30</v>
      </c>
      <c r="P490" s="3">
        <v>2230</v>
      </c>
      <c r="Q490" s="3">
        <v>2680</v>
      </c>
      <c r="R490" s="6">
        <v>41275</v>
      </c>
      <c r="S490" s="9">
        <f t="shared" si="56"/>
        <v>41275</v>
      </c>
      <c r="T490" s="9">
        <f t="shared" si="60"/>
        <v>48580</v>
      </c>
      <c r="U490" s="2"/>
      <c r="V490" s="2"/>
      <c r="W490" s="2"/>
    </row>
    <row r="491" spans="1:23" ht="14.5" hidden="1" x14ac:dyDescent="0.35">
      <c r="A491" s="3" t="s">
        <v>827</v>
      </c>
      <c r="B491" s="3" t="str">
        <f>INDEX('Plant data'!D:D,MATCH('Blast furnaces'!$A491,'Plant data'!$A:$A,0))</f>
        <v>Jinfeng</v>
      </c>
      <c r="C491" s="3" t="str">
        <f>INDEX('Plant data'!E:E,MATCH('Blast furnaces'!$A491,'Plant data'!$A:$A,0))</f>
        <v>Jiangsu</v>
      </c>
      <c r="D491" s="3" t="str">
        <f>INDEX('Plant data'!F:F,MATCH('Blast furnaces'!$A491,'Plant data'!$A:$A,0))</f>
        <v>China</v>
      </c>
      <c r="E491" s="3" t="s">
        <v>841</v>
      </c>
      <c r="F491" s="3" t="s">
        <v>48</v>
      </c>
      <c r="G491" s="5" t="s">
        <v>829</v>
      </c>
      <c r="H491" s="3" t="s">
        <v>29</v>
      </c>
      <c r="I491" s="3" t="s">
        <v>30</v>
      </c>
      <c r="J491" s="3" t="s">
        <v>30</v>
      </c>
      <c r="K491" s="3">
        <v>2009</v>
      </c>
      <c r="L491" s="3">
        <v>16</v>
      </c>
      <c r="M491" s="3" t="s">
        <v>30</v>
      </c>
      <c r="N491" s="3" t="s">
        <v>30</v>
      </c>
      <c r="O491" s="3" t="s">
        <v>30</v>
      </c>
      <c r="P491" s="3">
        <v>4500</v>
      </c>
      <c r="Q491" s="3">
        <v>5800</v>
      </c>
      <c r="R491" s="4">
        <v>45717</v>
      </c>
      <c r="S491" s="9">
        <f t="shared" si="56"/>
        <v>45717</v>
      </c>
      <c r="T491" s="9">
        <f t="shared" si="60"/>
        <v>53022</v>
      </c>
      <c r="U491" s="2"/>
      <c r="V491" s="2"/>
      <c r="W491" s="2"/>
    </row>
    <row r="492" spans="1:23" ht="14.5" hidden="1" x14ac:dyDescent="0.35">
      <c r="A492" s="3" t="s">
        <v>827</v>
      </c>
      <c r="B492" s="3" t="str">
        <f>INDEX('Plant data'!D:D,MATCH('Blast furnaces'!$A492,'Plant data'!$A:$A,0))</f>
        <v>Jinfeng</v>
      </c>
      <c r="C492" s="3" t="str">
        <f>INDEX('Plant data'!E:E,MATCH('Blast furnaces'!$A492,'Plant data'!$A:$A,0))</f>
        <v>Jiangsu</v>
      </c>
      <c r="D492" s="3" t="str">
        <f>INDEX('Plant data'!F:F,MATCH('Blast furnaces'!$A492,'Plant data'!$A:$A,0))</f>
        <v>China</v>
      </c>
      <c r="E492" s="3" t="s">
        <v>842</v>
      </c>
      <c r="F492" s="3" t="s">
        <v>843</v>
      </c>
      <c r="G492" s="5" t="s">
        <v>829</v>
      </c>
      <c r="H492" s="3" t="s">
        <v>29</v>
      </c>
      <c r="I492" s="3" t="s">
        <v>30</v>
      </c>
      <c r="J492" s="3" t="s">
        <v>30</v>
      </c>
      <c r="K492" s="3" t="s">
        <v>30</v>
      </c>
      <c r="L492" s="3" t="s">
        <v>30</v>
      </c>
      <c r="M492" s="3" t="s">
        <v>30</v>
      </c>
      <c r="N492" s="3" t="s">
        <v>30</v>
      </c>
      <c r="O492" s="3" t="s">
        <v>30</v>
      </c>
      <c r="P492" s="3">
        <v>1370</v>
      </c>
      <c r="Q492" s="3">
        <v>1580</v>
      </c>
      <c r="R492" s="8"/>
      <c r="S492" s="9" t="str">
        <f t="shared" si="56"/>
        <v/>
      </c>
      <c r="T492" s="9" t="str">
        <f t="shared" si="60"/>
        <v/>
      </c>
      <c r="U492" s="2"/>
      <c r="V492" s="2"/>
      <c r="W492" s="2"/>
    </row>
    <row r="493" spans="1:23" ht="14.5" hidden="1" x14ac:dyDescent="0.35">
      <c r="A493" s="3" t="s">
        <v>827</v>
      </c>
      <c r="B493" s="3" t="str">
        <f>INDEX('Plant data'!D:D,MATCH('Blast furnaces'!$A493,'Plant data'!$A:$A,0))</f>
        <v>Jinfeng</v>
      </c>
      <c r="C493" s="3" t="str">
        <f>INDEX('Plant data'!E:E,MATCH('Blast furnaces'!$A493,'Plant data'!$A:$A,0))</f>
        <v>Jiangsu</v>
      </c>
      <c r="D493" s="3" t="str">
        <f>INDEX('Plant data'!F:F,MATCH('Blast furnaces'!$A493,'Plant data'!$A:$A,0))</f>
        <v>China</v>
      </c>
      <c r="E493" s="3" t="s">
        <v>844</v>
      </c>
      <c r="F493" s="3" t="s">
        <v>845</v>
      </c>
      <c r="G493" s="5" t="s">
        <v>829</v>
      </c>
      <c r="H493" s="3" t="s">
        <v>29</v>
      </c>
      <c r="I493" s="7">
        <v>43800</v>
      </c>
      <c r="J493" s="3" t="s">
        <v>30</v>
      </c>
      <c r="K493" s="3">
        <v>2022</v>
      </c>
      <c r="L493" s="3">
        <v>3</v>
      </c>
      <c r="M493" s="3" t="s">
        <v>30</v>
      </c>
      <c r="N493" s="3" t="s">
        <v>30</v>
      </c>
      <c r="O493" s="3" t="s">
        <v>30</v>
      </c>
      <c r="P493" s="3">
        <v>2000</v>
      </c>
      <c r="Q493" s="3">
        <v>2350</v>
      </c>
      <c r="R493" s="8"/>
      <c r="S493" s="9" t="str">
        <f t="shared" si="56"/>
        <v/>
      </c>
      <c r="T493" s="9" t="str">
        <f t="shared" si="60"/>
        <v/>
      </c>
      <c r="U493" s="2"/>
      <c r="V493" s="2"/>
      <c r="W493" s="2"/>
    </row>
    <row r="494" spans="1:23" ht="14.5" hidden="1" x14ac:dyDescent="0.35">
      <c r="A494" s="3" t="s">
        <v>827</v>
      </c>
      <c r="B494" s="3" t="str">
        <f>INDEX('Plant data'!D:D,MATCH('Blast furnaces'!$A494,'Plant data'!$A:$A,0))</f>
        <v>Jinfeng</v>
      </c>
      <c r="C494" s="3" t="str">
        <f>INDEX('Plant data'!E:E,MATCH('Blast furnaces'!$A494,'Plant data'!$A:$A,0))</f>
        <v>Jiangsu</v>
      </c>
      <c r="D494" s="3" t="str">
        <f>INDEX('Plant data'!F:F,MATCH('Blast furnaces'!$A494,'Plant data'!$A:$A,0))</f>
        <v>China</v>
      </c>
      <c r="E494" s="3" t="s">
        <v>846</v>
      </c>
      <c r="F494" s="3" t="s">
        <v>847</v>
      </c>
      <c r="G494" s="5" t="s">
        <v>829</v>
      </c>
      <c r="H494" s="3" t="s">
        <v>313</v>
      </c>
      <c r="I494" s="7">
        <v>43800</v>
      </c>
      <c r="J494" s="3" t="s">
        <v>30</v>
      </c>
      <c r="K494" s="3" t="s">
        <v>30</v>
      </c>
      <c r="L494" s="3" t="s">
        <v>30</v>
      </c>
      <c r="M494" s="3" t="s">
        <v>30</v>
      </c>
      <c r="N494" s="3" t="s">
        <v>30</v>
      </c>
      <c r="O494" s="3" t="s">
        <v>30</v>
      </c>
      <c r="P494" s="3">
        <v>2000</v>
      </c>
      <c r="Q494" s="3">
        <v>2350</v>
      </c>
      <c r="R494" s="8"/>
      <c r="S494" s="9" t="str">
        <f t="shared" si="56"/>
        <v/>
      </c>
      <c r="T494" s="2"/>
      <c r="U494" s="2"/>
      <c r="V494" s="2"/>
      <c r="W494" s="2"/>
    </row>
    <row r="495" spans="1:23" ht="14.5" hidden="1" x14ac:dyDescent="0.35">
      <c r="A495" s="3" t="s">
        <v>848</v>
      </c>
      <c r="B495" s="3" t="str">
        <f>INDEX('Plant data'!D:D,MATCH('Blast furnaces'!$A495,'Plant data'!$A:$A,0))</f>
        <v>unknown</v>
      </c>
      <c r="C495" s="3" t="str">
        <f>INDEX('Plant data'!E:E,MATCH('Blast furnaces'!$A495,'Plant data'!$A:$A,0))</f>
        <v>Jiangsu</v>
      </c>
      <c r="D495" s="3" t="str">
        <f>INDEX('Plant data'!F:F,MATCH('Blast furnaces'!$A495,'Plant data'!$A:$A,0))</f>
        <v>China</v>
      </c>
      <c r="E495" s="3" t="s">
        <v>849</v>
      </c>
      <c r="F495" s="3" t="s">
        <v>62</v>
      </c>
      <c r="G495" s="5" t="s">
        <v>850</v>
      </c>
      <c r="H495" s="3" t="s">
        <v>40</v>
      </c>
      <c r="I495" s="3" t="s">
        <v>30</v>
      </c>
      <c r="J495" s="3" t="s">
        <v>30</v>
      </c>
      <c r="K495" s="3" t="s">
        <v>30</v>
      </c>
      <c r="L495" s="3" t="s">
        <v>30</v>
      </c>
      <c r="M495" s="6">
        <v>44957</v>
      </c>
      <c r="N495" s="3" t="s">
        <v>30</v>
      </c>
      <c r="O495" s="3" t="s">
        <v>30</v>
      </c>
      <c r="P495" s="3">
        <v>533</v>
      </c>
      <c r="Q495" s="3">
        <v>450</v>
      </c>
      <c r="R495" s="8"/>
      <c r="S495" s="9" t="str">
        <f t="shared" si="56"/>
        <v/>
      </c>
      <c r="T495" s="9" t="str">
        <f t="shared" ref="T495:T498" si="61">IF(R495="","",EDATE(S495,240))</f>
        <v/>
      </c>
      <c r="U495" s="2"/>
      <c r="V495" s="2"/>
      <c r="W495" s="2"/>
    </row>
    <row r="496" spans="1:23" ht="14.5" hidden="1" x14ac:dyDescent="0.35">
      <c r="A496" s="3" t="s">
        <v>848</v>
      </c>
      <c r="B496" s="3" t="str">
        <f>INDEX('Plant data'!D:D,MATCH('Blast furnaces'!$A496,'Plant data'!$A:$A,0))</f>
        <v>unknown</v>
      </c>
      <c r="C496" s="3" t="str">
        <f>INDEX('Plant data'!E:E,MATCH('Blast furnaces'!$A496,'Plant data'!$A:$A,0))</f>
        <v>Jiangsu</v>
      </c>
      <c r="D496" s="3" t="str">
        <f>INDEX('Plant data'!F:F,MATCH('Blast furnaces'!$A496,'Plant data'!$A:$A,0))</f>
        <v>China</v>
      </c>
      <c r="E496" s="3" t="s">
        <v>851</v>
      </c>
      <c r="F496" s="3" t="s">
        <v>180</v>
      </c>
      <c r="G496" s="5" t="s">
        <v>850</v>
      </c>
      <c r="H496" s="3" t="s">
        <v>40</v>
      </c>
      <c r="I496" s="3" t="s">
        <v>30</v>
      </c>
      <c r="J496" s="3" t="s">
        <v>30</v>
      </c>
      <c r="K496" s="3" t="s">
        <v>30</v>
      </c>
      <c r="L496" s="3" t="s">
        <v>30</v>
      </c>
      <c r="M496" s="6">
        <v>44957</v>
      </c>
      <c r="N496" s="3" t="s">
        <v>30</v>
      </c>
      <c r="O496" s="3" t="s">
        <v>30</v>
      </c>
      <c r="P496" s="3">
        <v>533</v>
      </c>
      <c r="Q496" s="3">
        <v>450</v>
      </c>
      <c r="R496" s="8"/>
      <c r="S496" s="9" t="str">
        <f t="shared" si="56"/>
        <v/>
      </c>
      <c r="T496" s="9" t="str">
        <f t="shared" si="61"/>
        <v/>
      </c>
      <c r="U496" s="2"/>
      <c r="V496" s="2"/>
      <c r="W496" s="2"/>
    </row>
    <row r="497" spans="1:23" ht="14.5" hidden="1" x14ac:dyDescent="0.35">
      <c r="A497" s="3" t="s">
        <v>848</v>
      </c>
      <c r="B497" s="3" t="str">
        <f>INDEX('Plant data'!D:D,MATCH('Blast furnaces'!$A497,'Plant data'!$A:$A,0))</f>
        <v>unknown</v>
      </c>
      <c r="C497" s="3" t="str">
        <f>INDEX('Plant data'!E:E,MATCH('Blast furnaces'!$A497,'Plant data'!$A:$A,0))</f>
        <v>Jiangsu</v>
      </c>
      <c r="D497" s="3" t="str">
        <f>INDEX('Plant data'!F:F,MATCH('Blast furnaces'!$A497,'Plant data'!$A:$A,0))</f>
        <v>China</v>
      </c>
      <c r="E497" s="3" t="s">
        <v>852</v>
      </c>
      <c r="F497" s="3" t="s">
        <v>236</v>
      </c>
      <c r="G497" s="5" t="s">
        <v>850</v>
      </c>
      <c r="H497" s="3" t="s">
        <v>40</v>
      </c>
      <c r="I497" s="3" t="s">
        <v>30</v>
      </c>
      <c r="J497" s="3" t="s">
        <v>30</v>
      </c>
      <c r="K497" s="3" t="s">
        <v>30</v>
      </c>
      <c r="L497" s="3" t="s">
        <v>30</v>
      </c>
      <c r="M497" s="6">
        <v>44957</v>
      </c>
      <c r="N497" s="3" t="s">
        <v>30</v>
      </c>
      <c r="O497" s="4">
        <v>45901</v>
      </c>
      <c r="P497" s="3">
        <v>687</v>
      </c>
      <c r="Q497" s="3">
        <v>580</v>
      </c>
      <c r="R497" s="8"/>
      <c r="S497" s="9" t="str">
        <f t="shared" si="56"/>
        <v/>
      </c>
      <c r="T497" s="9" t="str">
        <f t="shared" si="61"/>
        <v/>
      </c>
      <c r="U497" s="2"/>
      <c r="V497" s="2"/>
      <c r="W497" s="2"/>
    </row>
    <row r="498" spans="1:23" ht="14.5" hidden="1" x14ac:dyDescent="0.35">
      <c r="A498" s="3" t="s">
        <v>848</v>
      </c>
      <c r="B498" s="3" t="str">
        <f>INDEX('Plant data'!D:D,MATCH('Blast furnaces'!$A498,'Plant data'!$A:$A,0))</f>
        <v>unknown</v>
      </c>
      <c r="C498" s="3" t="str">
        <f>INDEX('Plant data'!E:E,MATCH('Blast furnaces'!$A498,'Plant data'!$A:$A,0))</f>
        <v>Jiangsu</v>
      </c>
      <c r="D498" s="3" t="str">
        <f>INDEX('Plant data'!F:F,MATCH('Blast furnaces'!$A498,'Plant data'!$A:$A,0))</f>
        <v>China</v>
      </c>
      <c r="E498" s="3" t="s">
        <v>853</v>
      </c>
      <c r="F498" s="3" t="s">
        <v>243</v>
      </c>
      <c r="G498" s="5" t="s">
        <v>850</v>
      </c>
      <c r="H498" s="3" t="s">
        <v>40</v>
      </c>
      <c r="I498" s="3" t="s">
        <v>30</v>
      </c>
      <c r="J498" s="3" t="s">
        <v>30</v>
      </c>
      <c r="K498" s="3" t="s">
        <v>30</v>
      </c>
      <c r="L498" s="3" t="s">
        <v>30</v>
      </c>
      <c r="M498" s="6">
        <v>44957</v>
      </c>
      <c r="N498" s="3" t="s">
        <v>30</v>
      </c>
      <c r="O498" s="4">
        <v>45901</v>
      </c>
      <c r="P498" s="3">
        <v>687</v>
      </c>
      <c r="Q498" s="3">
        <v>580</v>
      </c>
      <c r="R498" s="8"/>
      <c r="S498" s="9" t="str">
        <f t="shared" si="56"/>
        <v/>
      </c>
      <c r="T498" s="9" t="str">
        <f t="shared" si="61"/>
        <v/>
      </c>
      <c r="U498" s="2"/>
      <c r="V498" s="2"/>
      <c r="W498" s="2"/>
    </row>
    <row r="499" spans="1:23" ht="14.5" hidden="1" x14ac:dyDescent="0.35">
      <c r="A499" s="3" t="s">
        <v>848</v>
      </c>
      <c r="B499" s="3" t="str">
        <f>INDEX('Plant data'!D:D,MATCH('Blast furnaces'!$A499,'Plant data'!$A:$A,0))</f>
        <v>unknown</v>
      </c>
      <c r="C499" s="3" t="str">
        <f>INDEX('Plant data'!E:E,MATCH('Blast furnaces'!$A499,'Plant data'!$A:$A,0))</f>
        <v>Jiangsu</v>
      </c>
      <c r="D499" s="3" t="str">
        <f>INDEX('Plant data'!F:F,MATCH('Blast furnaces'!$A499,'Plant data'!$A:$A,0))</f>
        <v>China</v>
      </c>
      <c r="E499" s="3" t="s">
        <v>854</v>
      </c>
      <c r="F499" s="3" t="s">
        <v>245</v>
      </c>
      <c r="G499" s="5" t="s">
        <v>850</v>
      </c>
      <c r="H499" s="3" t="s">
        <v>224</v>
      </c>
      <c r="I499" s="6">
        <v>44957</v>
      </c>
      <c r="J499" s="6">
        <v>45070</v>
      </c>
      <c r="K499" s="3" t="s">
        <v>30</v>
      </c>
      <c r="L499" s="3" t="s">
        <v>30</v>
      </c>
      <c r="M499" s="3" t="s">
        <v>30</v>
      </c>
      <c r="N499" s="3" t="s">
        <v>30</v>
      </c>
      <c r="O499" s="3" t="s">
        <v>30</v>
      </c>
      <c r="P499" s="3">
        <v>1220</v>
      </c>
      <c r="Q499" s="3">
        <v>1350</v>
      </c>
      <c r="R499" s="8"/>
      <c r="S499" s="9" t="str">
        <f t="shared" si="56"/>
        <v/>
      </c>
      <c r="T499" s="2"/>
      <c r="U499" s="2"/>
      <c r="V499" s="2"/>
      <c r="W499" s="2"/>
    </row>
    <row r="500" spans="1:23" ht="14.5" hidden="1" x14ac:dyDescent="0.35">
      <c r="A500" s="3" t="s">
        <v>848</v>
      </c>
      <c r="B500" s="3" t="str">
        <f>INDEX('Plant data'!D:D,MATCH('Blast furnaces'!$A500,'Plant data'!$A:$A,0))</f>
        <v>unknown</v>
      </c>
      <c r="C500" s="3" t="str">
        <f>INDEX('Plant data'!E:E,MATCH('Blast furnaces'!$A500,'Plant data'!$A:$A,0))</f>
        <v>Jiangsu</v>
      </c>
      <c r="D500" s="3" t="str">
        <f>INDEX('Plant data'!F:F,MATCH('Blast furnaces'!$A500,'Plant data'!$A:$A,0))</f>
        <v>China</v>
      </c>
      <c r="E500" s="3" t="s">
        <v>855</v>
      </c>
      <c r="F500" s="3" t="s">
        <v>247</v>
      </c>
      <c r="G500" s="5" t="s">
        <v>850</v>
      </c>
      <c r="H500" s="3" t="s">
        <v>224</v>
      </c>
      <c r="I500" s="4">
        <v>44927</v>
      </c>
      <c r="J500" s="4">
        <v>45870</v>
      </c>
      <c r="K500" s="3">
        <v>2025</v>
      </c>
      <c r="L500" s="3">
        <v>0</v>
      </c>
      <c r="M500" s="3" t="s">
        <v>30</v>
      </c>
      <c r="N500" s="3" t="s">
        <v>30</v>
      </c>
      <c r="O500" s="3" t="s">
        <v>30</v>
      </c>
      <c r="P500" s="3">
        <v>1220</v>
      </c>
      <c r="Q500" s="3">
        <v>1350</v>
      </c>
      <c r="R500" s="8"/>
      <c r="S500" s="9" t="str">
        <f t="shared" si="56"/>
        <v/>
      </c>
      <c r="T500" s="2"/>
      <c r="U500" s="2"/>
      <c r="V500" s="2"/>
      <c r="W500" s="2"/>
    </row>
    <row r="501" spans="1:23" ht="14.5" hidden="1" x14ac:dyDescent="0.35">
      <c r="A501" s="3" t="s">
        <v>856</v>
      </c>
      <c r="B501" s="3" t="str">
        <f>INDEX('Plant data'!D:D,MATCH('Blast furnaces'!$A501,'Plant data'!$A:$A,0))</f>
        <v>Nanjing</v>
      </c>
      <c r="C501" s="3" t="str">
        <f>INDEX('Plant data'!E:E,MATCH('Blast furnaces'!$A501,'Plant data'!$A:$A,0))</f>
        <v>Jiangsu</v>
      </c>
      <c r="D501" s="3" t="str">
        <f>INDEX('Plant data'!F:F,MATCH('Blast furnaces'!$A501,'Plant data'!$A:$A,0))</f>
        <v>China</v>
      </c>
      <c r="E501" s="3" t="s">
        <v>857</v>
      </c>
      <c r="F501" s="3" t="s">
        <v>33</v>
      </c>
      <c r="G501" s="5" t="s">
        <v>858</v>
      </c>
      <c r="H501" s="3" t="s">
        <v>29</v>
      </c>
      <c r="I501" s="3" t="s">
        <v>30</v>
      </c>
      <c r="J501" s="3" t="s">
        <v>30</v>
      </c>
      <c r="K501" s="3">
        <v>2004</v>
      </c>
      <c r="L501" s="3">
        <v>21</v>
      </c>
      <c r="M501" s="3" t="s">
        <v>30</v>
      </c>
      <c r="N501" s="3" t="s">
        <v>30</v>
      </c>
      <c r="O501" s="3" t="s">
        <v>30</v>
      </c>
      <c r="P501" s="3">
        <v>1700</v>
      </c>
      <c r="Q501" s="3">
        <v>2000</v>
      </c>
      <c r="R501" s="7">
        <v>43435</v>
      </c>
      <c r="S501" s="9">
        <f t="shared" si="56"/>
        <v>43435</v>
      </c>
      <c r="T501" s="9">
        <f t="shared" ref="T501:T508" si="62">IF(R501="","",EDATE(S501,240))</f>
        <v>50740</v>
      </c>
      <c r="U501" s="2"/>
      <c r="V501" s="2"/>
      <c r="W501" s="2"/>
    </row>
    <row r="502" spans="1:23" ht="14.5" hidden="1" x14ac:dyDescent="0.35">
      <c r="A502" s="3" t="s">
        <v>856</v>
      </c>
      <c r="B502" s="3" t="str">
        <f>INDEX('Plant data'!D:D,MATCH('Blast furnaces'!$A502,'Plant data'!$A:$A,0))</f>
        <v>Nanjing</v>
      </c>
      <c r="C502" s="3" t="str">
        <f>INDEX('Plant data'!E:E,MATCH('Blast furnaces'!$A502,'Plant data'!$A:$A,0))</f>
        <v>Jiangsu</v>
      </c>
      <c r="D502" s="3" t="str">
        <f>INDEX('Plant data'!F:F,MATCH('Blast furnaces'!$A502,'Plant data'!$A:$A,0))</f>
        <v>China</v>
      </c>
      <c r="E502" s="3" t="s">
        <v>859</v>
      </c>
      <c r="F502" s="3" t="s">
        <v>79</v>
      </c>
      <c r="G502" s="5" t="s">
        <v>858</v>
      </c>
      <c r="H502" s="3" t="s">
        <v>29</v>
      </c>
      <c r="I502" s="3" t="s">
        <v>30</v>
      </c>
      <c r="J502" s="3" t="s">
        <v>30</v>
      </c>
      <c r="K502" s="3" t="s">
        <v>30</v>
      </c>
      <c r="L502" s="3" t="s">
        <v>30</v>
      </c>
      <c r="M502" s="3" t="s">
        <v>30</v>
      </c>
      <c r="N502" s="3" t="s">
        <v>30</v>
      </c>
      <c r="O502" s="3" t="s">
        <v>30</v>
      </c>
      <c r="P502" s="3">
        <v>1700</v>
      </c>
      <c r="Q502" s="3">
        <v>2000</v>
      </c>
      <c r="R502" s="8"/>
      <c r="S502" s="9" t="str">
        <f t="shared" si="56"/>
        <v/>
      </c>
      <c r="T502" s="9" t="str">
        <f t="shared" si="62"/>
        <v/>
      </c>
      <c r="U502" s="2"/>
      <c r="V502" s="2"/>
      <c r="W502" s="2"/>
    </row>
    <row r="503" spans="1:23" ht="14.5" hidden="1" x14ac:dyDescent="0.35">
      <c r="A503" s="3" t="s">
        <v>856</v>
      </c>
      <c r="B503" s="3" t="str">
        <f>INDEX('Plant data'!D:D,MATCH('Blast furnaces'!$A503,'Plant data'!$A:$A,0))</f>
        <v>Nanjing</v>
      </c>
      <c r="C503" s="3" t="str">
        <f>INDEX('Plant data'!E:E,MATCH('Blast furnaces'!$A503,'Plant data'!$A:$A,0))</f>
        <v>Jiangsu</v>
      </c>
      <c r="D503" s="3" t="str">
        <f>INDEX('Plant data'!F:F,MATCH('Blast furnaces'!$A503,'Plant data'!$A:$A,0))</f>
        <v>China</v>
      </c>
      <c r="E503" s="3" t="s">
        <v>860</v>
      </c>
      <c r="F503" s="3" t="s">
        <v>27</v>
      </c>
      <c r="G503" s="5" t="s">
        <v>858</v>
      </c>
      <c r="H503" s="3" t="s">
        <v>29</v>
      </c>
      <c r="I503" s="3" t="s">
        <v>30</v>
      </c>
      <c r="J503" s="3" t="s">
        <v>30</v>
      </c>
      <c r="K503" s="3">
        <v>2006</v>
      </c>
      <c r="L503" s="3">
        <v>19</v>
      </c>
      <c r="M503" s="3" t="s">
        <v>30</v>
      </c>
      <c r="N503" s="3" t="s">
        <v>30</v>
      </c>
      <c r="O503" s="3" t="s">
        <v>30</v>
      </c>
      <c r="P503" s="3">
        <v>2140</v>
      </c>
      <c r="Q503" s="3">
        <v>2550</v>
      </c>
      <c r="R503" s="6">
        <v>44715</v>
      </c>
      <c r="S503" s="9">
        <f t="shared" si="56"/>
        <v>44715</v>
      </c>
      <c r="T503" s="9">
        <f t="shared" si="62"/>
        <v>52020</v>
      </c>
      <c r="U503" s="2"/>
      <c r="V503" s="2"/>
      <c r="W503" s="2"/>
    </row>
    <row r="504" spans="1:23" ht="14.5" hidden="1" x14ac:dyDescent="0.35">
      <c r="A504" s="3" t="s">
        <v>856</v>
      </c>
      <c r="B504" s="3" t="str">
        <f>INDEX('Plant data'!D:D,MATCH('Blast furnaces'!$A504,'Plant data'!$A:$A,0))</f>
        <v>Nanjing</v>
      </c>
      <c r="C504" s="3" t="str">
        <f>INDEX('Plant data'!E:E,MATCH('Blast furnaces'!$A504,'Plant data'!$A:$A,0))</f>
        <v>Jiangsu</v>
      </c>
      <c r="D504" s="3" t="str">
        <f>INDEX('Plant data'!F:F,MATCH('Blast furnaces'!$A504,'Plant data'!$A:$A,0))</f>
        <v>China</v>
      </c>
      <c r="E504" s="3" t="s">
        <v>861</v>
      </c>
      <c r="F504" s="3" t="s">
        <v>48</v>
      </c>
      <c r="G504" s="5" t="s">
        <v>858</v>
      </c>
      <c r="H504" s="3" t="s">
        <v>29</v>
      </c>
      <c r="I504" s="3" t="s">
        <v>30</v>
      </c>
      <c r="J504" s="3" t="s">
        <v>30</v>
      </c>
      <c r="K504" s="3">
        <v>2014</v>
      </c>
      <c r="L504" s="3">
        <v>11</v>
      </c>
      <c r="M504" s="3" t="s">
        <v>30</v>
      </c>
      <c r="N504" s="3" t="s">
        <v>30</v>
      </c>
      <c r="O504" s="3" t="s">
        <v>30</v>
      </c>
      <c r="P504" s="3">
        <v>1530</v>
      </c>
      <c r="Q504" s="3">
        <v>1800</v>
      </c>
      <c r="R504" s="8"/>
      <c r="S504" s="9" t="str">
        <f t="shared" si="56"/>
        <v/>
      </c>
      <c r="T504" s="9" t="str">
        <f t="shared" si="62"/>
        <v/>
      </c>
      <c r="U504" s="2"/>
      <c r="V504" s="2"/>
      <c r="W504" s="2"/>
    </row>
    <row r="505" spans="1:23" ht="14.5" hidden="1" x14ac:dyDescent="0.35">
      <c r="A505" s="3" t="s">
        <v>856</v>
      </c>
      <c r="B505" s="3" t="str">
        <f>INDEX('Plant data'!D:D,MATCH('Blast furnaces'!$A505,'Plant data'!$A:$A,0))</f>
        <v>Nanjing</v>
      </c>
      <c r="C505" s="3" t="str">
        <f>INDEX('Plant data'!E:E,MATCH('Blast furnaces'!$A505,'Plant data'!$A:$A,0))</f>
        <v>Jiangsu</v>
      </c>
      <c r="D505" s="3" t="str">
        <f>INDEX('Plant data'!F:F,MATCH('Blast furnaces'!$A505,'Plant data'!$A:$A,0))</f>
        <v>China</v>
      </c>
      <c r="E505" s="3" t="s">
        <v>862</v>
      </c>
      <c r="F505" s="3" t="s">
        <v>39</v>
      </c>
      <c r="G505" s="5" t="s">
        <v>858</v>
      </c>
      <c r="H505" s="3" t="s">
        <v>29</v>
      </c>
      <c r="I505" s="3" t="s">
        <v>30</v>
      </c>
      <c r="J505" s="3" t="s">
        <v>30</v>
      </c>
      <c r="K505" s="3">
        <v>2014</v>
      </c>
      <c r="L505" s="3">
        <v>11</v>
      </c>
      <c r="M505" s="3" t="s">
        <v>30</v>
      </c>
      <c r="N505" s="3" t="s">
        <v>30</v>
      </c>
      <c r="O505" s="3" t="s">
        <v>30</v>
      </c>
      <c r="P505" s="3">
        <v>1530</v>
      </c>
      <c r="Q505" s="3">
        <v>1800</v>
      </c>
      <c r="R505" s="8"/>
      <c r="S505" s="9" t="str">
        <f t="shared" si="56"/>
        <v/>
      </c>
      <c r="T505" s="9" t="str">
        <f t="shared" si="62"/>
        <v/>
      </c>
      <c r="U505" s="2"/>
      <c r="V505" s="2"/>
      <c r="W505" s="2"/>
    </row>
    <row r="506" spans="1:23" ht="14.5" hidden="1" x14ac:dyDescent="0.35">
      <c r="A506" s="3" t="s">
        <v>863</v>
      </c>
      <c r="B506" s="3" t="str">
        <f>INDEX('Plant data'!D:D,MATCH('Blast furnaces'!$A506,'Plant data'!$A:$A,0))</f>
        <v>unknown</v>
      </c>
      <c r="C506" s="3" t="str">
        <f>INDEX('Plant data'!E:E,MATCH('Blast furnaces'!$A506,'Plant data'!$A:$A,0))</f>
        <v>Jiangsu</v>
      </c>
      <c r="D506" s="3" t="str">
        <f>INDEX('Plant data'!F:F,MATCH('Blast furnaces'!$A506,'Plant data'!$A:$A,0))</f>
        <v>China</v>
      </c>
      <c r="E506" s="3" t="s">
        <v>864</v>
      </c>
      <c r="F506" s="3" t="s">
        <v>79</v>
      </c>
      <c r="G506" s="5" t="s">
        <v>865</v>
      </c>
      <c r="H506" s="3" t="s">
        <v>29</v>
      </c>
      <c r="I506" s="3" t="s">
        <v>30</v>
      </c>
      <c r="J506" s="3" t="s">
        <v>30</v>
      </c>
      <c r="K506" s="3">
        <v>2009</v>
      </c>
      <c r="L506" s="3">
        <v>16</v>
      </c>
      <c r="M506" s="3" t="s">
        <v>30</v>
      </c>
      <c r="N506" s="3" t="s">
        <v>30</v>
      </c>
      <c r="O506" s="3" t="s">
        <v>30</v>
      </c>
      <c r="P506" s="3">
        <v>3250</v>
      </c>
      <c r="Q506" s="3">
        <v>3200</v>
      </c>
      <c r="R506" s="3">
        <v>2021</v>
      </c>
      <c r="S506" s="9">
        <f t="shared" si="56"/>
        <v>44197</v>
      </c>
      <c r="T506" s="9">
        <f t="shared" si="62"/>
        <v>51502</v>
      </c>
      <c r="U506" s="2"/>
      <c r="V506" s="2"/>
      <c r="W506" s="2"/>
    </row>
    <row r="507" spans="1:23" ht="14.5" hidden="1" x14ac:dyDescent="0.35">
      <c r="A507" s="3" t="s">
        <v>863</v>
      </c>
      <c r="B507" s="3" t="str">
        <f>INDEX('Plant data'!D:D,MATCH('Blast furnaces'!$A507,'Plant data'!$A:$A,0))</f>
        <v>unknown</v>
      </c>
      <c r="C507" s="3" t="str">
        <f>INDEX('Plant data'!E:E,MATCH('Blast furnaces'!$A507,'Plant data'!$A:$A,0))</f>
        <v>Jiangsu</v>
      </c>
      <c r="D507" s="3" t="str">
        <f>INDEX('Plant data'!F:F,MATCH('Blast furnaces'!$A507,'Plant data'!$A:$A,0))</f>
        <v>China</v>
      </c>
      <c r="E507" s="3" t="s">
        <v>866</v>
      </c>
      <c r="F507" s="3" t="s">
        <v>180</v>
      </c>
      <c r="G507" s="5" t="s">
        <v>865</v>
      </c>
      <c r="H507" s="3" t="s">
        <v>29</v>
      </c>
      <c r="I507" s="7">
        <v>44531</v>
      </c>
      <c r="J507" s="3" t="s">
        <v>30</v>
      </c>
      <c r="K507" s="3">
        <v>2021</v>
      </c>
      <c r="L507" s="3">
        <v>4</v>
      </c>
      <c r="M507" s="3" t="s">
        <v>30</v>
      </c>
      <c r="N507" s="3" t="s">
        <v>30</v>
      </c>
      <c r="O507" s="3" t="s">
        <v>30</v>
      </c>
      <c r="P507" s="3">
        <v>1330</v>
      </c>
      <c r="Q507" s="3">
        <v>1500</v>
      </c>
      <c r="R507" s="8"/>
      <c r="S507" s="9" t="str">
        <f t="shared" si="56"/>
        <v/>
      </c>
      <c r="T507" s="9" t="str">
        <f t="shared" si="62"/>
        <v/>
      </c>
      <c r="U507" s="2"/>
      <c r="V507" s="2"/>
      <c r="W507" s="2"/>
    </row>
    <row r="508" spans="1:23" ht="14.5" hidden="1" x14ac:dyDescent="0.35">
      <c r="A508" s="3" t="s">
        <v>863</v>
      </c>
      <c r="B508" s="3" t="str">
        <f>INDEX('Plant data'!D:D,MATCH('Blast furnaces'!$A508,'Plant data'!$A:$A,0))</f>
        <v>unknown</v>
      </c>
      <c r="C508" s="3" t="str">
        <f>INDEX('Plant data'!E:E,MATCH('Blast furnaces'!$A508,'Plant data'!$A:$A,0))</f>
        <v>Jiangsu</v>
      </c>
      <c r="D508" s="3" t="str">
        <f>INDEX('Plant data'!F:F,MATCH('Blast furnaces'!$A508,'Plant data'!$A:$A,0))</f>
        <v>China</v>
      </c>
      <c r="E508" s="3" t="s">
        <v>867</v>
      </c>
      <c r="F508" s="3" t="s">
        <v>236</v>
      </c>
      <c r="G508" s="5" t="s">
        <v>865</v>
      </c>
      <c r="H508" s="3" t="s">
        <v>29</v>
      </c>
      <c r="I508" s="4">
        <v>44958</v>
      </c>
      <c r="J508" s="4">
        <v>41791</v>
      </c>
      <c r="K508" s="3">
        <v>2015</v>
      </c>
      <c r="L508" s="3">
        <v>10</v>
      </c>
      <c r="M508" s="3" t="s">
        <v>30</v>
      </c>
      <c r="N508" s="3" t="s">
        <v>30</v>
      </c>
      <c r="O508" s="3" t="s">
        <v>30</v>
      </c>
      <c r="P508" s="3">
        <v>1180</v>
      </c>
      <c r="Q508" s="3">
        <v>1280</v>
      </c>
      <c r="R508" s="3">
        <v>2022</v>
      </c>
      <c r="S508" s="9">
        <f t="shared" si="56"/>
        <v>44562</v>
      </c>
      <c r="T508" s="9">
        <f t="shared" si="62"/>
        <v>51867</v>
      </c>
      <c r="U508" s="2"/>
      <c r="V508" s="2"/>
      <c r="W508" s="2"/>
    </row>
    <row r="509" spans="1:23" ht="14.5" hidden="1" x14ac:dyDescent="0.35">
      <c r="A509" s="3" t="s">
        <v>863</v>
      </c>
      <c r="B509" s="3" t="str">
        <f>INDEX('Plant data'!D:D,MATCH('Blast furnaces'!$A509,'Plant data'!$A:$A,0))</f>
        <v>unknown</v>
      </c>
      <c r="C509" s="3" t="str">
        <f>INDEX('Plant data'!E:E,MATCH('Blast furnaces'!$A509,'Plant data'!$A:$A,0))</f>
        <v>Jiangsu</v>
      </c>
      <c r="D509" s="3" t="str">
        <f>INDEX('Plant data'!F:F,MATCH('Blast furnaces'!$A509,'Plant data'!$A:$A,0))</f>
        <v>China</v>
      </c>
      <c r="E509" s="3" t="s">
        <v>868</v>
      </c>
      <c r="F509" s="3" t="s">
        <v>33</v>
      </c>
      <c r="G509" s="5" t="s">
        <v>865</v>
      </c>
      <c r="H509" s="3" t="s">
        <v>190</v>
      </c>
      <c r="I509" s="3" t="s">
        <v>30</v>
      </c>
      <c r="J509" s="3" t="s">
        <v>30</v>
      </c>
      <c r="K509" s="3">
        <v>2002</v>
      </c>
      <c r="L509" s="3">
        <v>18.16</v>
      </c>
      <c r="M509" s="3">
        <v>2019</v>
      </c>
      <c r="N509" s="3" t="s">
        <v>30</v>
      </c>
      <c r="O509" s="4">
        <v>43891</v>
      </c>
      <c r="P509" s="3">
        <v>550</v>
      </c>
      <c r="Q509" s="3">
        <v>450</v>
      </c>
      <c r="R509" s="8"/>
      <c r="S509" s="9" t="str">
        <f t="shared" si="56"/>
        <v/>
      </c>
      <c r="T509" s="2"/>
      <c r="U509" s="2"/>
      <c r="V509" s="2"/>
      <c r="W509" s="2"/>
    </row>
    <row r="510" spans="1:23" ht="14.5" hidden="1" x14ac:dyDescent="0.35">
      <c r="A510" s="3" t="s">
        <v>863</v>
      </c>
      <c r="B510" s="3" t="str">
        <f>INDEX('Plant data'!D:D,MATCH('Blast furnaces'!$A510,'Plant data'!$A:$A,0))</f>
        <v>unknown</v>
      </c>
      <c r="C510" s="3" t="str">
        <f>INDEX('Plant data'!E:E,MATCH('Blast furnaces'!$A510,'Plant data'!$A:$A,0))</f>
        <v>Jiangsu</v>
      </c>
      <c r="D510" s="3" t="str">
        <f>INDEX('Plant data'!F:F,MATCH('Blast furnaces'!$A510,'Plant data'!$A:$A,0))</f>
        <v>China</v>
      </c>
      <c r="E510" s="3" t="s">
        <v>869</v>
      </c>
      <c r="F510" s="3" t="s">
        <v>62</v>
      </c>
      <c r="G510" s="5" t="s">
        <v>865</v>
      </c>
      <c r="H510" s="3" t="s">
        <v>190</v>
      </c>
      <c r="I510" s="3" t="s">
        <v>30</v>
      </c>
      <c r="J510" s="3" t="s">
        <v>30</v>
      </c>
      <c r="K510" s="3">
        <v>2003</v>
      </c>
      <c r="L510" s="3">
        <v>18.829999999999998</v>
      </c>
      <c r="M510" s="3">
        <v>2019</v>
      </c>
      <c r="N510" s="3" t="s">
        <v>30</v>
      </c>
      <c r="O510" s="7">
        <v>44501</v>
      </c>
      <c r="P510" s="3">
        <v>650</v>
      </c>
      <c r="Q510" s="3">
        <v>530</v>
      </c>
      <c r="R510" s="8"/>
      <c r="S510" s="9" t="str">
        <f t="shared" si="56"/>
        <v/>
      </c>
      <c r="T510" s="2"/>
      <c r="U510" s="2"/>
      <c r="V510" s="2"/>
      <c r="W510" s="2"/>
    </row>
    <row r="511" spans="1:23" ht="14.5" hidden="1" x14ac:dyDescent="0.35">
      <c r="A511" s="3" t="s">
        <v>870</v>
      </c>
      <c r="B511" s="3" t="str">
        <f>INDEX('Plant data'!D:D,MATCH('Blast furnaces'!$A511,'Plant data'!$A:$A,0))</f>
        <v>Nanfeng</v>
      </c>
      <c r="C511" s="3" t="str">
        <f>INDEX('Plant data'!E:E,MATCH('Blast furnaces'!$A511,'Plant data'!$A:$A,0))</f>
        <v>Jiangsu</v>
      </c>
      <c r="D511" s="3" t="str">
        <f>INDEX('Plant data'!F:F,MATCH('Blast furnaces'!$A511,'Plant data'!$A:$A,0))</f>
        <v>China</v>
      </c>
      <c r="E511" s="3" t="s">
        <v>871</v>
      </c>
      <c r="F511" s="3" t="s">
        <v>62</v>
      </c>
      <c r="G511" s="5" t="s">
        <v>872</v>
      </c>
      <c r="H511" s="3" t="s">
        <v>190</v>
      </c>
      <c r="I511" s="3" t="s">
        <v>30</v>
      </c>
      <c r="J511" s="3" t="s">
        <v>30</v>
      </c>
      <c r="K511" s="3" t="s">
        <v>30</v>
      </c>
      <c r="L511" s="3" t="s">
        <v>30</v>
      </c>
      <c r="M511" s="7">
        <v>43739</v>
      </c>
      <c r="N511" s="3" t="s">
        <v>30</v>
      </c>
      <c r="O511" s="4">
        <v>44621</v>
      </c>
      <c r="P511" s="3">
        <v>590</v>
      </c>
      <c r="Q511" s="3">
        <v>500</v>
      </c>
      <c r="R511" s="8"/>
      <c r="S511" s="9" t="str">
        <f t="shared" si="56"/>
        <v/>
      </c>
      <c r="T511" s="2"/>
      <c r="U511" s="2"/>
      <c r="V511" s="2"/>
      <c r="W511" s="2"/>
    </row>
    <row r="512" spans="1:23" ht="14.5" hidden="1" x14ac:dyDescent="0.35">
      <c r="A512" s="3" t="s">
        <v>870</v>
      </c>
      <c r="B512" s="3" t="str">
        <f>INDEX('Plant data'!D:D,MATCH('Blast furnaces'!$A512,'Plant data'!$A:$A,0))</f>
        <v>Nanfeng</v>
      </c>
      <c r="C512" s="3" t="str">
        <f>INDEX('Plant data'!E:E,MATCH('Blast furnaces'!$A512,'Plant data'!$A:$A,0))</f>
        <v>Jiangsu</v>
      </c>
      <c r="D512" s="3" t="str">
        <f>INDEX('Plant data'!F:F,MATCH('Blast furnaces'!$A512,'Plant data'!$A:$A,0))</f>
        <v>China</v>
      </c>
      <c r="E512" s="3" t="s">
        <v>873</v>
      </c>
      <c r="F512" s="3" t="s">
        <v>180</v>
      </c>
      <c r="G512" s="5" t="s">
        <v>872</v>
      </c>
      <c r="H512" s="3" t="s">
        <v>190</v>
      </c>
      <c r="I512" s="3" t="s">
        <v>30</v>
      </c>
      <c r="J512" s="3" t="s">
        <v>30</v>
      </c>
      <c r="K512" s="3" t="s">
        <v>30</v>
      </c>
      <c r="L512" s="3" t="s">
        <v>30</v>
      </c>
      <c r="M512" s="7">
        <v>43739</v>
      </c>
      <c r="N512" s="3" t="s">
        <v>30</v>
      </c>
      <c r="O512" s="4">
        <v>44621</v>
      </c>
      <c r="P512" s="3">
        <v>590</v>
      </c>
      <c r="Q512" s="3">
        <v>500</v>
      </c>
      <c r="R512" s="8"/>
      <c r="S512" s="9" t="str">
        <f t="shared" si="56"/>
        <v/>
      </c>
      <c r="T512" s="2"/>
      <c r="U512" s="2"/>
      <c r="V512" s="2"/>
      <c r="W512" s="2"/>
    </row>
    <row r="513" spans="1:23" ht="14.5" hidden="1" x14ac:dyDescent="0.35">
      <c r="A513" s="3" t="s">
        <v>870</v>
      </c>
      <c r="B513" s="3" t="str">
        <f>INDEX('Plant data'!D:D,MATCH('Blast furnaces'!$A513,'Plant data'!$A:$A,0))</f>
        <v>Nanfeng</v>
      </c>
      <c r="C513" s="3" t="str">
        <f>INDEX('Plant data'!E:E,MATCH('Blast furnaces'!$A513,'Plant data'!$A:$A,0))</f>
        <v>Jiangsu</v>
      </c>
      <c r="D513" s="3" t="str">
        <f>INDEX('Plant data'!F:F,MATCH('Blast furnaces'!$A513,'Plant data'!$A:$A,0))</f>
        <v>China</v>
      </c>
      <c r="E513" s="3" t="s">
        <v>874</v>
      </c>
      <c r="F513" s="3" t="s">
        <v>236</v>
      </c>
      <c r="G513" s="5" t="s">
        <v>872</v>
      </c>
      <c r="H513" s="3" t="s">
        <v>190</v>
      </c>
      <c r="I513" s="3" t="s">
        <v>30</v>
      </c>
      <c r="J513" s="3" t="s">
        <v>30</v>
      </c>
      <c r="K513" s="3" t="s">
        <v>30</v>
      </c>
      <c r="L513" s="3" t="s">
        <v>30</v>
      </c>
      <c r="M513" s="7">
        <v>43739</v>
      </c>
      <c r="N513" s="3" t="s">
        <v>30</v>
      </c>
      <c r="O513" s="4">
        <v>44621</v>
      </c>
      <c r="P513" s="3">
        <v>590</v>
      </c>
      <c r="Q513" s="3">
        <v>500</v>
      </c>
      <c r="R513" s="8"/>
      <c r="S513" s="9" t="str">
        <f t="shared" si="56"/>
        <v/>
      </c>
      <c r="T513" s="2"/>
      <c r="U513" s="2"/>
      <c r="V513" s="2"/>
      <c r="W513" s="2"/>
    </row>
    <row r="514" spans="1:23" ht="14.5" hidden="1" x14ac:dyDescent="0.35">
      <c r="A514" s="3" t="s">
        <v>870</v>
      </c>
      <c r="B514" s="3" t="str">
        <f>INDEX('Plant data'!D:D,MATCH('Blast furnaces'!$A514,'Plant data'!$A:$A,0))</f>
        <v>Nanfeng</v>
      </c>
      <c r="C514" s="3" t="str">
        <f>INDEX('Plant data'!E:E,MATCH('Blast furnaces'!$A514,'Plant data'!$A:$A,0))</f>
        <v>Jiangsu</v>
      </c>
      <c r="D514" s="3" t="str">
        <f>INDEX('Plant data'!F:F,MATCH('Blast furnaces'!$A514,'Plant data'!$A:$A,0))</f>
        <v>China</v>
      </c>
      <c r="E514" s="3" t="s">
        <v>875</v>
      </c>
      <c r="F514" s="3" t="s">
        <v>243</v>
      </c>
      <c r="G514" s="5" t="s">
        <v>872</v>
      </c>
      <c r="H514" s="3" t="s">
        <v>40</v>
      </c>
      <c r="I514" s="3" t="s">
        <v>30</v>
      </c>
      <c r="J514" s="3" t="s">
        <v>30</v>
      </c>
      <c r="K514" s="3" t="s">
        <v>30</v>
      </c>
      <c r="L514" s="3" t="s">
        <v>30</v>
      </c>
      <c r="M514" s="7">
        <v>43739</v>
      </c>
      <c r="N514" s="3" t="s">
        <v>30</v>
      </c>
      <c r="O514" s="3" t="s">
        <v>30</v>
      </c>
      <c r="P514" s="3">
        <v>590</v>
      </c>
      <c r="Q514" s="3">
        <v>500</v>
      </c>
      <c r="R514" s="8"/>
      <c r="S514" s="9" t="str">
        <f t="shared" si="56"/>
        <v/>
      </c>
      <c r="T514" s="9" t="str">
        <f t="shared" ref="T514:T522" si="63">IF(R514="","",EDATE(S514,240))</f>
        <v/>
      </c>
      <c r="U514" s="2"/>
      <c r="V514" s="2"/>
      <c r="W514" s="2"/>
    </row>
    <row r="515" spans="1:23" ht="14.5" hidden="1" x14ac:dyDescent="0.35">
      <c r="A515" s="3" t="s">
        <v>870</v>
      </c>
      <c r="B515" s="3" t="str">
        <f>INDEX('Plant data'!D:D,MATCH('Blast furnaces'!$A515,'Plant data'!$A:$A,0))</f>
        <v>Nanfeng</v>
      </c>
      <c r="C515" s="3" t="str">
        <f>INDEX('Plant data'!E:E,MATCH('Blast furnaces'!$A515,'Plant data'!$A:$A,0))</f>
        <v>Jiangsu</v>
      </c>
      <c r="D515" s="3" t="str">
        <f>INDEX('Plant data'!F:F,MATCH('Blast furnaces'!$A515,'Plant data'!$A:$A,0))</f>
        <v>China</v>
      </c>
      <c r="E515" s="3" t="s">
        <v>876</v>
      </c>
      <c r="F515" s="3" t="s">
        <v>245</v>
      </c>
      <c r="G515" s="5" t="s">
        <v>872</v>
      </c>
      <c r="H515" s="3" t="s">
        <v>40</v>
      </c>
      <c r="I515" s="3" t="s">
        <v>30</v>
      </c>
      <c r="J515" s="3" t="s">
        <v>30</v>
      </c>
      <c r="K515" s="3" t="s">
        <v>30</v>
      </c>
      <c r="L515" s="3" t="s">
        <v>30</v>
      </c>
      <c r="M515" s="7">
        <v>43739</v>
      </c>
      <c r="N515" s="3" t="s">
        <v>30</v>
      </c>
      <c r="O515" s="3" t="s">
        <v>30</v>
      </c>
      <c r="P515" s="3">
        <v>700</v>
      </c>
      <c r="Q515" s="3">
        <v>600</v>
      </c>
      <c r="R515" s="8"/>
      <c r="S515" s="9" t="str">
        <f t="shared" ref="S515:S578" si="64">_xlfn.LET(
  _xlpm.x, R515,
  _xlpm.t, TEXT(R515,"@"),
  IF(R515="","",
     IF(ISNUMBER(_xlpm.x),
        IF(_xlpm.x&gt;=30000, _xlpm.x, DATE(_xlpm.x,1,1)),
        DATE(
          LEFT(_xlpm.t,4),
          IF(LEN(_xlpm.t)&gt;=7, MID(_xlpm.t,6,2), 1),
          IF(LEN(_xlpm.t)&gt;=10, RIGHT(_xlpm.t,2), 1)
        )
     )
  )
)</f>
        <v/>
      </c>
      <c r="T515" s="9" t="str">
        <f t="shared" si="63"/>
        <v/>
      </c>
      <c r="U515" s="2"/>
      <c r="V515" s="2"/>
      <c r="W515" s="2"/>
    </row>
    <row r="516" spans="1:23" ht="14.5" hidden="1" x14ac:dyDescent="0.35">
      <c r="A516" s="3" t="s">
        <v>870</v>
      </c>
      <c r="B516" s="3" t="str">
        <f>INDEX('Plant data'!D:D,MATCH('Blast furnaces'!$A516,'Plant data'!$A:$A,0))</f>
        <v>Nanfeng</v>
      </c>
      <c r="C516" s="3" t="str">
        <f>INDEX('Plant data'!E:E,MATCH('Blast furnaces'!$A516,'Plant data'!$A:$A,0))</f>
        <v>Jiangsu</v>
      </c>
      <c r="D516" s="3" t="str">
        <f>INDEX('Plant data'!F:F,MATCH('Blast furnaces'!$A516,'Plant data'!$A:$A,0))</f>
        <v>China</v>
      </c>
      <c r="E516" s="3" t="s">
        <v>877</v>
      </c>
      <c r="F516" s="3" t="s">
        <v>247</v>
      </c>
      <c r="G516" s="5" t="s">
        <v>872</v>
      </c>
      <c r="H516" s="3" t="s">
        <v>40</v>
      </c>
      <c r="I516" s="3" t="s">
        <v>30</v>
      </c>
      <c r="J516" s="3" t="s">
        <v>30</v>
      </c>
      <c r="K516" s="3" t="s">
        <v>30</v>
      </c>
      <c r="L516" s="3" t="s">
        <v>30</v>
      </c>
      <c r="M516" s="7">
        <v>43739</v>
      </c>
      <c r="N516" s="3" t="s">
        <v>30</v>
      </c>
      <c r="O516" s="3" t="s">
        <v>30</v>
      </c>
      <c r="P516" s="3">
        <v>700</v>
      </c>
      <c r="Q516" s="3">
        <v>600</v>
      </c>
      <c r="R516" s="8"/>
      <c r="S516" s="9" t="str">
        <f t="shared" si="64"/>
        <v/>
      </c>
      <c r="T516" s="9" t="str">
        <f t="shared" si="63"/>
        <v/>
      </c>
      <c r="U516" s="2"/>
      <c r="V516" s="2"/>
      <c r="W516" s="2"/>
    </row>
    <row r="517" spans="1:23" ht="14.5" hidden="1" x14ac:dyDescent="0.35">
      <c r="A517" s="3" t="s">
        <v>870</v>
      </c>
      <c r="B517" s="3" t="str">
        <f>INDEX('Plant data'!D:D,MATCH('Blast furnaces'!$A517,'Plant data'!$A:$A,0))</f>
        <v>Nanfeng</v>
      </c>
      <c r="C517" s="3" t="str">
        <f>INDEX('Plant data'!E:E,MATCH('Blast furnaces'!$A517,'Plant data'!$A:$A,0))</f>
        <v>Jiangsu</v>
      </c>
      <c r="D517" s="3" t="str">
        <f>INDEX('Plant data'!F:F,MATCH('Blast furnaces'!$A517,'Plant data'!$A:$A,0))</f>
        <v>China</v>
      </c>
      <c r="E517" s="3" t="s">
        <v>878</v>
      </c>
      <c r="F517" s="3" t="s">
        <v>392</v>
      </c>
      <c r="G517" s="5" t="s">
        <v>872</v>
      </c>
      <c r="H517" s="3" t="s">
        <v>40</v>
      </c>
      <c r="I517" s="3" t="s">
        <v>30</v>
      </c>
      <c r="J517" s="3" t="s">
        <v>30</v>
      </c>
      <c r="K517" s="3" t="s">
        <v>30</v>
      </c>
      <c r="L517" s="3" t="s">
        <v>30</v>
      </c>
      <c r="M517" s="7">
        <v>43739</v>
      </c>
      <c r="N517" s="3" t="s">
        <v>30</v>
      </c>
      <c r="O517" s="3" t="s">
        <v>30</v>
      </c>
      <c r="P517" s="3">
        <v>771</v>
      </c>
      <c r="Q517" s="3">
        <v>700</v>
      </c>
      <c r="R517" s="8"/>
      <c r="S517" s="9" t="str">
        <f t="shared" si="64"/>
        <v/>
      </c>
      <c r="T517" s="9" t="str">
        <f t="shared" si="63"/>
        <v/>
      </c>
      <c r="U517" s="2"/>
      <c r="V517" s="2"/>
      <c r="W517" s="2"/>
    </row>
    <row r="518" spans="1:23" ht="14.5" hidden="1" x14ac:dyDescent="0.35">
      <c r="A518" s="3" t="s">
        <v>870</v>
      </c>
      <c r="B518" s="3" t="str">
        <f>INDEX('Plant data'!D:D,MATCH('Blast furnaces'!$A518,'Plant data'!$A:$A,0))</f>
        <v>Nanfeng</v>
      </c>
      <c r="C518" s="3" t="str">
        <f>INDEX('Plant data'!E:E,MATCH('Blast furnaces'!$A518,'Plant data'!$A:$A,0))</f>
        <v>Jiangsu</v>
      </c>
      <c r="D518" s="3" t="str">
        <f>INDEX('Plant data'!F:F,MATCH('Blast furnaces'!$A518,'Plant data'!$A:$A,0))</f>
        <v>China</v>
      </c>
      <c r="E518" s="3" t="s">
        <v>879</v>
      </c>
      <c r="F518" s="3" t="s">
        <v>263</v>
      </c>
      <c r="G518" s="5" t="s">
        <v>872</v>
      </c>
      <c r="H518" s="3" t="s">
        <v>29</v>
      </c>
      <c r="I518" s="3" t="s">
        <v>30</v>
      </c>
      <c r="J518" s="3" t="s">
        <v>30</v>
      </c>
      <c r="K518" s="3">
        <v>2011</v>
      </c>
      <c r="L518" s="3">
        <v>14</v>
      </c>
      <c r="M518" s="3" t="s">
        <v>30</v>
      </c>
      <c r="N518" s="3" t="s">
        <v>30</v>
      </c>
      <c r="O518" s="3" t="s">
        <v>30</v>
      </c>
      <c r="P518" s="3">
        <v>1195</v>
      </c>
      <c r="Q518" s="3">
        <v>1080</v>
      </c>
      <c r="R518" s="8"/>
      <c r="S518" s="9" t="str">
        <f t="shared" si="64"/>
        <v/>
      </c>
      <c r="T518" s="9" t="str">
        <f t="shared" si="63"/>
        <v/>
      </c>
      <c r="U518" s="2"/>
      <c r="V518" s="2"/>
      <c r="W518" s="2"/>
    </row>
    <row r="519" spans="1:23" ht="14.5" hidden="1" x14ac:dyDescent="0.35">
      <c r="A519" s="3" t="s">
        <v>870</v>
      </c>
      <c r="B519" s="3" t="str">
        <f>INDEX('Plant data'!D:D,MATCH('Blast furnaces'!$A519,'Plant data'!$A:$A,0))</f>
        <v>Nanfeng</v>
      </c>
      <c r="C519" s="3" t="str">
        <f>INDEX('Plant data'!E:E,MATCH('Blast furnaces'!$A519,'Plant data'!$A:$A,0))</f>
        <v>Jiangsu</v>
      </c>
      <c r="D519" s="3" t="str">
        <f>INDEX('Plant data'!F:F,MATCH('Blast furnaces'!$A519,'Plant data'!$A:$A,0))</f>
        <v>China</v>
      </c>
      <c r="E519" s="3" t="s">
        <v>880</v>
      </c>
      <c r="F519" s="3" t="s">
        <v>881</v>
      </c>
      <c r="G519" s="5" t="s">
        <v>872</v>
      </c>
      <c r="H519" s="3" t="s">
        <v>29</v>
      </c>
      <c r="I519" s="3" t="s">
        <v>30</v>
      </c>
      <c r="J519" s="3" t="s">
        <v>30</v>
      </c>
      <c r="K519" s="3">
        <v>2011</v>
      </c>
      <c r="L519" s="3">
        <v>14</v>
      </c>
      <c r="M519" s="3" t="s">
        <v>30</v>
      </c>
      <c r="N519" s="3" t="s">
        <v>30</v>
      </c>
      <c r="O519" s="3" t="s">
        <v>30</v>
      </c>
      <c r="P519" s="3">
        <v>1195</v>
      </c>
      <c r="Q519" s="3">
        <v>1080</v>
      </c>
      <c r="R519" s="8"/>
      <c r="S519" s="9" t="str">
        <f t="shared" si="64"/>
        <v/>
      </c>
      <c r="T519" s="9" t="str">
        <f t="shared" si="63"/>
        <v/>
      </c>
      <c r="U519" s="2"/>
      <c r="V519" s="2"/>
      <c r="W519" s="2"/>
    </row>
    <row r="520" spans="1:23" ht="14.5" hidden="1" x14ac:dyDescent="0.35">
      <c r="A520" s="3" t="s">
        <v>870</v>
      </c>
      <c r="B520" s="3" t="str">
        <f>INDEX('Plant data'!D:D,MATCH('Blast furnaces'!$A520,'Plant data'!$A:$A,0))</f>
        <v>Nanfeng</v>
      </c>
      <c r="C520" s="3" t="str">
        <f>INDEX('Plant data'!E:E,MATCH('Blast furnaces'!$A520,'Plant data'!$A:$A,0))</f>
        <v>Jiangsu</v>
      </c>
      <c r="D520" s="3" t="str">
        <f>INDEX('Plant data'!F:F,MATCH('Blast furnaces'!$A520,'Plant data'!$A:$A,0))</f>
        <v>China</v>
      </c>
      <c r="E520" s="3" t="s">
        <v>882</v>
      </c>
      <c r="F520" s="3" t="s">
        <v>883</v>
      </c>
      <c r="G520" s="5" t="s">
        <v>872</v>
      </c>
      <c r="H520" s="3" t="s">
        <v>29</v>
      </c>
      <c r="I520" s="3" t="s">
        <v>30</v>
      </c>
      <c r="J520" s="3" t="s">
        <v>30</v>
      </c>
      <c r="K520" s="3">
        <v>2013</v>
      </c>
      <c r="L520" s="3">
        <v>12</v>
      </c>
      <c r="M520" s="3" t="s">
        <v>30</v>
      </c>
      <c r="N520" s="3" t="s">
        <v>30</v>
      </c>
      <c r="O520" s="3" t="s">
        <v>30</v>
      </c>
      <c r="P520" s="3">
        <v>1195</v>
      </c>
      <c r="Q520" s="3">
        <v>1080</v>
      </c>
      <c r="R520" s="8"/>
      <c r="S520" s="9" t="str">
        <f t="shared" si="64"/>
        <v/>
      </c>
      <c r="T520" s="9" t="str">
        <f t="shared" si="63"/>
        <v/>
      </c>
      <c r="U520" s="2"/>
      <c r="V520" s="2"/>
      <c r="W520" s="2"/>
    </row>
    <row r="521" spans="1:23" ht="14.5" hidden="1" x14ac:dyDescent="0.35">
      <c r="A521" s="3" t="s">
        <v>870</v>
      </c>
      <c r="B521" s="3" t="str">
        <f>INDEX('Plant data'!D:D,MATCH('Blast furnaces'!$A521,'Plant data'!$A:$A,0))</f>
        <v>Nanfeng</v>
      </c>
      <c r="C521" s="3" t="str">
        <f>INDEX('Plant data'!E:E,MATCH('Blast furnaces'!$A521,'Plant data'!$A:$A,0))</f>
        <v>Jiangsu</v>
      </c>
      <c r="D521" s="3" t="str">
        <f>INDEX('Plant data'!F:F,MATCH('Blast furnaces'!$A521,'Plant data'!$A:$A,0))</f>
        <v>China</v>
      </c>
      <c r="E521" s="3" t="s">
        <v>884</v>
      </c>
      <c r="F521" s="3" t="s">
        <v>33</v>
      </c>
      <c r="G521" s="5" t="s">
        <v>872</v>
      </c>
      <c r="H521" s="3" t="s">
        <v>29</v>
      </c>
      <c r="I521" s="3" t="s">
        <v>30</v>
      </c>
      <c r="J521" s="3" t="s">
        <v>30</v>
      </c>
      <c r="K521" s="3">
        <v>2022</v>
      </c>
      <c r="L521" s="3">
        <v>3</v>
      </c>
      <c r="M521" s="3" t="s">
        <v>30</v>
      </c>
      <c r="N521" s="3" t="s">
        <v>30</v>
      </c>
      <c r="O521" s="3" t="s">
        <v>30</v>
      </c>
      <c r="P521" s="3">
        <v>1203</v>
      </c>
      <c r="Q521" s="3">
        <v>1320</v>
      </c>
      <c r="R521" s="8"/>
      <c r="S521" s="9" t="str">
        <f t="shared" si="64"/>
        <v/>
      </c>
      <c r="T521" s="9" t="str">
        <f t="shared" si="63"/>
        <v/>
      </c>
      <c r="U521" s="2"/>
      <c r="V521" s="2"/>
      <c r="W521" s="2"/>
    </row>
    <row r="522" spans="1:23" ht="14.5" hidden="1" x14ac:dyDescent="0.35">
      <c r="A522" s="3" t="s">
        <v>870</v>
      </c>
      <c r="B522" s="3" t="str">
        <f>INDEX('Plant data'!D:D,MATCH('Blast furnaces'!$A522,'Plant data'!$A:$A,0))</f>
        <v>Nanfeng</v>
      </c>
      <c r="C522" s="3" t="str">
        <f>INDEX('Plant data'!E:E,MATCH('Blast furnaces'!$A522,'Plant data'!$A:$A,0))</f>
        <v>Jiangsu</v>
      </c>
      <c r="D522" s="3" t="str">
        <f>INDEX('Plant data'!F:F,MATCH('Blast furnaces'!$A522,'Plant data'!$A:$A,0))</f>
        <v>China</v>
      </c>
      <c r="E522" s="3" t="s">
        <v>885</v>
      </c>
      <c r="F522" s="3" t="s">
        <v>27</v>
      </c>
      <c r="G522" s="5" t="s">
        <v>872</v>
      </c>
      <c r="H522" s="3" t="s">
        <v>29</v>
      </c>
      <c r="I522" s="7">
        <v>43739</v>
      </c>
      <c r="J522" s="6">
        <v>44699</v>
      </c>
      <c r="K522" s="3">
        <v>2024</v>
      </c>
      <c r="L522" s="3">
        <v>1</v>
      </c>
      <c r="M522" s="3" t="s">
        <v>30</v>
      </c>
      <c r="N522" s="3" t="s">
        <v>30</v>
      </c>
      <c r="O522" s="3" t="s">
        <v>30</v>
      </c>
      <c r="P522" s="3">
        <v>1203</v>
      </c>
      <c r="Q522" s="3">
        <v>1320</v>
      </c>
      <c r="R522" s="8"/>
      <c r="S522" s="9" t="str">
        <f t="shared" si="64"/>
        <v/>
      </c>
      <c r="T522" s="9" t="str">
        <f t="shared" si="63"/>
        <v/>
      </c>
      <c r="U522" s="2"/>
      <c r="V522" s="2"/>
      <c r="W522" s="2"/>
    </row>
    <row r="523" spans="1:23" ht="14.5" hidden="1" x14ac:dyDescent="0.35">
      <c r="A523" s="3" t="s">
        <v>870</v>
      </c>
      <c r="B523" s="3" t="str">
        <f>INDEX('Plant data'!D:D,MATCH('Blast furnaces'!$A523,'Plant data'!$A:$A,0))</f>
        <v>Nanfeng</v>
      </c>
      <c r="C523" s="3" t="str">
        <f>INDEX('Plant data'!E:E,MATCH('Blast furnaces'!$A523,'Plant data'!$A:$A,0))</f>
        <v>Jiangsu</v>
      </c>
      <c r="D523" s="3" t="str">
        <f>INDEX('Plant data'!F:F,MATCH('Blast furnaces'!$A523,'Plant data'!$A:$A,0))</f>
        <v>China</v>
      </c>
      <c r="E523" s="3" t="s">
        <v>886</v>
      </c>
      <c r="F523" s="3" t="s">
        <v>79</v>
      </c>
      <c r="G523" s="5" t="s">
        <v>872</v>
      </c>
      <c r="H523" s="3" t="s">
        <v>313</v>
      </c>
      <c r="I523" s="7">
        <v>43739</v>
      </c>
      <c r="J523" s="3" t="s">
        <v>30</v>
      </c>
      <c r="K523" s="3" t="s">
        <v>30</v>
      </c>
      <c r="L523" s="3" t="s">
        <v>30</v>
      </c>
      <c r="M523" s="3" t="s">
        <v>30</v>
      </c>
      <c r="N523" s="3" t="s">
        <v>30</v>
      </c>
      <c r="O523" s="3" t="s">
        <v>30</v>
      </c>
      <c r="P523" s="3">
        <v>1203</v>
      </c>
      <c r="Q523" s="3">
        <v>1320</v>
      </c>
      <c r="R523" s="8"/>
      <c r="S523" s="9" t="str">
        <f t="shared" si="64"/>
        <v/>
      </c>
      <c r="T523" s="2"/>
      <c r="U523" s="2"/>
      <c r="V523" s="2"/>
      <c r="W523" s="2"/>
    </row>
    <row r="524" spans="1:23" ht="14.5" hidden="1" x14ac:dyDescent="0.35">
      <c r="A524" s="3" t="s">
        <v>887</v>
      </c>
      <c r="B524" s="3" t="str">
        <f>INDEX('Plant data'!D:D,MATCH('Blast furnaces'!$A524,'Plant data'!$A:$A,0))</f>
        <v>unknown</v>
      </c>
      <c r="C524" s="3" t="str">
        <f>INDEX('Plant data'!E:E,MATCH('Blast furnaces'!$A524,'Plant data'!$A:$A,0))</f>
        <v>Jiangsu</v>
      </c>
      <c r="D524" s="3" t="str">
        <f>INDEX('Plant data'!F:F,MATCH('Blast furnaces'!$A524,'Plant data'!$A:$A,0))</f>
        <v>China</v>
      </c>
      <c r="E524" s="3" t="s">
        <v>888</v>
      </c>
      <c r="F524" s="3" t="s">
        <v>62</v>
      </c>
      <c r="G524" s="5" t="s">
        <v>889</v>
      </c>
      <c r="H524" s="3" t="s">
        <v>190</v>
      </c>
      <c r="I524" s="3" t="s">
        <v>30</v>
      </c>
      <c r="J524" s="3" t="s">
        <v>30</v>
      </c>
      <c r="K524" s="3" t="s">
        <v>30</v>
      </c>
      <c r="L524" s="3" t="s">
        <v>30</v>
      </c>
      <c r="M524" s="6">
        <v>43817</v>
      </c>
      <c r="N524" s="3" t="s">
        <v>30</v>
      </c>
      <c r="O524" s="3">
        <v>2023</v>
      </c>
      <c r="P524" s="3">
        <v>600</v>
      </c>
      <c r="Q524" s="3">
        <v>510</v>
      </c>
      <c r="R524" s="8"/>
      <c r="S524" s="9" t="str">
        <f t="shared" si="64"/>
        <v/>
      </c>
      <c r="T524" s="2"/>
      <c r="U524" s="2"/>
      <c r="V524" s="2"/>
      <c r="W524" s="2"/>
    </row>
    <row r="525" spans="1:23" ht="14.5" hidden="1" x14ac:dyDescent="0.35">
      <c r="A525" s="3" t="s">
        <v>887</v>
      </c>
      <c r="B525" s="3" t="str">
        <f>INDEX('Plant data'!D:D,MATCH('Blast furnaces'!$A525,'Plant data'!$A:$A,0))</f>
        <v>unknown</v>
      </c>
      <c r="C525" s="3" t="str">
        <f>INDEX('Plant data'!E:E,MATCH('Blast furnaces'!$A525,'Plant data'!$A:$A,0))</f>
        <v>Jiangsu</v>
      </c>
      <c r="D525" s="3" t="str">
        <f>INDEX('Plant data'!F:F,MATCH('Blast furnaces'!$A525,'Plant data'!$A:$A,0))</f>
        <v>China</v>
      </c>
      <c r="E525" s="3" t="s">
        <v>890</v>
      </c>
      <c r="F525" s="3" t="s">
        <v>180</v>
      </c>
      <c r="G525" s="5" t="s">
        <v>889</v>
      </c>
      <c r="H525" s="3" t="s">
        <v>190</v>
      </c>
      <c r="I525" s="3" t="s">
        <v>30</v>
      </c>
      <c r="J525" s="3" t="s">
        <v>30</v>
      </c>
      <c r="K525" s="3" t="s">
        <v>30</v>
      </c>
      <c r="L525" s="3" t="s">
        <v>30</v>
      </c>
      <c r="M525" s="6">
        <v>43817</v>
      </c>
      <c r="N525" s="3" t="s">
        <v>30</v>
      </c>
      <c r="O525" s="3">
        <v>2023</v>
      </c>
      <c r="P525" s="3">
        <v>600</v>
      </c>
      <c r="Q525" s="3">
        <v>510</v>
      </c>
      <c r="R525" s="8"/>
      <c r="S525" s="9" t="str">
        <f t="shared" si="64"/>
        <v/>
      </c>
      <c r="T525" s="2"/>
      <c r="U525" s="2"/>
      <c r="V525" s="2"/>
      <c r="W525" s="2"/>
    </row>
    <row r="526" spans="1:23" ht="14.5" hidden="1" x14ac:dyDescent="0.35">
      <c r="A526" s="3" t="s">
        <v>887</v>
      </c>
      <c r="B526" s="3" t="str">
        <f>INDEX('Plant data'!D:D,MATCH('Blast furnaces'!$A526,'Plant data'!$A:$A,0))</f>
        <v>unknown</v>
      </c>
      <c r="C526" s="3" t="str">
        <f>INDEX('Plant data'!E:E,MATCH('Blast furnaces'!$A526,'Plant data'!$A:$A,0))</f>
        <v>Jiangsu</v>
      </c>
      <c r="D526" s="3" t="str">
        <f>INDEX('Plant data'!F:F,MATCH('Blast furnaces'!$A526,'Plant data'!$A:$A,0))</f>
        <v>China</v>
      </c>
      <c r="E526" s="3" t="s">
        <v>891</v>
      </c>
      <c r="F526" s="3" t="s">
        <v>236</v>
      </c>
      <c r="G526" s="5" t="s">
        <v>889</v>
      </c>
      <c r="H526" s="3" t="s">
        <v>190</v>
      </c>
      <c r="I526" s="3" t="s">
        <v>30</v>
      </c>
      <c r="J526" s="3" t="s">
        <v>30</v>
      </c>
      <c r="K526" s="3" t="s">
        <v>30</v>
      </c>
      <c r="L526" s="3" t="s">
        <v>30</v>
      </c>
      <c r="M526" s="6">
        <v>43817</v>
      </c>
      <c r="N526" s="3" t="s">
        <v>30</v>
      </c>
      <c r="O526" s="3">
        <v>2022</v>
      </c>
      <c r="P526" s="3">
        <v>650</v>
      </c>
      <c r="Q526" s="3">
        <v>550</v>
      </c>
      <c r="R526" s="8"/>
      <c r="S526" s="9" t="str">
        <f t="shared" si="64"/>
        <v/>
      </c>
      <c r="T526" s="2"/>
      <c r="U526" s="2"/>
      <c r="V526" s="2"/>
      <c r="W526" s="2"/>
    </row>
    <row r="527" spans="1:23" ht="14.5" hidden="1" x14ac:dyDescent="0.35">
      <c r="A527" s="3" t="s">
        <v>887</v>
      </c>
      <c r="B527" s="3" t="str">
        <f>INDEX('Plant data'!D:D,MATCH('Blast furnaces'!$A527,'Plant data'!$A:$A,0))</f>
        <v>unknown</v>
      </c>
      <c r="C527" s="3" t="str">
        <f>INDEX('Plant data'!E:E,MATCH('Blast furnaces'!$A527,'Plant data'!$A:$A,0))</f>
        <v>Jiangsu</v>
      </c>
      <c r="D527" s="3" t="str">
        <f>INDEX('Plant data'!F:F,MATCH('Blast furnaces'!$A527,'Plant data'!$A:$A,0))</f>
        <v>China</v>
      </c>
      <c r="E527" s="3" t="s">
        <v>892</v>
      </c>
      <c r="F527" s="3" t="s">
        <v>243</v>
      </c>
      <c r="G527" s="5" t="s">
        <v>889</v>
      </c>
      <c r="H527" s="3" t="s">
        <v>190</v>
      </c>
      <c r="I527" s="3" t="s">
        <v>30</v>
      </c>
      <c r="J527" s="3" t="s">
        <v>30</v>
      </c>
      <c r="K527" s="3" t="s">
        <v>30</v>
      </c>
      <c r="L527" s="3" t="s">
        <v>30</v>
      </c>
      <c r="M527" s="6">
        <v>43817</v>
      </c>
      <c r="N527" s="3" t="s">
        <v>30</v>
      </c>
      <c r="O527" s="3">
        <v>2022</v>
      </c>
      <c r="P527" s="3">
        <v>650</v>
      </c>
      <c r="Q527" s="3">
        <v>550</v>
      </c>
      <c r="R527" s="8"/>
      <c r="S527" s="9" t="str">
        <f t="shared" si="64"/>
        <v/>
      </c>
      <c r="T527" s="2"/>
      <c r="U527" s="2"/>
      <c r="V527" s="2"/>
      <c r="W527" s="2"/>
    </row>
    <row r="528" spans="1:23" ht="14.5" hidden="1" x14ac:dyDescent="0.35">
      <c r="A528" s="3" t="s">
        <v>887</v>
      </c>
      <c r="B528" s="3" t="str">
        <f>INDEX('Plant data'!D:D,MATCH('Blast furnaces'!$A528,'Plant data'!$A:$A,0))</f>
        <v>unknown</v>
      </c>
      <c r="C528" s="3" t="str">
        <f>INDEX('Plant data'!E:E,MATCH('Blast furnaces'!$A528,'Plant data'!$A:$A,0))</f>
        <v>Jiangsu</v>
      </c>
      <c r="D528" s="3" t="str">
        <f>INDEX('Plant data'!F:F,MATCH('Blast furnaces'!$A528,'Plant data'!$A:$A,0))</f>
        <v>China</v>
      </c>
      <c r="E528" s="3" t="s">
        <v>893</v>
      </c>
      <c r="F528" s="3" t="s">
        <v>245</v>
      </c>
      <c r="G528" s="5" t="s">
        <v>889</v>
      </c>
      <c r="H528" s="3" t="s">
        <v>190</v>
      </c>
      <c r="I528" s="3" t="s">
        <v>30</v>
      </c>
      <c r="J528" s="3" t="s">
        <v>30</v>
      </c>
      <c r="K528" s="3" t="s">
        <v>30</v>
      </c>
      <c r="L528" s="3" t="s">
        <v>30</v>
      </c>
      <c r="M528" s="6">
        <v>43817</v>
      </c>
      <c r="N528" s="3" t="s">
        <v>30</v>
      </c>
      <c r="O528" s="3">
        <v>2022</v>
      </c>
      <c r="P528" s="3">
        <v>750</v>
      </c>
      <c r="Q528" s="3">
        <v>660</v>
      </c>
      <c r="R528" s="8"/>
      <c r="S528" s="9" t="str">
        <f t="shared" si="64"/>
        <v/>
      </c>
      <c r="T528" s="2"/>
      <c r="U528" s="2"/>
      <c r="V528" s="2"/>
      <c r="W528" s="2"/>
    </row>
    <row r="529" spans="1:23" ht="14.5" hidden="1" x14ac:dyDescent="0.35">
      <c r="A529" s="3" t="s">
        <v>887</v>
      </c>
      <c r="B529" s="3" t="str">
        <f>INDEX('Plant data'!D:D,MATCH('Blast furnaces'!$A529,'Plant data'!$A:$A,0))</f>
        <v>unknown</v>
      </c>
      <c r="C529" s="3" t="str">
        <f>INDEX('Plant data'!E:E,MATCH('Blast furnaces'!$A529,'Plant data'!$A:$A,0))</f>
        <v>Jiangsu</v>
      </c>
      <c r="D529" s="3" t="str">
        <f>INDEX('Plant data'!F:F,MATCH('Blast furnaces'!$A529,'Plant data'!$A:$A,0))</f>
        <v>China</v>
      </c>
      <c r="E529" s="3" t="s">
        <v>894</v>
      </c>
      <c r="F529" s="3" t="s">
        <v>247</v>
      </c>
      <c r="G529" s="5" t="s">
        <v>889</v>
      </c>
      <c r="H529" s="3" t="s">
        <v>190</v>
      </c>
      <c r="I529" s="3" t="s">
        <v>30</v>
      </c>
      <c r="J529" s="3" t="s">
        <v>30</v>
      </c>
      <c r="K529" s="3" t="s">
        <v>30</v>
      </c>
      <c r="L529" s="3" t="s">
        <v>30</v>
      </c>
      <c r="M529" s="6">
        <v>43817</v>
      </c>
      <c r="N529" s="3" t="s">
        <v>30</v>
      </c>
      <c r="O529" s="3">
        <v>2022</v>
      </c>
      <c r="P529" s="3">
        <v>900</v>
      </c>
      <c r="Q529" s="3">
        <v>850</v>
      </c>
      <c r="R529" s="8"/>
      <c r="S529" s="9" t="str">
        <f t="shared" si="64"/>
        <v/>
      </c>
      <c r="T529" s="2"/>
      <c r="U529" s="2"/>
      <c r="V529" s="2"/>
      <c r="W529" s="2"/>
    </row>
    <row r="530" spans="1:23" ht="14.5" hidden="1" x14ac:dyDescent="0.35">
      <c r="A530" s="3" t="s">
        <v>887</v>
      </c>
      <c r="B530" s="3" t="str">
        <f>INDEX('Plant data'!D:D,MATCH('Blast furnaces'!$A530,'Plant data'!$A:$A,0))</f>
        <v>unknown</v>
      </c>
      <c r="C530" s="3" t="str">
        <f>INDEX('Plant data'!E:E,MATCH('Blast furnaces'!$A530,'Plant data'!$A:$A,0))</f>
        <v>Jiangsu</v>
      </c>
      <c r="D530" s="3" t="str">
        <f>INDEX('Plant data'!F:F,MATCH('Blast furnaces'!$A530,'Plant data'!$A:$A,0))</f>
        <v>China</v>
      </c>
      <c r="E530" s="3" t="s">
        <v>895</v>
      </c>
      <c r="F530" s="3" t="s">
        <v>474</v>
      </c>
      <c r="G530" s="5" t="s">
        <v>889</v>
      </c>
      <c r="H530" s="3" t="s">
        <v>190</v>
      </c>
      <c r="I530" s="3" t="s">
        <v>30</v>
      </c>
      <c r="J530" s="3" t="s">
        <v>30</v>
      </c>
      <c r="K530" s="3" t="s">
        <v>30</v>
      </c>
      <c r="L530" s="3" t="s">
        <v>30</v>
      </c>
      <c r="M530" s="6">
        <v>43817</v>
      </c>
      <c r="N530" s="3" t="s">
        <v>30</v>
      </c>
      <c r="O530" s="3">
        <v>2022</v>
      </c>
      <c r="P530" s="3">
        <v>900</v>
      </c>
      <c r="Q530" s="3">
        <v>850</v>
      </c>
      <c r="R530" s="8"/>
      <c r="S530" s="9" t="str">
        <f t="shared" si="64"/>
        <v/>
      </c>
      <c r="T530" s="2"/>
      <c r="U530" s="2"/>
      <c r="V530" s="2"/>
      <c r="W530" s="2"/>
    </row>
    <row r="531" spans="1:23" ht="14.5" hidden="1" x14ac:dyDescent="0.35">
      <c r="A531" s="3" t="s">
        <v>887</v>
      </c>
      <c r="B531" s="3" t="str">
        <f>INDEX('Plant data'!D:D,MATCH('Blast furnaces'!$A531,'Plant data'!$A:$A,0))</f>
        <v>unknown</v>
      </c>
      <c r="C531" s="3" t="str">
        <f>INDEX('Plant data'!E:E,MATCH('Blast furnaces'!$A531,'Plant data'!$A:$A,0))</f>
        <v>Jiangsu</v>
      </c>
      <c r="D531" s="3" t="str">
        <f>INDEX('Plant data'!F:F,MATCH('Blast furnaces'!$A531,'Plant data'!$A:$A,0))</f>
        <v>China</v>
      </c>
      <c r="E531" s="3" t="s">
        <v>896</v>
      </c>
      <c r="F531" s="3" t="s">
        <v>392</v>
      </c>
      <c r="G531" s="5" t="s">
        <v>889</v>
      </c>
      <c r="H531" s="3" t="s">
        <v>190</v>
      </c>
      <c r="I531" s="3" t="s">
        <v>30</v>
      </c>
      <c r="J531" s="3" t="s">
        <v>30</v>
      </c>
      <c r="K531" s="3" t="s">
        <v>30</v>
      </c>
      <c r="L531" s="3" t="s">
        <v>30</v>
      </c>
      <c r="M531" s="6">
        <v>43817</v>
      </c>
      <c r="N531" s="3" t="s">
        <v>30</v>
      </c>
      <c r="O531" s="3">
        <v>2023</v>
      </c>
      <c r="P531" s="3">
        <v>1370</v>
      </c>
      <c r="Q531" s="3">
        <v>1580</v>
      </c>
      <c r="R531" s="8"/>
      <c r="S531" s="9" t="str">
        <f t="shared" si="64"/>
        <v/>
      </c>
      <c r="T531" s="2"/>
      <c r="U531" s="2"/>
      <c r="V531" s="2"/>
      <c r="W531" s="2"/>
    </row>
    <row r="532" spans="1:23" ht="14.5" hidden="1" x14ac:dyDescent="0.35">
      <c r="A532" s="3" t="s">
        <v>887</v>
      </c>
      <c r="B532" s="3" t="str">
        <f>INDEX('Plant data'!D:D,MATCH('Blast furnaces'!$A532,'Plant data'!$A:$A,0))</f>
        <v>unknown</v>
      </c>
      <c r="C532" s="3" t="str">
        <f>INDEX('Plant data'!E:E,MATCH('Blast furnaces'!$A532,'Plant data'!$A:$A,0))</f>
        <v>Jiangsu</v>
      </c>
      <c r="D532" s="3" t="str">
        <f>INDEX('Plant data'!F:F,MATCH('Blast furnaces'!$A532,'Plant data'!$A:$A,0))</f>
        <v>China</v>
      </c>
      <c r="E532" s="3" t="s">
        <v>897</v>
      </c>
      <c r="F532" s="3" t="s">
        <v>881</v>
      </c>
      <c r="G532" s="5" t="s">
        <v>889</v>
      </c>
      <c r="H532" s="3" t="s">
        <v>29</v>
      </c>
      <c r="I532" s="3" t="s">
        <v>30</v>
      </c>
      <c r="J532" s="3" t="s">
        <v>30</v>
      </c>
      <c r="K532" s="3">
        <v>2012</v>
      </c>
      <c r="L532" s="3">
        <v>13</v>
      </c>
      <c r="M532" s="3" t="s">
        <v>30</v>
      </c>
      <c r="N532" s="3" t="s">
        <v>30</v>
      </c>
      <c r="O532" s="3" t="s">
        <v>30</v>
      </c>
      <c r="P532" s="3">
        <v>1370</v>
      </c>
      <c r="Q532" s="3">
        <v>1580</v>
      </c>
      <c r="R532" s="8"/>
      <c r="S532" s="9" t="str">
        <f t="shared" si="64"/>
        <v/>
      </c>
      <c r="T532" s="9" t="str">
        <f t="shared" ref="T532:T534" si="65">IF(R532="","",EDATE(S532,240))</f>
        <v/>
      </c>
      <c r="U532" s="2"/>
      <c r="V532" s="2"/>
      <c r="W532" s="2"/>
    </row>
    <row r="533" spans="1:23" ht="14.5" hidden="1" x14ac:dyDescent="0.35">
      <c r="A533" s="3" t="s">
        <v>887</v>
      </c>
      <c r="B533" s="3" t="str">
        <f>INDEX('Plant data'!D:D,MATCH('Blast furnaces'!$A533,'Plant data'!$A:$A,0))</f>
        <v>unknown</v>
      </c>
      <c r="C533" s="3" t="str">
        <f>INDEX('Plant data'!E:E,MATCH('Blast furnaces'!$A533,'Plant data'!$A:$A,0))</f>
        <v>Jiangsu</v>
      </c>
      <c r="D533" s="3" t="str">
        <f>INDEX('Plant data'!F:F,MATCH('Blast furnaces'!$A533,'Plant data'!$A:$A,0))</f>
        <v>China</v>
      </c>
      <c r="E533" s="3" t="s">
        <v>898</v>
      </c>
      <c r="F533" s="3" t="s">
        <v>883</v>
      </c>
      <c r="G533" s="5" t="s">
        <v>889</v>
      </c>
      <c r="H533" s="3" t="s">
        <v>29</v>
      </c>
      <c r="I533" s="3" t="s">
        <v>30</v>
      </c>
      <c r="J533" s="3" t="s">
        <v>30</v>
      </c>
      <c r="K533" s="3">
        <v>2012</v>
      </c>
      <c r="L533" s="3">
        <v>13</v>
      </c>
      <c r="M533" s="3" t="s">
        <v>30</v>
      </c>
      <c r="N533" s="3" t="s">
        <v>30</v>
      </c>
      <c r="O533" s="3" t="s">
        <v>30</v>
      </c>
      <c r="P533" s="3">
        <v>1370</v>
      </c>
      <c r="Q533" s="3">
        <v>1580</v>
      </c>
      <c r="R533" s="8"/>
      <c r="S533" s="9" t="str">
        <f t="shared" si="64"/>
        <v/>
      </c>
      <c r="T533" s="9" t="str">
        <f t="shared" si="65"/>
        <v/>
      </c>
      <c r="U533" s="2"/>
      <c r="V533" s="2"/>
      <c r="W533" s="2"/>
    </row>
    <row r="534" spans="1:23" ht="14.5" hidden="1" x14ac:dyDescent="0.35">
      <c r="A534" s="3" t="s">
        <v>899</v>
      </c>
      <c r="B534" s="3" t="str">
        <f>INDEX('Plant data'!D:D,MATCH('Blast furnaces'!$A534,'Plant data'!$A:$A,0))</f>
        <v>Meili</v>
      </c>
      <c r="C534" s="3" t="str">
        <f>INDEX('Plant data'!E:E,MATCH('Blast furnaces'!$A534,'Plant data'!$A:$A,0))</f>
        <v>Jiangsu</v>
      </c>
      <c r="D534" s="3" t="str">
        <f>INDEX('Plant data'!F:F,MATCH('Blast furnaces'!$A534,'Plant data'!$A:$A,0))</f>
        <v>China</v>
      </c>
      <c r="E534" s="3" t="s">
        <v>900</v>
      </c>
      <c r="F534" s="3" t="s">
        <v>62</v>
      </c>
      <c r="G534" s="5" t="s">
        <v>901</v>
      </c>
      <c r="H534" s="3" t="s">
        <v>29</v>
      </c>
      <c r="I534" s="3" t="s">
        <v>30</v>
      </c>
      <c r="J534" s="3" t="s">
        <v>30</v>
      </c>
      <c r="K534" s="3" t="s">
        <v>30</v>
      </c>
      <c r="L534" s="3" t="s">
        <v>30</v>
      </c>
      <c r="M534" s="3" t="s">
        <v>30</v>
      </c>
      <c r="N534" s="3" t="s">
        <v>30</v>
      </c>
      <c r="O534" s="3" t="s">
        <v>30</v>
      </c>
      <c r="P534" s="3">
        <v>1040</v>
      </c>
      <c r="Q534" s="3">
        <v>1080</v>
      </c>
      <c r="R534" s="4">
        <v>44927</v>
      </c>
      <c r="S534" s="9">
        <f t="shared" si="64"/>
        <v>44927</v>
      </c>
      <c r="T534" s="9">
        <f t="shared" si="65"/>
        <v>52232</v>
      </c>
      <c r="U534" s="2"/>
      <c r="V534" s="2"/>
      <c r="W534" s="2"/>
    </row>
    <row r="535" spans="1:23" ht="14.5" hidden="1" x14ac:dyDescent="0.35">
      <c r="A535" s="3" t="s">
        <v>902</v>
      </c>
      <c r="B535" s="3" t="str">
        <f>INDEX('Plant data'!D:D,MATCH('Blast furnaces'!$A535,'Plant data'!$A:$A,0))</f>
        <v>Liyang</v>
      </c>
      <c r="C535" s="3" t="str">
        <f>INDEX('Plant data'!E:E,MATCH('Blast furnaces'!$A535,'Plant data'!$A:$A,0))</f>
        <v>Jiangsu</v>
      </c>
      <c r="D535" s="3" t="str">
        <f>INDEX('Plant data'!F:F,MATCH('Blast furnaces'!$A535,'Plant data'!$A:$A,0))</f>
        <v>China</v>
      </c>
      <c r="E535" s="3" t="s">
        <v>903</v>
      </c>
      <c r="F535" s="3" t="s">
        <v>27</v>
      </c>
      <c r="G535" s="5" t="s">
        <v>904</v>
      </c>
      <c r="H535" s="3" t="s">
        <v>190</v>
      </c>
      <c r="I535" s="3" t="s">
        <v>30</v>
      </c>
      <c r="J535" s="3" t="s">
        <v>30</v>
      </c>
      <c r="K535" s="3">
        <v>2004</v>
      </c>
      <c r="L535" s="3">
        <v>17.920000000000002</v>
      </c>
      <c r="M535" s="6">
        <v>44957</v>
      </c>
      <c r="N535" s="7">
        <v>44501</v>
      </c>
      <c r="O535" s="7">
        <v>44531</v>
      </c>
      <c r="P535" s="3">
        <v>550</v>
      </c>
      <c r="Q535" s="3">
        <v>450</v>
      </c>
      <c r="R535" s="8"/>
      <c r="S535" s="9" t="str">
        <f t="shared" si="64"/>
        <v/>
      </c>
      <c r="T535" s="2"/>
      <c r="U535" s="2"/>
      <c r="V535" s="2"/>
      <c r="W535" s="2"/>
    </row>
    <row r="536" spans="1:23" ht="14.5" hidden="1" x14ac:dyDescent="0.35">
      <c r="A536" s="3" t="s">
        <v>902</v>
      </c>
      <c r="B536" s="3" t="str">
        <f>INDEX('Plant data'!D:D,MATCH('Blast furnaces'!$A536,'Plant data'!$A:$A,0))</f>
        <v>Liyang</v>
      </c>
      <c r="C536" s="3" t="str">
        <f>INDEX('Plant data'!E:E,MATCH('Blast furnaces'!$A536,'Plant data'!$A:$A,0))</f>
        <v>Jiangsu</v>
      </c>
      <c r="D536" s="3" t="str">
        <f>INDEX('Plant data'!F:F,MATCH('Blast furnaces'!$A536,'Plant data'!$A:$A,0))</f>
        <v>China</v>
      </c>
      <c r="E536" s="3" t="s">
        <v>905</v>
      </c>
      <c r="F536" s="3" t="s">
        <v>62</v>
      </c>
      <c r="G536" s="5" t="s">
        <v>904</v>
      </c>
      <c r="H536" s="3" t="s">
        <v>190</v>
      </c>
      <c r="I536" s="3" t="s">
        <v>30</v>
      </c>
      <c r="J536" s="3" t="s">
        <v>30</v>
      </c>
      <c r="K536" s="3" t="s">
        <v>30</v>
      </c>
      <c r="L536" s="3" t="s">
        <v>30</v>
      </c>
      <c r="M536" s="6">
        <v>44957</v>
      </c>
      <c r="N536" s="7">
        <v>44501</v>
      </c>
      <c r="O536" s="7">
        <v>44531</v>
      </c>
      <c r="P536" s="3">
        <v>1150</v>
      </c>
      <c r="Q536" s="3">
        <v>1250</v>
      </c>
      <c r="R536" s="8"/>
      <c r="S536" s="9" t="str">
        <f t="shared" si="64"/>
        <v/>
      </c>
      <c r="T536" s="2"/>
      <c r="U536" s="2"/>
      <c r="V536" s="2"/>
      <c r="W536" s="2"/>
    </row>
    <row r="537" spans="1:23" ht="14.5" hidden="1" x14ac:dyDescent="0.35">
      <c r="A537" s="3" t="s">
        <v>906</v>
      </c>
      <c r="B537" s="3" t="str">
        <f>INDEX('Plant data'!D:D,MATCH('Blast furnaces'!$A537,'Plant data'!$A:$A,0))</f>
        <v>Lianyungang</v>
      </c>
      <c r="C537" s="3" t="str">
        <f>INDEX('Plant data'!E:E,MATCH('Blast furnaces'!$A537,'Plant data'!$A:$A,0))</f>
        <v>Jiangsu</v>
      </c>
      <c r="D537" s="3" t="str">
        <f>INDEX('Plant data'!F:F,MATCH('Blast furnaces'!$A537,'Plant data'!$A:$A,0))</f>
        <v>China</v>
      </c>
      <c r="E537" s="3" t="s">
        <v>907</v>
      </c>
      <c r="F537" s="3" t="s">
        <v>39</v>
      </c>
      <c r="G537" s="5" t="s">
        <v>908</v>
      </c>
      <c r="H537" s="3" t="s">
        <v>190</v>
      </c>
      <c r="I537" s="3" t="s">
        <v>30</v>
      </c>
      <c r="J537" s="3" t="s">
        <v>30</v>
      </c>
      <c r="K537" s="3">
        <v>2014</v>
      </c>
      <c r="L537" s="3">
        <v>9.64</v>
      </c>
      <c r="M537" s="4">
        <v>45108</v>
      </c>
      <c r="N537" s="3" t="s">
        <v>30</v>
      </c>
      <c r="O537" s="6">
        <v>45162</v>
      </c>
      <c r="P537" s="3">
        <v>1000</v>
      </c>
      <c r="Q537" s="3">
        <v>1080</v>
      </c>
      <c r="R537" s="8"/>
      <c r="S537" s="9" t="str">
        <f t="shared" si="64"/>
        <v/>
      </c>
      <c r="T537" s="2"/>
      <c r="U537" s="2"/>
      <c r="V537" s="2"/>
      <c r="W537" s="2"/>
    </row>
    <row r="538" spans="1:23" ht="14.5" hidden="1" x14ac:dyDescent="0.35">
      <c r="A538" s="3" t="s">
        <v>906</v>
      </c>
      <c r="B538" s="3" t="str">
        <f>INDEX('Plant data'!D:D,MATCH('Blast furnaces'!$A538,'Plant data'!$A:$A,0))</f>
        <v>Lianyungang</v>
      </c>
      <c r="C538" s="3" t="str">
        <f>INDEX('Plant data'!E:E,MATCH('Blast furnaces'!$A538,'Plant data'!$A:$A,0))</f>
        <v>Jiangsu</v>
      </c>
      <c r="D538" s="3" t="str">
        <f>INDEX('Plant data'!F:F,MATCH('Blast furnaces'!$A538,'Plant data'!$A:$A,0))</f>
        <v>China</v>
      </c>
      <c r="E538" s="3" t="s">
        <v>909</v>
      </c>
      <c r="F538" s="3" t="s">
        <v>243</v>
      </c>
      <c r="G538" s="5" t="s">
        <v>908</v>
      </c>
      <c r="H538" s="3" t="s">
        <v>190</v>
      </c>
      <c r="I538" s="3" t="s">
        <v>30</v>
      </c>
      <c r="J538" s="4">
        <v>43709</v>
      </c>
      <c r="K538" s="3">
        <v>2019</v>
      </c>
      <c r="L538" s="3">
        <v>4.6399999999999997</v>
      </c>
      <c r="M538" s="4">
        <v>45108</v>
      </c>
      <c r="N538" s="3" t="s">
        <v>30</v>
      </c>
      <c r="O538" s="6">
        <v>45162</v>
      </c>
      <c r="P538" s="3">
        <v>1000</v>
      </c>
      <c r="Q538" s="3">
        <v>1080</v>
      </c>
      <c r="R538" s="8"/>
      <c r="S538" s="9" t="str">
        <f t="shared" si="64"/>
        <v/>
      </c>
      <c r="T538" s="2"/>
      <c r="U538" s="2"/>
      <c r="V538" s="2"/>
      <c r="W538" s="2"/>
    </row>
    <row r="539" spans="1:23" ht="14.5" hidden="1" x14ac:dyDescent="0.35">
      <c r="A539" s="3" t="s">
        <v>906</v>
      </c>
      <c r="B539" s="3" t="str">
        <f>INDEX('Plant data'!D:D,MATCH('Blast furnaces'!$A539,'Plant data'!$A:$A,0))</f>
        <v>Lianyungang</v>
      </c>
      <c r="C539" s="3" t="str">
        <f>INDEX('Plant data'!E:E,MATCH('Blast furnaces'!$A539,'Plant data'!$A:$A,0))</f>
        <v>Jiangsu</v>
      </c>
      <c r="D539" s="3" t="str">
        <f>INDEX('Plant data'!F:F,MATCH('Blast furnaces'!$A539,'Plant data'!$A:$A,0))</f>
        <v>China</v>
      </c>
      <c r="E539" s="3" t="s">
        <v>910</v>
      </c>
      <c r="F539" s="3" t="s">
        <v>236</v>
      </c>
      <c r="G539" s="5" t="s">
        <v>908</v>
      </c>
      <c r="H539" s="3" t="s">
        <v>224</v>
      </c>
      <c r="I539" s="4">
        <v>45078</v>
      </c>
      <c r="J539" s="6">
        <v>45162</v>
      </c>
      <c r="K539" s="3" t="s">
        <v>30</v>
      </c>
      <c r="L539" s="3" t="s">
        <v>30</v>
      </c>
      <c r="M539" s="3" t="s">
        <v>30</v>
      </c>
      <c r="N539" s="3" t="s">
        <v>30</v>
      </c>
      <c r="O539" s="3" t="s">
        <v>30</v>
      </c>
      <c r="P539" s="3">
        <v>1150</v>
      </c>
      <c r="Q539" s="3">
        <v>1250</v>
      </c>
      <c r="R539" s="8"/>
      <c r="S539" s="9" t="str">
        <f t="shared" si="64"/>
        <v/>
      </c>
      <c r="T539" s="2"/>
      <c r="U539" s="2"/>
      <c r="V539" s="2"/>
      <c r="W539" s="2"/>
    </row>
    <row r="540" spans="1:23" ht="14.5" hidden="1" x14ac:dyDescent="0.35">
      <c r="A540" s="3" t="s">
        <v>906</v>
      </c>
      <c r="B540" s="3" t="str">
        <f>INDEX('Plant data'!D:D,MATCH('Blast furnaces'!$A540,'Plant data'!$A:$A,0))</f>
        <v>Lianyungang</v>
      </c>
      <c r="C540" s="3" t="str">
        <f>INDEX('Plant data'!E:E,MATCH('Blast furnaces'!$A540,'Plant data'!$A:$A,0))</f>
        <v>Jiangsu</v>
      </c>
      <c r="D540" s="3" t="str">
        <f>INDEX('Plant data'!F:F,MATCH('Blast furnaces'!$A540,'Plant data'!$A:$A,0))</f>
        <v>China</v>
      </c>
      <c r="E540" s="3" t="s">
        <v>911</v>
      </c>
      <c r="F540" s="3" t="s">
        <v>62</v>
      </c>
      <c r="G540" s="5" t="s">
        <v>908</v>
      </c>
      <c r="H540" s="3" t="s">
        <v>29</v>
      </c>
      <c r="I540" s="3" t="s">
        <v>30</v>
      </c>
      <c r="J540" s="3" t="s">
        <v>30</v>
      </c>
      <c r="K540" s="3" t="s">
        <v>30</v>
      </c>
      <c r="L540" s="3" t="s">
        <v>30</v>
      </c>
      <c r="M540" s="3" t="s">
        <v>30</v>
      </c>
      <c r="N540" s="3" t="s">
        <v>30</v>
      </c>
      <c r="O540" s="3" t="s">
        <v>30</v>
      </c>
      <c r="P540" s="3">
        <v>1000</v>
      </c>
      <c r="Q540" s="3">
        <v>1080</v>
      </c>
      <c r="R540" s="8"/>
      <c r="S540" s="9" t="str">
        <f t="shared" si="64"/>
        <v/>
      </c>
      <c r="T540" s="9" t="str">
        <f>IF(R540="","",EDATE(S540,240))</f>
        <v/>
      </c>
      <c r="U540" s="2"/>
      <c r="V540" s="2"/>
      <c r="W540" s="2"/>
    </row>
    <row r="541" spans="1:23" ht="14.5" hidden="1" x14ac:dyDescent="0.35">
      <c r="A541" s="3" t="s">
        <v>906</v>
      </c>
      <c r="B541" s="3" t="str">
        <f>INDEX('Plant data'!D:D,MATCH('Blast furnaces'!$A541,'Plant data'!$A:$A,0))</f>
        <v>Lianyungang</v>
      </c>
      <c r="C541" s="3" t="str">
        <f>INDEX('Plant data'!E:E,MATCH('Blast furnaces'!$A541,'Plant data'!$A:$A,0))</f>
        <v>Jiangsu</v>
      </c>
      <c r="D541" s="3" t="str">
        <f>INDEX('Plant data'!F:F,MATCH('Blast furnaces'!$A541,'Plant data'!$A:$A,0))</f>
        <v>China</v>
      </c>
      <c r="E541" s="3" t="s">
        <v>912</v>
      </c>
      <c r="F541" s="3" t="s">
        <v>43</v>
      </c>
      <c r="G541" s="5" t="s">
        <v>908</v>
      </c>
      <c r="H541" s="3" t="s">
        <v>190</v>
      </c>
      <c r="I541" s="3" t="s">
        <v>30</v>
      </c>
      <c r="J541" s="3" t="s">
        <v>30</v>
      </c>
      <c r="K541" s="3">
        <v>2015</v>
      </c>
      <c r="L541" s="3">
        <v>8.9</v>
      </c>
      <c r="M541" s="3" t="s">
        <v>30</v>
      </c>
      <c r="N541" s="3" t="s">
        <v>30</v>
      </c>
      <c r="O541" s="6">
        <v>45254</v>
      </c>
      <c r="P541" s="3">
        <v>1000</v>
      </c>
      <c r="Q541" s="3">
        <v>1080</v>
      </c>
      <c r="R541" s="8"/>
      <c r="S541" s="9" t="str">
        <f t="shared" si="64"/>
        <v/>
      </c>
      <c r="T541" s="2"/>
      <c r="U541" s="2"/>
      <c r="V541" s="2"/>
      <c r="W541" s="2"/>
    </row>
    <row r="542" spans="1:23" ht="14.5" hidden="1" x14ac:dyDescent="0.35">
      <c r="A542" s="3" t="s">
        <v>906</v>
      </c>
      <c r="B542" s="3" t="str">
        <f>INDEX('Plant data'!D:D,MATCH('Blast furnaces'!$A542,'Plant data'!$A:$A,0))</f>
        <v>Lianyungang</v>
      </c>
      <c r="C542" s="3" t="str">
        <f>INDEX('Plant data'!E:E,MATCH('Blast furnaces'!$A542,'Plant data'!$A:$A,0))</f>
        <v>Jiangsu</v>
      </c>
      <c r="D542" s="3" t="str">
        <f>INDEX('Plant data'!F:F,MATCH('Blast furnaces'!$A542,'Plant data'!$A:$A,0))</f>
        <v>China</v>
      </c>
      <c r="E542" s="3" t="s">
        <v>913</v>
      </c>
      <c r="F542" s="3" t="s">
        <v>180</v>
      </c>
      <c r="G542" s="5" t="s">
        <v>908</v>
      </c>
      <c r="H542" s="3" t="s">
        <v>29</v>
      </c>
      <c r="I542" s="4">
        <v>43617</v>
      </c>
      <c r="J542" s="4">
        <v>43922</v>
      </c>
      <c r="K542" s="3">
        <v>2021</v>
      </c>
      <c r="L542" s="3">
        <v>4</v>
      </c>
      <c r="M542" s="3" t="s">
        <v>30</v>
      </c>
      <c r="N542" s="3" t="s">
        <v>30</v>
      </c>
      <c r="O542" s="3" t="s">
        <v>30</v>
      </c>
      <c r="P542" s="3">
        <v>1150</v>
      </c>
      <c r="Q542" s="3">
        <v>1250</v>
      </c>
      <c r="R542" s="8"/>
      <c r="S542" s="9" t="str">
        <f t="shared" si="64"/>
        <v/>
      </c>
      <c r="T542" s="9" t="str">
        <f t="shared" ref="T542:T547" si="66">IF(R542="","",EDATE(S542,240))</f>
        <v/>
      </c>
      <c r="U542" s="2"/>
      <c r="V542" s="2"/>
      <c r="W542" s="2"/>
    </row>
    <row r="543" spans="1:23" ht="14.5" hidden="1" x14ac:dyDescent="0.35">
      <c r="A543" s="3" t="s">
        <v>914</v>
      </c>
      <c r="B543" s="3" t="str">
        <f>INDEX('Plant data'!D:D,MATCH('Blast furnaces'!$A543,'Plant data'!$A:$A,0))</f>
        <v>Gougang</v>
      </c>
      <c r="C543" s="3" t="str">
        <f>INDEX('Plant data'!E:E,MATCH('Blast furnaces'!$A543,'Plant data'!$A:$A,0))</f>
        <v>Jiangsu</v>
      </c>
      <c r="D543" s="3" t="str">
        <f>INDEX('Plant data'!F:F,MATCH('Blast furnaces'!$A543,'Plant data'!$A:$A,0))</f>
        <v>China</v>
      </c>
      <c r="E543" s="3" t="s">
        <v>915</v>
      </c>
      <c r="F543" s="3" t="s">
        <v>62</v>
      </c>
      <c r="G543" s="5" t="s">
        <v>916</v>
      </c>
      <c r="H543" s="3" t="s">
        <v>29</v>
      </c>
      <c r="I543" s="3" t="s">
        <v>30</v>
      </c>
      <c r="J543" s="3" t="s">
        <v>30</v>
      </c>
      <c r="K543" s="3" t="s">
        <v>30</v>
      </c>
      <c r="L543" s="3" t="s">
        <v>30</v>
      </c>
      <c r="M543" s="3" t="s">
        <v>30</v>
      </c>
      <c r="N543" s="3" t="s">
        <v>30</v>
      </c>
      <c r="O543" s="3" t="s">
        <v>30</v>
      </c>
      <c r="P543" s="3">
        <v>1000</v>
      </c>
      <c r="Q543" s="3">
        <v>1080</v>
      </c>
      <c r="R543" s="8"/>
      <c r="S543" s="9" t="str">
        <f t="shared" si="64"/>
        <v/>
      </c>
      <c r="T543" s="9" t="str">
        <f t="shared" si="66"/>
        <v/>
      </c>
      <c r="U543" s="2"/>
      <c r="V543" s="2"/>
      <c r="W543" s="2"/>
    </row>
    <row r="544" spans="1:23" ht="14.5" hidden="1" x14ac:dyDescent="0.35">
      <c r="A544" s="3" t="s">
        <v>914</v>
      </c>
      <c r="B544" s="3" t="str">
        <f>INDEX('Plant data'!D:D,MATCH('Blast furnaces'!$A544,'Plant data'!$A:$A,0))</f>
        <v>Gougang</v>
      </c>
      <c r="C544" s="3" t="str">
        <f>INDEX('Plant data'!E:E,MATCH('Blast furnaces'!$A544,'Plant data'!$A:$A,0))</f>
        <v>Jiangsu</v>
      </c>
      <c r="D544" s="3" t="str">
        <f>INDEX('Plant data'!F:F,MATCH('Blast furnaces'!$A544,'Plant data'!$A:$A,0))</f>
        <v>China</v>
      </c>
      <c r="E544" s="3" t="s">
        <v>917</v>
      </c>
      <c r="F544" s="3" t="s">
        <v>180</v>
      </c>
      <c r="G544" s="5" t="s">
        <v>916</v>
      </c>
      <c r="H544" s="3" t="s">
        <v>29</v>
      </c>
      <c r="I544" s="3" t="s">
        <v>30</v>
      </c>
      <c r="J544" s="3" t="s">
        <v>30</v>
      </c>
      <c r="K544" s="3" t="s">
        <v>30</v>
      </c>
      <c r="L544" s="3" t="s">
        <v>30</v>
      </c>
      <c r="M544" s="3" t="s">
        <v>30</v>
      </c>
      <c r="N544" s="3" t="s">
        <v>30</v>
      </c>
      <c r="O544" s="3" t="s">
        <v>30</v>
      </c>
      <c r="P544" s="3">
        <v>1000</v>
      </c>
      <c r="Q544" s="3">
        <v>1080</v>
      </c>
      <c r="R544" s="8"/>
      <c r="S544" s="9" t="str">
        <f t="shared" si="64"/>
        <v/>
      </c>
      <c r="T544" s="9" t="str">
        <f t="shared" si="66"/>
        <v/>
      </c>
      <c r="U544" s="2"/>
      <c r="V544" s="2"/>
      <c r="W544" s="2"/>
    </row>
    <row r="545" spans="1:23" ht="14.5" hidden="1" x14ac:dyDescent="0.35">
      <c r="A545" s="3" t="s">
        <v>914</v>
      </c>
      <c r="B545" s="3" t="str">
        <f>INDEX('Plant data'!D:D,MATCH('Blast furnaces'!$A545,'Plant data'!$A:$A,0))</f>
        <v>Gougang</v>
      </c>
      <c r="C545" s="3" t="str">
        <f>INDEX('Plant data'!E:E,MATCH('Blast furnaces'!$A545,'Plant data'!$A:$A,0))</f>
        <v>Jiangsu</v>
      </c>
      <c r="D545" s="3" t="str">
        <f>INDEX('Plant data'!F:F,MATCH('Blast furnaces'!$A545,'Plant data'!$A:$A,0))</f>
        <v>China</v>
      </c>
      <c r="E545" s="3" t="s">
        <v>918</v>
      </c>
      <c r="F545" s="3" t="s">
        <v>236</v>
      </c>
      <c r="G545" s="5" t="s">
        <v>916</v>
      </c>
      <c r="H545" s="3" t="s">
        <v>29</v>
      </c>
      <c r="I545" s="3" t="s">
        <v>30</v>
      </c>
      <c r="J545" s="3" t="s">
        <v>30</v>
      </c>
      <c r="K545" s="3" t="s">
        <v>30</v>
      </c>
      <c r="L545" s="3" t="s">
        <v>30</v>
      </c>
      <c r="M545" s="3" t="s">
        <v>30</v>
      </c>
      <c r="N545" s="3" t="s">
        <v>30</v>
      </c>
      <c r="O545" s="3" t="s">
        <v>30</v>
      </c>
      <c r="P545" s="3">
        <v>1000</v>
      </c>
      <c r="Q545" s="3">
        <v>1080</v>
      </c>
      <c r="R545" s="8"/>
      <c r="S545" s="9" t="str">
        <f t="shared" si="64"/>
        <v/>
      </c>
      <c r="T545" s="9" t="str">
        <f t="shared" si="66"/>
        <v/>
      </c>
      <c r="U545" s="2"/>
      <c r="V545" s="2"/>
      <c r="W545" s="2"/>
    </row>
    <row r="546" spans="1:23" ht="14.5" hidden="1" x14ac:dyDescent="0.35">
      <c r="A546" s="3" t="s">
        <v>919</v>
      </c>
      <c r="B546" s="3" t="str">
        <f>INDEX('Plant data'!D:D,MATCH('Blast furnaces'!$A546,'Plant data'!$A:$A,0))</f>
        <v>unknown</v>
      </c>
      <c r="C546" s="3" t="str">
        <f>INDEX('Plant data'!E:E,MATCH('Blast furnaces'!$A546,'Plant data'!$A:$A,0))</f>
        <v>Jiangsu</v>
      </c>
      <c r="D546" s="3" t="str">
        <f>INDEX('Plant data'!F:F,MATCH('Blast furnaces'!$A546,'Plant data'!$A:$A,0))</f>
        <v>China</v>
      </c>
      <c r="E546" s="3" t="s">
        <v>920</v>
      </c>
      <c r="F546" s="3" t="s">
        <v>79</v>
      </c>
      <c r="G546" s="5" t="s">
        <v>921</v>
      </c>
      <c r="H546" s="3" t="s">
        <v>29</v>
      </c>
      <c r="I546" s="3" t="s">
        <v>30</v>
      </c>
      <c r="J546" s="3" t="s">
        <v>30</v>
      </c>
      <c r="K546" s="3">
        <v>2011</v>
      </c>
      <c r="L546" s="3">
        <v>14</v>
      </c>
      <c r="M546" s="3" t="s">
        <v>30</v>
      </c>
      <c r="N546" s="3" t="s">
        <v>30</v>
      </c>
      <c r="O546" s="3" t="s">
        <v>30</v>
      </c>
      <c r="P546" s="3">
        <v>1180</v>
      </c>
      <c r="Q546" s="3">
        <v>1280</v>
      </c>
      <c r="R546" s="7">
        <v>44866</v>
      </c>
      <c r="S546" s="9">
        <f t="shared" si="64"/>
        <v>44866</v>
      </c>
      <c r="T546" s="9">
        <f t="shared" si="66"/>
        <v>52171</v>
      </c>
      <c r="U546" s="2"/>
      <c r="V546" s="2"/>
      <c r="W546" s="2"/>
    </row>
    <row r="547" spans="1:23" ht="14.5" hidden="1" x14ac:dyDescent="0.35">
      <c r="A547" s="3" t="s">
        <v>919</v>
      </c>
      <c r="B547" s="3" t="str">
        <f>INDEX('Plant data'!D:D,MATCH('Blast furnaces'!$A547,'Plant data'!$A:$A,0))</f>
        <v>unknown</v>
      </c>
      <c r="C547" s="3" t="str">
        <f>INDEX('Plant data'!E:E,MATCH('Blast furnaces'!$A547,'Plant data'!$A:$A,0))</f>
        <v>Jiangsu</v>
      </c>
      <c r="D547" s="3" t="str">
        <f>INDEX('Plant data'!F:F,MATCH('Blast furnaces'!$A547,'Plant data'!$A:$A,0))</f>
        <v>China</v>
      </c>
      <c r="E547" s="3" t="s">
        <v>922</v>
      </c>
      <c r="F547" s="3" t="s">
        <v>62</v>
      </c>
      <c r="G547" s="5" t="s">
        <v>921</v>
      </c>
      <c r="H547" s="3" t="s">
        <v>29</v>
      </c>
      <c r="I547" s="3" t="s">
        <v>30</v>
      </c>
      <c r="J547" s="3" t="s">
        <v>30</v>
      </c>
      <c r="K547" s="3">
        <v>2021</v>
      </c>
      <c r="L547" s="3">
        <v>4</v>
      </c>
      <c r="M547" s="3" t="s">
        <v>30</v>
      </c>
      <c r="N547" s="3" t="s">
        <v>30</v>
      </c>
      <c r="O547" s="3" t="s">
        <v>30</v>
      </c>
      <c r="P547" s="3">
        <v>1802</v>
      </c>
      <c r="Q547" s="3">
        <v>2120</v>
      </c>
      <c r="R547" s="8"/>
      <c r="S547" s="9" t="str">
        <f t="shared" si="64"/>
        <v/>
      </c>
      <c r="T547" s="9" t="str">
        <f t="shared" si="66"/>
        <v/>
      </c>
      <c r="U547" s="2"/>
      <c r="V547" s="2"/>
      <c r="W547" s="2"/>
    </row>
    <row r="548" spans="1:23" ht="14.5" hidden="1" x14ac:dyDescent="0.35">
      <c r="A548" s="3" t="s">
        <v>919</v>
      </c>
      <c r="B548" s="3" t="str">
        <f>INDEX('Plant data'!D:D,MATCH('Blast furnaces'!$A548,'Plant data'!$A:$A,0))</f>
        <v>unknown</v>
      </c>
      <c r="C548" s="3" t="str">
        <f>INDEX('Plant data'!E:E,MATCH('Blast furnaces'!$A548,'Plant data'!$A:$A,0))</f>
        <v>Jiangsu</v>
      </c>
      <c r="D548" s="3" t="str">
        <f>INDEX('Plant data'!F:F,MATCH('Blast furnaces'!$A548,'Plant data'!$A:$A,0))</f>
        <v>China</v>
      </c>
      <c r="E548" s="3" t="s">
        <v>923</v>
      </c>
      <c r="F548" s="3" t="s">
        <v>924</v>
      </c>
      <c r="G548" s="5" t="s">
        <v>921</v>
      </c>
      <c r="H548" s="3" t="s">
        <v>190</v>
      </c>
      <c r="I548" s="3" t="s">
        <v>30</v>
      </c>
      <c r="J548" s="3" t="s">
        <v>30</v>
      </c>
      <c r="K548" s="3" t="s">
        <v>30</v>
      </c>
      <c r="L548" s="3" t="s">
        <v>30</v>
      </c>
      <c r="M548" s="4">
        <v>43617</v>
      </c>
      <c r="N548" s="3" t="s">
        <v>30</v>
      </c>
      <c r="O548" s="6">
        <v>44010</v>
      </c>
      <c r="P548" s="3">
        <v>650</v>
      </c>
      <c r="Q548" s="3">
        <v>550</v>
      </c>
      <c r="R548" s="8"/>
      <c r="S548" s="9" t="str">
        <f t="shared" si="64"/>
        <v/>
      </c>
      <c r="T548" s="2"/>
      <c r="U548" s="2"/>
      <c r="V548" s="2"/>
      <c r="W548" s="2"/>
    </row>
    <row r="549" spans="1:23" ht="14.5" hidden="1" x14ac:dyDescent="0.35">
      <c r="A549" s="3" t="s">
        <v>919</v>
      </c>
      <c r="B549" s="3" t="str">
        <f>INDEX('Plant data'!D:D,MATCH('Blast furnaces'!$A549,'Plant data'!$A:$A,0))</f>
        <v>unknown</v>
      </c>
      <c r="C549" s="3" t="str">
        <f>INDEX('Plant data'!E:E,MATCH('Blast furnaces'!$A549,'Plant data'!$A:$A,0))</f>
        <v>Jiangsu</v>
      </c>
      <c r="D549" s="3" t="str">
        <f>INDEX('Plant data'!F:F,MATCH('Blast furnaces'!$A549,'Plant data'!$A:$A,0))</f>
        <v>China</v>
      </c>
      <c r="E549" s="3" t="s">
        <v>925</v>
      </c>
      <c r="F549" s="3" t="s">
        <v>926</v>
      </c>
      <c r="G549" s="5" t="s">
        <v>921</v>
      </c>
      <c r="H549" s="3" t="s">
        <v>190</v>
      </c>
      <c r="I549" s="3" t="s">
        <v>30</v>
      </c>
      <c r="J549" s="3" t="s">
        <v>30</v>
      </c>
      <c r="K549" s="3" t="s">
        <v>30</v>
      </c>
      <c r="L549" s="3" t="s">
        <v>30</v>
      </c>
      <c r="M549" s="4">
        <v>43617</v>
      </c>
      <c r="N549" s="3" t="s">
        <v>30</v>
      </c>
      <c r="O549" s="6">
        <v>44010</v>
      </c>
      <c r="P549" s="3">
        <v>650</v>
      </c>
      <c r="Q549" s="3">
        <v>550</v>
      </c>
      <c r="R549" s="8"/>
      <c r="S549" s="9" t="str">
        <f t="shared" si="64"/>
        <v/>
      </c>
      <c r="T549" s="2"/>
      <c r="U549" s="2"/>
      <c r="V549" s="2"/>
      <c r="W549" s="2"/>
    </row>
    <row r="550" spans="1:23" ht="14.5" hidden="1" x14ac:dyDescent="0.35">
      <c r="A550" s="3" t="s">
        <v>927</v>
      </c>
      <c r="B550" s="3" t="str">
        <f>INDEX('Plant data'!D:D,MATCH('Blast furnaces'!$A550,'Plant data'!$A:$A,0))</f>
        <v>unknown</v>
      </c>
      <c r="C550" s="3" t="str">
        <f>INDEX('Plant data'!E:E,MATCH('Blast furnaces'!$A550,'Plant data'!$A:$A,0))</f>
        <v>Jiangsu</v>
      </c>
      <c r="D550" s="3" t="str">
        <f>INDEX('Plant data'!F:F,MATCH('Blast furnaces'!$A550,'Plant data'!$A:$A,0))</f>
        <v>China</v>
      </c>
      <c r="E550" s="3" t="s">
        <v>928</v>
      </c>
      <c r="F550" s="3" t="s">
        <v>62</v>
      </c>
      <c r="G550" s="5" t="s">
        <v>929</v>
      </c>
      <c r="H550" s="3" t="s">
        <v>29</v>
      </c>
      <c r="I550" s="3" t="s">
        <v>30</v>
      </c>
      <c r="J550" s="3" t="s">
        <v>30</v>
      </c>
      <c r="K550" s="3" t="s">
        <v>30</v>
      </c>
      <c r="L550" s="3" t="s">
        <v>30</v>
      </c>
      <c r="M550" s="3" t="s">
        <v>30</v>
      </c>
      <c r="N550" s="3" t="s">
        <v>30</v>
      </c>
      <c r="O550" s="3" t="s">
        <v>30</v>
      </c>
      <c r="P550" s="3">
        <v>850</v>
      </c>
      <c r="Q550" s="3">
        <v>500</v>
      </c>
      <c r="R550" s="6">
        <v>45092</v>
      </c>
      <c r="S550" s="9">
        <f t="shared" si="64"/>
        <v>45092</v>
      </c>
      <c r="T550" s="9">
        <f t="shared" ref="T550:T551" si="67">IF(R550="","",EDATE(S550,240))</f>
        <v>52397</v>
      </c>
      <c r="U550" s="2"/>
      <c r="V550" s="2"/>
      <c r="W550" s="2"/>
    </row>
    <row r="551" spans="1:23" ht="14.5" hidden="1" x14ac:dyDescent="0.35">
      <c r="A551" s="3" t="s">
        <v>927</v>
      </c>
      <c r="B551" s="3" t="str">
        <f>INDEX('Plant data'!D:D,MATCH('Blast furnaces'!$A551,'Plant data'!$A:$A,0))</f>
        <v>unknown</v>
      </c>
      <c r="C551" s="3" t="str">
        <f>INDEX('Plant data'!E:E,MATCH('Blast furnaces'!$A551,'Plant data'!$A:$A,0))</f>
        <v>Jiangsu</v>
      </c>
      <c r="D551" s="3" t="str">
        <f>INDEX('Plant data'!F:F,MATCH('Blast furnaces'!$A551,'Plant data'!$A:$A,0))</f>
        <v>China</v>
      </c>
      <c r="E551" s="3" t="s">
        <v>930</v>
      </c>
      <c r="F551" s="3" t="s">
        <v>180</v>
      </c>
      <c r="G551" s="5" t="s">
        <v>929</v>
      </c>
      <c r="H551" s="3" t="s">
        <v>29</v>
      </c>
      <c r="I551" s="3" t="s">
        <v>30</v>
      </c>
      <c r="J551" s="3" t="s">
        <v>30</v>
      </c>
      <c r="K551" s="3" t="s">
        <v>30</v>
      </c>
      <c r="L551" s="3" t="s">
        <v>30</v>
      </c>
      <c r="M551" s="3" t="s">
        <v>30</v>
      </c>
      <c r="N551" s="3" t="s">
        <v>30</v>
      </c>
      <c r="O551" s="3" t="s">
        <v>30</v>
      </c>
      <c r="P551" s="3">
        <v>850</v>
      </c>
      <c r="Q551" s="3">
        <v>500</v>
      </c>
      <c r="R551" s="8"/>
      <c r="S551" s="9" t="str">
        <f t="shared" si="64"/>
        <v/>
      </c>
      <c r="T551" s="9" t="str">
        <f t="shared" si="67"/>
        <v/>
      </c>
      <c r="U551" s="2"/>
      <c r="V551" s="2"/>
      <c r="W551" s="2"/>
    </row>
    <row r="552" spans="1:23" ht="14.5" hidden="1" x14ac:dyDescent="0.35">
      <c r="A552" s="3" t="s">
        <v>931</v>
      </c>
      <c r="B552" s="3" t="str">
        <f>INDEX('Plant data'!D:D,MATCH('Blast furnaces'!$A552,'Plant data'!$A:$A,0))</f>
        <v>Qingshanquan</v>
      </c>
      <c r="C552" s="3" t="str">
        <f>INDEX('Plant data'!E:E,MATCH('Blast furnaces'!$A552,'Plant data'!$A:$A,0))</f>
        <v>Jiangsu</v>
      </c>
      <c r="D552" s="3" t="str">
        <f>INDEX('Plant data'!F:F,MATCH('Blast furnaces'!$A552,'Plant data'!$A:$A,0))</f>
        <v>China</v>
      </c>
      <c r="E552" s="3" t="s">
        <v>932</v>
      </c>
      <c r="F552" s="3" t="s">
        <v>62</v>
      </c>
      <c r="G552" s="5" t="s">
        <v>933</v>
      </c>
      <c r="H552" s="3" t="s">
        <v>190</v>
      </c>
      <c r="I552" s="3" t="s">
        <v>30</v>
      </c>
      <c r="J552" s="3" t="s">
        <v>30</v>
      </c>
      <c r="K552" s="3" t="s">
        <v>30</v>
      </c>
      <c r="L552" s="3" t="s">
        <v>30</v>
      </c>
      <c r="M552" s="4">
        <v>43617</v>
      </c>
      <c r="N552" s="3" t="s">
        <v>30</v>
      </c>
      <c r="O552" s="6">
        <v>44010</v>
      </c>
      <c r="P552" s="3">
        <v>720</v>
      </c>
      <c r="Q552" s="3">
        <v>620</v>
      </c>
      <c r="R552" s="8"/>
      <c r="S552" s="9" t="str">
        <f t="shared" si="64"/>
        <v/>
      </c>
      <c r="T552" s="2"/>
      <c r="U552" s="2"/>
      <c r="V552" s="2"/>
      <c r="W552" s="2"/>
    </row>
    <row r="553" spans="1:23" ht="14.5" hidden="1" x14ac:dyDescent="0.35">
      <c r="A553" s="3" t="s">
        <v>931</v>
      </c>
      <c r="B553" s="3" t="str">
        <f>INDEX('Plant data'!D:D,MATCH('Blast furnaces'!$A553,'Plant data'!$A:$A,0))</f>
        <v>Qingshanquan</v>
      </c>
      <c r="C553" s="3" t="str">
        <f>INDEX('Plant data'!E:E,MATCH('Blast furnaces'!$A553,'Plant data'!$A:$A,0))</f>
        <v>Jiangsu</v>
      </c>
      <c r="D553" s="3" t="str">
        <f>INDEX('Plant data'!F:F,MATCH('Blast furnaces'!$A553,'Plant data'!$A:$A,0))</f>
        <v>China</v>
      </c>
      <c r="E553" s="3" t="s">
        <v>934</v>
      </c>
      <c r="F553" s="3" t="s">
        <v>180</v>
      </c>
      <c r="G553" s="5" t="s">
        <v>933</v>
      </c>
      <c r="H553" s="3" t="s">
        <v>190</v>
      </c>
      <c r="I553" s="3" t="s">
        <v>30</v>
      </c>
      <c r="J553" s="3" t="s">
        <v>30</v>
      </c>
      <c r="K553" s="3" t="s">
        <v>30</v>
      </c>
      <c r="L553" s="3" t="s">
        <v>30</v>
      </c>
      <c r="M553" s="4">
        <v>43617</v>
      </c>
      <c r="N553" s="3" t="s">
        <v>30</v>
      </c>
      <c r="O553" s="6">
        <v>44010</v>
      </c>
      <c r="P553" s="3">
        <v>720</v>
      </c>
      <c r="Q553" s="3">
        <v>620</v>
      </c>
      <c r="R553" s="8"/>
      <c r="S553" s="9" t="str">
        <f t="shared" si="64"/>
        <v/>
      </c>
      <c r="T553" s="2"/>
      <c r="U553" s="2"/>
      <c r="V553" s="2"/>
      <c r="W553" s="2"/>
    </row>
    <row r="554" spans="1:23" ht="14.5" hidden="1" x14ac:dyDescent="0.35">
      <c r="A554" s="3" t="s">
        <v>935</v>
      </c>
      <c r="B554" s="3" t="str">
        <f>INDEX('Plant data'!D:D,MATCH('Blast furnaces'!$A554,'Plant data'!$A:$A,0))</f>
        <v>Huangli</v>
      </c>
      <c r="C554" s="3" t="str">
        <f>INDEX('Plant data'!E:E,MATCH('Blast furnaces'!$A554,'Plant data'!$A:$A,0))</f>
        <v>Jiangsu</v>
      </c>
      <c r="D554" s="3" t="str">
        <f>INDEX('Plant data'!F:F,MATCH('Blast furnaces'!$A554,'Plant data'!$A:$A,0))</f>
        <v>China</v>
      </c>
      <c r="E554" s="3" t="s">
        <v>936</v>
      </c>
      <c r="F554" s="3" t="s">
        <v>33</v>
      </c>
      <c r="G554" s="5" t="s">
        <v>937</v>
      </c>
      <c r="H554" s="3" t="s">
        <v>40</v>
      </c>
      <c r="I554" s="3" t="s">
        <v>30</v>
      </c>
      <c r="J554" s="3" t="s">
        <v>30</v>
      </c>
      <c r="K554" s="3" t="s">
        <v>30</v>
      </c>
      <c r="L554" s="3" t="s">
        <v>30</v>
      </c>
      <c r="M554" s="7">
        <v>43800</v>
      </c>
      <c r="N554" s="3" t="s">
        <v>30</v>
      </c>
      <c r="O554" s="3" t="s">
        <v>30</v>
      </c>
      <c r="P554" s="3">
        <v>520</v>
      </c>
      <c r="Q554" s="3">
        <v>550</v>
      </c>
      <c r="R554" s="6">
        <v>45194</v>
      </c>
      <c r="S554" s="9">
        <f t="shared" si="64"/>
        <v>45194</v>
      </c>
      <c r="T554" s="9">
        <f t="shared" ref="T554:T556" si="68">IF(R554="","",EDATE(S554,240))</f>
        <v>52499</v>
      </c>
      <c r="U554" s="2"/>
      <c r="V554" s="2"/>
      <c r="W554" s="2"/>
    </row>
    <row r="555" spans="1:23" ht="14.5" hidden="1" x14ac:dyDescent="0.35">
      <c r="A555" s="3" t="s">
        <v>935</v>
      </c>
      <c r="B555" s="3" t="str">
        <f>INDEX('Plant data'!D:D,MATCH('Blast furnaces'!$A555,'Plant data'!$A:$A,0))</f>
        <v>Huangli</v>
      </c>
      <c r="C555" s="3" t="str">
        <f>INDEX('Plant data'!E:E,MATCH('Blast furnaces'!$A555,'Plant data'!$A:$A,0))</f>
        <v>Jiangsu</v>
      </c>
      <c r="D555" s="3" t="str">
        <f>INDEX('Plant data'!F:F,MATCH('Blast furnaces'!$A555,'Plant data'!$A:$A,0))</f>
        <v>China</v>
      </c>
      <c r="E555" s="3" t="s">
        <v>938</v>
      </c>
      <c r="F555" s="3" t="s">
        <v>27</v>
      </c>
      <c r="G555" s="5" t="s">
        <v>937</v>
      </c>
      <c r="H555" s="3" t="s">
        <v>40</v>
      </c>
      <c r="I555" s="3" t="s">
        <v>30</v>
      </c>
      <c r="J555" s="3" t="s">
        <v>30</v>
      </c>
      <c r="K555" s="3" t="s">
        <v>30</v>
      </c>
      <c r="L555" s="3" t="s">
        <v>30</v>
      </c>
      <c r="M555" s="7">
        <v>43800</v>
      </c>
      <c r="N555" s="3" t="s">
        <v>30</v>
      </c>
      <c r="O555" s="3" t="s">
        <v>30</v>
      </c>
      <c r="P555" s="3">
        <v>520</v>
      </c>
      <c r="Q555" s="3">
        <v>550</v>
      </c>
      <c r="R555" s="8"/>
      <c r="S555" s="9" t="str">
        <f t="shared" si="64"/>
        <v/>
      </c>
      <c r="T555" s="9" t="str">
        <f t="shared" si="68"/>
        <v/>
      </c>
      <c r="U555" s="2"/>
      <c r="V555" s="2"/>
      <c r="W555" s="2"/>
    </row>
    <row r="556" spans="1:23" ht="14.5" hidden="1" x14ac:dyDescent="0.35">
      <c r="A556" s="3" t="s">
        <v>935</v>
      </c>
      <c r="B556" s="3" t="str">
        <f>INDEX('Plant data'!D:D,MATCH('Blast furnaces'!$A556,'Plant data'!$A:$A,0))</f>
        <v>Huangli</v>
      </c>
      <c r="C556" s="3" t="str">
        <f>INDEX('Plant data'!E:E,MATCH('Blast furnaces'!$A556,'Plant data'!$A:$A,0))</f>
        <v>Jiangsu</v>
      </c>
      <c r="D556" s="3" t="str">
        <f>INDEX('Plant data'!F:F,MATCH('Blast furnaces'!$A556,'Plant data'!$A:$A,0))</f>
        <v>China</v>
      </c>
      <c r="E556" s="3" t="s">
        <v>939</v>
      </c>
      <c r="F556" s="3" t="s">
        <v>79</v>
      </c>
      <c r="G556" s="5" t="s">
        <v>937</v>
      </c>
      <c r="H556" s="3" t="s">
        <v>40</v>
      </c>
      <c r="I556" s="3" t="s">
        <v>30</v>
      </c>
      <c r="J556" s="3" t="s">
        <v>30</v>
      </c>
      <c r="K556" s="3" t="s">
        <v>30</v>
      </c>
      <c r="L556" s="3" t="s">
        <v>30</v>
      </c>
      <c r="M556" s="7">
        <v>43800</v>
      </c>
      <c r="N556" s="3" t="s">
        <v>30</v>
      </c>
      <c r="O556" s="3" t="s">
        <v>30</v>
      </c>
      <c r="P556" s="3">
        <v>520</v>
      </c>
      <c r="Q556" s="3">
        <v>550</v>
      </c>
      <c r="R556" s="6">
        <v>44229</v>
      </c>
      <c r="S556" s="9">
        <f t="shared" si="64"/>
        <v>44229</v>
      </c>
      <c r="T556" s="9">
        <f t="shared" si="68"/>
        <v>51534</v>
      </c>
      <c r="U556" s="2"/>
      <c r="V556" s="2"/>
      <c r="W556" s="2"/>
    </row>
    <row r="557" spans="1:23" ht="14.5" hidden="1" x14ac:dyDescent="0.35">
      <c r="A557" s="3" t="s">
        <v>935</v>
      </c>
      <c r="B557" s="3" t="str">
        <f>INDEX('Plant data'!D:D,MATCH('Blast furnaces'!$A557,'Plant data'!$A:$A,0))</f>
        <v>Huangli</v>
      </c>
      <c r="C557" s="3" t="str">
        <f>INDEX('Plant data'!E:E,MATCH('Blast furnaces'!$A557,'Plant data'!$A:$A,0))</f>
        <v>Jiangsu</v>
      </c>
      <c r="D557" s="3" t="str">
        <f>INDEX('Plant data'!F:F,MATCH('Blast furnaces'!$A557,'Plant data'!$A:$A,0))</f>
        <v>China</v>
      </c>
      <c r="E557" s="3" t="s">
        <v>940</v>
      </c>
      <c r="F557" s="3" t="s">
        <v>62</v>
      </c>
      <c r="G557" s="5" t="s">
        <v>937</v>
      </c>
      <c r="H557" s="3" t="s">
        <v>313</v>
      </c>
      <c r="I557" s="7">
        <v>43800</v>
      </c>
      <c r="J557" s="3" t="s">
        <v>30</v>
      </c>
      <c r="K557" s="3" t="s">
        <v>30</v>
      </c>
      <c r="L557" s="3" t="s">
        <v>30</v>
      </c>
      <c r="M557" s="3" t="s">
        <v>30</v>
      </c>
      <c r="N557" s="3" t="s">
        <v>30</v>
      </c>
      <c r="O557" s="3" t="s">
        <v>30</v>
      </c>
      <c r="P557" s="3">
        <v>1560</v>
      </c>
      <c r="Q557" s="3">
        <v>1820</v>
      </c>
      <c r="R557" s="8"/>
      <c r="S557" s="9" t="str">
        <f t="shared" si="64"/>
        <v/>
      </c>
      <c r="T557" s="2"/>
      <c r="U557" s="2"/>
      <c r="V557" s="2"/>
      <c r="W557" s="2"/>
    </row>
    <row r="558" spans="1:23" ht="14.5" hidden="1" x14ac:dyDescent="0.35">
      <c r="A558" s="3" t="s">
        <v>941</v>
      </c>
      <c r="B558" s="3" t="str">
        <f>INDEX('Plant data'!D:D,MATCH('Blast furnaces'!$A558,'Plant data'!$A:$A,0))</f>
        <v>unknown</v>
      </c>
      <c r="C558" s="3" t="str">
        <f>INDEX('Plant data'!E:E,MATCH('Blast furnaces'!$A558,'Plant data'!$A:$A,0))</f>
        <v>Jiangsu</v>
      </c>
      <c r="D558" s="3" t="str">
        <f>INDEX('Plant data'!F:F,MATCH('Blast furnaces'!$A558,'Plant data'!$A:$A,0))</f>
        <v>China</v>
      </c>
      <c r="E558" s="3" t="s">
        <v>942</v>
      </c>
      <c r="F558" s="3" t="s">
        <v>27</v>
      </c>
      <c r="G558" s="5" t="s">
        <v>943</v>
      </c>
      <c r="H558" s="3" t="s">
        <v>29</v>
      </c>
      <c r="I558" s="3" t="s">
        <v>30</v>
      </c>
      <c r="J558" s="3" t="s">
        <v>30</v>
      </c>
      <c r="K558" s="3" t="s">
        <v>30</v>
      </c>
      <c r="L558" s="3" t="s">
        <v>30</v>
      </c>
      <c r="M558" s="3" t="s">
        <v>30</v>
      </c>
      <c r="N558" s="3" t="s">
        <v>30</v>
      </c>
      <c r="O558" s="3" t="s">
        <v>30</v>
      </c>
      <c r="P558" s="3">
        <v>861</v>
      </c>
      <c r="Q558" s="3">
        <v>850</v>
      </c>
      <c r="R558" s="8"/>
      <c r="S558" s="9" t="str">
        <f t="shared" si="64"/>
        <v/>
      </c>
      <c r="T558" s="9" t="str">
        <f t="shared" ref="T558:T565" si="69">IF(R558="","",EDATE(S558,240))</f>
        <v/>
      </c>
      <c r="U558" s="2"/>
      <c r="V558" s="2"/>
      <c r="W558" s="2"/>
    </row>
    <row r="559" spans="1:23" ht="14.5" hidden="1" x14ac:dyDescent="0.35">
      <c r="A559" s="3" t="s">
        <v>941</v>
      </c>
      <c r="B559" s="3" t="str">
        <f>INDEX('Plant data'!D:D,MATCH('Blast furnaces'!$A559,'Plant data'!$A:$A,0))</f>
        <v>unknown</v>
      </c>
      <c r="C559" s="3" t="str">
        <f>INDEX('Plant data'!E:E,MATCH('Blast furnaces'!$A559,'Plant data'!$A:$A,0))</f>
        <v>Jiangsu</v>
      </c>
      <c r="D559" s="3" t="str">
        <f>INDEX('Plant data'!F:F,MATCH('Blast furnaces'!$A559,'Plant data'!$A:$A,0))</f>
        <v>China</v>
      </c>
      <c r="E559" s="3" t="s">
        <v>944</v>
      </c>
      <c r="F559" s="3" t="s">
        <v>33</v>
      </c>
      <c r="G559" s="5" t="s">
        <v>943</v>
      </c>
      <c r="H559" s="3" t="s">
        <v>29</v>
      </c>
      <c r="I559" s="3" t="s">
        <v>30</v>
      </c>
      <c r="J559" s="3" t="s">
        <v>30</v>
      </c>
      <c r="K559" s="3" t="s">
        <v>30</v>
      </c>
      <c r="L559" s="3" t="s">
        <v>30</v>
      </c>
      <c r="M559" s="3" t="s">
        <v>30</v>
      </c>
      <c r="N559" s="3" t="s">
        <v>30</v>
      </c>
      <c r="O559" s="3" t="s">
        <v>30</v>
      </c>
      <c r="P559" s="3">
        <v>639</v>
      </c>
      <c r="Q559" s="3">
        <v>630</v>
      </c>
      <c r="R559" s="8"/>
      <c r="S559" s="9" t="str">
        <f t="shared" si="64"/>
        <v/>
      </c>
      <c r="T559" s="9" t="str">
        <f t="shared" si="69"/>
        <v/>
      </c>
      <c r="U559" s="2"/>
      <c r="V559" s="2"/>
      <c r="W559" s="2"/>
    </row>
    <row r="560" spans="1:23" ht="14.5" hidden="1" x14ac:dyDescent="0.35">
      <c r="A560" s="3" t="s">
        <v>945</v>
      </c>
      <c r="B560" s="3" t="str">
        <f>INDEX('Plant data'!D:D,MATCH('Blast furnaces'!$A560,'Plant data'!$A:$A,0))</f>
        <v>Gaoyou Economic Development Zone</v>
      </c>
      <c r="C560" s="3" t="str">
        <f>INDEX('Plant data'!E:E,MATCH('Blast furnaces'!$A560,'Plant data'!$A:$A,0))</f>
        <v>Jiangsu</v>
      </c>
      <c r="D560" s="3" t="str">
        <f>INDEX('Plant data'!F:F,MATCH('Blast furnaces'!$A560,'Plant data'!$A:$A,0))</f>
        <v>China</v>
      </c>
      <c r="E560" s="3" t="s">
        <v>946</v>
      </c>
      <c r="F560" s="3" t="s">
        <v>33</v>
      </c>
      <c r="G560" s="5" t="s">
        <v>947</v>
      </c>
      <c r="H560" s="3" t="s">
        <v>29</v>
      </c>
      <c r="I560" s="3" t="s">
        <v>30</v>
      </c>
      <c r="J560" s="3" t="s">
        <v>30</v>
      </c>
      <c r="K560" s="3">
        <v>2013</v>
      </c>
      <c r="L560" s="3">
        <v>12</v>
      </c>
      <c r="M560" s="3" t="s">
        <v>30</v>
      </c>
      <c r="N560" s="3" t="s">
        <v>30</v>
      </c>
      <c r="O560" s="3" t="s">
        <v>30</v>
      </c>
      <c r="P560" s="3">
        <v>1200</v>
      </c>
      <c r="Q560" s="3">
        <v>1080</v>
      </c>
      <c r="R560" s="8"/>
      <c r="S560" s="9" t="str">
        <f t="shared" si="64"/>
        <v/>
      </c>
      <c r="T560" s="9" t="str">
        <f t="shared" si="69"/>
        <v/>
      </c>
      <c r="U560" s="2"/>
      <c r="V560" s="2"/>
      <c r="W560" s="2"/>
    </row>
    <row r="561" spans="1:23" ht="14.5" hidden="1" x14ac:dyDescent="0.35">
      <c r="A561" s="3" t="s">
        <v>945</v>
      </c>
      <c r="B561" s="3" t="str">
        <f>INDEX('Plant data'!D:D,MATCH('Blast furnaces'!$A561,'Plant data'!$A:$A,0))</f>
        <v>Gaoyou Economic Development Zone</v>
      </c>
      <c r="C561" s="3" t="str">
        <f>INDEX('Plant data'!E:E,MATCH('Blast furnaces'!$A561,'Plant data'!$A:$A,0))</f>
        <v>Jiangsu</v>
      </c>
      <c r="D561" s="3" t="str">
        <f>INDEX('Plant data'!F:F,MATCH('Blast furnaces'!$A561,'Plant data'!$A:$A,0))</f>
        <v>China</v>
      </c>
      <c r="E561" s="3" t="s">
        <v>948</v>
      </c>
      <c r="F561" s="3" t="s">
        <v>27</v>
      </c>
      <c r="G561" s="5" t="s">
        <v>947</v>
      </c>
      <c r="H561" s="3" t="s">
        <v>29</v>
      </c>
      <c r="I561" s="3" t="s">
        <v>30</v>
      </c>
      <c r="J561" s="3" t="s">
        <v>30</v>
      </c>
      <c r="K561" s="3">
        <v>2012</v>
      </c>
      <c r="L561" s="3">
        <v>13</v>
      </c>
      <c r="M561" s="3" t="s">
        <v>30</v>
      </c>
      <c r="N561" s="3" t="s">
        <v>30</v>
      </c>
      <c r="O561" s="3" t="s">
        <v>30</v>
      </c>
      <c r="P561" s="3">
        <v>1200</v>
      </c>
      <c r="Q561" s="3">
        <v>1080</v>
      </c>
      <c r="R561" s="8"/>
      <c r="S561" s="9" t="str">
        <f t="shared" si="64"/>
        <v/>
      </c>
      <c r="T561" s="9" t="str">
        <f t="shared" si="69"/>
        <v/>
      </c>
      <c r="U561" s="2"/>
      <c r="V561" s="2"/>
      <c r="W561" s="2"/>
    </row>
    <row r="562" spans="1:23" ht="14.5" hidden="1" x14ac:dyDescent="0.35">
      <c r="A562" s="3" t="s">
        <v>949</v>
      </c>
      <c r="B562" s="3" t="str">
        <f>INDEX('Plant data'!D:D,MATCH('Blast furnaces'!$A562,'Plant data'!$A:$A,0))</f>
        <v>unknown</v>
      </c>
      <c r="C562" s="3" t="str">
        <f>INDEX('Plant data'!E:E,MATCH('Blast furnaces'!$A562,'Plant data'!$A:$A,0))</f>
        <v>Jiangsu</v>
      </c>
      <c r="D562" s="3" t="str">
        <f>INDEX('Plant data'!F:F,MATCH('Blast furnaces'!$A562,'Plant data'!$A:$A,0))</f>
        <v>China</v>
      </c>
      <c r="E562" s="3" t="s">
        <v>950</v>
      </c>
      <c r="F562" s="3" t="s">
        <v>33</v>
      </c>
      <c r="G562" s="5" t="s">
        <v>951</v>
      </c>
      <c r="H562" s="3" t="s">
        <v>29</v>
      </c>
      <c r="I562" s="3" t="s">
        <v>30</v>
      </c>
      <c r="J562" s="3" t="s">
        <v>30</v>
      </c>
      <c r="K562" s="3" t="s">
        <v>30</v>
      </c>
      <c r="L562" s="3" t="s">
        <v>30</v>
      </c>
      <c r="M562" s="3" t="s">
        <v>30</v>
      </c>
      <c r="N562" s="3" t="s">
        <v>30</v>
      </c>
      <c r="O562" s="3" t="s">
        <v>30</v>
      </c>
      <c r="P562" s="3">
        <v>550</v>
      </c>
      <c r="Q562" s="3">
        <v>450</v>
      </c>
      <c r="R562" s="8"/>
      <c r="S562" s="9" t="str">
        <f t="shared" si="64"/>
        <v/>
      </c>
      <c r="T562" s="9" t="str">
        <f t="shared" si="69"/>
        <v/>
      </c>
      <c r="U562" s="2"/>
      <c r="V562" s="2"/>
      <c r="W562" s="2"/>
    </row>
    <row r="563" spans="1:23" ht="14.5" hidden="1" x14ac:dyDescent="0.35">
      <c r="A563" s="3" t="s">
        <v>949</v>
      </c>
      <c r="B563" s="3" t="str">
        <f>INDEX('Plant data'!D:D,MATCH('Blast furnaces'!$A563,'Plant data'!$A:$A,0))</f>
        <v>unknown</v>
      </c>
      <c r="C563" s="3" t="str">
        <f>INDEX('Plant data'!E:E,MATCH('Blast furnaces'!$A563,'Plant data'!$A:$A,0))</f>
        <v>Jiangsu</v>
      </c>
      <c r="D563" s="3" t="str">
        <f>INDEX('Plant data'!F:F,MATCH('Blast furnaces'!$A563,'Plant data'!$A:$A,0))</f>
        <v>China</v>
      </c>
      <c r="E563" s="3" t="s">
        <v>952</v>
      </c>
      <c r="F563" s="3" t="s">
        <v>27</v>
      </c>
      <c r="G563" s="5" t="s">
        <v>951</v>
      </c>
      <c r="H563" s="3" t="s">
        <v>29</v>
      </c>
      <c r="I563" s="3" t="s">
        <v>30</v>
      </c>
      <c r="J563" s="3" t="s">
        <v>30</v>
      </c>
      <c r="K563" s="3">
        <v>2013</v>
      </c>
      <c r="L563" s="3">
        <v>12</v>
      </c>
      <c r="M563" s="3" t="s">
        <v>30</v>
      </c>
      <c r="N563" s="3" t="s">
        <v>30</v>
      </c>
      <c r="O563" s="3" t="s">
        <v>30</v>
      </c>
      <c r="P563" s="3">
        <v>750</v>
      </c>
      <c r="Q563" s="3">
        <v>660</v>
      </c>
      <c r="R563" s="8"/>
      <c r="S563" s="9" t="str">
        <f t="shared" si="64"/>
        <v/>
      </c>
      <c r="T563" s="9" t="str">
        <f t="shared" si="69"/>
        <v/>
      </c>
      <c r="U563" s="2"/>
      <c r="V563" s="2"/>
      <c r="W563" s="2"/>
    </row>
    <row r="564" spans="1:23" ht="14.5" hidden="1" x14ac:dyDescent="0.35">
      <c r="A564" s="3" t="s">
        <v>953</v>
      </c>
      <c r="B564" s="3" t="str">
        <f>INDEX('Plant data'!D:D,MATCH('Blast furnaces'!$A564,'Plant data'!$A:$A,0))</f>
        <v>Huashi</v>
      </c>
      <c r="C564" s="3" t="str">
        <f>INDEX('Plant data'!E:E,MATCH('Blast furnaces'!$A564,'Plant data'!$A:$A,0))</f>
        <v>Jiangsu</v>
      </c>
      <c r="D564" s="3" t="str">
        <f>INDEX('Plant data'!F:F,MATCH('Blast furnaces'!$A564,'Plant data'!$A:$A,0))</f>
        <v>China</v>
      </c>
      <c r="E564" s="3" t="s">
        <v>954</v>
      </c>
      <c r="F564" s="3" t="s">
        <v>33</v>
      </c>
      <c r="G564" s="5" t="s">
        <v>955</v>
      </c>
      <c r="H564" s="3" t="s">
        <v>29</v>
      </c>
      <c r="I564" s="3" t="s">
        <v>30</v>
      </c>
      <c r="J564" s="3" t="s">
        <v>30</v>
      </c>
      <c r="K564" s="3" t="s">
        <v>30</v>
      </c>
      <c r="L564" s="3" t="s">
        <v>30</v>
      </c>
      <c r="M564" s="3" t="s">
        <v>30</v>
      </c>
      <c r="N564" s="3" t="s">
        <v>30</v>
      </c>
      <c r="O564" s="3" t="s">
        <v>30</v>
      </c>
      <c r="P564" s="3">
        <v>700</v>
      </c>
      <c r="Q564" s="3">
        <v>450</v>
      </c>
      <c r="R564" s="6">
        <v>44759</v>
      </c>
      <c r="S564" s="9">
        <f t="shared" si="64"/>
        <v>44759</v>
      </c>
      <c r="T564" s="9">
        <f t="shared" si="69"/>
        <v>52064</v>
      </c>
      <c r="U564" s="2"/>
      <c r="V564" s="2"/>
      <c r="W564" s="2"/>
    </row>
    <row r="565" spans="1:23" ht="14.5" hidden="1" x14ac:dyDescent="0.35">
      <c r="A565" s="3" t="s">
        <v>953</v>
      </c>
      <c r="B565" s="3" t="str">
        <f>INDEX('Plant data'!D:D,MATCH('Blast furnaces'!$A565,'Plant data'!$A:$A,0))</f>
        <v>Huashi</v>
      </c>
      <c r="C565" s="3" t="str">
        <f>INDEX('Plant data'!E:E,MATCH('Blast furnaces'!$A565,'Plant data'!$A:$A,0))</f>
        <v>Jiangsu</v>
      </c>
      <c r="D565" s="3" t="str">
        <f>INDEX('Plant data'!F:F,MATCH('Blast furnaces'!$A565,'Plant data'!$A:$A,0))</f>
        <v>China</v>
      </c>
      <c r="E565" s="3" t="s">
        <v>956</v>
      </c>
      <c r="F565" s="3" t="s">
        <v>27</v>
      </c>
      <c r="G565" s="5" t="s">
        <v>955</v>
      </c>
      <c r="H565" s="3" t="s">
        <v>29</v>
      </c>
      <c r="I565" s="3" t="s">
        <v>30</v>
      </c>
      <c r="J565" s="6">
        <v>41812</v>
      </c>
      <c r="K565" s="3">
        <v>2014</v>
      </c>
      <c r="L565" s="3">
        <v>11</v>
      </c>
      <c r="M565" s="3" t="s">
        <v>30</v>
      </c>
      <c r="N565" s="3" t="s">
        <v>30</v>
      </c>
      <c r="O565" s="3" t="s">
        <v>30</v>
      </c>
      <c r="P565" s="3">
        <v>700</v>
      </c>
      <c r="Q565" s="3">
        <v>450</v>
      </c>
      <c r="R565" s="8"/>
      <c r="S565" s="9" t="str">
        <f t="shared" si="64"/>
        <v/>
      </c>
      <c r="T565" s="9" t="str">
        <f t="shared" si="69"/>
        <v/>
      </c>
      <c r="U565" s="2"/>
      <c r="V565" s="2"/>
      <c r="W565" s="2"/>
    </row>
    <row r="566" spans="1:23" ht="14.5" hidden="1" x14ac:dyDescent="0.35">
      <c r="A566" s="3" t="s">
        <v>957</v>
      </c>
      <c r="B566" s="3" t="str">
        <f>INDEX('Plant data'!D:D,MATCH('Blast furnaces'!$A566,'Plant data'!$A:$A,0))</f>
        <v>Tong'an</v>
      </c>
      <c r="C566" s="3" t="str">
        <f>INDEX('Plant data'!E:E,MATCH('Blast furnaces'!$A566,'Plant data'!$A:$A,0))</f>
        <v>Jiangsu</v>
      </c>
      <c r="D566" s="3" t="str">
        <f>INDEX('Plant data'!F:F,MATCH('Blast furnaces'!$A566,'Plant data'!$A:$A,0))</f>
        <v>China</v>
      </c>
      <c r="E566" s="3" t="s">
        <v>958</v>
      </c>
      <c r="F566" s="3" t="s">
        <v>62</v>
      </c>
      <c r="G566" s="5" t="s">
        <v>959</v>
      </c>
      <c r="H566" s="3" t="s">
        <v>190</v>
      </c>
      <c r="I566" s="3" t="s">
        <v>30</v>
      </c>
      <c r="J566" s="4">
        <v>38961</v>
      </c>
      <c r="K566" s="3">
        <v>2007</v>
      </c>
      <c r="L566" s="3">
        <v>16.16</v>
      </c>
      <c r="M566" s="4">
        <v>44958</v>
      </c>
      <c r="N566" s="7">
        <v>44896</v>
      </c>
      <c r="O566" s="4">
        <v>44986</v>
      </c>
      <c r="P566" s="3">
        <v>550</v>
      </c>
      <c r="Q566" s="3">
        <v>450</v>
      </c>
      <c r="R566" s="8"/>
      <c r="S566" s="9" t="str">
        <f t="shared" si="64"/>
        <v/>
      </c>
      <c r="T566" s="2"/>
      <c r="U566" s="2"/>
      <c r="V566" s="2"/>
      <c r="W566" s="2"/>
    </row>
    <row r="567" spans="1:23" ht="14.5" hidden="1" x14ac:dyDescent="0.35">
      <c r="A567" s="3" t="s">
        <v>960</v>
      </c>
      <c r="B567" s="3" t="str">
        <f>INDEX('Plant data'!D:D,MATCH('Blast furnaces'!$A567,'Plant data'!$A:$A,0))</f>
        <v>Liuquan</v>
      </c>
      <c r="C567" s="3" t="str">
        <f>INDEX('Plant data'!E:E,MATCH('Blast furnaces'!$A567,'Plant data'!$A:$A,0))</f>
        <v>Jiangsu</v>
      </c>
      <c r="D567" s="3" t="str">
        <f>INDEX('Plant data'!F:F,MATCH('Blast furnaces'!$A567,'Plant data'!$A:$A,0))</f>
        <v>China</v>
      </c>
      <c r="E567" s="3" t="s">
        <v>961</v>
      </c>
      <c r="F567" s="3" t="s">
        <v>62</v>
      </c>
      <c r="G567" s="5" t="s">
        <v>962</v>
      </c>
      <c r="H567" s="3" t="s">
        <v>190</v>
      </c>
      <c r="I567" s="3" t="s">
        <v>30</v>
      </c>
      <c r="J567" s="3" t="s">
        <v>30</v>
      </c>
      <c r="K567" s="3" t="s">
        <v>30</v>
      </c>
      <c r="L567" s="3" t="s">
        <v>30</v>
      </c>
      <c r="M567" s="3" t="s">
        <v>30</v>
      </c>
      <c r="N567" s="3" t="s">
        <v>30</v>
      </c>
      <c r="O567" s="3">
        <v>2020</v>
      </c>
      <c r="P567" s="3">
        <v>745</v>
      </c>
      <c r="Q567" s="3">
        <v>550</v>
      </c>
      <c r="R567" s="8"/>
      <c r="S567" s="9" t="str">
        <f t="shared" si="64"/>
        <v/>
      </c>
      <c r="T567" s="2"/>
      <c r="U567" s="2"/>
      <c r="V567" s="2"/>
      <c r="W567" s="2"/>
    </row>
    <row r="568" spans="1:23" ht="14.5" hidden="1" x14ac:dyDescent="0.35">
      <c r="A568" s="3" t="s">
        <v>960</v>
      </c>
      <c r="B568" s="3" t="str">
        <f>INDEX('Plant data'!D:D,MATCH('Blast furnaces'!$A568,'Plant data'!$A:$A,0))</f>
        <v>Liuquan</v>
      </c>
      <c r="C568" s="3" t="str">
        <f>INDEX('Plant data'!E:E,MATCH('Blast furnaces'!$A568,'Plant data'!$A:$A,0))</f>
        <v>Jiangsu</v>
      </c>
      <c r="D568" s="3" t="str">
        <f>INDEX('Plant data'!F:F,MATCH('Blast furnaces'!$A568,'Plant data'!$A:$A,0))</f>
        <v>China</v>
      </c>
      <c r="E568" s="3" t="s">
        <v>963</v>
      </c>
      <c r="F568" s="3" t="s">
        <v>180</v>
      </c>
      <c r="G568" s="5" t="s">
        <v>962</v>
      </c>
      <c r="H568" s="3" t="s">
        <v>190</v>
      </c>
      <c r="I568" s="3" t="s">
        <v>30</v>
      </c>
      <c r="J568" s="3" t="s">
        <v>30</v>
      </c>
      <c r="K568" s="3" t="s">
        <v>30</v>
      </c>
      <c r="L568" s="3" t="s">
        <v>30</v>
      </c>
      <c r="M568" s="3" t="s">
        <v>30</v>
      </c>
      <c r="N568" s="3" t="s">
        <v>30</v>
      </c>
      <c r="O568" s="3">
        <v>2020</v>
      </c>
      <c r="P568" s="3">
        <v>745</v>
      </c>
      <c r="Q568" s="3">
        <v>550</v>
      </c>
      <c r="R568" s="8"/>
      <c r="S568" s="9" t="str">
        <f t="shared" si="64"/>
        <v/>
      </c>
      <c r="T568" s="2"/>
      <c r="U568" s="2"/>
      <c r="V568" s="2"/>
      <c r="W568" s="2"/>
    </row>
    <row r="569" spans="1:23" ht="14.5" hidden="1" x14ac:dyDescent="0.35">
      <c r="A569" s="3" t="s">
        <v>964</v>
      </c>
      <c r="B569" s="3" t="str">
        <f>INDEX('Plant data'!D:D,MATCH('Blast furnaces'!$A569,'Plant data'!$A:$A,0))</f>
        <v>Xinyi Economic and Technological Development Zone</v>
      </c>
      <c r="C569" s="3" t="str">
        <f>INDEX('Plant data'!E:E,MATCH('Blast furnaces'!$A569,'Plant data'!$A:$A,0))</f>
        <v>Jiangsu</v>
      </c>
      <c r="D569" s="3" t="str">
        <f>INDEX('Plant data'!F:F,MATCH('Blast furnaces'!$A569,'Plant data'!$A:$A,0))</f>
        <v>China</v>
      </c>
      <c r="E569" s="3" t="s">
        <v>965</v>
      </c>
      <c r="F569" s="3" t="s">
        <v>33</v>
      </c>
      <c r="G569" s="5" t="s">
        <v>966</v>
      </c>
      <c r="H569" s="3" t="s">
        <v>29</v>
      </c>
      <c r="I569" s="3" t="s">
        <v>30</v>
      </c>
      <c r="J569" s="3" t="s">
        <v>30</v>
      </c>
      <c r="K569" s="3" t="s">
        <v>30</v>
      </c>
      <c r="L569" s="3" t="s">
        <v>30</v>
      </c>
      <c r="M569" s="3" t="s">
        <v>30</v>
      </c>
      <c r="N569" s="3" t="s">
        <v>30</v>
      </c>
      <c r="O569" s="3" t="s">
        <v>30</v>
      </c>
      <c r="P569" s="3">
        <v>1180</v>
      </c>
      <c r="Q569" s="3">
        <v>1280</v>
      </c>
      <c r="R569" s="4">
        <v>44652</v>
      </c>
      <c r="S569" s="9">
        <f t="shared" si="64"/>
        <v>44652</v>
      </c>
      <c r="T569" s="9">
        <f t="shared" ref="T569:T591" si="70">IF(R569="","",EDATE(S569,240))</f>
        <v>51957</v>
      </c>
      <c r="U569" s="2"/>
      <c r="V569" s="2"/>
      <c r="W569" s="2"/>
    </row>
    <row r="570" spans="1:23" ht="14.5" hidden="1" x14ac:dyDescent="0.35">
      <c r="A570" s="3" t="s">
        <v>964</v>
      </c>
      <c r="B570" s="3" t="str">
        <f>INDEX('Plant data'!D:D,MATCH('Blast furnaces'!$A570,'Plant data'!$A:$A,0))</f>
        <v>Xinyi Economic and Technological Development Zone</v>
      </c>
      <c r="C570" s="3" t="str">
        <f>INDEX('Plant data'!E:E,MATCH('Blast furnaces'!$A570,'Plant data'!$A:$A,0))</f>
        <v>Jiangsu</v>
      </c>
      <c r="D570" s="3" t="str">
        <f>INDEX('Plant data'!F:F,MATCH('Blast furnaces'!$A570,'Plant data'!$A:$A,0))</f>
        <v>China</v>
      </c>
      <c r="E570" s="3" t="s">
        <v>967</v>
      </c>
      <c r="F570" s="3" t="s">
        <v>27</v>
      </c>
      <c r="G570" s="5" t="s">
        <v>966</v>
      </c>
      <c r="H570" s="3" t="s">
        <v>29</v>
      </c>
      <c r="I570" s="3" t="s">
        <v>30</v>
      </c>
      <c r="J570" s="3" t="s">
        <v>30</v>
      </c>
      <c r="K570" s="3" t="s">
        <v>30</v>
      </c>
      <c r="L570" s="3" t="s">
        <v>30</v>
      </c>
      <c r="M570" s="3" t="s">
        <v>30</v>
      </c>
      <c r="N570" s="3" t="s">
        <v>30</v>
      </c>
      <c r="O570" s="3" t="s">
        <v>30</v>
      </c>
      <c r="P570" s="3">
        <v>1180</v>
      </c>
      <c r="Q570" s="3">
        <v>1280</v>
      </c>
      <c r="R570" s="8"/>
      <c r="S570" s="9" t="str">
        <f t="shared" si="64"/>
        <v/>
      </c>
      <c r="T570" s="9" t="str">
        <f t="shared" si="70"/>
        <v/>
      </c>
      <c r="U570" s="2"/>
      <c r="V570" s="2"/>
      <c r="W570" s="2"/>
    </row>
    <row r="571" spans="1:23" ht="14.5" hidden="1" x14ac:dyDescent="0.35">
      <c r="A571" s="3" t="s">
        <v>964</v>
      </c>
      <c r="B571" s="3" t="str">
        <f>INDEX('Plant data'!D:D,MATCH('Blast furnaces'!$A571,'Plant data'!$A:$A,0))</f>
        <v>Xinyi Economic and Technological Development Zone</v>
      </c>
      <c r="C571" s="3" t="str">
        <f>INDEX('Plant data'!E:E,MATCH('Blast furnaces'!$A571,'Plant data'!$A:$A,0))</f>
        <v>Jiangsu</v>
      </c>
      <c r="D571" s="3" t="str">
        <f>INDEX('Plant data'!F:F,MATCH('Blast furnaces'!$A571,'Plant data'!$A:$A,0))</f>
        <v>China</v>
      </c>
      <c r="E571" s="3" t="s">
        <v>968</v>
      </c>
      <c r="F571" s="3" t="s">
        <v>79</v>
      </c>
      <c r="G571" s="5" t="s">
        <v>966</v>
      </c>
      <c r="H571" s="3" t="s">
        <v>29</v>
      </c>
      <c r="I571" s="3" t="s">
        <v>30</v>
      </c>
      <c r="J571" s="3" t="s">
        <v>30</v>
      </c>
      <c r="K571" s="3">
        <v>2022</v>
      </c>
      <c r="L571" s="3">
        <v>3</v>
      </c>
      <c r="M571" s="3" t="s">
        <v>30</v>
      </c>
      <c r="N571" s="3" t="s">
        <v>30</v>
      </c>
      <c r="O571" s="3" t="s">
        <v>30</v>
      </c>
      <c r="P571" s="3">
        <v>1743</v>
      </c>
      <c r="Q571" s="3">
        <v>2050</v>
      </c>
      <c r="R571" s="8"/>
      <c r="S571" s="9" t="str">
        <f t="shared" si="64"/>
        <v/>
      </c>
      <c r="T571" s="9" t="str">
        <f t="shared" si="70"/>
        <v/>
      </c>
      <c r="U571" s="2"/>
      <c r="V571" s="2"/>
      <c r="W571" s="2"/>
    </row>
    <row r="572" spans="1:23" ht="14.5" hidden="1" x14ac:dyDescent="0.35">
      <c r="A572" s="3" t="s">
        <v>964</v>
      </c>
      <c r="B572" s="3" t="str">
        <f>INDEX('Plant data'!D:D,MATCH('Blast furnaces'!$A572,'Plant data'!$A:$A,0))</f>
        <v>Xinyi Economic and Technological Development Zone</v>
      </c>
      <c r="C572" s="3" t="str">
        <f>INDEX('Plant data'!E:E,MATCH('Blast furnaces'!$A572,'Plant data'!$A:$A,0))</f>
        <v>Jiangsu</v>
      </c>
      <c r="D572" s="3" t="str">
        <f>INDEX('Plant data'!F:F,MATCH('Blast furnaces'!$A572,'Plant data'!$A:$A,0))</f>
        <v>China</v>
      </c>
      <c r="E572" s="3" t="s">
        <v>969</v>
      </c>
      <c r="F572" s="3" t="s">
        <v>48</v>
      </c>
      <c r="G572" s="5" t="s">
        <v>966</v>
      </c>
      <c r="H572" s="3" t="s">
        <v>29</v>
      </c>
      <c r="I572" s="3" t="s">
        <v>30</v>
      </c>
      <c r="J572" s="3" t="s">
        <v>30</v>
      </c>
      <c r="K572" s="3">
        <v>2022</v>
      </c>
      <c r="L572" s="3">
        <v>3</v>
      </c>
      <c r="M572" s="3" t="s">
        <v>30</v>
      </c>
      <c r="N572" s="3" t="s">
        <v>30</v>
      </c>
      <c r="O572" s="3" t="s">
        <v>30</v>
      </c>
      <c r="P572" s="3">
        <v>1743</v>
      </c>
      <c r="Q572" s="3">
        <v>2050</v>
      </c>
      <c r="R572" s="8"/>
      <c r="S572" s="9" t="str">
        <f t="shared" si="64"/>
        <v/>
      </c>
      <c r="T572" s="9" t="str">
        <f t="shared" si="70"/>
        <v/>
      </c>
      <c r="U572" s="2"/>
      <c r="V572" s="2"/>
      <c r="W572" s="2"/>
    </row>
    <row r="573" spans="1:23" ht="14.5" hidden="1" x14ac:dyDescent="0.35">
      <c r="A573" s="3" t="s">
        <v>970</v>
      </c>
      <c r="B573" s="3" t="str">
        <f>INDEX('Plant data'!D:D,MATCH('Blast furnaces'!$A573,'Plant data'!$A:$A,0))</f>
        <v>unknown</v>
      </c>
      <c r="C573" s="3" t="str">
        <f>INDEX('Plant data'!E:E,MATCH('Blast furnaces'!$A573,'Plant data'!$A:$A,0))</f>
        <v>Jiangsu</v>
      </c>
      <c r="D573" s="3" t="str">
        <f>INDEX('Plant data'!F:F,MATCH('Blast furnaces'!$A573,'Plant data'!$A:$A,0))</f>
        <v>China</v>
      </c>
      <c r="E573" s="3" t="s">
        <v>971</v>
      </c>
      <c r="F573" s="3" t="s">
        <v>27</v>
      </c>
      <c r="G573" s="5" t="s">
        <v>972</v>
      </c>
      <c r="H573" s="3" t="s">
        <v>29</v>
      </c>
      <c r="I573" s="3" t="s">
        <v>30</v>
      </c>
      <c r="J573" s="3" t="s">
        <v>30</v>
      </c>
      <c r="K573" s="3">
        <v>2004</v>
      </c>
      <c r="L573" s="3">
        <v>21</v>
      </c>
      <c r="M573" s="3" t="s">
        <v>30</v>
      </c>
      <c r="N573" s="3" t="s">
        <v>30</v>
      </c>
      <c r="O573" s="3" t="s">
        <v>30</v>
      </c>
      <c r="P573" s="3">
        <v>1180</v>
      </c>
      <c r="Q573" s="3">
        <v>1280</v>
      </c>
      <c r="R573" s="4">
        <v>45292</v>
      </c>
      <c r="S573" s="9">
        <f t="shared" si="64"/>
        <v>45292</v>
      </c>
      <c r="T573" s="9">
        <f t="shared" si="70"/>
        <v>52597</v>
      </c>
      <c r="U573" s="2"/>
      <c r="V573" s="2"/>
      <c r="W573" s="2"/>
    </row>
    <row r="574" spans="1:23" ht="14.5" hidden="1" x14ac:dyDescent="0.35">
      <c r="A574" s="3" t="s">
        <v>970</v>
      </c>
      <c r="B574" s="3" t="str">
        <f>INDEX('Plant data'!D:D,MATCH('Blast furnaces'!$A574,'Plant data'!$A:$A,0))</f>
        <v>unknown</v>
      </c>
      <c r="C574" s="3" t="str">
        <f>INDEX('Plant data'!E:E,MATCH('Blast furnaces'!$A574,'Plant data'!$A:$A,0))</f>
        <v>Jiangsu</v>
      </c>
      <c r="D574" s="3" t="str">
        <f>INDEX('Plant data'!F:F,MATCH('Blast furnaces'!$A574,'Plant data'!$A:$A,0))</f>
        <v>China</v>
      </c>
      <c r="E574" s="3" t="s">
        <v>973</v>
      </c>
      <c r="F574" s="3" t="s">
        <v>48</v>
      </c>
      <c r="G574" s="5" t="s">
        <v>972</v>
      </c>
      <c r="H574" s="3" t="s">
        <v>29</v>
      </c>
      <c r="I574" s="3" t="s">
        <v>30</v>
      </c>
      <c r="J574" s="3" t="s">
        <v>30</v>
      </c>
      <c r="K574" s="3" t="s">
        <v>30</v>
      </c>
      <c r="L574" s="3" t="s">
        <v>30</v>
      </c>
      <c r="M574" s="3" t="s">
        <v>30</v>
      </c>
      <c r="N574" s="3" t="s">
        <v>30</v>
      </c>
      <c r="O574" s="3" t="s">
        <v>30</v>
      </c>
      <c r="P574" s="3">
        <v>2670</v>
      </c>
      <c r="Q574" s="3">
        <v>3200</v>
      </c>
      <c r="R574" s="8"/>
      <c r="S574" s="9" t="str">
        <f t="shared" si="64"/>
        <v/>
      </c>
      <c r="T574" s="9" t="str">
        <f t="shared" si="70"/>
        <v/>
      </c>
      <c r="U574" s="2"/>
      <c r="V574" s="2"/>
      <c r="W574" s="2"/>
    </row>
    <row r="575" spans="1:23" ht="14.5" hidden="1" x14ac:dyDescent="0.35">
      <c r="A575" s="3" t="s">
        <v>970</v>
      </c>
      <c r="B575" s="3" t="str">
        <f>INDEX('Plant data'!D:D,MATCH('Blast furnaces'!$A575,'Plant data'!$A:$A,0))</f>
        <v>unknown</v>
      </c>
      <c r="C575" s="3" t="str">
        <f>INDEX('Plant data'!E:E,MATCH('Blast furnaces'!$A575,'Plant data'!$A:$A,0))</f>
        <v>Jiangsu</v>
      </c>
      <c r="D575" s="3" t="str">
        <f>INDEX('Plant data'!F:F,MATCH('Blast furnaces'!$A575,'Plant data'!$A:$A,0))</f>
        <v>China</v>
      </c>
      <c r="E575" s="3" t="s">
        <v>974</v>
      </c>
      <c r="F575" s="3" t="s">
        <v>39</v>
      </c>
      <c r="G575" s="5" t="s">
        <v>972</v>
      </c>
      <c r="H575" s="3" t="s">
        <v>29</v>
      </c>
      <c r="I575" s="3" t="s">
        <v>30</v>
      </c>
      <c r="J575" s="3" t="s">
        <v>30</v>
      </c>
      <c r="K575" s="3">
        <v>2012</v>
      </c>
      <c r="L575" s="3">
        <v>13</v>
      </c>
      <c r="M575" s="3" t="s">
        <v>30</v>
      </c>
      <c r="N575" s="3" t="s">
        <v>30</v>
      </c>
      <c r="O575" s="3" t="s">
        <v>30</v>
      </c>
      <c r="P575" s="3">
        <v>3450</v>
      </c>
      <c r="Q575" s="3">
        <v>4070</v>
      </c>
      <c r="R575" s="6">
        <v>44938</v>
      </c>
      <c r="S575" s="9">
        <f t="shared" si="64"/>
        <v>44938</v>
      </c>
      <c r="T575" s="9">
        <f t="shared" si="70"/>
        <v>52243</v>
      </c>
      <c r="U575" s="2"/>
      <c r="V575" s="2"/>
      <c r="W575" s="2"/>
    </row>
    <row r="576" spans="1:23" ht="14.5" hidden="1" x14ac:dyDescent="0.35">
      <c r="A576" s="3" t="s">
        <v>975</v>
      </c>
      <c r="B576" s="3" t="str">
        <f>INDEX('Plant data'!D:D,MATCH('Blast furnaces'!$A576,'Plant data'!$A:$A,0))</f>
        <v>Nanchang</v>
      </c>
      <c r="C576" s="3" t="str">
        <f>INDEX('Plant data'!E:E,MATCH('Blast furnaces'!$A576,'Plant data'!$A:$A,0))</f>
        <v>Jiangxi</v>
      </c>
      <c r="D576" s="3" t="str">
        <f>INDEX('Plant data'!F:F,MATCH('Blast furnaces'!$A576,'Plant data'!$A:$A,0))</f>
        <v>China</v>
      </c>
      <c r="E576" s="3" t="s">
        <v>976</v>
      </c>
      <c r="F576" s="3" t="s">
        <v>79</v>
      </c>
      <c r="G576" s="5" t="s">
        <v>977</v>
      </c>
      <c r="H576" s="3" t="s">
        <v>29</v>
      </c>
      <c r="I576" s="3" t="s">
        <v>30</v>
      </c>
      <c r="J576" s="3" t="s">
        <v>30</v>
      </c>
      <c r="K576" s="3">
        <v>2004</v>
      </c>
      <c r="L576" s="3">
        <v>21</v>
      </c>
      <c r="M576" s="3" t="s">
        <v>30</v>
      </c>
      <c r="N576" s="3" t="s">
        <v>30</v>
      </c>
      <c r="O576" s="3" t="s">
        <v>30</v>
      </c>
      <c r="P576" s="3">
        <v>620</v>
      </c>
      <c r="Q576" s="3">
        <v>510</v>
      </c>
      <c r="R576" s="7">
        <v>40483</v>
      </c>
      <c r="S576" s="9">
        <f t="shared" si="64"/>
        <v>40483</v>
      </c>
      <c r="T576" s="9">
        <f t="shared" si="70"/>
        <v>47788</v>
      </c>
      <c r="U576" s="2"/>
      <c r="V576" s="2"/>
      <c r="W576" s="2"/>
    </row>
    <row r="577" spans="1:23" ht="14.5" hidden="1" x14ac:dyDescent="0.35">
      <c r="A577" s="3" t="s">
        <v>975</v>
      </c>
      <c r="B577" s="3" t="str">
        <f>INDEX('Plant data'!D:D,MATCH('Blast furnaces'!$A577,'Plant data'!$A:$A,0))</f>
        <v>Nanchang</v>
      </c>
      <c r="C577" s="3" t="str">
        <f>INDEX('Plant data'!E:E,MATCH('Blast furnaces'!$A577,'Plant data'!$A:$A,0))</f>
        <v>Jiangxi</v>
      </c>
      <c r="D577" s="3" t="str">
        <f>INDEX('Plant data'!F:F,MATCH('Blast furnaces'!$A577,'Plant data'!$A:$A,0))</f>
        <v>China</v>
      </c>
      <c r="E577" s="3" t="s">
        <v>978</v>
      </c>
      <c r="F577" s="3" t="s">
        <v>33</v>
      </c>
      <c r="G577" s="5" t="s">
        <v>977</v>
      </c>
      <c r="H577" s="3" t="s">
        <v>29</v>
      </c>
      <c r="I577" s="3" t="s">
        <v>30</v>
      </c>
      <c r="J577" s="3" t="s">
        <v>30</v>
      </c>
      <c r="K577" s="3">
        <v>2006</v>
      </c>
      <c r="L577" s="3">
        <v>19</v>
      </c>
      <c r="M577" s="3" t="s">
        <v>30</v>
      </c>
      <c r="N577" s="3" t="s">
        <v>30</v>
      </c>
      <c r="O577" s="3" t="s">
        <v>30</v>
      </c>
      <c r="P577" s="3">
        <v>1280</v>
      </c>
      <c r="Q577" s="3">
        <v>1050</v>
      </c>
      <c r="R577" s="8"/>
      <c r="S577" s="9" t="str">
        <f t="shared" si="64"/>
        <v/>
      </c>
      <c r="T577" s="9" t="str">
        <f t="shared" si="70"/>
        <v/>
      </c>
      <c r="U577" s="2"/>
      <c r="V577" s="2"/>
      <c r="W577" s="2"/>
    </row>
    <row r="578" spans="1:23" ht="14.5" hidden="1" x14ac:dyDescent="0.35">
      <c r="A578" s="3" t="s">
        <v>975</v>
      </c>
      <c r="B578" s="3" t="str">
        <f>INDEX('Plant data'!D:D,MATCH('Blast furnaces'!$A578,'Plant data'!$A:$A,0))</f>
        <v>Nanchang</v>
      </c>
      <c r="C578" s="3" t="str">
        <f>INDEX('Plant data'!E:E,MATCH('Blast furnaces'!$A578,'Plant data'!$A:$A,0))</f>
        <v>Jiangxi</v>
      </c>
      <c r="D578" s="3" t="str">
        <f>INDEX('Plant data'!F:F,MATCH('Blast furnaces'!$A578,'Plant data'!$A:$A,0))</f>
        <v>China</v>
      </c>
      <c r="E578" s="3" t="s">
        <v>979</v>
      </c>
      <c r="F578" s="3" t="s">
        <v>27</v>
      </c>
      <c r="G578" s="5" t="s">
        <v>977</v>
      </c>
      <c r="H578" s="3" t="s">
        <v>29</v>
      </c>
      <c r="I578" s="3" t="s">
        <v>30</v>
      </c>
      <c r="J578" s="3" t="s">
        <v>30</v>
      </c>
      <c r="K578" s="3">
        <v>2011</v>
      </c>
      <c r="L578" s="3">
        <v>14</v>
      </c>
      <c r="M578" s="3" t="s">
        <v>30</v>
      </c>
      <c r="N578" s="3" t="s">
        <v>30</v>
      </c>
      <c r="O578" s="3" t="s">
        <v>30</v>
      </c>
      <c r="P578" s="3">
        <v>1250</v>
      </c>
      <c r="Q578" s="3">
        <v>1050</v>
      </c>
      <c r="R578" s="6">
        <v>43469</v>
      </c>
      <c r="S578" s="9">
        <f t="shared" si="64"/>
        <v>43469</v>
      </c>
      <c r="T578" s="9">
        <f t="shared" si="70"/>
        <v>50774</v>
      </c>
      <c r="U578" s="2"/>
      <c r="V578" s="2"/>
      <c r="W578" s="2"/>
    </row>
    <row r="579" spans="1:23" ht="14.5" hidden="1" x14ac:dyDescent="0.35">
      <c r="A579" s="3" t="s">
        <v>980</v>
      </c>
      <c r="B579" s="3" t="str">
        <f>INDEX('Plant data'!D:D,MATCH('Blast furnaces'!$A579,'Plant data'!$A:$A,0))</f>
        <v>Pingxiang Economic Development Zone</v>
      </c>
      <c r="C579" s="3" t="str">
        <f>INDEX('Plant data'!E:E,MATCH('Blast furnaces'!$A579,'Plant data'!$A:$A,0))</f>
        <v>Jiangxi</v>
      </c>
      <c r="D579" s="3" t="str">
        <f>INDEX('Plant data'!F:F,MATCH('Blast furnaces'!$A579,'Plant data'!$A:$A,0))</f>
        <v>China</v>
      </c>
      <c r="E579" s="3" t="s">
        <v>981</v>
      </c>
      <c r="F579" s="3" t="s">
        <v>27</v>
      </c>
      <c r="G579" s="5" t="s">
        <v>982</v>
      </c>
      <c r="H579" s="3" t="s">
        <v>29</v>
      </c>
      <c r="I579" s="3" t="s">
        <v>30</v>
      </c>
      <c r="J579" s="3" t="s">
        <v>30</v>
      </c>
      <c r="K579" s="3">
        <v>2004</v>
      </c>
      <c r="L579" s="3">
        <v>21</v>
      </c>
      <c r="M579" s="3" t="s">
        <v>30</v>
      </c>
      <c r="N579" s="3" t="s">
        <v>30</v>
      </c>
      <c r="O579" s="3" t="s">
        <v>30</v>
      </c>
      <c r="P579" s="3">
        <v>537</v>
      </c>
      <c r="Q579" s="3">
        <v>450</v>
      </c>
      <c r="R579" s="6">
        <v>41852</v>
      </c>
      <c r="S579" s="9">
        <f t="shared" ref="S579:S642" si="71">_xlfn.LET(
  _xlpm.x, R579,
  _xlpm.t, TEXT(R579,"@"),
  IF(R579="","",
     IF(ISNUMBER(_xlpm.x),
        IF(_xlpm.x&gt;=30000, _xlpm.x, DATE(_xlpm.x,1,1)),
        DATE(
          LEFT(_xlpm.t,4),
          IF(LEN(_xlpm.t)&gt;=7, MID(_xlpm.t,6,2), 1),
          IF(LEN(_xlpm.t)&gt;=10, RIGHT(_xlpm.t,2), 1)
        )
     )
  )
)</f>
        <v>41852</v>
      </c>
      <c r="T579" s="9">
        <f t="shared" si="70"/>
        <v>49157</v>
      </c>
      <c r="U579" s="2"/>
      <c r="V579" s="2"/>
      <c r="W579" s="2"/>
    </row>
    <row r="580" spans="1:23" ht="14.5" hidden="1" x14ac:dyDescent="0.35">
      <c r="A580" s="3" t="s">
        <v>980</v>
      </c>
      <c r="B580" s="3" t="str">
        <f>INDEX('Plant data'!D:D,MATCH('Blast furnaces'!$A580,'Plant data'!$A:$A,0))</f>
        <v>Pingxiang Economic Development Zone</v>
      </c>
      <c r="C580" s="3" t="str">
        <f>INDEX('Plant data'!E:E,MATCH('Blast furnaces'!$A580,'Plant data'!$A:$A,0))</f>
        <v>Jiangxi</v>
      </c>
      <c r="D580" s="3" t="str">
        <f>INDEX('Plant data'!F:F,MATCH('Blast furnaces'!$A580,'Plant data'!$A:$A,0))</f>
        <v>China</v>
      </c>
      <c r="E580" s="3" t="s">
        <v>983</v>
      </c>
      <c r="F580" s="3" t="s">
        <v>62</v>
      </c>
      <c r="G580" s="5" t="s">
        <v>982</v>
      </c>
      <c r="H580" s="3" t="s">
        <v>29</v>
      </c>
      <c r="I580" s="3" t="s">
        <v>30</v>
      </c>
      <c r="J580" s="3" t="s">
        <v>30</v>
      </c>
      <c r="K580" s="3" t="s">
        <v>30</v>
      </c>
      <c r="L580" s="3" t="s">
        <v>30</v>
      </c>
      <c r="M580" s="3" t="s">
        <v>30</v>
      </c>
      <c r="N580" s="3" t="s">
        <v>30</v>
      </c>
      <c r="O580" s="3" t="s">
        <v>30</v>
      </c>
      <c r="P580" s="3">
        <v>537</v>
      </c>
      <c r="Q580" s="3">
        <v>450</v>
      </c>
      <c r="R580" s="8"/>
      <c r="S580" s="9" t="str">
        <f t="shared" si="71"/>
        <v/>
      </c>
      <c r="T580" s="9" t="str">
        <f t="shared" si="70"/>
        <v/>
      </c>
      <c r="U580" s="2"/>
      <c r="V580" s="2"/>
      <c r="W580" s="2"/>
    </row>
    <row r="581" spans="1:23" ht="14.5" hidden="1" x14ac:dyDescent="0.35">
      <c r="A581" s="3" t="s">
        <v>980</v>
      </c>
      <c r="B581" s="3" t="str">
        <f>INDEX('Plant data'!D:D,MATCH('Blast furnaces'!$A581,'Plant data'!$A:$A,0))</f>
        <v>Pingxiang Economic Development Zone</v>
      </c>
      <c r="C581" s="3" t="str">
        <f>INDEX('Plant data'!E:E,MATCH('Blast furnaces'!$A581,'Plant data'!$A:$A,0))</f>
        <v>Jiangxi</v>
      </c>
      <c r="D581" s="3" t="str">
        <f>INDEX('Plant data'!F:F,MATCH('Blast furnaces'!$A581,'Plant data'!$A:$A,0))</f>
        <v>China</v>
      </c>
      <c r="E581" s="3" t="s">
        <v>984</v>
      </c>
      <c r="F581" s="3" t="s">
        <v>48</v>
      </c>
      <c r="G581" s="5" t="s">
        <v>982</v>
      </c>
      <c r="H581" s="3" t="s">
        <v>29</v>
      </c>
      <c r="I581" s="3" t="s">
        <v>30</v>
      </c>
      <c r="J581" s="3" t="s">
        <v>30</v>
      </c>
      <c r="K581" s="3" t="s">
        <v>30</v>
      </c>
      <c r="L581" s="3" t="s">
        <v>30</v>
      </c>
      <c r="M581" s="3" t="s">
        <v>30</v>
      </c>
      <c r="N581" s="3" t="s">
        <v>30</v>
      </c>
      <c r="O581" s="3" t="s">
        <v>30</v>
      </c>
      <c r="P581" s="3">
        <v>537</v>
      </c>
      <c r="Q581" s="3">
        <v>450</v>
      </c>
      <c r="R581" s="6">
        <v>44974</v>
      </c>
      <c r="S581" s="9">
        <f t="shared" si="71"/>
        <v>44974</v>
      </c>
      <c r="T581" s="9">
        <f t="shared" si="70"/>
        <v>52279</v>
      </c>
      <c r="U581" s="2"/>
      <c r="V581" s="2"/>
      <c r="W581" s="2"/>
    </row>
    <row r="582" spans="1:23" ht="14.5" hidden="1" x14ac:dyDescent="0.35">
      <c r="A582" s="3" t="s">
        <v>980</v>
      </c>
      <c r="B582" s="3" t="str">
        <f>INDEX('Plant data'!D:D,MATCH('Blast furnaces'!$A582,'Plant data'!$A:$A,0))</f>
        <v>Pingxiang Economic Development Zone</v>
      </c>
      <c r="C582" s="3" t="str">
        <f>INDEX('Plant data'!E:E,MATCH('Blast furnaces'!$A582,'Plant data'!$A:$A,0))</f>
        <v>Jiangxi</v>
      </c>
      <c r="D582" s="3" t="str">
        <f>INDEX('Plant data'!F:F,MATCH('Blast furnaces'!$A582,'Plant data'!$A:$A,0))</f>
        <v>China</v>
      </c>
      <c r="E582" s="3" t="s">
        <v>985</v>
      </c>
      <c r="F582" s="3" t="s">
        <v>180</v>
      </c>
      <c r="G582" s="5" t="s">
        <v>982</v>
      </c>
      <c r="H582" s="3" t="s">
        <v>29</v>
      </c>
      <c r="I582" s="3" t="s">
        <v>30</v>
      </c>
      <c r="J582" s="3" t="s">
        <v>30</v>
      </c>
      <c r="K582" s="3">
        <v>2010</v>
      </c>
      <c r="L582" s="3">
        <v>15</v>
      </c>
      <c r="M582" s="3" t="s">
        <v>30</v>
      </c>
      <c r="N582" s="3" t="s">
        <v>30</v>
      </c>
      <c r="O582" s="3" t="s">
        <v>30</v>
      </c>
      <c r="P582" s="3">
        <v>1060</v>
      </c>
      <c r="Q582" s="3">
        <v>1080</v>
      </c>
      <c r="R582" s="8"/>
      <c r="S582" s="9" t="str">
        <f t="shared" si="71"/>
        <v/>
      </c>
      <c r="T582" s="9" t="str">
        <f t="shared" si="70"/>
        <v/>
      </c>
      <c r="U582" s="2"/>
      <c r="V582" s="2"/>
      <c r="W582" s="2"/>
    </row>
    <row r="583" spans="1:23" ht="14.5" hidden="1" x14ac:dyDescent="0.35">
      <c r="A583" s="3" t="s">
        <v>986</v>
      </c>
      <c r="B583" s="3" t="str">
        <f>INDEX('Plant data'!D:D,MATCH('Blast furnaces'!$A583,'Plant data'!$A:$A,0))</f>
        <v>unknown</v>
      </c>
      <c r="C583" s="3" t="str">
        <f>INDEX('Plant data'!E:E,MATCH('Blast furnaces'!$A583,'Plant data'!$A:$A,0))</f>
        <v>Jiangxi</v>
      </c>
      <c r="D583" s="3" t="str">
        <f>INDEX('Plant data'!F:F,MATCH('Blast furnaces'!$A583,'Plant data'!$A:$A,0))</f>
        <v>China</v>
      </c>
      <c r="E583" s="3" t="s">
        <v>987</v>
      </c>
      <c r="F583" s="3" t="s">
        <v>33</v>
      </c>
      <c r="G583" s="5" t="s">
        <v>988</v>
      </c>
      <c r="H583" s="3" t="s">
        <v>29</v>
      </c>
      <c r="I583" s="3" t="s">
        <v>30</v>
      </c>
      <c r="J583" s="3" t="s">
        <v>30</v>
      </c>
      <c r="K583" s="3">
        <v>2007</v>
      </c>
      <c r="L583" s="3">
        <v>18</v>
      </c>
      <c r="M583" s="3" t="s">
        <v>30</v>
      </c>
      <c r="N583" s="3" t="s">
        <v>30</v>
      </c>
      <c r="O583" s="3" t="s">
        <v>30</v>
      </c>
      <c r="P583" s="3">
        <v>550</v>
      </c>
      <c r="Q583" s="3">
        <v>450</v>
      </c>
      <c r="R583" s="8"/>
      <c r="S583" s="9" t="str">
        <f t="shared" si="71"/>
        <v/>
      </c>
      <c r="T583" s="9" t="str">
        <f t="shared" si="70"/>
        <v/>
      </c>
      <c r="U583" s="2"/>
      <c r="V583" s="2"/>
      <c r="W583" s="2"/>
    </row>
    <row r="584" spans="1:23" ht="14.5" hidden="1" x14ac:dyDescent="0.35">
      <c r="A584" s="3" t="s">
        <v>986</v>
      </c>
      <c r="B584" s="3" t="str">
        <f>INDEX('Plant data'!D:D,MATCH('Blast furnaces'!$A584,'Plant data'!$A:$A,0))</f>
        <v>unknown</v>
      </c>
      <c r="C584" s="3" t="str">
        <f>INDEX('Plant data'!E:E,MATCH('Blast furnaces'!$A584,'Plant data'!$A:$A,0))</f>
        <v>Jiangxi</v>
      </c>
      <c r="D584" s="3" t="str">
        <f>INDEX('Plant data'!F:F,MATCH('Blast furnaces'!$A584,'Plant data'!$A:$A,0))</f>
        <v>China</v>
      </c>
      <c r="E584" s="3" t="s">
        <v>989</v>
      </c>
      <c r="F584" s="3" t="s">
        <v>27</v>
      </c>
      <c r="G584" s="5" t="s">
        <v>988</v>
      </c>
      <c r="H584" s="3" t="s">
        <v>29</v>
      </c>
      <c r="I584" s="3" t="s">
        <v>30</v>
      </c>
      <c r="J584" s="3" t="s">
        <v>30</v>
      </c>
      <c r="K584" s="3" t="s">
        <v>30</v>
      </c>
      <c r="L584" s="3" t="s">
        <v>30</v>
      </c>
      <c r="M584" s="3" t="s">
        <v>30</v>
      </c>
      <c r="N584" s="3" t="s">
        <v>30</v>
      </c>
      <c r="O584" s="3" t="s">
        <v>30</v>
      </c>
      <c r="P584" s="3">
        <v>1040</v>
      </c>
      <c r="Q584" s="3">
        <v>1080</v>
      </c>
      <c r="R584" s="8"/>
      <c r="S584" s="9" t="str">
        <f t="shared" si="71"/>
        <v/>
      </c>
      <c r="T584" s="9" t="str">
        <f t="shared" si="70"/>
        <v/>
      </c>
      <c r="U584" s="2"/>
      <c r="V584" s="2"/>
      <c r="W584" s="2"/>
    </row>
    <row r="585" spans="1:23" ht="14.5" hidden="1" x14ac:dyDescent="0.35">
      <c r="A585" s="3" t="s">
        <v>986</v>
      </c>
      <c r="B585" s="3" t="str">
        <f>INDEX('Plant data'!D:D,MATCH('Blast furnaces'!$A585,'Plant data'!$A:$A,0))</f>
        <v>unknown</v>
      </c>
      <c r="C585" s="3" t="str">
        <f>INDEX('Plant data'!E:E,MATCH('Blast furnaces'!$A585,'Plant data'!$A:$A,0))</f>
        <v>Jiangxi</v>
      </c>
      <c r="D585" s="3" t="str">
        <f>INDEX('Plant data'!F:F,MATCH('Blast furnaces'!$A585,'Plant data'!$A:$A,0))</f>
        <v>China</v>
      </c>
      <c r="E585" s="3" t="s">
        <v>990</v>
      </c>
      <c r="F585" s="3" t="s">
        <v>79</v>
      </c>
      <c r="G585" s="5" t="s">
        <v>988</v>
      </c>
      <c r="H585" s="3" t="s">
        <v>29</v>
      </c>
      <c r="I585" s="3" t="s">
        <v>30</v>
      </c>
      <c r="J585" s="3" t="s">
        <v>30</v>
      </c>
      <c r="K585" s="3">
        <v>2008</v>
      </c>
      <c r="L585" s="3">
        <v>17</v>
      </c>
      <c r="M585" s="3" t="s">
        <v>30</v>
      </c>
      <c r="N585" s="3" t="s">
        <v>30</v>
      </c>
      <c r="O585" s="3" t="s">
        <v>30</v>
      </c>
      <c r="P585" s="3">
        <v>1520</v>
      </c>
      <c r="Q585" s="3">
        <v>1780</v>
      </c>
      <c r="R585" s="6">
        <v>44767</v>
      </c>
      <c r="S585" s="9">
        <f t="shared" si="71"/>
        <v>44767</v>
      </c>
      <c r="T585" s="9">
        <f t="shared" si="70"/>
        <v>52072</v>
      </c>
      <c r="U585" s="2"/>
      <c r="V585" s="2"/>
      <c r="W585" s="2"/>
    </row>
    <row r="586" spans="1:23" ht="14.5" hidden="1" x14ac:dyDescent="0.35">
      <c r="A586" s="3" t="s">
        <v>986</v>
      </c>
      <c r="B586" s="3" t="str">
        <f>INDEX('Plant data'!D:D,MATCH('Blast furnaces'!$A586,'Plant data'!$A:$A,0))</f>
        <v>unknown</v>
      </c>
      <c r="C586" s="3" t="str">
        <f>INDEX('Plant data'!E:E,MATCH('Blast furnaces'!$A586,'Plant data'!$A:$A,0))</f>
        <v>Jiangxi</v>
      </c>
      <c r="D586" s="3" t="str">
        <f>INDEX('Plant data'!F:F,MATCH('Blast furnaces'!$A586,'Plant data'!$A:$A,0))</f>
        <v>China</v>
      </c>
      <c r="E586" s="3" t="s">
        <v>991</v>
      </c>
      <c r="F586" s="3" t="s">
        <v>48</v>
      </c>
      <c r="G586" s="5" t="s">
        <v>988</v>
      </c>
      <c r="H586" s="3" t="s">
        <v>29</v>
      </c>
      <c r="I586" s="3" t="s">
        <v>30</v>
      </c>
      <c r="J586" s="3" t="s">
        <v>30</v>
      </c>
      <c r="K586" s="3">
        <v>2009</v>
      </c>
      <c r="L586" s="3">
        <v>16</v>
      </c>
      <c r="M586" s="3" t="s">
        <v>30</v>
      </c>
      <c r="N586" s="3" t="s">
        <v>30</v>
      </c>
      <c r="O586" s="3" t="s">
        <v>30</v>
      </c>
      <c r="P586" s="3">
        <v>1520</v>
      </c>
      <c r="Q586" s="3">
        <v>1780</v>
      </c>
      <c r="R586" s="8"/>
      <c r="S586" s="9" t="str">
        <f t="shared" si="71"/>
        <v/>
      </c>
      <c r="T586" s="9" t="str">
        <f t="shared" si="70"/>
        <v/>
      </c>
      <c r="U586" s="2"/>
      <c r="V586" s="2"/>
      <c r="W586" s="2"/>
    </row>
    <row r="587" spans="1:23" ht="14.5" hidden="1" x14ac:dyDescent="0.35">
      <c r="A587" s="3" t="s">
        <v>992</v>
      </c>
      <c r="B587" s="3" t="str">
        <f>INDEX('Plant data'!D:D,MATCH('Blast furnaces'!$A587,'Plant data'!$A:$A,0))</f>
        <v>unknown</v>
      </c>
      <c r="C587" s="3" t="str">
        <f>INDEX('Plant data'!E:E,MATCH('Blast furnaces'!$A587,'Plant data'!$A:$A,0))</f>
        <v>Jiangxi</v>
      </c>
      <c r="D587" s="3" t="str">
        <f>INDEX('Plant data'!F:F,MATCH('Blast furnaces'!$A587,'Plant data'!$A:$A,0))</f>
        <v>China</v>
      </c>
      <c r="E587" s="3" t="s">
        <v>993</v>
      </c>
      <c r="F587" s="3" t="s">
        <v>43</v>
      </c>
      <c r="G587" s="5" t="s">
        <v>994</v>
      </c>
      <c r="H587" s="3" t="s">
        <v>40</v>
      </c>
      <c r="I587" s="3" t="s">
        <v>30</v>
      </c>
      <c r="J587" s="3" t="s">
        <v>30</v>
      </c>
      <c r="K587" s="3">
        <v>2005</v>
      </c>
      <c r="L587" s="3">
        <v>20.91</v>
      </c>
      <c r="M587" s="6">
        <v>44967</v>
      </c>
      <c r="N587" s="3" t="s">
        <v>30</v>
      </c>
      <c r="O587" s="7">
        <v>45992</v>
      </c>
      <c r="P587" s="3">
        <v>1144</v>
      </c>
      <c r="Q587" s="3">
        <v>1235</v>
      </c>
      <c r="R587" s="8"/>
      <c r="S587" s="9" t="str">
        <f t="shared" si="71"/>
        <v/>
      </c>
      <c r="T587" s="9" t="str">
        <f t="shared" si="70"/>
        <v/>
      </c>
      <c r="U587" s="2"/>
      <c r="V587" s="2"/>
      <c r="W587" s="2"/>
    </row>
    <row r="588" spans="1:23" ht="14.5" hidden="1" x14ac:dyDescent="0.35">
      <c r="A588" s="3" t="s">
        <v>992</v>
      </c>
      <c r="B588" s="3" t="str">
        <f>INDEX('Plant data'!D:D,MATCH('Blast furnaces'!$A588,'Plant data'!$A:$A,0))</f>
        <v>unknown</v>
      </c>
      <c r="C588" s="3" t="str">
        <f>INDEX('Plant data'!E:E,MATCH('Blast furnaces'!$A588,'Plant data'!$A:$A,0))</f>
        <v>Jiangxi</v>
      </c>
      <c r="D588" s="3" t="str">
        <f>INDEX('Plant data'!F:F,MATCH('Blast furnaces'!$A588,'Plant data'!$A:$A,0))</f>
        <v>China</v>
      </c>
      <c r="E588" s="3" t="s">
        <v>995</v>
      </c>
      <c r="F588" s="3" t="s">
        <v>141</v>
      </c>
      <c r="G588" s="5" t="s">
        <v>994</v>
      </c>
      <c r="H588" s="3" t="s">
        <v>40</v>
      </c>
      <c r="I588" s="3" t="s">
        <v>30</v>
      </c>
      <c r="J588" s="3" t="s">
        <v>30</v>
      </c>
      <c r="K588" s="3">
        <v>2004</v>
      </c>
      <c r="L588" s="3">
        <v>21.92</v>
      </c>
      <c r="M588" s="6">
        <v>44967</v>
      </c>
      <c r="N588" s="3" t="s">
        <v>30</v>
      </c>
      <c r="O588" s="7">
        <v>45992</v>
      </c>
      <c r="P588" s="3">
        <v>1153</v>
      </c>
      <c r="Q588" s="3">
        <v>1253</v>
      </c>
      <c r="R588" s="8"/>
      <c r="S588" s="9" t="str">
        <f t="shared" si="71"/>
        <v/>
      </c>
      <c r="T588" s="9" t="str">
        <f t="shared" si="70"/>
        <v/>
      </c>
      <c r="U588" s="2"/>
      <c r="V588" s="2"/>
      <c r="W588" s="2"/>
    </row>
    <row r="589" spans="1:23" ht="14.5" hidden="1" x14ac:dyDescent="0.35">
      <c r="A589" s="3" t="s">
        <v>992</v>
      </c>
      <c r="B589" s="3" t="str">
        <f>INDEX('Plant data'!D:D,MATCH('Blast furnaces'!$A589,'Plant data'!$A:$A,0))</f>
        <v>unknown</v>
      </c>
      <c r="C589" s="3" t="str">
        <f>INDEX('Plant data'!E:E,MATCH('Blast furnaces'!$A589,'Plant data'!$A:$A,0))</f>
        <v>Jiangxi</v>
      </c>
      <c r="D589" s="3" t="str">
        <f>INDEX('Plant data'!F:F,MATCH('Blast furnaces'!$A589,'Plant data'!$A:$A,0))</f>
        <v>China</v>
      </c>
      <c r="E589" s="3" t="s">
        <v>996</v>
      </c>
      <c r="F589" s="3" t="s">
        <v>263</v>
      </c>
      <c r="G589" s="5" t="s">
        <v>994</v>
      </c>
      <c r="H589" s="3" t="s">
        <v>40</v>
      </c>
      <c r="I589" s="3" t="s">
        <v>30</v>
      </c>
      <c r="J589" s="3" t="s">
        <v>30</v>
      </c>
      <c r="K589" s="3">
        <v>2003</v>
      </c>
      <c r="L589" s="3">
        <v>22.92</v>
      </c>
      <c r="M589" s="6">
        <v>44967</v>
      </c>
      <c r="N589" s="3" t="s">
        <v>30</v>
      </c>
      <c r="O589" s="7">
        <v>45992</v>
      </c>
      <c r="P589" s="3">
        <v>1197</v>
      </c>
      <c r="Q589" s="3">
        <v>1311</v>
      </c>
      <c r="R589" s="8"/>
      <c r="S589" s="9" t="str">
        <f t="shared" si="71"/>
        <v/>
      </c>
      <c r="T589" s="9" t="str">
        <f t="shared" si="70"/>
        <v/>
      </c>
      <c r="U589" s="2"/>
      <c r="V589" s="2"/>
      <c r="W589" s="2"/>
    </row>
    <row r="590" spans="1:23" ht="14.5" hidden="1" x14ac:dyDescent="0.35">
      <c r="A590" s="3" t="s">
        <v>992</v>
      </c>
      <c r="B590" s="3" t="str">
        <f>INDEX('Plant data'!D:D,MATCH('Blast furnaces'!$A590,'Plant data'!$A:$A,0))</f>
        <v>unknown</v>
      </c>
      <c r="C590" s="3" t="str">
        <f>INDEX('Plant data'!E:E,MATCH('Blast furnaces'!$A590,'Plant data'!$A:$A,0))</f>
        <v>Jiangxi</v>
      </c>
      <c r="D590" s="3" t="str">
        <f>INDEX('Plant data'!F:F,MATCH('Blast furnaces'!$A590,'Plant data'!$A:$A,0))</f>
        <v>China</v>
      </c>
      <c r="E590" s="3" t="s">
        <v>997</v>
      </c>
      <c r="F590" s="3" t="s">
        <v>881</v>
      </c>
      <c r="G590" s="5" t="s">
        <v>994</v>
      </c>
      <c r="H590" s="3" t="s">
        <v>29</v>
      </c>
      <c r="I590" s="3" t="s">
        <v>30</v>
      </c>
      <c r="J590" s="3" t="s">
        <v>30</v>
      </c>
      <c r="K590" s="3">
        <v>2009</v>
      </c>
      <c r="L590" s="3">
        <v>16</v>
      </c>
      <c r="M590" s="3" t="s">
        <v>30</v>
      </c>
      <c r="N590" s="3" t="s">
        <v>30</v>
      </c>
      <c r="O590" s="3" t="s">
        <v>30</v>
      </c>
      <c r="P590" s="3">
        <v>2100</v>
      </c>
      <c r="Q590" s="3">
        <v>2500</v>
      </c>
      <c r="R590" s="6">
        <v>44576</v>
      </c>
      <c r="S590" s="9">
        <f t="shared" si="71"/>
        <v>44576</v>
      </c>
      <c r="T590" s="9">
        <f t="shared" si="70"/>
        <v>51881</v>
      </c>
      <c r="U590" s="2"/>
      <c r="V590" s="2"/>
      <c r="W590" s="2"/>
    </row>
    <row r="591" spans="1:23" ht="14.5" hidden="1" x14ac:dyDescent="0.35">
      <c r="A591" s="3" t="s">
        <v>992</v>
      </c>
      <c r="B591" s="3" t="str">
        <f>INDEX('Plant data'!D:D,MATCH('Blast furnaces'!$A591,'Plant data'!$A:$A,0))</f>
        <v>unknown</v>
      </c>
      <c r="C591" s="3" t="str">
        <f>INDEX('Plant data'!E:E,MATCH('Blast furnaces'!$A591,'Plant data'!$A:$A,0))</f>
        <v>Jiangxi</v>
      </c>
      <c r="D591" s="3" t="str">
        <f>INDEX('Plant data'!F:F,MATCH('Blast furnaces'!$A591,'Plant data'!$A:$A,0))</f>
        <v>China</v>
      </c>
      <c r="E591" s="3" t="s">
        <v>998</v>
      </c>
      <c r="F591" s="3" t="s">
        <v>883</v>
      </c>
      <c r="G591" s="5" t="s">
        <v>994</v>
      </c>
      <c r="H591" s="3" t="s">
        <v>29</v>
      </c>
      <c r="I591" s="3" t="s">
        <v>30</v>
      </c>
      <c r="J591" s="3" t="s">
        <v>30</v>
      </c>
      <c r="K591" s="3">
        <v>2009</v>
      </c>
      <c r="L591" s="3">
        <v>16</v>
      </c>
      <c r="M591" s="3" t="s">
        <v>30</v>
      </c>
      <c r="N591" s="3" t="s">
        <v>30</v>
      </c>
      <c r="O591" s="3" t="s">
        <v>30</v>
      </c>
      <c r="P591" s="3">
        <v>2100</v>
      </c>
      <c r="Q591" s="3">
        <v>2500</v>
      </c>
      <c r="R591" s="8"/>
      <c r="S591" s="9" t="str">
        <f t="shared" si="71"/>
        <v/>
      </c>
      <c r="T591" s="9" t="str">
        <f t="shared" si="70"/>
        <v/>
      </c>
      <c r="U591" s="2"/>
      <c r="V591" s="2"/>
      <c r="W591" s="2"/>
    </row>
    <row r="592" spans="1:23" ht="14.5" hidden="1" x14ac:dyDescent="0.35">
      <c r="A592" s="3" t="s">
        <v>992</v>
      </c>
      <c r="B592" s="3" t="str">
        <f>INDEX('Plant data'!D:D,MATCH('Blast furnaces'!$A592,'Plant data'!$A:$A,0))</f>
        <v>unknown</v>
      </c>
      <c r="C592" s="3" t="str">
        <f>INDEX('Plant data'!E:E,MATCH('Blast furnaces'!$A592,'Plant data'!$A:$A,0))</f>
        <v>Jiangxi</v>
      </c>
      <c r="D592" s="3" t="str">
        <f>INDEX('Plant data'!F:F,MATCH('Blast furnaces'!$A592,'Plant data'!$A:$A,0))</f>
        <v>China</v>
      </c>
      <c r="E592" s="3" t="s">
        <v>999</v>
      </c>
      <c r="F592" s="3" t="s">
        <v>180</v>
      </c>
      <c r="G592" s="5" t="s">
        <v>994</v>
      </c>
      <c r="H592" s="3" t="s">
        <v>313</v>
      </c>
      <c r="I592" s="6">
        <v>44967</v>
      </c>
      <c r="J592" s="3" t="s">
        <v>30</v>
      </c>
      <c r="K592" s="3">
        <v>2025</v>
      </c>
      <c r="L592" s="3">
        <v>0</v>
      </c>
      <c r="M592" s="3" t="s">
        <v>30</v>
      </c>
      <c r="N592" s="3" t="s">
        <v>30</v>
      </c>
      <c r="O592" s="3" t="s">
        <v>30</v>
      </c>
      <c r="P592" s="3">
        <v>2182</v>
      </c>
      <c r="Q592" s="3">
        <v>2610</v>
      </c>
      <c r="R592" s="8"/>
      <c r="S592" s="9" t="str">
        <f t="shared" si="71"/>
        <v/>
      </c>
      <c r="T592" s="2"/>
      <c r="U592" s="2"/>
      <c r="V592" s="2"/>
      <c r="W592" s="2"/>
    </row>
    <row r="593" spans="1:23" ht="14.5" hidden="1" x14ac:dyDescent="0.35">
      <c r="A593" s="3" t="s">
        <v>992</v>
      </c>
      <c r="B593" s="3" t="str">
        <f>INDEX('Plant data'!D:D,MATCH('Blast furnaces'!$A593,'Plant data'!$A:$A,0))</f>
        <v>unknown</v>
      </c>
      <c r="C593" s="3" t="str">
        <f>INDEX('Plant data'!E:E,MATCH('Blast furnaces'!$A593,'Plant data'!$A:$A,0))</f>
        <v>Jiangxi</v>
      </c>
      <c r="D593" s="3" t="str">
        <f>INDEX('Plant data'!F:F,MATCH('Blast furnaces'!$A593,'Plant data'!$A:$A,0))</f>
        <v>China</v>
      </c>
      <c r="E593" s="3" t="s">
        <v>1000</v>
      </c>
      <c r="F593" s="3" t="s">
        <v>236</v>
      </c>
      <c r="G593" s="5" t="s">
        <v>994</v>
      </c>
      <c r="H593" s="3" t="s">
        <v>313</v>
      </c>
      <c r="I593" s="6">
        <v>44967</v>
      </c>
      <c r="J593" s="3" t="s">
        <v>30</v>
      </c>
      <c r="K593" s="3">
        <v>2025</v>
      </c>
      <c r="L593" s="3">
        <v>0</v>
      </c>
      <c r="M593" s="3" t="s">
        <v>30</v>
      </c>
      <c r="N593" s="3" t="s">
        <v>30</v>
      </c>
      <c r="O593" s="3" t="s">
        <v>30</v>
      </c>
      <c r="P593" s="3">
        <v>2182</v>
      </c>
      <c r="Q593" s="3">
        <v>2610</v>
      </c>
      <c r="R593" s="8"/>
      <c r="S593" s="9" t="str">
        <f t="shared" si="71"/>
        <v/>
      </c>
      <c r="T593" s="2"/>
      <c r="U593" s="2"/>
      <c r="V593" s="2"/>
      <c r="W593" s="2"/>
    </row>
    <row r="594" spans="1:23" ht="14.5" hidden="1" x14ac:dyDescent="0.35">
      <c r="A594" s="3" t="s">
        <v>992</v>
      </c>
      <c r="B594" s="3" t="str">
        <f>INDEX('Plant data'!D:D,MATCH('Blast furnaces'!$A594,'Plant data'!$A:$A,0))</f>
        <v>unknown</v>
      </c>
      <c r="C594" s="3" t="str">
        <f>INDEX('Plant data'!E:E,MATCH('Blast furnaces'!$A594,'Plant data'!$A:$A,0))</f>
        <v>Jiangxi</v>
      </c>
      <c r="D594" s="3" t="str">
        <f>INDEX('Plant data'!F:F,MATCH('Blast furnaces'!$A594,'Plant data'!$A:$A,0))</f>
        <v>China</v>
      </c>
      <c r="E594" s="3" t="s">
        <v>1001</v>
      </c>
      <c r="F594" s="3" t="s">
        <v>62</v>
      </c>
      <c r="G594" s="5" t="s">
        <v>994</v>
      </c>
      <c r="H594" s="3" t="s">
        <v>40</v>
      </c>
      <c r="I594" s="3" t="s">
        <v>30</v>
      </c>
      <c r="J594" s="3" t="s">
        <v>30</v>
      </c>
      <c r="K594" s="3" t="s">
        <v>30</v>
      </c>
      <c r="L594" s="3" t="s">
        <v>30</v>
      </c>
      <c r="M594" s="6">
        <v>44967</v>
      </c>
      <c r="N594" s="3" t="s">
        <v>30</v>
      </c>
      <c r="O594" s="7">
        <v>45992</v>
      </c>
      <c r="P594" s="3">
        <v>1306</v>
      </c>
      <c r="Q594" s="3">
        <v>1468</v>
      </c>
      <c r="R594" s="8"/>
      <c r="S594" s="9" t="str">
        <f t="shared" si="71"/>
        <v/>
      </c>
      <c r="T594" s="9" t="str">
        <f t="shared" ref="T594:T601" si="72">IF(R594="","",EDATE(S594,240))</f>
        <v/>
      </c>
      <c r="U594" s="2"/>
      <c r="V594" s="2"/>
      <c r="W594" s="2"/>
    </row>
    <row r="595" spans="1:23" ht="14.5" hidden="1" x14ac:dyDescent="0.35">
      <c r="A595" s="3" t="s">
        <v>1002</v>
      </c>
      <c r="B595" s="3" t="str">
        <f>INDEX('Plant data'!D:D,MATCH('Blast furnaces'!$A595,'Plant data'!$A:$A,0))</f>
        <v>unknown</v>
      </c>
      <c r="C595" s="3" t="str">
        <f>INDEX('Plant data'!E:E,MATCH('Blast furnaces'!$A595,'Plant data'!$A:$A,0))</f>
        <v>Jilin</v>
      </c>
      <c r="D595" s="3" t="str">
        <f>INDEX('Plant data'!F:F,MATCH('Blast furnaces'!$A595,'Plant data'!$A:$A,0))</f>
        <v>China</v>
      </c>
      <c r="E595" s="3" t="s">
        <v>1003</v>
      </c>
      <c r="F595" s="3" t="s">
        <v>33</v>
      </c>
      <c r="G595" s="5" t="s">
        <v>1004</v>
      </c>
      <c r="H595" s="3" t="s">
        <v>29</v>
      </c>
      <c r="I595" s="3" t="s">
        <v>30</v>
      </c>
      <c r="J595" s="3" t="s">
        <v>30</v>
      </c>
      <c r="K595" s="3">
        <v>2010</v>
      </c>
      <c r="L595" s="3">
        <v>15</v>
      </c>
      <c r="M595" s="3" t="s">
        <v>30</v>
      </c>
      <c r="N595" s="3" t="s">
        <v>30</v>
      </c>
      <c r="O595" s="3" t="s">
        <v>30</v>
      </c>
      <c r="P595" s="3">
        <v>1540</v>
      </c>
      <c r="Q595" s="3">
        <v>1800</v>
      </c>
      <c r="R595" s="6">
        <v>43364</v>
      </c>
      <c r="S595" s="9">
        <f t="shared" si="71"/>
        <v>43364</v>
      </c>
      <c r="T595" s="9">
        <f t="shared" si="72"/>
        <v>50669</v>
      </c>
      <c r="U595" s="2"/>
      <c r="V595" s="2"/>
      <c r="W595" s="2"/>
    </row>
    <row r="596" spans="1:23" ht="14.5" hidden="1" x14ac:dyDescent="0.35">
      <c r="A596" s="3" t="s">
        <v>1002</v>
      </c>
      <c r="B596" s="3" t="str">
        <f>INDEX('Plant data'!D:D,MATCH('Blast furnaces'!$A596,'Plant data'!$A:$A,0))</f>
        <v>unknown</v>
      </c>
      <c r="C596" s="3" t="str">
        <f>INDEX('Plant data'!E:E,MATCH('Blast furnaces'!$A596,'Plant data'!$A:$A,0))</f>
        <v>Jilin</v>
      </c>
      <c r="D596" s="3" t="str">
        <f>INDEX('Plant data'!F:F,MATCH('Blast furnaces'!$A596,'Plant data'!$A:$A,0))</f>
        <v>China</v>
      </c>
      <c r="E596" s="3" t="s">
        <v>1005</v>
      </c>
      <c r="F596" s="3" t="s">
        <v>27</v>
      </c>
      <c r="G596" s="5" t="s">
        <v>1004</v>
      </c>
      <c r="H596" s="3" t="s">
        <v>29</v>
      </c>
      <c r="I596" s="3" t="s">
        <v>30</v>
      </c>
      <c r="J596" s="3" t="s">
        <v>30</v>
      </c>
      <c r="K596" s="3">
        <v>2011</v>
      </c>
      <c r="L596" s="3">
        <v>14</v>
      </c>
      <c r="M596" s="3" t="s">
        <v>30</v>
      </c>
      <c r="N596" s="3" t="s">
        <v>30</v>
      </c>
      <c r="O596" s="3" t="s">
        <v>30</v>
      </c>
      <c r="P596" s="3">
        <v>1540</v>
      </c>
      <c r="Q596" s="3">
        <v>1800</v>
      </c>
      <c r="R596" s="8"/>
      <c r="S596" s="9" t="str">
        <f t="shared" si="71"/>
        <v/>
      </c>
      <c r="T596" s="9" t="str">
        <f t="shared" si="72"/>
        <v/>
      </c>
      <c r="U596" s="2"/>
      <c r="V596" s="2"/>
      <c r="W596" s="2"/>
    </row>
    <row r="597" spans="1:23" ht="14.5" hidden="1" x14ac:dyDescent="0.35">
      <c r="A597" s="3" t="s">
        <v>1006</v>
      </c>
      <c r="B597" s="3" t="str">
        <f>INDEX('Plant data'!D:D,MATCH('Blast furnaces'!$A597,'Plant data'!$A:$A,0))</f>
        <v>Tonghua</v>
      </c>
      <c r="C597" s="3" t="str">
        <f>INDEX('Plant data'!E:E,MATCH('Blast furnaces'!$A597,'Plant data'!$A:$A,0))</f>
        <v>Jilin</v>
      </c>
      <c r="D597" s="3" t="str">
        <f>INDEX('Plant data'!F:F,MATCH('Blast furnaces'!$A597,'Plant data'!$A:$A,0))</f>
        <v>China</v>
      </c>
      <c r="E597" s="3" t="s">
        <v>1007</v>
      </c>
      <c r="F597" s="3" t="s">
        <v>27</v>
      </c>
      <c r="G597" s="5" t="s">
        <v>1008</v>
      </c>
      <c r="H597" s="3" t="s">
        <v>29</v>
      </c>
      <c r="I597" s="3" t="s">
        <v>30</v>
      </c>
      <c r="J597" s="3" t="s">
        <v>30</v>
      </c>
      <c r="K597" s="3">
        <v>2014</v>
      </c>
      <c r="L597" s="3">
        <v>11</v>
      </c>
      <c r="M597" s="3" t="s">
        <v>30</v>
      </c>
      <c r="N597" s="3" t="s">
        <v>30</v>
      </c>
      <c r="O597" s="3" t="s">
        <v>30</v>
      </c>
      <c r="P597" s="3">
        <v>2240</v>
      </c>
      <c r="Q597" s="3">
        <v>2680</v>
      </c>
      <c r="R597" s="8"/>
      <c r="S597" s="9" t="str">
        <f t="shared" si="71"/>
        <v/>
      </c>
      <c r="T597" s="9" t="str">
        <f t="shared" si="72"/>
        <v/>
      </c>
      <c r="U597" s="2"/>
      <c r="V597" s="2"/>
      <c r="W597" s="2"/>
    </row>
    <row r="598" spans="1:23" ht="14.5" hidden="1" x14ac:dyDescent="0.35">
      <c r="A598" s="3" t="s">
        <v>1006</v>
      </c>
      <c r="B598" s="3" t="str">
        <f>INDEX('Plant data'!D:D,MATCH('Blast furnaces'!$A598,'Plant data'!$A:$A,0))</f>
        <v>Tonghua</v>
      </c>
      <c r="C598" s="3" t="str">
        <f>INDEX('Plant data'!E:E,MATCH('Blast furnaces'!$A598,'Plant data'!$A:$A,0))</f>
        <v>Jilin</v>
      </c>
      <c r="D598" s="3" t="str">
        <f>INDEX('Plant data'!F:F,MATCH('Blast furnaces'!$A598,'Plant data'!$A:$A,0))</f>
        <v>China</v>
      </c>
      <c r="E598" s="3" t="s">
        <v>1009</v>
      </c>
      <c r="F598" s="3" t="s">
        <v>141</v>
      </c>
      <c r="G598" s="5" t="s">
        <v>1008</v>
      </c>
      <c r="H598" s="3" t="s">
        <v>29</v>
      </c>
      <c r="I598" s="3" t="s">
        <v>30</v>
      </c>
      <c r="J598" s="3" t="s">
        <v>30</v>
      </c>
      <c r="K598" s="3">
        <v>2007</v>
      </c>
      <c r="L598" s="3">
        <v>18</v>
      </c>
      <c r="M598" s="3" t="s">
        <v>30</v>
      </c>
      <c r="N598" s="3" t="s">
        <v>30</v>
      </c>
      <c r="O598" s="3" t="s">
        <v>30</v>
      </c>
      <c r="P598" s="3">
        <v>2240</v>
      </c>
      <c r="Q598" s="3">
        <v>2680</v>
      </c>
      <c r="R598" s="8"/>
      <c r="S598" s="9" t="str">
        <f t="shared" si="71"/>
        <v/>
      </c>
      <c r="T598" s="9" t="str">
        <f t="shared" si="72"/>
        <v/>
      </c>
      <c r="U598" s="2"/>
      <c r="V598" s="2"/>
      <c r="W598" s="2"/>
    </row>
    <row r="599" spans="1:23" ht="14.5" hidden="1" x14ac:dyDescent="0.35">
      <c r="A599" s="3" t="s">
        <v>1010</v>
      </c>
      <c r="B599" s="3" t="str">
        <f>INDEX('Plant data'!D:D,MATCH('Blast furnaces'!$A599,'Plant data'!$A:$A,0))</f>
        <v>Hengdaohe</v>
      </c>
      <c r="C599" s="3" t="str">
        <f>INDEX('Plant data'!E:E,MATCH('Blast furnaces'!$A599,'Plant data'!$A:$A,0))</f>
        <v>Jilin</v>
      </c>
      <c r="D599" s="3" t="str">
        <f>INDEX('Plant data'!F:F,MATCH('Blast furnaces'!$A599,'Plant data'!$A:$A,0))</f>
        <v>China</v>
      </c>
      <c r="E599" s="3" t="s">
        <v>1011</v>
      </c>
      <c r="F599" s="3" t="s">
        <v>62</v>
      </c>
      <c r="G599" s="5" t="s">
        <v>1012</v>
      </c>
      <c r="H599" s="3" t="s">
        <v>29</v>
      </c>
      <c r="I599" s="3" t="s">
        <v>30</v>
      </c>
      <c r="J599" s="3" t="s">
        <v>30</v>
      </c>
      <c r="K599" s="3" t="s">
        <v>30</v>
      </c>
      <c r="L599" s="3" t="s">
        <v>30</v>
      </c>
      <c r="M599" s="3" t="s">
        <v>30</v>
      </c>
      <c r="N599" s="3" t="s">
        <v>30</v>
      </c>
      <c r="O599" s="3" t="s">
        <v>30</v>
      </c>
      <c r="P599" s="3">
        <v>952</v>
      </c>
      <c r="Q599" s="3">
        <v>450</v>
      </c>
      <c r="R599" s="8"/>
      <c r="S599" s="9" t="str">
        <f t="shared" si="71"/>
        <v/>
      </c>
      <c r="T599" s="9" t="str">
        <f t="shared" si="72"/>
        <v/>
      </c>
      <c r="U599" s="2"/>
      <c r="V599" s="2"/>
      <c r="W599" s="2"/>
    </row>
    <row r="600" spans="1:23" ht="14.5" hidden="1" x14ac:dyDescent="0.35">
      <c r="A600" s="3" t="s">
        <v>1010</v>
      </c>
      <c r="B600" s="3" t="str">
        <f>INDEX('Plant data'!D:D,MATCH('Blast furnaces'!$A600,'Plant data'!$A:$A,0))</f>
        <v>Hengdaohe</v>
      </c>
      <c r="C600" s="3" t="str">
        <f>INDEX('Plant data'!E:E,MATCH('Blast furnaces'!$A600,'Plant data'!$A:$A,0))</f>
        <v>Jilin</v>
      </c>
      <c r="D600" s="3" t="str">
        <f>INDEX('Plant data'!F:F,MATCH('Blast furnaces'!$A600,'Plant data'!$A:$A,0))</f>
        <v>China</v>
      </c>
      <c r="E600" s="3" t="s">
        <v>1013</v>
      </c>
      <c r="F600" s="3" t="s">
        <v>243</v>
      </c>
      <c r="G600" s="5" t="s">
        <v>1012</v>
      </c>
      <c r="H600" s="3" t="s">
        <v>40</v>
      </c>
      <c r="I600" s="3" t="s">
        <v>30</v>
      </c>
      <c r="J600" s="3" t="s">
        <v>30</v>
      </c>
      <c r="K600" s="3" t="s">
        <v>30</v>
      </c>
      <c r="L600" s="3" t="s">
        <v>30</v>
      </c>
      <c r="M600" s="6">
        <v>44875</v>
      </c>
      <c r="N600" s="3" t="s">
        <v>30</v>
      </c>
      <c r="O600" s="3" t="s">
        <v>30</v>
      </c>
      <c r="P600" s="3">
        <v>588</v>
      </c>
      <c r="Q600" s="3">
        <v>480</v>
      </c>
      <c r="R600" s="6">
        <v>44739</v>
      </c>
      <c r="S600" s="9">
        <f t="shared" si="71"/>
        <v>44739</v>
      </c>
      <c r="T600" s="9">
        <f t="shared" si="72"/>
        <v>52044</v>
      </c>
      <c r="U600" s="2"/>
      <c r="V600" s="2"/>
      <c r="W600" s="2"/>
    </row>
    <row r="601" spans="1:23" ht="14.5" hidden="1" x14ac:dyDescent="0.35">
      <c r="A601" s="3" t="s">
        <v>1010</v>
      </c>
      <c r="B601" s="3" t="str">
        <f>INDEX('Plant data'!D:D,MATCH('Blast furnaces'!$A601,'Plant data'!$A:$A,0))</f>
        <v>Hengdaohe</v>
      </c>
      <c r="C601" s="3" t="str">
        <f>INDEX('Plant data'!E:E,MATCH('Blast furnaces'!$A601,'Plant data'!$A:$A,0))</f>
        <v>Jilin</v>
      </c>
      <c r="D601" s="3" t="str">
        <f>INDEX('Plant data'!F:F,MATCH('Blast furnaces'!$A601,'Plant data'!$A:$A,0))</f>
        <v>China</v>
      </c>
      <c r="E601" s="3" t="s">
        <v>1014</v>
      </c>
      <c r="F601" s="3" t="s">
        <v>180</v>
      </c>
      <c r="G601" s="5" t="s">
        <v>1012</v>
      </c>
      <c r="H601" s="3" t="s">
        <v>29</v>
      </c>
      <c r="I601" s="3" t="s">
        <v>30</v>
      </c>
      <c r="J601" s="3" t="s">
        <v>30</v>
      </c>
      <c r="K601" s="3" t="s">
        <v>30</v>
      </c>
      <c r="L601" s="3" t="s">
        <v>30</v>
      </c>
      <c r="M601" s="3" t="s">
        <v>30</v>
      </c>
      <c r="N601" s="3" t="s">
        <v>30</v>
      </c>
      <c r="O601" s="3" t="s">
        <v>30</v>
      </c>
      <c r="P601" s="3">
        <v>1160</v>
      </c>
      <c r="Q601" s="3">
        <v>1260</v>
      </c>
      <c r="R601" s="8"/>
      <c r="S601" s="9" t="str">
        <f t="shared" si="71"/>
        <v/>
      </c>
      <c r="T601" s="9" t="str">
        <f t="shared" si="72"/>
        <v/>
      </c>
      <c r="U601" s="2"/>
      <c r="V601" s="2"/>
      <c r="W601" s="2"/>
    </row>
    <row r="602" spans="1:23" ht="14.5" hidden="1" x14ac:dyDescent="0.35">
      <c r="A602" s="3" t="s">
        <v>1010</v>
      </c>
      <c r="B602" s="3" t="str">
        <f>INDEX('Plant data'!D:D,MATCH('Blast furnaces'!$A602,'Plant data'!$A:$A,0))</f>
        <v>Hengdaohe</v>
      </c>
      <c r="C602" s="3" t="str">
        <f>INDEX('Plant data'!E:E,MATCH('Blast furnaces'!$A602,'Plant data'!$A:$A,0))</f>
        <v>Jilin</v>
      </c>
      <c r="D602" s="3" t="str">
        <f>INDEX('Plant data'!F:F,MATCH('Blast furnaces'!$A602,'Plant data'!$A:$A,0))</f>
        <v>China</v>
      </c>
      <c r="E602" s="3" t="s">
        <v>1015</v>
      </c>
      <c r="F602" s="3" t="s">
        <v>236</v>
      </c>
      <c r="G602" s="5" t="s">
        <v>1012</v>
      </c>
      <c r="H602" s="3" t="s">
        <v>313</v>
      </c>
      <c r="I602" s="6">
        <v>44875</v>
      </c>
      <c r="J602" s="3" t="s">
        <v>30</v>
      </c>
      <c r="K602" s="3" t="s">
        <v>30</v>
      </c>
      <c r="L602" s="3" t="s">
        <v>30</v>
      </c>
      <c r="M602" s="3" t="s">
        <v>30</v>
      </c>
      <c r="N602" s="3" t="s">
        <v>30</v>
      </c>
      <c r="O602" s="3" t="s">
        <v>30</v>
      </c>
      <c r="P602" s="3">
        <v>1220</v>
      </c>
      <c r="Q602" s="3">
        <v>1350</v>
      </c>
      <c r="R602" s="8"/>
      <c r="S602" s="9" t="str">
        <f t="shared" si="71"/>
        <v/>
      </c>
      <c r="T602" s="2"/>
      <c r="U602" s="2"/>
      <c r="V602" s="2"/>
      <c r="W602" s="2"/>
    </row>
    <row r="603" spans="1:23" ht="14.5" hidden="1" x14ac:dyDescent="0.35">
      <c r="A603" s="3" t="s">
        <v>1010</v>
      </c>
      <c r="B603" s="3" t="str">
        <f>INDEX('Plant data'!D:D,MATCH('Blast furnaces'!$A603,'Plant data'!$A:$A,0))</f>
        <v>Hengdaohe</v>
      </c>
      <c r="C603" s="3" t="str">
        <f>INDEX('Plant data'!E:E,MATCH('Blast furnaces'!$A603,'Plant data'!$A:$A,0))</f>
        <v>Jilin</v>
      </c>
      <c r="D603" s="3" t="str">
        <f>INDEX('Plant data'!F:F,MATCH('Blast furnaces'!$A603,'Plant data'!$A:$A,0))</f>
        <v>China</v>
      </c>
      <c r="E603" s="3" t="s">
        <v>1016</v>
      </c>
      <c r="F603" s="3" t="s">
        <v>507</v>
      </c>
      <c r="G603" s="5" t="s">
        <v>1012</v>
      </c>
      <c r="H603" s="3" t="s">
        <v>29</v>
      </c>
      <c r="I603" s="3" t="s">
        <v>30</v>
      </c>
      <c r="J603" s="3" t="s">
        <v>30</v>
      </c>
      <c r="K603" s="3">
        <v>2013</v>
      </c>
      <c r="L603" s="3">
        <v>12</v>
      </c>
      <c r="M603" s="3" t="s">
        <v>30</v>
      </c>
      <c r="N603" s="3" t="s">
        <v>30</v>
      </c>
      <c r="O603" s="3" t="s">
        <v>30</v>
      </c>
      <c r="P603" s="3">
        <v>900</v>
      </c>
      <c r="Q603" s="3">
        <v>1080</v>
      </c>
      <c r="R603" s="8"/>
      <c r="S603" s="9" t="str">
        <f t="shared" si="71"/>
        <v/>
      </c>
      <c r="T603" s="9" t="str">
        <f t="shared" ref="T603:T621" si="73">IF(R603="","",EDATE(S603,240))</f>
        <v/>
      </c>
      <c r="U603" s="2"/>
      <c r="V603" s="2"/>
      <c r="W603" s="2"/>
    </row>
    <row r="604" spans="1:23" ht="14.5" hidden="1" x14ac:dyDescent="0.35">
      <c r="A604" s="3" t="s">
        <v>1017</v>
      </c>
      <c r="B604" s="3" t="str">
        <f>INDEX('Plant data'!D:D,MATCH('Blast furnaces'!$A604,'Plant data'!$A:$A,0))</f>
        <v>unknown</v>
      </c>
      <c r="C604" s="3" t="str">
        <f>INDEX('Plant data'!E:E,MATCH('Blast furnaces'!$A604,'Plant data'!$A:$A,0))</f>
        <v>Jilin</v>
      </c>
      <c r="D604" s="3" t="str">
        <f>INDEX('Plant data'!F:F,MATCH('Blast furnaces'!$A604,'Plant data'!$A:$A,0))</f>
        <v>China</v>
      </c>
      <c r="E604" s="3" t="s">
        <v>1018</v>
      </c>
      <c r="F604" s="3" t="s">
        <v>62</v>
      </c>
      <c r="G604" s="5" t="s">
        <v>1019</v>
      </c>
      <c r="H604" s="3" t="s">
        <v>29</v>
      </c>
      <c r="I604" s="3" t="s">
        <v>30</v>
      </c>
      <c r="J604" s="3" t="s">
        <v>30</v>
      </c>
      <c r="K604" s="3" t="s">
        <v>30</v>
      </c>
      <c r="L604" s="3" t="s">
        <v>30</v>
      </c>
      <c r="M604" s="3" t="s">
        <v>30</v>
      </c>
      <c r="N604" s="3" t="s">
        <v>30</v>
      </c>
      <c r="O604" s="3" t="s">
        <v>30</v>
      </c>
      <c r="P604" s="3">
        <v>650</v>
      </c>
      <c r="Q604" s="3">
        <v>450</v>
      </c>
      <c r="R604" s="6">
        <v>44760</v>
      </c>
      <c r="S604" s="9">
        <f t="shared" si="71"/>
        <v>44760</v>
      </c>
      <c r="T604" s="9">
        <f t="shared" si="73"/>
        <v>52065</v>
      </c>
      <c r="U604" s="2"/>
      <c r="V604" s="2"/>
      <c r="W604" s="2"/>
    </row>
    <row r="605" spans="1:23" ht="14.5" hidden="1" x14ac:dyDescent="0.35">
      <c r="A605" s="3" t="s">
        <v>1017</v>
      </c>
      <c r="B605" s="3" t="str">
        <f>INDEX('Plant data'!D:D,MATCH('Blast furnaces'!$A605,'Plant data'!$A:$A,0))</f>
        <v>unknown</v>
      </c>
      <c r="C605" s="3" t="str">
        <f>INDEX('Plant data'!E:E,MATCH('Blast furnaces'!$A605,'Plant data'!$A:$A,0))</f>
        <v>Jilin</v>
      </c>
      <c r="D605" s="3" t="str">
        <f>INDEX('Plant data'!F:F,MATCH('Blast furnaces'!$A605,'Plant data'!$A:$A,0))</f>
        <v>China</v>
      </c>
      <c r="E605" s="3" t="s">
        <v>1020</v>
      </c>
      <c r="F605" s="3" t="s">
        <v>180</v>
      </c>
      <c r="G605" s="5" t="s">
        <v>1019</v>
      </c>
      <c r="H605" s="3" t="s">
        <v>29</v>
      </c>
      <c r="I605" s="3" t="s">
        <v>30</v>
      </c>
      <c r="J605" s="3" t="s">
        <v>30</v>
      </c>
      <c r="K605" s="3" t="s">
        <v>30</v>
      </c>
      <c r="L605" s="3" t="s">
        <v>30</v>
      </c>
      <c r="M605" s="3" t="s">
        <v>30</v>
      </c>
      <c r="N605" s="3" t="s">
        <v>30</v>
      </c>
      <c r="O605" s="3" t="s">
        <v>30</v>
      </c>
      <c r="P605" s="3">
        <v>650</v>
      </c>
      <c r="Q605" s="3">
        <v>450</v>
      </c>
      <c r="R605" s="8"/>
      <c r="S605" s="9" t="str">
        <f t="shared" si="71"/>
        <v/>
      </c>
      <c r="T605" s="9" t="str">
        <f t="shared" si="73"/>
        <v/>
      </c>
      <c r="U605" s="2"/>
      <c r="V605" s="2"/>
      <c r="W605" s="2"/>
    </row>
    <row r="606" spans="1:23" ht="14.5" hidden="1" x14ac:dyDescent="0.35">
      <c r="A606" s="3" t="s">
        <v>1021</v>
      </c>
      <c r="B606" s="3" t="str">
        <f>INDEX('Plant data'!D:D,MATCH('Blast furnaces'!$A606,'Plant data'!$A:$A,0))</f>
        <v>unknown</v>
      </c>
      <c r="C606" s="3" t="str">
        <f>INDEX('Plant data'!E:E,MATCH('Blast furnaces'!$A606,'Plant data'!$A:$A,0))</f>
        <v>Liaoning</v>
      </c>
      <c r="D606" s="3" t="str">
        <f>INDEX('Plant data'!F:F,MATCH('Blast furnaces'!$A606,'Plant data'!$A:$A,0))</f>
        <v>China</v>
      </c>
      <c r="E606" s="3" t="s">
        <v>1022</v>
      </c>
      <c r="F606" s="3" t="s">
        <v>39</v>
      </c>
      <c r="G606" s="5" t="s">
        <v>1023</v>
      </c>
      <c r="H606" s="3" t="s">
        <v>29</v>
      </c>
      <c r="I606" s="3" t="s">
        <v>30</v>
      </c>
      <c r="J606" s="3" t="s">
        <v>30</v>
      </c>
      <c r="K606" s="3">
        <v>2009</v>
      </c>
      <c r="L606" s="3">
        <v>16</v>
      </c>
      <c r="M606" s="3" t="s">
        <v>30</v>
      </c>
      <c r="N606" s="3" t="s">
        <v>30</v>
      </c>
      <c r="O606" s="3" t="s">
        <v>30</v>
      </c>
      <c r="P606" s="3">
        <v>2150</v>
      </c>
      <c r="Q606" s="3">
        <v>2580</v>
      </c>
      <c r="R606" s="6">
        <v>43415</v>
      </c>
      <c r="S606" s="9">
        <f t="shared" si="71"/>
        <v>43415</v>
      </c>
      <c r="T606" s="9">
        <f t="shared" si="73"/>
        <v>50720</v>
      </c>
      <c r="U606" s="2"/>
      <c r="V606" s="2"/>
      <c r="W606" s="2"/>
    </row>
    <row r="607" spans="1:23" ht="14.5" hidden="1" x14ac:dyDescent="0.35">
      <c r="A607" s="3" t="s">
        <v>1021</v>
      </c>
      <c r="B607" s="3" t="str">
        <f>INDEX('Plant data'!D:D,MATCH('Blast furnaces'!$A607,'Plant data'!$A:$A,0))</f>
        <v>unknown</v>
      </c>
      <c r="C607" s="3" t="str">
        <f>INDEX('Plant data'!E:E,MATCH('Blast furnaces'!$A607,'Plant data'!$A:$A,0))</f>
        <v>Liaoning</v>
      </c>
      <c r="D607" s="3" t="str">
        <f>INDEX('Plant data'!F:F,MATCH('Blast furnaces'!$A607,'Plant data'!$A:$A,0))</f>
        <v>China</v>
      </c>
      <c r="E607" s="3" t="s">
        <v>1024</v>
      </c>
      <c r="F607" s="3" t="s">
        <v>141</v>
      </c>
      <c r="G607" s="5" t="s">
        <v>1023</v>
      </c>
      <c r="H607" s="3" t="s">
        <v>29</v>
      </c>
      <c r="I607" s="3" t="s">
        <v>30</v>
      </c>
      <c r="J607" s="3" t="s">
        <v>30</v>
      </c>
      <c r="K607" s="3">
        <v>1977</v>
      </c>
      <c r="L607" s="3">
        <v>48</v>
      </c>
      <c r="M607" s="3" t="s">
        <v>30</v>
      </c>
      <c r="N607" s="3" t="s">
        <v>30</v>
      </c>
      <c r="O607" s="3" t="s">
        <v>30</v>
      </c>
      <c r="P607" s="3">
        <v>2150</v>
      </c>
      <c r="Q607" s="3">
        <v>2580</v>
      </c>
      <c r="R607" s="6">
        <v>38241</v>
      </c>
      <c r="S607" s="9">
        <f t="shared" si="71"/>
        <v>38241</v>
      </c>
      <c r="T607" s="9">
        <f t="shared" si="73"/>
        <v>45546</v>
      </c>
      <c r="U607" s="2"/>
      <c r="V607" s="2"/>
      <c r="W607" s="2"/>
    </row>
    <row r="608" spans="1:23" ht="14.5" hidden="1" x14ac:dyDescent="0.35">
      <c r="A608" s="3" t="s">
        <v>1021</v>
      </c>
      <c r="B608" s="3" t="str">
        <f>INDEX('Plant data'!D:D,MATCH('Blast furnaces'!$A608,'Plant data'!$A:$A,0))</f>
        <v>unknown</v>
      </c>
      <c r="C608" s="3" t="str">
        <f>INDEX('Plant data'!E:E,MATCH('Blast furnaces'!$A608,'Plant data'!$A:$A,0))</f>
        <v>Liaoning</v>
      </c>
      <c r="D608" s="3" t="str">
        <f>INDEX('Plant data'!F:F,MATCH('Blast furnaces'!$A608,'Plant data'!$A:$A,0))</f>
        <v>China</v>
      </c>
      <c r="E608" s="3" t="s">
        <v>1025</v>
      </c>
      <c r="F608" s="3" t="s">
        <v>27</v>
      </c>
      <c r="G608" s="5" t="s">
        <v>1023</v>
      </c>
      <c r="H608" s="3" t="s">
        <v>29</v>
      </c>
      <c r="I608" s="3" t="s">
        <v>30</v>
      </c>
      <c r="J608" s="3" t="s">
        <v>30</v>
      </c>
      <c r="K608" s="3" t="s">
        <v>30</v>
      </c>
      <c r="L608" s="3" t="s">
        <v>30</v>
      </c>
      <c r="M608" s="3" t="s">
        <v>30</v>
      </c>
      <c r="N608" s="3" t="s">
        <v>30</v>
      </c>
      <c r="O608" s="3" t="s">
        <v>30</v>
      </c>
      <c r="P608" s="3">
        <v>2670</v>
      </c>
      <c r="Q608" s="3">
        <v>3200</v>
      </c>
      <c r="R608" s="6">
        <v>43959</v>
      </c>
      <c r="S608" s="9">
        <f t="shared" si="71"/>
        <v>43959</v>
      </c>
      <c r="T608" s="9">
        <f t="shared" si="73"/>
        <v>51264</v>
      </c>
      <c r="U608" s="2"/>
      <c r="V608" s="2"/>
      <c r="W608" s="2"/>
    </row>
    <row r="609" spans="1:23" ht="14.5" hidden="1" x14ac:dyDescent="0.35">
      <c r="A609" s="3" t="s">
        <v>1021</v>
      </c>
      <c r="B609" s="3" t="str">
        <f>INDEX('Plant data'!D:D,MATCH('Blast furnaces'!$A609,'Plant data'!$A:$A,0))</f>
        <v>unknown</v>
      </c>
      <c r="C609" s="3" t="str">
        <f>INDEX('Plant data'!E:E,MATCH('Blast furnaces'!$A609,'Plant data'!$A:$A,0))</f>
        <v>Liaoning</v>
      </c>
      <c r="D609" s="3" t="str">
        <f>INDEX('Plant data'!F:F,MATCH('Blast furnaces'!$A609,'Plant data'!$A:$A,0))</f>
        <v>China</v>
      </c>
      <c r="E609" s="3" t="s">
        <v>1026</v>
      </c>
      <c r="F609" s="3" t="s">
        <v>79</v>
      </c>
      <c r="G609" s="5" t="s">
        <v>1023</v>
      </c>
      <c r="H609" s="3" t="s">
        <v>29</v>
      </c>
      <c r="I609" s="3" t="s">
        <v>30</v>
      </c>
      <c r="J609" s="3" t="s">
        <v>30</v>
      </c>
      <c r="K609" s="3">
        <v>2005</v>
      </c>
      <c r="L609" s="3">
        <v>20</v>
      </c>
      <c r="M609" s="3" t="s">
        <v>30</v>
      </c>
      <c r="N609" s="3" t="s">
        <v>30</v>
      </c>
      <c r="O609" s="3" t="s">
        <v>30</v>
      </c>
      <c r="P609" s="3">
        <v>2670</v>
      </c>
      <c r="Q609" s="3">
        <v>3200</v>
      </c>
      <c r="R609" s="8"/>
      <c r="S609" s="9" t="str">
        <f t="shared" si="71"/>
        <v/>
      </c>
      <c r="T609" s="9" t="str">
        <f t="shared" si="73"/>
        <v/>
      </c>
      <c r="U609" s="2"/>
      <c r="V609" s="2"/>
      <c r="W609" s="2"/>
    </row>
    <row r="610" spans="1:23" ht="14.5" hidden="1" x14ac:dyDescent="0.35">
      <c r="A610" s="3" t="s">
        <v>1021</v>
      </c>
      <c r="B610" s="3" t="str">
        <f>INDEX('Plant data'!D:D,MATCH('Blast furnaces'!$A610,'Plant data'!$A:$A,0))</f>
        <v>unknown</v>
      </c>
      <c r="C610" s="3" t="str">
        <f>INDEX('Plant data'!E:E,MATCH('Blast furnaces'!$A610,'Plant data'!$A:$A,0))</f>
        <v>Liaoning</v>
      </c>
      <c r="D610" s="3" t="str">
        <f>INDEX('Plant data'!F:F,MATCH('Blast furnaces'!$A610,'Plant data'!$A:$A,0))</f>
        <v>China</v>
      </c>
      <c r="E610" s="3" t="s">
        <v>1027</v>
      </c>
      <c r="F610" s="3" t="s">
        <v>48</v>
      </c>
      <c r="G610" s="5" t="s">
        <v>1023</v>
      </c>
      <c r="H610" s="3" t="s">
        <v>29</v>
      </c>
      <c r="I610" s="3" t="s">
        <v>30</v>
      </c>
      <c r="J610" s="3" t="s">
        <v>30</v>
      </c>
      <c r="K610" s="3">
        <v>2006</v>
      </c>
      <c r="L610" s="3">
        <v>19</v>
      </c>
      <c r="M610" s="3" t="s">
        <v>30</v>
      </c>
      <c r="N610" s="3" t="s">
        <v>30</v>
      </c>
      <c r="O610" s="3" t="s">
        <v>30</v>
      </c>
      <c r="P610" s="3">
        <v>2150</v>
      </c>
      <c r="Q610" s="3">
        <v>2580</v>
      </c>
      <c r="R610" s="4">
        <v>42217</v>
      </c>
      <c r="S610" s="9">
        <f t="shared" si="71"/>
        <v>42217</v>
      </c>
      <c r="T610" s="9">
        <f t="shared" si="73"/>
        <v>49522</v>
      </c>
      <c r="U610" s="2"/>
      <c r="V610" s="2"/>
      <c r="W610" s="2"/>
    </row>
    <row r="611" spans="1:23" ht="14.5" hidden="1" x14ac:dyDescent="0.35">
      <c r="A611" s="3" t="s">
        <v>1021</v>
      </c>
      <c r="B611" s="3" t="str">
        <f>INDEX('Plant data'!D:D,MATCH('Blast furnaces'!$A611,'Plant data'!$A:$A,0))</f>
        <v>unknown</v>
      </c>
      <c r="C611" s="3" t="str">
        <f>INDEX('Plant data'!E:E,MATCH('Blast furnaces'!$A611,'Plant data'!$A:$A,0))</f>
        <v>Liaoning</v>
      </c>
      <c r="D611" s="3" t="str">
        <f>INDEX('Plant data'!F:F,MATCH('Blast furnaces'!$A611,'Plant data'!$A:$A,0))</f>
        <v>China</v>
      </c>
      <c r="E611" s="3" t="s">
        <v>1028</v>
      </c>
      <c r="F611" s="3" t="s">
        <v>883</v>
      </c>
      <c r="G611" s="5" t="s">
        <v>1023</v>
      </c>
      <c r="H611" s="3" t="s">
        <v>29</v>
      </c>
      <c r="I611" s="3" t="s">
        <v>30</v>
      </c>
      <c r="J611" s="3" t="s">
        <v>30</v>
      </c>
      <c r="K611" s="3">
        <v>2013</v>
      </c>
      <c r="L611" s="3">
        <v>12</v>
      </c>
      <c r="M611" s="3" t="s">
        <v>30</v>
      </c>
      <c r="N611" s="3" t="s">
        <v>30</v>
      </c>
      <c r="O611" s="3" t="s">
        <v>30</v>
      </c>
      <c r="P611" s="3">
        <v>2150</v>
      </c>
      <c r="Q611" s="3">
        <v>2580</v>
      </c>
      <c r="R611" s="6">
        <v>45533</v>
      </c>
      <c r="S611" s="9">
        <f t="shared" si="71"/>
        <v>45533</v>
      </c>
      <c r="T611" s="9">
        <f t="shared" si="73"/>
        <v>52838</v>
      </c>
      <c r="U611" s="2"/>
      <c r="V611" s="2"/>
      <c r="W611" s="2"/>
    </row>
    <row r="612" spans="1:23" ht="14.5" hidden="1" x14ac:dyDescent="0.35">
      <c r="A612" s="3" t="s">
        <v>1021</v>
      </c>
      <c r="B612" s="3" t="str">
        <f>INDEX('Plant data'!D:D,MATCH('Blast furnaces'!$A612,'Plant data'!$A:$A,0))</f>
        <v>unknown</v>
      </c>
      <c r="C612" s="3" t="str">
        <f>INDEX('Plant data'!E:E,MATCH('Blast furnaces'!$A612,'Plant data'!$A:$A,0))</f>
        <v>Liaoning</v>
      </c>
      <c r="D612" s="3" t="str">
        <f>INDEX('Plant data'!F:F,MATCH('Blast furnaces'!$A612,'Plant data'!$A:$A,0))</f>
        <v>China</v>
      </c>
      <c r="E612" s="3" t="s">
        <v>1029</v>
      </c>
      <c r="F612" s="3" t="s">
        <v>33</v>
      </c>
      <c r="G612" s="5" t="s">
        <v>1023</v>
      </c>
      <c r="H612" s="3" t="s">
        <v>29</v>
      </c>
      <c r="I612" s="3" t="s">
        <v>30</v>
      </c>
      <c r="J612" s="3" t="s">
        <v>30</v>
      </c>
      <c r="K612" s="3">
        <v>2003</v>
      </c>
      <c r="L612" s="3">
        <v>22</v>
      </c>
      <c r="M612" s="3" t="s">
        <v>30</v>
      </c>
      <c r="N612" s="3" t="s">
        <v>30</v>
      </c>
      <c r="O612" s="3" t="s">
        <v>30</v>
      </c>
      <c r="P612" s="3">
        <v>2670</v>
      </c>
      <c r="Q612" s="3">
        <v>3200</v>
      </c>
      <c r="R612" s="8"/>
      <c r="S612" s="9" t="str">
        <f t="shared" si="71"/>
        <v/>
      </c>
      <c r="T612" s="9" t="str">
        <f t="shared" si="73"/>
        <v/>
      </c>
      <c r="U612" s="2"/>
      <c r="V612" s="2"/>
      <c r="W612" s="2"/>
    </row>
    <row r="613" spans="1:23" ht="14.5" hidden="1" x14ac:dyDescent="0.35">
      <c r="A613" s="3" t="s">
        <v>1030</v>
      </c>
      <c r="B613" s="3" t="str">
        <f>INDEX('Plant data'!D:D,MATCH('Blast furnaces'!$A613,'Plant data'!$A:$A,0))</f>
        <v>Yingkou Economic and Technological Development Zone</v>
      </c>
      <c r="C613" s="3" t="str">
        <f>INDEX('Plant data'!E:E,MATCH('Blast furnaces'!$A613,'Plant data'!$A:$A,0))</f>
        <v>Liaoning</v>
      </c>
      <c r="D613" s="3" t="str">
        <f>INDEX('Plant data'!F:F,MATCH('Blast furnaces'!$A613,'Plant data'!$A:$A,0))</f>
        <v>China</v>
      </c>
      <c r="E613" s="3" t="s">
        <v>1031</v>
      </c>
      <c r="F613" s="3" t="s">
        <v>27</v>
      </c>
      <c r="G613" s="5" t="s">
        <v>1032</v>
      </c>
      <c r="H613" s="3" t="s">
        <v>29</v>
      </c>
      <c r="I613" s="3" t="s">
        <v>30</v>
      </c>
      <c r="J613" s="3" t="s">
        <v>30</v>
      </c>
      <c r="K613" s="3">
        <v>2009</v>
      </c>
      <c r="L613" s="3">
        <v>16</v>
      </c>
      <c r="M613" s="3" t="s">
        <v>30</v>
      </c>
      <c r="N613" s="3" t="s">
        <v>30</v>
      </c>
      <c r="O613" s="3" t="s">
        <v>30</v>
      </c>
      <c r="P613" s="3">
        <v>3200</v>
      </c>
      <c r="Q613" s="3">
        <v>4038</v>
      </c>
      <c r="R613" s="8"/>
      <c r="S613" s="9" t="str">
        <f t="shared" si="71"/>
        <v/>
      </c>
      <c r="T613" s="9" t="str">
        <f t="shared" si="73"/>
        <v/>
      </c>
      <c r="U613" s="2"/>
      <c r="V613" s="2"/>
      <c r="W613" s="2"/>
    </row>
    <row r="614" spans="1:23" ht="14.5" hidden="1" x14ac:dyDescent="0.35">
      <c r="A614" s="3" t="s">
        <v>1030</v>
      </c>
      <c r="B614" s="3" t="str">
        <f>INDEX('Plant data'!D:D,MATCH('Blast furnaces'!$A614,'Plant data'!$A:$A,0))</f>
        <v>Yingkou Economic and Technological Development Zone</v>
      </c>
      <c r="C614" s="3" t="str">
        <f>INDEX('Plant data'!E:E,MATCH('Blast furnaces'!$A614,'Plant data'!$A:$A,0))</f>
        <v>Liaoning</v>
      </c>
      <c r="D614" s="3" t="str">
        <f>INDEX('Plant data'!F:F,MATCH('Blast furnaces'!$A614,'Plant data'!$A:$A,0))</f>
        <v>China</v>
      </c>
      <c r="E614" s="3" t="s">
        <v>1033</v>
      </c>
      <c r="F614" s="3" t="s">
        <v>33</v>
      </c>
      <c r="G614" s="5" t="s">
        <v>1032</v>
      </c>
      <c r="H614" s="3" t="s">
        <v>29</v>
      </c>
      <c r="I614" s="3" t="s">
        <v>30</v>
      </c>
      <c r="J614" s="3" t="s">
        <v>30</v>
      </c>
      <c r="K614" s="3">
        <v>2008</v>
      </c>
      <c r="L614" s="3">
        <v>17</v>
      </c>
      <c r="M614" s="3" t="s">
        <v>30</v>
      </c>
      <c r="N614" s="3" t="s">
        <v>30</v>
      </c>
      <c r="O614" s="3" t="s">
        <v>30</v>
      </c>
      <c r="P614" s="3">
        <v>3200</v>
      </c>
      <c r="Q614" s="3">
        <v>4038</v>
      </c>
      <c r="R614" s="8"/>
      <c r="S614" s="9" t="str">
        <f t="shared" si="71"/>
        <v/>
      </c>
      <c r="T614" s="9" t="str">
        <f t="shared" si="73"/>
        <v/>
      </c>
      <c r="U614" s="2"/>
      <c r="V614" s="2"/>
      <c r="W614" s="2"/>
    </row>
    <row r="615" spans="1:23" ht="14.5" hidden="1" x14ac:dyDescent="0.35">
      <c r="A615" s="3" t="s">
        <v>1034</v>
      </c>
      <c r="B615" s="3" t="str">
        <f>INDEX('Plant data'!D:D,MATCH('Blast furnaces'!$A615,'Plant data'!$A:$A,0))</f>
        <v>Xidayingzi</v>
      </c>
      <c r="C615" s="3" t="str">
        <f>INDEX('Plant data'!E:E,MATCH('Blast furnaces'!$A615,'Plant data'!$A:$A,0))</f>
        <v>Liaoning</v>
      </c>
      <c r="D615" s="3" t="str">
        <f>INDEX('Plant data'!F:F,MATCH('Blast furnaces'!$A615,'Plant data'!$A:$A,0))</f>
        <v>China</v>
      </c>
      <c r="E615" s="3" t="s">
        <v>1035</v>
      </c>
      <c r="F615" s="3" t="s">
        <v>62</v>
      </c>
      <c r="G615" s="5" t="s">
        <v>1036</v>
      </c>
      <c r="H615" s="3" t="s">
        <v>29</v>
      </c>
      <c r="I615" s="3" t="s">
        <v>30</v>
      </c>
      <c r="J615" s="3" t="s">
        <v>30</v>
      </c>
      <c r="K615" s="3" t="s">
        <v>30</v>
      </c>
      <c r="L615" s="3" t="s">
        <v>30</v>
      </c>
      <c r="M615" s="3" t="s">
        <v>30</v>
      </c>
      <c r="N615" s="3" t="s">
        <v>30</v>
      </c>
      <c r="O615" s="3" t="s">
        <v>30</v>
      </c>
      <c r="P615" s="3">
        <v>2600</v>
      </c>
      <c r="Q615" s="3">
        <v>2600</v>
      </c>
      <c r="R615" s="6">
        <v>41219</v>
      </c>
      <c r="S615" s="9">
        <f t="shared" si="71"/>
        <v>41219</v>
      </c>
      <c r="T615" s="9">
        <f t="shared" si="73"/>
        <v>48524</v>
      </c>
      <c r="U615" s="2"/>
      <c r="V615" s="2"/>
      <c r="W615" s="2"/>
    </row>
    <row r="616" spans="1:23" ht="14.5" hidden="1" x14ac:dyDescent="0.35">
      <c r="A616" s="3" t="s">
        <v>1037</v>
      </c>
      <c r="B616" s="3" t="str">
        <f>INDEX('Plant data'!D:D,MATCH('Blast furnaces'!$A616,'Plant data'!$A:$A,0))</f>
        <v>Yejin</v>
      </c>
      <c r="C616" s="3" t="str">
        <f>INDEX('Plant data'!E:E,MATCH('Blast furnaces'!$A616,'Plant data'!$A:$A,0))</f>
        <v>Liaoning</v>
      </c>
      <c r="D616" s="3" t="str">
        <f>INDEX('Plant data'!F:F,MATCH('Blast furnaces'!$A616,'Plant data'!$A:$A,0))</f>
        <v>China</v>
      </c>
      <c r="E616" s="3" t="s">
        <v>1038</v>
      </c>
      <c r="F616" s="3" t="s">
        <v>62</v>
      </c>
      <c r="G616" s="5" t="s">
        <v>1039</v>
      </c>
      <c r="H616" s="3" t="s">
        <v>40</v>
      </c>
      <c r="I616" s="3" t="s">
        <v>30</v>
      </c>
      <c r="J616" s="3" t="s">
        <v>30</v>
      </c>
      <c r="K616" s="3" t="s">
        <v>30</v>
      </c>
      <c r="L616" s="3" t="s">
        <v>30</v>
      </c>
      <c r="M616" s="4">
        <v>45078</v>
      </c>
      <c r="N616" s="3" t="s">
        <v>30</v>
      </c>
      <c r="O616" s="3" t="s">
        <v>30</v>
      </c>
      <c r="P616" s="3">
        <v>570</v>
      </c>
      <c r="Q616" s="3">
        <v>450</v>
      </c>
      <c r="R616" s="8"/>
      <c r="S616" s="9" t="str">
        <f t="shared" si="71"/>
        <v/>
      </c>
      <c r="T616" s="9" t="str">
        <f t="shared" si="73"/>
        <v/>
      </c>
      <c r="U616" s="2"/>
      <c r="V616" s="2"/>
      <c r="W616" s="2"/>
    </row>
    <row r="617" spans="1:23" ht="14.5" hidden="1" x14ac:dyDescent="0.35">
      <c r="A617" s="3" t="s">
        <v>1037</v>
      </c>
      <c r="B617" s="3" t="str">
        <f>INDEX('Plant data'!D:D,MATCH('Blast furnaces'!$A617,'Plant data'!$A:$A,0))</f>
        <v>Yejin</v>
      </c>
      <c r="C617" s="3" t="str">
        <f>INDEX('Plant data'!E:E,MATCH('Blast furnaces'!$A617,'Plant data'!$A:$A,0))</f>
        <v>Liaoning</v>
      </c>
      <c r="D617" s="3" t="str">
        <f>INDEX('Plant data'!F:F,MATCH('Blast furnaces'!$A617,'Plant data'!$A:$A,0))</f>
        <v>China</v>
      </c>
      <c r="E617" s="3" t="s">
        <v>1040</v>
      </c>
      <c r="F617" s="3" t="s">
        <v>180</v>
      </c>
      <c r="G617" s="5" t="s">
        <v>1039</v>
      </c>
      <c r="H617" s="3" t="s">
        <v>40</v>
      </c>
      <c r="I617" s="3" t="s">
        <v>30</v>
      </c>
      <c r="J617" s="3" t="s">
        <v>30</v>
      </c>
      <c r="K617" s="3" t="s">
        <v>30</v>
      </c>
      <c r="L617" s="3" t="s">
        <v>30</v>
      </c>
      <c r="M617" s="4">
        <v>45078</v>
      </c>
      <c r="N617" s="3" t="s">
        <v>30</v>
      </c>
      <c r="O617" s="3" t="s">
        <v>30</v>
      </c>
      <c r="P617" s="3">
        <v>570</v>
      </c>
      <c r="Q617" s="3">
        <v>450</v>
      </c>
      <c r="R617" s="8"/>
      <c r="S617" s="9" t="str">
        <f t="shared" si="71"/>
        <v/>
      </c>
      <c r="T617" s="9" t="str">
        <f t="shared" si="73"/>
        <v/>
      </c>
      <c r="U617" s="2"/>
      <c r="V617" s="2"/>
      <c r="W617" s="2"/>
    </row>
    <row r="618" spans="1:23" ht="14.5" hidden="1" x14ac:dyDescent="0.35">
      <c r="A618" s="3" t="s">
        <v>1037</v>
      </c>
      <c r="B618" s="3" t="str">
        <f>INDEX('Plant data'!D:D,MATCH('Blast furnaces'!$A618,'Plant data'!$A:$A,0))</f>
        <v>Yejin</v>
      </c>
      <c r="C618" s="3" t="str">
        <f>INDEX('Plant data'!E:E,MATCH('Blast furnaces'!$A618,'Plant data'!$A:$A,0))</f>
        <v>Liaoning</v>
      </c>
      <c r="D618" s="3" t="str">
        <f>INDEX('Plant data'!F:F,MATCH('Blast furnaces'!$A618,'Plant data'!$A:$A,0))</f>
        <v>China</v>
      </c>
      <c r="E618" s="3" t="s">
        <v>1041</v>
      </c>
      <c r="F618" s="3" t="s">
        <v>236</v>
      </c>
      <c r="G618" s="5" t="s">
        <v>1039</v>
      </c>
      <c r="H618" s="3" t="s">
        <v>40</v>
      </c>
      <c r="I618" s="3" t="s">
        <v>30</v>
      </c>
      <c r="J618" s="3" t="s">
        <v>30</v>
      </c>
      <c r="K618" s="3" t="s">
        <v>30</v>
      </c>
      <c r="L618" s="3" t="s">
        <v>30</v>
      </c>
      <c r="M618" s="4">
        <v>45078</v>
      </c>
      <c r="N618" s="3" t="s">
        <v>30</v>
      </c>
      <c r="O618" s="3" t="s">
        <v>30</v>
      </c>
      <c r="P618" s="3">
        <v>570</v>
      </c>
      <c r="Q618" s="3">
        <v>450</v>
      </c>
      <c r="R618" s="8"/>
      <c r="S618" s="9" t="str">
        <f t="shared" si="71"/>
        <v/>
      </c>
      <c r="T618" s="9" t="str">
        <f t="shared" si="73"/>
        <v/>
      </c>
      <c r="U618" s="2"/>
      <c r="V618" s="2"/>
      <c r="W618" s="2"/>
    </row>
    <row r="619" spans="1:23" ht="14.5" hidden="1" x14ac:dyDescent="0.35">
      <c r="A619" s="3" t="s">
        <v>1037</v>
      </c>
      <c r="B619" s="3" t="str">
        <f>INDEX('Plant data'!D:D,MATCH('Blast furnaces'!$A619,'Plant data'!$A:$A,0))</f>
        <v>Yejin</v>
      </c>
      <c r="C619" s="3" t="str">
        <f>INDEX('Plant data'!E:E,MATCH('Blast furnaces'!$A619,'Plant data'!$A:$A,0))</f>
        <v>Liaoning</v>
      </c>
      <c r="D619" s="3" t="str">
        <f>INDEX('Plant data'!F:F,MATCH('Blast furnaces'!$A619,'Plant data'!$A:$A,0))</f>
        <v>China</v>
      </c>
      <c r="E619" s="3" t="s">
        <v>1042</v>
      </c>
      <c r="F619" s="3" t="s">
        <v>243</v>
      </c>
      <c r="G619" s="5" t="s">
        <v>1039</v>
      </c>
      <c r="H619" s="3" t="s">
        <v>40</v>
      </c>
      <c r="I619" s="3" t="s">
        <v>30</v>
      </c>
      <c r="J619" s="3" t="s">
        <v>30</v>
      </c>
      <c r="K619" s="3" t="s">
        <v>30</v>
      </c>
      <c r="L619" s="3" t="s">
        <v>30</v>
      </c>
      <c r="M619" s="4">
        <v>45078</v>
      </c>
      <c r="N619" s="3" t="s">
        <v>30</v>
      </c>
      <c r="O619" s="3" t="s">
        <v>30</v>
      </c>
      <c r="P619" s="3">
        <v>570</v>
      </c>
      <c r="Q619" s="3">
        <v>450</v>
      </c>
      <c r="R619" s="8"/>
      <c r="S619" s="9" t="str">
        <f t="shared" si="71"/>
        <v/>
      </c>
      <c r="T619" s="9" t="str">
        <f t="shared" si="73"/>
        <v/>
      </c>
      <c r="U619" s="2"/>
      <c r="V619" s="2"/>
      <c r="W619" s="2"/>
    </row>
    <row r="620" spans="1:23" ht="14.5" hidden="1" x14ac:dyDescent="0.35">
      <c r="A620" s="3" t="s">
        <v>1037</v>
      </c>
      <c r="B620" s="3" t="str">
        <f>INDEX('Plant data'!D:D,MATCH('Blast furnaces'!$A620,'Plant data'!$A:$A,0))</f>
        <v>Yejin</v>
      </c>
      <c r="C620" s="3" t="str">
        <f>INDEX('Plant data'!E:E,MATCH('Blast furnaces'!$A620,'Plant data'!$A:$A,0))</f>
        <v>Liaoning</v>
      </c>
      <c r="D620" s="3" t="str">
        <f>INDEX('Plant data'!F:F,MATCH('Blast furnaces'!$A620,'Plant data'!$A:$A,0))</f>
        <v>China</v>
      </c>
      <c r="E620" s="3" t="s">
        <v>1043</v>
      </c>
      <c r="F620" s="3" t="s">
        <v>33</v>
      </c>
      <c r="G620" s="5" t="s">
        <v>1039</v>
      </c>
      <c r="H620" s="3" t="s">
        <v>29</v>
      </c>
      <c r="I620" s="3" t="s">
        <v>30</v>
      </c>
      <c r="J620" s="3" t="s">
        <v>30</v>
      </c>
      <c r="K620" s="3">
        <v>2016</v>
      </c>
      <c r="L620" s="3">
        <v>9</v>
      </c>
      <c r="M620" s="3" t="s">
        <v>30</v>
      </c>
      <c r="N620" s="3" t="s">
        <v>30</v>
      </c>
      <c r="O620" s="3" t="s">
        <v>30</v>
      </c>
      <c r="P620" s="3">
        <v>1960</v>
      </c>
      <c r="Q620" s="3">
        <v>2300</v>
      </c>
      <c r="R620" s="8"/>
      <c r="S620" s="9" t="str">
        <f t="shared" si="71"/>
        <v/>
      </c>
      <c r="T620" s="9" t="str">
        <f t="shared" si="73"/>
        <v/>
      </c>
      <c r="U620" s="2"/>
      <c r="V620" s="2"/>
      <c r="W620" s="2"/>
    </row>
    <row r="621" spans="1:23" ht="14.5" hidden="1" x14ac:dyDescent="0.35">
      <c r="A621" s="3" t="s">
        <v>1037</v>
      </c>
      <c r="B621" s="3" t="str">
        <f>INDEX('Plant data'!D:D,MATCH('Blast furnaces'!$A621,'Plant data'!$A:$A,0))</f>
        <v>Yejin</v>
      </c>
      <c r="C621" s="3" t="str">
        <f>INDEX('Plant data'!E:E,MATCH('Blast furnaces'!$A621,'Plant data'!$A:$A,0))</f>
        <v>Liaoning</v>
      </c>
      <c r="D621" s="3" t="str">
        <f>INDEX('Plant data'!F:F,MATCH('Blast furnaces'!$A621,'Plant data'!$A:$A,0))</f>
        <v>China</v>
      </c>
      <c r="E621" s="3" t="s">
        <v>1044</v>
      </c>
      <c r="F621" s="3" t="s">
        <v>27</v>
      </c>
      <c r="G621" s="5" t="s">
        <v>1039</v>
      </c>
      <c r="H621" s="3" t="s">
        <v>29</v>
      </c>
      <c r="I621" s="3" t="s">
        <v>30</v>
      </c>
      <c r="J621" s="3" t="s">
        <v>30</v>
      </c>
      <c r="K621" s="3" t="s">
        <v>30</v>
      </c>
      <c r="L621" s="3" t="s">
        <v>30</v>
      </c>
      <c r="M621" s="3" t="s">
        <v>30</v>
      </c>
      <c r="N621" s="3" t="s">
        <v>30</v>
      </c>
      <c r="O621" s="3" t="s">
        <v>30</v>
      </c>
      <c r="P621" s="3">
        <v>1960</v>
      </c>
      <c r="Q621" s="3">
        <v>2300</v>
      </c>
      <c r="R621" s="8"/>
      <c r="S621" s="9" t="str">
        <f t="shared" si="71"/>
        <v/>
      </c>
      <c r="T621" s="9" t="str">
        <f t="shared" si="73"/>
        <v/>
      </c>
      <c r="U621" s="2"/>
      <c r="V621" s="2"/>
      <c r="W621" s="2"/>
    </row>
    <row r="622" spans="1:23" ht="14.5" hidden="1" x14ac:dyDescent="0.35">
      <c r="A622" s="3" t="s">
        <v>1037</v>
      </c>
      <c r="B622" s="3" t="str">
        <f>INDEX('Plant data'!D:D,MATCH('Blast furnaces'!$A622,'Plant data'!$A:$A,0))</f>
        <v>Yejin</v>
      </c>
      <c r="C622" s="3" t="str">
        <f>INDEX('Plant data'!E:E,MATCH('Blast furnaces'!$A622,'Plant data'!$A:$A,0))</f>
        <v>Liaoning</v>
      </c>
      <c r="D622" s="3" t="str">
        <f>INDEX('Plant data'!F:F,MATCH('Blast furnaces'!$A622,'Plant data'!$A:$A,0))</f>
        <v>China</v>
      </c>
      <c r="E622" s="3" t="s">
        <v>1045</v>
      </c>
      <c r="F622" s="3" t="s">
        <v>245</v>
      </c>
      <c r="G622" s="5" t="s">
        <v>1039</v>
      </c>
      <c r="H622" s="3" t="s">
        <v>313</v>
      </c>
      <c r="I622" s="4">
        <v>45078</v>
      </c>
      <c r="J622" s="3" t="s">
        <v>30</v>
      </c>
      <c r="K622" s="3" t="s">
        <v>30</v>
      </c>
      <c r="L622" s="3" t="s">
        <v>30</v>
      </c>
      <c r="M622" s="3" t="s">
        <v>30</v>
      </c>
      <c r="N622" s="3" t="s">
        <v>30</v>
      </c>
      <c r="O622" s="3" t="s">
        <v>30</v>
      </c>
      <c r="P622" s="3">
        <v>2069</v>
      </c>
      <c r="Q622" s="3">
        <v>2430</v>
      </c>
      <c r="R622" s="8"/>
      <c r="S622" s="9" t="str">
        <f t="shared" si="71"/>
        <v/>
      </c>
      <c r="T622" s="2"/>
      <c r="U622" s="2"/>
      <c r="V622" s="2"/>
      <c r="W622" s="2"/>
    </row>
    <row r="623" spans="1:23" ht="14.5" hidden="1" x14ac:dyDescent="0.35">
      <c r="A623" s="3" t="s">
        <v>1046</v>
      </c>
      <c r="B623" s="3" t="str">
        <f>INDEX('Plant data'!D:D,MATCH('Blast furnaces'!$A623,'Plant data'!$A:$A,0))</f>
        <v>unknown</v>
      </c>
      <c r="C623" s="3" t="str">
        <f>INDEX('Plant data'!E:E,MATCH('Blast furnaces'!$A623,'Plant data'!$A:$A,0))</f>
        <v>Liaoning</v>
      </c>
      <c r="D623" s="3" t="str">
        <f>INDEX('Plant data'!F:F,MATCH('Blast furnaces'!$A623,'Plant data'!$A:$A,0))</f>
        <v>China</v>
      </c>
      <c r="E623" s="3" t="s">
        <v>1047</v>
      </c>
      <c r="F623" s="3" t="s">
        <v>79</v>
      </c>
      <c r="G623" s="5" t="s">
        <v>1048</v>
      </c>
      <c r="H623" s="3" t="s">
        <v>29</v>
      </c>
      <c r="I623" s="3" t="s">
        <v>30</v>
      </c>
      <c r="J623" s="3" t="s">
        <v>30</v>
      </c>
      <c r="K623" s="3">
        <v>2005</v>
      </c>
      <c r="L623" s="3">
        <v>20</v>
      </c>
      <c r="M623" s="3" t="s">
        <v>30</v>
      </c>
      <c r="N623" s="3" t="s">
        <v>30</v>
      </c>
      <c r="O623" s="3" t="s">
        <v>30</v>
      </c>
      <c r="P623" s="3">
        <v>2000</v>
      </c>
      <c r="Q623" s="3">
        <v>2600</v>
      </c>
      <c r="R623" s="8"/>
      <c r="S623" s="9" t="str">
        <f t="shared" si="71"/>
        <v/>
      </c>
      <c r="T623" s="9" t="str">
        <f t="shared" ref="T623:T627" si="74">IF(R623="","",EDATE(S623,240))</f>
        <v/>
      </c>
      <c r="U623" s="2"/>
      <c r="V623" s="2"/>
      <c r="W623" s="2"/>
    </row>
    <row r="624" spans="1:23" ht="14.5" hidden="1" x14ac:dyDescent="0.35">
      <c r="A624" s="3" t="s">
        <v>1046</v>
      </c>
      <c r="B624" s="3" t="str">
        <f>INDEX('Plant data'!D:D,MATCH('Blast furnaces'!$A624,'Plant data'!$A:$A,0))</f>
        <v>unknown</v>
      </c>
      <c r="C624" s="3" t="str">
        <f>INDEX('Plant data'!E:E,MATCH('Blast furnaces'!$A624,'Plant data'!$A:$A,0))</f>
        <v>Liaoning</v>
      </c>
      <c r="D624" s="3" t="str">
        <f>INDEX('Plant data'!F:F,MATCH('Blast furnaces'!$A624,'Plant data'!$A:$A,0))</f>
        <v>China</v>
      </c>
      <c r="E624" s="3" t="s">
        <v>1049</v>
      </c>
      <c r="F624" s="3" t="s">
        <v>43</v>
      </c>
      <c r="G624" s="5" t="s">
        <v>1048</v>
      </c>
      <c r="H624" s="3" t="s">
        <v>29</v>
      </c>
      <c r="I624" s="3" t="s">
        <v>30</v>
      </c>
      <c r="J624" s="3" t="s">
        <v>30</v>
      </c>
      <c r="K624" s="3">
        <v>2004</v>
      </c>
      <c r="L624" s="3">
        <v>21</v>
      </c>
      <c r="M624" s="3" t="s">
        <v>30</v>
      </c>
      <c r="N624" s="3" t="s">
        <v>30</v>
      </c>
      <c r="O624" s="3" t="s">
        <v>30</v>
      </c>
      <c r="P624" s="3">
        <v>2149</v>
      </c>
      <c r="Q624" s="3">
        <v>2850</v>
      </c>
      <c r="R624" s="8"/>
      <c r="S624" s="9" t="str">
        <f t="shared" si="71"/>
        <v/>
      </c>
      <c r="T624" s="9" t="str">
        <f t="shared" si="74"/>
        <v/>
      </c>
      <c r="U624" s="2"/>
      <c r="V624" s="2"/>
      <c r="W624" s="2"/>
    </row>
    <row r="625" spans="1:23" ht="14.5" hidden="1" x14ac:dyDescent="0.35">
      <c r="A625" s="3" t="s">
        <v>1046</v>
      </c>
      <c r="B625" s="3" t="str">
        <f>INDEX('Plant data'!D:D,MATCH('Blast furnaces'!$A625,'Plant data'!$A:$A,0))</f>
        <v>unknown</v>
      </c>
      <c r="C625" s="3" t="str">
        <f>INDEX('Plant data'!E:E,MATCH('Blast furnaces'!$A625,'Plant data'!$A:$A,0))</f>
        <v>Liaoning</v>
      </c>
      <c r="D625" s="3" t="str">
        <f>INDEX('Plant data'!F:F,MATCH('Blast furnaces'!$A625,'Plant data'!$A:$A,0))</f>
        <v>China</v>
      </c>
      <c r="E625" s="3" t="s">
        <v>1050</v>
      </c>
      <c r="F625" s="3" t="s">
        <v>141</v>
      </c>
      <c r="G625" s="5" t="s">
        <v>1048</v>
      </c>
      <c r="H625" s="3" t="s">
        <v>29</v>
      </c>
      <c r="I625" s="3" t="s">
        <v>30</v>
      </c>
      <c r="J625" s="3" t="s">
        <v>30</v>
      </c>
      <c r="K625" s="3">
        <v>2005</v>
      </c>
      <c r="L625" s="3">
        <v>20</v>
      </c>
      <c r="M625" s="3" t="s">
        <v>30</v>
      </c>
      <c r="N625" s="3" t="s">
        <v>30</v>
      </c>
      <c r="O625" s="3" t="s">
        <v>30</v>
      </c>
      <c r="P625" s="3">
        <v>2409</v>
      </c>
      <c r="Q625" s="3">
        <v>2850</v>
      </c>
      <c r="R625" s="6">
        <v>45644</v>
      </c>
      <c r="S625" s="9">
        <f t="shared" si="71"/>
        <v>45644</v>
      </c>
      <c r="T625" s="9">
        <f t="shared" si="74"/>
        <v>52949</v>
      </c>
      <c r="U625" s="2"/>
      <c r="V625" s="2"/>
      <c r="W625" s="2"/>
    </row>
    <row r="626" spans="1:23" ht="14.5" hidden="1" x14ac:dyDescent="0.35">
      <c r="A626" s="3" t="s">
        <v>1046</v>
      </c>
      <c r="B626" s="3" t="str">
        <f>INDEX('Plant data'!D:D,MATCH('Blast furnaces'!$A626,'Plant data'!$A:$A,0))</f>
        <v>unknown</v>
      </c>
      <c r="C626" s="3" t="str">
        <f>INDEX('Plant data'!E:E,MATCH('Blast furnaces'!$A626,'Plant data'!$A:$A,0))</f>
        <v>Liaoning</v>
      </c>
      <c r="D626" s="3" t="str">
        <f>INDEX('Plant data'!F:F,MATCH('Blast furnaces'!$A626,'Plant data'!$A:$A,0))</f>
        <v>China</v>
      </c>
      <c r="E626" s="3" t="s">
        <v>1051</v>
      </c>
      <c r="F626" s="3" t="s">
        <v>33</v>
      </c>
      <c r="G626" s="5" t="s">
        <v>1048</v>
      </c>
      <c r="H626" s="3" t="s">
        <v>29</v>
      </c>
      <c r="I626" s="3" t="s">
        <v>30</v>
      </c>
      <c r="J626" s="3" t="s">
        <v>30</v>
      </c>
      <c r="K626" s="3">
        <v>2008</v>
      </c>
      <c r="L626" s="3">
        <v>17</v>
      </c>
      <c r="M626" s="3" t="s">
        <v>30</v>
      </c>
      <c r="N626" s="3" t="s">
        <v>30</v>
      </c>
      <c r="O626" s="3" t="s">
        <v>30</v>
      </c>
      <c r="P626" s="3">
        <v>3848</v>
      </c>
      <c r="Q626" s="3">
        <v>4747</v>
      </c>
      <c r="R626" s="6">
        <v>43224</v>
      </c>
      <c r="S626" s="9">
        <f t="shared" si="71"/>
        <v>43224</v>
      </c>
      <c r="T626" s="9">
        <f t="shared" si="74"/>
        <v>50529</v>
      </c>
      <c r="U626" s="2"/>
      <c r="V626" s="2"/>
      <c r="W626" s="2"/>
    </row>
    <row r="627" spans="1:23" ht="14.5" hidden="1" x14ac:dyDescent="0.35">
      <c r="A627" s="3" t="s">
        <v>1046</v>
      </c>
      <c r="B627" s="3" t="str">
        <f>INDEX('Plant data'!D:D,MATCH('Blast furnaces'!$A627,'Plant data'!$A:$A,0))</f>
        <v>unknown</v>
      </c>
      <c r="C627" s="3" t="str">
        <f>INDEX('Plant data'!E:E,MATCH('Blast furnaces'!$A627,'Plant data'!$A:$A,0))</f>
        <v>Liaoning</v>
      </c>
      <c r="D627" s="3" t="str">
        <f>INDEX('Plant data'!F:F,MATCH('Blast furnaces'!$A627,'Plant data'!$A:$A,0))</f>
        <v>China</v>
      </c>
      <c r="E627" s="3" t="s">
        <v>1052</v>
      </c>
      <c r="F627" s="3" t="s">
        <v>1053</v>
      </c>
      <c r="G627" s="5" t="s">
        <v>1048</v>
      </c>
      <c r="H627" s="3" t="s">
        <v>29</v>
      </c>
      <c r="I627" s="3" t="s">
        <v>30</v>
      </c>
      <c r="J627" s="4">
        <v>43497</v>
      </c>
      <c r="K627" s="3">
        <v>2020</v>
      </c>
      <c r="L627" s="3">
        <v>5</v>
      </c>
      <c r="M627" s="3" t="s">
        <v>30</v>
      </c>
      <c r="N627" s="3" t="s">
        <v>30</v>
      </c>
      <c r="O627" s="3" t="s">
        <v>30</v>
      </c>
      <c r="P627" s="3">
        <v>2435</v>
      </c>
      <c r="Q627" s="3">
        <v>2580</v>
      </c>
      <c r="R627" s="8"/>
      <c r="S627" s="9" t="str">
        <f t="shared" si="71"/>
        <v/>
      </c>
      <c r="T627" s="9" t="str">
        <f t="shared" si="74"/>
        <v/>
      </c>
      <c r="U627" s="2"/>
      <c r="V627" s="2"/>
      <c r="W627" s="2"/>
    </row>
    <row r="628" spans="1:23" ht="14.5" hidden="1" x14ac:dyDescent="0.35">
      <c r="A628" s="3" t="s">
        <v>1046</v>
      </c>
      <c r="B628" s="3" t="str">
        <f>INDEX('Plant data'!D:D,MATCH('Blast furnaces'!$A628,'Plant data'!$A:$A,0))</f>
        <v>unknown</v>
      </c>
      <c r="C628" s="3" t="str">
        <f>INDEX('Plant data'!E:E,MATCH('Blast furnaces'!$A628,'Plant data'!$A:$A,0))</f>
        <v>Liaoning</v>
      </c>
      <c r="D628" s="3" t="str">
        <f>INDEX('Plant data'!F:F,MATCH('Blast furnaces'!$A628,'Plant data'!$A:$A,0))</f>
        <v>China</v>
      </c>
      <c r="E628" s="3" t="s">
        <v>1054</v>
      </c>
      <c r="F628" s="3" t="s">
        <v>1055</v>
      </c>
      <c r="G628" s="5" t="s">
        <v>1048</v>
      </c>
      <c r="H628" s="3" t="s">
        <v>190</v>
      </c>
      <c r="I628" s="3" t="s">
        <v>30</v>
      </c>
      <c r="J628" s="3" t="s">
        <v>30</v>
      </c>
      <c r="K628" s="3">
        <v>1972</v>
      </c>
      <c r="L628" s="3">
        <v>48.83</v>
      </c>
      <c r="M628" s="3" t="s">
        <v>30</v>
      </c>
      <c r="N628" s="3" t="s">
        <v>30</v>
      </c>
      <c r="O628" s="6">
        <v>44134</v>
      </c>
      <c r="P628" s="3">
        <v>2150</v>
      </c>
      <c r="Q628" s="3">
        <v>2580</v>
      </c>
      <c r="R628" s="8"/>
      <c r="S628" s="9" t="str">
        <f t="shared" si="71"/>
        <v/>
      </c>
      <c r="T628" s="2"/>
      <c r="U628" s="2"/>
      <c r="V628" s="2"/>
      <c r="W628" s="2"/>
    </row>
    <row r="629" spans="1:23" ht="14.5" hidden="1" x14ac:dyDescent="0.35">
      <c r="A629" s="3" t="s">
        <v>1056</v>
      </c>
      <c r="B629" s="3" t="str">
        <f>INDEX('Plant data'!D:D,MATCH('Blast furnaces'!$A629,'Plant data'!$A:$A,0))</f>
        <v>Beitai</v>
      </c>
      <c r="C629" s="3" t="str">
        <f>INDEX('Plant data'!E:E,MATCH('Blast furnaces'!$A629,'Plant data'!$A:$A,0))</f>
        <v>Liaoning</v>
      </c>
      <c r="D629" s="3" t="str">
        <f>INDEX('Plant data'!F:F,MATCH('Blast furnaces'!$A629,'Plant data'!$A:$A,0))</f>
        <v>China</v>
      </c>
      <c r="E629" s="3" t="s">
        <v>1057</v>
      </c>
      <c r="F629" s="3" t="s">
        <v>62</v>
      </c>
      <c r="G629" s="5" t="s">
        <v>1058</v>
      </c>
      <c r="H629" s="3" t="s">
        <v>29</v>
      </c>
      <c r="I629" s="3" t="s">
        <v>30</v>
      </c>
      <c r="J629" s="3" t="s">
        <v>30</v>
      </c>
      <c r="K629" s="3" t="s">
        <v>30</v>
      </c>
      <c r="L629" s="3" t="s">
        <v>30</v>
      </c>
      <c r="M629" s="3" t="s">
        <v>30</v>
      </c>
      <c r="N629" s="3" t="s">
        <v>30</v>
      </c>
      <c r="O629" s="3" t="s">
        <v>30</v>
      </c>
      <c r="P629" s="3">
        <v>1100</v>
      </c>
      <c r="Q629" s="3">
        <v>530</v>
      </c>
      <c r="R629" s="4">
        <v>45170</v>
      </c>
      <c r="S629" s="9">
        <f t="shared" si="71"/>
        <v>45170</v>
      </c>
      <c r="T629" s="9">
        <f t="shared" ref="T629:T643" si="75">IF(R629="","",EDATE(S629,240))</f>
        <v>52475</v>
      </c>
      <c r="U629" s="2"/>
      <c r="V629" s="2"/>
      <c r="W629" s="2"/>
    </row>
    <row r="630" spans="1:23" ht="14.5" hidden="1" x14ac:dyDescent="0.35">
      <c r="A630" s="3" t="s">
        <v>1056</v>
      </c>
      <c r="B630" s="3" t="str">
        <f>INDEX('Plant data'!D:D,MATCH('Blast furnaces'!$A630,'Plant data'!$A:$A,0))</f>
        <v>Beitai</v>
      </c>
      <c r="C630" s="3" t="str">
        <f>INDEX('Plant data'!E:E,MATCH('Blast furnaces'!$A630,'Plant data'!$A:$A,0))</f>
        <v>Liaoning</v>
      </c>
      <c r="D630" s="3" t="str">
        <f>INDEX('Plant data'!F:F,MATCH('Blast furnaces'!$A630,'Plant data'!$A:$A,0))</f>
        <v>China</v>
      </c>
      <c r="E630" s="3" t="s">
        <v>1059</v>
      </c>
      <c r="F630" s="3" t="s">
        <v>180</v>
      </c>
      <c r="G630" s="5" t="s">
        <v>1058</v>
      </c>
      <c r="H630" s="3" t="s">
        <v>29</v>
      </c>
      <c r="I630" s="3" t="s">
        <v>30</v>
      </c>
      <c r="J630" s="3" t="s">
        <v>30</v>
      </c>
      <c r="K630" s="3" t="s">
        <v>30</v>
      </c>
      <c r="L630" s="3" t="s">
        <v>30</v>
      </c>
      <c r="M630" s="3" t="s">
        <v>30</v>
      </c>
      <c r="N630" s="3" t="s">
        <v>30</v>
      </c>
      <c r="O630" s="3" t="s">
        <v>30</v>
      </c>
      <c r="P630" s="3">
        <v>1100</v>
      </c>
      <c r="Q630" s="3">
        <v>530</v>
      </c>
      <c r="R630" s="4">
        <v>45170</v>
      </c>
      <c r="S630" s="9">
        <f t="shared" si="71"/>
        <v>45170</v>
      </c>
      <c r="T630" s="9">
        <f t="shared" si="75"/>
        <v>52475</v>
      </c>
      <c r="U630" s="2"/>
      <c r="V630" s="2"/>
      <c r="W630" s="2"/>
    </row>
    <row r="631" spans="1:23" ht="14.5" hidden="1" x14ac:dyDescent="0.35">
      <c r="A631" s="3" t="s">
        <v>1056</v>
      </c>
      <c r="B631" s="3" t="str">
        <f>INDEX('Plant data'!D:D,MATCH('Blast furnaces'!$A631,'Plant data'!$A:$A,0))</f>
        <v>Beitai</v>
      </c>
      <c r="C631" s="3" t="str">
        <f>INDEX('Plant data'!E:E,MATCH('Blast furnaces'!$A631,'Plant data'!$A:$A,0))</f>
        <v>Liaoning</v>
      </c>
      <c r="D631" s="3" t="str">
        <f>INDEX('Plant data'!F:F,MATCH('Blast furnaces'!$A631,'Plant data'!$A:$A,0))</f>
        <v>China</v>
      </c>
      <c r="E631" s="3" t="s">
        <v>1060</v>
      </c>
      <c r="F631" s="3" t="s">
        <v>236</v>
      </c>
      <c r="G631" s="5" t="s">
        <v>1058</v>
      </c>
      <c r="H631" s="3" t="s">
        <v>29</v>
      </c>
      <c r="I631" s="3" t="s">
        <v>30</v>
      </c>
      <c r="J631" s="3" t="s">
        <v>30</v>
      </c>
      <c r="K631" s="3" t="s">
        <v>30</v>
      </c>
      <c r="L631" s="3" t="s">
        <v>30</v>
      </c>
      <c r="M631" s="3" t="s">
        <v>30</v>
      </c>
      <c r="N631" s="3" t="s">
        <v>30</v>
      </c>
      <c r="O631" s="3" t="s">
        <v>30</v>
      </c>
      <c r="P631" s="3">
        <v>1100</v>
      </c>
      <c r="Q631" s="3">
        <v>530</v>
      </c>
      <c r="R631" s="8"/>
      <c r="S631" s="9" t="str">
        <f t="shared" si="71"/>
        <v/>
      </c>
      <c r="T631" s="9" t="str">
        <f t="shared" si="75"/>
        <v/>
      </c>
      <c r="U631" s="2"/>
      <c r="V631" s="2"/>
      <c r="W631" s="2"/>
    </row>
    <row r="632" spans="1:23" ht="14.5" hidden="1" x14ac:dyDescent="0.35">
      <c r="A632" s="3" t="s">
        <v>1056</v>
      </c>
      <c r="B632" s="3" t="str">
        <f>INDEX('Plant data'!D:D,MATCH('Blast furnaces'!$A632,'Plant data'!$A:$A,0))</f>
        <v>Beitai</v>
      </c>
      <c r="C632" s="3" t="str">
        <f>INDEX('Plant data'!E:E,MATCH('Blast furnaces'!$A632,'Plant data'!$A:$A,0))</f>
        <v>Liaoning</v>
      </c>
      <c r="D632" s="3" t="str">
        <f>INDEX('Plant data'!F:F,MATCH('Blast furnaces'!$A632,'Plant data'!$A:$A,0))</f>
        <v>China</v>
      </c>
      <c r="E632" s="3" t="s">
        <v>1061</v>
      </c>
      <c r="F632" s="3" t="s">
        <v>243</v>
      </c>
      <c r="G632" s="5" t="s">
        <v>1058</v>
      </c>
      <c r="H632" s="3" t="s">
        <v>29</v>
      </c>
      <c r="I632" s="3" t="s">
        <v>30</v>
      </c>
      <c r="J632" s="3" t="s">
        <v>30</v>
      </c>
      <c r="K632" s="3">
        <v>2013</v>
      </c>
      <c r="L632" s="3">
        <v>12</v>
      </c>
      <c r="M632" s="3" t="s">
        <v>30</v>
      </c>
      <c r="N632" s="3" t="s">
        <v>30</v>
      </c>
      <c r="O632" s="3" t="s">
        <v>30</v>
      </c>
      <c r="P632" s="3">
        <v>2250</v>
      </c>
      <c r="Q632" s="3">
        <v>2850</v>
      </c>
      <c r="R632" s="8"/>
      <c r="S632" s="9" t="str">
        <f t="shared" si="71"/>
        <v/>
      </c>
      <c r="T632" s="9" t="str">
        <f t="shared" si="75"/>
        <v/>
      </c>
      <c r="U632" s="2"/>
      <c r="V632" s="2"/>
      <c r="W632" s="2"/>
    </row>
    <row r="633" spans="1:23" ht="14.5" hidden="1" x14ac:dyDescent="0.35">
      <c r="A633" s="3" t="s">
        <v>1056</v>
      </c>
      <c r="B633" s="3" t="str">
        <f>INDEX('Plant data'!D:D,MATCH('Blast furnaces'!$A633,'Plant data'!$A:$A,0))</f>
        <v>Beitai</v>
      </c>
      <c r="C633" s="3" t="str">
        <f>INDEX('Plant data'!E:E,MATCH('Blast furnaces'!$A633,'Plant data'!$A:$A,0))</f>
        <v>Liaoning</v>
      </c>
      <c r="D633" s="3" t="str">
        <f>INDEX('Plant data'!F:F,MATCH('Blast furnaces'!$A633,'Plant data'!$A:$A,0))</f>
        <v>China</v>
      </c>
      <c r="E633" s="3" t="s">
        <v>1062</v>
      </c>
      <c r="F633" s="3" t="s">
        <v>245</v>
      </c>
      <c r="G633" s="5" t="s">
        <v>1058</v>
      </c>
      <c r="H633" s="3" t="s">
        <v>29</v>
      </c>
      <c r="I633" s="3" t="s">
        <v>30</v>
      </c>
      <c r="J633" s="3" t="s">
        <v>30</v>
      </c>
      <c r="K633" s="3">
        <v>2013</v>
      </c>
      <c r="L633" s="3">
        <v>12</v>
      </c>
      <c r="M633" s="3" t="s">
        <v>30</v>
      </c>
      <c r="N633" s="3" t="s">
        <v>30</v>
      </c>
      <c r="O633" s="3" t="s">
        <v>30</v>
      </c>
      <c r="P633" s="3">
        <v>2250</v>
      </c>
      <c r="Q633" s="3">
        <v>2850</v>
      </c>
      <c r="R633" s="8"/>
      <c r="S633" s="9" t="str">
        <f t="shared" si="71"/>
        <v/>
      </c>
      <c r="T633" s="9" t="str">
        <f t="shared" si="75"/>
        <v/>
      </c>
      <c r="U633" s="2"/>
      <c r="V633" s="2"/>
      <c r="W633" s="2"/>
    </row>
    <row r="634" spans="1:23" ht="14.5" hidden="1" x14ac:dyDescent="0.35">
      <c r="A634" s="3" t="s">
        <v>1063</v>
      </c>
      <c r="B634" s="3" t="str">
        <f>INDEX('Plant data'!D:D,MATCH('Blast furnaces'!$A634,'Plant data'!$A:$A,0))</f>
        <v>unknown</v>
      </c>
      <c r="C634" s="3" t="str">
        <f>INDEX('Plant data'!E:E,MATCH('Blast furnaces'!$A634,'Plant data'!$A:$A,0))</f>
        <v>Liaoning</v>
      </c>
      <c r="D634" s="3" t="str">
        <f>INDEX('Plant data'!F:F,MATCH('Blast furnaces'!$A634,'Plant data'!$A:$A,0))</f>
        <v>China</v>
      </c>
      <c r="E634" s="3" t="s">
        <v>1064</v>
      </c>
      <c r="F634" s="3" t="s">
        <v>33</v>
      </c>
      <c r="G634" s="5" t="s">
        <v>1065</v>
      </c>
      <c r="H634" s="3" t="s">
        <v>29</v>
      </c>
      <c r="I634" s="3" t="s">
        <v>30</v>
      </c>
      <c r="J634" s="3" t="s">
        <v>30</v>
      </c>
      <c r="K634" s="3" t="s">
        <v>30</v>
      </c>
      <c r="L634" s="3" t="s">
        <v>30</v>
      </c>
      <c r="M634" s="3" t="s">
        <v>30</v>
      </c>
      <c r="N634" s="3" t="s">
        <v>30</v>
      </c>
      <c r="O634" s="3" t="s">
        <v>30</v>
      </c>
      <c r="P634" s="3">
        <v>459</v>
      </c>
      <c r="Q634" s="3">
        <v>480</v>
      </c>
      <c r="R634" s="6">
        <v>44561</v>
      </c>
      <c r="S634" s="9">
        <f t="shared" si="71"/>
        <v>44561</v>
      </c>
      <c r="T634" s="9">
        <f t="shared" si="75"/>
        <v>51866</v>
      </c>
      <c r="U634" s="2"/>
      <c r="V634" s="2"/>
      <c r="W634" s="2"/>
    </row>
    <row r="635" spans="1:23" ht="14.5" hidden="1" x14ac:dyDescent="0.35">
      <c r="A635" s="3" t="s">
        <v>1063</v>
      </c>
      <c r="B635" s="3" t="str">
        <f>INDEX('Plant data'!D:D,MATCH('Blast furnaces'!$A635,'Plant data'!$A:$A,0))</f>
        <v>unknown</v>
      </c>
      <c r="C635" s="3" t="str">
        <f>INDEX('Plant data'!E:E,MATCH('Blast furnaces'!$A635,'Plant data'!$A:$A,0))</f>
        <v>Liaoning</v>
      </c>
      <c r="D635" s="3" t="str">
        <f>INDEX('Plant data'!F:F,MATCH('Blast furnaces'!$A635,'Plant data'!$A:$A,0))</f>
        <v>China</v>
      </c>
      <c r="E635" s="3" t="s">
        <v>1066</v>
      </c>
      <c r="F635" s="3" t="s">
        <v>27</v>
      </c>
      <c r="G635" s="5" t="s">
        <v>1065</v>
      </c>
      <c r="H635" s="3" t="s">
        <v>29</v>
      </c>
      <c r="I635" s="3" t="s">
        <v>30</v>
      </c>
      <c r="J635" s="3" t="s">
        <v>30</v>
      </c>
      <c r="K635" s="3" t="s">
        <v>30</v>
      </c>
      <c r="L635" s="3" t="s">
        <v>30</v>
      </c>
      <c r="M635" s="3" t="s">
        <v>30</v>
      </c>
      <c r="N635" s="3" t="s">
        <v>30</v>
      </c>
      <c r="O635" s="3" t="s">
        <v>30</v>
      </c>
      <c r="P635" s="3">
        <v>459</v>
      </c>
      <c r="Q635" s="3">
        <v>530</v>
      </c>
      <c r="R635" s="4">
        <v>44805</v>
      </c>
      <c r="S635" s="9">
        <f t="shared" si="71"/>
        <v>44805</v>
      </c>
      <c r="T635" s="9">
        <f t="shared" si="75"/>
        <v>52110</v>
      </c>
      <c r="U635" s="2"/>
      <c r="V635" s="2"/>
      <c r="W635" s="2"/>
    </row>
    <row r="636" spans="1:23" ht="14.5" hidden="1" x14ac:dyDescent="0.35">
      <c r="A636" s="3" t="s">
        <v>1063</v>
      </c>
      <c r="B636" s="3" t="str">
        <f>INDEX('Plant data'!D:D,MATCH('Blast furnaces'!$A636,'Plant data'!$A:$A,0))</f>
        <v>unknown</v>
      </c>
      <c r="C636" s="3" t="str">
        <f>INDEX('Plant data'!E:E,MATCH('Blast furnaces'!$A636,'Plant data'!$A:$A,0))</f>
        <v>Liaoning</v>
      </c>
      <c r="D636" s="3" t="str">
        <f>INDEX('Plant data'!F:F,MATCH('Blast furnaces'!$A636,'Plant data'!$A:$A,0))</f>
        <v>China</v>
      </c>
      <c r="E636" s="3" t="s">
        <v>1067</v>
      </c>
      <c r="F636" s="3" t="s">
        <v>79</v>
      </c>
      <c r="G636" s="5" t="s">
        <v>1065</v>
      </c>
      <c r="H636" s="3" t="s">
        <v>29</v>
      </c>
      <c r="I636" s="3" t="s">
        <v>30</v>
      </c>
      <c r="J636" s="3" t="s">
        <v>30</v>
      </c>
      <c r="K636" s="3" t="s">
        <v>30</v>
      </c>
      <c r="L636" s="3" t="s">
        <v>30</v>
      </c>
      <c r="M636" s="3" t="s">
        <v>30</v>
      </c>
      <c r="N636" s="3" t="s">
        <v>30</v>
      </c>
      <c r="O636" s="3" t="s">
        <v>30</v>
      </c>
      <c r="P636" s="3">
        <v>1019</v>
      </c>
      <c r="Q636" s="3">
        <v>1080</v>
      </c>
      <c r="R636" s="6">
        <v>44561</v>
      </c>
      <c r="S636" s="9">
        <f t="shared" si="71"/>
        <v>44561</v>
      </c>
      <c r="T636" s="9">
        <f t="shared" si="75"/>
        <v>51866</v>
      </c>
      <c r="U636" s="2"/>
      <c r="V636" s="2"/>
      <c r="W636" s="2"/>
    </row>
    <row r="637" spans="1:23" ht="14.5" hidden="1" x14ac:dyDescent="0.35">
      <c r="A637" s="3" t="s">
        <v>1063</v>
      </c>
      <c r="B637" s="3" t="str">
        <f>INDEX('Plant data'!D:D,MATCH('Blast furnaces'!$A637,'Plant data'!$A:$A,0))</f>
        <v>unknown</v>
      </c>
      <c r="C637" s="3" t="str">
        <f>INDEX('Plant data'!E:E,MATCH('Blast furnaces'!$A637,'Plant data'!$A:$A,0))</f>
        <v>Liaoning</v>
      </c>
      <c r="D637" s="3" t="str">
        <f>INDEX('Plant data'!F:F,MATCH('Blast furnaces'!$A637,'Plant data'!$A:$A,0))</f>
        <v>China</v>
      </c>
      <c r="E637" s="3" t="s">
        <v>1068</v>
      </c>
      <c r="F637" s="3" t="s">
        <v>48</v>
      </c>
      <c r="G637" s="5" t="s">
        <v>1065</v>
      </c>
      <c r="H637" s="3" t="s">
        <v>29</v>
      </c>
      <c r="I637" s="3" t="s">
        <v>30</v>
      </c>
      <c r="J637" s="3" t="s">
        <v>30</v>
      </c>
      <c r="K637" s="3" t="s">
        <v>30</v>
      </c>
      <c r="L637" s="3" t="s">
        <v>30</v>
      </c>
      <c r="M637" s="3" t="s">
        <v>30</v>
      </c>
      <c r="N637" s="3" t="s">
        <v>30</v>
      </c>
      <c r="O637" s="3" t="s">
        <v>30</v>
      </c>
      <c r="P637" s="3">
        <v>1019</v>
      </c>
      <c r="Q637" s="3">
        <v>1000</v>
      </c>
      <c r="R637" s="8"/>
      <c r="S637" s="9" t="str">
        <f t="shared" si="71"/>
        <v/>
      </c>
      <c r="T637" s="9" t="str">
        <f t="shared" si="75"/>
        <v/>
      </c>
      <c r="U637" s="2"/>
      <c r="V637" s="2"/>
      <c r="W637" s="2"/>
    </row>
    <row r="638" spans="1:23" ht="14.5" hidden="1" x14ac:dyDescent="0.35">
      <c r="A638" s="3" t="s">
        <v>1063</v>
      </c>
      <c r="B638" s="3" t="str">
        <f>INDEX('Plant data'!D:D,MATCH('Blast furnaces'!$A638,'Plant data'!$A:$A,0))</f>
        <v>unknown</v>
      </c>
      <c r="C638" s="3" t="str">
        <f>INDEX('Plant data'!E:E,MATCH('Blast furnaces'!$A638,'Plant data'!$A:$A,0))</f>
        <v>Liaoning</v>
      </c>
      <c r="D638" s="3" t="str">
        <f>INDEX('Plant data'!F:F,MATCH('Blast furnaces'!$A638,'Plant data'!$A:$A,0))</f>
        <v>China</v>
      </c>
      <c r="E638" s="3" t="s">
        <v>1069</v>
      </c>
      <c r="F638" s="3" t="s">
        <v>39</v>
      </c>
      <c r="G638" s="5" t="s">
        <v>1065</v>
      </c>
      <c r="H638" s="3" t="s">
        <v>29</v>
      </c>
      <c r="I638" s="3" t="s">
        <v>30</v>
      </c>
      <c r="J638" s="3" t="s">
        <v>30</v>
      </c>
      <c r="K638" s="3" t="s">
        <v>30</v>
      </c>
      <c r="L638" s="3" t="s">
        <v>30</v>
      </c>
      <c r="M638" s="3" t="s">
        <v>30</v>
      </c>
      <c r="N638" s="3" t="s">
        <v>30</v>
      </c>
      <c r="O638" s="3" t="s">
        <v>30</v>
      </c>
      <c r="P638" s="3">
        <v>2344</v>
      </c>
      <c r="Q638" s="3">
        <v>2300</v>
      </c>
      <c r="R638" s="6">
        <v>45804</v>
      </c>
      <c r="S638" s="9">
        <f t="shared" si="71"/>
        <v>45804</v>
      </c>
      <c r="T638" s="9">
        <f t="shared" si="75"/>
        <v>53109</v>
      </c>
      <c r="U638" s="2"/>
      <c r="V638" s="2"/>
      <c r="W638" s="2"/>
    </row>
    <row r="639" spans="1:23" ht="14.5" hidden="1" x14ac:dyDescent="0.35">
      <c r="A639" s="3" t="s">
        <v>1070</v>
      </c>
      <c r="B639" s="3" t="str">
        <f>INDEX('Plant data'!D:D,MATCH('Blast furnaces'!$A639,'Plant data'!$A:$A,0))</f>
        <v>unknown</v>
      </c>
      <c r="C639" s="3" t="str">
        <f>INDEX('Plant data'!E:E,MATCH('Blast furnaces'!$A639,'Plant data'!$A:$A,0))</f>
        <v>Liaoning</v>
      </c>
      <c r="D639" s="3" t="str">
        <f>INDEX('Plant data'!F:F,MATCH('Blast furnaces'!$A639,'Plant data'!$A:$A,0))</f>
        <v>China</v>
      </c>
      <c r="E639" s="3" t="s">
        <v>1071</v>
      </c>
      <c r="F639" s="3" t="s">
        <v>62</v>
      </c>
      <c r="G639" s="5" t="s">
        <v>1072</v>
      </c>
      <c r="H639" s="3" t="s">
        <v>40</v>
      </c>
      <c r="I639" s="3" t="s">
        <v>30</v>
      </c>
      <c r="J639" s="3" t="s">
        <v>30</v>
      </c>
      <c r="K639" s="3" t="s">
        <v>30</v>
      </c>
      <c r="L639" s="3" t="s">
        <v>30</v>
      </c>
      <c r="M639" s="6">
        <v>45247</v>
      </c>
      <c r="N639" s="3" t="s">
        <v>30</v>
      </c>
      <c r="O639" s="3" t="s">
        <v>30</v>
      </c>
      <c r="P639" s="3">
        <v>573</v>
      </c>
      <c r="Q639" s="3">
        <v>420</v>
      </c>
      <c r="R639" s="8"/>
      <c r="S639" s="9" t="str">
        <f t="shared" si="71"/>
        <v/>
      </c>
      <c r="T639" s="9" t="str">
        <f t="shared" si="75"/>
        <v/>
      </c>
      <c r="U639" s="2"/>
      <c r="V639" s="2"/>
      <c r="W639" s="2"/>
    </row>
    <row r="640" spans="1:23" ht="14.5" hidden="1" x14ac:dyDescent="0.35">
      <c r="A640" s="3" t="s">
        <v>1070</v>
      </c>
      <c r="B640" s="3" t="str">
        <f>INDEX('Plant data'!D:D,MATCH('Blast furnaces'!$A640,'Plant data'!$A:$A,0))</f>
        <v>unknown</v>
      </c>
      <c r="C640" s="3" t="str">
        <f>INDEX('Plant data'!E:E,MATCH('Blast furnaces'!$A640,'Plant data'!$A:$A,0))</f>
        <v>Liaoning</v>
      </c>
      <c r="D640" s="3" t="str">
        <f>INDEX('Plant data'!F:F,MATCH('Blast furnaces'!$A640,'Plant data'!$A:$A,0))</f>
        <v>China</v>
      </c>
      <c r="E640" s="3" t="s">
        <v>1073</v>
      </c>
      <c r="F640" s="3" t="s">
        <v>180</v>
      </c>
      <c r="G640" s="5" t="s">
        <v>1072</v>
      </c>
      <c r="H640" s="3" t="s">
        <v>40</v>
      </c>
      <c r="I640" s="3" t="s">
        <v>30</v>
      </c>
      <c r="J640" s="3" t="s">
        <v>30</v>
      </c>
      <c r="K640" s="3" t="s">
        <v>30</v>
      </c>
      <c r="L640" s="3" t="s">
        <v>30</v>
      </c>
      <c r="M640" s="6">
        <v>45247</v>
      </c>
      <c r="N640" s="3" t="s">
        <v>30</v>
      </c>
      <c r="O640" s="3" t="s">
        <v>30</v>
      </c>
      <c r="P640" s="3">
        <v>614</v>
      </c>
      <c r="Q640" s="3">
        <v>450</v>
      </c>
      <c r="R640" s="8"/>
      <c r="S640" s="9" t="str">
        <f t="shared" si="71"/>
        <v/>
      </c>
      <c r="T640" s="9" t="str">
        <f t="shared" si="75"/>
        <v/>
      </c>
      <c r="U640" s="2"/>
      <c r="V640" s="2"/>
      <c r="W640" s="2"/>
    </row>
    <row r="641" spans="1:23" ht="14.5" hidden="1" x14ac:dyDescent="0.35">
      <c r="A641" s="3" t="s">
        <v>1070</v>
      </c>
      <c r="B641" s="3" t="str">
        <f>INDEX('Plant data'!D:D,MATCH('Blast furnaces'!$A641,'Plant data'!$A:$A,0))</f>
        <v>unknown</v>
      </c>
      <c r="C641" s="3" t="str">
        <f>INDEX('Plant data'!E:E,MATCH('Blast furnaces'!$A641,'Plant data'!$A:$A,0))</f>
        <v>Liaoning</v>
      </c>
      <c r="D641" s="3" t="str">
        <f>INDEX('Plant data'!F:F,MATCH('Blast furnaces'!$A641,'Plant data'!$A:$A,0))</f>
        <v>China</v>
      </c>
      <c r="E641" s="3" t="s">
        <v>1074</v>
      </c>
      <c r="F641" s="3" t="s">
        <v>236</v>
      </c>
      <c r="G641" s="5" t="s">
        <v>1072</v>
      </c>
      <c r="H641" s="3" t="s">
        <v>40</v>
      </c>
      <c r="I641" s="3" t="s">
        <v>30</v>
      </c>
      <c r="J641" s="3" t="s">
        <v>30</v>
      </c>
      <c r="K641" s="3" t="s">
        <v>30</v>
      </c>
      <c r="L641" s="3" t="s">
        <v>30</v>
      </c>
      <c r="M641" s="6">
        <v>45247</v>
      </c>
      <c r="N641" s="3" t="s">
        <v>30</v>
      </c>
      <c r="O641" s="3" t="s">
        <v>30</v>
      </c>
      <c r="P641" s="3">
        <v>614</v>
      </c>
      <c r="Q641" s="3">
        <v>450</v>
      </c>
      <c r="R641" s="4">
        <v>44743</v>
      </c>
      <c r="S641" s="9">
        <f t="shared" si="71"/>
        <v>44743</v>
      </c>
      <c r="T641" s="9">
        <f t="shared" si="75"/>
        <v>52048</v>
      </c>
      <c r="U641" s="2"/>
      <c r="V641" s="2"/>
      <c r="W641" s="2"/>
    </row>
    <row r="642" spans="1:23" ht="14.5" hidden="1" x14ac:dyDescent="0.35">
      <c r="A642" s="3" t="s">
        <v>1070</v>
      </c>
      <c r="B642" s="3" t="str">
        <f>INDEX('Plant data'!D:D,MATCH('Blast furnaces'!$A642,'Plant data'!$A:$A,0))</f>
        <v>unknown</v>
      </c>
      <c r="C642" s="3" t="str">
        <f>INDEX('Plant data'!E:E,MATCH('Blast furnaces'!$A642,'Plant data'!$A:$A,0))</f>
        <v>Liaoning</v>
      </c>
      <c r="D642" s="3" t="str">
        <f>INDEX('Plant data'!F:F,MATCH('Blast furnaces'!$A642,'Plant data'!$A:$A,0))</f>
        <v>China</v>
      </c>
      <c r="E642" s="3" t="s">
        <v>1075</v>
      </c>
      <c r="F642" s="3" t="s">
        <v>79</v>
      </c>
      <c r="G642" s="5" t="s">
        <v>1072</v>
      </c>
      <c r="H642" s="3" t="s">
        <v>40</v>
      </c>
      <c r="I642" s="3" t="s">
        <v>30</v>
      </c>
      <c r="J642" s="3" t="s">
        <v>30</v>
      </c>
      <c r="K642" s="3" t="s">
        <v>30</v>
      </c>
      <c r="L642" s="3" t="s">
        <v>30</v>
      </c>
      <c r="M642" s="6">
        <v>45247</v>
      </c>
      <c r="N642" s="3" t="s">
        <v>30</v>
      </c>
      <c r="O642" s="3" t="s">
        <v>30</v>
      </c>
      <c r="P642" s="3">
        <v>675</v>
      </c>
      <c r="Q642" s="3">
        <v>580</v>
      </c>
      <c r="R642" s="6">
        <v>44462</v>
      </c>
      <c r="S642" s="9">
        <f t="shared" si="71"/>
        <v>44462</v>
      </c>
      <c r="T642" s="9">
        <f t="shared" si="75"/>
        <v>51767</v>
      </c>
      <c r="U642" s="2"/>
      <c r="V642" s="2"/>
      <c r="W642" s="2"/>
    </row>
    <row r="643" spans="1:23" ht="14.5" hidden="1" x14ac:dyDescent="0.35">
      <c r="A643" s="3" t="s">
        <v>1070</v>
      </c>
      <c r="B643" s="3" t="str">
        <f>INDEX('Plant data'!D:D,MATCH('Blast furnaces'!$A643,'Plant data'!$A:$A,0))</f>
        <v>unknown</v>
      </c>
      <c r="C643" s="3" t="str">
        <f>INDEX('Plant data'!E:E,MATCH('Blast furnaces'!$A643,'Plant data'!$A:$A,0))</f>
        <v>Liaoning</v>
      </c>
      <c r="D643" s="3" t="str">
        <f>INDEX('Plant data'!F:F,MATCH('Blast furnaces'!$A643,'Plant data'!$A:$A,0))</f>
        <v>China</v>
      </c>
      <c r="E643" s="3" t="s">
        <v>1076</v>
      </c>
      <c r="F643" s="3" t="s">
        <v>243</v>
      </c>
      <c r="G643" s="5" t="s">
        <v>1072</v>
      </c>
      <c r="H643" s="3" t="s">
        <v>40</v>
      </c>
      <c r="I643" s="3" t="s">
        <v>30</v>
      </c>
      <c r="J643" s="3" t="s">
        <v>30</v>
      </c>
      <c r="K643" s="3" t="s">
        <v>30</v>
      </c>
      <c r="L643" s="3" t="s">
        <v>30</v>
      </c>
      <c r="M643" s="6">
        <v>45247</v>
      </c>
      <c r="N643" s="3" t="s">
        <v>30</v>
      </c>
      <c r="O643" s="3" t="s">
        <v>30</v>
      </c>
      <c r="P643" s="3">
        <v>675</v>
      </c>
      <c r="Q643" s="3">
        <v>580</v>
      </c>
      <c r="R643" s="8"/>
      <c r="S643" s="9" t="str">
        <f t="shared" ref="S643:S706" si="76">_xlfn.LET(
  _xlpm.x, R643,
  _xlpm.t, TEXT(R643,"@"),
  IF(R643="","",
     IF(ISNUMBER(_xlpm.x),
        IF(_xlpm.x&gt;=30000, _xlpm.x, DATE(_xlpm.x,1,1)),
        DATE(
          LEFT(_xlpm.t,4),
          IF(LEN(_xlpm.t)&gt;=7, MID(_xlpm.t,6,2), 1),
          IF(LEN(_xlpm.t)&gt;=10, RIGHT(_xlpm.t,2), 1)
        )
     )
  )
)</f>
        <v/>
      </c>
      <c r="T643" s="9" t="str">
        <f t="shared" si="75"/>
        <v/>
      </c>
      <c r="U643" s="2"/>
      <c r="V643" s="2"/>
      <c r="W643" s="2"/>
    </row>
    <row r="644" spans="1:23" ht="14.5" hidden="1" x14ac:dyDescent="0.35">
      <c r="A644" s="3" t="s">
        <v>1070</v>
      </c>
      <c r="B644" s="3" t="str">
        <f>INDEX('Plant data'!D:D,MATCH('Blast furnaces'!$A644,'Plant data'!$A:$A,0))</f>
        <v>unknown</v>
      </c>
      <c r="C644" s="3" t="str">
        <f>INDEX('Plant data'!E:E,MATCH('Blast furnaces'!$A644,'Plant data'!$A:$A,0))</f>
        <v>Liaoning</v>
      </c>
      <c r="D644" s="3" t="str">
        <f>INDEX('Plant data'!F:F,MATCH('Blast furnaces'!$A644,'Plant data'!$A:$A,0))</f>
        <v>China</v>
      </c>
      <c r="E644" s="3" t="s">
        <v>1077</v>
      </c>
      <c r="F644" s="3" t="s">
        <v>245</v>
      </c>
      <c r="G644" s="5" t="s">
        <v>1072</v>
      </c>
      <c r="H644" s="3" t="s">
        <v>224</v>
      </c>
      <c r="I644" s="6">
        <v>45247</v>
      </c>
      <c r="J644" s="4">
        <v>45444</v>
      </c>
      <c r="K644" s="3" t="s">
        <v>30</v>
      </c>
      <c r="L644" s="3" t="s">
        <v>30</v>
      </c>
      <c r="M644" s="3" t="s">
        <v>30</v>
      </c>
      <c r="N644" s="3" t="s">
        <v>30</v>
      </c>
      <c r="O644" s="3" t="s">
        <v>30</v>
      </c>
      <c r="P644" s="3">
        <v>1260</v>
      </c>
      <c r="Q644" s="3">
        <v>1400</v>
      </c>
      <c r="R644" s="8"/>
      <c r="S644" s="9" t="str">
        <f t="shared" si="76"/>
        <v/>
      </c>
      <c r="T644" s="2"/>
      <c r="U644" s="2"/>
      <c r="V644" s="2"/>
      <c r="W644" s="2"/>
    </row>
    <row r="645" spans="1:23" ht="14.5" hidden="1" x14ac:dyDescent="0.35">
      <c r="A645" s="3" t="s">
        <v>1070</v>
      </c>
      <c r="B645" s="3" t="str">
        <f>INDEX('Plant data'!D:D,MATCH('Blast furnaces'!$A645,'Plant data'!$A:$A,0))</f>
        <v>unknown</v>
      </c>
      <c r="C645" s="3" t="str">
        <f>INDEX('Plant data'!E:E,MATCH('Blast furnaces'!$A645,'Plant data'!$A:$A,0))</f>
        <v>Liaoning</v>
      </c>
      <c r="D645" s="3" t="str">
        <f>INDEX('Plant data'!F:F,MATCH('Blast furnaces'!$A645,'Plant data'!$A:$A,0))</f>
        <v>China</v>
      </c>
      <c r="E645" s="3" t="s">
        <v>1078</v>
      </c>
      <c r="F645" s="3" t="s">
        <v>247</v>
      </c>
      <c r="G645" s="5" t="s">
        <v>1072</v>
      </c>
      <c r="H645" s="3" t="s">
        <v>224</v>
      </c>
      <c r="I645" s="6">
        <v>45247</v>
      </c>
      <c r="J645" s="4">
        <v>45444</v>
      </c>
      <c r="K645" s="3" t="s">
        <v>30</v>
      </c>
      <c r="L645" s="3" t="s">
        <v>30</v>
      </c>
      <c r="M645" s="3" t="s">
        <v>30</v>
      </c>
      <c r="N645" s="3" t="s">
        <v>30</v>
      </c>
      <c r="O645" s="3" t="s">
        <v>30</v>
      </c>
      <c r="P645" s="3">
        <v>1260</v>
      </c>
      <c r="Q645" s="3">
        <v>1400</v>
      </c>
      <c r="R645" s="8"/>
      <c r="S645" s="9" t="str">
        <f t="shared" si="76"/>
        <v/>
      </c>
      <c r="T645" s="2"/>
      <c r="U645" s="2"/>
      <c r="V645" s="2"/>
      <c r="W645" s="2"/>
    </row>
    <row r="646" spans="1:23" ht="14.5" hidden="1" x14ac:dyDescent="0.35">
      <c r="A646" s="3" t="s">
        <v>1079</v>
      </c>
      <c r="B646" s="3" t="str">
        <f>INDEX('Plant data'!D:D,MATCH('Blast furnaces'!$A646,'Plant data'!$A:$A,0))</f>
        <v>Lingang Industrial Zone</v>
      </c>
      <c r="C646" s="3" t="str">
        <f>INDEX('Plant data'!E:E,MATCH('Blast furnaces'!$A646,'Plant data'!$A:$A,0))</f>
        <v>Liaoning</v>
      </c>
      <c r="D646" s="3" t="str">
        <f>INDEX('Plant data'!F:F,MATCH('Blast furnaces'!$A646,'Plant data'!$A:$A,0))</f>
        <v>China</v>
      </c>
      <c r="E646" s="3" t="s">
        <v>1080</v>
      </c>
      <c r="F646" s="3" t="s">
        <v>62</v>
      </c>
      <c r="G646" s="5" t="s">
        <v>1081</v>
      </c>
      <c r="H646" s="3" t="s">
        <v>29</v>
      </c>
      <c r="I646" s="3" t="s">
        <v>30</v>
      </c>
      <c r="J646" s="3" t="s">
        <v>30</v>
      </c>
      <c r="K646" s="3">
        <v>2011</v>
      </c>
      <c r="L646" s="3">
        <v>14</v>
      </c>
      <c r="M646" s="3" t="s">
        <v>30</v>
      </c>
      <c r="N646" s="3" t="s">
        <v>30</v>
      </c>
      <c r="O646" s="3" t="s">
        <v>30</v>
      </c>
      <c r="P646" s="3">
        <v>1160</v>
      </c>
      <c r="Q646" s="3">
        <v>1260</v>
      </c>
      <c r="R646" s="8"/>
      <c r="S646" s="9" t="str">
        <f t="shared" si="76"/>
        <v/>
      </c>
      <c r="T646" s="9" t="str">
        <f t="shared" ref="T646:T648" si="77">IF(R646="","",EDATE(S646,240))</f>
        <v/>
      </c>
      <c r="U646" s="2"/>
      <c r="V646" s="2"/>
      <c r="W646" s="2"/>
    </row>
    <row r="647" spans="1:23" ht="14.5" hidden="1" x14ac:dyDescent="0.35">
      <c r="A647" s="3" t="s">
        <v>1082</v>
      </c>
      <c r="B647" s="3" t="str">
        <f>INDEX('Plant data'!D:D,MATCH('Blast furnaces'!$A647,'Plant data'!$A:$A,0))</f>
        <v>Anshan</v>
      </c>
      <c r="C647" s="3" t="str">
        <f>INDEX('Plant data'!E:E,MATCH('Blast furnaces'!$A647,'Plant data'!$A:$A,0))</f>
        <v>Liaoning</v>
      </c>
      <c r="D647" s="3" t="str">
        <f>INDEX('Plant data'!F:F,MATCH('Blast furnaces'!$A647,'Plant data'!$A:$A,0))</f>
        <v>China</v>
      </c>
      <c r="E647" s="3" t="s">
        <v>1083</v>
      </c>
      <c r="F647" s="3" t="s">
        <v>236</v>
      </c>
      <c r="G647" s="5" t="s">
        <v>1084</v>
      </c>
      <c r="H647" s="3" t="s">
        <v>40</v>
      </c>
      <c r="I647" s="3" t="s">
        <v>30</v>
      </c>
      <c r="J647" s="3" t="s">
        <v>30</v>
      </c>
      <c r="K647" s="3" t="s">
        <v>30</v>
      </c>
      <c r="L647" s="3" t="s">
        <v>30</v>
      </c>
      <c r="M647" s="6">
        <v>43711</v>
      </c>
      <c r="N647" s="3" t="s">
        <v>30</v>
      </c>
      <c r="O647" s="3" t="s">
        <v>30</v>
      </c>
      <c r="P647" s="3">
        <v>688</v>
      </c>
      <c r="Q647" s="3">
        <v>580</v>
      </c>
      <c r="R647" s="6">
        <v>44865</v>
      </c>
      <c r="S647" s="9">
        <f t="shared" si="76"/>
        <v>44865</v>
      </c>
      <c r="T647" s="9">
        <f t="shared" si="77"/>
        <v>52170</v>
      </c>
      <c r="U647" s="2"/>
      <c r="V647" s="2"/>
      <c r="W647" s="2"/>
    </row>
    <row r="648" spans="1:23" ht="14.5" hidden="1" x14ac:dyDescent="0.35">
      <c r="A648" s="3" t="s">
        <v>1082</v>
      </c>
      <c r="B648" s="3" t="str">
        <f>INDEX('Plant data'!D:D,MATCH('Blast furnaces'!$A648,'Plant data'!$A:$A,0))</f>
        <v>Anshan</v>
      </c>
      <c r="C648" s="3" t="str">
        <f>INDEX('Plant data'!E:E,MATCH('Blast furnaces'!$A648,'Plant data'!$A:$A,0))</f>
        <v>Liaoning</v>
      </c>
      <c r="D648" s="3" t="str">
        <f>INDEX('Plant data'!F:F,MATCH('Blast furnaces'!$A648,'Plant data'!$A:$A,0))</f>
        <v>China</v>
      </c>
      <c r="E648" s="3" t="s">
        <v>1085</v>
      </c>
      <c r="F648" s="3" t="s">
        <v>243</v>
      </c>
      <c r="G648" s="5" t="s">
        <v>1084</v>
      </c>
      <c r="H648" s="3" t="s">
        <v>40</v>
      </c>
      <c r="I648" s="3" t="s">
        <v>30</v>
      </c>
      <c r="J648" s="3" t="s">
        <v>30</v>
      </c>
      <c r="K648" s="3" t="s">
        <v>30</v>
      </c>
      <c r="L648" s="3" t="s">
        <v>30</v>
      </c>
      <c r="M648" s="6">
        <v>43711</v>
      </c>
      <c r="N648" s="3" t="s">
        <v>30</v>
      </c>
      <c r="O648" s="3" t="s">
        <v>30</v>
      </c>
      <c r="P648" s="3">
        <v>688</v>
      </c>
      <c r="Q648" s="3">
        <v>580</v>
      </c>
      <c r="R648" s="6">
        <v>44865</v>
      </c>
      <c r="S648" s="9">
        <f t="shared" si="76"/>
        <v>44865</v>
      </c>
      <c r="T648" s="9">
        <f t="shared" si="77"/>
        <v>52170</v>
      </c>
      <c r="U648" s="2"/>
      <c r="V648" s="2"/>
      <c r="W648" s="2"/>
    </row>
    <row r="649" spans="1:23" ht="14.5" hidden="1" x14ac:dyDescent="0.35">
      <c r="A649" s="3" t="s">
        <v>1082</v>
      </c>
      <c r="B649" s="3" t="str">
        <f>INDEX('Plant data'!D:D,MATCH('Blast furnaces'!$A649,'Plant data'!$A:$A,0))</f>
        <v>Anshan</v>
      </c>
      <c r="C649" s="3" t="str">
        <f>INDEX('Plant data'!E:E,MATCH('Blast furnaces'!$A649,'Plant data'!$A:$A,0))</f>
        <v>Liaoning</v>
      </c>
      <c r="D649" s="3" t="str">
        <f>INDEX('Plant data'!F:F,MATCH('Blast furnaces'!$A649,'Plant data'!$A:$A,0))</f>
        <v>China</v>
      </c>
      <c r="E649" s="3" t="s">
        <v>1086</v>
      </c>
      <c r="F649" s="3" t="s">
        <v>180</v>
      </c>
      <c r="G649" s="5" t="s">
        <v>1084</v>
      </c>
      <c r="H649" s="3" t="s">
        <v>190</v>
      </c>
      <c r="I649" s="3" t="s">
        <v>30</v>
      </c>
      <c r="J649" s="3" t="s">
        <v>30</v>
      </c>
      <c r="K649" s="3" t="s">
        <v>30</v>
      </c>
      <c r="L649" s="3" t="s">
        <v>30</v>
      </c>
      <c r="M649" s="6">
        <v>43711</v>
      </c>
      <c r="N649" s="3" t="s">
        <v>30</v>
      </c>
      <c r="O649" s="4">
        <v>42826</v>
      </c>
      <c r="P649" s="3">
        <v>535</v>
      </c>
      <c r="Q649" s="3">
        <v>450</v>
      </c>
      <c r="R649" s="8"/>
      <c r="S649" s="9" t="str">
        <f t="shared" si="76"/>
        <v/>
      </c>
      <c r="T649" s="2"/>
      <c r="U649" s="2"/>
      <c r="V649" s="2"/>
      <c r="W649" s="2"/>
    </row>
    <row r="650" spans="1:23" ht="14.5" hidden="1" x14ac:dyDescent="0.35">
      <c r="A650" s="3" t="s">
        <v>1082</v>
      </c>
      <c r="B650" s="3" t="str">
        <f>INDEX('Plant data'!D:D,MATCH('Blast furnaces'!$A650,'Plant data'!$A:$A,0))</f>
        <v>Anshan</v>
      </c>
      <c r="C650" s="3" t="str">
        <f>INDEX('Plant data'!E:E,MATCH('Blast furnaces'!$A650,'Plant data'!$A:$A,0))</f>
        <v>Liaoning</v>
      </c>
      <c r="D650" s="3" t="str">
        <f>INDEX('Plant data'!F:F,MATCH('Blast furnaces'!$A650,'Plant data'!$A:$A,0))</f>
        <v>China</v>
      </c>
      <c r="E650" s="3" t="s">
        <v>1087</v>
      </c>
      <c r="F650" s="3" t="s">
        <v>62</v>
      </c>
      <c r="G650" s="5" t="s">
        <v>1084</v>
      </c>
      <c r="H650" s="3" t="s">
        <v>190</v>
      </c>
      <c r="I650" s="3" t="s">
        <v>30</v>
      </c>
      <c r="J650" s="3" t="s">
        <v>30</v>
      </c>
      <c r="K650" s="3" t="s">
        <v>30</v>
      </c>
      <c r="L650" s="3" t="s">
        <v>30</v>
      </c>
      <c r="M650" s="6">
        <v>43711</v>
      </c>
      <c r="N650" s="3" t="s">
        <v>30</v>
      </c>
      <c r="O650" s="4">
        <v>42826</v>
      </c>
      <c r="P650" s="3">
        <v>535</v>
      </c>
      <c r="Q650" s="3">
        <v>450</v>
      </c>
      <c r="R650" s="8"/>
      <c r="S650" s="9" t="str">
        <f t="shared" si="76"/>
        <v/>
      </c>
      <c r="T650" s="2"/>
      <c r="U650" s="2"/>
      <c r="V650" s="2"/>
      <c r="W650" s="2"/>
    </row>
    <row r="651" spans="1:23" ht="14.5" hidden="1" x14ac:dyDescent="0.35">
      <c r="A651" s="3" t="s">
        <v>1082</v>
      </c>
      <c r="B651" s="3" t="str">
        <f>INDEX('Plant data'!D:D,MATCH('Blast furnaces'!$A651,'Plant data'!$A:$A,0))</f>
        <v>Anshan</v>
      </c>
      <c r="C651" s="3" t="str">
        <f>INDEX('Plant data'!E:E,MATCH('Blast furnaces'!$A651,'Plant data'!$A:$A,0))</f>
        <v>Liaoning</v>
      </c>
      <c r="D651" s="3" t="str">
        <f>INDEX('Plant data'!F:F,MATCH('Blast furnaces'!$A651,'Plant data'!$A:$A,0))</f>
        <v>China</v>
      </c>
      <c r="E651" s="3" t="s">
        <v>1088</v>
      </c>
      <c r="F651" s="3" t="s">
        <v>245</v>
      </c>
      <c r="G651" s="5" t="s">
        <v>1084</v>
      </c>
      <c r="H651" s="3" t="s">
        <v>224</v>
      </c>
      <c r="I651" s="6">
        <v>42811</v>
      </c>
      <c r="J651" s="3">
        <v>2020</v>
      </c>
      <c r="K651" s="3" t="s">
        <v>30</v>
      </c>
      <c r="L651" s="3" t="s">
        <v>30</v>
      </c>
      <c r="M651" s="3" t="s">
        <v>30</v>
      </c>
      <c r="N651" s="3" t="s">
        <v>30</v>
      </c>
      <c r="O651" s="3" t="s">
        <v>30</v>
      </c>
      <c r="P651" s="3">
        <v>1220</v>
      </c>
      <c r="Q651" s="3">
        <v>1350</v>
      </c>
      <c r="R651" s="8"/>
      <c r="S651" s="9" t="str">
        <f t="shared" si="76"/>
        <v/>
      </c>
      <c r="T651" s="2"/>
      <c r="U651" s="2"/>
      <c r="V651" s="2"/>
      <c r="W651" s="2"/>
    </row>
    <row r="652" spans="1:23" ht="14.5" hidden="1" x14ac:dyDescent="0.35">
      <c r="A652" s="3" t="s">
        <v>1082</v>
      </c>
      <c r="B652" s="3" t="str">
        <f>INDEX('Plant data'!D:D,MATCH('Blast furnaces'!$A652,'Plant data'!$A:$A,0))</f>
        <v>Anshan</v>
      </c>
      <c r="C652" s="3" t="str">
        <f>INDEX('Plant data'!E:E,MATCH('Blast furnaces'!$A652,'Plant data'!$A:$A,0))</f>
        <v>Liaoning</v>
      </c>
      <c r="D652" s="3" t="str">
        <f>INDEX('Plant data'!F:F,MATCH('Blast furnaces'!$A652,'Plant data'!$A:$A,0))</f>
        <v>China</v>
      </c>
      <c r="E652" s="3" t="s">
        <v>1089</v>
      </c>
      <c r="F652" s="3" t="s">
        <v>247</v>
      </c>
      <c r="G652" s="5" t="s">
        <v>1084</v>
      </c>
      <c r="H652" s="3" t="s">
        <v>224</v>
      </c>
      <c r="I652" s="6">
        <v>42811</v>
      </c>
      <c r="J652" s="3">
        <v>2020</v>
      </c>
      <c r="K652" s="3" t="s">
        <v>30</v>
      </c>
      <c r="L652" s="3" t="s">
        <v>30</v>
      </c>
      <c r="M652" s="3" t="s">
        <v>30</v>
      </c>
      <c r="N652" s="3" t="s">
        <v>30</v>
      </c>
      <c r="O652" s="3" t="s">
        <v>30</v>
      </c>
      <c r="P652" s="3">
        <v>1220</v>
      </c>
      <c r="Q652" s="3">
        <v>1350</v>
      </c>
      <c r="R652" s="8"/>
      <c r="S652" s="9" t="str">
        <f t="shared" si="76"/>
        <v/>
      </c>
      <c r="T652" s="2"/>
      <c r="U652" s="2"/>
      <c r="V652" s="2"/>
      <c r="W652" s="2"/>
    </row>
    <row r="653" spans="1:23" ht="14.5" hidden="1" x14ac:dyDescent="0.35">
      <c r="A653" s="3" t="s">
        <v>1090</v>
      </c>
      <c r="B653" s="3" t="str">
        <f>INDEX('Plant data'!D:D,MATCH('Blast furnaces'!$A653,'Plant data'!$A:$A,0))</f>
        <v>Yingkou</v>
      </c>
      <c r="C653" s="3" t="str">
        <f>INDEX('Plant data'!E:E,MATCH('Blast furnaces'!$A653,'Plant data'!$A:$A,0))</f>
        <v>Liaoning</v>
      </c>
      <c r="D653" s="3" t="str">
        <f>INDEX('Plant data'!F:F,MATCH('Blast furnaces'!$A653,'Plant data'!$A:$A,0))</f>
        <v>China</v>
      </c>
      <c r="E653" s="3" t="s">
        <v>1091</v>
      </c>
      <c r="F653" s="3" t="s">
        <v>33</v>
      </c>
      <c r="G653" s="5" t="s">
        <v>1092</v>
      </c>
      <c r="H653" s="3" t="s">
        <v>53</v>
      </c>
      <c r="I653" s="3" t="s">
        <v>30</v>
      </c>
      <c r="J653" s="3" t="s">
        <v>30</v>
      </c>
      <c r="K653" s="3" t="s">
        <v>30</v>
      </c>
      <c r="L653" s="3" t="s">
        <v>30</v>
      </c>
      <c r="M653" s="3" t="s">
        <v>30</v>
      </c>
      <c r="N653" s="3">
        <v>2023</v>
      </c>
      <c r="O653" s="3" t="s">
        <v>30</v>
      </c>
      <c r="P653" s="3">
        <v>1200</v>
      </c>
      <c r="Q653" s="3">
        <v>1360</v>
      </c>
      <c r="R653" s="8"/>
      <c r="S653" s="9" t="str">
        <f t="shared" si="76"/>
        <v/>
      </c>
      <c r="T653" s="2"/>
      <c r="U653" s="2"/>
      <c r="V653" s="2"/>
      <c r="W653" s="2"/>
    </row>
    <row r="654" spans="1:23" ht="14.5" hidden="1" x14ac:dyDescent="0.35">
      <c r="A654" s="3" t="s">
        <v>1090</v>
      </c>
      <c r="B654" s="3" t="str">
        <f>INDEX('Plant data'!D:D,MATCH('Blast furnaces'!$A654,'Plant data'!$A:$A,0))</f>
        <v>Yingkou</v>
      </c>
      <c r="C654" s="3" t="str">
        <f>INDEX('Plant data'!E:E,MATCH('Blast furnaces'!$A654,'Plant data'!$A:$A,0))</f>
        <v>Liaoning</v>
      </c>
      <c r="D654" s="3" t="str">
        <f>INDEX('Plant data'!F:F,MATCH('Blast furnaces'!$A654,'Plant data'!$A:$A,0))</f>
        <v>China</v>
      </c>
      <c r="E654" s="3" t="s">
        <v>1093</v>
      </c>
      <c r="F654" s="3" t="s">
        <v>27</v>
      </c>
      <c r="G654" s="5" t="s">
        <v>1092</v>
      </c>
      <c r="H654" s="3" t="s">
        <v>53</v>
      </c>
      <c r="I654" s="3" t="s">
        <v>30</v>
      </c>
      <c r="J654" s="3" t="s">
        <v>30</v>
      </c>
      <c r="K654" s="3" t="s">
        <v>30</v>
      </c>
      <c r="L654" s="3" t="s">
        <v>30</v>
      </c>
      <c r="M654" s="3" t="s">
        <v>30</v>
      </c>
      <c r="N654" s="3">
        <v>2023</v>
      </c>
      <c r="O654" s="3" t="s">
        <v>30</v>
      </c>
      <c r="P654" s="3">
        <v>1200</v>
      </c>
      <c r="Q654" s="3">
        <v>1360</v>
      </c>
      <c r="R654" s="8"/>
      <c r="S654" s="9" t="str">
        <f t="shared" si="76"/>
        <v/>
      </c>
      <c r="T654" s="2"/>
      <c r="U654" s="2"/>
      <c r="V654" s="2"/>
      <c r="W654" s="2"/>
    </row>
    <row r="655" spans="1:23" ht="14.5" hidden="1" x14ac:dyDescent="0.35">
      <c r="A655" s="3" t="s">
        <v>1094</v>
      </c>
      <c r="B655" s="3" t="str">
        <f>INDEX('Plant data'!D:D,MATCH('Blast furnaces'!$A655,'Plant data'!$A:$A,0))</f>
        <v>unknown</v>
      </c>
      <c r="C655" s="3" t="str">
        <f>INDEX('Plant data'!E:E,MATCH('Blast furnaces'!$A655,'Plant data'!$A:$A,0))</f>
        <v>Liaoning</v>
      </c>
      <c r="D655" s="3" t="str">
        <f>INDEX('Plant data'!F:F,MATCH('Blast furnaces'!$A655,'Plant data'!$A:$A,0))</f>
        <v>China</v>
      </c>
      <c r="E655" s="3" t="s">
        <v>1095</v>
      </c>
      <c r="F655" s="3" t="s">
        <v>62</v>
      </c>
      <c r="G655" s="5" t="s">
        <v>1096</v>
      </c>
      <c r="H655" s="3" t="s">
        <v>29</v>
      </c>
      <c r="I655" s="3" t="s">
        <v>30</v>
      </c>
      <c r="J655" s="3" t="s">
        <v>30</v>
      </c>
      <c r="K655" s="3">
        <v>2019</v>
      </c>
      <c r="L655" s="3">
        <v>6</v>
      </c>
      <c r="M655" s="3" t="s">
        <v>30</v>
      </c>
      <c r="N655" s="3" t="s">
        <v>30</v>
      </c>
      <c r="O655" s="3" t="s">
        <v>30</v>
      </c>
      <c r="P655" s="3">
        <v>1150</v>
      </c>
      <c r="Q655" s="3">
        <v>1250</v>
      </c>
      <c r="R655" s="8"/>
      <c r="S655" s="9" t="str">
        <f t="shared" si="76"/>
        <v/>
      </c>
      <c r="T655" s="9" t="str">
        <f t="shared" ref="T655:T657" si="78">IF(R655="","",EDATE(S655,240))</f>
        <v/>
      </c>
      <c r="U655" s="2"/>
      <c r="V655" s="2"/>
      <c r="W655" s="2"/>
    </row>
    <row r="656" spans="1:23" ht="14.5" hidden="1" x14ac:dyDescent="0.35">
      <c r="A656" s="3" t="s">
        <v>1097</v>
      </c>
      <c r="B656" s="3" t="str">
        <f>INDEX('Plant data'!D:D,MATCH('Blast furnaces'!$A656,'Plant data'!$A:$A,0))</f>
        <v>Meili Industrial Park</v>
      </c>
      <c r="C656" s="3" t="str">
        <f>INDEX('Plant data'!E:E,MATCH('Blast furnaces'!$A656,'Plant data'!$A:$A,0))</f>
        <v>Ningxia</v>
      </c>
      <c r="D656" s="3" t="str">
        <f>INDEX('Plant data'!F:F,MATCH('Blast furnaces'!$A656,'Plant data'!$A:$A,0))</f>
        <v>China</v>
      </c>
      <c r="E656" s="3" t="s">
        <v>1098</v>
      </c>
      <c r="F656" s="3" t="s">
        <v>236</v>
      </c>
      <c r="G656" s="5" t="s">
        <v>1099</v>
      </c>
      <c r="H656" s="3" t="s">
        <v>29</v>
      </c>
      <c r="I656" s="3" t="s">
        <v>30</v>
      </c>
      <c r="J656" s="3" t="s">
        <v>30</v>
      </c>
      <c r="K656" s="3" t="s">
        <v>30</v>
      </c>
      <c r="L656" s="3" t="s">
        <v>30</v>
      </c>
      <c r="M656" s="3" t="s">
        <v>30</v>
      </c>
      <c r="N656" s="3" t="s">
        <v>30</v>
      </c>
      <c r="O656" s="3" t="s">
        <v>30</v>
      </c>
      <c r="P656" s="3">
        <v>1220</v>
      </c>
      <c r="Q656" s="3">
        <v>1350</v>
      </c>
      <c r="R656" s="8"/>
      <c r="S656" s="9" t="str">
        <f t="shared" si="76"/>
        <v/>
      </c>
      <c r="T656" s="9" t="str">
        <f t="shared" si="78"/>
        <v/>
      </c>
      <c r="U656" s="2"/>
      <c r="V656" s="2"/>
      <c r="W656" s="2"/>
    </row>
    <row r="657" spans="1:23" ht="14.5" hidden="1" x14ac:dyDescent="0.35">
      <c r="A657" s="3" t="s">
        <v>1097</v>
      </c>
      <c r="B657" s="3" t="str">
        <f>INDEX('Plant data'!D:D,MATCH('Blast furnaces'!$A657,'Plant data'!$A:$A,0))</f>
        <v>Meili Industrial Park</v>
      </c>
      <c r="C657" s="3" t="str">
        <f>INDEX('Plant data'!E:E,MATCH('Blast furnaces'!$A657,'Plant data'!$A:$A,0))</f>
        <v>Ningxia</v>
      </c>
      <c r="D657" s="3" t="str">
        <f>INDEX('Plant data'!F:F,MATCH('Blast furnaces'!$A657,'Plant data'!$A:$A,0))</f>
        <v>China</v>
      </c>
      <c r="E657" s="3" t="s">
        <v>1100</v>
      </c>
      <c r="F657" s="3" t="s">
        <v>243</v>
      </c>
      <c r="G657" s="5" t="s">
        <v>1099</v>
      </c>
      <c r="H657" s="3" t="s">
        <v>29</v>
      </c>
      <c r="I657" s="6">
        <v>43689</v>
      </c>
      <c r="J657" s="7">
        <v>43739</v>
      </c>
      <c r="K657" s="3">
        <v>2020</v>
      </c>
      <c r="L657" s="3">
        <v>5</v>
      </c>
      <c r="M657" s="3" t="s">
        <v>30</v>
      </c>
      <c r="N657" s="3" t="s">
        <v>30</v>
      </c>
      <c r="O657" s="3" t="s">
        <v>30</v>
      </c>
      <c r="P657" s="3">
        <v>1370</v>
      </c>
      <c r="Q657" s="3">
        <v>1580</v>
      </c>
      <c r="R657" s="6">
        <v>44751</v>
      </c>
      <c r="S657" s="9">
        <f t="shared" si="76"/>
        <v>44751</v>
      </c>
      <c r="T657" s="9">
        <f t="shared" si="78"/>
        <v>52056</v>
      </c>
      <c r="U657" s="2"/>
      <c r="V657" s="2"/>
      <c r="W657" s="2"/>
    </row>
    <row r="658" spans="1:23" ht="14.5" hidden="1" x14ac:dyDescent="0.35">
      <c r="A658" s="3" t="s">
        <v>1097</v>
      </c>
      <c r="B658" s="3" t="str">
        <f>INDEX('Plant data'!D:D,MATCH('Blast furnaces'!$A658,'Plant data'!$A:$A,0))</f>
        <v>Meili Industrial Park</v>
      </c>
      <c r="C658" s="3" t="str">
        <f>INDEX('Plant data'!E:E,MATCH('Blast furnaces'!$A658,'Plant data'!$A:$A,0))</f>
        <v>Ningxia</v>
      </c>
      <c r="D658" s="3" t="str">
        <f>INDEX('Plant data'!F:F,MATCH('Blast furnaces'!$A658,'Plant data'!$A:$A,0))</f>
        <v>China</v>
      </c>
      <c r="E658" s="3" t="s">
        <v>1101</v>
      </c>
      <c r="F658" s="3" t="s">
        <v>62</v>
      </c>
      <c r="G658" s="5" t="s">
        <v>1099</v>
      </c>
      <c r="H658" s="3" t="s">
        <v>190</v>
      </c>
      <c r="I658" s="3" t="s">
        <v>30</v>
      </c>
      <c r="J658" s="3" t="s">
        <v>30</v>
      </c>
      <c r="K658" s="3" t="s">
        <v>30</v>
      </c>
      <c r="L658" s="3" t="s">
        <v>30</v>
      </c>
      <c r="M658" s="6">
        <v>43689</v>
      </c>
      <c r="N658" s="3" t="s">
        <v>30</v>
      </c>
      <c r="O658" s="4">
        <v>44287</v>
      </c>
      <c r="P658" s="3">
        <v>700</v>
      </c>
      <c r="Q658" s="3">
        <v>600</v>
      </c>
      <c r="R658" s="8"/>
      <c r="S658" s="9" t="str">
        <f t="shared" si="76"/>
        <v/>
      </c>
      <c r="T658" s="2"/>
      <c r="U658" s="2"/>
      <c r="V658" s="2"/>
      <c r="W658" s="2"/>
    </row>
    <row r="659" spans="1:23" ht="14.5" hidden="1" x14ac:dyDescent="0.35">
      <c r="A659" s="3" t="s">
        <v>1097</v>
      </c>
      <c r="B659" s="3" t="str">
        <f>INDEX('Plant data'!D:D,MATCH('Blast furnaces'!$A659,'Plant data'!$A:$A,0))</f>
        <v>Meili Industrial Park</v>
      </c>
      <c r="C659" s="3" t="str">
        <f>INDEX('Plant data'!E:E,MATCH('Blast furnaces'!$A659,'Plant data'!$A:$A,0))</f>
        <v>Ningxia</v>
      </c>
      <c r="D659" s="3" t="str">
        <f>INDEX('Plant data'!F:F,MATCH('Blast furnaces'!$A659,'Plant data'!$A:$A,0))</f>
        <v>China</v>
      </c>
      <c r="E659" s="3" t="s">
        <v>1102</v>
      </c>
      <c r="F659" s="3" t="s">
        <v>180</v>
      </c>
      <c r="G659" s="5" t="s">
        <v>1099</v>
      </c>
      <c r="H659" s="3" t="s">
        <v>190</v>
      </c>
      <c r="I659" s="3" t="s">
        <v>30</v>
      </c>
      <c r="J659" s="3" t="s">
        <v>30</v>
      </c>
      <c r="K659" s="3" t="s">
        <v>30</v>
      </c>
      <c r="L659" s="3" t="s">
        <v>30</v>
      </c>
      <c r="M659" s="6">
        <v>43689</v>
      </c>
      <c r="N659" s="3" t="s">
        <v>30</v>
      </c>
      <c r="O659" s="4">
        <v>44287</v>
      </c>
      <c r="P659" s="3">
        <v>700</v>
      </c>
      <c r="Q659" s="3">
        <v>600</v>
      </c>
      <c r="R659" s="8"/>
      <c r="S659" s="9" t="str">
        <f t="shared" si="76"/>
        <v/>
      </c>
      <c r="T659" s="2"/>
      <c r="U659" s="2"/>
      <c r="V659" s="2"/>
      <c r="W659" s="2"/>
    </row>
    <row r="660" spans="1:23" ht="14.5" hidden="1" x14ac:dyDescent="0.35">
      <c r="A660" s="3" t="s">
        <v>1103</v>
      </c>
      <c r="B660" s="3" t="str">
        <f>INDEX('Plant data'!D:D,MATCH('Blast furnaces'!$A660,'Plant data'!$A:$A,0))</f>
        <v>Xining</v>
      </c>
      <c r="C660" s="3" t="str">
        <f>INDEX('Plant data'!E:E,MATCH('Blast furnaces'!$A660,'Plant data'!$A:$A,0))</f>
        <v>Qinghai</v>
      </c>
      <c r="D660" s="3" t="str">
        <f>INDEX('Plant data'!F:F,MATCH('Blast furnaces'!$A660,'Plant data'!$A:$A,0))</f>
        <v>China</v>
      </c>
      <c r="E660" s="3" t="s">
        <v>1104</v>
      </c>
      <c r="F660" s="3" t="s">
        <v>62</v>
      </c>
      <c r="G660" s="5" t="s">
        <v>1105</v>
      </c>
      <c r="H660" s="3" t="s">
        <v>29</v>
      </c>
      <c r="I660" s="3" t="s">
        <v>30</v>
      </c>
      <c r="J660" s="3" t="s">
        <v>30</v>
      </c>
      <c r="K660" s="3" t="s">
        <v>30</v>
      </c>
      <c r="L660" s="3" t="s">
        <v>30</v>
      </c>
      <c r="M660" s="3" t="s">
        <v>30</v>
      </c>
      <c r="N660" s="3" t="s">
        <v>30</v>
      </c>
      <c r="O660" s="3" t="s">
        <v>30</v>
      </c>
      <c r="P660" s="3">
        <v>500</v>
      </c>
      <c r="Q660" s="3">
        <v>450</v>
      </c>
      <c r="R660" s="8"/>
      <c r="S660" s="9" t="str">
        <f t="shared" si="76"/>
        <v/>
      </c>
      <c r="T660" s="9" t="str">
        <f t="shared" ref="T660:T672" si="79">IF(R660="","",EDATE(S660,240))</f>
        <v/>
      </c>
      <c r="U660" s="2"/>
      <c r="V660" s="2"/>
      <c r="W660" s="2"/>
    </row>
    <row r="661" spans="1:23" ht="14.5" hidden="1" x14ac:dyDescent="0.35">
      <c r="A661" s="3" t="s">
        <v>1103</v>
      </c>
      <c r="B661" s="3" t="str">
        <f>INDEX('Plant data'!D:D,MATCH('Blast furnaces'!$A661,'Plant data'!$A:$A,0))</f>
        <v>Xining</v>
      </c>
      <c r="C661" s="3" t="str">
        <f>INDEX('Plant data'!E:E,MATCH('Blast furnaces'!$A661,'Plant data'!$A:$A,0))</f>
        <v>Qinghai</v>
      </c>
      <c r="D661" s="3" t="str">
        <f>INDEX('Plant data'!F:F,MATCH('Blast furnaces'!$A661,'Plant data'!$A:$A,0))</f>
        <v>China</v>
      </c>
      <c r="E661" s="3" t="s">
        <v>1106</v>
      </c>
      <c r="F661" s="3" t="s">
        <v>180</v>
      </c>
      <c r="G661" s="5" t="s">
        <v>1105</v>
      </c>
      <c r="H661" s="3" t="s">
        <v>29</v>
      </c>
      <c r="I661" s="3" t="s">
        <v>30</v>
      </c>
      <c r="J661" s="3" t="s">
        <v>30</v>
      </c>
      <c r="K661" s="3" t="s">
        <v>30</v>
      </c>
      <c r="L661" s="3" t="s">
        <v>30</v>
      </c>
      <c r="M661" s="3" t="s">
        <v>30</v>
      </c>
      <c r="N661" s="3" t="s">
        <v>30</v>
      </c>
      <c r="O661" s="3" t="s">
        <v>30</v>
      </c>
      <c r="P661" s="3">
        <v>500</v>
      </c>
      <c r="Q661" s="3">
        <v>450</v>
      </c>
      <c r="R661" s="8"/>
      <c r="S661" s="9" t="str">
        <f t="shared" si="76"/>
        <v/>
      </c>
      <c r="T661" s="9" t="str">
        <f t="shared" si="79"/>
        <v/>
      </c>
      <c r="U661" s="2"/>
      <c r="V661" s="2"/>
      <c r="W661" s="2"/>
    </row>
    <row r="662" spans="1:23" ht="14.5" hidden="1" x14ac:dyDescent="0.35">
      <c r="A662" s="3" t="s">
        <v>1103</v>
      </c>
      <c r="B662" s="3" t="str">
        <f>INDEX('Plant data'!D:D,MATCH('Blast furnaces'!$A662,'Plant data'!$A:$A,0))</f>
        <v>Xining</v>
      </c>
      <c r="C662" s="3" t="str">
        <f>INDEX('Plant data'!E:E,MATCH('Blast furnaces'!$A662,'Plant data'!$A:$A,0))</f>
        <v>Qinghai</v>
      </c>
      <c r="D662" s="3" t="str">
        <f>INDEX('Plant data'!F:F,MATCH('Blast furnaces'!$A662,'Plant data'!$A:$A,0))</f>
        <v>China</v>
      </c>
      <c r="E662" s="3" t="s">
        <v>1107</v>
      </c>
      <c r="F662" s="3" t="s">
        <v>236</v>
      </c>
      <c r="G662" s="5" t="s">
        <v>1105</v>
      </c>
      <c r="H662" s="3" t="s">
        <v>29</v>
      </c>
      <c r="I662" s="3" t="s">
        <v>30</v>
      </c>
      <c r="J662" s="3" t="s">
        <v>30</v>
      </c>
      <c r="K662" s="3">
        <v>2011</v>
      </c>
      <c r="L662" s="3">
        <v>14</v>
      </c>
      <c r="M662" s="3" t="s">
        <v>30</v>
      </c>
      <c r="N662" s="3" t="s">
        <v>30</v>
      </c>
      <c r="O662" s="3" t="s">
        <v>30</v>
      </c>
      <c r="P662" s="3">
        <v>1040</v>
      </c>
      <c r="Q662" s="3">
        <v>1080</v>
      </c>
      <c r="R662" s="8"/>
      <c r="S662" s="9" t="str">
        <f t="shared" si="76"/>
        <v/>
      </c>
      <c r="T662" s="9" t="str">
        <f t="shared" si="79"/>
        <v/>
      </c>
      <c r="U662" s="2"/>
      <c r="V662" s="2"/>
      <c r="W662" s="2"/>
    </row>
    <row r="663" spans="1:23" ht="14.5" hidden="1" x14ac:dyDescent="0.35">
      <c r="A663" s="3" t="s">
        <v>1108</v>
      </c>
      <c r="B663" s="3" t="str">
        <f>INDEX('Plant data'!D:D,MATCH('Blast furnaces'!$A663,'Plant data'!$A:$A,0))</f>
        <v>Longmen</v>
      </c>
      <c r="C663" s="3" t="str">
        <f>INDEX('Plant data'!E:E,MATCH('Blast furnaces'!$A663,'Plant data'!$A:$A,0))</f>
        <v>Shaanxi</v>
      </c>
      <c r="D663" s="3" t="str">
        <f>INDEX('Plant data'!F:F,MATCH('Blast furnaces'!$A663,'Plant data'!$A:$A,0))</f>
        <v>China</v>
      </c>
      <c r="E663" s="3" t="s">
        <v>1109</v>
      </c>
      <c r="F663" s="3" t="s">
        <v>79</v>
      </c>
      <c r="G663" s="5" t="s">
        <v>1110</v>
      </c>
      <c r="H663" s="3" t="s">
        <v>29</v>
      </c>
      <c r="I663" s="3" t="s">
        <v>30</v>
      </c>
      <c r="J663" s="3" t="s">
        <v>30</v>
      </c>
      <c r="K663" s="3">
        <v>2010</v>
      </c>
      <c r="L663" s="3">
        <v>15</v>
      </c>
      <c r="M663" s="3" t="s">
        <v>30</v>
      </c>
      <c r="N663" s="3" t="s">
        <v>30</v>
      </c>
      <c r="O663" s="3" t="s">
        <v>30</v>
      </c>
      <c r="P663" s="3">
        <v>1925</v>
      </c>
      <c r="Q663" s="3">
        <v>1800</v>
      </c>
      <c r="R663" s="8"/>
      <c r="S663" s="9" t="str">
        <f t="shared" si="76"/>
        <v/>
      </c>
      <c r="T663" s="9" t="str">
        <f t="shared" si="79"/>
        <v/>
      </c>
      <c r="U663" s="2"/>
      <c r="V663" s="2"/>
      <c r="W663" s="2"/>
    </row>
    <row r="664" spans="1:23" ht="14.5" hidden="1" x14ac:dyDescent="0.35">
      <c r="A664" s="3" t="s">
        <v>1108</v>
      </c>
      <c r="B664" s="3" t="str">
        <f>INDEX('Plant data'!D:D,MATCH('Blast furnaces'!$A664,'Plant data'!$A:$A,0))</f>
        <v>Longmen</v>
      </c>
      <c r="C664" s="3" t="str">
        <f>INDEX('Plant data'!E:E,MATCH('Blast furnaces'!$A664,'Plant data'!$A:$A,0))</f>
        <v>Shaanxi</v>
      </c>
      <c r="D664" s="3" t="str">
        <f>INDEX('Plant data'!F:F,MATCH('Blast furnaces'!$A664,'Plant data'!$A:$A,0))</f>
        <v>China</v>
      </c>
      <c r="E664" s="3" t="s">
        <v>1111</v>
      </c>
      <c r="F664" s="3" t="s">
        <v>33</v>
      </c>
      <c r="G664" s="5" t="s">
        <v>1110</v>
      </c>
      <c r="H664" s="3" t="s">
        <v>40</v>
      </c>
      <c r="I664" s="3" t="s">
        <v>30</v>
      </c>
      <c r="J664" s="3" t="s">
        <v>30</v>
      </c>
      <c r="K664" s="3">
        <v>2008</v>
      </c>
      <c r="L664" s="3">
        <v>17</v>
      </c>
      <c r="M664" s="4">
        <v>44197</v>
      </c>
      <c r="N664" s="3" t="s">
        <v>30</v>
      </c>
      <c r="O664" s="3" t="s">
        <v>30</v>
      </c>
      <c r="P664" s="3">
        <v>1180</v>
      </c>
      <c r="Q664" s="3">
        <v>1280</v>
      </c>
      <c r="R664" s="8"/>
      <c r="S664" s="9" t="str">
        <f t="shared" si="76"/>
        <v/>
      </c>
      <c r="T664" s="9" t="str">
        <f t="shared" si="79"/>
        <v/>
      </c>
      <c r="U664" s="2"/>
      <c r="V664" s="2"/>
      <c r="W664" s="2"/>
    </row>
    <row r="665" spans="1:23" ht="14.5" hidden="1" x14ac:dyDescent="0.35">
      <c r="A665" s="3" t="s">
        <v>1108</v>
      </c>
      <c r="B665" s="3" t="str">
        <f>INDEX('Plant data'!D:D,MATCH('Blast furnaces'!$A665,'Plant data'!$A:$A,0))</f>
        <v>Longmen</v>
      </c>
      <c r="C665" s="3" t="str">
        <f>INDEX('Plant data'!E:E,MATCH('Blast furnaces'!$A665,'Plant data'!$A:$A,0))</f>
        <v>Shaanxi</v>
      </c>
      <c r="D665" s="3" t="str">
        <f>INDEX('Plant data'!F:F,MATCH('Blast furnaces'!$A665,'Plant data'!$A:$A,0))</f>
        <v>China</v>
      </c>
      <c r="E665" s="3" t="s">
        <v>1112</v>
      </c>
      <c r="F665" s="3" t="s">
        <v>27</v>
      </c>
      <c r="G665" s="5" t="s">
        <v>1110</v>
      </c>
      <c r="H665" s="3" t="s">
        <v>29</v>
      </c>
      <c r="I665" s="3" t="s">
        <v>30</v>
      </c>
      <c r="J665" s="3" t="s">
        <v>30</v>
      </c>
      <c r="K665" s="3">
        <v>2009</v>
      </c>
      <c r="L665" s="3">
        <v>16</v>
      </c>
      <c r="M665" s="3" t="s">
        <v>30</v>
      </c>
      <c r="N665" s="3" t="s">
        <v>30</v>
      </c>
      <c r="O665" s="3" t="s">
        <v>30</v>
      </c>
      <c r="P665" s="3">
        <v>1180</v>
      </c>
      <c r="Q665" s="3">
        <v>1280</v>
      </c>
      <c r="R665" s="8"/>
      <c r="S665" s="9" t="str">
        <f t="shared" si="76"/>
        <v/>
      </c>
      <c r="T665" s="9" t="str">
        <f t="shared" si="79"/>
        <v/>
      </c>
      <c r="U665" s="2"/>
      <c r="V665" s="2"/>
      <c r="W665" s="2"/>
    </row>
    <row r="666" spans="1:23" ht="14.5" hidden="1" x14ac:dyDescent="0.35">
      <c r="A666" s="3" t="s">
        <v>1108</v>
      </c>
      <c r="B666" s="3" t="str">
        <f>INDEX('Plant data'!D:D,MATCH('Blast furnaces'!$A666,'Plant data'!$A:$A,0))</f>
        <v>Longmen</v>
      </c>
      <c r="C666" s="3" t="str">
        <f>INDEX('Plant data'!E:E,MATCH('Blast furnaces'!$A666,'Plant data'!$A:$A,0))</f>
        <v>Shaanxi</v>
      </c>
      <c r="D666" s="3" t="str">
        <f>INDEX('Plant data'!F:F,MATCH('Blast furnaces'!$A666,'Plant data'!$A:$A,0))</f>
        <v>China</v>
      </c>
      <c r="E666" s="3" t="s">
        <v>1113</v>
      </c>
      <c r="F666" s="3" t="s">
        <v>48</v>
      </c>
      <c r="G666" s="5" t="s">
        <v>1110</v>
      </c>
      <c r="H666" s="3" t="s">
        <v>29</v>
      </c>
      <c r="I666" s="3" t="s">
        <v>30</v>
      </c>
      <c r="J666" s="3" t="s">
        <v>30</v>
      </c>
      <c r="K666" s="3">
        <v>2010</v>
      </c>
      <c r="L666" s="3">
        <v>15</v>
      </c>
      <c r="M666" s="3" t="s">
        <v>30</v>
      </c>
      <c r="N666" s="3" t="s">
        <v>30</v>
      </c>
      <c r="O666" s="3" t="s">
        <v>30</v>
      </c>
      <c r="P666" s="3">
        <v>1530</v>
      </c>
      <c r="Q666" s="3">
        <v>1800</v>
      </c>
      <c r="R666" s="8"/>
      <c r="S666" s="9" t="str">
        <f t="shared" si="76"/>
        <v/>
      </c>
      <c r="T666" s="9" t="str">
        <f t="shared" si="79"/>
        <v/>
      </c>
      <c r="U666" s="2"/>
      <c r="V666" s="2"/>
      <c r="W666" s="2"/>
    </row>
    <row r="667" spans="1:23" ht="14.5" hidden="1" x14ac:dyDescent="0.35">
      <c r="A667" s="3" t="s">
        <v>1108</v>
      </c>
      <c r="B667" s="3" t="str">
        <f>INDEX('Plant data'!D:D,MATCH('Blast furnaces'!$A667,'Plant data'!$A:$A,0))</f>
        <v>Longmen</v>
      </c>
      <c r="C667" s="3" t="str">
        <f>INDEX('Plant data'!E:E,MATCH('Blast furnaces'!$A667,'Plant data'!$A:$A,0))</f>
        <v>Shaanxi</v>
      </c>
      <c r="D667" s="3" t="str">
        <f>INDEX('Plant data'!F:F,MATCH('Blast furnaces'!$A667,'Plant data'!$A:$A,0))</f>
        <v>China</v>
      </c>
      <c r="E667" s="3" t="s">
        <v>1114</v>
      </c>
      <c r="F667" s="3" t="s">
        <v>39</v>
      </c>
      <c r="G667" s="5" t="s">
        <v>1110</v>
      </c>
      <c r="H667" s="3" t="s">
        <v>29</v>
      </c>
      <c r="I667" s="3" t="s">
        <v>30</v>
      </c>
      <c r="J667" s="3" t="s">
        <v>30</v>
      </c>
      <c r="K667" s="3">
        <v>2014</v>
      </c>
      <c r="L667" s="3">
        <v>11</v>
      </c>
      <c r="M667" s="3" t="s">
        <v>30</v>
      </c>
      <c r="N667" s="3" t="s">
        <v>30</v>
      </c>
      <c r="O667" s="3" t="s">
        <v>30</v>
      </c>
      <c r="P667" s="3">
        <v>1530</v>
      </c>
      <c r="Q667" s="3">
        <v>1800</v>
      </c>
      <c r="R667" s="8"/>
      <c r="S667" s="9" t="str">
        <f t="shared" si="76"/>
        <v/>
      </c>
      <c r="T667" s="9" t="str">
        <f t="shared" si="79"/>
        <v/>
      </c>
      <c r="U667" s="2"/>
      <c r="V667" s="2"/>
      <c r="W667" s="2"/>
    </row>
    <row r="668" spans="1:23" ht="14.5" hidden="1" x14ac:dyDescent="0.35">
      <c r="A668" s="3" t="s">
        <v>1115</v>
      </c>
      <c r="B668" s="3" t="str">
        <f>INDEX('Plant data'!D:D,MATCH('Blast furnaces'!$A668,'Plant data'!$A:$A,0))</f>
        <v>Dingjunshan</v>
      </c>
      <c r="C668" s="3" t="str">
        <f>INDEX('Plant data'!E:E,MATCH('Blast furnaces'!$A668,'Plant data'!$A:$A,0))</f>
        <v>Shaanxi</v>
      </c>
      <c r="D668" s="3" t="str">
        <f>INDEX('Plant data'!F:F,MATCH('Blast furnaces'!$A668,'Plant data'!$A:$A,0))</f>
        <v>China</v>
      </c>
      <c r="E668" s="3" t="s">
        <v>1116</v>
      </c>
      <c r="F668" s="3" t="s">
        <v>33</v>
      </c>
      <c r="G668" s="5" t="s">
        <v>1117</v>
      </c>
      <c r="H668" s="3" t="s">
        <v>29</v>
      </c>
      <c r="I668" s="3" t="s">
        <v>30</v>
      </c>
      <c r="J668" s="3" t="s">
        <v>30</v>
      </c>
      <c r="K668" s="3">
        <v>2011</v>
      </c>
      <c r="L668" s="3">
        <v>14</v>
      </c>
      <c r="M668" s="3" t="s">
        <v>30</v>
      </c>
      <c r="N668" s="3" t="s">
        <v>30</v>
      </c>
      <c r="O668" s="3" t="s">
        <v>30</v>
      </c>
      <c r="P668" s="3">
        <v>1180</v>
      </c>
      <c r="Q668" s="3">
        <v>1280</v>
      </c>
      <c r="R668" s="8"/>
      <c r="S668" s="9" t="str">
        <f t="shared" si="76"/>
        <v/>
      </c>
      <c r="T668" s="9" t="str">
        <f t="shared" si="79"/>
        <v/>
      </c>
      <c r="U668" s="2"/>
      <c r="V668" s="2"/>
      <c r="W668" s="2"/>
    </row>
    <row r="669" spans="1:23" ht="14.5" hidden="1" x14ac:dyDescent="0.35">
      <c r="A669" s="3" t="s">
        <v>1115</v>
      </c>
      <c r="B669" s="3" t="str">
        <f>INDEX('Plant data'!D:D,MATCH('Blast furnaces'!$A669,'Plant data'!$A:$A,0))</f>
        <v>Dingjunshan</v>
      </c>
      <c r="C669" s="3" t="str">
        <f>INDEX('Plant data'!E:E,MATCH('Blast furnaces'!$A669,'Plant data'!$A:$A,0))</f>
        <v>Shaanxi</v>
      </c>
      <c r="D669" s="3" t="str">
        <f>INDEX('Plant data'!F:F,MATCH('Blast furnaces'!$A669,'Plant data'!$A:$A,0))</f>
        <v>China</v>
      </c>
      <c r="E669" s="3" t="s">
        <v>1118</v>
      </c>
      <c r="F669" s="3" t="s">
        <v>27</v>
      </c>
      <c r="G669" s="5" t="s">
        <v>1117</v>
      </c>
      <c r="H669" s="3" t="s">
        <v>29</v>
      </c>
      <c r="I669" s="3" t="s">
        <v>30</v>
      </c>
      <c r="J669" s="3" t="s">
        <v>30</v>
      </c>
      <c r="K669" s="3">
        <v>2012</v>
      </c>
      <c r="L669" s="3">
        <v>13</v>
      </c>
      <c r="M669" s="3" t="s">
        <v>30</v>
      </c>
      <c r="N669" s="3" t="s">
        <v>30</v>
      </c>
      <c r="O669" s="3" t="s">
        <v>30</v>
      </c>
      <c r="P669" s="3">
        <v>1820</v>
      </c>
      <c r="Q669" s="3">
        <v>2280</v>
      </c>
      <c r="R669" s="6">
        <v>44247</v>
      </c>
      <c r="S669" s="9">
        <f t="shared" si="76"/>
        <v>44247</v>
      </c>
      <c r="T669" s="9">
        <f t="shared" si="79"/>
        <v>51552</v>
      </c>
      <c r="U669" s="2"/>
      <c r="V669" s="2"/>
      <c r="W669" s="2"/>
    </row>
    <row r="670" spans="1:23" ht="14.5" hidden="1" x14ac:dyDescent="0.35">
      <c r="A670" s="3" t="s">
        <v>1115</v>
      </c>
      <c r="B670" s="3" t="str">
        <f>INDEX('Plant data'!D:D,MATCH('Blast furnaces'!$A670,'Plant data'!$A:$A,0))</f>
        <v>Dingjunshan</v>
      </c>
      <c r="C670" s="3" t="str">
        <f>INDEX('Plant data'!E:E,MATCH('Blast furnaces'!$A670,'Plant data'!$A:$A,0))</f>
        <v>Shaanxi</v>
      </c>
      <c r="D670" s="3" t="str">
        <f>INDEX('Plant data'!F:F,MATCH('Blast furnaces'!$A670,'Plant data'!$A:$A,0))</f>
        <v>China</v>
      </c>
      <c r="E670" s="3" t="s">
        <v>1119</v>
      </c>
      <c r="F670" s="3" t="s">
        <v>79</v>
      </c>
      <c r="G670" s="5" t="s">
        <v>1117</v>
      </c>
      <c r="H670" s="3" t="s">
        <v>29</v>
      </c>
      <c r="I670" s="3" t="s">
        <v>30</v>
      </c>
      <c r="J670" s="3" t="s">
        <v>30</v>
      </c>
      <c r="K670" s="3">
        <v>2011</v>
      </c>
      <c r="L670" s="3">
        <v>14</v>
      </c>
      <c r="M670" s="3" t="s">
        <v>30</v>
      </c>
      <c r="N670" s="3" t="s">
        <v>30</v>
      </c>
      <c r="O670" s="3" t="s">
        <v>30</v>
      </c>
      <c r="P670" s="3">
        <v>1040</v>
      </c>
      <c r="Q670" s="3">
        <v>1080</v>
      </c>
      <c r="R670" s="6">
        <v>42083</v>
      </c>
      <c r="S670" s="9">
        <f t="shared" si="76"/>
        <v>42083</v>
      </c>
      <c r="T670" s="9">
        <f t="shared" si="79"/>
        <v>49388</v>
      </c>
      <c r="U670" s="2"/>
      <c r="V670" s="2"/>
      <c r="W670" s="2"/>
    </row>
    <row r="671" spans="1:23" ht="14.5" hidden="1" x14ac:dyDescent="0.35">
      <c r="A671" s="3" t="s">
        <v>1120</v>
      </c>
      <c r="B671" s="3" t="str">
        <f>INDEX('Plant data'!D:D,MATCH('Blast furnaces'!$A671,'Plant data'!$A:$A,0))</f>
        <v>Chengguan</v>
      </c>
      <c r="C671" s="3" t="str">
        <f>INDEX('Plant data'!E:E,MATCH('Blast furnaces'!$A671,'Plant data'!$A:$A,0))</f>
        <v>Shaanxi</v>
      </c>
      <c r="D671" s="3" t="str">
        <f>INDEX('Plant data'!F:F,MATCH('Blast furnaces'!$A671,'Plant data'!$A:$A,0))</f>
        <v>China</v>
      </c>
      <c r="E671" s="3" t="s">
        <v>1121</v>
      </c>
      <c r="F671" s="3" t="s">
        <v>33</v>
      </c>
      <c r="G671" s="5" t="s">
        <v>1122</v>
      </c>
      <c r="H671" s="3" t="s">
        <v>29</v>
      </c>
      <c r="I671" s="3" t="s">
        <v>30</v>
      </c>
      <c r="J671" s="3" t="s">
        <v>30</v>
      </c>
      <c r="K671" s="3">
        <v>2008</v>
      </c>
      <c r="L671" s="3">
        <v>17</v>
      </c>
      <c r="M671" s="3" t="s">
        <v>30</v>
      </c>
      <c r="N671" s="3" t="s">
        <v>30</v>
      </c>
      <c r="O671" s="3" t="s">
        <v>30</v>
      </c>
      <c r="P671" s="3">
        <v>500</v>
      </c>
      <c r="Q671" s="3">
        <v>414</v>
      </c>
      <c r="R671" s="8"/>
      <c r="S671" s="9" t="str">
        <f t="shared" si="76"/>
        <v/>
      </c>
      <c r="T671" s="9" t="str">
        <f t="shared" si="79"/>
        <v/>
      </c>
      <c r="U671" s="2"/>
      <c r="V671" s="2"/>
      <c r="W671" s="2"/>
    </row>
    <row r="672" spans="1:23" ht="14.5" hidden="1" x14ac:dyDescent="0.35">
      <c r="A672" s="3" t="s">
        <v>1120</v>
      </c>
      <c r="B672" s="3" t="str">
        <f>INDEX('Plant data'!D:D,MATCH('Blast furnaces'!$A672,'Plant data'!$A:$A,0))</f>
        <v>Chengguan</v>
      </c>
      <c r="C672" s="3" t="str">
        <f>INDEX('Plant data'!E:E,MATCH('Blast furnaces'!$A672,'Plant data'!$A:$A,0))</f>
        <v>Shaanxi</v>
      </c>
      <c r="D672" s="3" t="str">
        <f>INDEX('Plant data'!F:F,MATCH('Blast furnaces'!$A672,'Plant data'!$A:$A,0))</f>
        <v>China</v>
      </c>
      <c r="E672" s="3" t="s">
        <v>1123</v>
      </c>
      <c r="F672" s="3" t="s">
        <v>79</v>
      </c>
      <c r="G672" s="5" t="s">
        <v>1122</v>
      </c>
      <c r="H672" s="3" t="s">
        <v>29</v>
      </c>
      <c r="I672" s="3" t="s">
        <v>30</v>
      </c>
      <c r="J672" s="3" t="s">
        <v>30</v>
      </c>
      <c r="K672" s="3">
        <v>2009</v>
      </c>
      <c r="L672" s="3">
        <v>16</v>
      </c>
      <c r="M672" s="3" t="s">
        <v>30</v>
      </c>
      <c r="N672" s="3" t="s">
        <v>30</v>
      </c>
      <c r="O672" s="3" t="s">
        <v>30</v>
      </c>
      <c r="P672" s="3">
        <v>500</v>
      </c>
      <c r="Q672" s="3">
        <v>425</v>
      </c>
      <c r="R672" s="8"/>
      <c r="S672" s="9" t="str">
        <f t="shared" si="76"/>
        <v/>
      </c>
      <c r="T672" s="9" t="str">
        <f t="shared" si="79"/>
        <v/>
      </c>
      <c r="U672" s="2"/>
      <c r="V672" s="2"/>
      <c r="W672" s="2"/>
    </row>
    <row r="673" spans="1:23" ht="14.5" hidden="1" x14ac:dyDescent="0.35">
      <c r="A673" s="3" t="s">
        <v>1124</v>
      </c>
      <c r="B673" s="3" t="str">
        <f>INDEX('Plant data'!D:D,MATCH('Blast furnaces'!$A673,'Plant data'!$A:$A,0))</f>
        <v>Economic Development Zone</v>
      </c>
      <c r="C673" s="3" t="str">
        <f>INDEX('Plant data'!E:E,MATCH('Blast furnaces'!$A673,'Plant data'!$A:$A,0))</f>
        <v>Shandong</v>
      </c>
      <c r="D673" s="3" t="str">
        <f>INDEX('Plant data'!F:F,MATCH('Blast furnaces'!$A673,'Plant data'!$A:$A,0))</f>
        <v>China</v>
      </c>
      <c r="E673" s="3" t="s">
        <v>1125</v>
      </c>
      <c r="F673" s="3" t="s">
        <v>62</v>
      </c>
      <c r="G673" s="5" t="s">
        <v>1126</v>
      </c>
      <c r="H673" s="3" t="s">
        <v>190</v>
      </c>
      <c r="I673" s="3" t="s">
        <v>30</v>
      </c>
      <c r="J673" s="3" t="s">
        <v>30</v>
      </c>
      <c r="K673" s="3">
        <v>2006</v>
      </c>
      <c r="L673" s="3">
        <v>15.33</v>
      </c>
      <c r="M673" s="3" t="s">
        <v>30</v>
      </c>
      <c r="N673" s="3" t="s">
        <v>30</v>
      </c>
      <c r="O673" s="6">
        <v>44316</v>
      </c>
      <c r="P673" s="3">
        <v>1220</v>
      </c>
      <c r="Q673" s="3">
        <v>1350</v>
      </c>
      <c r="R673" s="8"/>
      <c r="S673" s="9" t="str">
        <f t="shared" si="76"/>
        <v/>
      </c>
      <c r="T673" s="2"/>
      <c r="U673" s="2"/>
      <c r="V673" s="2"/>
      <c r="W673" s="2"/>
    </row>
    <row r="674" spans="1:23" ht="14.5" hidden="1" x14ac:dyDescent="0.35">
      <c r="A674" s="3" t="s">
        <v>1127</v>
      </c>
      <c r="B674" s="3" t="str">
        <f>INDEX('Plant data'!D:D,MATCH('Blast furnaces'!$A674,'Plant data'!$A:$A,0))</f>
        <v>Boli</v>
      </c>
      <c r="C674" s="3" t="str">
        <f>INDEX('Plant data'!E:E,MATCH('Blast furnaces'!$A674,'Plant data'!$A:$A,0))</f>
        <v>Shandong</v>
      </c>
      <c r="D674" s="3" t="str">
        <f>INDEX('Plant data'!F:F,MATCH('Blast furnaces'!$A674,'Plant data'!$A:$A,0))</f>
        <v>China</v>
      </c>
      <c r="E674" s="3" t="s">
        <v>1128</v>
      </c>
      <c r="F674" s="3" t="s">
        <v>33</v>
      </c>
      <c r="G674" s="5" t="s">
        <v>1129</v>
      </c>
      <c r="H674" s="3" t="s">
        <v>29</v>
      </c>
      <c r="I674" s="3" t="s">
        <v>30</v>
      </c>
      <c r="J674" s="3" t="s">
        <v>30</v>
      </c>
      <c r="K674" s="3">
        <v>2015</v>
      </c>
      <c r="L674" s="3">
        <v>10</v>
      </c>
      <c r="M674" s="3" t="s">
        <v>30</v>
      </c>
      <c r="N674" s="3" t="s">
        <v>30</v>
      </c>
      <c r="O674" s="3" t="s">
        <v>30</v>
      </c>
      <c r="P674" s="3">
        <v>1535</v>
      </c>
      <c r="Q674" s="3">
        <v>1800</v>
      </c>
      <c r="R674" s="8"/>
      <c r="S674" s="9" t="str">
        <f t="shared" si="76"/>
        <v/>
      </c>
      <c r="T674" s="9" t="str">
        <f t="shared" ref="T674:T676" si="80">IF(R674="","",EDATE(S674,240))</f>
        <v/>
      </c>
      <c r="U674" s="2"/>
      <c r="V674" s="2"/>
      <c r="W674" s="2"/>
    </row>
    <row r="675" spans="1:23" ht="14.5" hidden="1" x14ac:dyDescent="0.35">
      <c r="A675" s="3" t="s">
        <v>1127</v>
      </c>
      <c r="B675" s="3" t="str">
        <f>INDEX('Plant data'!D:D,MATCH('Blast furnaces'!$A675,'Plant data'!$A:$A,0))</f>
        <v>Boli</v>
      </c>
      <c r="C675" s="3" t="str">
        <f>INDEX('Plant data'!E:E,MATCH('Blast furnaces'!$A675,'Plant data'!$A:$A,0))</f>
        <v>Shandong</v>
      </c>
      <c r="D675" s="3" t="str">
        <f>INDEX('Plant data'!F:F,MATCH('Blast furnaces'!$A675,'Plant data'!$A:$A,0))</f>
        <v>China</v>
      </c>
      <c r="E675" s="3" t="s">
        <v>1130</v>
      </c>
      <c r="F675" s="3" t="s">
        <v>27</v>
      </c>
      <c r="G675" s="5" t="s">
        <v>1129</v>
      </c>
      <c r="H675" s="3" t="s">
        <v>29</v>
      </c>
      <c r="I675" s="3" t="s">
        <v>30</v>
      </c>
      <c r="J675" s="3" t="s">
        <v>30</v>
      </c>
      <c r="K675" s="3">
        <v>2016</v>
      </c>
      <c r="L675" s="3">
        <v>9</v>
      </c>
      <c r="M675" s="3" t="s">
        <v>30</v>
      </c>
      <c r="N675" s="3" t="s">
        <v>30</v>
      </c>
      <c r="O675" s="3" t="s">
        <v>30</v>
      </c>
      <c r="P675" s="3">
        <v>1535</v>
      </c>
      <c r="Q675" s="3">
        <v>1800</v>
      </c>
      <c r="R675" s="6">
        <v>44275</v>
      </c>
      <c r="S675" s="9">
        <f t="shared" si="76"/>
        <v>44275</v>
      </c>
      <c r="T675" s="9">
        <f t="shared" si="80"/>
        <v>51580</v>
      </c>
      <c r="U675" s="2"/>
      <c r="V675" s="2"/>
      <c r="W675" s="2"/>
    </row>
    <row r="676" spans="1:23" ht="14.5" hidden="1" x14ac:dyDescent="0.35">
      <c r="A676" s="3" t="s">
        <v>1127</v>
      </c>
      <c r="B676" s="3" t="str">
        <f>INDEX('Plant data'!D:D,MATCH('Blast furnaces'!$A676,'Plant data'!$A:$A,0))</f>
        <v>Boli</v>
      </c>
      <c r="C676" s="3" t="str">
        <f>INDEX('Plant data'!E:E,MATCH('Blast furnaces'!$A676,'Plant data'!$A:$A,0))</f>
        <v>Shandong</v>
      </c>
      <c r="D676" s="3" t="str">
        <f>INDEX('Plant data'!F:F,MATCH('Blast furnaces'!$A676,'Plant data'!$A:$A,0))</f>
        <v>China</v>
      </c>
      <c r="E676" s="3" t="s">
        <v>1131</v>
      </c>
      <c r="F676" s="3" t="s">
        <v>79</v>
      </c>
      <c r="G676" s="5" t="s">
        <v>1129</v>
      </c>
      <c r="H676" s="3" t="s">
        <v>29</v>
      </c>
      <c r="I676" s="6">
        <v>43896</v>
      </c>
      <c r="J676" s="3" t="s">
        <v>30</v>
      </c>
      <c r="K676" s="3">
        <v>2021</v>
      </c>
      <c r="L676" s="3">
        <v>4</v>
      </c>
      <c r="M676" s="3" t="s">
        <v>30</v>
      </c>
      <c r="N676" s="3" t="s">
        <v>30</v>
      </c>
      <c r="O676" s="3" t="s">
        <v>30</v>
      </c>
      <c r="P676" s="3">
        <v>1130</v>
      </c>
      <c r="Q676" s="3">
        <v>1200</v>
      </c>
      <c r="R676" s="8"/>
      <c r="S676" s="9" t="str">
        <f t="shared" si="76"/>
        <v/>
      </c>
      <c r="T676" s="9" t="str">
        <f t="shared" si="80"/>
        <v/>
      </c>
      <c r="U676" s="2"/>
      <c r="V676" s="2"/>
      <c r="W676" s="2"/>
    </row>
    <row r="677" spans="1:23" ht="14.5" hidden="1" x14ac:dyDescent="0.35">
      <c r="A677" s="3" t="s">
        <v>1132</v>
      </c>
      <c r="B677" s="3" t="str">
        <f>INDEX('Plant data'!D:D,MATCH('Blast furnaces'!$A677,'Plant data'!$A:$A,0))</f>
        <v>Rizhao</v>
      </c>
      <c r="C677" s="3" t="str">
        <f>INDEX('Plant data'!E:E,MATCH('Blast furnaces'!$A677,'Plant data'!$A:$A,0))</f>
        <v>Shandong</v>
      </c>
      <c r="D677" s="3" t="str">
        <f>INDEX('Plant data'!F:F,MATCH('Blast furnaces'!$A677,'Plant data'!$A:$A,0))</f>
        <v>China</v>
      </c>
      <c r="E677" s="3" t="s">
        <v>1133</v>
      </c>
      <c r="F677" s="3" t="s">
        <v>33</v>
      </c>
      <c r="G677" s="5" t="s">
        <v>1134</v>
      </c>
      <c r="H677" s="3" t="s">
        <v>190</v>
      </c>
      <c r="I677" s="3" t="s">
        <v>30</v>
      </c>
      <c r="J677" s="3" t="s">
        <v>30</v>
      </c>
      <c r="K677" s="3">
        <v>2003</v>
      </c>
      <c r="L677" s="3">
        <v>17.670000000000002</v>
      </c>
      <c r="M677" s="3" t="s">
        <v>30</v>
      </c>
      <c r="N677" s="3" t="s">
        <v>30</v>
      </c>
      <c r="O677" s="6">
        <v>44075</v>
      </c>
      <c r="P677" s="3">
        <v>298</v>
      </c>
      <c r="Q677" s="3">
        <v>450</v>
      </c>
      <c r="R677" s="6">
        <v>41593</v>
      </c>
      <c r="S677" s="9">
        <f t="shared" si="76"/>
        <v>41593</v>
      </c>
      <c r="T677" s="2"/>
      <c r="U677" s="2"/>
      <c r="V677" s="2"/>
      <c r="W677" s="2"/>
    </row>
    <row r="678" spans="1:23" ht="14.5" hidden="1" x14ac:dyDescent="0.35">
      <c r="A678" s="3" t="s">
        <v>1132</v>
      </c>
      <c r="B678" s="3" t="str">
        <f>INDEX('Plant data'!D:D,MATCH('Blast furnaces'!$A678,'Plant data'!$A:$A,0))</f>
        <v>Rizhao</v>
      </c>
      <c r="C678" s="3" t="str">
        <f>INDEX('Plant data'!E:E,MATCH('Blast furnaces'!$A678,'Plant data'!$A:$A,0))</f>
        <v>Shandong</v>
      </c>
      <c r="D678" s="3" t="str">
        <f>INDEX('Plant data'!F:F,MATCH('Blast furnaces'!$A678,'Plant data'!$A:$A,0))</f>
        <v>China</v>
      </c>
      <c r="E678" s="3" t="s">
        <v>1135</v>
      </c>
      <c r="F678" s="3" t="s">
        <v>62</v>
      </c>
      <c r="G678" s="5" t="s">
        <v>1134</v>
      </c>
      <c r="H678" s="3" t="s">
        <v>29</v>
      </c>
      <c r="I678" s="3" t="s">
        <v>30</v>
      </c>
      <c r="J678" s="3" t="s">
        <v>30</v>
      </c>
      <c r="K678" s="3" t="s">
        <v>30</v>
      </c>
      <c r="L678" s="3" t="s">
        <v>30</v>
      </c>
      <c r="M678" s="3" t="s">
        <v>30</v>
      </c>
      <c r="N678" s="3" t="s">
        <v>30</v>
      </c>
      <c r="O678" s="3" t="s">
        <v>30</v>
      </c>
      <c r="P678" s="3">
        <v>298</v>
      </c>
      <c r="Q678" s="3">
        <v>450</v>
      </c>
      <c r="R678" s="8"/>
      <c r="S678" s="9" t="str">
        <f t="shared" si="76"/>
        <v/>
      </c>
      <c r="T678" s="9" t="str">
        <f t="shared" ref="T678:T693" si="81">IF(R678="","",EDATE(S678,240))</f>
        <v/>
      </c>
      <c r="U678" s="2"/>
      <c r="V678" s="2"/>
      <c r="W678" s="2"/>
    </row>
    <row r="679" spans="1:23" ht="14.5" hidden="1" x14ac:dyDescent="0.35">
      <c r="A679" s="3" t="s">
        <v>1132</v>
      </c>
      <c r="B679" s="3" t="str">
        <f>INDEX('Plant data'!D:D,MATCH('Blast furnaces'!$A679,'Plant data'!$A:$A,0))</f>
        <v>Rizhao</v>
      </c>
      <c r="C679" s="3" t="str">
        <f>INDEX('Plant data'!E:E,MATCH('Blast furnaces'!$A679,'Plant data'!$A:$A,0))</f>
        <v>Shandong</v>
      </c>
      <c r="D679" s="3" t="str">
        <f>INDEX('Plant data'!F:F,MATCH('Blast furnaces'!$A679,'Plant data'!$A:$A,0))</f>
        <v>China</v>
      </c>
      <c r="E679" s="3" t="s">
        <v>1136</v>
      </c>
      <c r="F679" s="3" t="s">
        <v>79</v>
      </c>
      <c r="G679" s="5" t="s">
        <v>1134</v>
      </c>
      <c r="H679" s="3" t="s">
        <v>40</v>
      </c>
      <c r="I679" s="3" t="s">
        <v>30</v>
      </c>
      <c r="J679" s="3" t="s">
        <v>30</v>
      </c>
      <c r="K679" s="3">
        <v>2004</v>
      </c>
      <c r="L679" s="3">
        <v>21</v>
      </c>
      <c r="M679" s="6">
        <v>45093</v>
      </c>
      <c r="N679" s="3" t="s">
        <v>30</v>
      </c>
      <c r="O679" s="3" t="s">
        <v>30</v>
      </c>
      <c r="P679" s="3">
        <v>620</v>
      </c>
      <c r="Q679" s="3">
        <v>530</v>
      </c>
      <c r="R679" s="6">
        <v>41866</v>
      </c>
      <c r="S679" s="9">
        <f t="shared" si="76"/>
        <v>41866</v>
      </c>
      <c r="T679" s="9">
        <f t="shared" si="81"/>
        <v>49171</v>
      </c>
      <c r="U679" s="2"/>
      <c r="V679" s="2"/>
      <c r="W679" s="2"/>
    </row>
    <row r="680" spans="1:23" ht="14.5" hidden="1" x14ac:dyDescent="0.35">
      <c r="A680" s="3" t="s">
        <v>1132</v>
      </c>
      <c r="B680" s="3" t="str">
        <f>INDEX('Plant data'!D:D,MATCH('Blast furnaces'!$A680,'Plant data'!$A:$A,0))</f>
        <v>Rizhao</v>
      </c>
      <c r="C680" s="3" t="str">
        <f>INDEX('Plant data'!E:E,MATCH('Blast furnaces'!$A680,'Plant data'!$A:$A,0))</f>
        <v>Shandong</v>
      </c>
      <c r="D680" s="3" t="str">
        <f>INDEX('Plant data'!F:F,MATCH('Blast furnaces'!$A680,'Plant data'!$A:$A,0))</f>
        <v>China</v>
      </c>
      <c r="E680" s="3" t="s">
        <v>1137</v>
      </c>
      <c r="F680" s="3" t="s">
        <v>48</v>
      </c>
      <c r="G680" s="5" t="s">
        <v>1134</v>
      </c>
      <c r="H680" s="3" t="s">
        <v>40</v>
      </c>
      <c r="I680" s="3" t="s">
        <v>30</v>
      </c>
      <c r="J680" s="3" t="s">
        <v>30</v>
      </c>
      <c r="K680" s="3">
        <v>2005</v>
      </c>
      <c r="L680" s="3">
        <v>20</v>
      </c>
      <c r="M680" s="6">
        <v>45093</v>
      </c>
      <c r="N680" s="3" t="s">
        <v>30</v>
      </c>
      <c r="O680" s="3" t="s">
        <v>30</v>
      </c>
      <c r="P680" s="3">
        <v>620</v>
      </c>
      <c r="Q680" s="3">
        <v>530</v>
      </c>
      <c r="R680" s="6">
        <v>41872</v>
      </c>
      <c r="S680" s="9">
        <f t="shared" si="76"/>
        <v>41872</v>
      </c>
      <c r="T680" s="9">
        <f t="shared" si="81"/>
        <v>49177</v>
      </c>
      <c r="U680" s="2"/>
      <c r="V680" s="2"/>
      <c r="W680" s="2"/>
    </row>
    <row r="681" spans="1:23" ht="14.5" hidden="1" x14ac:dyDescent="0.35">
      <c r="A681" s="3" t="s">
        <v>1132</v>
      </c>
      <c r="B681" s="3" t="str">
        <f>INDEX('Plant data'!D:D,MATCH('Blast furnaces'!$A681,'Plant data'!$A:$A,0))</f>
        <v>Rizhao</v>
      </c>
      <c r="C681" s="3" t="str">
        <f>INDEX('Plant data'!E:E,MATCH('Blast furnaces'!$A681,'Plant data'!$A:$A,0))</f>
        <v>Shandong</v>
      </c>
      <c r="D681" s="3" t="str">
        <f>INDEX('Plant data'!F:F,MATCH('Blast furnaces'!$A681,'Plant data'!$A:$A,0))</f>
        <v>China</v>
      </c>
      <c r="E681" s="3" t="s">
        <v>1138</v>
      </c>
      <c r="F681" s="3" t="s">
        <v>245</v>
      </c>
      <c r="G681" s="5" t="s">
        <v>1134</v>
      </c>
      <c r="H681" s="3" t="s">
        <v>40</v>
      </c>
      <c r="I681" s="3" t="s">
        <v>30</v>
      </c>
      <c r="J681" s="3" t="s">
        <v>30</v>
      </c>
      <c r="K681" s="3" t="s">
        <v>30</v>
      </c>
      <c r="L681" s="3" t="s">
        <v>30</v>
      </c>
      <c r="M681" s="6">
        <v>45093</v>
      </c>
      <c r="N681" s="3" t="s">
        <v>30</v>
      </c>
      <c r="O681" s="3" t="s">
        <v>30</v>
      </c>
      <c r="P681" s="3">
        <v>680</v>
      </c>
      <c r="Q681" s="3">
        <v>580</v>
      </c>
      <c r="R681" s="8"/>
      <c r="S681" s="9" t="str">
        <f t="shared" si="76"/>
        <v/>
      </c>
      <c r="T681" s="9" t="str">
        <f t="shared" si="81"/>
        <v/>
      </c>
      <c r="U681" s="2"/>
      <c r="V681" s="2"/>
      <c r="W681" s="2"/>
    </row>
    <row r="682" spans="1:23" ht="14.5" hidden="1" x14ac:dyDescent="0.35">
      <c r="A682" s="3" t="s">
        <v>1132</v>
      </c>
      <c r="B682" s="3" t="str">
        <f>INDEX('Plant data'!D:D,MATCH('Blast furnaces'!$A682,'Plant data'!$A:$A,0))</f>
        <v>Rizhao</v>
      </c>
      <c r="C682" s="3" t="str">
        <f>INDEX('Plant data'!E:E,MATCH('Blast furnaces'!$A682,'Plant data'!$A:$A,0))</f>
        <v>Shandong</v>
      </c>
      <c r="D682" s="3" t="str">
        <f>INDEX('Plant data'!F:F,MATCH('Blast furnaces'!$A682,'Plant data'!$A:$A,0))</f>
        <v>China</v>
      </c>
      <c r="E682" s="3" t="s">
        <v>1139</v>
      </c>
      <c r="F682" s="3" t="s">
        <v>247</v>
      </c>
      <c r="G682" s="5" t="s">
        <v>1134</v>
      </c>
      <c r="H682" s="3" t="s">
        <v>40</v>
      </c>
      <c r="I682" s="3" t="s">
        <v>30</v>
      </c>
      <c r="J682" s="3" t="s">
        <v>30</v>
      </c>
      <c r="K682" s="3" t="s">
        <v>30</v>
      </c>
      <c r="L682" s="3" t="s">
        <v>30</v>
      </c>
      <c r="M682" s="6">
        <v>45093</v>
      </c>
      <c r="N682" s="3" t="s">
        <v>30</v>
      </c>
      <c r="O682" s="3" t="s">
        <v>30</v>
      </c>
      <c r="P682" s="3">
        <v>680</v>
      </c>
      <c r="Q682" s="3">
        <v>580</v>
      </c>
      <c r="R682" s="8"/>
      <c r="S682" s="9" t="str">
        <f t="shared" si="76"/>
        <v/>
      </c>
      <c r="T682" s="9" t="str">
        <f t="shared" si="81"/>
        <v/>
      </c>
      <c r="U682" s="2"/>
      <c r="V682" s="2"/>
      <c r="W682" s="2"/>
    </row>
    <row r="683" spans="1:23" ht="14.5" hidden="1" x14ac:dyDescent="0.35">
      <c r="A683" s="3" t="s">
        <v>1132</v>
      </c>
      <c r="B683" s="3" t="str">
        <f>INDEX('Plant data'!D:D,MATCH('Blast furnaces'!$A683,'Plant data'!$A:$A,0))</f>
        <v>Rizhao</v>
      </c>
      <c r="C683" s="3" t="str">
        <f>INDEX('Plant data'!E:E,MATCH('Blast furnaces'!$A683,'Plant data'!$A:$A,0))</f>
        <v>Shandong</v>
      </c>
      <c r="D683" s="3" t="str">
        <f>INDEX('Plant data'!F:F,MATCH('Blast furnaces'!$A683,'Plant data'!$A:$A,0))</f>
        <v>China</v>
      </c>
      <c r="E683" s="3" t="s">
        <v>1140</v>
      </c>
      <c r="F683" s="3" t="s">
        <v>141</v>
      </c>
      <c r="G683" s="5" t="s">
        <v>1134</v>
      </c>
      <c r="H683" s="3" t="s">
        <v>40</v>
      </c>
      <c r="I683" s="3" t="s">
        <v>30</v>
      </c>
      <c r="J683" s="3" t="s">
        <v>30</v>
      </c>
      <c r="K683" s="3" t="s">
        <v>30</v>
      </c>
      <c r="L683" s="3" t="s">
        <v>30</v>
      </c>
      <c r="M683" s="6">
        <v>45093</v>
      </c>
      <c r="N683" s="3" t="s">
        <v>30</v>
      </c>
      <c r="O683" s="3" t="s">
        <v>30</v>
      </c>
      <c r="P683" s="3">
        <v>1040</v>
      </c>
      <c r="Q683" s="3">
        <v>1080</v>
      </c>
      <c r="R683" s="3">
        <v>2014</v>
      </c>
      <c r="S683" s="9">
        <f t="shared" si="76"/>
        <v>41640</v>
      </c>
      <c r="T683" s="9">
        <f t="shared" si="81"/>
        <v>48945</v>
      </c>
      <c r="U683" s="2"/>
      <c r="V683" s="2"/>
      <c r="W683" s="2"/>
    </row>
    <row r="684" spans="1:23" ht="14.5" hidden="1" x14ac:dyDescent="0.35">
      <c r="A684" s="3" t="s">
        <v>1132</v>
      </c>
      <c r="B684" s="3" t="str">
        <f>INDEX('Plant data'!D:D,MATCH('Blast furnaces'!$A684,'Plant data'!$A:$A,0))</f>
        <v>Rizhao</v>
      </c>
      <c r="C684" s="3" t="str">
        <f>INDEX('Plant data'!E:E,MATCH('Blast furnaces'!$A684,'Plant data'!$A:$A,0))</f>
        <v>Shandong</v>
      </c>
      <c r="D684" s="3" t="str">
        <f>INDEX('Plant data'!F:F,MATCH('Blast furnaces'!$A684,'Plant data'!$A:$A,0))</f>
        <v>China</v>
      </c>
      <c r="E684" s="3" t="s">
        <v>1141</v>
      </c>
      <c r="F684" s="3" t="s">
        <v>263</v>
      </c>
      <c r="G684" s="5" t="s">
        <v>1134</v>
      </c>
      <c r="H684" s="3" t="s">
        <v>40</v>
      </c>
      <c r="I684" s="3" t="s">
        <v>30</v>
      </c>
      <c r="J684" s="3" t="s">
        <v>30</v>
      </c>
      <c r="K684" s="3" t="s">
        <v>30</v>
      </c>
      <c r="L684" s="3" t="s">
        <v>30</v>
      </c>
      <c r="M684" s="6">
        <v>45093</v>
      </c>
      <c r="N684" s="3" t="s">
        <v>30</v>
      </c>
      <c r="O684" s="3" t="s">
        <v>30</v>
      </c>
      <c r="P684" s="3">
        <v>1040</v>
      </c>
      <c r="Q684" s="3">
        <v>1080</v>
      </c>
      <c r="R684" s="3">
        <v>2014</v>
      </c>
      <c r="S684" s="9">
        <f t="shared" si="76"/>
        <v>41640</v>
      </c>
      <c r="T684" s="9">
        <f t="shared" si="81"/>
        <v>48945</v>
      </c>
      <c r="U684" s="2"/>
      <c r="V684" s="2"/>
      <c r="W684" s="2"/>
    </row>
    <row r="685" spans="1:23" ht="14.5" hidden="1" x14ac:dyDescent="0.35">
      <c r="A685" s="3" t="s">
        <v>1132</v>
      </c>
      <c r="B685" s="3" t="str">
        <f>INDEX('Plant data'!D:D,MATCH('Blast furnaces'!$A685,'Plant data'!$A:$A,0))</f>
        <v>Rizhao</v>
      </c>
      <c r="C685" s="3" t="str">
        <f>INDEX('Plant data'!E:E,MATCH('Blast furnaces'!$A685,'Plant data'!$A:$A,0))</f>
        <v>Shandong</v>
      </c>
      <c r="D685" s="3" t="str">
        <f>INDEX('Plant data'!F:F,MATCH('Blast furnaces'!$A685,'Plant data'!$A:$A,0))</f>
        <v>China</v>
      </c>
      <c r="E685" s="3" t="s">
        <v>1142</v>
      </c>
      <c r="F685" s="3" t="s">
        <v>881</v>
      </c>
      <c r="G685" s="5" t="s">
        <v>1134</v>
      </c>
      <c r="H685" s="3" t="s">
        <v>40</v>
      </c>
      <c r="I685" s="3" t="s">
        <v>30</v>
      </c>
      <c r="J685" s="3" t="s">
        <v>30</v>
      </c>
      <c r="K685" s="3">
        <v>2007</v>
      </c>
      <c r="L685" s="3">
        <v>18</v>
      </c>
      <c r="M685" s="6">
        <v>45093</v>
      </c>
      <c r="N685" s="3" t="s">
        <v>30</v>
      </c>
      <c r="O685" s="3" t="s">
        <v>30</v>
      </c>
      <c r="P685" s="3">
        <v>1040</v>
      </c>
      <c r="Q685" s="3">
        <v>1080</v>
      </c>
      <c r="R685" s="8"/>
      <c r="S685" s="9" t="str">
        <f t="shared" si="76"/>
        <v/>
      </c>
      <c r="T685" s="9" t="str">
        <f t="shared" si="81"/>
        <v/>
      </c>
      <c r="U685" s="2"/>
      <c r="V685" s="2"/>
      <c r="W685" s="2"/>
    </row>
    <row r="686" spans="1:23" ht="14.5" hidden="1" x14ac:dyDescent="0.35">
      <c r="A686" s="3" t="s">
        <v>1132</v>
      </c>
      <c r="B686" s="3" t="str">
        <f>INDEX('Plant data'!D:D,MATCH('Blast furnaces'!$A686,'Plant data'!$A:$A,0))</f>
        <v>Rizhao</v>
      </c>
      <c r="C686" s="3" t="str">
        <f>INDEX('Plant data'!E:E,MATCH('Blast furnaces'!$A686,'Plant data'!$A:$A,0))</f>
        <v>Shandong</v>
      </c>
      <c r="D686" s="3" t="str">
        <f>INDEX('Plant data'!F:F,MATCH('Blast furnaces'!$A686,'Plant data'!$A:$A,0))</f>
        <v>China</v>
      </c>
      <c r="E686" s="3" t="s">
        <v>1143</v>
      </c>
      <c r="F686" s="3" t="s">
        <v>883</v>
      </c>
      <c r="G686" s="5" t="s">
        <v>1134</v>
      </c>
      <c r="H686" s="3" t="s">
        <v>40</v>
      </c>
      <c r="I686" s="3" t="s">
        <v>30</v>
      </c>
      <c r="J686" s="3" t="s">
        <v>30</v>
      </c>
      <c r="K686" s="3" t="s">
        <v>30</v>
      </c>
      <c r="L686" s="3" t="s">
        <v>30</v>
      </c>
      <c r="M686" s="6">
        <v>45093</v>
      </c>
      <c r="N686" s="3" t="s">
        <v>30</v>
      </c>
      <c r="O686" s="3" t="s">
        <v>30</v>
      </c>
      <c r="P686" s="3">
        <v>1040</v>
      </c>
      <c r="Q686" s="3">
        <v>1080</v>
      </c>
      <c r="R686" s="8"/>
      <c r="S686" s="9" t="str">
        <f t="shared" si="76"/>
        <v/>
      </c>
      <c r="T686" s="9" t="str">
        <f t="shared" si="81"/>
        <v/>
      </c>
      <c r="U686" s="2"/>
      <c r="V686" s="2"/>
      <c r="W686" s="2"/>
    </row>
    <row r="687" spans="1:23" ht="14.5" hidden="1" x14ac:dyDescent="0.35">
      <c r="A687" s="3" t="s">
        <v>1132</v>
      </c>
      <c r="B687" s="3" t="str">
        <f>INDEX('Plant data'!D:D,MATCH('Blast furnaces'!$A687,'Plant data'!$A:$A,0))</f>
        <v>Rizhao</v>
      </c>
      <c r="C687" s="3" t="str">
        <f>INDEX('Plant data'!E:E,MATCH('Blast furnaces'!$A687,'Plant data'!$A:$A,0))</f>
        <v>Shandong</v>
      </c>
      <c r="D687" s="3" t="str">
        <f>INDEX('Plant data'!F:F,MATCH('Blast furnaces'!$A687,'Plant data'!$A:$A,0))</f>
        <v>China</v>
      </c>
      <c r="E687" s="3" t="s">
        <v>1144</v>
      </c>
      <c r="F687" s="3" t="s">
        <v>1145</v>
      </c>
      <c r="G687" s="5" t="s">
        <v>1134</v>
      </c>
      <c r="H687" s="3" t="s">
        <v>40</v>
      </c>
      <c r="I687" s="3" t="s">
        <v>30</v>
      </c>
      <c r="J687" s="3" t="s">
        <v>30</v>
      </c>
      <c r="K687" s="3" t="s">
        <v>30</v>
      </c>
      <c r="L687" s="3" t="s">
        <v>30</v>
      </c>
      <c r="M687" s="6">
        <v>45093</v>
      </c>
      <c r="N687" s="3" t="s">
        <v>30</v>
      </c>
      <c r="O687" s="3" t="s">
        <v>30</v>
      </c>
      <c r="P687" s="3">
        <v>1040</v>
      </c>
      <c r="Q687" s="3">
        <v>1080</v>
      </c>
      <c r="R687" s="8"/>
      <c r="S687" s="9" t="str">
        <f t="shared" si="76"/>
        <v/>
      </c>
      <c r="T687" s="9" t="str">
        <f t="shared" si="81"/>
        <v/>
      </c>
      <c r="U687" s="2"/>
      <c r="V687" s="2"/>
      <c r="W687" s="2"/>
    </row>
    <row r="688" spans="1:23" ht="14.5" hidden="1" x14ac:dyDescent="0.35">
      <c r="A688" s="3" t="s">
        <v>1132</v>
      </c>
      <c r="B688" s="3" t="str">
        <f>INDEX('Plant data'!D:D,MATCH('Blast furnaces'!$A688,'Plant data'!$A:$A,0))</f>
        <v>Rizhao</v>
      </c>
      <c r="C688" s="3" t="str">
        <f>INDEX('Plant data'!E:E,MATCH('Blast furnaces'!$A688,'Plant data'!$A:$A,0))</f>
        <v>Shandong</v>
      </c>
      <c r="D688" s="3" t="str">
        <f>INDEX('Plant data'!F:F,MATCH('Blast furnaces'!$A688,'Plant data'!$A:$A,0))</f>
        <v>China</v>
      </c>
      <c r="E688" s="3" t="s">
        <v>1146</v>
      </c>
      <c r="F688" s="3" t="s">
        <v>1147</v>
      </c>
      <c r="G688" s="5" t="s">
        <v>1134</v>
      </c>
      <c r="H688" s="3" t="s">
        <v>29</v>
      </c>
      <c r="I688" s="3" t="s">
        <v>30</v>
      </c>
      <c r="J688" s="3" t="s">
        <v>30</v>
      </c>
      <c r="K688" s="3" t="s">
        <v>30</v>
      </c>
      <c r="L688" s="3" t="s">
        <v>30</v>
      </c>
      <c r="M688" s="3" t="s">
        <v>30</v>
      </c>
      <c r="N688" s="3" t="s">
        <v>30</v>
      </c>
      <c r="O688" s="3" t="s">
        <v>30</v>
      </c>
      <c r="P688" s="3">
        <v>1040</v>
      </c>
      <c r="Q688" s="3">
        <v>1080</v>
      </c>
      <c r="R688" s="6">
        <v>42581</v>
      </c>
      <c r="S688" s="9">
        <f t="shared" si="76"/>
        <v>42581</v>
      </c>
      <c r="T688" s="9">
        <f t="shared" si="81"/>
        <v>49886</v>
      </c>
      <c r="U688" s="2"/>
      <c r="V688" s="2"/>
      <c r="W688" s="2"/>
    </row>
    <row r="689" spans="1:23" ht="14.5" hidden="1" x14ac:dyDescent="0.35">
      <c r="A689" s="3" t="s">
        <v>1132</v>
      </c>
      <c r="B689" s="3" t="str">
        <f>INDEX('Plant data'!D:D,MATCH('Blast furnaces'!$A689,'Plant data'!$A:$A,0))</f>
        <v>Rizhao</v>
      </c>
      <c r="C689" s="3" t="str">
        <f>INDEX('Plant data'!E:E,MATCH('Blast furnaces'!$A689,'Plant data'!$A:$A,0))</f>
        <v>Shandong</v>
      </c>
      <c r="D689" s="3" t="str">
        <f>INDEX('Plant data'!F:F,MATCH('Blast furnaces'!$A689,'Plant data'!$A:$A,0))</f>
        <v>China</v>
      </c>
      <c r="E689" s="3" t="s">
        <v>1148</v>
      </c>
      <c r="F689" s="3" t="s">
        <v>1149</v>
      </c>
      <c r="G689" s="5" t="s">
        <v>1134</v>
      </c>
      <c r="H689" s="3" t="s">
        <v>29</v>
      </c>
      <c r="I689" s="3" t="s">
        <v>30</v>
      </c>
      <c r="J689" s="3" t="s">
        <v>30</v>
      </c>
      <c r="K689" s="3" t="s">
        <v>30</v>
      </c>
      <c r="L689" s="3" t="s">
        <v>30</v>
      </c>
      <c r="M689" s="3" t="s">
        <v>30</v>
      </c>
      <c r="N689" s="3" t="s">
        <v>30</v>
      </c>
      <c r="O689" s="3" t="s">
        <v>30</v>
      </c>
      <c r="P689" s="3">
        <v>1040</v>
      </c>
      <c r="Q689" s="3">
        <v>1080</v>
      </c>
      <c r="R689" s="8"/>
      <c r="S689" s="9" t="str">
        <f t="shared" si="76"/>
        <v/>
      </c>
      <c r="T689" s="9" t="str">
        <f t="shared" si="81"/>
        <v/>
      </c>
      <c r="U689" s="2"/>
      <c r="V689" s="2"/>
      <c r="W689" s="2"/>
    </row>
    <row r="690" spans="1:23" ht="14.5" hidden="1" x14ac:dyDescent="0.35">
      <c r="A690" s="3" t="s">
        <v>1132</v>
      </c>
      <c r="B690" s="3" t="str">
        <f>INDEX('Plant data'!D:D,MATCH('Blast furnaces'!$A690,'Plant data'!$A:$A,0))</f>
        <v>Rizhao</v>
      </c>
      <c r="C690" s="3" t="str">
        <f>INDEX('Plant data'!E:E,MATCH('Blast furnaces'!$A690,'Plant data'!$A:$A,0))</f>
        <v>Shandong</v>
      </c>
      <c r="D690" s="3" t="str">
        <f>INDEX('Plant data'!F:F,MATCH('Blast furnaces'!$A690,'Plant data'!$A:$A,0))</f>
        <v>China</v>
      </c>
      <c r="E690" s="3" t="s">
        <v>1150</v>
      </c>
      <c r="F690" s="3" t="s">
        <v>1151</v>
      </c>
      <c r="G690" s="5" t="s">
        <v>1134</v>
      </c>
      <c r="H690" s="3" t="s">
        <v>29</v>
      </c>
      <c r="I690" s="3" t="s">
        <v>30</v>
      </c>
      <c r="J690" s="3" t="s">
        <v>30</v>
      </c>
      <c r="K690" s="3" t="s">
        <v>30</v>
      </c>
      <c r="L690" s="3" t="s">
        <v>30</v>
      </c>
      <c r="M690" s="3" t="s">
        <v>30</v>
      </c>
      <c r="N690" s="3" t="s">
        <v>30</v>
      </c>
      <c r="O690" s="3" t="s">
        <v>30</v>
      </c>
      <c r="P690" s="3">
        <v>1040</v>
      </c>
      <c r="Q690" s="3">
        <v>1080</v>
      </c>
      <c r="R690" s="8"/>
      <c r="S690" s="9" t="str">
        <f t="shared" si="76"/>
        <v/>
      </c>
      <c r="T690" s="9" t="str">
        <f t="shared" si="81"/>
        <v/>
      </c>
      <c r="U690" s="2"/>
      <c r="V690" s="2"/>
      <c r="W690" s="2"/>
    </row>
    <row r="691" spans="1:23" ht="14.5" hidden="1" x14ac:dyDescent="0.35">
      <c r="A691" s="3" t="s">
        <v>1132</v>
      </c>
      <c r="B691" s="3" t="str">
        <f>INDEX('Plant data'!D:D,MATCH('Blast furnaces'!$A691,'Plant data'!$A:$A,0))</f>
        <v>Rizhao</v>
      </c>
      <c r="C691" s="3" t="str">
        <f>INDEX('Plant data'!E:E,MATCH('Blast furnaces'!$A691,'Plant data'!$A:$A,0))</f>
        <v>Shandong</v>
      </c>
      <c r="D691" s="3" t="str">
        <f>INDEX('Plant data'!F:F,MATCH('Blast furnaces'!$A691,'Plant data'!$A:$A,0))</f>
        <v>China</v>
      </c>
      <c r="E691" s="3" t="s">
        <v>1152</v>
      </c>
      <c r="F691" s="3" t="s">
        <v>1153</v>
      </c>
      <c r="G691" s="5" t="s">
        <v>1134</v>
      </c>
      <c r="H691" s="3" t="s">
        <v>29</v>
      </c>
      <c r="I691" s="3" t="s">
        <v>30</v>
      </c>
      <c r="J691" s="3" t="s">
        <v>30</v>
      </c>
      <c r="K691" s="3">
        <v>2008</v>
      </c>
      <c r="L691" s="3">
        <v>17</v>
      </c>
      <c r="M691" s="3" t="s">
        <v>30</v>
      </c>
      <c r="N691" s="3" t="s">
        <v>30</v>
      </c>
      <c r="O691" s="3" t="s">
        <v>30</v>
      </c>
      <c r="P691" s="3">
        <v>1040</v>
      </c>
      <c r="Q691" s="3">
        <v>1080</v>
      </c>
      <c r="R691" s="6">
        <v>41728</v>
      </c>
      <c r="S691" s="9">
        <f t="shared" si="76"/>
        <v>41728</v>
      </c>
      <c r="T691" s="9">
        <f t="shared" si="81"/>
        <v>49033</v>
      </c>
      <c r="U691" s="2"/>
      <c r="V691" s="2"/>
      <c r="W691" s="2"/>
    </row>
    <row r="692" spans="1:23" ht="14.5" hidden="1" x14ac:dyDescent="0.35">
      <c r="A692" s="3" t="s">
        <v>1132</v>
      </c>
      <c r="B692" s="3" t="str">
        <f>INDEX('Plant data'!D:D,MATCH('Blast furnaces'!$A692,'Plant data'!$A:$A,0))</f>
        <v>Rizhao</v>
      </c>
      <c r="C692" s="3" t="str">
        <f>INDEX('Plant data'!E:E,MATCH('Blast furnaces'!$A692,'Plant data'!$A:$A,0))</f>
        <v>Shandong</v>
      </c>
      <c r="D692" s="3" t="str">
        <f>INDEX('Plant data'!F:F,MATCH('Blast furnaces'!$A692,'Plant data'!$A:$A,0))</f>
        <v>China</v>
      </c>
      <c r="E692" s="3" t="s">
        <v>1154</v>
      </c>
      <c r="F692" s="3" t="s">
        <v>1155</v>
      </c>
      <c r="G692" s="5" t="s">
        <v>1134</v>
      </c>
      <c r="H692" s="3" t="s">
        <v>29</v>
      </c>
      <c r="I692" s="3" t="s">
        <v>30</v>
      </c>
      <c r="J692" s="3" t="s">
        <v>30</v>
      </c>
      <c r="K692" s="3">
        <v>2008</v>
      </c>
      <c r="L692" s="3">
        <v>17</v>
      </c>
      <c r="M692" s="3" t="s">
        <v>30</v>
      </c>
      <c r="N692" s="3" t="s">
        <v>30</v>
      </c>
      <c r="O692" s="3" t="s">
        <v>30</v>
      </c>
      <c r="P692" s="3">
        <v>1040</v>
      </c>
      <c r="Q692" s="3">
        <v>1080</v>
      </c>
      <c r="R692" s="6">
        <v>44385</v>
      </c>
      <c r="S692" s="9">
        <f t="shared" si="76"/>
        <v>44385</v>
      </c>
      <c r="T692" s="9">
        <f t="shared" si="81"/>
        <v>51690</v>
      </c>
      <c r="U692" s="2"/>
      <c r="V692" s="2"/>
      <c r="W692" s="2"/>
    </row>
    <row r="693" spans="1:23" ht="14.5" hidden="1" x14ac:dyDescent="0.35">
      <c r="A693" s="3" t="s">
        <v>1132</v>
      </c>
      <c r="B693" s="3" t="str">
        <f>INDEX('Plant data'!D:D,MATCH('Blast furnaces'!$A693,'Plant data'!$A:$A,0))</f>
        <v>Rizhao</v>
      </c>
      <c r="C693" s="3" t="str">
        <f>INDEX('Plant data'!E:E,MATCH('Blast furnaces'!$A693,'Plant data'!$A:$A,0))</f>
        <v>Shandong</v>
      </c>
      <c r="D693" s="3" t="str">
        <f>INDEX('Plant data'!F:F,MATCH('Blast furnaces'!$A693,'Plant data'!$A:$A,0))</f>
        <v>China</v>
      </c>
      <c r="E693" s="3" t="s">
        <v>1156</v>
      </c>
      <c r="F693" s="3" t="s">
        <v>180</v>
      </c>
      <c r="G693" s="5" t="s">
        <v>1134</v>
      </c>
      <c r="H693" s="3" t="s">
        <v>29</v>
      </c>
      <c r="I693" s="4">
        <v>44348</v>
      </c>
      <c r="J693" s="6">
        <v>45186</v>
      </c>
      <c r="K693" s="3">
        <v>2024</v>
      </c>
      <c r="L693" s="3">
        <v>1</v>
      </c>
      <c r="M693" s="3" t="s">
        <v>30</v>
      </c>
      <c r="N693" s="3" t="s">
        <v>30</v>
      </c>
      <c r="O693" s="3" t="s">
        <v>30</v>
      </c>
      <c r="P693" s="3">
        <v>2500</v>
      </c>
      <c r="Q693" s="3">
        <v>3000</v>
      </c>
      <c r="R693" s="8"/>
      <c r="S693" s="9" t="str">
        <f t="shared" si="76"/>
        <v/>
      </c>
      <c r="T693" s="9" t="str">
        <f t="shared" si="81"/>
        <v/>
      </c>
      <c r="U693" s="2"/>
      <c r="V693" s="2"/>
      <c r="W693" s="2"/>
    </row>
    <row r="694" spans="1:23" ht="14.5" hidden="1" x14ac:dyDescent="0.35">
      <c r="A694" s="3" t="s">
        <v>1132</v>
      </c>
      <c r="B694" s="3" t="str">
        <f>INDEX('Plant data'!D:D,MATCH('Blast furnaces'!$A694,'Plant data'!$A:$A,0))</f>
        <v>Rizhao</v>
      </c>
      <c r="C694" s="3" t="str">
        <f>INDEX('Plant data'!E:E,MATCH('Blast furnaces'!$A694,'Plant data'!$A:$A,0))</f>
        <v>Shandong</v>
      </c>
      <c r="D694" s="3" t="str">
        <f>INDEX('Plant data'!F:F,MATCH('Blast furnaces'!$A694,'Plant data'!$A:$A,0))</f>
        <v>China</v>
      </c>
      <c r="E694" s="3" t="s">
        <v>1157</v>
      </c>
      <c r="F694" s="3" t="s">
        <v>236</v>
      </c>
      <c r="G694" s="5" t="s">
        <v>1134</v>
      </c>
      <c r="H694" s="3" t="s">
        <v>224</v>
      </c>
      <c r="I694" s="4">
        <v>44348</v>
      </c>
      <c r="J694" s="6">
        <v>45186</v>
      </c>
      <c r="K694" s="3" t="s">
        <v>30</v>
      </c>
      <c r="L694" s="3" t="s">
        <v>30</v>
      </c>
      <c r="M694" s="3" t="s">
        <v>30</v>
      </c>
      <c r="N694" s="3" t="s">
        <v>30</v>
      </c>
      <c r="O694" s="3" t="s">
        <v>30</v>
      </c>
      <c r="P694" s="3">
        <v>2500</v>
      </c>
      <c r="Q694" s="3">
        <v>3000</v>
      </c>
      <c r="R694" s="8"/>
      <c r="S694" s="9" t="str">
        <f t="shared" si="76"/>
        <v/>
      </c>
      <c r="T694" s="2"/>
      <c r="U694" s="2"/>
      <c r="V694" s="2"/>
      <c r="W694" s="2"/>
    </row>
    <row r="695" spans="1:23" ht="14.5" hidden="1" x14ac:dyDescent="0.35">
      <c r="A695" s="3" t="s">
        <v>1132</v>
      </c>
      <c r="B695" s="3" t="str">
        <f>INDEX('Plant data'!D:D,MATCH('Blast furnaces'!$A695,'Plant data'!$A:$A,0))</f>
        <v>Rizhao</v>
      </c>
      <c r="C695" s="3" t="str">
        <f>INDEX('Plant data'!E:E,MATCH('Blast furnaces'!$A695,'Plant data'!$A:$A,0))</f>
        <v>Shandong</v>
      </c>
      <c r="D695" s="3" t="str">
        <f>INDEX('Plant data'!F:F,MATCH('Blast furnaces'!$A695,'Plant data'!$A:$A,0))</f>
        <v>China</v>
      </c>
      <c r="E695" s="3" t="s">
        <v>1158</v>
      </c>
      <c r="F695" s="3" t="s">
        <v>243</v>
      </c>
      <c r="G695" s="5" t="s">
        <v>1134</v>
      </c>
      <c r="H695" s="3" t="s">
        <v>313</v>
      </c>
      <c r="I695" s="4">
        <v>44348</v>
      </c>
      <c r="J695" s="3" t="s">
        <v>30</v>
      </c>
      <c r="K695" s="3" t="s">
        <v>30</v>
      </c>
      <c r="L695" s="3" t="s">
        <v>30</v>
      </c>
      <c r="M695" s="3" t="s">
        <v>30</v>
      </c>
      <c r="N695" s="3" t="s">
        <v>30</v>
      </c>
      <c r="O695" s="3" t="s">
        <v>30</v>
      </c>
      <c r="P695" s="3">
        <v>2500</v>
      </c>
      <c r="Q695" s="3">
        <v>3000</v>
      </c>
      <c r="R695" s="8"/>
      <c r="S695" s="9" t="str">
        <f t="shared" si="76"/>
        <v/>
      </c>
      <c r="T695" s="2"/>
      <c r="U695" s="2"/>
      <c r="V695" s="2"/>
      <c r="W695" s="2"/>
    </row>
    <row r="696" spans="1:23" ht="14.5" hidden="1" x14ac:dyDescent="0.35">
      <c r="A696" s="3" t="s">
        <v>1132</v>
      </c>
      <c r="B696" s="3" t="str">
        <f>INDEX('Plant data'!D:D,MATCH('Blast furnaces'!$A696,'Plant data'!$A:$A,0))</f>
        <v>Rizhao</v>
      </c>
      <c r="C696" s="3" t="str">
        <f>INDEX('Plant data'!E:E,MATCH('Blast furnaces'!$A696,'Plant data'!$A:$A,0))</f>
        <v>Shandong</v>
      </c>
      <c r="D696" s="3" t="str">
        <f>INDEX('Plant data'!F:F,MATCH('Blast furnaces'!$A696,'Plant data'!$A:$A,0))</f>
        <v>China</v>
      </c>
      <c r="E696" s="3" t="s">
        <v>1159</v>
      </c>
      <c r="F696" s="3" t="s">
        <v>392</v>
      </c>
      <c r="G696" s="5" t="s">
        <v>1134</v>
      </c>
      <c r="H696" s="3" t="s">
        <v>313</v>
      </c>
      <c r="I696" s="6">
        <v>45093</v>
      </c>
      <c r="J696" s="3" t="s">
        <v>30</v>
      </c>
      <c r="K696" s="3" t="s">
        <v>30</v>
      </c>
      <c r="L696" s="3" t="s">
        <v>30</v>
      </c>
      <c r="M696" s="3" t="s">
        <v>30</v>
      </c>
      <c r="N696" s="3" t="s">
        <v>30</v>
      </c>
      <c r="O696" s="3" t="s">
        <v>30</v>
      </c>
      <c r="P696" s="3">
        <v>2500</v>
      </c>
      <c r="Q696" s="3">
        <v>3000</v>
      </c>
      <c r="R696" s="8"/>
      <c r="S696" s="9" t="str">
        <f t="shared" si="76"/>
        <v/>
      </c>
      <c r="T696" s="2"/>
      <c r="U696" s="2"/>
      <c r="V696" s="2"/>
      <c r="W696" s="2"/>
    </row>
    <row r="697" spans="1:23" ht="14.5" hidden="1" x14ac:dyDescent="0.35">
      <c r="A697" s="3" t="s">
        <v>1132</v>
      </c>
      <c r="B697" s="3" t="str">
        <f>INDEX('Plant data'!D:D,MATCH('Blast furnaces'!$A697,'Plant data'!$A:$A,0))</f>
        <v>Rizhao</v>
      </c>
      <c r="C697" s="3" t="str">
        <f>INDEX('Plant data'!E:E,MATCH('Blast furnaces'!$A697,'Plant data'!$A:$A,0))</f>
        <v>Shandong</v>
      </c>
      <c r="D697" s="3" t="str">
        <f>INDEX('Plant data'!F:F,MATCH('Blast furnaces'!$A697,'Plant data'!$A:$A,0))</f>
        <v>China</v>
      </c>
      <c r="E697" s="3" t="s">
        <v>1160</v>
      </c>
      <c r="F697" s="3" t="s">
        <v>474</v>
      </c>
      <c r="G697" s="5" t="s">
        <v>1134</v>
      </c>
      <c r="H697" s="3" t="s">
        <v>313</v>
      </c>
      <c r="I697" s="6">
        <v>45093</v>
      </c>
      <c r="J697" s="3" t="s">
        <v>30</v>
      </c>
      <c r="K697" s="3" t="s">
        <v>30</v>
      </c>
      <c r="L697" s="3" t="s">
        <v>30</v>
      </c>
      <c r="M697" s="3" t="s">
        <v>30</v>
      </c>
      <c r="N697" s="3" t="s">
        <v>30</v>
      </c>
      <c r="O697" s="3" t="s">
        <v>30</v>
      </c>
      <c r="P697" s="3">
        <v>2500</v>
      </c>
      <c r="Q697" s="3">
        <v>3000</v>
      </c>
      <c r="R697" s="8"/>
      <c r="S697" s="9" t="str">
        <f t="shared" si="76"/>
        <v/>
      </c>
      <c r="T697" s="2"/>
      <c r="U697" s="2"/>
      <c r="V697" s="2"/>
      <c r="W697" s="2"/>
    </row>
    <row r="698" spans="1:23" ht="14.5" hidden="1" x14ac:dyDescent="0.35">
      <c r="A698" s="3" t="s">
        <v>1132</v>
      </c>
      <c r="B698" s="3" t="str">
        <f>INDEX('Plant data'!D:D,MATCH('Blast furnaces'!$A698,'Plant data'!$A:$A,0))</f>
        <v>Rizhao</v>
      </c>
      <c r="C698" s="3" t="str">
        <f>INDEX('Plant data'!E:E,MATCH('Blast furnaces'!$A698,'Plant data'!$A:$A,0))</f>
        <v>Shandong</v>
      </c>
      <c r="D698" s="3" t="str">
        <f>INDEX('Plant data'!F:F,MATCH('Blast furnaces'!$A698,'Plant data'!$A:$A,0))</f>
        <v>China</v>
      </c>
      <c r="E698" s="3" t="s">
        <v>1161</v>
      </c>
      <c r="F698" s="3" t="s">
        <v>476</v>
      </c>
      <c r="G698" s="5" t="s">
        <v>1134</v>
      </c>
      <c r="H698" s="3" t="s">
        <v>313</v>
      </c>
      <c r="I698" s="6">
        <v>45093</v>
      </c>
      <c r="J698" s="3" t="s">
        <v>30</v>
      </c>
      <c r="K698" s="3" t="s">
        <v>30</v>
      </c>
      <c r="L698" s="3" t="s">
        <v>30</v>
      </c>
      <c r="M698" s="3" t="s">
        <v>30</v>
      </c>
      <c r="N698" s="3" t="s">
        <v>30</v>
      </c>
      <c r="O698" s="3" t="s">
        <v>30</v>
      </c>
      <c r="P698" s="3">
        <v>2500</v>
      </c>
      <c r="Q698" s="3">
        <v>3000</v>
      </c>
      <c r="R698" s="8"/>
      <c r="S698" s="9" t="str">
        <f t="shared" si="76"/>
        <v/>
      </c>
      <c r="T698" s="2"/>
      <c r="U698" s="2"/>
      <c r="V698" s="2"/>
      <c r="W698" s="2"/>
    </row>
    <row r="699" spans="1:23" ht="14.5" hidden="1" x14ac:dyDescent="0.35">
      <c r="A699" s="3" t="s">
        <v>1162</v>
      </c>
      <c r="B699" s="3" t="str">
        <f>INDEX('Plant data'!D:D,MATCH('Blast furnaces'!$A699,'Plant data'!$A:$A,0))</f>
        <v>Qingyang</v>
      </c>
      <c r="C699" s="3" t="str">
        <f>INDEX('Plant data'!E:E,MATCH('Blast furnaces'!$A699,'Plant data'!$A:$A,0))</f>
        <v>Shandong</v>
      </c>
      <c r="D699" s="3" t="str">
        <f>INDEX('Plant data'!F:F,MATCH('Blast furnaces'!$A699,'Plant data'!$A:$A,0))</f>
        <v>China</v>
      </c>
      <c r="E699" s="3" t="s">
        <v>1163</v>
      </c>
      <c r="F699" s="3" t="s">
        <v>62</v>
      </c>
      <c r="G699" s="5" t="s">
        <v>1164</v>
      </c>
      <c r="H699" s="3" t="s">
        <v>190</v>
      </c>
      <c r="I699" s="3" t="s">
        <v>30</v>
      </c>
      <c r="J699" s="3" t="s">
        <v>30</v>
      </c>
      <c r="K699" s="3" t="s">
        <v>30</v>
      </c>
      <c r="L699" s="3" t="s">
        <v>30</v>
      </c>
      <c r="M699" s="6">
        <v>44351</v>
      </c>
      <c r="N699" s="3">
        <v>2022</v>
      </c>
      <c r="O699" s="3">
        <v>2022</v>
      </c>
      <c r="P699" s="3">
        <v>550</v>
      </c>
      <c r="Q699" s="3">
        <v>450</v>
      </c>
      <c r="R699" s="8"/>
      <c r="S699" s="9" t="str">
        <f t="shared" si="76"/>
        <v/>
      </c>
      <c r="T699" s="2"/>
      <c r="U699" s="2"/>
      <c r="V699" s="2"/>
      <c r="W699" s="2"/>
    </row>
    <row r="700" spans="1:23" ht="14.5" hidden="1" x14ac:dyDescent="0.35">
      <c r="A700" s="3" t="s">
        <v>1162</v>
      </c>
      <c r="B700" s="3" t="str">
        <f>INDEX('Plant data'!D:D,MATCH('Blast furnaces'!$A700,'Plant data'!$A:$A,0))</f>
        <v>Qingyang</v>
      </c>
      <c r="C700" s="3" t="str">
        <f>INDEX('Plant data'!E:E,MATCH('Blast furnaces'!$A700,'Plant data'!$A:$A,0))</f>
        <v>Shandong</v>
      </c>
      <c r="D700" s="3" t="str">
        <f>INDEX('Plant data'!F:F,MATCH('Blast furnaces'!$A700,'Plant data'!$A:$A,0))</f>
        <v>China</v>
      </c>
      <c r="E700" s="3" t="s">
        <v>1165</v>
      </c>
      <c r="F700" s="3" t="s">
        <v>180</v>
      </c>
      <c r="G700" s="5" t="s">
        <v>1164</v>
      </c>
      <c r="H700" s="3" t="s">
        <v>190</v>
      </c>
      <c r="I700" s="3" t="s">
        <v>30</v>
      </c>
      <c r="J700" s="3" t="s">
        <v>30</v>
      </c>
      <c r="K700" s="3" t="s">
        <v>30</v>
      </c>
      <c r="L700" s="3" t="s">
        <v>30</v>
      </c>
      <c r="M700" s="6">
        <v>44351</v>
      </c>
      <c r="N700" s="3">
        <v>2022</v>
      </c>
      <c r="O700" s="3">
        <v>2022</v>
      </c>
      <c r="P700" s="3">
        <v>550</v>
      </c>
      <c r="Q700" s="3">
        <v>450</v>
      </c>
      <c r="R700" s="8"/>
      <c r="S700" s="9" t="str">
        <f t="shared" si="76"/>
        <v/>
      </c>
      <c r="T700" s="2"/>
      <c r="U700" s="2"/>
      <c r="V700" s="2"/>
      <c r="W700" s="2"/>
    </row>
    <row r="701" spans="1:23" ht="14.5" hidden="1" x14ac:dyDescent="0.35">
      <c r="A701" s="3" t="s">
        <v>1162</v>
      </c>
      <c r="B701" s="3" t="str">
        <f>INDEX('Plant data'!D:D,MATCH('Blast furnaces'!$A701,'Plant data'!$A:$A,0))</f>
        <v>Qingyang</v>
      </c>
      <c r="C701" s="3" t="str">
        <f>INDEX('Plant data'!E:E,MATCH('Blast furnaces'!$A701,'Plant data'!$A:$A,0))</f>
        <v>Shandong</v>
      </c>
      <c r="D701" s="3" t="str">
        <f>INDEX('Plant data'!F:F,MATCH('Blast furnaces'!$A701,'Plant data'!$A:$A,0))</f>
        <v>China</v>
      </c>
      <c r="E701" s="3" t="s">
        <v>1166</v>
      </c>
      <c r="F701" s="3" t="s">
        <v>236</v>
      </c>
      <c r="G701" s="5" t="s">
        <v>1164</v>
      </c>
      <c r="H701" s="3" t="s">
        <v>190</v>
      </c>
      <c r="I701" s="3" t="s">
        <v>30</v>
      </c>
      <c r="J701" s="3" t="s">
        <v>30</v>
      </c>
      <c r="K701" s="3" t="s">
        <v>30</v>
      </c>
      <c r="L701" s="3" t="s">
        <v>30</v>
      </c>
      <c r="M701" s="6">
        <v>44351</v>
      </c>
      <c r="N701" s="3">
        <v>2022</v>
      </c>
      <c r="O701" s="3">
        <v>2022</v>
      </c>
      <c r="P701" s="3">
        <v>800</v>
      </c>
      <c r="Q701" s="3">
        <v>750</v>
      </c>
      <c r="R701" s="8"/>
      <c r="S701" s="9" t="str">
        <f t="shared" si="76"/>
        <v/>
      </c>
      <c r="T701" s="2"/>
      <c r="U701" s="2"/>
      <c r="V701" s="2"/>
      <c r="W701" s="2"/>
    </row>
    <row r="702" spans="1:23" ht="14.5" hidden="1" x14ac:dyDescent="0.35">
      <c r="A702" s="3" t="s">
        <v>1162</v>
      </c>
      <c r="B702" s="3" t="str">
        <f>INDEX('Plant data'!D:D,MATCH('Blast furnaces'!$A702,'Plant data'!$A:$A,0))</f>
        <v>Qingyang</v>
      </c>
      <c r="C702" s="3" t="str">
        <f>INDEX('Plant data'!E:E,MATCH('Blast furnaces'!$A702,'Plant data'!$A:$A,0))</f>
        <v>Shandong</v>
      </c>
      <c r="D702" s="3" t="str">
        <f>INDEX('Plant data'!F:F,MATCH('Blast furnaces'!$A702,'Plant data'!$A:$A,0))</f>
        <v>China</v>
      </c>
      <c r="E702" s="3" t="s">
        <v>1167</v>
      </c>
      <c r="F702" s="3" t="s">
        <v>243</v>
      </c>
      <c r="G702" s="5" t="s">
        <v>1164</v>
      </c>
      <c r="H702" s="3" t="s">
        <v>190</v>
      </c>
      <c r="I702" s="3" t="s">
        <v>30</v>
      </c>
      <c r="J702" s="3" t="s">
        <v>30</v>
      </c>
      <c r="K702" s="3" t="s">
        <v>30</v>
      </c>
      <c r="L702" s="3" t="s">
        <v>30</v>
      </c>
      <c r="M702" s="6">
        <v>44351</v>
      </c>
      <c r="N702" s="3">
        <v>2022</v>
      </c>
      <c r="O702" s="3">
        <v>2022</v>
      </c>
      <c r="P702" s="3">
        <v>800</v>
      </c>
      <c r="Q702" s="3">
        <v>750</v>
      </c>
      <c r="R702" s="8"/>
      <c r="S702" s="9" t="str">
        <f t="shared" si="76"/>
        <v/>
      </c>
      <c r="T702" s="2"/>
      <c r="U702" s="2"/>
      <c r="V702" s="2"/>
      <c r="W702" s="2"/>
    </row>
    <row r="703" spans="1:23" ht="14.5" hidden="1" x14ac:dyDescent="0.35">
      <c r="A703" s="3" t="s">
        <v>1162</v>
      </c>
      <c r="B703" s="3" t="str">
        <f>INDEX('Plant data'!D:D,MATCH('Blast furnaces'!$A703,'Plant data'!$A:$A,0))</f>
        <v>Qingyang</v>
      </c>
      <c r="C703" s="3" t="str">
        <f>INDEX('Plant data'!E:E,MATCH('Blast furnaces'!$A703,'Plant data'!$A:$A,0))</f>
        <v>Shandong</v>
      </c>
      <c r="D703" s="3" t="str">
        <f>INDEX('Plant data'!F:F,MATCH('Blast furnaces'!$A703,'Plant data'!$A:$A,0))</f>
        <v>China</v>
      </c>
      <c r="E703" s="3" t="s">
        <v>1168</v>
      </c>
      <c r="F703" s="3" t="s">
        <v>245</v>
      </c>
      <c r="G703" s="5" t="s">
        <v>1164</v>
      </c>
      <c r="H703" s="3" t="s">
        <v>190</v>
      </c>
      <c r="I703" s="3" t="s">
        <v>30</v>
      </c>
      <c r="J703" s="3" t="s">
        <v>30</v>
      </c>
      <c r="K703" s="3" t="s">
        <v>30</v>
      </c>
      <c r="L703" s="3" t="s">
        <v>30</v>
      </c>
      <c r="M703" s="6">
        <v>44351</v>
      </c>
      <c r="N703" s="3">
        <v>2022</v>
      </c>
      <c r="O703" s="3">
        <v>2022</v>
      </c>
      <c r="P703" s="3">
        <v>800</v>
      </c>
      <c r="Q703" s="3">
        <v>750</v>
      </c>
      <c r="R703" s="8"/>
      <c r="S703" s="9" t="str">
        <f t="shared" si="76"/>
        <v/>
      </c>
      <c r="T703" s="2"/>
      <c r="U703" s="2"/>
      <c r="V703" s="2"/>
      <c r="W703" s="2"/>
    </row>
    <row r="704" spans="1:23" ht="14.5" hidden="1" x14ac:dyDescent="0.35">
      <c r="A704" s="3" t="s">
        <v>1169</v>
      </c>
      <c r="B704" s="3" t="str">
        <f>INDEX('Plant data'!D:D,MATCH('Blast furnaces'!$A704,'Plant data'!$A:$A,0))</f>
        <v>Xiwang</v>
      </c>
      <c r="C704" s="3" t="str">
        <f>INDEX('Plant data'!E:E,MATCH('Blast furnaces'!$A704,'Plant data'!$A:$A,0))</f>
        <v>Shandong</v>
      </c>
      <c r="D704" s="3" t="str">
        <f>INDEX('Plant data'!F:F,MATCH('Blast furnaces'!$A704,'Plant data'!$A:$A,0))</f>
        <v>China</v>
      </c>
      <c r="E704" s="3" t="s">
        <v>1170</v>
      </c>
      <c r="F704" s="3" t="s">
        <v>62</v>
      </c>
      <c r="G704" s="5" t="s">
        <v>1171</v>
      </c>
      <c r="H704" s="3" t="s">
        <v>190</v>
      </c>
      <c r="I704" s="3" t="s">
        <v>30</v>
      </c>
      <c r="J704" s="3" t="s">
        <v>30</v>
      </c>
      <c r="K704" s="3">
        <v>2013</v>
      </c>
      <c r="L704" s="3">
        <v>9</v>
      </c>
      <c r="M704" s="3">
        <v>2023</v>
      </c>
      <c r="N704" s="3">
        <v>2022</v>
      </c>
      <c r="O704" s="3">
        <v>2022</v>
      </c>
      <c r="P704" s="3">
        <v>1040</v>
      </c>
      <c r="Q704" s="3">
        <v>1080</v>
      </c>
      <c r="R704" s="8"/>
      <c r="S704" s="9" t="str">
        <f t="shared" si="76"/>
        <v/>
      </c>
      <c r="T704" s="2"/>
      <c r="U704" s="2"/>
      <c r="V704" s="2"/>
      <c r="W704" s="2"/>
    </row>
    <row r="705" spans="1:23" ht="14.5" hidden="1" x14ac:dyDescent="0.35">
      <c r="A705" s="3" t="s">
        <v>1169</v>
      </c>
      <c r="B705" s="3" t="str">
        <f>INDEX('Plant data'!D:D,MATCH('Blast furnaces'!$A705,'Plant data'!$A:$A,0))</f>
        <v>Xiwang</v>
      </c>
      <c r="C705" s="3" t="str">
        <f>INDEX('Plant data'!E:E,MATCH('Blast furnaces'!$A705,'Plant data'!$A:$A,0))</f>
        <v>Shandong</v>
      </c>
      <c r="D705" s="3" t="str">
        <f>INDEX('Plant data'!F:F,MATCH('Blast furnaces'!$A705,'Plant data'!$A:$A,0))</f>
        <v>China</v>
      </c>
      <c r="E705" s="3" t="s">
        <v>1172</v>
      </c>
      <c r="F705" s="3" t="s">
        <v>180</v>
      </c>
      <c r="G705" s="5" t="s">
        <v>1171</v>
      </c>
      <c r="H705" s="3" t="s">
        <v>190</v>
      </c>
      <c r="I705" s="3" t="s">
        <v>30</v>
      </c>
      <c r="J705" s="3" t="s">
        <v>30</v>
      </c>
      <c r="K705" s="3">
        <v>2013</v>
      </c>
      <c r="L705" s="3">
        <v>9</v>
      </c>
      <c r="M705" s="3">
        <v>2023</v>
      </c>
      <c r="N705" s="3">
        <v>2022</v>
      </c>
      <c r="O705" s="3">
        <v>2022</v>
      </c>
      <c r="P705" s="3">
        <v>1040</v>
      </c>
      <c r="Q705" s="3">
        <v>1080</v>
      </c>
      <c r="R705" s="8"/>
      <c r="S705" s="9" t="str">
        <f t="shared" si="76"/>
        <v/>
      </c>
      <c r="T705" s="2"/>
      <c r="U705" s="2"/>
      <c r="V705" s="2"/>
      <c r="W705" s="2"/>
    </row>
    <row r="706" spans="1:23" ht="14.5" hidden="1" x14ac:dyDescent="0.35">
      <c r="A706" s="3" t="s">
        <v>1173</v>
      </c>
      <c r="B706" s="3" t="str">
        <f>INDEX('Plant data'!D:D,MATCH('Blast furnaces'!$A706,'Plant data'!$A:$A,0))</f>
        <v>Changshan</v>
      </c>
      <c r="C706" s="3" t="str">
        <f>INDEX('Plant data'!E:E,MATCH('Blast furnaces'!$A706,'Plant data'!$A:$A,0))</f>
        <v>Shandong</v>
      </c>
      <c r="D706" s="3" t="str">
        <f>INDEX('Plant data'!F:F,MATCH('Blast furnaces'!$A706,'Plant data'!$A:$A,0))</f>
        <v>China</v>
      </c>
      <c r="E706" s="3" t="s">
        <v>1174</v>
      </c>
      <c r="F706" s="3" t="s">
        <v>62</v>
      </c>
      <c r="G706" s="5" t="s">
        <v>1175</v>
      </c>
      <c r="H706" s="3" t="s">
        <v>190</v>
      </c>
      <c r="I706" s="3" t="s">
        <v>30</v>
      </c>
      <c r="J706" s="3" t="s">
        <v>30</v>
      </c>
      <c r="K706" s="3" t="s">
        <v>30</v>
      </c>
      <c r="L706" s="3" t="s">
        <v>30</v>
      </c>
      <c r="M706" s="6">
        <v>44351</v>
      </c>
      <c r="N706" s="3">
        <v>2022</v>
      </c>
      <c r="O706" s="3">
        <v>2022</v>
      </c>
      <c r="P706" s="3">
        <v>730</v>
      </c>
      <c r="Q706" s="3">
        <v>630</v>
      </c>
      <c r="R706" s="8"/>
      <c r="S706" s="9" t="str">
        <f t="shared" si="76"/>
        <v/>
      </c>
      <c r="T706" s="2"/>
      <c r="U706" s="2"/>
      <c r="V706" s="2"/>
      <c r="W706" s="2"/>
    </row>
    <row r="707" spans="1:23" ht="14.5" hidden="1" x14ac:dyDescent="0.35">
      <c r="A707" s="3" t="s">
        <v>1173</v>
      </c>
      <c r="B707" s="3" t="str">
        <f>INDEX('Plant data'!D:D,MATCH('Blast furnaces'!$A707,'Plant data'!$A:$A,0))</f>
        <v>Changshan</v>
      </c>
      <c r="C707" s="3" t="str">
        <f>INDEX('Plant data'!E:E,MATCH('Blast furnaces'!$A707,'Plant data'!$A:$A,0))</f>
        <v>Shandong</v>
      </c>
      <c r="D707" s="3" t="str">
        <f>INDEX('Plant data'!F:F,MATCH('Blast furnaces'!$A707,'Plant data'!$A:$A,0))</f>
        <v>China</v>
      </c>
      <c r="E707" s="3" t="s">
        <v>1176</v>
      </c>
      <c r="F707" s="3" t="s">
        <v>180</v>
      </c>
      <c r="G707" s="5" t="s">
        <v>1175</v>
      </c>
      <c r="H707" s="3" t="s">
        <v>190</v>
      </c>
      <c r="I707" s="3" t="s">
        <v>30</v>
      </c>
      <c r="J707" s="3" t="s">
        <v>30</v>
      </c>
      <c r="K707" s="3" t="s">
        <v>30</v>
      </c>
      <c r="L707" s="3" t="s">
        <v>30</v>
      </c>
      <c r="M707" s="6">
        <v>44351</v>
      </c>
      <c r="N707" s="3">
        <v>2022</v>
      </c>
      <c r="O707" s="3">
        <v>2022</v>
      </c>
      <c r="P707" s="3">
        <v>730</v>
      </c>
      <c r="Q707" s="3">
        <v>630</v>
      </c>
      <c r="R707" s="8"/>
      <c r="S707" s="9" t="str">
        <f t="shared" ref="S707:S770" si="82">_xlfn.LET(
  _xlpm.x, R707,
  _xlpm.t, TEXT(R707,"@"),
  IF(R707="","",
     IF(ISNUMBER(_xlpm.x),
        IF(_xlpm.x&gt;=30000, _xlpm.x, DATE(_xlpm.x,1,1)),
        DATE(
          LEFT(_xlpm.t,4),
          IF(LEN(_xlpm.t)&gt;=7, MID(_xlpm.t,6,2), 1),
          IF(LEN(_xlpm.t)&gt;=10, RIGHT(_xlpm.t,2), 1)
        )
     )
  )
)</f>
        <v/>
      </c>
      <c r="T707" s="2"/>
      <c r="U707" s="2"/>
      <c r="V707" s="2"/>
      <c r="W707" s="2"/>
    </row>
    <row r="708" spans="1:23" ht="14.5" hidden="1" x14ac:dyDescent="0.35">
      <c r="A708" s="3" t="s">
        <v>1173</v>
      </c>
      <c r="B708" s="3" t="str">
        <f>INDEX('Plant data'!D:D,MATCH('Blast furnaces'!$A708,'Plant data'!$A:$A,0))</f>
        <v>Changshan</v>
      </c>
      <c r="C708" s="3" t="str">
        <f>INDEX('Plant data'!E:E,MATCH('Blast furnaces'!$A708,'Plant data'!$A:$A,0))</f>
        <v>Shandong</v>
      </c>
      <c r="D708" s="3" t="str">
        <f>INDEX('Plant data'!F:F,MATCH('Blast furnaces'!$A708,'Plant data'!$A:$A,0))</f>
        <v>China</v>
      </c>
      <c r="E708" s="3" t="s">
        <v>1177</v>
      </c>
      <c r="F708" s="3" t="s">
        <v>236</v>
      </c>
      <c r="G708" s="5" t="s">
        <v>1175</v>
      </c>
      <c r="H708" s="3" t="s">
        <v>190</v>
      </c>
      <c r="I708" s="3" t="s">
        <v>30</v>
      </c>
      <c r="J708" s="3" t="s">
        <v>30</v>
      </c>
      <c r="K708" s="3" t="s">
        <v>30</v>
      </c>
      <c r="L708" s="3" t="s">
        <v>30</v>
      </c>
      <c r="M708" s="6">
        <v>44351</v>
      </c>
      <c r="N708" s="3">
        <v>2022</v>
      </c>
      <c r="O708" s="3">
        <v>2022</v>
      </c>
      <c r="P708" s="3">
        <v>730</v>
      </c>
      <c r="Q708" s="3">
        <v>630</v>
      </c>
      <c r="R708" s="8"/>
      <c r="S708" s="9" t="str">
        <f t="shared" si="82"/>
        <v/>
      </c>
      <c r="T708" s="2"/>
      <c r="U708" s="2"/>
      <c r="V708" s="2"/>
      <c r="W708" s="2"/>
    </row>
    <row r="709" spans="1:23" ht="14.5" hidden="1" x14ac:dyDescent="0.35">
      <c r="A709" s="3" t="s">
        <v>1178</v>
      </c>
      <c r="B709" s="3" t="str">
        <f>INDEX('Plant data'!D:D,MATCH('Blast furnaces'!$A709,'Plant data'!$A:$A,0))</f>
        <v>unknown</v>
      </c>
      <c r="C709" s="3" t="str">
        <f>INDEX('Plant data'!E:E,MATCH('Blast furnaces'!$A709,'Plant data'!$A:$A,0))</f>
        <v>Shandong</v>
      </c>
      <c r="D709" s="3" t="str">
        <f>INDEX('Plant data'!F:F,MATCH('Blast furnaces'!$A709,'Plant data'!$A:$A,0))</f>
        <v>China</v>
      </c>
      <c r="E709" s="3" t="s">
        <v>1179</v>
      </c>
      <c r="F709" s="3" t="s">
        <v>33</v>
      </c>
      <c r="G709" s="5" t="s">
        <v>1180</v>
      </c>
      <c r="H709" s="3" t="s">
        <v>29</v>
      </c>
      <c r="I709" s="3" t="s">
        <v>30</v>
      </c>
      <c r="J709" s="3" t="s">
        <v>30</v>
      </c>
      <c r="K709" s="3" t="s">
        <v>30</v>
      </c>
      <c r="L709" s="3" t="s">
        <v>30</v>
      </c>
      <c r="M709" s="3" t="s">
        <v>30</v>
      </c>
      <c r="N709" s="3" t="s">
        <v>30</v>
      </c>
      <c r="O709" s="3" t="s">
        <v>30</v>
      </c>
      <c r="P709" s="3">
        <v>1130</v>
      </c>
      <c r="Q709" s="3">
        <v>1186</v>
      </c>
      <c r="R709" s="4">
        <v>43831</v>
      </c>
      <c r="S709" s="9">
        <f t="shared" si="82"/>
        <v>43831</v>
      </c>
      <c r="T709" s="9">
        <f t="shared" ref="T709:T716" si="83">IF(R709="","",EDATE(S709,240))</f>
        <v>51136</v>
      </c>
      <c r="U709" s="2"/>
      <c r="V709" s="2"/>
      <c r="W709" s="2"/>
    </row>
    <row r="710" spans="1:23" ht="14.5" hidden="1" x14ac:dyDescent="0.35">
      <c r="A710" s="3" t="s">
        <v>1178</v>
      </c>
      <c r="B710" s="3" t="str">
        <f>INDEX('Plant data'!D:D,MATCH('Blast furnaces'!$A710,'Plant data'!$A:$A,0))</f>
        <v>unknown</v>
      </c>
      <c r="C710" s="3" t="str">
        <f>INDEX('Plant data'!E:E,MATCH('Blast furnaces'!$A710,'Plant data'!$A:$A,0))</f>
        <v>Shandong</v>
      </c>
      <c r="D710" s="3" t="str">
        <f>INDEX('Plant data'!F:F,MATCH('Blast furnaces'!$A710,'Plant data'!$A:$A,0))</f>
        <v>China</v>
      </c>
      <c r="E710" s="3" t="s">
        <v>1181</v>
      </c>
      <c r="F710" s="3" t="s">
        <v>27</v>
      </c>
      <c r="G710" s="5" t="s">
        <v>1180</v>
      </c>
      <c r="H710" s="3" t="s">
        <v>29</v>
      </c>
      <c r="I710" s="3" t="s">
        <v>30</v>
      </c>
      <c r="J710" s="3" t="s">
        <v>30</v>
      </c>
      <c r="K710" s="3">
        <v>2007</v>
      </c>
      <c r="L710" s="3">
        <v>18</v>
      </c>
      <c r="M710" s="3" t="s">
        <v>30</v>
      </c>
      <c r="N710" s="3" t="s">
        <v>30</v>
      </c>
      <c r="O710" s="3" t="s">
        <v>30</v>
      </c>
      <c r="P710" s="3">
        <v>1220</v>
      </c>
      <c r="Q710" s="3">
        <v>1360</v>
      </c>
      <c r="R710" s="6">
        <v>43071</v>
      </c>
      <c r="S710" s="9">
        <f t="shared" si="82"/>
        <v>43071</v>
      </c>
      <c r="T710" s="9">
        <f t="shared" si="83"/>
        <v>50376</v>
      </c>
      <c r="U710" s="2"/>
      <c r="V710" s="2"/>
      <c r="W710" s="2"/>
    </row>
    <row r="711" spans="1:23" ht="14.5" hidden="1" x14ac:dyDescent="0.35">
      <c r="A711" s="3" t="s">
        <v>1182</v>
      </c>
      <c r="B711" s="3" t="str">
        <f>INDEX('Plant data'!D:D,MATCH('Blast furnaces'!$A711,'Plant data'!$A:$A,0))</f>
        <v>Jinan</v>
      </c>
      <c r="C711" s="3" t="str">
        <f>INDEX('Plant data'!E:E,MATCH('Blast furnaces'!$A711,'Plant data'!$A:$A,0))</f>
        <v>Shandong</v>
      </c>
      <c r="D711" s="3" t="str">
        <f>INDEX('Plant data'!F:F,MATCH('Blast furnaces'!$A711,'Plant data'!$A:$A,0))</f>
        <v>China</v>
      </c>
      <c r="E711" s="3" t="s">
        <v>1183</v>
      </c>
      <c r="F711" s="3" t="s">
        <v>33</v>
      </c>
      <c r="G711" s="5" t="s">
        <v>1184</v>
      </c>
      <c r="H711" s="3" t="s">
        <v>40</v>
      </c>
      <c r="I711" s="3" t="s">
        <v>30</v>
      </c>
      <c r="J711" s="3" t="s">
        <v>30</v>
      </c>
      <c r="K711" s="3">
        <v>2011</v>
      </c>
      <c r="L711" s="3">
        <v>14</v>
      </c>
      <c r="M711" s="6">
        <v>45207</v>
      </c>
      <c r="N711" s="3" t="s">
        <v>30</v>
      </c>
      <c r="O711" s="3" t="s">
        <v>30</v>
      </c>
      <c r="P711" s="3">
        <v>1520</v>
      </c>
      <c r="Q711" s="3">
        <v>1780</v>
      </c>
      <c r="R711" s="6">
        <v>43817</v>
      </c>
      <c r="S711" s="9">
        <f t="shared" si="82"/>
        <v>43817</v>
      </c>
      <c r="T711" s="9">
        <f t="shared" si="83"/>
        <v>51122</v>
      </c>
      <c r="U711" s="2"/>
      <c r="V711" s="2"/>
      <c r="W711" s="2"/>
    </row>
    <row r="712" spans="1:23" ht="14.5" hidden="1" x14ac:dyDescent="0.35">
      <c r="A712" s="3" t="s">
        <v>1182</v>
      </c>
      <c r="B712" s="3" t="str">
        <f>INDEX('Plant data'!D:D,MATCH('Blast furnaces'!$A712,'Plant data'!$A:$A,0))</f>
        <v>Jinan</v>
      </c>
      <c r="C712" s="3" t="str">
        <f>INDEX('Plant data'!E:E,MATCH('Blast furnaces'!$A712,'Plant data'!$A:$A,0))</f>
        <v>Shandong</v>
      </c>
      <c r="D712" s="3" t="str">
        <f>INDEX('Plant data'!F:F,MATCH('Blast furnaces'!$A712,'Plant data'!$A:$A,0))</f>
        <v>China</v>
      </c>
      <c r="E712" s="3" t="s">
        <v>1185</v>
      </c>
      <c r="F712" s="3" t="s">
        <v>27</v>
      </c>
      <c r="G712" s="5" t="s">
        <v>1184</v>
      </c>
      <c r="H712" s="3" t="s">
        <v>40</v>
      </c>
      <c r="I712" s="3" t="s">
        <v>30</v>
      </c>
      <c r="J712" s="3" t="s">
        <v>30</v>
      </c>
      <c r="K712" s="3">
        <v>2012</v>
      </c>
      <c r="L712" s="3">
        <v>13</v>
      </c>
      <c r="M712" s="6">
        <v>45207</v>
      </c>
      <c r="N712" s="3" t="s">
        <v>30</v>
      </c>
      <c r="O712" s="3" t="s">
        <v>30</v>
      </c>
      <c r="P712" s="3">
        <v>1520</v>
      </c>
      <c r="Q712" s="3">
        <v>1780</v>
      </c>
      <c r="R712" s="8"/>
      <c r="S712" s="9" t="str">
        <f t="shared" si="82"/>
        <v/>
      </c>
      <c r="T712" s="9" t="str">
        <f t="shared" si="83"/>
        <v/>
      </c>
      <c r="U712" s="2"/>
      <c r="V712" s="2"/>
      <c r="W712" s="2"/>
    </row>
    <row r="713" spans="1:23" ht="14.5" hidden="1" x14ac:dyDescent="0.35">
      <c r="A713" s="3" t="s">
        <v>1186</v>
      </c>
      <c r="B713" s="3" t="str">
        <f>INDEX('Plant data'!D:D,MATCH('Blast furnaces'!$A713,'Plant data'!$A:$A,0))</f>
        <v>Shiheng</v>
      </c>
      <c r="C713" s="3" t="str">
        <f>INDEX('Plant data'!E:E,MATCH('Blast furnaces'!$A713,'Plant data'!$A:$A,0))</f>
        <v>Shandong</v>
      </c>
      <c r="D713" s="3" t="str">
        <f>INDEX('Plant data'!F:F,MATCH('Blast furnaces'!$A713,'Plant data'!$A:$A,0))</f>
        <v>China</v>
      </c>
      <c r="E713" s="3" t="s">
        <v>1187</v>
      </c>
      <c r="F713" s="3" t="s">
        <v>243</v>
      </c>
      <c r="G713" s="5" t="s">
        <v>1188</v>
      </c>
      <c r="H713" s="3" t="s">
        <v>29</v>
      </c>
      <c r="I713" s="3" t="s">
        <v>30</v>
      </c>
      <c r="J713" s="3" t="s">
        <v>30</v>
      </c>
      <c r="K713" s="3">
        <v>2020</v>
      </c>
      <c r="L713" s="3">
        <v>5</v>
      </c>
      <c r="M713" s="3" t="s">
        <v>30</v>
      </c>
      <c r="N713" s="3" t="s">
        <v>30</v>
      </c>
      <c r="O713" s="3" t="s">
        <v>30</v>
      </c>
      <c r="P713" s="3">
        <v>1220</v>
      </c>
      <c r="Q713" s="3">
        <v>1350</v>
      </c>
      <c r="R713" s="8"/>
      <c r="S713" s="9" t="str">
        <f t="shared" si="82"/>
        <v/>
      </c>
      <c r="T713" s="9" t="str">
        <f t="shared" si="83"/>
        <v/>
      </c>
      <c r="U713" s="2"/>
      <c r="V713" s="2"/>
      <c r="W713" s="2"/>
    </row>
    <row r="714" spans="1:23" ht="14.5" hidden="1" x14ac:dyDescent="0.35">
      <c r="A714" s="3" t="s">
        <v>1186</v>
      </c>
      <c r="B714" s="3" t="str">
        <f>INDEX('Plant data'!D:D,MATCH('Blast furnaces'!$A714,'Plant data'!$A:$A,0))</f>
        <v>Shiheng</v>
      </c>
      <c r="C714" s="3" t="str">
        <f>INDEX('Plant data'!E:E,MATCH('Blast furnaces'!$A714,'Plant data'!$A:$A,0))</f>
        <v>Shandong</v>
      </c>
      <c r="D714" s="3" t="str">
        <f>INDEX('Plant data'!F:F,MATCH('Blast furnaces'!$A714,'Plant data'!$A:$A,0))</f>
        <v>China</v>
      </c>
      <c r="E714" s="3" t="s">
        <v>1189</v>
      </c>
      <c r="F714" s="3" t="s">
        <v>245</v>
      </c>
      <c r="G714" s="5" t="s">
        <v>1188</v>
      </c>
      <c r="H714" s="3" t="s">
        <v>29</v>
      </c>
      <c r="I714" s="3" t="s">
        <v>30</v>
      </c>
      <c r="J714" s="3" t="s">
        <v>30</v>
      </c>
      <c r="K714" s="3">
        <v>2020</v>
      </c>
      <c r="L714" s="3">
        <v>5</v>
      </c>
      <c r="M714" s="3" t="s">
        <v>30</v>
      </c>
      <c r="N714" s="3" t="s">
        <v>30</v>
      </c>
      <c r="O714" s="3" t="s">
        <v>30</v>
      </c>
      <c r="P714" s="3">
        <v>1220</v>
      </c>
      <c r="Q714" s="3">
        <v>1350</v>
      </c>
      <c r="R714" s="4">
        <v>44440</v>
      </c>
      <c r="S714" s="9">
        <f t="shared" si="82"/>
        <v>44440</v>
      </c>
      <c r="T714" s="9">
        <f t="shared" si="83"/>
        <v>51745</v>
      </c>
      <c r="U714" s="2"/>
      <c r="V714" s="2"/>
      <c r="W714" s="2"/>
    </row>
    <row r="715" spans="1:23" ht="14.5" hidden="1" x14ac:dyDescent="0.35">
      <c r="A715" s="3" t="s">
        <v>1186</v>
      </c>
      <c r="B715" s="3" t="str">
        <f>INDEX('Plant data'!D:D,MATCH('Blast furnaces'!$A715,'Plant data'!$A:$A,0))</f>
        <v>Shiheng</v>
      </c>
      <c r="C715" s="3" t="str">
        <f>INDEX('Plant data'!E:E,MATCH('Blast furnaces'!$A715,'Plant data'!$A:$A,0))</f>
        <v>Shandong</v>
      </c>
      <c r="D715" s="3" t="str">
        <f>INDEX('Plant data'!F:F,MATCH('Blast furnaces'!$A715,'Plant data'!$A:$A,0))</f>
        <v>China</v>
      </c>
      <c r="E715" s="3" t="s">
        <v>1190</v>
      </c>
      <c r="F715" s="3" t="s">
        <v>247</v>
      </c>
      <c r="G715" s="5" t="s">
        <v>1188</v>
      </c>
      <c r="H715" s="3" t="s">
        <v>29</v>
      </c>
      <c r="I715" s="3" t="s">
        <v>30</v>
      </c>
      <c r="J715" s="3" t="s">
        <v>30</v>
      </c>
      <c r="K715" s="3">
        <v>2020</v>
      </c>
      <c r="L715" s="3">
        <v>5</v>
      </c>
      <c r="M715" s="3" t="s">
        <v>30</v>
      </c>
      <c r="N715" s="3" t="s">
        <v>30</v>
      </c>
      <c r="O715" s="3" t="s">
        <v>30</v>
      </c>
      <c r="P715" s="3">
        <v>1300</v>
      </c>
      <c r="Q715" s="3">
        <v>1460</v>
      </c>
      <c r="R715" s="8"/>
      <c r="S715" s="9" t="str">
        <f t="shared" si="82"/>
        <v/>
      </c>
      <c r="T715" s="9" t="str">
        <f t="shared" si="83"/>
        <v/>
      </c>
      <c r="U715" s="2"/>
      <c r="V715" s="2"/>
      <c r="W715" s="2"/>
    </row>
    <row r="716" spans="1:23" ht="14.5" hidden="1" x14ac:dyDescent="0.35">
      <c r="A716" s="3" t="s">
        <v>1186</v>
      </c>
      <c r="B716" s="3" t="str">
        <f>INDEX('Plant data'!D:D,MATCH('Blast furnaces'!$A716,'Plant data'!$A:$A,0))</f>
        <v>Shiheng</v>
      </c>
      <c r="C716" s="3" t="str">
        <f>INDEX('Plant data'!E:E,MATCH('Blast furnaces'!$A716,'Plant data'!$A:$A,0))</f>
        <v>Shandong</v>
      </c>
      <c r="D716" s="3" t="str">
        <f>INDEX('Plant data'!F:F,MATCH('Blast furnaces'!$A716,'Plant data'!$A:$A,0))</f>
        <v>China</v>
      </c>
      <c r="E716" s="3" t="s">
        <v>1191</v>
      </c>
      <c r="F716" s="3" t="s">
        <v>392</v>
      </c>
      <c r="G716" s="5" t="s">
        <v>1188</v>
      </c>
      <c r="H716" s="3" t="s">
        <v>29</v>
      </c>
      <c r="I716" s="3" t="s">
        <v>30</v>
      </c>
      <c r="J716" s="3" t="s">
        <v>30</v>
      </c>
      <c r="K716" s="3">
        <v>2020</v>
      </c>
      <c r="L716" s="3">
        <v>5</v>
      </c>
      <c r="M716" s="3" t="s">
        <v>30</v>
      </c>
      <c r="N716" s="3" t="s">
        <v>30</v>
      </c>
      <c r="O716" s="3" t="s">
        <v>30</v>
      </c>
      <c r="P716" s="3">
        <v>1300</v>
      </c>
      <c r="Q716" s="3">
        <v>1460</v>
      </c>
      <c r="R716" s="8"/>
      <c r="S716" s="9" t="str">
        <f t="shared" si="82"/>
        <v/>
      </c>
      <c r="T716" s="9" t="str">
        <f t="shared" si="83"/>
        <v/>
      </c>
      <c r="U716" s="2"/>
      <c r="V716" s="2"/>
      <c r="W716" s="2"/>
    </row>
    <row r="717" spans="1:23" ht="14.5" hidden="1" x14ac:dyDescent="0.35">
      <c r="A717" s="3" t="s">
        <v>1186</v>
      </c>
      <c r="B717" s="3" t="str">
        <f>INDEX('Plant data'!D:D,MATCH('Blast furnaces'!$A717,'Plant data'!$A:$A,0))</f>
        <v>Shiheng</v>
      </c>
      <c r="C717" s="3" t="str">
        <f>INDEX('Plant data'!E:E,MATCH('Blast furnaces'!$A717,'Plant data'!$A:$A,0))</f>
        <v>Shandong</v>
      </c>
      <c r="D717" s="3" t="str">
        <f>INDEX('Plant data'!F:F,MATCH('Blast furnaces'!$A717,'Plant data'!$A:$A,0))</f>
        <v>China</v>
      </c>
      <c r="E717" s="3" t="s">
        <v>1192</v>
      </c>
      <c r="F717" s="3" t="s">
        <v>62</v>
      </c>
      <c r="G717" s="5" t="s">
        <v>1188</v>
      </c>
      <c r="H717" s="3" t="s">
        <v>190</v>
      </c>
      <c r="I717" s="3" t="s">
        <v>30</v>
      </c>
      <c r="J717" s="3" t="s">
        <v>30</v>
      </c>
      <c r="K717" s="3" t="s">
        <v>30</v>
      </c>
      <c r="L717" s="3" t="s">
        <v>30</v>
      </c>
      <c r="M717" s="6">
        <v>43544</v>
      </c>
      <c r="N717" s="3" t="s">
        <v>30</v>
      </c>
      <c r="O717" s="6">
        <v>44177</v>
      </c>
      <c r="P717" s="3">
        <v>550</v>
      </c>
      <c r="Q717" s="3">
        <v>450</v>
      </c>
      <c r="R717" s="8"/>
      <c r="S717" s="9" t="str">
        <f t="shared" si="82"/>
        <v/>
      </c>
      <c r="T717" s="2"/>
      <c r="U717" s="2"/>
      <c r="V717" s="2"/>
      <c r="W717" s="2"/>
    </row>
    <row r="718" spans="1:23" ht="14.5" hidden="1" x14ac:dyDescent="0.35">
      <c r="A718" s="3" t="s">
        <v>1186</v>
      </c>
      <c r="B718" s="3" t="str">
        <f>INDEX('Plant data'!D:D,MATCH('Blast furnaces'!$A718,'Plant data'!$A:$A,0))</f>
        <v>Shiheng</v>
      </c>
      <c r="C718" s="3" t="str">
        <f>INDEX('Plant data'!E:E,MATCH('Blast furnaces'!$A718,'Plant data'!$A:$A,0))</f>
        <v>Shandong</v>
      </c>
      <c r="D718" s="3" t="str">
        <f>INDEX('Plant data'!F:F,MATCH('Blast furnaces'!$A718,'Plant data'!$A:$A,0))</f>
        <v>China</v>
      </c>
      <c r="E718" s="3" t="s">
        <v>1193</v>
      </c>
      <c r="F718" s="3" t="s">
        <v>180</v>
      </c>
      <c r="G718" s="5" t="s">
        <v>1188</v>
      </c>
      <c r="H718" s="3" t="s">
        <v>190</v>
      </c>
      <c r="I718" s="3" t="s">
        <v>30</v>
      </c>
      <c r="J718" s="3" t="s">
        <v>30</v>
      </c>
      <c r="K718" s="3" t="s">
        <v>30</v>
      </c>
      <c r="L718" s="3" t="s">
        <v>30</v>
      </c>
      <c r="M718" s="6">
        <v>43544</v>
      </c>
      <c r="N718" s="3" t="s">
        <v>30</v>
      </c>
      <c r="O718" s="6">
        <v>44177</v>
      </c>
      <c r="P718" s="3">
        <v>1040</v>
      </c>
      <c r="Q718" s="3">
        <v>1080</v>
      </c>
      <c r="R718" s="8"/>
      <c r="S718" s="9" t="str">
        <f t="shared" si="82"/>
        <v/>
      </c>
      <c r="T718" s="2"/>
      <c r="U718" s="2"/>
      <c r="V718" s="2"/>
      <c r="W718" s="2"/>
    </row>
    <row r="719" spans="1:23" ht="14.5" hidden="1" x14ac:dyDescent="0.35">
      <c r="A719" s="3" t="s">
        <v>1186</v>
      </c>
      <c r="B719" s="3" t="str">
        <f>INDEX('Plant data'!D:D,MATCH('Blast furnaces'!$A719,'Plant data'!$A:$A,0))</f>
        <v>Shiheng</v>
      </c>
      <c r="C719" s="3" t="str">
        <f>INDEX('Plant data'!E:E,MATCH('Blast furnaces'!$A719,'Plant data'!$A:$A,0))</f>
        <v>Shandong</v>
      </c>
      <c r="D719" s="3" t="str">
        <f>INDEX('Plant data'!F:F,MATCH('Blast furnaces'!$A719,'Plant data'!$A:$A,0))</f>
        <v>China</v>
      </c>
      <c r="E719" s="3" t="s">
        <v>1194</v>
      </c>
      <c r="F719" s="3" t="s">
        <v>236</v>
      </c>
      <c r="G719" s="5" t="s">
        <v>1188</v>
      </c>
      <c r="H719" s="3" t="s">
        <v>190</v>
      </c>
      <c r="I719" s="3" t="s">
        <v>30</v>
      </c>
      <c r="J719" s="3" t="s">
        <v>30</v>
      </c>
      <c r="K719" s="3" t="s">
        <v>30</v>
      </c>
      <c r="L719" s="3" t="s">
        <v>30</v>
      </c>
      <c r="M719" s="6">
        <v>43544</v>
      </c>
      <c r="N719" s="3" t="s">
        <v>30</v>
      </c>
      <c r="O719" s="6">
        <v>44177</v>
      </c>
      <c r="P719" s="3">
        <v>2630</v>
      </c>
      <c r="Q719" s="3">
        <v>1080</v>
      </c>
      <c r="R719" s="8"/>
      <c r="S719" s="9" t="str">
        <f t="shared" si="82"/>
        <v/>
      </c>
      <c r="T719" s="2"/>
      <c r="U719" s="2"/>
      <c r="V719" s="2"/>
      <c r="W719" s="2"/>
    </row>
    <row r="720" spans="1:23" ht="14.5" hidden="1" x14ac:dyDescent="0.35">
      <c r="A720" s="3" t="s">
        <v>1195</v>
      </c>
      <c r="B720" s="3" t="str">
        <f>INDEX('Plant data'!D:D,MATCH('Blast furnaces'!$A720,'Plant data'!$A:$A,0))</f>
        <v>unknown</v>
      </c>
      <c r="C720" s="3" t="str">
        <f>INDEX('Plant data'!E:E,MATCH('Blast furnaces'!$A720,'Plant data'!$A:$A,0))</f>
        <v>Shandong</v>
      </c>
      <c r="D720" s="3" t="str">
        <f>INDEX('Plant data'!F:F,MATCH('Blast furnaces'!$A720,'Plant data'!$A:$A,0))</f>
        <v>China</v>
      </c>
      <c r="E720" s="3" t="s">
        <v>1196</v>
      </c>
      <c r="F720" s="3" t="s">
        <v>79</v>
      </c>
      <c r="G720" s="5" t="s">
        <v>1197</v>
      </c>
      <c r="H720" s="3" t="s">
        <v>29</v>
      </c>
      <c r="I720" s="3" t="s">
        <v>30</v>
      </c>
      <c r="J720" s="3" t="s">
        <v>30</v>
      </c>
      <c r="K720" s="3">
        <v>2011</v>
      </c>
      <c r="L720" s="3">
        <v>14</v>
      </c>
      <c r="M720" s="3" t="s">
        <v>30</v>
      </c>
      <c r="N720" s="3" t="s">
        <v>30</v>
      </c>
      <c r="O720" s="3" t="s">
        <v>30</v>
      </c>
      <c r="P720" s="3">
        <v>1150</v>
      </c>
      <c r="Q720" s="3">
        <v>1250</v>
      </c>
      <c r="R720" s="8"/>
      <c r="S720" s="9" t="str">
        <f t="shared" si="82"/>
        <v/>
      </c>
      <c r="T720" s="9" t="str">
        <f t="shared" ref="T720:T727" si="84">IF(R720="","",EDATE(S720,240))</f>
        <v/>
      </c>
      <c r="U720" s="2"/>
      <c r="V720" s="2"/>
      <c r="W720" s="2"/>
    </row>
    <row r="721" spans="1:23" ht="14.5" hidden="1" x14ac:dyDescent="0.35">
      <c r="A721" s="3" t="s">
        <v>1198</v>
      </c>
      <c r="B721" s="3" t="str">
        <f>INDEX('Plant data'!D:D,MATCH('Blast furnaces'!$A721,'Plant data'!$A:$A,0))</f>
        <v>Hou</v>
      </c>
      <c r="C721" s="3" t="str">
        <f>INDEX('Plant data'!E:E,MATCH('Blast furnaces'!$A721,'Plant data'!$A:$A,0))</f>
        <v>Shandong</v>
      </c>
      <c r="D721" s="3" t="str">
        <f>INDEX('Plant data'!F:F,MATCH('Blast furnaces'!$A721,'Plant data'!$A:$A,0))</f>
        <v>China</v>
      </c>
      <c r="E721" s="3" t="s">
        <v>1199</v>
      </c>
      <c r="F721" s="3" t="s">
        <v>33</v>
      </c>
      <c r="G721" s="5" t="s">
        <v>1200</v>
      </c>
      <c r="H721" s="3" t="s">
        <v>29</v>
      </c>
      <c r="I721" s="3" t="s">
        <v>30</v>
      </c>
      <c r="J721" s="3" t="s">
        <v>30</v>
      </c>
      <c r="K721" s="3" t="s">
        <v>30</v>
      </c>
      <c r="L721" s="3" t="s">
        <v>30</v>
      </c>
      <c r="M721" s="3" t="s">
        <v>30</v>
      </c>
      <c r="N721" s="3" t="s">
        <v>30</v>
      </c>
      <c r="O721" s="3" t="s">
        <v>30</v>
      </c>
      <c r="P721" s="3">
        <v>1040</v>
      </c>
      <c r="Q721" s="3">
        <v>1080</v>
      </c>
      <c r="R721" s="6">
        <v>44226</v>
      </c>
      <c r="S721" s="9">
        <f t="shared" si="82"/>
        <v>44226</v>
      </c>
      <c r="T721" s="9">
        <f t="shared" si="84"/>
        <v>51531</v>
      </c>
      <c r="U721" s="2"/>
      <c r="V721" s="2"/>
      <c r="W721" s="2"/>
    </row>
    <row r="722" spans="1:23" ht="14.5" hidden="1" x14ac:dyDescent="0.35">
      <c r="A722" s="3" t="s">
        <v>1198</v>
      </c>
      <c r="B722" s="3" t="str">
        <f>INDEX('Plant data'!D:D,MATCH('Blast furnaces'!$A722,'Plant data'!$A:$A,0))</f>
        <v>Hou</v>
      </c>
      <c r="C722" s="3" t="str">
        <f>INDEX('Plant data'!E:E,MATCH('Blast furnaces'!$A722,'Plant data'!$A:$A,0))</f>
        <v>Shandong</v>
      </c>
      <c r="D722" s="3" t="str">
        <f>INDEX('Plant data'!F:F,MATCH('Blast furnaces'!$A722,'Plant data'!$A:$A,0))</f>
        <v>China</v>
      </c>
      <c r="E722" s="3" t="s">
        <v>1201</v>
      </c>
      <c r="F722" s="3" t="s">
        <v>27</v>
      </c>
      <c r="G722" s="5" t="s">
        <v>1200</v>
      </c>
      <c r="H722" s="3" t="s">
        <v>29</v>
      </c>
      <c r="I722" s="3" t="s">
        <v>30</v>
      </c>
      <c r="J722" s="3" t="s">
        <v>30</v>
      </c>
      <c r="K722" s="3" t="s">
        <v>30</v>
      </c>
      <c r="L722" s="3" t="s">
        <v>30</v>
      </c>
      <c r="M722" s="3" t="s">
        <v>30</v>
      </c>
      <c r="N722" s="3" t="s">
        <v>30</v>
      </c>
      <c r="O722" s="3" t="s">
        <v>30</v>
      </c>
      <c r="P722" s="3">
        <v>1040</v>
      </c>
      <c r="Q722" s="3">
        <v>1080</v>
      </c>
      <c r="R722" s="6">
        <v>44222</v>
      </c>
      <c r="S722" s="9">
        <f t="shared" si="82"/>
        <v>44222</v>
      </c>
      <c r="T722" s="9">
        <f t="shared" si="84"/>
        <v>51527</v>
      </c>
      <c r="U722" s="2"/>
      <c r="V722" s="2"/>
      <c r="W722" s="2"/>
    </row>
    <row r="723" spans="1:23" ht="14.5" hidden="1" x14ac:dyDescent="0.35">
      <c r="A723" s="3" t="s">
        <v>1202</v>
      </c>
      <c r="B723" s="3" t="str">
        <f>INDEX('Plant data'!D:D,MATCH('Blast furnaces'!$A723,'Plant data'!$A:$A,0))</f>
        <v>Yangli</v>
      </c>
      <c r="C723" s="3" t="str">
        <f>INDEX('Plant data'!E:E,MATCH('Blast furnaces'!$A723,'Plant data'!$A:$A,0))</f>
        <v>Shandong</v>
      </c>
      <c r="D723" s="3" t="str">
        <f>INDEX('Plant data'!F:F,MATCH('Blast furnaces'!$A723,'Plant data'!$A:$A,0))</f>
        <v>China</v>
      </c>
      <c r="E723" s="3" t="s">
        <v>1203</v>
      </c>
      <c r="F723" s="3" t="s">
        <v>33</v>
      </c>
      <c r="G723" s="5" t="s">
        <v>1204</v>
      </c>
      <c r="H723" s="3" t="s">
        <v>29</v>
      </c>
      <c r="I723" s="3" t="s">
        <v>30</v>
      </c>
      <c r="J723" s="3" t="s">
        <v>30</v>
      </c>
      <c r="K723" s="3" t="s">
        <v>30</v>
      </c>
      <c r="L723" s="3" t="s">
        <v>30</v>
      </c>
      <c r="M723" s="3" t="s">
        <v>30</v>
      </c>
      <c r="N723" s="3" t="s">
        <v>30</v>
      </c>
      <c r="O723" s="3" t="s">
        <v>30</v>
      </c>
      <c r="P723" s="3">
        <v>500</v>
      </c>
      <c r="Q723" s="3">
        <v>420</v>
      </c>
      <c r="R723" s="8"/>
      <c r="S723" s="9" t="str">
        <f t="shared" si="82"/>
        <v/>
      </c>
      <c r="T723" s="9" t="str">
        <f t="shared" si="84"/>
        <v/>
      </c>
      <c r="U723" s="2"/>
      <c r="V723" s="2"/>
      <c r="W723" s="2"/>
    </row>
    <row r="724" spans="1:23" ht="14.5" hidden="1" x14ac:dyDescent="0.35">
      <c r="A724" s="3" t="s">
        <v>1202</v>
      </c>
      <c r="B724" s="3" t="str">
        <f>INDEX('Plant data'!D:D,MATCH('Blast furnaces'!$A724,'Plant data'!$A:$A,0))</f>
        <v>Yangli</v>
      </c>
      <c r="C724" s="3" t="str">
        <f>INDEX('Plant data'!E:E,MATCH('Blast furnaces'!$A724,'Plant data'!$A:$A,0))</f>
        <v>Shandong</v>
      </c>
      <c r="D724" s="3" t="str">
        <f>INDEX('Plant data'!F:F,MATCH('Blast furnaces'!$A724,'Plant data'!$A:$A,0))</f>
        <v>China</v>
      </c>
      <c r="E724" s="3" t="s">
        <v>1205</v>
      </c>
      <c r="F724" s="3" t="s">
        <v>27</v>
      </c>
      <c r="G724" s="5" t="s">
        <v>1204</v>
      </c>
      <c r="H724" s="3" t="s">
        <v>29</v>
      </c>
      <c r="I724" s="3" t="s">
        <v>30</v>
      </c>
      <c r="J724" s="3" t="s">
        <v>30</v>
      </c>
      <c r="K724" s="3" t="s">
        <v>30</v>
      </c>
      <c r="L724" s="3" t="s">
        <v>30</v>
      </c>
      <c r="M724" s="3" t="s">
        <v>30</v>
      </c>
      <c r="N724" s="3" t="s">
        <v>30</v>
      </c>
      <c r="O724" s="3" t="s">
        <v>30</v>
      </c>
      <c r="P724" s="3">
        <v>500</v>
      </c>
      <c r="Q724" s="3">
        <v>420</v>
      </c>
      <c r="R724" s="6">
        <v>41248</v>
      </c>
      <c r="S724" s="9">
        <f t="shared" si="82"/>
        <v>41248</v>
      </c>
      <c r="T724" s="9">
        <f t="shared" si="84"/>
        <v>48553</v>
      </c>
      <c r="U724" s="2"/>
      <c r="V724" s="2"/>
      <c r="W724" s="2"/>
    </row>
    <row r="725" spans="1:23" ht="14.5" hidden="1" x14ac:dyDescent="0.35">
      <c r="A725" s="3" t="s">
        <v>1202</v>
      </c>
      <c r="B725" s="3" t="str">
        <f>INDEX('Plant data'!D:D,MATCH('Blast furnaces'!$A725,'Plant data'!$A:$A,0))</f>
        <v>Yangli</v>
      </c>
      <c r="C725" s="3" t="str">
        <f>INDEX('Plant data'!E:E,MATCH('Blast furnaces'!$A725,'Plant data'!$A:$A,0))</f>
        <v>Shandong</v>
      </c>
      <c r="D725" s="3" t="str">
        <f>INDEX('Plant data'!F:F,MATCH('Blast furnaces'!$A725,'Plant data'!$A:$A,0))</f>
        <v>China</v>
      </c>
      <c r="E725" s="3" t="s">
        <v>1206</v>
      </c>
      <c r="F725" s="3" t="s">
        <v>79</v>
      </c>
      <c r="G725" s="5" t="s">
        <v>1204</v>
      </c>
      <c r="H725" s="3" t="s">
        <v>29</v>
      </c>
      <c r="I725" s="3" t="s">
        <v>30</v>
      </c>
      <c r="J725" s="3" t="s">
        <v>30</v>
      </c>
      <c r="K725" s="3" t="s">
        <v>30</v>
      </c>
      <c r="L725" s="3" t="s">
        <v>30</v>
      </c>
      <c r="M725" s="3" t="s">
        <v>30</v>
      </c>
      <c r="N725" s="3" t="s">
        <v>30</v>
      </c>
      <c r="O725" s="3" t="s">
        <v>30</v>
      </c>
      <c r="P725" s="3">
        <v>1150</v>
      </c>
      <c r="Q725" s="3">
        <v>1250</v>
      </c>
      <c r="R725" s="8"/>
      <c r="S725" s="9" t="str">
        <f t="shared" si="82"/>
        <v/>
      </c>
      <c r="T725" s="9" t="str">
        <f t="shared" si="84"/>
        <v/>
      </c>
      <c r="U725" s="2"/>
      <c r="V725" s="2"/>
      <c r="W725" s="2"/>
    </row>
    <row r="726" spans="1:23" ht="14.5" hidden="1" x14ac:dyDescent="0.35">
      <c r="A726" s="3" t="s">
        <v>1202</v>
      </c>
      <c r="B726" s="3" t="str">
        <f>INDEX('Plant data'!D:D,MATCH('Blast furnaces'!$A726,'Plant data'!$A:$A,0))</f>
        <v>Yangli</v>
      </c>
      <c r="C726" s="3" t="str">
        <f>INDEX('Plant data'!E:E,MATCH('Blast furnaces'!$A726,'Plant data'!$A:$A,0))</f>
        <v>Shandong</v>
      </c>
      <c r="D726" s="3" t="str">
        <f>INDEX('Plant data'!F:F,MATCH('Blast furnaces'!$A726,'Plant data'!$A:$A,0))</f>
        <v>China</v>
      </c>
      <c r="E726" s="3" t="s">
        <v>1207</v>
      </c>
      <c r="F726" s="3" t="s">
        <v>48</v>
      </c>
      <c r="G726" s="5" t="s">
        <v>1204</v>
      </c>
      <c r="H726" s="3" t="s">
        <v>29</v>
      </c>
      <c r="I726" s="3" t="s">
        <v>30</v>
      </c>
      <c r="J726" s="3" t="s">
        <v>30</v>
      </c>
      <c r="K726" s="3" t="s">
        <v>30</v>
      </c>
      <c r="L726" s="3" t="s">
        <v>30</v>
      </c>
      <c r="M726" s="3" t="s">
        <v>30</v>
      </c>
      <c r="N726" s="3" t="s">
        <v>30</v>
      </c>
      <c r="O726" s="3" t="s">
        <v>30</v>
      </c>
      <c r="P726" s="3">
        <v>1425</v>
      </c>
      <c r="Q726" s="3">
        <v>1650</v>
      </c>
      <c r="R726" s="8"/>
      <c r="S726" s="9" t="str">
        <f t="shared" si="82"/>
        <v/>
      </c>
      <c r="T726" s="9" t="str">
        <f t="shared" si="84"/>
        <v/>
      </c>
      <c r="U726" s="2"/>
      <c r="V726" s="2"/>
      <c r="W726" s="2"/>
    </row>
    <row r="727" spans="1:23" ht="14.5" hidden="1" x14ac:dyDescent="0.35">
      <c r="A727" s="3" t="s">
        <v>1202</v>
      </c>
      <c r="B727" s="3" t="str">
        <f>INDEX('Plant data'!D:D,MATCH('Blast furnaces'!$A727,'Plant data'!$A:$A,0))</f>
        <v>Yangli</v>
      </c>
      <c r="C727" s="3" t="str">
        <f>INDEX('Plant data'!E:E,MATCH('Blast furnaces'!$A727,'Plant data'!$A:$A,0))</f>
        <v>Shandong</v>
      </c>
      <c r="D727" s="3" t="str">
        <f>INDEX('Plant data'!F:F,MATCH('Blast furnaces'!$A727,'Plant data'!$A:$A,0))</f>
        <v>China</v>
      </c>
      <c r="E727" s="3" t="s">
        <v>1208</v>
      </c>
      <c r="F727" s="3" t="s">
        <v>39</v>
      </c>
      <c r="G727" s="5" t="s">
        <v>1204</v>
      </c>
      <c r="H727" s="3" t="s">
        <v>29</v>
      </c>
      <c r="I727" s="3" t="s">
        <v>30</v>
      </c>
      <c r="J727" s="3" t="s">
        <v>30</v>
      </c>
      <c r="K727" s="3" t="s">
        <v>30</v>
      </c>
      <c r="L727" s="3" t="s">
        <v>30</v>
      </c>
      <c r="M727" s="3" t="s">
        <v>30</v>
      </c>
      <c r="N727" s="3" t="s">
        <v>30</v>
      </c>
      <c r="O727" s="3" t="s">
        <v>30</v>
      </c>
      <c r="P727" s="3">
        <v>1425</v>
      </c>
      <c r="Q727" s="3">
        <v>1650</v>
      </c>
      <c r="R727" s="6">
        <v>43821</v>
      </c>
      <c r="S727" s="9">
        <f t="shared" si="82"/>
        <v>43821</v>
      </c>
      <c r="T727" s="9">
        <f t="shared" si="84"/>
        <v>51126</v>
      </c>
      <c r="U727" s="2"/>
      <c r="V727" s="2"/>
      <c r="W727" s="2"/>
    </row>
    <row r="728" spans="1:23" ht="14.5" hidden="1" x14ac:dyDescent="0.35">
      <c r="A728" s="3" t="s">
        <v>1209</v>
      </c>
      <c r="B728" s="3" t="str">
        <f>INDEX('Plant data'!D:D,MATCH('Blast furnaces'!$A728,'Plant data'!$A:$A,0))</f>
        <v>Linyi</v>
      </c>
      <c r="C728" s="3" t="str">
        <f>INDEX('Plant data'!E:E,MATCH('Blast furnaces'!$A728,'Plant data'!$A:$A,0))</f>
        <v>Shandong</v>
      </c>
      <c r="D728" s="3" t="str">
        <f>INDEX('Plant data'!F:F,MATCH('Blast furnaces'!$A728,'Plant data'!$A:$A,0))</f>
        <v>China</v>
      </c>
      <c r="E728" s="3" t="s">
        <v>1210</v>
      </c>
      <c r="F728" s="3" t="s">
        <v>62</v>
      </c>
      <c r="G728" s="5" t="s">
        <v>1211</v>
      </c>
      <c r="H728" s="3" t="s">
        <v>190</v>
      </c>
      <c r="I728" s="3" t="s">
        <v>30</v>
      </c>
      <c r="J728" s="3" t="s">
        <v>30</v>
      </c>
      <c r="K728" s="3" t="s">
        <v>30</v>
      </c>
      <c r="L728" s="3" t="s">
        <v>30</v>
      </c>
      <c r="M728" s="4">
        <v>43556</v>
      </c>
      <c r="N728" s="3" t="s">
        <v>30</v>
      </c>
      <c r="O728" s="4">
        <v>44652</v>
      </c>
      <c r="P728" s="3">
        <v>1160</v>
      </c>
      <c r="Q728" s="3">
        <v>1260</v>
      </c>
      <c r="R728" s="8"/>
      <c r="S728" s="9" t="str">
        <f t="shared" si="82"/>
        <v/>
      </c>
      <c r="T728" s="2"/>
      <c r="U728" s="2"/>
      <c r="V728" s="2"/>
      <c r="W728" s="2"/>
    </row>
    <row r="729" spans="1:23" ht="14.5" hidden="1" x14ac:dyDescent="0.35">
      <c r="A729" s="3" t="s">
        <v>1209</v>
      </c>
      <c r="B729" s="3" t="str">
        <f>INDEX('Plant data'!D:D,MATCH('Blast furnaces'!$A729,'Plant data'!$A:$A,0))</f>
        <v>Linyi</v>
      </c>
      <c r="C729" s="3" t="str">
        <f>INDEX('Plant data'!E:E,MATCH('Blast furnaces'!$A729,'Plant data'!$A:$A,0))</f>
        <v>Shandong</v>
      </c>
      <c r="D729" s="3" t="str">
        <f>INDEX('Plant data'!F:F,MATCH('Blast furnaces'!$A729,'Plant data'!$A:$A,0))</f>
        <v>China</v>
      </c>
      <c r="E729" s="3" t="s">
        <v>1212</v>
      </c>
      <c r="F729" s="3" t="s">
        <v>180</v>
      </c>
      <c r="G729" s="5" t="s">
        <v>1211</v>
      </c>
      <c r="H729" s="3" t="s">
        <v>190</v>
      </c>
      <c r="I729" s="3" t="s">
        <v>30</v>
      </c>
      <c r="J729" s="3" t="s">
        <v>30</v>
      </c>
      <c r="K729" s="3" t="s">
        <v>30</v>
      </c>
      <c r="L729" s="3" t="s">
        <v>30</v>
      </c>
      <c r="M729" s="4">
        <v>43556</v>
      </c>
      <c r="N729" s="3" t="s">
        <v>30</v>
      </c>
      <c r="O729" s="4">
        <v>44652</v>
      </c>
      <c r="P729" s="3">
        <v>1160</v>
      </c>
      <c r="Q729" s="3">
        <v>1260</v>
      </c>
      <c r="R729" s="8"/>
      <c r="S729" s="9" t="str">
        <f t="shared" si="82"/>
        <v/>
      </c>
      <c r="T729" s="2"/>
      <c r="U729" s="2"/>
      <c r="V729" s="2"/>
      <c r="W729" s="2"/>
    </row>
    <row r="730" spans="1:23" ht="14.5" hidden="1" x14ac:dyDescent="0.35">
      <c r="A730" s="3" t="s">
        <v>1213</v>
      </c>
      <c r="B730" s="3" t="str">
        <f>INDEX('Plant data'!D:D,MATCH('Blast furnaces'!$A730,'Plant data'!$A:$A,0))</f>
        <v>Fenghuang</v>
      </c>
      <c r="C730" s="3" t="str">
        <f>INDEX('Plant data'!E:E,MATCH('Blast furnaces'!$A730,'Plant data'!$A:$A,0))</f>
        <v>Shandong</v>
      </c>
      <c r="D730" s="3" t="str">
        <f>INDEX('Plant data'!F:F,MATCH('Blast furnaces'!$A730,'Plant data'!$A:$A,0))</f>
        <v>China</v>
      </c>
      <c r="E730" s="3" t="s">
        <v>1214</v>
      </c>
      <c r="F730" s="3" t="s">
        <v>62</v>
      </c>
      <c r="G730" s="5" t="s">
        <v>1215</v>
      </c>
      <c r="H730" s="3" t="s">
        <v>190</v>
      </c>
      <c r="I730" s="3" t="s">
        <v>30</v>
      </c>
      <c r="J730" s="3" t="s">
        <v>30</v>
      </c>
      <c r="K730" s="3" t="s">
        <v>30</v>
      </c>
      <c r="L730" s="3" t="s">
        <v>30</v>
      </c>
      <c r="M730" s="3" t="s">
        <v>30</v>
      </c>
      <c r="N730" s="4">
        <v>44440</v>
      </c>
      <c r="O730" s="3">
        <v>2022</v>
      </c>
      <c r="P730" s="3">
        <v>730</v>
      </c>
      <c r="Q730" s="3">
        <v>630</v>
      </c>
      <c r="R730" s="8"/>
      <c r="S730" s="9" t="str">
        <f t="shared" si="82"/>
        <v/>
      </c>
      <c r="T730" s="2"/>
      <c r="U730" s="2"/>
      <c r="V730" s="2"/>
      <c r="W730" s="2"/>
    </row>
    <row r="731" spans="1:23" ht="14.5" hidden="1" x14ac:dyDescent="0.35">
      <c r="A731" s="3" t="s">
        <v>1213</v>
      </c>
      <c r="B731" s="3" t="str">
        <f>INDEX('Plant data'!D:D,MATCH('Blast furnaces'!$A731,'Plant data'!$A:$A,0))</f>
        <v>Fenghuang</v>
      </c>
      <c r="C731" s="3" t="str">
        <f>INDEX('Plant data'!E:E,MATCH('Blast furnaces'!$A731,'Plant data'!$A:$A,0))</f>
        <v>Shandong</v>
      </c>
      <c r="D731" s="3" t="str">
        <f>INDEX('Plant data'!F:F,MATCH('Blast furnaces'!$A731,'Plant data'!$A:$A,0))</f>
        <v>China</v>
      </c>
      <c r="E731" s="3" t="s">
        <v>1216</v>
      </c>
      <c r="F731" s="3" t="s">
        <v>180</v>
      </c>
      <c r="G731" s="5" t="s">
        <v>1215</v>
      </c>
      <c r="H731" s="3" t="s">
        <v>190</v>
      </c>
      <c r="I731" s="3" t="s">
        <v>30</v>
      </c>
      <c r="J731" s="3" t="s">
        <v>30</v>
      </c>
      <c r="K731" s="3" t="s">
        <v>30</v>
      </c>
      <c r="L731" s="3" t="s">
        <v>30</v>
      </c>
      <c r="M731" s="3" t="s">
        <v>30</v>
      </c>
      <c r="N731" s="4">
        <v>44440</v>
      </c>
      <c r="O731" s="3">
        <v>2022</v>
      </c>
      <c r="P731" s="3">
        <v>830</v>
      </c>
      <c r="Q731" s="3">
        <v>720</v>
      </c>
      <c r="R731" s="8"/>
      <c r="S731" s="9" t="str">
        <f t="shared" si="82"/>
        <v/>
      </c>
      <c r="T731" s="2"/>
      <c r="U731" s="2"/>
      <c r="V731" s="2"/>
      <c r="W731" s="2"/>
    </row>
    <row r="732" spans="1:23" ht="14.5" hidden="1" x14ac:dyDescent="0.35">
      <c r="A732" s="3" t="s">
        <v>1217</v>
      </c>
      <c r="B732" s="3" t="str">
        <f>INDEX('Plant data'!D:D,MATCH('Blast furnaces'!$A732,'Plant data'!$A:$A,0))</f>
        <v>unknown</v>
      </c>
      <c r="C732" s="3" t="str">
        <f>INDEX('Plant data'!E:E,MATCH('Blast furnaces'!$A732,'Plant data'!$A:$A,0))</f>
        <v>Shandong</v>
      </c>
      <c r="D732" s="3" t="str">
        <f>INDEX('Plant data'!F:F,MATCH('Blast furnaces'!$A732,'Plant data'!$A:$A,0))</f>
        <v>China</v>
      </c>
      <c r="E732" s="3" t="s">
        <v>1218</v>
      </c>
      <c r="F732" s="3" t="s">
        <v>62</v>
      </c>
      <c r="G732" s="5" t="s">
        <v>1219</v>
      </c>
      <c r="H732" s="3" t="s">
        <v>190</v>
      </c>
      <c r="I732" s="3" t="s">
        <v>30</v>
      </c>
      <c r="J732" s="3" t="s">
        <v>30</v>
      </c>
      <c r="K732" s="3" t="s">
        <v>30</v>
      </c>
      <c r="L732" s="3" t="s">
        <v>30</v>
      </c>
      <c r="M732" s="3" t="s">
        <v>30</v>
      </c>
      <c r="N732" s="3" t="s">
        <v>30</v>
      </c>
      <c r="O732" s="6">
        <v>44859</v>
      </c>
      <c r="P732" s="3">
        <v>600</v>
      </c>
      <c r="Q732" s="3">
        <v>505</v>
      </c>
      <c r="R732" s="8"/>
      <c r="S732" s="9" t="str">
        <f t="shared" si="82"/>
        <v/>
      </c>
      <c r="T732" s="2"/>
      <c r="U732" s="2"/>
      <c r="V732" s="2"/>
      <c r="W732" s="2"/>
    </row>
    <row r="733" spans="1:23" ht="14.5" hidden="1" x14ac:dyDescent="0.35">
      <c r="A733" s="3" t="s">
        <v>1217</v>
      </c>
      <c r="B733" s="3" t="str">
        <f>INDEX('Plant data'!D:D,MATCH('Blast furnaces'!$A733,'Plant data'!$A:$A,0))</f>
        <v>unknown</v>
      </c>
      <c r="C733" s="3" t="str">
        <f>INDEX('Plant data'!E:E,MATCH('Blast furnaces'!$A733,'Plant data'!$A:$A,0))</f>
        <v>Shandong</v>
      </c>
      <c r="D733" s="3" t="str">
        <f>INDEX('Plant data'!F:F,MATCH('Blast furnaces'!$A733,'Plant data'!$A:$A,0))</f>
        <v>China</v>
      </c>
      <c r="E733" s="3" t="s">
        <v>1220</v>
      </c>
      <c r="F733" s="3" t="s">
        <v>180</v>
      </c>
      <c r="G733" s="5" t="s">
        <v>1219</v>
      </c>
      <c r="H733" s="3" t="s">
        <v>190</v>
      </c>
      <c r="I733" s="3" t="s">
        <v>30</v>
      </c>
      <c r="J733" s="3" t="s">
        <v>30</v>
      </c>
      <c r="K733" s="3" t="s">
        <v>30</v>
      </c>
      <c r="L733" s="3" t="s">
        <v>30</v>
      </c>
      <c r="M733" s="3" t="s">
        <v>30</v>
      </c>
      <c r="N733" s="3" t="s">
        <v>30</v>
      </c>
      <c r="O733" s="6">
        <v>44859</v>
      </c>
      <c r="P733" s="3">
        <v>600</v>
      </c>
      <c r="Q733" s="3">
        <v>505</v>
      </c>
      <c r="R733" s="8"/>
      <c r="S733" s="9" t="str">
        <f t="shared" si="82"/>
        <v/>
      </c>
      <c r="T733" s="2"/>
      <c r="U733" s="2"/>
      <c r="V733" s="2"/>
      <c r="W733" s="2"/>
    </row>
    <row r="734" spans="1:23" ht="14.5" hidden="1" x14ac:dyDescent="0.35">
      <c r="A734" s="3" t="s">
        <v>1221</v>
      </c>
      <c r="B734" s="3" t="str">
        <f>INDEX('Plant data'!D:D,MATCH('Blast furnaces'!$A734,'Plant data'!$A:$A,0))</f>
        <v>unknown</v>
      </c>
      <c r="C734" s="3" t="str">
        <f>INDEX('Plant data'!E:E,MATCH('Blast furnaces'!$A734,'Plant data'!$A:$A,0))</f>
        <v>Shandong</v>
      </c>
      <c r="D734" s="3" t="str">
        <f>INDEX('Plant data'!F:F,MATCH('Blast furnaces'!$A734,'Plant data'!$A:$A,0))</f>
        <v>China</v>
      </c>
      <c r="E734" s="3" t="s">
        <v>1222</v>
      </c>
      <c r="F734" s="3" t="s">
        <v>33</v>
      </c>
      <c r="G734" s="5" t="s">
        <v>1223</v>
      </c>
      <c r="H734" s="3" t="s">
        <v>29</v>
      </c>
      <c r="I734" s="3" t="s">
        <v>30</v>
      </c>
      <c r="J734" s="3" t="s">
        <v>30</v>
      </c>
      <c r="K734" s="3">
        <v>2003</v>
      </c>
      <c r="L734" s="3">
        <v>22</v>
      </c>
      <c r="M734" s="3" t="s">
        <v>30</v>
      </c>
      <c r="N734" s="3" t="s">
        <v>30</v>
      </c>
      <c r="O734" s="3" t="s">
        <v>30</v>
      </c>
      <c r="P734" s="3">
        <v>1530</v>
      </c>
      <c r="Q734" s="3">
        <v>1880</v>
      </c>
      <c r="R734" s="8"/>
      <c r="S734" s="9" t="str">
        <f t="shared" si="82"/>
        <v/>
      </c>
      <c r="T734" s="9" t="str">
        <f t="shared" ref="T734:T736" si="85">IF(R734="","",EDATE(S734,240))</f>
        <v/>
      </c>
      <c r="U734" s="2"/>
      <c r="V734" s="2"/>
      <c r="W734" s="2"/>
    </row>
    <row r="735" spans="1:23" ht="14.5" hidden="1" x14ac:dyDescent="0.35">
      <c r="A735" s="3" t="s">
        <v>1221</v>
      </c>
      <c r="B735" s="3" t="str">
        <f>INDEX('Plant data'!D:D,MATCH('Blast furnaces'!$A735,'Plant data'!$A:$A,0))</f>
        <v>unknown</v>
      </c>
      <c r="C735" s="3" t="str">
        <f>INDEX('Plant data'!E:E,MATCH('Blast furnaces'!$A735,'Plant data'!$A:$A,0))</f>
        <v>Shandong</v>
      </c>
      <c r="D735" s="3" t="str">
        <f>INDEX('Plant data'!F:F,MATCH('Blast furnaces'!$A735,'Plant data'!$A:$A,0))</f>
        <v>China</v>
      </c>
      <c r="E735" s="3" t="s">
        <v>1224</v>
      </c>
      <c r="F735" s="3" t="s">
        <v>222</v>
      </c>
      <c r="G735" s="5" t="s">
        <v>1223</v>
      </c>
      <c r="H735" s="3" t="s">
        <v>29</v>
      </c>
      <c r="I735" s="3" t="s">
        <v>30</v>
      </c>
      <c r="J735" s="3" t="s">
        <v>30</v>
      </c>
      <c r="K735" s="3" t="s">
        <v>30</v>
      </c>
      <c r="L735" s="3" t="s">
        <v>30</v>
      </c>
      <c r="M735" s="3" t="s">
        <v>30</v>
      </c>
      <c r="N735" s="3" t="s">
        <v>30</v>
      </c>
      <c r="O735" s="3" t="s">
        <v>30</v>
      </c>
      <c r="P735" s="3">
        <v>1530</v>
      </c>
      <c r="Q735" s="3">
        <v>1880</v>
      </c>
      <c r="R735" s="8"/>
      <c r="S735" s="9" t="str">
        <f t="shared" si="82"/>
        <v/>
      </c>
      <c r="T735" s="9" t="str">
        <f t="shared" si="85"/>
        <v/>
      </c>
      <c r="U735" s="2"/>
      <c r="V735" s="2"/>
      <c r="W735" s="2"/>
    </row>
    <row r="736" spans="1:23" ht="14.5" hidden="1" x14ac:dyDescent="0.35">
      <c r="A736" s="3" t="s">
        <v>1221</v>
      </c>
      <c r="B736" s="3" t="str">
        <f>INDEX('Plant data'!D:D,MATCH('Blast furnaces'!$A736,'Plant data'!$A:$A,0))</f>
        <v>unknown</v>
      </c>
      <c r="C736" s="3" t="str">
        <f>INDEX('Plant data'!E:E,MATCH('Blast furnaces'!$A736,'Plant data'!$A:$A,0))</f>
        <v>Shandong</v>
      </c>
      <c r="D736" s="3" t="str">
        <f>INDEX('Plant data'!F:F,MATCH('Blast furnaces'!$A736,'Plant data'!$A:$A,0))</f>
        <v>China</v>
      </c>
      <c r="E736" s="3" t="s">
        <v>1225</v>
      </c>
      <c r="F736" s="3" t="s">
        <v>79</v>
      </c>
      <c r="G736" s="5" t="s">
        <v>1223</v>
      </c>
      <c r="H736" s="3" t="s">
        <v>29</v>
      </c>
      <c r="I736" s="3" t="s">
        <v>30</v>
      </c>
      <c r="J736" s="3" t="s">
        <v>30</v>
      </c>
      <c r="K736" s="3">
        <v>2010</v>
      </c>
      <c r="L736" s="3">
        <v>15</v>
      </c>
      <c r="M736" s="3" t="s">
        <v>30</v>
      </c>
      <c r="N736" s="3" t="s">
        <v>30</v>
      </c>
      <c r="O736" s="3" t="s">
        <v>30</v>
      </c>
      <c r="P736" s="3">
        <v>2800</v>
      </c>
      <c r="Q736" s="3">
        <v>3200</v>
      </c>
      <c r="R736" s="6">
        <v>44702</v>
      </c>
      <c r="S736" s="9">
        <f t="shared" si="82"/>
        <v>44702</v>
      </c>
      <c r="T736" s="9">
        <f t="shared" si="85"/>
        <v>52007</v>
      </c>
      <c r="U736" s="2"/>
      <c r="V736" s="2"/>
      <c r="W736" s="2"/>
    </row>
    <row r="737" spans="1:23" ht="14.5" hidden="1" x14ac:dyDescent="0.35">
      <c r="A737" s="3" t="s">
        <v>1226</v>
      </c>
      <c r="B737" s="3" t="str">
        <f>INDEX('Plant data'!D:D,MATCH('Blast furnaces'!$A737,'Plant data'!$A:$A,0))</f>
        <v>Qihe Economic Development Zone</v>
      </c>
      <c r="C737" s="3" t="str">
        <f>INDEX('Plant data'!E:E,MATCH('Blast furnaces'!$A737,'Plant data'!$A:$A,0))</f>
        <v>Shandong</v>
      </c>
      <c r="D737" s="3" t="str">
        <f>INDEX('Plant data'!F:F,MATCH('Blast furnaces'!$A737,'Plant data'!$A:$A,0))</f>
        <v>China</v>
      </c>
      <c r="E737" s="3" t="s">
        <v>1227</v>
      </c>
      <c r="F737" s="3" t="s">
        <v>62</v>
      </c>
      <c r="G737" s="5" t="s">
        <v>1228</v>
      </c>
      <c r="H737" s="3" t="s">
        <v>190</v>
      </c>
      <c r="I737" s="3" t="s">
        <v>30</v>
      </c>
      <c r="J737" s="3" t="s">
        <v>30</v>
      </c>
      <c r="K737" s="3" t="s">
        <v>30</v>
      </c>
      <c r="L737" s="3" t="s">
        <v>30</v>
      </c>
      <c r="M737" s="6">
        <v>43642</v>
      </c>
      <c r="N737" s="3" t="s">
        <v>30</v>
      </c>
      <c r="O737" s="3">
        <v>2022</v>
      </c>
      <c r="P737" s="3">
        <v>620</v>
      </c>
      <c r="Q737" s="3">
        <v>530</v>
      </c>
      <c r="R737" s="8"/>
      <c r="S737" s="9" t="str">
        <f t="shared" si="82"/>
        <v/>
      </c>
      <c r="T737" s="2"/>
      <c r="U737" s="2"/>
      <c r="V737" s="2"/>
      <c r="W737" s="2"/>
    </row>
    <row r="738" spans="1:23" ht="14.5" hidden="1" x14ac:dyDescent="0.35">
      <c r="A738" s="3" t="s">
        <v>1226</v>
      </c>
      <c r="B738" s="3" t="str">
        <f>INDEX('Plant data'!D:D,MATCH('Blast furnaces'!$A738,'Plant data'!$A:$A,0))</f>
        <v>Qihe Economic Development Zone</v>
      </c>
      <c r="C738" s="3" t="str">
        <f>INDEX('Plant data'!E:E,MATCH('Blast furnaces'!$A738,'Plant data'!$A:$A,0))</f>
        <v>Shandong</v>
      </c>
      <c r="D738" s="3" t="str">
        <f>INDEX('Plant data'!F:F,MATCH('Blast furnaces'!$A738,'Plant data'!$A:$A,0))</f>
        <v>China</v>
      </c>
      <c r="E738" s="3" t="s">
        <v>1229</v>
      </c>
      <c r="F738" s="3" t="s">
        <v>180</v>
      </c>
      <c r="G738" s="5" t="s">
        <v>1228</v>
      </c>
      <c r="H738" s="3" t="s">
        <v>190</v>
      </c>
      <c r="I738" s="3" t="s">
        <v>30</v>
      </c>
      <c r="J738" s="3" t="s">
        <v>30</v>
      </c>
      <c r="K738" s="3" t="s">
        <v>30</v>
      </c>
      <c r="L738" s="3" t="s">
        <v>30</v>
      </c>
      <c r="M738" s="6">
        <v>43642</v>
      </c>
      <c r="N738" s="3" t="s">
        <v>30</v>
      </c>
      <c r="O738" s="3">
        <v>2022</v>
      </c>
      <c r="P738" s="3">
        <v>620</v>
      </c>
      <c r="Q738" s="3">
        <v>530</v>
      </c>
      <c r="R738" s="8"/>
      <c r="S738" s="9" t="str">
        <f t="shared" si="82"/>
        <v/>
      </c>
      <c r="T738" s="2"/>
      <c r="U738" s="2"/>
      <c r="V738" s="2"/>
      <c r="W738" s="2"/>
    </row>
    <row r="739" spans="1:23" ht="14.5" hidden="1" x14ac:dyDescent="0.35">
      <c r="A739" s="3" t="s">
        <v>1226</v>
      </c>
      <c r="B739" s="3" t="str">
        <f>INDEX('Plant data'!D:D,MATCH('Blast furnaces'!$A739,'Plant data'!$A:$A,0))</f>
        <v>Qihe Economic Development Zone</v>
      </c>
      <c r="C739" s="3" t="str">
        <f>INDEX('Plant data'!E:E,MATCH('Blast furnaces'!$A739,'Plant data'!$A:$A,0))</f>
        <v>Shandong</v>
      </c>
      <c r="D739" s="3" t="str">
        <f>INDEX('Plant data'!F:F,MATCH('Blast furnaces'!$A739,'Plant data'!$A:$A,0))</f>
        <v>China</v>
      </c>
      <c r="E739" s="3" t="s">
        <v>1230</v>
      </c>
      <c r="F739" s="3" t="s">
        <v>236</v>
      </c>
      <c r="G739" s="5" t="s">
        <v>1228</v>
      </c>
      <c r="H739" s="3" t="s">
        <v>190</v>
      </c>
      <c r="I739" s="3" t="s">
        <v>30</v>
      </c>
      <c r="J739" s="3" t="s">
        <v>30</v>
      </c>
      <c r="K739" s="3" t="s">
        <v>30</v>
      </c>
      <c r="L739" s="3" t="s">
        <v>30</v>
      </c>
      <c r="M739" s="6">
        <v>43642</v>
      </c>
      <c r="N739" s="3" t="s">
        <v>30</v>
      </c>
      <c r="O739" s="3">
        <v>2022</v>
      </c>
      <c r="P739" s="3">
        <v>1040</v>
      </c>
      <c r="Q739" s="3">
        <v>1080</v>
      </c>
      <c r="R739" s="6">
        <v>44635</v>
      </c>
      <c r="S739" s="9">
        <f t="shared" si="82"/>
        <v>44635</v>
      </c>
      <c r="T739" s="2"/>
      <c r="U739" s="2"/>
      <c r="V739" s="2"/>
      <c r="W739" s="2"/>
    </row>
    <row r="740" spans="1:23" ht="14.5" hidden="1" x14ac:dyDescent="0.35">
      <c r="A740" s="3" t="s">
        <v>1226</v>
      </c>
      <c r="B740" s="3" t="str">
        <f>INDEX('Plant data'!D:D,MATCH('Blast furnaces'!$A740,'Plant data'!$A:$A,0))</f>
        <v>Qihe Economic Development Zone</v>
      </c>
      <c r="C740" s="3" t="str">
        <f>INDEX('Plant data'!E:E,MATCH('Blast furnaces'!$A740,'Plant data'!$A:$A,0))</f>
        <v>Shandong</v>
      </c>
      <c r="D740" s="3" t="str">
        <f>INDEX('Plant data'!F:F,MATCH('Blast furnaces'!$A740,'Plant data'!$A:$A,0))</f>
        <v>China</v>
      </c>
      <c r="E740" s="3" t="s">
        <v>1231</v>
      </c>
      <c r="F740" s="3" t="s">
        <v>243</v>
      </c>
      <c r="G740" s="5" t="s">
        <v>1228</v>
      </c>
      <c r="H740" s="3" t="s">
        <v>190</v>
      </c>
      <c r="I740" s="3" t="s">
        <v>30</v>
      </c>
      <c r="J740" s="3" t="s">
        <v>30</v>
      </c>
      <c r="K740" s="3" t="s">
        <v>30</v>
      </c>
      <c r="L740" s="3" t="s">
        <v>30</v>
      </c>
      <c r="M740" s="6">
        <v>43642</v>
      </c>
      <c r="N740" s="3" t="s">
        <v>30</v>
      </c>
      <c r="O740" s="3">
        <v>2022</v>
      </c>
      <c r="P740" s="3">
        <v>1040</v>
      </c>
      <c r="Q740" s="3">
        <v>1080</v>
      </c>
      <c r="R740" s="8"/>
      <c r="S740" s="9" t="str">
        <f t="shared" si="82"/>
        <v/>
      </c>
      <c r="T740" s="2"/>
      <c r="U740" s="2"/>
      <c r="V740" s="2"/>
      <c r="W740" s="2"/>
    </row>
    <row r="741" spans="1:23" ht="14.5" hidden="1" x14ac:dyDescent="0.35">
      <c r="A741" s="3" t="s">
        <v>1226</v>
      </c>
      <c r="B741" s="3" t="str">
        <f>INDEX('Plant data'!D:D,MATCH('Blast furnaces'!$A741,'Plant data'!$A:$A,0))</f>
        <v>Qihe Economic Development Zone</v>
      </c>
      <c r="C741" s="3" t="str">
        <f>INDEX('Plant data'!E:E,MATCH('Blast furnaces'!$A741,'Plant data'!$A:$A,0))</f>
        <v>Shandong</v>
      </c>
      <c r="D741" s="3" t="str">
        <f>INDEX('Plant data'!F:F,MATCH('Blast furnaces'!$A741,'Plant data'!$A:$A,0))</f>
        <v>China</v>
      </c>
      <c r="E741" s="3" t="s">
        <v>1232</v>
      </c>
      <c r="F741" s="3" t="s">
        <v>245</v>
      </c>
      <c r="G741" s="5" t="s">
        <v>1228</v>
      </c>
      <c r="H741" s="3" t="s">
        <v>190</v>
      </c>
      <c r="I741" s="3" t="s">
        <v>30</v>
      </c>
      <c r="J741" s="3" t="s">
        <v>30</v>
      </c>
      <c r="K741" s="3" t="s">
        <v>30</v>
      </c>
      <c r="L741" s="3" t="s">
        <v>30</v>
      </c>
      <c r="M741" s="6">
        <v>43642</v>
      </c>
      <c r="N741" s="3" t="s">
        <v>30</v>
      </c>
      <c r="O741" s="3">
        <v>2022</v>
      </c>
      <c r="P741" s="3">
        <v>1040</v>
      </c>
      <c r="Q741" s="3">
        <v>1080</v>
      </c>
      <c r="R741" s="8"/>
      <c r="S741" s="9" t="str">
        <f t="shared" si="82"/>
        <v/>
      </c>
      <c r="T741" s="2"/>
      <c r="U741" s="2"/>
      <c r="V741" s="2"/>
      <c r="W741" s="2"/>
    </row>
    <row r="742" spans="1:23" ht="14.5" hidden="1" x14ac:dyDescent="0.35">
      <c r="A742" s="3" t="s">
        <v>1233</v>
      </c>
      <c r="B742" s="3" t="str">
        <f>INDEX('Plant data'!D:D,MATCH('Blast furnaces'!$A742,'Plant data'!$A:$A,0))</f>
        <v>unknown</v>
      </c>
      <c r="C742" s="3" t="str">
        <f>INDEX('Plant data'!E:E,MATCH('Blast furnaces'!$A742,'Plant data'!$A:$A,0))</f>
        <v>Shanghai</v>
      </c>
      <c r="D742" s="3" t="str">
        <f>INDEX('Plant data'!F:F,MATCH('Blast furnaces'!$A742,'Plant data'!$A:$A,0))</f>
        <v>China</v>
      </c>
      <c r="E742" s="3" t="s">
        <v>1234</v>
      </c>
      <c r="F742" s="3" t="s">
        <v>79</v>
      </c>
      <c r="G742" s="5" t="s">
        <v>1235</v>
      </c>
      <c r="H742" s="3" t="s">
        <v>29</v>
      </c>
      <c r="I742" s="3" t="s">
        <v>30</v>
      </c>
      <c r="J742" s="3" t="s">
        <v>30</v>
      </c>
      <c r="K742" s="3">
        <v>1994</v>
      </c>
      <c r="L742" s="3">
        <v>31</v>
      </c>
      <c r="M742" s="3" t="s">
        <v>30</v>
      </c>
      <c r="N742" s="3" t="s">
        <v>30</v>
      </c>
      <c r="O742" s="3" t="s">
        <v>30</v>
      </c>
      <c r="P742" s="3">
        <v>3980</v>
      </c>
      <c r="Q742" s="3">
        <v>4850</v>
      </c>
      <c r="R742" s="6">
        <v>41594</v>
      </c>
      <c r="S742" s="9">
        <f t="shared" si="82"/>
        <v>41594</v>
      </c>
      <c r="T742" s="9">
        <f t="shared" ref="T742:T751" si="86">IF(R742="","",EDATE(S742,240))</f>
        <v>48899</v>
      </c>
      <c r="U742" s="2"/>
      <c r="V742" s="2"/>
      <c r="W742" s="2"/>
    </row>
    <row r="743" spans="1:23" ht="14.5" hidden="1" x14ac:dyDescent="0.35">
      <c r="A743" s="3" t="s">
        <v>1233</v>
      </c>
      <c r="B743" s="3" t="str">
        <f>INDEX('Plant data'!D:D,MATCH('Blast furnaces'!$A743,'Plant data'!$A:$A,0))</f>
        <v>unknown</v>
      </c>
      <c r="C743" s="3" t="str">
        <f>INDEX('Plant data'!E:E,MATCH('Blast furnaces'!$A743,'Plant data'!$A:$A,0))</f>
        <v>Shanghai</v>
      </c>
      <c r="D743" s="3" t="str">
        <f>INDEX('Plant data'!F:F,MATCH('Blast furnaces'!$A743,'Plant data'!$A:$A,0))</f>
        <v>China</v>
      </c>
      <c r="E743" s="3" t="s">
        <v>1236</v>
      </c>
      <c r="F743" s="3" t="s">
        <v>27</v>
      </c>
      <c r="G743" s="5" t="s">
        <v>1235</v>
      </c>
      <c r="H743" s="3" t="s">
        <v>29</v>
      </c>
      <c r="I743" s="3" t="s">
        <v>30</v>
      </c>
      <c r="J743" s="3" t="s">
        <v>30</v>
      </c>
      <c r="K743" s="3">
        <v>1991</v>
      </c>
      <c r="L743" s="3">
        <v>34</v>
      </c>
      <c r="M743" s="3" t="s">
        <v>30</v>
      </c>
      <c r="N743" s="3" t="s">
        <v>30</v>
      </c>
      <c r="O743" s="3" t="s">
        <v>30</v>
      </c>
      <c r="P743" s="3">
        <v>3770</v>
      </c>
      <c r="Q743" s="3">
        <v>4706</v>
      </c>
      <c r="R743" s="4">
        <v>44986</v>
      </c>
      <c r="S743" s="9">
        <f t="shared" si="82"/>
        <v>44986</v>
      </c>
      <c r="T743" s="9">
        <f t="shared" si="86"/>
        <v>52291</v>
      </c>
      <c r="U743" s="2"/>
      <c r="V743" s="2"/>
      <c r="W743" s="2"/>
    </row>
    <row r="744" spans="1:23" ht="14.5" hidden="1" x14ac:dyDescent="0.35">
      <c r="A744" s="3" t="s">
        <v>1233</v>
      </c>
      <c r="B744" s="3" t="str">
        <f>INDEX('Plant data'!D:D,MATCH('Blast furnaces'!$A744,'Plant data'!$A:$A,0))</f>
        <v>unknown</v>
      </c>
      <c r="C744" s="3" t="str">
        <f>INDEX('Plant data'!E:E,MATCH('Blast furnaces'!$A744,'Plant data'!$A:$A,0))</f>
        <v>Shanghai</v>
      </c>
      <c r="D744" s="3" t="str">
        <f>INDEX('Plant data'!F:F,MATCH('Blast furnaces'!$A744,'Plant data'!$A:$A,0))</f>
        <v>China</v>
      </c>
      <c r="E744" s="3" t="s">
        <v>1237</v>
      </c>
      <c r="F744" s="3" t="s">
        <v>1238</v>
      </c>
      <c r="G744" s="5" t="s">
        <v>1235</v>
      </c>
      <c r="H744" s="3" t="s">
        <v>29</v>
      </c>
      <c r="I744" s="3" t="s">
        <v>30</v>
      </c>
      <c r="J744" s="3" t="s">
        <v>30</v>
      </c>
      <c r="K744" s="3">
        <v>2005</v>
      </c>
      <c r="L744" s="3">
        <v>20</v>
      </c>
      <c r="M744" s="3" t="s">
        <v>30</v>
      </c>
      <c r="N744" s="3" t="s">
        <v>30</v>
      </c>
      <c r="O744" s="3" t="s">
        <v>30</v>
      </c>
      <c r="P744" s="3">
        <v>3500</v>
      </c>
      <c r="Q744" s="3">
        <v>4747</v>
      </c>
      <c r="R744" s="8"/>
      <c r="S744" s="9" t="str">
        <f t="shared" si="82"/>
        <v/>
      </c>
      <c r="T744" s="9" t="str">
        <f t="shared" si="86"/>
        <v/>
      </c>
      <c r="U744" s="2"/>
      <c r="V744" s="2"/>
      <c r="W744" s="2"/>
    </row>
    <row r="745" spans="1:23" ht="14.5" hidden="1" x14ac:dyDescent="0.35">
      <c r="A745" s="3" t="s">
        <v>1233</v>
      </c>
      <c r="B745" s="3" t="str">
        <f>INDEX('Plant data'!D:D,MATCH('Blast furnaces'!$A745,'Plant data'!$A:$A,0))</f>
        <v>unknown</v>
      </c>
      <c r="C745" s="3" t="str">
        <f>INDEX('Plant data'!E:E,MATCH('Blast furnaces'!$A745,'Plant data'!$A:$A,0))</f>
        <v>Shanghai</v>
      </c>
      <c r="D745" s="3" t="str">
        <f>INDEX('Plant data'!F:F,MATCH('Blast furnaces'!$A745,'Plant data'!$A:$A,0))</f>
        <v>China</v>
      </c>
      <c r="E745" s="3" t="s">
        <v>1239</v>
      </c>
      <c r="F745" s="3" t="s">
        <v>691</v>
      </c>
      <c r="G745" s="5" t="s">
        <v>1235</v>
      </c>
      <c r="H745" s="3" t="s">
        <v>29</v>
      </c>
      <c r="I745" s="3" t="s">
        <v>30</v>
      </c>
      <c r="J745" s="3" t="s">
        <v>30</v>
      </c>
      <c r="K745" s="3">
        <v>1985</v>
      </c>
      <c r="L745" s="3">
        <v>40</v>
      </c>
      <c r="M745" s="3" t="s">
        <v>30</v>
      </c>
      <c r="N745" s="3" t="s">
        <v>30</v>
      </c>
      <c r="O745" s="3" t="s">
        <v>30</v>
      </c>
      <c r="P745" s="3">
        <v>4050</v>
      </c>
      <c r="Q745" s="3">
        <v>4966</v>
      </c>
      <c r="R745" s="6">
        <v>39859</v>
      </c>
      <c r="S745" s="9">
        <f t="shared" si="82"/>
        <v>39859</v>
      </c>
      <c r="T745" s="9">
        <f t="shared" si="86"/>
        <v>47164</v>
      </c>
      <c r="U745" s="2"/>
      <c r="V745" s="2"/>
      <c r="W745" s="2"/>
    </row>
    <row r="746" spans="1:23" ht="14.5" hidden="1" x14ac:dyDescent="0.35">
      <c r="A746" s="3" t="s">
        <v>1240</v>
      </c>
      <c r="B746" s="3" t="str">
        <f>INDEX('Plant data'!D:D,MATCH('Blast furnaces'!$A746,'Plant data'!$A:$A,0))</f>
        <v>unknown</v>
      </c>
      <c r="C746" s="3" t="str">
        <f>INDEX('Plant data'!E:E,MATCH('Blast furnaces'!$A746,'Plant data'!$A:$A,0))</f>
        <v>Shanxi</v>
      </c>
      <c r="D746" s="3" t="str">
        <f>INDEX('Plant data'!F:F,MATCH('Blast furnaces'!$A746,'Plant data'!$A:$A,0))</f>
        <v>China</v>
      </c>
      <c r="E746" s="3" t="s">
        <v>1241</v>
      </c>
      <c r="F746" s="3" t="s">
        <v>62</v>
      </c>
      <c r="G746" s="5" t="s">
        <v>1242</v>
      </c>
      <c r="H746" s="3" t="s">
        <v>29</v>
      </c>
      <c r="I746" s="3" t="s">
        <v>30</v>
      </c>
      <c r="J746" s="3" t="s">
        <v>30</v>
      </c>
      <c r="K746" s="3" t="s">
        <v>30</v>
      </c>
      <c r="L746" s="3" t="s">
        <v>30</v>
      </c>
      <c r="M746" s="3" t="s">
        <v>30</v>
      </c>
      <c r="N746" s="3" t="s">
        <v>30</v>
      </c>
      <c r="O746" s="3" t="s">
        <v>30</v>
      </c>
      <c r="P746" s="3">
        <v>1480</v>
      </c>
      <c r="Q746" s="3">
        <v>1800</v>
      </c>
      <c r="R746" s="8"/>
      <c r="S746" s="9" t="str">
        <f t="shared" si="82"/>
        <v/>
      </c>
      <c r="T746" s="9" t="str">
        <f t="shared" si="86"/>
        <v/>
      </c>
      <c r="U746" s="2"/>
      <c r="V746" s="2"/>
      <c r="W746" s="2"/>
    </row>
    <row r="747" spans="1:23" ht="14.5" hidden="1" x14ac:dyDescent="0.35">
      <c r="A747" s="3" t="s">
        <v>1240</v>
      </c>
      <c r="B747" s="3" t="str">
        <f>INDEX('Plant data'!D:D,MATCH('Blast furnaces'!$A747,'Plant data'!$A:$A,0))</f>
        <v>unknown</v>
      </c>
      <c r="C747" s="3" t="str">
        <f>INDEX('Plant data'!E:E,MATCH('Blast furnaces'!$A747,'Plant data'!$A:$A,0))</f>
        <v>Shanxi</v>
      </c>
      <c r="D747" s="3" t="str">
        <f>INDEX('Plant data'!F:F,MATCH('Blast furnaces'!$A747,'Plant data'!$A:$A,0))</f>
        <v>China</v>
      </c>
      <c r="E747" s="3" t="s">
        <v>1243</v>
      </c>
      <c r="F747" s="3" t="s">
        <v>39</v>
      </c>
      <c r="G747" s="5" t="s">
        <v>1242</v>
      </c>
      <c r="H747" s="3" t="s">
        <v>29</v>
      </c>
      <c r="I747" s="3" t="s">
        <v>30</v>
      </c>
      <c r="J747" s="3" t="s">
        <v>30</v>
      </c>
      <c r="K747" s="3">
        <v>2006</v>
      </c>
      <c r="L747" s="3">
        <v>19</v>
      </c>
      <c r="M747" s="3" t="s">
        <v>30</v>
      </c>
      <c r="N747" s="3" t="s">
        <v>30</v>
      </c>
      <c r="O747" s="3" t="s">
        <v>30</v>
      </c>
      <c r="P747" s="3">
        <v>3500</v>
      </c>
      <c r="Q747" s="3">
        <v>4350</v>
      </c>
      <c r="R747" s="6">
        <v>44098</v>
      </c>
      <c r="S747" s="9">
        <f t="shared" si="82"/>
        <v>44098</v>
      </c>
      <c r="T747" s="9">
        <f t="shared" si="86"/>
        <v>51403</v>
      </c>
      <c r="U747" s="2"/>
      <c r="V747" s="2"/>
      <c r="W747" s="2"/>
    </row>
    <row r="748" spans="1:23" ht="14.5" hidden="1" x14ac:dyDescent="0.35">
      <c r="A748" s="3" t="s">
        <v>1240</v>
      </c>
      <c r="B748" s="3" t="str">
        <f>INDEX('Plant data'!D:D,MATCH('Blast furnaces'!$A748,'Plant data'!$A:$A,0))</f>
        <v>unknown</v>
      </c>
      <c r="C748" s="3" t="str">
        <f>INDEX('Plant data'!E:E,MATCH('Blast furnaces'!$A748,'Plant data'!$A:$A,0))</f>
        <v>Shanxi</v>
      </c>
      <c r="D748" s="3" t="str">
        <f>INDEX('Plant data'!F:F,MATCH('Blast furnaces'!$A748,'Plant data'!$A:$A,0))</f>
        <v>China</v>
      </c>
      <c r="E748" s="3" t="s">
        <v>1244</v>
      </c>
      <c r="F748" s="3" t="s">
        <v>43</v>
      </c>
      <c r="G748" s="5" t="s">
        <v>1242</v>
      </c>
      <c r="H748" s="3" t="s">
        <v>29</v>
      </c>
      <c r="I748" s="3" t="s">
        <v>30</v>
      </c>
      <c r="J748" s="3" t="s">
        <v>30</v>
      </c>
      <c r="K748" s="3">
        <v>2013</v>
      </c>
      <c r="L748" s="3">
        <v>12</v>
      </c>
      <c r="M748" s="3" t="s">
        <v>30</v>
      </c>
      <c r="N748" s="3" t="s">
        <v>30</v>
      </c>
      <c r="O748" s="3" t="s">
        <v>30</v>
      </c>
      <c r="P748" s="3">
        <v>3500</v>
      </c>
      <c r="Q748" s="3">
        <v>4350</v>
      </c>
      <c r="R748" s="8"/>
      <c r="S748" s="9" t="str">
        <f t="shared" si="82"/>
        <v/>
      </c>
      <c r="T748" s="9" t="str">
        <f t="shared" si="86"/>
        <v/>
      </c>
      <c r="U748" s="2"/>
      <c r="V748" s="2"/>
      <c r="W748" s="2"/>
    </row>
    <row r="749" spans="1:23" ht="14.5" hidden="1" x14ac:dyDescent="0.35">
      <c r="A749" s="3" t="s">
        <v>1245</v>
      </c>
      <c r="B749" s="3" t="str">
        <f>INDEX('Plant data'!D:D,MATCH('Blast furnaces'!$A749,'Plant data'!$A:$A,0))</f>
        <v>Lvliang</v>
      </c>
      <c r="C749" s="3" t="str">
        <f>INDEX('Plant data'!E:E,MATCH('Blast furnaces'!$A749,'Plant data'!$A:$A,0))</f>
        <v>Shanxi</v>
      </c>
      <c r="D749" s="3" t="str">
        <f>INDEX('Plant data'!F:F,MATCH('Blast furnaces'!$A749,'Plant data'!$A:$A,0))</f>
        <v>China</v>
      </c>
      <c r="E749" s="3" t="s">
        <v>1246</v>
      </c>
      <c r="F749" s="3" t="s">
        <v>62</v>
      </c>
      <c r="G749" s="5" t="s">
        <v>1247</v>
      </c>
      <c r="H749" s="3" t="s">
        <v>29</v>
      </c>
      <c r="I749" s="3" t="s">
        <v>30</v>
      </c>
      <c r="J749" s="4">
        <v>39508</v>
      </c>
      <c r="K749" s="3">
        <v>2010</v>
      </c>
      <c r="L749" s="3">
        <v>15</v>
      </c>
      <c r="M749" s="3" t="s">
        <v>30</v>
      </c>
      <c r="N749" s="3" t="s">
        <v>30</v>
      </c>
      <c r="O749" s="3" t="s">
        <v>30</v>
      </c>
      <c r="P749" s="3">
        <v>1000</v>
      </c>
      <c r="Q749" s="3">
        <v>1080</v>
      </c>
      <c r="R749" s="8"/>
      <c r="S749" s="9" t="str">
        <f t="shared" si="82"/>
        <v/>
      </c>
      <c r="T749" s="9" t="str">
        <f t="shared" si="86"/>
        <v/>
      </c>
      <c r="U749" s="2"/>
      <c r="V749" s="2"/>
      <c r="W749" s="2"/>
    </row>
    <row r="750" spans="1:23" ht="14.5" hidden="1" x14ac:dyDescent="0.35">
      <c r="A750" s="3" t="s">
        <v>1245</v>
      </c>
      <c r="B750" s="3" t="str">
        <f>INDEX('Plant data'!D:D,MATCH('Blast furnaces'!$A750,'Plant data'!$A:$A,0))</f>
        <v>Lvliang</v>
      </c>
      <c r="C750" s="3" t="str">
        <f>INDEX('Plant data'!E:E,MATCH('Blast furnaces'!$A750,'Plant data'!$A:$A,0))</f>
        <v>Shanxi</v>
      </c>
      <c r="D750" s="3" t="str">
        <f>INDEX('Plant data'!F:F,MATCH('Blast furnaces'!$A750,'Plant data'!$A:$A,0))</f>
        <v>China</v>
      </c>
      <c r="E750" s="3" t="s">
        <v>1248</v>
      </c>
      <c r="F750" s="3" t="s">
        <v>27</v>
      </c>
      <c r="G750" s="5" t="s">
        <v>1247</v>
      </c>
      <c r="H750" s="3" t="s">
        <v>29</v>
      </c>
      <c r="I750" s="3" t="s">
        <v>30</v>
      </c>
      <c r="J750" s="4">
        <v>39508</v>
      </c>
      <c r="K750" s="3">
        <v>2010</v>
      </c>
      <c r="L750" s="3">
        <v>15</v>
      </c>
      <c r="M750" s="3" t="s">
        <v>30</v>
      </c>
      <c r="N750" s="3" t="s">
        <v>30</v>
      </c>
      <c r="O750" s="3" t="s">
        <v>30</v>
      </c>
      <c r="P750" s="3">
        <v>1000</v>
      </c>
      <c r="Q750" s="3">
        <v>1080</v>
      </c>
      <c r="R750" s="6">
        <v>44156</v>
      </c>
      <c r="S750" s="9">
        <f t="shared" si="82"/>
        <v>44156</v>
      </c>
      <c r="T750" s="9">
        <f t="shared" si="86"/>
        <v>51461</v>
      </c>
      <c r="U750" s="2"/>
      <c r="V750" s="2"/>
      <c r="W750" s="2"/>
    </row>
    <row r="751" spans="1:23" ht="14.5" hidden="1" x14ac:dyDescent="0.35">
      <c r="A751" s="3" t="s">
        <v>1245</v>
      </c>
      <c r="B751" s="3" t="str">
        <f>INDEX('Plant data'!D:D,MATCH('Blast furnaces'!$A751,'Plant data'!$A:$A,0))</f>
        <v>Lvliang</v>
      </c>
      <c r="C751" s="3" t="str">
        <f>INDEX('Plant data'!E:E,MATCH('Blast furnaces'!$A751,'Plant data'!$A:$A,0))</f>
        <v>Shanxi</v>
      </c>
      <c r="D751" s="3" t="str">
        <f>INDEX('Plant data'!F:F,MATCH('Blast furnaces'!$A751,'Plant data'!$A:$A,0))</f>
        <v>China</v>
      </c>
      <c r="E751" s="3" t="s">
        <v>1249</v>
      </c>
      <c r="F751" s="3" t="s">
        <v>180</v>
      </c>
      <c r="G751" s="5" t="s">
        <v>1247</v>
      </c>
      <c r="H751" s="3" t="s">
        <v>29</v>
      </c>
      <c r="I751" s="3" t="s">
        <v>30</v>
      </c>
      <c r="J751" s="3" t="s">
        <v>30</v>
      </c>
      <c r="K751" s="3">
        <v>2013</v>
      </c>
      <c r="L751" s="3">
        <v>12</v>
      </c>
      <c r="M751" s="3" t="s">
        <v>30</v>
      </c>
      <c r="N751" s="3" t="s">
        <v>30</v>
      </c>
      <c r="O751" s="3" t="s">
        <v>30</v>
      </c>
      <c r="P751" s="3">
        <v>1600</v>
      </c>
      <c r="Q751" s="3">
        <v>1780</v>
      </c>
      <c r="R751" s="6">
        <v>42522</v>
      </c>
      <c r="S751" s="9">
        <f t="shared" si="82"/>
        <v>42522</v>
      </c>
      <c r="T751" s="9">
        <f t="shared" si="86"/>
        <v>49827</v>
      </c>
      <c r="U751" s="2"/>
      <c r="V751" s="2"/>
      <c r="W751" s="2"/>
    </row>
    <row r="752" spans="1:23" ht="14.5" hidden="1" x14ac:dyDescent="0.35">
      <c r="A752" s="3" t="s">
        <v>1250</v>
      </c>
      <c r="B752" s="3" t="str">
        <f>INDEX('Plant data'!D:D,MATCH('Blast furnaces'!$A752,'Plant data'!$A:$A,0))</f>
        <v>Lvliang</v>
      </c>
      <c r="C752" s="3" t="str">
        <f>INDEX('Plant data'!E:E,MATCH('Blast furnaces'!$A752,'Plant data'!$A:$A,0))</f>
        <v>Shanxi</v>
      </c>
      <c r="D752" s="3" t="str">
        <f>INDEX('Plant data'!F:F,MATCH('Blast furnaces'!$A752,'Plant data'!$A:$A,0))</f>
        <v>China</v>
      </c>
      <c r="E752" s="3" t="s">
        <v>1251</v>
      </c>
      <c r="F752" s="3" t="s">
        <v>243</v>
      </c>
      <c r="G752" s="5" t="s">
        <v>1252</v>
      </c>
      <c r="H752" s="3" t="s">
        <v>190</v>
      </c>
      <c r="I752" s="3" t="s">
        <v>30</v>
      </c>
      <c r="J752" s="3" t="s">
        <v>30</v>
      </c>
      <c r="K752" s="3">
        <v>2004</v>
      </c>
      <c r="L752" s="3">
        <v>21</v>
      </c>
      <c r="M752" s="4">
        <v>44228</v>
      </c>
      <c r="N752" s="7">
        <v>43405</v>
      </c>
      <c r="O752" s="3" t="s">
        <v>30</v>
      </c>
      <c r="P752" s="3">
        <v>550</v>
      </c>
      <c r="Q752" s="3">
        <v>450</v>
      </c>
      <c r="R752" s="8"/>
      <c r="S752" s="9" t="str">
        <f t="shared" si="82"/>
        <v/>
      </c>
      <c r="T752" s="2"/>
      <c r="U752" s="2"/>
      <c r="V752" s="2"/>
      <c r="W752" s="2"/>
    </row>
    <row r="753" spans="1:23" ht="14.5" hidden="1" x14ac:dyDescent="0.35">
      <c r="A753" s="3" t="s">
        <v>1250</v>
      </c>
      <c r="B753" s="3" t="str">
        <f>INDEX('Plant data'!D:D,MATCH('Blast furnaces'!$A753,'Plant data'!$A:$A,0))</f>
        <v>Lvliang</v>
      </c>
      <c r="C753" s="3" t="str">
        <f>INDEX('Plant data'!E:E,MATCH('Blast furnaces'!$A753,'Plant data'!$A:$A,0))</f>
        <v>Shanxi</v>
      </c>
      <c r="D753" s="3" t="str">
        <f>INDEX('Plant data'!F:F,MATCH('Blast furnaces'!$A753,'Plant data'!$A:$A,0))</f>
        <v>China</v>
      </c>
      <c r="E753" s="3" t="s">
        <v>1253</v>
      </c>
      <c r="F753" s="3" t="s">
        <v>245</v>
      </c>
      <c r="G753" s="5" t="s">
        <v>1252</v>
      </c>
      <c r="H753" s="3" t="s">
        <v>190</v>
      </c>
      <c r="I753" s="3" t="s">
        <v>30</v>
      </c>
      <c r="J753" s="3" t="s">
        <v>30</v>
      </c>
      <c r="K753" s="3">
        <v>2004</v>
      </c>
      <c r="L753" s="3">
        <v>21</v>
      </c>
      <c r="M753" s="4">
        <v>44228</v>
      </c>
      <c r="N753" s="7">
        <v>43405</v>
      </c>
      <c r="O753" s="3" t="s">
        <v>30</v>
      </c>
      <c r="P753" s="3">
        <v>550</v>
      </c>
      <c r="Q753" s="3">
        <v>450</v>
      </c>
      <c r="R753" s="8"/>
      <c r="S753" s="9" t="str">
        <f t="shared" si="82"/>
        <v/>
      </c>
      <c r="T753" s="2"/>
      <c r="U753" s="2"/>
      <c r="V753" s="2"/>
      <c r="W753" s="2"/>
    </row>
    <row r="754" spans="1:23" ht="14.5" hidden="1" x14ac:dyDescent="0.35">
      <c r="A754" s="3" t="s">
        <v>1250</v>
      </c>
      <c r="B754" s="3" t="str">
        <f>INDEX('Plant data'!D:D,MATCH('Blast furnaces'!$A754,'Plant data'!$A:$A,0))</f>
        <v>Lvliang</v>
      </c>
      <c r="C754" s="3" t="str">
        <f>INDEX('Plant data'!E:E,MATCH('Blast furnaces'!$A754,'Plant data'!$A:$A,0))</f>
        <v>Shanxi</v>
      </c>
      <c r="D754" s="3" t="str">
        <f>INDEX('Plant data'!F:F,MATCH('Blast furnaces'!$A754,'Plant data'!$A:$A,0))</f>
        <v>China</v>
      </c>
      <c r="E754" s="3" t="s">
        <v>1254</v>
      </c>
      <c r="F754" s="3" t="s">
        <v>247</v>
      </c>
      <c r="G754" s="5" t="s">
        <v>1252</v>
      </c>
      <c r="H754" s="3" t="s">
        <v>190</v>
      </c>
      <c r="I754" s="3" t="s">
        <v>30</v>
      </c>
      <c r="J754" s="3" t="s">
        <v>30</v>
      </c>
      <c r="K754" s="3">
        <v>2004</v>
      </c>
      <c r="L754" s="3">
        <v>21</v>
      </c>
      <c r="M754" s="4">
        <v>44228</v>
      </c>
      <c r="N754" s="7">
        <v>43405</v>
      </c>
      <c r="O754" s="3" t="s">
        <v>30</v>
      </c>
      <c r="P754" s="3">
        <v>550</v>
      </c>
      <c r="Q754" s="3">
        <v>450</v>
      </c>
      <c r="R754" s="8"/>
      <c r="S754" s="9" t="str">
        <f t="shared" si="82"/>
        <v/>
      </c>
      <c r="T754" s="2"/>
      <c r="U754" s="2"/>
      <c r="V754" s="2"/>
      <c r="W754" s="2"/>
    </row>
    <row r="755" spans="1:23" ht="14.5" hidden="1" x14ac:dyDescent="0.35">
      <c r="A755" s="3" t="s">
        <v>1250</v>
      </c>
      <c r="B755" s="3" t="str">
        <f>INDEX('Plant data'!D:D,MATCH('Blast furnaces'!$A755,'Plant data'!$A:$A,0))</f>
        <v>Lvliang</v>
      </c>
      <c r="C755" s="3" t="str">
        <f>INDEX('Plant data'!E:E,MATCH('Blast furnaces'!$A755,'Plant data'!$A:$A,0))</f>
        <v>Shanxi</v>
      </c>
      <c r="D755" s="3" t="str">
        <f>INDEX('Plant data'!F:F,MATCH('Blast furnaces'!$A755,'Plant data'!$A:$A,0))</f>
        <v>China</v>
      </c>
      <c r="E755" s="3" t="s">
        <v>1255</v>
      </c>
      <c r="F755" s="3" t="s">
        <v>62</v>
      </c>
      <c r="G755" s="5" t="s">
        <v>1252</v>
      </c>
      <c r="H755" s="3" t="s">
        <v>53</v>
      </c>
      <c r="I755" s="3" t="s">
        <v>30</v>
      </c>
      <c r="J755" s="3" t="s">
        <v>30</v>
      </c>
      <c r="K755" s="3">
        <v>2004</v>
      </c>
      <c r="L755" s="3">
        <v>21</v>
      </c>
      <c r="M755" s="3" t="s">
        <v>30</v>
      </c>
      <c r="N755" s="3">
        <v>2018</v>
      </c>
      <c r="O755" s="3" t="s">
        <v>30</v>
      </c>
      <c r="P755" s="3">
        <v>550</v>
      </c>
      <c r="Q755" s="3">
        <v>450</v>
      </c>
      <c r="R755" s="8"/>
      <c r="S755" s="9" t="str">
        <f t="shared" si="82"/>
        <v/>
      </c>
      <c r="T755" s="2"/>
      <c r="U755" s="2"/>
      <c r="V755" s="2"/>
      <c r="W755" s="2"/>
    </row>
    <row r="756" spans="1:23" ht="14.5" hidden="1" x14ac:dyDescent="0.35">
      <c r="A756" s="3" t="s">
        <v>1250</v>
      </c>
      <c r="B756" s="3" t="str">
        <f>INDEX('Plant data'!D:D,MATCH('Blast furnaces'!$A756,'Plant data'!$A:$A,0))</f>
        <v>Lvliang</v>
      </c>
      <c r="C756" s="3" t="str">
        <f>INDEX('Plant data'!E:E,MATCH('Blast furnaces'!$A756,'Plant data'!$A:$A,0))</f>
        <v>Shanxi</v>
      </c>
      <c r="D756" s="3" t="str">
        <f>INDEX('Plant data'!F:F,MATCH('Blast furnaces'!$A756,'Plant data'!$A:$A,0))</f>
        <v>China</v>
      </c>
      <c r="E756" s="3" t="s">
        <v>1256</v>
      </c>
      <c r="F756" s="3" t="s">
        <v>180</v>
      </c>
      <c r="G756" s="5" t="s">
        <v>1252</v>
      </c>
      <c r="H756" s="3" t="s">
        <v>53</v>
      </c>
      <c r="I756" s="3" t="s">
        <v>30</v>
      </c>
      <c r="J756" s="3" t="s">
        <v>30</v>
      </c>
      <c r="K756" s="3">
        <v>2004</v>
      </c>
      <c r="L756" s="3">
        <v>21</v>
      </c>
      <c r="M756" s="3" t="s">
        <v>30</v>
      </c>
      <c r="N756" s="3">
        <v>2018</v>
      </c>
      <c r="O756" s="3" t="s">
        <v>30</v>
      </c>
      <c r="P756" s="3">
        <v>550</v>
      </c>
      <c r="Q756" s="3">
        <v>450</v>
      </c>
      <c r="R756" s="8"/>
      <c r="S756" s="9" t="str">
        <f t="shared" si="82"/>
        <v/>
      </c>
      <c r="T756" s="2"/>
      <c r="U756" s="2"/>
      <c r="V756" s="2"/>
      <c r="W756" s="2"/>
    </row>
    <row r="757" spans="1:23" ht="14.5" hidden="1" x14ac:dyDescent="0.35">
      <c r="A757" s="3" t="s">
        <v>1250</v>
      </c>
      <c r="B757" s="3" t="str">
        <f>INDEX('Plant data'!D:D,MATCH('Blast furnaces'!$A757,'Plant data'!$A:$A,0))</f>
        <v>Lvliang</v>
      </c>
      <c r="C757" s="3" t="str">
        <f>INDEX('Plant data'!E:E,MATCH('Blast furnaces'!$A757,'Plant data'!$A:$A,0))</f>
        <v>Shanxi</v>
      </c>
      <c r="D757" s="3" t="str">
        <f>INDEX('Plant data'!F:F,MATCH('Blast furnaces'!$A757,'Plant data'!$A:$A,0))</f>
        <v>China</v>
      </c>
      <c r="E757" s="3" t="s">
        <v>1257</v>
      </c>
      <c r="F757" s="3" t="s">
        <v>236</v>
      </c>
      <c r="G757" s="5" t="s">
        <v>1252</v>
      </c>
      <c r="H757" s="3" t="s">
        <v>53</v>
      </c>
      <c r="I757" s="3" t="s">
        <v>30</v>
      </c>
      <c r="J757" s="3" t="s">
        <v>30</v>
      </c>
      <c r="K757" s="3">
        <v>2004</v>
      </c>
      <c r="L757" s="3">
        <v>21</v>
      </c>
      <c r="M757" s="3" t="s">
        <v>30</v>
      </c>
      <c r="N757" s="3">
        <v>2018</v>
      </c>
      <c r="O757" s="3" t="s">
        <v>30</v>
      </c>
      <c r="P757" s="3">
        <v>550</v>
      </c>
      <c r="Q757" s="3">
        <v>450</v>
      </c>
      <c r="R757" s="8"/>
      <c r="S757" s="9" t="str">
        <f t="shared" si="82"/>
        <v/>
      </c>
      <c r="T757" s="2"/>
      <c r="U757" s="2"/>
      <c r="V757" s="2"/>
      <c r="W757" s="2"/>
    </row>
    <row r="758" spans="1:23" ht="14.5" hidden="1" x14ac:dyDescent="0.35">
      <c r="A758" s="3" t="s">
        <v>1250</v>
      </c>
      <c r="B758" s="3" t="str">
        <f>INDEX('Plant data'!D:D,MATCH('Blast furnaces'!$A758,'Plant data'!$A:$A,0))</f>
        <v>Lvliang</v>
      </c>
      <c r="C758" s="3" t="str">
        <f>INDEX('Plant data'!E:E,MATCH('Blast furnaces'!$A758,'Plant data'!$A:$A,0))</f>
        <v>Shanxi</v>
      </c>
      <c r="D758" s="3" t="str">
        <f>INDEX('Plant data'!F:F,MATCH('Blast furnaces'!$A758,'Plant data'!$A:$A,0))</f>
        <v>China</v>
      </c>
      <c r="E758" s="3" t="s">
        <v>1258</v>
      </c>
      <c r="F758" s="3" t="s">
        <v>33</v>
      </c>
      <c r="G758" s="5" t="s">
        <v>1252</v>
      </c>
      <c r="H758" s="3" t="s">
        <v>29</v>
      </c>
      <c r="I758" s="3" t="s">
        <v>30</v>
      </c>
      <c r="J758" s="3" t="s">
        <v>30</v>
      </c>
      <c r="K758" s="3">
        <v>2012</v>
      </c>
      <c r="L758" s="3">
        <v>13</v>
      </c>
      <c r="M758" s="3" t="s">
        <v>30</v>
      </c>
      <c r="N758" s="3" t="s">
        <v>30</v>
      </c>
      <c r="O758" s="3" t="s">
        <v>30</v>
      </c>
      <c r="P758" s="3">
        <v>1535</v>
      </c>
      <c r="Q758" s="3">
        <v>1800</v>
      </c>
      <c r="R758" s="6">
        <v>44998</v>
      </c>
      <c r="S758" s="9">
        <f t="shared" si="82"/>
        <v>44998</v>
      </c>
      <c r="T758" s="9">
        <f>IF(R758="","",EDATE(S758,240))</f>
        <v>52303</v>
      </c>
      <c r="U758" s="2"/>
      <c r="V758" s="2"/>
      <c r="W758" s="2"/>
    </row>
    <row r="759" spans="1:23" ht="14.5" hidden="1" x14ac:dyDescent="0.35">
      <c r="A759" s="3" t="s">
        <v>1250</v>
      </c>
      <c r="B759" s="3" t="str">
        <f>INDEX('Plant data'!D:D,MATCH('Blast furnaces'!$A759,'Plant data'!$A:$A,0))</f>
        <v>Lvliang</v>
      </c>
      <c r="C759" s="3" t="str">
        <f>INDEX('Plant data'!E:E,MATCH('Blast furnaces'!$A759,'Plant data'!$A:$A,0))</f>
        <v>Shanxi</v>
      </c>
      <c r="D759" s="3" t="str">
        <f>INDEX('Plant data'!F:F,MATCH('Blast furnaces'!$A759,'Plant data'!$A:$A,0))</f>
        <v>China</v>
      </c>
      <c r="E759" s="3" t="s">
        <v>1259</v>
      </c>
      <c r="F759" s="3" t="s">
        <v>392</v>
      </c>
      <c r="G759" s="5" t="s">
        <v>1252</v>
      </c>
      <c r="H759" s="3" t="s">
        <v>313</v>
      </c>
      <c r="I759" s="4">
        <v>44774</v>
      </c>
      <c r="J759" s="3" t="s">
        <v>30</v>
      </c>
      <c r="K759" s="3" t="s">
        <v>30</v>
      </c>
      <c r="L759" s="3" t="s">
        <v>30</v>
      </c>
      <c r="M759" s="3" t="s">
        <v>30</v>
      </c>
      <c r="N759" s="3" t="s">
        <v>30</v>
      </c>
      <c r="O759" s="3" t="s">
        <v>30</v>
      </c>
      <c r="P759" s="3">
        <v>1520</v>
      </c>
      <c r="Q759" s="3">
        <v>1780</v>
      </c>
      <c r="R759" s="8"/>
      <c r="S759" s="9" t="str">
        <f t="shared" si="82"/>
        <v/>
      </c>
      <c r="T759" s="2"/>
      <c r="U759" s="2"/>
      <c r="V759" s="2"/>
      <c r="W759" s="2"/>
    </row>
    <row r="760" spans="1:23" ht="14.5" hidden="1" x14ac:dyDescent="0.35">
      <c r="A760" s="3" t="s">
        <v>1260</v>
      </c>
      <c r="B760" s="3" t="str">
        <f>INDEX('Plant data'!D:D,MATCH('Blast furnaces'!$A760,'Plant data'!$A:$A,0))</f>
        <v>Yi'an</v>
      </c>
      <c r="C760" s="3" t="str">
        <f>INDEX('Plant data'!E:E,MATCH('Blast furnaces'!$A760,'Plant data'!$A:$A,0))</f>
        <v>Shanxi</v>
      </c>
      <c r="D760" s="3" t="str">
        <f>INDEX('Plant data'!F:F,MATCH('Blast furnaces'!$A760,'Plant data'!$A:$A,0))</f>
        <v>China</v>
      </c>
      <c r="E760" s="3" t="s">
        <v>1261</v>
      </c>
      <c r="F760" s="3" t="s">
        <v>33</v>
      </c>
      <c r="G760" s="5" t="s">
        <v>1262</v>
      </c>
      <c r="H760" s="3" t="s">
        <v>53</v>
      </c>
      <c r="I760" s="3" t="s">
        <v>30</v>
      </c>
      <c r="J760" s="3" t="s">
        <v>30</v>
      </c>
      <c r="K760" s="3" t="s">
        <v>30</v>
      </c>
      <c r="L760" s="3" t="s">
        <v>30</v>
      </c>
      <c r="M760" s="6">
        <v>43336</v>
      </c>
      <c r="N760" s="6">
        <v>45520</v>
      </c>
      <c r="O760" s="3" t="s">
        <v>30</v>
      </c>
      <c r="P760" s="3">
        <v>550</v>
      </c>
      <c r="Q760" s="3">
        <v>450</v>
      </c>
      <c r="R760" s="8"/>
      <c r="S760" s="9" t="str">
        <f t="shared" si="82"/>
        <v/>
      </c>
      <c r="T760" s="2"/>
      <c r="U760" s="2"/>
      <c r="V760" s="2"/>
      <c r="W760" s="2"/>
    </row>
    <row r="761" spans="1:23" ht="14.5" hidden="1" x14ac:dyDescent="0.35">
      <c r="A761" s="3" t="s">
        <v>1260</v>
      </c>
      <c r="B761" s="3" t="str">
        <f>INDEX('Plant data'!D:D,MATCH('Blast furnaces'!$A761,'Plant data'!$A:$A,0))</f>
        <v>Yi'an</v>
      </c>
      <c r="C761" s="3" t="str">
        <f>INDEX('Plant data'!E:E,MATCH('Blast furnaces'!$A761,'Plant data'!$A:$A,0))</f>
        <v>Shanxi</v>
      </c>
      <c r="D761" s="3" t="str">
        <f>INDEX('Plant data'!F:F,MATCH('Blast furnaces'!$A761,'Plant data'!$A:$A,0))</f>
        <v>China</v>
      </c>
      <c r="E761" s="3" t="s">
        <v>1263</v>
      </c>
      <c r="F761" s="3" t="s">
        <v>48</v>
      </c>
      <c r="G761" s="5" t="s">
        <v>1262</v>
      </c>
      <c r="H761" s="3" t="s">
        <v>29</v>
      </c>
      <c r="I761" s="3" t="s">
        <v>30</v>
      </c>
      <c r="J761" s="3" t="s">
        <v>30</v>
      </c>
      <c r="K761" s="3" t="s">
        <v>30</v>
      </c>
      <c r="L761" s="3" t="s">
        <v>30</v>
      </c>
      <c r="M761" s="3" t="s">
        <v>30</v>
      </c>
      <c r="N761" s="3" t="s">
        <v>30</v>
      </c>
      <c r="O761" s="3" t="s">
        <v>30</v>
      </c>
      <c r="P761" s="3">
        <v>1150</v>
      </c>
      <c r="Q761" s="3">
        <v>1250</v>
      </c>
      <c r="R761" s="4">
        <v>44348</v>
      </c>
      <c r="S761" s="9">
        <f t="shared" si="82"/>
        <v>44348</v>
      </c>
      <c r="T761" s="9">
        <f>IF(R761="","",EDATE(S761,240))</f>
        <v>51653</v>
      </c>
      <c r="U761" s="2"/>
      <c r="V761" s="2"/>
      <c r="W761" s="2"/>
    </row>
    <row r="762" spans="1:23" ht="14.5" hidden="1" x14ac:dyDescent="0.35">
      <c r="A762" s="3" t="s">
        <v>1260</v>
      </c>
      <c r="B762" s="3" t="str">
        <f>INDEX('Plant data'!D:D,MATCH('Blast furnaces'!$A762,'Plant data'!$A:$A,0))</f>
        <v>Yi'an</v>
      </c>
      <c r="C762" s="3" t="str">
        <f>INDEX('Plant data'!E:E,MATCH('Blast furnaces'!$A762,'Plant data'!$A:$A,0))</f>
        <v>Shanxi</v>
      </c>
      <c r="D762" s="3" t="str">
        <f>INDEX('Plant data'!F:F,MATCH('Blast furnaces'!$A762,'Plant data'!$A:$A,0))</f>
        <v>China</v>
      </c>
      <c r="E762" s="3" t="s">
        <v>1264</v>
      </c>
      <c r="F762" s="3" t="s">
        <v>62</v>
      </c>
      <c r="G762" s="5" t="s">
        <v>1262</v>
      </c>
      <c r="H762" s="3" t="s">
        <v>313</v>
      </c>
      <c r="I762" s="6">
        <v>43336</v>
      </c>
      <c r="J762" s="3" t="s">
        <v>30</v>
      </c>
      <c r="K762" s="3" t="s">
        <v>30</v>
      </c>
      <c r="L762" s="3" t="s">
        <v>30</v>
      </c>
      <c r="M762" s="3" t="s">
        <v>30</v>
      </c>
      <c r="N762" s="3" t="s">
        <v>30</v>
      </c>
      <c r="O762" s="3" t="s">
        <v>30</v>
      </c>
      <c r="P762" s="3">
        <v>1585</v>
      </c>
      <c r="Q762" s="3">
        <v>1860</v>
      </c>
      <c r="R762" s="8"/>
      <c r="S762" s="9" t="str">
        <f t="shared" si="82"/>
        <v/>
      </c>
      <c r="T762" s="2"/>
      <c r="U762" s="2"/>
      <c r="V762" s="2"/>
      <c r="W762" s="2"/>
    </row>
    <row r="763" spans="1:23" ht="14.5" hidden="1" x14ac:dyDescent="0.35">
      <c r="A763" s="3" t="s">
        <v>1260</v>
      </c>
      <c r="B763" s="3" t="str">
        <f>INDEX('Plant data'!D:D,MATCH('Blast furnaces'!$A763,'Plant data'!$A:$A,0))</f>
        <v>Yi'an</v>
      </c>
      <c r="C763" s="3" t="str">
        <f>INDEX('Plant data'!E:E,MATCH('Blast furnaces'!$A763,'Plant data'!$A:$A,0))</f>
        <v>Shanxi</v>
      </c>
      <c r="D763" s="3" t="str">
        <f>INDEX('Plant data'!F:F,MATCH('Blast furnaces'!$A763,'Plant data'!$A:$A,0))</f>
        <v>China</v>
      </c>
      <c r="E763" s="3" t="s">
        <v>1265</v>
      </c>
      <c r="F763" s="3" t="s">
        <v>27</v>
      </c>
      <c r="G763" s="5" t="s">
        <v>1262</v>
      </c>
      <c r="H763" s="3" t="s">
        <v>40</v>
      </c>
      <c r="I763" s="3" t="s">
        <v>30</v>
      </c>
      <c r="J763" s="3" t="s">
        <v>30</v>
      </c>
      <c r="K763" s="3" t="s">
        <v>30</v>
      </c>
      <c r="L763" s="3" t="s">
        <v>30</v>
      </c>
      <c r="M763" s="6">
        <v>43336</v>
      </c>
      <c r="N763" s="3" t="s">
        <v>30</v>
      </c>
      <c r="O763" s="3" t="s">
        <v>30</v>
      </c>
      <c r="P763" s="3">
        <v>550</v>
      </c>
      <c r="Q763" s="3">
        <v>450</v>
      </c>
      <c r="R763" s="8"/>
      <c r="S763" s="9" t="str">
        <f t="shared" si="82"/>
        <v/>
      </c>
      <c r="T763" s="9" t="str">
        <f t="shared" ref="T763:T764" si="87">IF(R763="","",EDATE(S763,240))</f>
        <v/>
      </c>
      <c r="U763" s="2"/>
      <c r="V763" s="2"/>
      <c r="W763" s="2"/>
    </row>
    <row r="764" spans="1:23" ht="14.5" hidden="1" x14ac:dyDescent="0.35">
      <c r="A764" s="3" t="s">
        <v>1260</v>
      </c>
      <c r="B764" s="3" t="str">
        <f>INDEX('Plant data'!D:D,MATCH('Blast furnaces'!$A764,'Plant data'!$A:$A,0))</f>
        <v>Yi'an</v>
      </c>
      <c r="C764" s="3" t="str">
        <f>INDEX('Plant data'!E:E,MATCH('Blast furnaces'!$A764,'Plant data'!$A:$A,0))</f>
        <v>Shanxi</v>
      </c>
      <c r="D764" s="3" t="str">
        <f>INDEX('Plant data'!F:F,MATCH('Blast furnaces'!$A764,'Plant data'!$A:$A,0))</f>
        <v>China</v>
      </c>
      <c r="E764" s="3" t="s">
        <v>1266</v>
      </c>
      <c r="F764" s="3" t="s">
        <v>79</v>
      </c>
      <c r="G764" s="5" t="s">
        <v>1262</v>
      </c>
      <c r="H764" s="3" t="s">
        <v>40</v>
      </c>
      <c r="I764" s="3" t="s">
        <v>30</v>
      </c>
      <c r="J764" s="3" t="s">
        <v>30</v>
      </c>
      <c r="K764" s="3" t="s">
        <v>30</v>
      </c>
      <c r="L764" s="3" t="s">
        <v>30</v>
      </c>
      <c r="M764" s="6">
        <v>43336</v>
      </c>
      <c r="N764" s="3" t="s">
        <v>30</v>
      </c>
      <c r="O764" s="3" t="s">
        <v>30</v>
      </c>
      <c r="P764" s="3">
        <v>550</v>
      </c>
      <c r="Q764" s="3">
        <v>450</v>
      </c>
      <c r="R764" s="8"/>
      <c r="S764" s="9" t="str">
        <f t="shared" si="82"/>
        <v/>
      </c>
      <c r="T764" s="9" t="str">
        <f t="shared" si="87"/>
        <v/>
      </c>
      <c r="U764" s="2"/>
      <c r="V764" s="2"/>
      <c r="W764" s="2"/>
    </row>
    <row r="765" spans="1:23" ht="14.5" hidden="1" x14ac:dyDescent="0.35">
      <c r="A765" s="3" t="s">
        <v>1267</v>
      </c>
      <c r="B765" s="3" t="str">
        <f>INDEX('Plant data'!D:D,MATCH('Blast furnaces'!$A765,'Plant data'!$A:$A,0))</f>
        <v>Gaoxian</v>
      </c>
      <c r="C765" s="3" t="str">
        <f>INDEX('Plant data'!E:E,MATCH('Blast furnaces'!$A765,'Plant data'!$A:$A,0))</f>
        <v>Shanxi</v>
      </c>
      <c r="D765" s="3" t="str">
        <f>INDEX('Plant data'!F:F,MATCH('Blast furnaces'!$A765,'Plant data'!$A:$A,0))</f>
        <v>China</v>
      </c>
      <c r="E765" s="3" t="s">
        <v>1268</v>
      </c>
      <c r="F765" s="3" t="s">
        <v>62</v>
      </c>
      <c r="G765" s="5" t="s">
        <v>1269</v>
      </c>
      <c r="H765" s="3" t="s">
        <v>190</v>
      </c>
      <c r="I765" s="3" t="s">
        <v>30</v>
      </c>
      <c r="J765" s="3" t="s">
        <v>30</v>
      </c>
      <c r="K765" s="3" t="s">
        <v>30</v>
      </c>
      <c r="L765" s="3" t="s">
        <v>30</v>
      </c>
      <c r="M765" s="3" t="s">
        <v>30</v>
      </c>
      <c r="N765" s="3" t="s">
        <v>30</v>
      </c>
      <c r="O765" s="3">
        <v>2020</v>
      </c>
      <c r="P765" s="3">
        <v>550</v>
      </c>
      <c r="Q765" s="3">
        <v>450</v>
      </c>
      <c r="R765" s="8"/>
      <c r="S765" s="9" t="str">
        <f t="shared" si="82"/>
        <v/>
      </c>
      <c r="T765" s="2"/>
      <c r="U765" s="2"/>
      <c r="V765" s="2"/>
      <c r="W765" s="2"/>
    </row>
    <row r="766" spans="1:23" ht="14.5" hidden="1" x14ac:dyDescent="0.35">
      <c r="A766" s="3" t="s">
        <v>1267</v>
      </c>
      <c r="B766" s="3" t="str">
        <f>INDEX('Plant data'!D:D,MATCH('Blast furnaces'!$A766,'Plant data'!$A:$A,0))</f>
        <v>Gaoxian</v>
      </c>
      <c r="C766" s="3" t="str">
        <f>INDEX('Plant data'!E:E,MATCH('Blast furnaces'!$A766,'Plant data'!$A:$A,0))</f>
        <v>Shanxi</v>
      </c>
      <c r="D766" s="3" t="str">
        <f>INDEX('Plant data'!F:F,MATCH('Blast furnaces'!$A766,'Plant data'!$A:$A,0))</f>
        <v>China</v>
      </c>
      <c r="E766" s="3" t="s">
        <v>1270</v>
      </c>
      <c r="F766" s="3" t="s">
        <v>180</v>
      </c>
      <c r="G766" s="5" t="s">
        <v>1269</v>
      </c>
      <c r="H766" s="3" t="s">
        <v>190</v>
      </c>
      <c r="I766" s="3" t="s">
        <v>30</v>
      </c>
      <c r="J766" s="3" t="s">
        <v>30</v>
      </c>
      <c r="K766" s="3" t="s">
        <v>30</v>
      </c>
      <c r="L766" s="3" t="s">
        <v>30</v>
      </c>
      <c r="M766" s="3" t="s">
        <v>30</v>
      </c>
      <c r="N766" s="3" t="s">
        <v>30</v>
      </c>
      <c r="O766" s="3">
        <v>2020</v>
      </c>
      <c r="P766" s="3">
        <v>550</v>
      </c>
      <c r="Q766" s="3">
        <v>450</v>
      </c>
      <c r="R766" s="8"/>
      <c r="S766" s="9" t="str">
        <f t="shared" si="82"/>
        <v/>
      </c>
      <c r="T766" s="2"/>
      <c r="U766" s="2"/>
      <c r="V766" s="2"/>
      <c r="W766" s="2"/>
    </row>
    <row r="767" spans="1:23" ht="14.5" hidden="1" x14ac:dyDescent="0.35">
      <c r="A767" s="3" t="s">
        <v>1267</v>
      </c>
      <c r="B767" s="3" t="str">
        <f>INDEX('Plant data'!D:D,MATCH('Blast furnaces'!$A767,'Plant data'!$A:$A,0))</f>
        <v>Gaoxian</v>
      </c>
      <c r="C767" s="3" t="str">
        <f>INDEX('Plant data'!E:E,MATCH('Blast furnaces'!$A767,'Plant data'!$A:$A,0))</f>
        <v>Shanxi</v>
      </c>
      <c r="D767" s="3" t="str">
        <f>INDEX('Plant data'!F:F,MATCH('Blast furnaces'!$A767,'Plant data'!$A:$A,0))</f>
        <v>China</v>
      </c>
      <c r="E767" s="3" t="s">
        <v>1271</v>
      </c>
      <c r="F767" s="3" t="s">
        <v>236</v>
      </c>
      <c r="G767" s="5" t="s">
        <v>1269</v>
      </c>
      <c r="H767" s="3" t="s">
        <v>190</v>
      </c>
      <c r="I767" s="3" t="s">
        <v>30</v>
      </c>
      <c r="J767" s="3" t="s">
        <v>30</v>
      </c>
      <c r="K767" s="3" t="s">
        <v>30</v>
      </c>
      <c r="L767" s="3" t="s">
        <v>30</v>
      </c>
      <c r="M767" s="3" t="s">
        <v>30</v>
      </c>
      <c r="N767" s="3" t="s">
        <v>30</v>
      </c>
      <c r="O767" s="3">
        <v>2020</v>
      </c>
      <c r="P767" s="3">
        <v>550</v>
      </c>
      <c r="Q767" s="3">
        <v>450</v>
      </c>
      <c r="R767" s="8"/>
      <c r="S767" s="9" t="str">
        <f t="shared" si="82"/>
        <v/>
      </c>
      <c r="T767" s="2"/>
      <c r="U767" s="2"/>
      <c r="V767" s="2"/>
      <c r="W767" s="2"/>
    </row>
    <row r="768" spans="1:23" ht="14.5" hidden="1" x14ac:dyDescent="0.35">
      <c r="A768" s="3" t="s">
        <v>1267</v>
      </c>
      <c r="B768" s="3" t="str">
        <f>INDEX('Plant data'!D:D,MATCH('Blast furnaces'!$A768,'Plant data'!$A:$A,0))</f>
        <v>Gaoxian</v>
      </c>
      <c r="C768" s="3" t="str">
        <f>INDEX('Plant data'!E:E,MATCH('Blast furnaces'!$A768,'Plant data'!$A:$A,0))</f>
        <v>Shanxi</v>
      </c>
      <c r="D768" s="3" t="str">
        <f>INDEX('Plant data'!F:F,MATCH('Blast furnaces'!$A768,'Plant data'!$A:$A,0))</f>
        <v>China</v>
      </c>
      <c r="E768" s="3" t="s">
        <v>1272</v>
      </c>
      <c r="F768" s="3" t="s">
        <v>243</v>
      </c>
      <c r="G768" s="5" t="s">
        <v>1269</v>
      </c>
      <c r="H768" s="3" t="s">
        <v>190</v>
      </c>
      <c r="I768" s="3" t="s">
        <v>30</v>
      </c>
      <c r="J768" s="3" t="s">
        <v>30</v>
      </c>
      <c r="K768" s="3" t="s">
        <v>30</v>
      </c>
      <c r="L768" s="3" t="s">
        <v>30</v>
      </c>
      <c r="M768" s="3" t="s">
        <v>30</v>
      </c>
      <c r="N768" s="3" t="s">
        <v>30</v>
      </c>
      <c r="O768" s="3">
        <v>2020</v>
      </c>
      <c r="P768" s="3">
        <v>550</v>
      </c>
      <c r="Q768" s="3">
        <v>450</v>
      </c>
      <c r="R768" s="8"/>
      <c r="S768" s="9" t="str">
        <f t="shared" si="82"/>
        <v/>
      </c>
      <c r="T768" s="2"/>
      <c r="U768" s="2"/>
      <c r="V768" s="2"/>
      <c r="W768" s="2"/>
    </row>
    <row r="769" spans="1:23" ht="14.5" hidden="1" x14ac:dyDescent="0.35">
      <c r="A769" s="3" t="s">
        <v>1267</v>
      </c>
      <c r="B769" s="3" t="str">
        <f>INDEX('Plant data'!D:D,MATCH('Blast furnaces'!$A769,'Plant data'!$A:$A,0))</f>
        <v>Gaoxian</v>
      </c>
      <c r="C769" s="3" t="str">
        <f>INDEX('Plant data'!E:E,MATCH('Blast furnaces'!$A769,'Plant data'!$A:$A,0))</f>
        <v>Shanxi</v>
      </c>
      <c r="D769" s="3" t="str">
        <f>INDEX('Plant data'!F:F,MATCH('Blast furnaces'!$A769,'Plant data'!$A:$A,0))</f>
        <v>China</v>
      </c>
      <c r="E769" s="3" t="s">
        <v>1273</v>
      </c>
      <c r="F769" s="3" t="s">
        <v>245</v>
      </c>
      <c r="G769" s="5" t="s">
        <v>1269</v>
      </c>
      <c r="H769" s="3" t="s">
        <v>190</v>
      </c>
      <c r="I769" s="3" t="s">
        <v>30</v>
      </c>
      <c r="J769" s="3" t="s">
        <v>30</v>
      </c>
      <c r="K769" s="3" t="s">
        <v>30</v>
      </c>
      <c r="L769" s="3" t="s">
        <v>30</v>
      </c>
      <c r="M769" s="3" t="s">
        <v>30</v>
      </c>
      <c r="N769" s="3" t="s">
        <v>30</v>
      </c>
      <c r="O769" s="3">
        <v>2020</v>
      </c>
      <c r="P769" s="3">
        <v>650</v>
      </c>
      <c r="Q769" s="3">
        <v>550</v>
      </c>
      <c r="R769" s="8"/>
      <c r="S769" s="9" t="str">
        <f t="shared" si="82"/>
        <v/>
      </c>
      <c r="T769" s="2"/>
      <c r="U769" s="2"/>
      <c r="V769" s="2"/>
      <c r="W769" s="2"/>
    </row>
    <row r="770" spans="1:23" ht="14.5" hidden="1" x14ac:dyDescent="0.35">
      <c r="A770" s="3" t="s">
        <v>1267</v>
      </c>
      <c r="B770" s="3" t="str">
        <f>INDEX('Plant data'!D:D,MATCH('Blast furnaces'!$A770,'Plant data'!$A:$A,0))</f>
        <v>Gaoxian</v>
      </c>
      <c r="C770" s="3" t="str">
        <f>INDEX('Plant data'!E:E,MATCH('Blast furnaces'!$A770,'Plant data'!$A:$A,0))</f>
        <v>Shanxi</v>
      </c>
      <c r="D770" s="3" t="str">
        <f>INDEX('Plant data'!F:F,MATCH('Blast furnaces'!$A770,'Plant data'!$A:$A,0))</f>
        <v>China</v>
      </c>
      <c r="E770" s="3" t="s">
        <v>1274</v>
      </c>
      <c r="F770" s="3" t="s">
        <v>247</v>
      </c>
      <c r="G770" s="5" t="s">
        <v>1269</v>
      </c>
      <c r="H770" s="3" t="s">
        <v>190</v>
      </c>
      <c r="I770" s="3" t="s">
        <v>30</v>
      </c>
      <c r="J770" s="3" t="s">
        <v>30</v>
      </c>
      <c r="K770" s="3" t="s">
        <v>30</v>
      </c>
      <c r="L770" s="3" t="s">
        <v>30</v>
      </c>
      <c r="M770" s="3" t="s">
        <v>30</v>
      </c>
      <c r="N770" s="3" t="s">
        <v>30</v>
      </c>
      <c r="O770" s="3">
        <v>2020</v>
      </c>
      <c r="P770" s="3">
        <v>650</v>
      </c>
      <c r="Q770" s="3">
        <v>550</v>
      </c>
      <c r="R770" s="8"/>
      <c r="S770" s="9" t="str">
        <f t="shared" si="82"/>
        <v/>
      </c>
      <c r="T770" s="2"/>
      <c r="U770" s="2"/>
      <c r="V770" s="2"/>
      <c r="W770" s="2"/>
    </row>
    <row r="771" spans="1:23" ht="14.5" hidden="1" x14ac:dyDescent="0.35">
      <c r="A771" s="3" t="s">
        <v>1275</v>
      </c>
      <c r="B771" s="3" t="str">
        <f>INDEX('Plant data'!D:D,MATCH('Blast furnaces'!$A771,'Plant data'!$A:$A,0))</f>
        <v>Jingmao</v>
      </c>
      <c r="C771" s="3" t="str">
        <f>INDEX('Plant data'!E:E,MATCH('Blast furnaces'!$A771,'Plant data'!$A:$A,0))</f>
        <v>Shanxi</v>
      </c>
      <c r="D771" s="3" t="str">
        <f>INDEX('Plant data'!F:F,MATCH('Blast furnaces'!$A771,'Plant data'!$A:$A,0))</f>
        <v>China</v>
      </c>
      <c r="E771" s="3" t="s">
        <v>1276</v>
      </c>
      <c r="F771" s="3" t="s">
        <v>62</v>
      </c>
      <c r="G771" s="5" t="s">
        <v>1277</v>
      </c>
      <c r="H771" s="3" t="s">
        <v>190</v>
      </c>
      <c r="I771" s="3" t="s">
        <v>30</v>
      </c>
      <c r="J771" s="3" t="s">
        <v>30</v>
      </c>
      <c r="K771" s="3" t="s">
        <v>30</v>
      </c>
      <c r="L771" s="3" t="s">
        <v>30</v>
      </c>
      <c r="M771" s="3">
        <v>2018</v>
      </c>
      <c r="N771" s="3">
        <v>2018</v>
      </c>
      <c r="O771" s="3">
        <v>2021</v>
      </c>
      <c r="P771" s="3">
        <v>550</v>
      </c>
      <c r="Q771" s="3">
        <v>450</v>
      </c>
      <c r="R771" s="8"/>
      <c r="S771" s="9" t="str">
        <f t="shared" ref="S771:S834" si="88">_xlfn.LET(
  _xlpm.x, R771,
  _xlpm.t, TEXT(R771,"@"),
  IF(R771="","",
     IF(ISNUMBER(_xlpm.x),
        IF(_xlpm.x&gt;=30000, _xlpm.x, DATE(_xlpm.x,1,1)),
        DATE(
          LEFT(_xlpm.t,4),
          IF(LEN(_xlpm.t)&gt;=7, MID(_xlpm.t,6,2), 1),
          IF(LEN(_xlpm.t)&gt;=10, RIGHT(_xlpm.t,2), 1)
        )
     )
  )
)</f>
        <v/>
      </c>
      <c r="T771" s="2"/>
      <c r="U771" s="2"/>
      <c r="V771" s="2"/>
      <c r="W771" s="2"/>
    </row>
    <row r="772" spans="1:23" ht="14.5" hidden="1" x14ac:dyDescent="0.35">
      <c r="A772" s="3" t="s">
        <v>1275</v>
      </c>
      <c r="B772" s="3" t="str">
        <f>INDEX('Plant data'!D:D,MATCH('Blast furnaces'!$A772,'Plant data'!$A:$A,0))</f>
        <v>Jingmao</v>
      </c>
      <c r="C772" s="3" t="str">
        <f>INDEX('Plant data'!E:E,MATCH('Blast furnaces'!$A772,'Plant data'!$A:$A,0))</f>
        <v>Shanxi</v>
      </c>
      <c r="D772" s="3" t="str">
        <f>INDEX('Plant data'!F:F,MATCH('Blast furnaces'!$A772,'Plant data'!$A:$A,0))</f>
        <v>China</v>
      </c>
      <c r="E772" s="3" t="s">
        <v>1278</v>
      </c>
      <c r="F772" s="3" t="s">
        <v>180</v>
      </c>
      <c r="G772" s="5" t="s">
        <v>1277</v>
      </c>
      <c r="H772" s="3" t="s">
        <v>190</v>
      </c>
      <c r="I772" s="3" t="s">
        <v>30</v>
      </c>
      <c r="J772" s="3" t="s">
        <v>30</v>
      </c>
      <c r="K772" s="3" t="s">
        <v>30</v>
      </c>
      <c r="L772" s="3" t="s">
        <v>30</v>
      </c>
      <c r="M772" s="3">
        <v>2018</v>
      </c>
      <c r="N772" s="3">
        <v>2018</v>
      </c>
      <c r="O772" s="3">
        <v>2021</v>
      </c>
      <c r="P772" s="3">
        <v>650</v>
      </c>
      <c r="Q772" s="3">
        <v>550</v>
      </c>
      <c r="R772" s="8"/>
      <c r="S772" s="9" t="str">
        <f t="shared" si="88"/>
        <v/>
      </c>
      <c r="T772" s="2"/>
      <c r="U772" s="2"/>
      <c r="V772" s="2"/>
      <c r="W772" s="2"/>
    </row>
    <row r="773" spans="1:23" ht="14.5" hidden="1" x14ac:dyDescent="0.35">
      <c r="A773" s="3" t="s">
        <v>1275</v>
      </c>
      <c r="B773" s="3" t="str">
        <f>INDEX('Plant data'!D:D,MATCH('Blast furnaces'!$A773,'Plant data'!$A:$A,0))</f>
        <v>Jingmao</v>
      </c>
      <c r="C773" s="3" t="str">
        <f>INDEX('Plant data'!E:E,MATCH('Blast furnaces'!$A773,'Plant data'!$A:$A,0))</f>
        <v>Shanxi</v>
      </c>
      <c r="D773" s="3" t="str">
        <f>INDEX('Plant data'!F:F,MATCH('Blast furnaces'!$A773,'Plant data'!$A:$A,0))</f>
        <v>China</v>
      </c>
      <c r="E773" s="3" t="s">
        <v>1279</v>
      </c>
      <c r="F773" s="3" t="s">
        <v>236</v>
      </c>
      <c r="G773" s="5" t="s">
        <v>1277</v>
      </c>
      <c r="H773" s="3" t="s">
        <v>190</v>
      </c>
      <c r="I773" s="3" t="s">
        <v>30</v>
      </c>
      <c r="J773" s="3" t="s">
        <v>30</v>
      </c>
      <c r="K773" s="3" t="s">
        <v>30</v>
      </c>
      <c r="L773" s="3" t="s">
        <v>30</v>
      </c>
      <c r="M773" s="3">
        <v>2018</v>
      </c>
      <c r="N773" s="3">
        <v>2018</v>
      </c>
      <c r="O773" s="3">
        <v>2021</v>
      </c>
      <c r="P773" s="3">
        <v>650</v>
      </c>
      <c r="Q773" s="3">
        <v>550</v>
      </c>
      <c r="R773" s="8"/>
      <c r="S773" s="9" t="str">
        <f t="shared" si="88"/>
        <v/>
      </c>
      <c r="T773" s="2"/>
      <c r="U773" s="2"/>
      <c r="V773" s="2"/>
      <c r="W773" s="2"/>
    </row>
    <row r="774" spans="1:23" ht="14.5" hidden="1" x14ac:dyDescent="0.35">
      <c r="A774" s="3" t="s">
        <v>1280</v>
      </c>
      <c r="B774" s="3" t="str">
        <f>INDEX('Plant data'!D:D,MATCH('Blast furnaces'!$A774,'Plant data'!$A:$A,0))</f>
        <v>unknown</v>
      </c>
      <c r="C774" s="3" t="str">
        <f>INDEX('Plant data'!E:E,MATCH('Blast furnaces'!$A774,'Plant data'!$A:$A,0))</f>
        <v>Shanxi</v>
      </c>
      <c r="D774" s="3" t="str">
        <f>INDEX('Plant data'!F:F,MATCH('Blast furnaces'!$A774,'Plant data'!$A:$A,0))</f>
        <v>China</v>
      </c>
      <c r="E774" s="3" t="s">
        <v>1281</v>
      </c>
      <c r="F774" s="3" t="s">
        <v>62</v>
      </c>
      <c r="G774" s="5" t="s">
        <v>1282</v>
      </c>
      <c r="H774" s="3" t="s">
        <v>29</v>
      </c>
      <c r="I774" s="3" t="s">
        <v>30</v>
      </c>
      <c r="J774" s="3" t="s">
        <v>30</v>
      </c>
      <c r="K774" s="3">
        <v>2022</v>
      </c>
      <c r="L774" s="3">
        <v>3</v>
      </c>
      <c r="M774" s="3" t="s">
        <v>30</v>
      </c>
      <c r="N774" s="3" t="s">
        <v>30</v>
      </c>
      <c r="O774" s="3" t="s">
        <v>30</v>
      </c>
      <c r="P774" s="3">
        <v>1800</v>
      </c>
      <c r="Q774" s="3">
        <v>1860</v>
      </c>
      <c r="R774" s="8"/>
      <c r="S774" s="9" t="str">
        <f t="shared" si="88"/>
        <v/>
      </c>
      <c r="T774" s="9" t="str">
        <f t="shared" ref="T774:T775" si="89">IF(R774="","",EDATE(S774,240))</f>
        <v/>
      </c>
      <c r="U774" s="2"/>
      <c r="V774" s="2"/>
      <c r="W774" s="2"/>
    </row>
    <row r="775" spans="1:23" ht="14.5" hidden="1" x14ac:dyDescent="0.35">
      <c r="A775" s="3" t="s">
        <v>1280</v>
      </c>
      <c r="B775" s="3" t="str">
        <f>INDEX('Plant data'!D:D,MATCH('Blast furnaces'!$A775,'Plant data'!$A:$A,0))</f>
        <v>unknown</v>
      </c>
      <c r="C775" s="3" t="str">
        <f>INDEX('Plant data'!E:E,MATCH('Blast furnaces'!$A775,'Plant data'!$A:$A,0))</f>
        <v>Shanxi</v>
      </c>
      <c r="D775" s="3" t="str">
        <f>INDEX('Plant data'!F:F,MATCH('Blast furnaces'!$A775,'Plant data'!$A:$A,0))</f>
        <v>China</v>
      </c>
      <c r="E775" s="3" t="s">
        <v>1283</v>
      </c>
      <c r="F775" s="3" t="s">
        <v>180</v>
      </c>
      <c r="G775" s="5" t="s">
        <v>1282</v>
      </c>
      <c r="H775" s="3" t="s">
        <v>29</v>
      </c>
      <c r="I775" s="3" t="s">
        <v>30</v>
      </c>
      <c r="J775" s="3" t="s">
        <v>30</v>
      </c>
      <c r="K775" s="3">
        <v>2021</v>
      </c>
      <c r="L775" s="3">
        <v>4</v>
      </c>
      <c r="M775" s="3" t="s">
        <v>30</v>
      </c>
      <c r="N775" s="3" t="s">
        <v>30</v>
      </c>
      <c r="O775" s="3" t="s">
        <v>30</v>
      </c>
      <c r="P775" s="3">
        <v>1180</v>
      </c>
      <c r="Q775" s="3">
        <v>1280</v>
      </c>
      <c r="R775" s="8"/>
      <c r="S775" s="9" t="str">
        <f t="shared" si="88"/>
        <v/>
      </c>
      <c r="T775" s="9" t="str">
        <f t="shared" si="89"/>
        <v/>
      </c>
      <c r="U775" s="2"/>
      <c r="V775" s="2"/>
      <c r="W775" s="2"/>
    </row>
    <row r="776" spans="1:23" ht="14.5" hidden="1" x14ac:dyDescent="0.35">
      <c r="A776" s="3" t="s">
        <v>1280</v>
      </c>
      <c r="B776" s="3" t="str">
        <f>INDEX('Plant data'!D:D,MATCH('Blast furnaces'!$A776,'Plant data'!$A:$A,0))</f>
        <v>unknown</v>
      </c>
      <c r="C776" s="3" t="str">
        <f>INDEX('Plant data'!E:E,MATCH('Blast furnaces'!$A776,'Plant data'!$A:$A,0))</f>
        <v>Shanxi</v>
      </c>
      <c r="D776" s="3" t="str">
        <f>INDEX('Plant data'!F:F,MATCH('Blast furnaces'!$A776,'Plant data'!$A:$A,0))</f>
        <v>China</v>
      </c>
      <c r="E776" s="3" t="s">
        <v>1284</v>
      </c>
      <c r="F776" s="3" t="s">
        <v>236</v>
      </c>
      <c r="G776" s="5" t="s">
        <v>1282</v>
      </c>
      <c r="H776" s="3" t="s">
        <v>190</v>
      </c>
      <c r="I776" s="3" t="s">
        <v>30</v>
      </c>
      <c r="J776" s="3" t="s">
        <v>30</v>
      </c>
      <c r="K776" s="3" t="s">
        <v>30</v>
      </c>
      <c r="L776" s="3" t="s">
        <v>30</v>
      </c>
      <c r="M776" s="3" t="s">
        <v>30</v>
      </c>
      <c r="N776" s="3" t="s">
        <v>30</v>
      </c>
      <c r="O776" s="4">
        <v>44317</v>
      </c>
      <c r="P776" s="3">
        <v>550</v>
      </c>
      <c r="Q776" s="3">
        <v>450</v>
      </c>
      <c r="R776" s="8"/>
      <c r="S776" s="9" t="str">
        <f t="shared" si="88"/>
        <v/>
      </c>
      <c r="T776" s="2"/>
      <c r="U776" s="2"/>
      <c r="V776" s="2"/>
      <c r="W776" s="2"/>
    </row>
    <row r="777" spans="1:23" ht="14.5" hidden="1" x14ac:dyDescent="0.35">
      <c r="A777" s="3" t="s">
        <v>1280</v>
      </c>
      <c r="B777" s="3" t="str">
        <f>INDEX('Plant data'!D:D,MATCH('Blast furnaces'!$A777,'Plant data'!$A:$A,0))</f>
        <v>unknown</v>
      </c>
      <c r="C777" s="3" t="str">
        <f>INDEX('Plant data'!E:E,MATCH('Blast furnaces'!$A777,'Plant data'!$A:$A,0))</f>
        <v>Shanxi</v>
      </c>
      <c r="D777" s="3" t="str">
        <f>INDEX('Plant data'!F:F,MATCH('Blast furnaces'!$A777,'Plant data'!$A:$A,0))</f>
        <v>China</v>
      </c>
      <c r="E777" s="3" t="s">
        <v>1285</v>
      </c>
      <c r="F777" s="3" t="s">
        <v>243</v>
      </c>
      <c r="G777" s="5" t="s">
        <v>1282</v>
      </c>
      <c r="H777" s="3" t="s">
        <v>190</v>
      </c>
      <c r="I777" s="3" t="s">
        <v>30</v>
      </c>
      <c r="J777" s="3" t="s">
        <v>30</v>
      </c>
      <c r="K777" s="3" t="s">
        <v>30</v>
      </c>
      <c r="L777" s="3" t="s">
        <v>30</v>
      </c>
      <c r="M777" s="3" t="s">
        <v>30</v>
      </c>
      <c r="N777" s="3" t="s">
        <v>30</v>
      </c>
      <c r="O777" s="4">
        <v>44317</v>
      </c>
      <c r="P777" s="3">
        <v>650</v>
      </c>
      <c r="Q777" s="3">
        <v>550</v>
      </c>
      <c r="R777" s="8"/>
      <c r="S777" s="9" t="str">
        <f t="shared" si="88"/>
        <v/>
      </c>
      <c r="T777" s="2"/>
      <c r="U777" s="2"/>
      <c r="V777" s="2"/>
      <c r="W777" s="2"/>
    </row>
    <row r="778" spans="1:23" ht="14.5" hidden="1" x14ac:dyDescent="0.35">
      <c r="A778" s="3" t="s">
        <v>1286</v>
      </c>
      <c r="B778" s="3" t="str">
        <f>INDEX('Plant data'!D:D,MATCH('Blast furnaces'!$A778,'Plant data'!$A:$A,0))</f>
        <v>Shijing</v>
      </c>
      <c r="C778" s="3" t="str">
        <f>INDEX('Plant data'!E:E,MATCH('Blast furnaces'!$A778,'Plant data'!$A:$A,0))</f>
        <v>Shanxi</v>
      </c>
      <c r="D778" s="3" t="str">
        <f>INDEX('Plant data'!F:F,MATCH('Blast furnaces'!$A778,'Plant data'!$A:$A,0))</f>
        <v>China</v>
      </c>
      <c r="E778" s="3" t="s">
        <v>1287</v>
      </c>
      <c r="F778" s="3" t="s">
        <v>62</v>
      </c>
      <c r="G778" s="5" t="s">
        <v>1288</v>
      </c>
      <c r="H778" s="3" t="s">
        <v>29</v>
      </c>
      <c r="I778" s="3" t="s">
        <v>30</v>
      </c>
      <c r="J778" s="3" t="s">
        <v>30</v>
      </c>
      <c r="K778" s="3" t="s">
        <v>30</v>
      </c>
      <c r="L778" s="3" t="s">
        <v>30</v>
      </c>
      <c r="M778" s="3" t="s">
        <v>30</v>
      </c>
      <c r="N778" s="3" t="s">
        <v>30</v>
      </c>
      <c r="O778" s="3" t="s">
        <v>30</v>
      </c>
      <c r="P778" s="3">
        <v>650</v>
      </c>
      <c r="Q778" s="3">
        <v>550</v>
      </c>
      <c r="R778" s="6">
        <v>44738</v>
      </c>
      <c r="S778" s="9">
        <f t="shared" si="88"/>
        <v>44738</v>
      </c>
      <c r="T778" s="9">
        <f t="shared" ref="T778:T779" si="90">IF(R778="","",EDATE(S778,240))</f>
        <v>52043</v>
      </c>
      <c r="U778" s="2"/>
      <c r="V778" s="2"/>
      <c r="W778" s="2"/>
    </row>
    <row r="779" spans="1:23" ht="14.5" hidden="1" x14ac:dyDescent="0.35">
      <c r="A779" s="3" t="s">
        <v>1286</v>
      </c>
      <c r="B779" s="3" t="str">
        <f>INDEX('Plant data'!D:D,MATCH('Blast furnaces'!$A779,'Plant data'!$A:$A,0))</f>
        <v>Shijing</v>
      </c>
      <c r="C779" s="3" t="str">
        <f>INDEX('Plant data'!E:E,MATCH('Blast furnaces'!$A779,'Plant data'!$A:$A,0))</f>
        <v>Shanxi</v>
      </c>
      <c r="D779" s="3" t="str">
        <f>INDEX('Plant data'!F:F,MATCH('Blast furnaces'!$A779,'Plant data'!$A:$A,0))</f>
        <v>China</v>
      </c>
      <c r="E779" s="3" t="s">
        <v>1289</v>
      </c>
      <c r="F779" s="3" t="s">
        <v>180</v>
      </c>
      <c r="G779" s="5" t="s">
        <v>1288</v>
      </c>
      <c r="H779" s="3" t="s">
        <v>29</v>
      </c>
      <c r="I779" s="3" t="s">
        <v>30</v>
      </c>
      <c r="J779" s="3" t="s">
        <v>30</v>
      </c>
      <c r="K779" s="3" t="s">
        <v>30</v>
      </c>
      <c r="L779" s="3" t="s">
        <v>30</v>
      </c>
      <c r="M779" s="3" t="s">
        <v>30</v>
      </c>
      <c r="N779" s="3" t="s">
        <v>30</v>
      </c>
      <c r="O779" s="3" t="s">
        <v>30</v>
      </c>
      <c r="P779" s="3">
        <v>720</v>
      </c>
      <c r="Q779" s="3">
        <v>630</v>
      </c>
      <c r="R779" s="6">
        <v>44757</v>
      </c>
      <c r="S779" s="9">
        <f t="shared" si="88"/>
        <v>44757</v>
      </c>
      <c r="T779" s="9">
        <f t="shared" si="90"/>
        <v>52062</v>
      </c>
      <c r="U779" s="2"/>
      <c r="V779" s="2"/>
      <c r="W779" s="2"/>
    </row>
    <row r="780" spans="1:23" ht="14.5" hidden="1" x14ac:dyDescent="0.35">
      <c r="A780" s="3" t="s">
        <v>1290</v>
      </c>
      <c r="B780" s="3" t="str">
        <f>INDEX('Plant data'!D:D,MATCH('Blast furnaces'!$A780,'Plant data'!$A:$A,0))</f>
        <v>Senglou</v>
      </c>
      <c r="C780" s="3" t="str">
        <f>INDEX('Plant data'!E:E,MATCH('Blast furnaces'!$A780,'Plant data'!$A:$A,0))</f>
        <v>Shanxi</v>
      </c>
      <c r="D780" s="3" t="str">
        <f>INDEX('Plant data'!F:F,MATCH('Blast furnaces'!$A780,'Plant data'!$A:$A,0))</f>
        <v>China</v>
      </c>
      <c r="E780" s="3" t="s">
        <v>1291</v>
      </c>
      <c r="F780" s="3" t="s">
        <v>236</v>
      </c>
      <c r="G780" s="5" t="s">
        <v>1292</v>
      </c>
      <c r="H780" s="3" t="s">
        <v>53</v>
      </c>
      <c r="I780" s="3" t="s">
        <v>30</v>
      </c>
      <c r="J780" s="3" t="s">
        <v>30</v>
      </c>
      <c r="K780" s="3">
        <v>2022</v>
      </c>
      <c r="L780" s="3">
        <v>3</v>
      </c>
      <c r="M780" s="3" t="s">
        <v>30</v>
      </c>
      <c r="N780" s="6">
        <v>45582</v>
      </c>
      <c r="O780" s="3" t="s">
        <v>30</v>
      </c>
      <c r="P780" s="3">
        <v>1220</v>
      </c>
      <c r="Q780" s="3">
        <v>1350</v>
      </c>
      <c r="R780" s="6">
        <v>44768</v>
      </c>
      <c r="S780" s="9">
        <f t="shared" si="88"/>
        <v>44768</v>
      </c>
      <c r="T780" s="2"/>
      <c r="U780" s="2"/>
      <c r="V780" s="2"/>
      <c r="W780" s="2"/>
    </row>
    <row r="781" spans="1:23" ht="14.5" hidden="1" x14ac:dyDescent="0.35">
      <c r="A781" s="3" t="s">
        <v>1290</v>
      </c>
      <c r="B781" s="3" t="str">
        <f>INDEX('Plant data'!D:D,MATCH('Blast furnaces'!$A781,'Plant data'!$A:$A,0))</f>
        <v>Senglou</v>
      </c>
      <c r="C781" s="3" t="str">
        <f>INDEX('Plant data'!E:E,MATCH('Blast furnaces'!$A781,'Plant data'!$A:$A,0))</f>
        <v>Shanxi</v>
      </c>
      <c r="D781" s="3" t="str">
        <f>INDEX('Plant data'!F:F,MATCH('Blast furnaces'!$A781,'Plant data'!$A:$A,0))</f>
        <v>China</v>
      </c>
      <c r="E781" s="3" t="s">
        <v>1293</v>
      </c>
      <c r="F781" s="3" t="s">
        <v>62</v>
      </c>
      <c r="G781" s="5" t="s">
        <v>1292</v>
      </c>
      <c r="H781" s="3" t="s">
        <v>190</v>
      </c>
      <c r="I781" s="3" t="s">
        <v>30</v>
      </c>
      <c r="J781" s="3">
        <v>2003</v>
      </c>
      <c r="K781" s="3">
        <v>2004</v>
      </c>
      <c r="L781" s="3">
        <v>18</v>
      </c>
      <c r="M781" s="6">
        <v>43277</v>
      </c>
      <c r="N781" s="3" t="s">
        <v>30</v>
      </c>
      <c r="O781" s="3">
        <v>2022</v>
      </c>
      <c r="P781" s="3">
        <v>550</v>
      </c>
      <c r="Q781" s="3">
        <v>450</v>
      </c>
      <c r="R781" s="8"/>
      <c r="S781" s="9" t="str">
        <f t="shared" si="88"/>
        <v/>
      </c>
      <c r="T781" s="2"/>
      <c r="U781" s="2"/>
      <c r="V781" s="2"/>
      <c r="W781" s="2"/>
    </row>
    <row r="782" spans="1:23" ht="14.5" hidden="1" x14ac:dyDescent="0.35">
      <c r="A782" s="3" t="s">
        <v>1290</v>
      </c>
      <c r="B782" s="3" t="str">
        <f>INDEX('Plant data'!D:D,MATCH('Blast furnaces'!$A782,'Plant data'!$A:$A,0))</f>
        <v>Senglou</v>
      </c>
      <c r="C782" s="3" t="str">
        <f>INDEX('Plant data'!E:E,MATCH('Blast furnaces'!$A782,'Plant data'!$A:$A,0))</f>
        <v>Shanxi</v>
      </c>
      <c r="D782" s="3" t="str">
        <f>INDEX('Plant data'!F:F,MATCH('Blast furnaces'!$A782,'Plant data'!$A:$A,0))</f>
        <v>China</v>
      </c>
      <c r="E782" s="3" t="s">
        <v>1294</v>
      </c>
      <c r="F782" s="3" t="s">
        <v>180</v>
      </c>
      <c r="G782" s="5" t="s">
        <v>1292</v>
      </c>
      <c r="H782" s="3" t="s">
        <v>190</v>
      </c>
      <c r="I782" s="3" t="s">
        <v>30</v>
      </c>
      <c r="J782" s="3" t="s">
        <v>30</v>
      </c>
      <c r="K782" s="3">
        <v>2008</v>
      </c>
      <c r="L782" s="3">
        <v>14</v>
      </c>
      <c r="M782" s="6">
        <v>43277</v>
      </c>
      <c r="N782" s="3" t="s">
        <v>30</v>
      </c>
      <c r="O782" s="3">
        <v>2022</v>
      </c>
      <c r="P782" s="3">
        <v>680</v>
      </c>
      <c r="Q782" s="3">
        <v>580</v>
      </c>
      <c r="R782" s="8"/>
      <c r="S782" s="9" t="str">
        <f t="shared" si="88"/>
        <v/>
      </c>
      <c r="T782" s="2"/>
      <c r="U782" s="2"/>
      <c r="V782" s="2"/>
      <c r="W782" s="2"/>
    </row>
    <row r="783" spans="1:23" ht="14.5" hidden="1" x14ac:dyDescent="0.35">
      <c r="A783" s="3" t="s">
        <v>1290</v>
      </c>
      <c r="B783" s="3" t="str">
        <f>INDEX('Plant data'!D:D,MATCH('Blast furnaces'!$A783,'Plant data'!$A:$A,0))</f>
        <v>Senglou</v>
      </c>
      <c r="C783" s="3" t="str">
        <f>INDEX('Plant data'!E:E,MATCH('Blast furnaces'!$A783,'Plant data'!$A:$A,0))</f>
        <v>Shanxi</v>
      </c>
      <c r="D783" s="3" t="str">
        <f>INDEX('Plant data'!F:F,MATCH('Blast furnaces'!$A783,'Plant data'!$A:$A,0))</f>
        <v>China</v>
      </c>
      <c r="E783" s="3" t="s">
        <v>1295</v>
      </c>
      <c r="F783" s="3" t="s">
        <v>215</v>
      </c>
      <c r="G783" s="5" t="s">
        <v>1292</v>
      </c>
      <c r="H783" s="3" t="s">
        <v>29</v>
      </c>
      <c r="I783" s="3" t="s">
        <v>30</v>
      </c>
      <c r="J783" s="3">
        <v>2010</v>
      </c>
      <c r="K783" s="3">
        <v>2019</v>
      </c>
      <c r="L783" s="3">
        <v>6</v>
      </c>
      <c r="M783" s="3" t="s">
        <v>30</v>
      </c>
      <c r="N783" s="3" t="s">
        <v>30</v>
      </c>
      <c r="O783" s="3" t="s">
        <v>30</v>
      </c>
      <c r="P783" s="3">
        <v>1250</v>
      </c>
      <c r="Q783" s="3">
        <v>1380</v>
      </c>
      <c r="R783" s="6">
        <v>45044</v>
      </c>
      <c r="S783" s="9">
        <f t="shared" si="88"/>
        <v>45044</v>
      </c>
      <c r="T783" s="9">
        <f>IF(R783="","",EDATE(S783,240))</f>
        <v>52349</v>
      </c>
      <c r="U783" s="2"/>
      <c r="V783" s="2"/>
      <c r="W783" s="2"/>
    </row>
    <row r="784" spans="1:23" ht="14.5" hidden="1" x14ac:dyDescent="0.35">
      <c r="A784" s="3" t="s">
        <v>1296</v>
      </c>
      <c r="B784" s="3" t="str">
        <f>INDEX('Plant data'!D:D,MATCH('Blast furnaces'!$A784,'Plant data'!$A:$A,0))</f>
        <v>Yangcun</v>
      </c>
      <c r="C784" s="3" t="str">
        <f>INDEX('Plant data'!E:E,MATCH('Blast furnaces'!$A784,'Plant data'!$A:$A,0))</f>
        <v>Shanxi</v>
      </c>
      <c r="D784" s="3" t="str">
        <f>INDEX('Plant data'!F:F,MATCH('Blast furnaces'!$A784,'Plant data'!$A:$A,0))</f>
        <v>China</v>
      </c>
      <c r="E784" s="3" t="s">
        <v>1297</v>
      </c>
      <c r="F784" s="3" t="s">
        <v>180</v>
      </c>
      <c r="G784" s="5" t="s">
        <v>1298</v>
      </c>
      <c r="H784" s="3" t="s">
        <v>190</v>
      </c>
      <c r="I784" s="3" t="s">
        <v>30</v>
      </c>
      <c r="J784" s="3" t="s">
        <v>30</v>
      </c>
      <c r="K784" s="3" t="s">
        <v>30</v>
      </c>
      <c r="L784" s="3" t="s">
        <v>30</v>
      </c>
      <c r="M784" s="7">
        <v>43435</v>
      </c>
      <c r="N784" s="3" t="s">
        <v>30</v>
      </c>
      <c r="O784" s="4">
        <v>45474</v>
      </c>
      <c r="P784" s="3">
        <v>550</v>
      </c>
      <c r="Q784" s="3">
        <v>450</v>
      </c>
      <c r="R784" s="6">
        <v>45052</v>
      </c>
      <c r="S784" s="9">
        <f t="shared" si="88"/>
        <v>45052</v>
      </c>
      <c r="T784" s="2"/>
      <c r="U784" s="2"/>
      <c r="V784" s="2"/>
      <c r="W784" s="2"/>
    </row>
    <row r="785" spans="1:23" ht="14.5" hidden="1" x14ac:dyDescent="0.35">
      <c r="A785" s="3" t="s">
        <v>1296</v>
      </c>
      <c r="B785" s="3" t="str">
        <f>INDEX('Plant data'!D:D,MATCH('Blast furnaces'!$A785,'Plant data'!$A:$A,0))</f>
        <v>Yangcun</v>
      </c>
      <c r="C785" s="3" t="str">
        <f>INDEX('Plant data'!E:E,MATCH('Blast furnaces'!$A785,'Plant data'!$A:$A,0))</f>
        <v>Shanxi</v>
      </c>
      <c r="D785" s="3" t="str">
        <f>INDEX('Plant data'!F:F,MATCH('Blast furnaces'!$A785,'Plant data'!$A:$A,0))</f>
        <v>China</v>
      </c>
      <c r="E785" s="3" t="s">
        <v>1299</v>
      </c>
      <c r="F785" s="3" t="s">
        <v>236</v>
      </c>
      <c r="G785" s="5" t="s">
        <v>1298</v>
      </c>
      <c r="H785" s="3" t="s">
        <v>190</v>
      </c>
      <c r="I785" s="3" t="s">
        <v>30</v>
      </c>
      <c r="J785" s="3" t="s">
        <v>30</v>
      </c>
      <c r="K785" s="3" t="s">
        <v>30</v>
      </c>
      <c r="L785" s="3" t="s">
        <v>30</v>
      </c>
      <c r="M785" s="7">
        <v>43435</v>
      </c>
      <c r="N785" s="3" t="s">
        <v>30</v>
      </c>
      <c r="O785" s="4">
        <v>45474</v>
      </c>
      <c r="P785" s="3">
        <v>550</v>
      </c>
      <c r="Q785" s="3">
        <v>450</v>
      </c>
      <c r="R785" s="6">
        <v>45052</v>
      </c>
      <c r="S785" s="9">
        <f t="shared" si="88"/>
        <v>45052</v>
      </c>
      <c r="T785" s="2"/>
      <c r="U785" s="2"/>
      <c r="V785" s="2"/>
      <c r="W785" s="2"/>
    </row>
    <row r="786" spans="1:23" ht="14.5" hidden="1" x14ac:dyDescent="0.35">
      <c r="A786" s="3" t="s">
        <v>1296</v>
      </c>
      <c r="B786" s="3" t="str">
        <f>INDEX('Plant data'!D:D,MATCH('Blast furnaces'!$A786,'Plant data'!$A:$A,0))</f>
        <v>Yangcun</v>
      </c>
      <c r="C786" s="3" t="str">
        <f>INDEX('Plant data'!E:E,MATCH('Blast furnaces'!$A786,'Plant data'!$A:$A,0))</f>
        <v>Shanxi</v>
      </c>
      <c r="D786" s="3" t="str">
        <f>INDEX('Plant data'!F:F,MATCH('Blast furnaces'!$A786,'Plant data'!$A:$A,0))</f>
        <v>China</v>
      </c>
      <c r="E786" s="3" t="s">
        <v>1300</v>
      </c>
      <c r="F786" s="3" t="s">
        <v>62</v>
      </c>
      <c r="G786" s="5" t="s">
        <v>1298</v>
      </c>
      <c r="H786" s="3" t="s">
        <v>29</v>
      </c>
      <c r="I786" s="7">
        <v>43435</v>
      </c>
      <c r="J786" s="6">
        <v>45015</v>
      </c>
      <c r="K786" s="3">
        <v>2024</v>
      </c>
      <c r="L786" s="3">
        <v>1</v>
      </c>
      <c r="M786" s="3" t="s">
        <v>30</v>
      </c>
      <c r="N786" s="3" t="s">
        <v>30</v>
      </c>
      <c r="O786" s="3" t="s">
        <v>30</v>
      </c>
      <c r="P786" s="3">
        <v>1190</v>
      </c>
      <c r="Q786" s="3">
        <v>1300</v>
      </c>
      <c r="R786" s="8"/>
      <c r="S786" s="9" t="str">
        <f t="shared" si="88"/>
        <v/>
      </c>
      <c r="T786" s="9" t="str">
        <f t="shared" ref="T786:T789" si="91">IF(R786="","",EDATE(S786,240))</f>
        <v/>
      </c>
      <c r="U786" s="2"/>
      <c r="V786" s="2"/>
      <c r="W786" s="2"/>
    </row>
    <row r="787" spans="1:23" ht="14.5" hidden="1" x14ac:dyDescent="0.35">
      <c r="A787" s="3" t="s">
        <v>1301</v>
      </c>
      <c r="B787" s="3" t="str">
        <f>INDEX('Plant data'!D:D,MATCH('Blast furnaces'!$A787,'Plant data'!$A:$A,0))</f>
        <v>Yuncheng</v>
      </c>
      <c r="C787" s="3" t="str">
        <f>INDEX('Plant data'!E:E,MATCH('Blast furnaces'!$A787,'Plant data'!$A:$A,0))</f>
        <v>Shanxi</v>
      </c>
      <c r="D787" s="3" t="str">
        <f>INDEX('Plant data'!F:F,MATCH('Blast furnaces'!$A787,'Plant data'!$A:$A,0))</f>
        <v>China</v>
      </c>
      <c r="E787" s="3" t="s">
        <v>1302</v>
      </c>
      <c r="F787" s="3" t="s">
        <v>236</v>
      </c>
      <c r="G787" s="5" t="s">
        <v>1303</v>
      </c>
      <c r="H787" s="3" t="s">
        <v>29</v>
      </c>
      <c r="I787" s="3" t="s">
        <v>30</v>
      </c>
      <c r="J787" s="3" t="s">
        <v>30</v>
      </c>
      <c r="K787" s="3">
        <v>2012</v>
      </c>
      <c r="L787" s="3">
        <v>13</v>
      </c>
      <c r="M787" s="3" t="s">
        <v>30</v>
      </c>
      <c r="N787" s="3" t="s">
        <v>30</v>
      </c>
      <c r="O787" s="3" t="s">
        <v>30</v>
      </c>
      <c r="P787" s="3">
        <v>1278</v>
      </c>
      <c r="Q787" s="3">
        <v>1380</v>
      </c>
      <c r="R787" s="6">
        <v>45206</v>
      </c>
      <c r="S787" s="9">
        <f t="shared" si="88"/>
        <v>45206</v>
      </c>
      <c r="T787" s="9">
        <f t="shared" si="91"/>
        <v>52511</v>
      </c>
      <c r="U787" s="2"/>
      <c r="V787" s="2"/>
      <c r="W787" s="2"/>
    </row>
    <row r="788" spans="1:23" ht="14.5" hidden="1" x14ac:dyDescent="0.35">
      <c r="A788" s="3" t="s">
        <v>1301</v>
      </c>
      <c r="B788" s="3" t="str">
        <f>INDEX('Plant data'!D:D,MATCH('Blast furnaces'!$A788,'Plant data'!$A:$A,0))</f>
        <v>Yuncheng</v>
      </c>
      <c r="C788" s="3" t="str">
        <f>INDEX('Plant data'!E:E,MATCH('Blast furnaces'!$A788,'Plant data'!$A:$A,0))</f>
        <v>Shanxi</v>
      </c>
      <c r="D788" s="3" t="str">
        <f>INDEX('Plant data'!F:F,MATCH('Blast furnaces'!$A788,'Plant data'!$A:$A,0))</f>
        <v>China</v>
      </c>
      <c r="E788" s="3" t="s">
        <v>1304</v>
      </c>
      <c r="F788" s="3" t="s">
        <v>243</v>
      </c>
      <c r="G788" s="5" t="s">
        <v>1303</v>
      </c>
      <c r="H788" s="3" t="s">
        <v>29</v>
      </c>
      <c r="I788" s="3" t="s">
        <v>30</v>
      </c>
      <c r="J788" s="3" t="s">
        <v>30</v>
      </c>
      <c r="K788" s="3">
        <v>2012</v>
      </c>
      <c r="L788" s="3">
        <v>13</v>
      </c>
      <c r="M788" s="3" t="s">
        <v>30</v>
      </c>
      <c r="N788" s="3" t="s">
        <v>30</v>
      </c>
      <c r="O788" s="3" t="s">
        <v>30</v>
      </c>
      <c r="P788" s="3">
        <v>1278</v>
      </c>
      <c r="Q788" s="3">
        <v>1380</v>
      </c>
      <c r="R788" s="6">
        <v>44821</v>
      </c>
      <c r="S788" s="9">
        <f t="shared" si="88"/>
        <v>44821</v>
      </c>
      <c r="T788" s="9">
        <f t="shared" si="91"/>
        <v>52126</v>
      </c>
      <c r="U788" s="2"/>
      <c r="V788" s="2"/>
      <c r="W788" s="2"/>
    </row>
    <row r="789" spans="1:23" ht="14.5" hidden="1" x14ac:dyDescent="0.35">
      <c r="A789" s="3" t="s">
        <v>1301</v>
      </c>
      <c r="B789" s="3" t="str">
        <f>INDEX('Plant data'!D:D,MATCH('Blast furnaces'!$A789,'Plant data'!$A:$A,0))</f>
        <v>Yuncheng</v>
      </c>
      <c r="C789" s="3" t="str">
        <f>INDEX('Plant data'!E:E,MATCH('Blast furnaces'!$A789,'Plant data'!$A:$A,0))</f>
        <v>Shanxi</v>
      </c>
      <c r="D789" s="3" t="str">
        <f>INDEX('Plant data'!F:F,MATCH('Blast furnaces'!$A789,'Plant data'!$A:$A,0))</f>
        <v>China</v>
      </c>
      <c r="E789" s="3" t="s">
        <v>1305</v>
      </c>
      <c r="F789" s="3" t="s">
        <v>245</v>
      </c>
      <c r="G789" s="5" t="s">
        <v>1303</v>
      </c>
      <c r="H789" s="3" t="s">
        <v>29</v>
      </c>
      <c r="I789" s="3" t="s">
        <v>30</v>
      </c>
      <c r="J789" s="3" t="s">
        <v>30</v>
      </c>
      <c r="K789" s="3">
        <v>2021</v>
      </c>
      <c r="L789" s="3">
        <v>4</v>
      </c>
      <c r="M789" s="3" t="s">
        <v>30</v>
      </c>
      <c r="N789" s="3" t="s">
        <v>30</v>
      </c>
      <c r="O789" s="3" t="s">
        <v>30</v>
      </c>
      <c r="P789" s="3">
        <v>1445</v>
      </c>
      <c r="Q789" s="3">
        <v>1680</v>
      </c>
      <c r="R789" s="8"/>
      <c r="S789" s="9" t="str">
        <f t="shared" si="88"/>
        <v/>
      </c>
      <c r="T789" s="9" t="str">
        <f t="shared" si="91"/>
        <v/>
      </c>
      <c r="U789" s="2"/>
      <c r="V789" s="2"/>
      <c r="W789" s="2"/>
    </row>
    <row r="790" spans="1:23" ht="14.5" hidden="1" x14ac:dyDescent="0.35">
      <c r="A790" s="3" t="s">
        <v>1301</v>
      </c>
      <c r="B790" s="3" t="str">
        <f>INDEX('Plant data'!D:D,MATCH('Blast furnaces'!$A790,'Plant data'!$A:$A,0))</f>
        <v>Yuncheng</v>
      </c>
      <c r="C790" s="3" t="str">
        <f>INDEX('Plant data'!E:E,MATCH('Blast furnaces'!$A790,'Plant data'!$A:$A,0))</f>
        <v>Shanxi</v>
      </c>
      <c r="D790" s="3" t="str">
        <f>INDEX('Plant data'!F:F,MATCH('Blast furnaces'!$A790,'Plant data'!$A:$A,0))</f>
        <v>China</v>
      </c>
      <c r="E790" s="3" t="s">
        <v>1306</v>
      </c>
      <c r="F790" s="3" t="s">
        <v>62</v>
      </c>
      <c r="G790" s="5" t="s">
        <v>1303</v>
      </c>
      <c r="H790" s="3" t="s">
        <v>190</v>
      </c>
      <c r="I790" s="3" t="s">
        <v>30</v>
      </c>
      <c r="J790" s="3" t="s">
        <v>30</v>
      </c>
      <c r="K790" s="3" t="s">
        <v>30</v>
      </c>
      <c r="L790" s="3" t="s">
        <v>30</v>
      </c>
      <c r="M790" s="3" t="s">
        <v>30</v>
      </c>
      <c r="N790" s="3" t="s">
        <v>30</v>
      </c>
      <c r="O790" s="6">
        <v>44172</v>
      </c>
      <c r="P790" s="3">
        <v>730</v>
      </c>
      <c r="Q790" s="3">
        <v>630</v>
      </c>
      <c r="R790" s="8"/>
      <c r="S790" s="9" t="str">
        <f t="shared" si="88"/>
        <v/>
      </c>
      <c r="T790" s="2"/>
      <c r="U790" s="2"/>
      <c r="V790" s="2"/>
      <c r="W790" s="2"/>
    </row>
    <row r="791" spans="1:23" ht="14.5" hidden="1" x14ac:dyDescent="0.35">
      <c r="A791" s="3" t="s">
        <v>1301</v>
      </c>
      <c r="B791" s="3" t="str">
        <f>INDEX('Plant data'!D:D,MATCH('Blast furnaces'!$A791,'Plant data'!$A:$A,0))</f>
        <v>Yuncheng</v>
      </c>
      <c r="C791" s="3" t="str">
        <f>INDEX('Plant data'!E:E,MATCH('Blast furnaces'!$A791,'Plant data'!$A:$A,0))</f>
        <v>Shanxi</v>
      </c>
      <c r="D791" s="3" t="str">
        <f>INDEX('Plant data'!F:F,MATCH('Blast furnaces'!$A791,'Plant data'!$A:$A,0))</f>
        <v>China</v>
      </c>
      <c r="E791" s="3" t="s">
        <v>1307</v>
      </c>
      <c r="F791" s="3" t="s">
        <v>180</v>
      </c>
      <c r="G791" s="5" t="s">
        <v>1303</v>
      </c>
      <c r="H791" s="3" t="s">
        <v>190</v>
      </c>
      <c r="I791" s="3" t="s">
        <v>30</v>
      </c>
      <c r="J791" s="3" t="s">
        <v>30</v>
      </c>
      <c r="K791" s="3" t="s">
        <v>30</v>
      </c>
      <c r="L791" s="3" t="s">
        <v>30</v>
      </c>
      <c r="M791" s="3" t="s">
        <v>30</v>
      </c>
      <c r="N791" s="3" t="s">
        <v>30</v>
      </c>
      <c r="O791" s="6">
        <v>44172</v>
      </c>
      <c r="P791" s="3">
        <v>730</v>
      </c>
      <c r="Q791" s="3">
        <v>630</v>
      </c>
      <c r="R791" s="8"/>
      <c r="S791" s="9" t="str">
        <f t="shared" si="88"/>
        <v/>
      </c>
      <c r="T791" s="2"/>
      <c r="U791" s="2"/>
      <c r="V791" s="2"/>
      <c r="W791" s="2"/>
    </row>
    <row r="792" spans="1:23" ht="14.5" hidden="1" x14ac:dyDescent="0.35">
      <c r="A792" s="3" t="s">
        <v>1308</v>
      </c>
      <c r="B792" s="3" t="str">
        <f>INDEX('Plant data'!D:D,MATCH('Blast furnaces'!$A792,'Plant data'!$A:$A,0))</f>
        <v>unknown</v>
      </c>
      <c r="C792" s="3" t="str">
        <f>INDEX('Plant data'!E:E,MATCH('Blast furnaces'!$A792,'Plant data'!$A:$A,0))</f>
        <v>Shanxi</v>
      </c>
      <c r="D792" s="3" t="str">
        <f>INDEX('Plant data'!F:F,MATCH('Blast furnaces'!$A792,'Plant data'!$A:$A,0))</f>
        <v>China</v>
      </c>
      <c r="E792" s="3" t="s">
        <v>1309</v>
      </c>
      <c r="F792" s="3" t="s">
        <v>62</v>
      </c>
      <c r="G792" s="5" t="s">
        <v>1310</v>
      </c>
      <c r="H792" s="3" t="s">
        <v>190</v>
      </c>
      <c r="I792" s="3" t="s">
        <v>30</v>
      </c>
      <c r="J792" s="3" t="s">
        <v>30</v>
      </c>
      <c r="K792" s="3" t="s">
        <v>30</v>
      </c>
      <c r="L792" s="3" t="s">
        <v>30</v>
      </c>
      <c r="M792" s="3" t="s">
        <v>30</v>
      </c>
      <c r="N792" s="3" t="s">
        <v>30</v>
      </c>
      <c r="O792" s="3">
        <v>2020</v>
      </c>
      <c r="P792" s="3">
        <v>560</v>
      </c>
      <c r="Q792" s="3">
        <v>458</v>
      </c>
      <c r="R792" s="8"/>
      <c r="S792" s="9" t="str">
        <f t="shared" si="88"/>
        <v/>
      </c>
      <c r="T792" s="2"/>
      <c r="U792" s="2"/>
      <c r="V792" s="2"/>
      <c r="W792" s="2"/>
    </row>
    <row r="793" spans="1:23" ht="14.5" hidden="1" x14ac:dyDescent="0.35">
      <c r="A793" s="3" t="s">
        <v>1308</v>
      </c>
      <c r="B793" s="3" t="str">
        <f>INDEX('Plant data'!D:D,MATCH('Blast furnaces'!$A793,'Plant data'!$A:$A,0))</f>
        <v>unknown</v>
      </c>
      <c r="C793" s="3" t="str">
        <f>INDEX('Plant data'!E:E,MATCH('Blast furnaces'!$A793,'Plant data'!$A:$A,0))</f>
        <v>Shanxi</v>
      </c>
      <c r="D793" s="3" t="str">
        <f>INDEX('Plant data'!F:F,MATCH('Blast furnaces'!$A793,'Plant data'!$A:$A,0))</f>
        <v>China</v>
      </c>
      <c r="E793" s="3" t="s">
        <v>1311</v>
      </c>
      <c r="F793" s="3" t="s">
        <v>180</v>
      </c>
      <c r="G793" s="5" t="s">
        <v>1310</v>
      </c>
      <c r="H793" s="3" t="s">
        <v>29</v>
      </c>
      <c r="I793" s="3" t="s">
        <v>30</v>
      </c>
      <c r="J793" s="3" t="s">
        <v>30</v>
      </c>
      <c r="K793" s="3" t="s">
        <v>30</v>
      </c>
      <c r="L793" s="3" t="s">
        <v>30</v>
      </c>
      <c r="M793" s="3" t="s">
        <v>30</v>
      </c>
      <c r="N793" s="3" t="s">
        <v>30</v>
      </c>
      <c r="O793" s="3" t="s">
        <v>30</v>
      </c>
      <c r="P793" s="3">
        <v>618</v>
      </c>
      <c r="Q793" s="3">
        <v>528</v>
      </c>
      <c r="R793" s="6">
        <v>45209</v>
      </c>
      <c r="S793" s="9">
        <f t="shared" si="88"/>
        <v>45209</v>
      </c>
      <c r="T793" s="9">
        <f t="shared" ref="T793:T795" si="92">IF(R793="","",EDATE(S793,240))</f>
        <v>52514</v>
      </c>
      <c r="U793" s="2"/>
      <c r="V793" s="2"/>
      <c r="W793" s="2"/>
    </row>
    <row r="794" spans="1:23" ht="14.5" hidden="1" x14ac:dyDescent="0.35">
      <c r="A794" s="3" t="s">
        <v>1312</v>
      </c>
      <c r="B794" s="3" t="str">
        <f>INDEX('Plant data'!D:D,MATCH('Blast furnaces'!$A794,'Plant data'!$A:$A,0))</f>
        <v>unknown</v>
      </c>
      <c r="C794" s="3" t="str">
        <f>INDEX('Plant data'!E:E,MATCH('Blast furnaces'!$A794,'Plant data'!$A:$A,0))</f>
        <v>Shanxi</v>
      </c>
      <c r="D794" s="3" t="str">
        <f>INDEX('Plant data'!F:F,MATCH('Blast furnaces'!$A794,'Plant data'!$A:$A,0))</f>
        <v>China</v>
      </c>
      <c r="E794" s="3" t="s">
        <v>1313</v>
      </c>
      <c r="F794" s="3" t="s">
        <v>62</v>
      </c>
      <c r="G794" s="5" t="s">
        <v>1314</v>
      </c>
      <c r="H794" s="3" t="s">
        <v>40</v>
      </c>
      <c r="I794" s="3" t="s">
        <v>30</v>
      </c>
      <c r="J794" s="3" t="s">
        <v>30</v>
      </c>
      <c r="K794" s="3" t="s">
        <v>30</v>
      </c>
      <c r="L794" s="3" t="s">
        <v>30</v>
      </c>
      <c r="M794" s="6">
        <v>43336</v>
      </c>
      <c r="N794" s="3" t="s">
        <v>30</v>
      </c>
      <c r="O794" s="3" t="s">
        <v>30</v>
      </c>
      <c r="P794" s="3">
        <v>620</v>
      </c>
      <c r="Q794" s="3">
        <v>530</v>
      </c>
      <c r="R794" s="8"/>
      <c r="S794" s="9" t="str">
        <f t="shared" si="88"/>
        <v/>
      </c>
      <c r="T794" s="9" t="str">
        <f t="shared" si="92"/>
        <v/>
      </c>
      <c r="U794" s="2"/>
      <c r="V794" s="2"/>
      <c r="W794" s="2"/>
    </row>
    <row r="795" spans="1:23" ht="14.5" hidden="1" x14ac:dyDescent="0.35">
      <c r="A795" s="3" t="s">
        <v>1312</v>
      </c>
      <c r="B795" s="3" t="str">
        <f>INDEX('Plant data'!D:D,MATCH('Blast furnaces'!$A795,'Plant data'!$A:$A,0))</f>
        <v>unknown</v>
      </c>
      <c r="C795" s="3" t="str">
        <f>INDEX('Plant data'!E:E,MATCH('Blast furnaces'!$A795,'Plant data'!$A:$A,0))</f>
        <v>Shanxi</v>
      </c>
      <c r="D795" s="3" t="str">
        <f>INDEX('Plant data'!F:F,MATCH('Blast furnaces'!$A795,'Plant data'!$A:$A,0))</f>
        <v>China</v>
      </c>
      <c r="E795" s="3" t="s">
        <v>1315</v>
      </c>
      <c r="F795" s="3" t="s">
        <v>180</v>
      </c>
      <c r="G795" s="5" t="s">
        <v>1314</v>
      </c>
      <c r="H795" s="3" t="s">
        <v>40</v>
      </c>
      <c r="I795" s="3" t="s">
        <v>30</v>
      </c>
      <c r="J795" s="3" t="s">
        <v>30</v>
      </c>
      <c r="K795" s="3" t="s">
        <v>30</v>
      </c>
      <c r="L795" s="3" t="s">
        <v>30</v>
      </c>
      <c r="M795" s="6">
        <v>43336</v>
      </c>
      <c r="N795" s="3" t="s">
        <v>30</v>
      </c>
      <c r="O795" s="3" t="s">
        <v>30</v>
      </c>
      <c r="P795" s="3">
        <v>620</v>
      </c>
      <c r="Q795" s="3">
        <v>530</v>
      </c>
      <c r="R795" s="8"/>
      <c r="S795" s="9" t="str">
        <f t="shared" si="88"/>
        <v/>
      </c>
      <c r="T795" s="9" t="str">
        <f t="shared" si="92"/>
        <v/>
      </c>
      <c r="U795" s="2"/>
      <c r="V795" s="2"/>
      <c r="W795" s="2"/>
    </row>
    <row r="796" spans="1:23" ht="14.5" hidden="1" x14ac:dyDescent="0.35">
      <c r="A796" s="3" t="s">
        <v>1312</v>
      </c>
      <c r="B796" s="3" t="str">
        <f>INDEX('Plant data'!D:D,MATCH('Blast furnaces'!$A796,'Plant data'!$A:$A,0))</f>
        <v>unknown</v>
      </c>
      <c r="C796" s="3" t="str">
        <f>INDEX('Plant data'!E:E,MATCH('Blast furnaces'!$A796,'Plant data'!$A:$A,0))</f>
        <v>Shanxi</v>
      </c>
      <c r="D796" s="3" t="str">
        <f>INDEX('Plant data'!F:F,MATCH('Blast furnaces'!$A796,'Plant data'!$A:$A,0))</f>
        <v>China</v>
      </c>
      <c r="E796" s="3" t="s">
        <v>1316</v>
      </c>
      <c r="F796" s="3" t="s">
        <v>236</v>
      </c>
      <c r="G796" s="5" t="s">
        <v>1314</v>
      </c>
      <c r="H796" s="3" t="s">
        <v>313</v>
      </c>
      <c r="I796" s="6">
        <v>43336</v>
      </c>
      <c r="J796" s="3" t="s">
        <v>30</v>
      </c>
      <c r="K796" s="3" t="s">
        <v>30</v>
      </c>
      <c r="L796" s="3" t="s">
        <v>30</v>
      </c>
      <c r="M796" s="3" t="s">
        <v>30</v>
      </c>
      <c r="N796" s="3" t="s">
        <v>30</v>
      </c>
      <c r="O796" s="3" t="s">
        <v>30</v>
      </c>
      <c r="P796" s="3">
        <v>1220</v>
      </c>
      <c r="Q796" s="3">
        <v>1350</v>
      </c>
      <c r="R796" s="8"/>
      <c r="S796" s="9" t="str">
        <f t="shared" si="88"/>
        <v/>
      </c>
      <c r="T796" s="2"/>
      <c r="U796" s="2"/>
      <c r="V796" s="2"/>
      <c r="W796" s="2"/>
    </row>
    <row r="797" spans="1:23" ht="14.5" hidden="1" x14ac:dyDescent="0.35">
      <c r="A797" s="3" t="s">
        <v>1317</v>
      </c>
      <c r="B797" s="3" t="str">
        <f>INDEX('Plant data'!D:D,MATCH('Blast furnaces'!$A797,'Plant data'!$A:$A,0))</f>
        <v>Yonggu</v>
      </c>
      <c r="C797" s="3" t="str">
        <f>INDEX('Plant data'!E:E,MATCH('Blast furnaces'!$A797,'Plant data'!$A:$A,0))</f>
        <v>Shanxi</v>
      </c>
      <c r="D797" s="3" t="str">
        <f>INDEX('Plant data'!F:F,MATCH('Blast furnaces'!$A797,'Plant data'!$A:$A,0))</f>
        <v>China</v>
      </c>
      <c r="E797" s="3" t="s">
        <v>1318</v>
      </c>
      <c r="F797" s="3" t="s">
        <v>62</v>
      </c>
      <c r="G797" s="5" t="s">
        <v>1319</v>
      </c>
      <c r="H797" s="3" t="s">
        <v>29</v>
      </c>
      <c r="I797" s="3" t="s">
        <v>30</v>
      </c>
      <c r="J797" s="3" t="s">
        <v>30</v>
      </c>
      <c r="K797" s="3">
        <v>2014</v>
      </c>
      <c r="L797" s="3">
        <v>11</v>
      </c>
      <c r="M797" s="3" t="s">
        <v>30</v>
      </c>
      <c r="N797" s="3" t="s">
        <v>30</v>
      </c>
      <c r="O797" s="3" t="s">
        <v>30</v>
      </c>
      <c r="P797" s="3">
        <v>1130</v>
      </c>
      <c r="Q797" s="3">
        <v>1200</v>
      </c>
      <c r="R797" s="8"/>
      <c r="S797" s="9" t="str">
        <f t="shared" si="88"/>
        <v/>
      </c>
      <c r="T797" s="9" t="str">
        <f>IF(R797="","",EDATE(S797,240))</f>
        <v/>
      </c>
      <c r="U797" s="2"/>
      <c r="V797" s="2"/>
      <c r="W797" s="2"/>
    </row>
    <row r="798" spans="1:23" ht="14.5" hidden="1" x14ac:dyDescent="0.35">
      <c r="A798" s="3" t="s">
        <v>1320</v>
      </c>
      <c r="B798" s="3" t="str">
        <f>INDEX('Plant data'!D:D,MATCH('Blast furnaces'!$A798,'Plant data'!$A:$A,0))</f>
        <v>Dengzhuang</v>
      </c>
      <c r="C798" s="3" t="str">
        <f>INDEX('Plant data'!E:E,MATCH('Blast furnaces'!$A798,'Plant data'!$A:$A,0))</f>
        <v>Shanxi</v>
      </c>
      <c r="D798" s="3" t="str">
        <f>INDEX('Plant data'!F:F,MATCH('Blast furnaces'!$A798,'Plant data'!$A:$A,0))</f>
        <v>China</v>
      </c>
      <c r="E798" s="3" t="s">
        <v>1321</v>
      </c>
      <c r="F798" s="3" t="s">
        <v>180</v>
      </c>
      <c r="G798" s="5" t="s">
        <v>1322</v>
      </c>
      <c r="H798" s="3" t="s">
        <v>53</v>
      </c>
      <c r="I798" s="3" t="s">
        <v>30</v>
      </c>
      <c r="J798" s="3" t="s">
        <v>30</v>
      </c>
      <c r="K798" s="3" t="s">
        <v>30</v>
      </c>
      <c r="L798" s="3" t="s">
        <v>30</v>
      </c>
      <c r="M798" s="6">
        <v>43797</v>
      </c>
      <c r="N798" s="6">
        <v>45534</v>
      </c>
      <c r="O798" s="3" t="s">
        <v>30</v>
      </c>
      <c r="P798" s="3">
        <v>650</v>
      </c>
      <c r="Q798" s="3">
        <v>550</v>
      </c>
      <c r="R798" s="6">
        <v>45059</v>
      </c>
      <c r="S798" s="9">
        <f t="shared" si="88"/>
        <v>45059</v>
      </c>
      <c r="T798" s="2"/>
      <c r="U798" s="2"/>
      <c r="V798" s="2"/>
      <c r="W798" s="2"/>
    </row>
    <row r="799" spans="1:23" ht="14.5" hidden="1" x14ac:dyDescent="0.35">
      <c r="A799" s="3" t="s">
        <v>1320</v>
      </c>
      <c r="B799" s="3" t="str">
        <f>INDEX('Plant data'!D:D,MATCH('Blast furnaces'!$A799,'Plant data'!$A:$A,0))</f>
        <v>Dengzhuang</v>
      </c>
      <c r="C799" s="3" t="str">
        <f>INDEX('Plant data'!E:E,MATCH('Blast furnaces'!$A799,'Plant data'!$A:$A,0))</f>
        <v>Shanxi</v>
      </c>
      <c r="D799" s="3" t="str">
        <f>INDEX('Plant data'!F:F,MATCH('Blast furnaces'!$A799,'Plant data'!$A:$A,0))</f>
        <v>China</v>
      </c>
      <c r="E799" s="3" t="s">
        <v>1323</v>
      </c>
      <c r="F799" s="3" t="s">
        <v>236</v>
      </c>
      <c r="G799" s="5" t="s">
        <v>1322</v>
      </c>
      <c r="H799" s="3" t="s">
        <v>53</v>
      </c>
      <c r="I799" s="3" t="s">
        <v>30</v>
      </c>
      <c r="J799" s="3" t="s">
        <v>30</v>
      </c>
      <c r="K799" s="3" t="s">
        <v>30</v>
      </c>
      <c r="L799" s="3" t="s">
        <v>30</v>
      </c>
      <c r="M799" s="6">
        <v>43797</v>
      </c>
      <c r="N799" s="6">
        <v>45534</v>
      </c>
      <c r="O799" s="3" t="s">
        <v>30</v>
      </c>
      <c r="P799" s="3">
        <v>650</v>
      </c>
      <c r="Q799" s="3">
        <v>550</v>
      </c>
      <c r="R799" s="6">
        <v>45059</v>
      </c>
      <c r="S799" s="9">
        <f t="shared" si="88"/>
        <v>45059</v>
      </c>
      <c r="T799" s="2"/>
      <c r="U799" s="2"/>
      <c r="V799" s="2"/>
      <c r="W799" s="2"/>
    </row>
    <row r="800" spans="1:23" ht="14.5" hidden="1" x14ac:dyDescent="0.35">
      <c r="A800" s="3" t="s">
        <v>1320</v>
      </c>
      <c r="B800" s="3" t="str">
        <f>INDEX('Plant data'!D:D,MATCH('Blast furnaces'!$A800,'Plant data'!$A:$A,0))</f>
        <v>Dengzhuang</v>
      </c>
      <c r="C800" s="3" t="str">
        <f>INDEX('Plant data'!E:E,MATCH('Blast furnaces'!$A800,'Plant data'!$A:$A,0))</f>
        <v>Shanxi</v>
      </c>
      <c r="D800" s="3" t="str">
        <f>INDEX('Plant data'!F:F,MATCH('Blast furnaces'!$A800,'Plant data'!$A:$A,0))</f>
        <v>China</v>
      </c>
      <c r="E800" s="3" t="s">
        <v>1324</v>
      </c>
      <c r="F800" s="3" t="s">
        <v>62</v>
      </c>
      <c r="G800" s="5" t="s">
        <v>1322</v>
      </c>
      <c r="H800" s="3" t="s">
        <v>53</v>
      </c>
      <c r="I800" s="3">
        <v>2018</v>
      </c>
      <c r="J800" s="3" t="s">
        <v>30</v>
      </c>
      <c r="K800" s="3" t="s">
        <v>30</v>
      </c>
      <c r="L800" s="3" t="s">
        <v>30</v>
      </c>
      <c r="M800" s="3" t="s">
        <v>30</v>
      </c>
      <c r="N800" s="6">
        <v>45534</v>
      </c>
      <c r="O800" s="3" t="s">
        <v>30</v>
      </c>
      <c r="P800" s="3">
        <v>1220</v>
      </c>
      <c r="Q800" s="3">
        <v>1350</v>
      </c>
      <c r="R800" s="8"/>
      <c r="S800" s="9" t="str">
        <f t="shared" si="88"/>
        <v/>
      </c>
      <c r="T800" s="2"/>
      <c r="U800" s="2"/>
      <c r="V800" s="2"/>
      <c r="W800" s="2"/>
    </row>
    <row r="801" spans="1:23" ht="14.5" hidden="1" x14ac:dyDescent="0.35">
      <c r="A801" s="3" t="s">
        <v>1325</v>
      </c>
      <c r="B801" s="3" t="str">
        <f>INDEX('Plant data'!D:D,MATCH('Blast furnaces'!$A801,'Plant data'!$A:$A,0))</f>
        <v>Bagong</v>
      </c>
      <c r="C801" s="3" t="str">
        <f>INDEX('Plant data'!E:E,MATCH('Blast furnaces'!$A801,'Plant data'!$A:$A,0))</f>
        <v>Shanxi</v>
      </c>
      <c r="D801" s="3" t="str">
        <f>INDEX('Plant data'!F:F,MATCH('Blast furnaces'!$A801,'Plant data'!$A:$A,0))</f>
        <v>China</v>
      </c>
      <c r="E801" s="3" t="s">
        <v>1326</v>
      </c>
      <c r="F801" s="3" t="s">
        <v>236</v>
      </c>
      <c r="G801" s="5" t="s">
        <v>1327</v>
      </c>
      <c r="H801" s="3" t="s">
        <v>190</v>
      </c>
      <c r="I801" s="3" t="s">
        <v>30</v>
      </c>
      <c r="J801" s="3" t="s">
        <v>30</v>
      </c>
      <c r="K801" s="3">
        <v>2009</v>
      </c>
      <c r="L801" s="3">
        <v>16</v>
      </c>
      <c r="M801" s="6">
        <v>43277</v>
      </c>
      <c r="N801" s="3" t="s">
        <v>30</v>
      </c>
      <c r="O801" s="3" t="s">
        <v>30</v>
      </c>
      <c r="P801" s="3">
        <v>773</v>
      </c>
      <c r="Q801" s="3">
        <v>680</v>
      </c>
      <c r="R801" s="8"/>
      <c r="S801" s="9" t="str">
        <f t="shared" si="88"/>
        <v/>
      </c>
      <c r="T801" s="2"/>
      <c r="U801" s="2"/>
      <c r="V801" s="2"/>
      <c r="W801" s="2"/>
    </row>
    <row r="802" spans="1:23" ht="14.5" hidden="1" x14ac:dyDescent="0.35">
      <c r="A802" s="3" t="s">
        <v>1325</v>
      </c>
      <c r="B802" s="3" t="str">
        <f>INDEX('Plant data'!D:D,MATCH('Blast furnaces'!$A802,'Plant data'!$A:$A,0))</f>
        <v>Bagong</v>
      </c>
      <c r="C802" s="3" t="str">
        <f>INDEX('Plant data'!E:E,MATCH('Blast furnaces'!$A802,'Plant data'!$A:$A,0))</f>
        <v>Shanxi</v>
      </c>
      <c r="D802" s="3" t="str">
        <f>INDEX('Plant data'!F:F,MATCH('Blast furnaces'!$A802,'Plant data'!$A:$A,0))</f>
        <v>China</v>
      </c>
      <c r="E802" s="3" t="s">
        <v>1328</v>
      </c>
      <c r="F802" s="3" t="s">
        <v>243</v>
      </c>
      <c r="G802" s="5" t="s">
        <v>1327</v>
      </c>
      <c r="H802" s="3" t="s">
        <v>190</v>
      </c>
      <c r="I802" s="3" t="s">
        <v>30</v>
      </c>
      <c r="J802" s="3" t="s">
        <v>30</v>
      </c>
      <c r="K802" s="3">
        <v>2009</v>
      </c>
      <c r="L802" s="3">
        <v>16</v>
      </c>
      <c r="M802" s="6">
        <v>43277</v>
      </c>
      <c r="N802" s="3" t="s">
        <v>30</v>
      </c>
      <c r="O802" s="3" t="s">
        <v>30</v>
      </c>
      <c r="P802" s="3">
        <v>773</v>
      </c>
      <c r="Q802" s="3">
        <v>680</v>
      </c>
      <c r="R802" s="8"/>
      <c r="S802" s="9" t="str">
        <f t="shared" si="88"/>
        <v/>
      </c>
      <c r="T802" s="2"/>
      <c r="U802" s="2"/>
      <c r="V802" s="2"/>
      <c r="W802" s="2"/>
    </row>
    <row r="803" spans="1:23" ht="14.5" hidden="1" x14ac:dyDescent="0.35">
      <c r="A803" s="3" t="s">
        <v>1325</v>
      </c>
      <c r="B803" s="3" t="str">
        <f>INDEX('Plant data'!D:D,MATCH('Blast furnaces'!$A803,'Plant data'!$A:$A,0))</f>
        <v>Bagong</v>
      </c>
      <c r="C803" s="3" t="str">
        <f>INDEX('Plant data'!E:E,MATCH('Blast furnaces'!$A803,'Plant data'!$A:$A,0))</f>
        <v>Shanxi</v>
      </c>
      <c r="D803" s="3" t="str">
        <f>INDEX('Plant data'!F:F,MATCH('Blast furnaces'!$A803,'Plant data'!$A:$A,0))</f>
        <v>China</v>
      </c>
      <c r="E803" s="3" t="s">
        <v>1329</v>
      </c>
      <c r="F803" s="3" t="s">
        <v>245</v>
      </c>
      <c r="G803" s="5" t="s">
        <v>1327</v>
      </c>
      <c r="H803" s="3" t="s">
        <v>29</v>
      </c>
      <c r="I803" s="3" t="s">
        <v>30</v>
      </c>
      <c r="J803" s="3" t="s">
        <v>30</v>
      </c>
      <c r="K803" s="3">
        <v>2010</v>
      </c>
      <c r="L803" s="3">
        <v>15</v>
      </c>
      <c r="M803" s="3" t="s">
        <v>30</v>
      </c>
      <c r="N803" s="3" t="s">
        <v>30</v>
      </c>
      <c r="O803" s="3" t="s">
        <v>30</v>
      </c>
      <c r="P803" s="3">
        <v>1240</v>
      </c>
      <c r="Q803" s="3">
        <v>1380</v>
      </c>
      <c r="R803" s="8"/>
      <c r="S803" s="9" t="str">
        <f t="shared" si="88"/>
        <v/>
      </c>
      <c r="T803" s="9" t="str">
        <f t="shared" ref="T803:T806" si="93">IF(R803="","",EDATE(S803,240))</f>
        <v/>
      </c>
      <c r="U803" s="2"/>
      <c r="V803" s="2"/>
      <c r="W803" s="2"/>
    </row>
    <row r="804" spans="1:23" ht="14.5" hidden="1" x14ac:dyDescent="0.35">
      <c r="A804" s="3" t="s">
        <v>1325</v>
      </c>
      <c r="B804" s="3" t="str">
        <f>INDEX('Plant data'!D:D,MATCH('Blast furnaces'!$A804,'Plant data'!$A:$A,0))</f>
        <v>Bagong</v>
      </c>
      <c r="C804" s="3" t="str">
        <f>INDEX('Plant data'!E:E,MATCH('Blast furnaces'!$A804,'Plant data'!$A:$A,0))</f>
        <v>Shanxi</v>
      </c>
      <c r="D804" s="3" t="str">
        <f>INDEX('Plant data'!F:F,MATCH('Blast furnaces'!$A804,'Plant data'!$A:$A,0))</f>
        <v>China</v>
      </c>
      <c r="E804" s="3" t="s">
        <v>1330</v>
      </c>
      <c r="F804" s="3" t="s">
        <v>247</v>
      </c>
      <c r="G804" s="5" t="s">
        <v>1327</v>
      </c>
      <c r="H804" s="3" t="s">
        <v>29</v>
      </c>
      <c r="I804" s="3" t="s">
        <v>30</v>
      </c>
      <c r="J804" s="3" t="s">
        <v>30</v>
      </c>
      <c r="K804" s="3">
        <v>2011</v>
      </c>
      <c r="L804" s="3">
        <v>14</v>
      </c>
      <c r="M804" s="3" t="s">
        <v>30</v>
      </c>
      <c r="N804" s="3" t="s">
        <v>30</v>
      </c>
      <c r="O804" s="3" t="s">
        <v>30</v>
      </c>
      <c r="P804" s="3">
        <v>1240</v>
      </c>
      <c r="Q804" s="3">
        <v>1380</v>
      </c>
      <c r="R804" s="8"/>
      <c r="S804" s="9" t="str">
        <f t="shared" si="88"/>
        <v/>
      </c>
      <c r="T804" s="9" t="str">
        <f t="shared" si="93"/>
        <v/>
      </c>
      <c r="U804" s="2"/>
      <c r="V804" s="2"/>
      <c r="W804" s="2"/>
    </row>
    <row r="805" spans="1:23" ht="14.5" hidden="1" x14ac:dyDescent="0.35">
      <c r="A805" s="3" t="s">
        <v>1325</v>
      </c>
      <c r="B805" s="3" t="str">
        <f>INDEX('Plant data'!D:D,MATCH('Blast furnaces'!$A805,'Plant data'!$A:$A,0))</f>
        <v>Bagong</v>
      </c>
      <c r="C805" s="3" t="str">
        <f>INDEX('Plant data'!E:E,MATCH('Blast furnaces'!$A805,'Plant data'!$A:$A,0))</f>
        <v>Shanxi</v>
      </c>
      <c r="D805" s="3" t="str">
        <f>INDEX('Plant data'!F:F,MATCH('Blast furnaces'!$A805,'Plant data'!$A:$A,0))</f>
        <v>China</v>
      </c>
      <c r="E805" s="3" t="s">
        <v>1331</v>
      </c>
      <c r="F805" s="3" t="s">
        <v>392</v>
      </c>
      <c r="G805" s="5" t="s">
        <v>1327</v>
      </c>
      <c r="H805" s="3" t="s">
        <v>29</v>
      </c>
      <c r="I805" s="6">
        <v>43277</v>
      </c>
      <c r="J805" s="7">
        <v>43770</v>
      </c>
      <c r="K805" s="3">
        <v>2021</v>
      </c>
      <c r="L805" s="3">
        <v>4</v>
      </c>
      <c r="M805" s="3" t="s">
        <v>30</v>
      </c>
      <c r="N805" s="3" t="s">
        <v>30</v>
      </c>
      <c r="O805" s="3" t="s">
        <v>30</v>
      </c>
      <c r="P805" s="3">
        <v>1150</v>
      </c>
      <c r="Q805" s="3">
        <v>1250</v>
      </c>
      <c r="R805" s="8"/>
      <c r="S805" s="9" t="str">
        <f t="shared" si="88"/>
        <v/>
      </c>
      <c r="T805" s="9" t="str">
        <f t="shared" si="93"/>
        <v/>
      </c>
      <c r="U805" s="2"/>
      <c r="V805" s="2"/>
      <c r="W805" s="2"/>
    </row>
    <row r="806" spans="1:23" ht="14.5" hidden="1" x14ac:dyDescent="0.35">
      <c r="A806" s="3" t="s">
        <v>1325</v>
      </c>
      <c r="B806" s="3" t="str">
        <f>INDEX('Plant data'!D:D,MATCH('Blast furnaces'!$A806,'Plant data'!$A:$A,0))</f>
        <v>Bagong</v>
      </c>
      <c r="C806" s="3" t="str">
        <f>INDEX('Plant data'!E:E,MATCH('Blast furnaces'!$A806,'Plant data'!$A:$A,0))</f>
        <v>Shanxi</v>
      </c>
      <c r="D806" s="3" t="str">
        <f>INDEX('Plant data'!F:F,MATCH('Blast furnaces'!$A806,'Plant data'!$A:$A,0))</f>
        <v>China</v>
      </c>
      <c r="E806" s="3" t="s">
        <v>1332</v>
      </c>
      <c r="F806" s="3" t="s">
        <v>474</v>
      </c>
      <c r="G806" s="5" t="s">
        <v>1327</v>
      </c>
      <c r="H806" s="3" t="s">
        <v>29</v>
      </c>
      <c r="I806" s="6">
        <v>43277</v>
      </c>
      <c r="J806" s="7">
        <v>43770</v>
      </c>
      <c r="K806" s="3" t="s">
        <v>30</v>
      </c>
      <c r="L806" s="3" t="s">
        <v>30</v>
      </c>
      <c r="M806" s="3" t="s">
        <v>30</v>
      </c>
      <c r="N806" s="3" t="s">
        <v>30</v>
      </c>
      <c r="O806" s="3" t="s">
        <v>30</v>
      </c>
      <c r="P806" s="3">
        <v>1150</v>
      </c>
      <c r="Q806" s="3">
        <v>1250</v>
      </c>
      <c r="R806" s="8"/>
      <c r="S806" s="9" t="str">
        <f t="shared" si="88"/>
        <v/>
      </c>
      <c r="T806" s="9" t="str">
        <f t="shared" si="93"/>
        <v/>
      </c>
      <c r="U806" s="2"/>
      <c r="V806" s="2"/>
      <c r="W806" s="2"/>
    </row>
    <row r="807" spans="1:23" ht="14.5" hidden="1" x14ac:dyDescent="0.35">
      <c r="A807" s="3" t="s">
        <v>1325</v>
      </c>
      <c r="B807" s="3" t="str">
        <f>INDEX('Plant data'!D:D,MATCH('Blast furnaces'!$A807,'Plant data'!$A:$A,0))</f>
        <v>Bagong</v>
      </c>
      <c r="C807" s="3" t="str">
        <f>INDEX('Plant data'!E:E,MATCH('Blast furnaces'!$A807,'Plant data'!$A:$A,0))</f>
        <v>Shanxi</v>
      </c>
      <c r="D807" s="3" t="str">
        <f>INDEX('Plant data'!F:F,MATCH('Blast furnaces'!$A807,'Plant data'!$A:$A,0))</f>
        <v>China</v>
      </c>
      <c r="E807" s="3" t="s">
        <v>1333</v>
      </c>
      <c r="F807" s="3" t="s">
        <v>62</v>
      </c>
      <c r="G807" s="5" t="s">
        <v>1327</v>
      </c>
      <c r="H807" s="3" t="s">
        <v>190</v>
      </c>
      <c r="I807" s="3" t="s">
        <v>30</v>
      </c>
      <c r="J807" s="3" t="s">
        <v>30</v>
      </c>
      <c r="K807" s="3" t="s">
        <v>30</v>
      </c>
      <c r="L807" s="3" t="s">
        <v>30</v>
      </c>
      <c r="M807" s="6">
        <v>43277</v>
      </c>
      <c r="N807" s="3" t="s">
        <v>30</v>
      </c>
      <c r="O807" s="6">
        <v>44113</v>
      </c>
      <c r="P807" s="3">
        <v>620</v>
      </c>
      <c r="Q807" s="3">
        <v>530</v>
      </c>
      <c r="R807" s="8"/>
      <c r="S807" s="9" t="str">
        <f t="shared" si="88"/>
        <v/>
      </c>
      <c r="T807" s="2"/>
      <c r="U807" s="2"/>
      <c r="V807" s="2"/>
      <c r="W807" s="2"/>
    </row>
    <row r="808" spans="1:23" ht="14.5" hidden="1" x14ac:dyDescent="0.35">
      <c r="A808" s="3" t="s">
        <v>1325</v>
      </c>
      <c r="B808" s="3" t="str">
        <f>INDEX('Plant data'!D:D,MATCH('Blast furnaces'!$A808,'Plant data'!$A:$A,0))</f>
        <v>Bagong</v>
      </c>
      <c r="C808" s="3" t="str">
        <f>INDEX('Plant data'!E:E,MATCH('Blast furnaces'!$A808,'Plant data'!$A:$A,0))</f>
        <v>Shanxi</v>
      </c>
      <c r="D808" s="3" t="str">
        <f>INDEX('Plant data'!F:F,MATCH('Blast furnaces'!$A808,'Plant data'!$A:$A,0))</f>
        <v>China</v>
      </c>
      <c r="E808" s="3" t="s">
        <v>1334</v>
      </c>
      <c r="F808" s="3" t="s">
        <v>180</v>
      </c>
      <c r="G808" s="5" t="s">
        <v>1327</v>
      </c>
      <c r="H808" s="3" t="s">
        <v>190</v>
      </c>
      <c r="I808" s="3" t="s">
        <v>30</v>
      </c>
      <c r="J808" s="3" t="s">
        <v>30</v>
      </c>
      <c r="K808" s="3" t="s">
        <v>30</v>
      </c>
      <c r="L808" s="3" t="s">
        <v>30</v>
      </c>
      <c r="M808" s="6">
        <v>43277</v>
      </c>
      <c r="N808" s="3" t="s">
        <v>30</v>
      </c>
      <c r="O808" s="6">
        <v>44113</v>
      </c>
      <c r="P808" s="3">
        <v>620</v>
      </c>
      <c r="Q808" s="3">
        <v>530</v>
      </c>
      <c r="R808" s="8"/>
      <c r="S808" s="9" t="str">
        <f t="shared" si="88"/>
        <v/>
      </c>
      <c r="T808" s="2"/>
      <c r="U808" s="2"/>
      <c r="V808" s="2"/>
      <c r="W808" s="2"/>
    </row>
    <row r="809" spans="1:23" ht="14.5" hidden="1" x14ac:dyDescent="0.35">
      <c r="A809" s="3" t="s">
        <v>1335</v>
      </c>
      <c r="B809" s="3" t="str">
        <f>INDEX('Plant data'!D:D,MATCH('Blast furnaces'!$A809,'Plant data'!$A:$A,0))</f>
        <v>Dong</v>
      </c>
      <c r="C809" s="3" t="str">
        <f>INDEX('Plant data'!E:E,MATCH('Blast furnaces'!$A809,'Plant data'!$A:$A,0))</f>
        <v>Shanxi</v>
      </c>
      <c r="D809" s="3" t="str">
        <f>INDEX('Plant data'!F:F,MATCH('Blast furnaces'!$A809,'Plant data'!$A:$A,0))</f>
        <v>China</v>
      </c>
      <c r="E809" s="3" t="s">
        <v>1336</v>
      </c>
      <c r="F809" s="3" t="s">
        <v>62</v>
      </c>
      <c r="G809" s="5" t="s">
        <v>1337</v>
      </c>
      <c r="H809" s="3" t="s">
        <v>29</v>
      </c>
      <c r="I809" s="3" t="s">
        <v>30</v>
      </c>
      <c r="J809" s="3" t="s">
        <v>30</v>
      </c>
      <c r="K809" s="3" t="s">
        <v>30</v>
      </c>
      <c r="L809" s="3" t="s">
        <v>30</v>
      </c>
      <c r="M809" s="3" t="s">
        <v>30</v>
      </c>
      <c r="N809" s="3" t="s">
        <v>30</v>
      </c>
      <c r="O809" s="3" t="s">
        <v>30</v>
      </c>
      <c r="P809" s="3">
        <v>730</v>
      </c>
      <c r="Q809" s="3">
        <v>630</v>
      </c>
      <c r="R809" s="6">
        <v>44748</v>
      </c>
      <c r="S809" s="9">
        <f t="shared" si="88"/>
        <v>44748</v>
      </c>
      <c r="T809" s="9">
        <f t="shared" ref="T809:T812" si="94">IF(R809="","",EDATE(S809,240))</f>
        <v>52053</v>
      </c>
      <c r="U809" s="2"/>
      <c r="V809" s="2"/>
      <c r="W809" s="2"/>
    </row>
    <row r="810" spans="1:23" ht="14.5" hidden="1" x14ac:dyDescent="0.35">
      <c r="A810" s="3" t="s">
        <v>1335</v>
      </c>
      <c r="B810" s="3" t="str">
        <f>INDEX('Plant data'!D:D,MATCH('Blast furnaces'!$A810,'Plant data'!$A:$A,0))</f>
        <v>Dong</v>
      </c>
      <c r="C810" s="3" t="str">
        <f>INDEX('Plant data'!E:E,MATCH('Blast furnaces'!$A810,'Plant data'!$A:$A,0))</f>
        <v>Shanxi</v>
      </c>
      <c r="D810" s="3" t="str">
        <f>INDEX('Plant data'!F:F,MATCH('Blast furnaces'!$A810,'Plant data'!$A:$A,0))</f>
        <v>China</v>
      </c>
      <c r="E810" s="3" t="s">
        <v>1338</v>
      </c>
      <c r="F810" s="3" t="s">
        <v>180</v>
      </c>
      <c r="G810" s="5" t="s">
        <v>1337</v>
      </c>
      <c r="H810" s="3" t="s">
        <v>40</v>
      </c>
      <c r="I810" s="3" t="s">
        <v>30</v>
      </c>
      <c r="J810" s="3" t="s">
        <v>30</v>
      </c>
      <c r="K810" s="3" t="s">
        <v>30</v>
      </c>
      <c r="L810" s="3" t="s">
        <v>30</v>
      </c>
      <c r="M810" s="6">
        <v>45278</v>
      </c>
      <c r="N810" s="3" t="s">
        <v>30</v>
      </c>
      <c r="O810" s="3" t="s">
        <v>30</v>
      </c>
      <c r="P810" s="3">
        <v>726</v>
      </c>
      <c r="Q810" s="3">
        <v>630</v>
      </c>
      <c r="R810" s="8"/>
      <c r="S810" s="9" t="str">
        <f t="shared" si="88"/>
        <v/>
      </c>
      <c r="T810" s="9" t="str">
        <f t="shared" si="94"/>
        <v/>
      </c>
      <c r="U810" s="2"/>
      <c r="V810" s="2"/>
      <c r="W810" s="2"/>
    </row>
    <row r="811" spans="1:23" ht="14.5" hidden="1" x14ac:dyDescent="0.35">
      <c r="A811" s="3" t="s">
        <v>1335</v>
      </c>
      <c r="B811" s="3" t="str">
        <f>INDEX('Plant data'!D:D,MATCH('Blast furnaces'!$A811,'Plant data'!$A:$A,0))</f>
        <v>Dong</v>
      </c>
      <c r="C811" s="3" t="str">
        <f>INDEX('Plant data'!E:E,MATCH('Blast furnaces'!$A811,'Plant data'!$A:$A,0))</f>
        <v>Shanxi</v>
      </c>
      <c r="D811" s="3" t="str">
        <f>INDEX('Plant data'!F:F,MATCH('Blast furnaces'!$A811,'Plant data'!$A:$A,0))</f>
        <v>China</v>
      </c>
      <c r="E811" s="3" t="s">
        <v>1339</v>
      </c>
      <c r="F811" s="3" t="s">
        <v>236</v>
      </c>
      <c r="G811" s="5" t="s">
        <v>1337</v>
      </c>
      <c r="H811" s="3" t="s">
        <v>40</v>
      </c>
      <c r="I811" s="3" t="s">
        <v>30</v>
      </c>
      <c r="J811" s="3" t="s">
        <v>30</v>
      </c>
      <c r="K811" s="3" t="s">
        <v>30</v>
      </c>
      <c r="L811" s="3" t="s">
        <v>30</v>
      </c>
      <c r="M811" s="6">
        <v>45278</v>
      </c>
      <c r="N811" s="3" t="s">
        <v>30</v>
      </c>
      <c r="O811" s="3" t="s">
        <v>30</v>
      </c>
      <c r="P811" s="3">
        <v>1040</v>
      </c>
      <c r="Q811" s="3">
        <v>1080</v>
      </c>
      <c r="R811" s="6">
        <v>44868</v>
      </c>
      <c r="S811" s="9">
        <f t="shared" si="88"/>
        <v>44868</v>
      </c>
      <c r="T811" s="9">
        <f t="shared" si="94"/>
        <v>52173</v>
      </c>
      <c r="U811" s="2"/>
      <c r="V811" s="2"/>
      <c r="W811" s="2"/>
    </row>
    <row r="812" spans="1:23" ht="14.5" hidden="1" x14ac:dyDescent="0.35">
      <c r="A812" s="3" t="s">
        <v>1335</v>
      </c>
      <c r="B812" s="3" t="str">
        <f>INDEX('Plant data'!D:D,MATCH('Blast furnaces'!$A812,'Plant data'!$A:$A,0))</f>
        <v>Dong</v>
      </c>
      <c r="C812" s="3" t="str">
        <f>INDEX('Plant data'!E:E,MATCH('Blast furnaces'!$A812,'Plant data'!$A:$A,0))</f>
        <v>Shanxi</v>
      </c>
      <c r="D812" s="3" t="str">
        <f>INDEX('Plant data'!F:F,MATCH('Blast furnaces'!$A812,'Plant data'!$A:$A,0))</f>
        <v>China</v>
      </c>
      <c r="E812" s="3" t="s">
        <v>1340</v>
      </c>
      <c r="F812" s="3" t="s">
        <v>243</v>
      </c>
      <c r="G812" s="5" t="s">
        <v>1337</v>
      </c>
      <c r="H812" s="3" t="s">
        <v>29</v>
      </c>
      <c r="I812" s="3" t="s">
        <v>30</v>
      </c>
      <c r="J812" s="3" t="s">
        <v>30</v>
      </c>
      <c r="K812" s="3" t="s">
        <v>30</v>
      </c>
      <c r="L812" s="3" t="s">
        <v>30</v>
      </c>
      <c r="M812" s="3" t="s">
        <v>30</v>
      </c>
      <c r="N812" s="3" t="s">
        <v>30</v>
      </c>
      <c r="O812" s="3" t="s">
        <v>30</v>
      </c>
      <c r="P812" s="3">
        <v>1240</v>
      </c>
      <c r="Q812" s="3">
        <v>1380</v>
      </c>
      <c r="R812" s="8"/>
      <c r="S812" s="9" t="str">
        <f t="shared" si="88"/>
        <v/>
      </c>
      <c r="T812" s="9" t="str">
        <f t="shared" si="94"/>
        <v/>
      </c>
      <c r="U812" s="2"/>
      <c r="V812" s="2"/>
      <c r="W812" s="2"/>
    </row>
    <row r="813" spans="1:23" ht="14.5" hidden="1" x14ac:dyDescent="0.35">
      <c r="A813" s="3" t="s">
        <v>1335</v>
      </c>
      <c r="B813" s="3" t="str">
        <f>INDEX('Plant data'!D:D,MATCH('Blast furnaces'!$A813,'Plant data'!$A:$A,0))</f>
        <v>Dong</v>
      </c>
      <c r="C813" s="3" t="str">
        <f>INDEX('Plant data'!E:E,MATCH('Blast furnaces'!$A813,'Plant data'!$A:$A,0))</f>
        <v>Shanxi</v>
      </c>
      <c r="D813" s="3" t="str">
        <f>INDEX('Plant data'!F:F,MATCH('Blast furnaces'!$A813,'Plant data'!$A:$A,0))</f>
        <v>China</v>
      </c>
      <c r="E813" s="3" t="s">
        <v>1341</v>
      </c>
      <c r="F813" s="3" t="s">
        <v>33</v>
      </c>
      <c r="G813" s="5" t="s">
        <v>1337</v>
      </c>
      <c r="H813" s="3" t="s">
        <v>53</v>
      </c>
      <c r="I813" s="3" t="s">
        <v>30</v>
      </c>
      <c r="J813" s="3" t="s">
        <v>30</v>
      </c>
      <c r="K813" s="3">
        <v>2019</v>
      </c>
      <c r="L813" s="3">
        <v>6</v>
      </c>
      <c r="M813" s="3" t="s">
        <v>30</v>
      </c>
      <c r="N813" s="6">
        <v>45582</v>
      </c>
      <c r="O813" s="3" t="s">
        <v>30</v>
      </c>
      <c r="P813" s="3">
        <v>1445</v>
      </c>
      <c r="Q813" s="3">
        <v>1680</v>
      </c>
      <c r="R813" s="8"/>
      <c r="S813" s="9" t="str">
        <f t="shared" si="88"/>
        <v/>
      </c>
      <c r="T813" s="2"/>
      <c r="U813" s="2"/>
      <c r="V813" s="2"/>
      <c r="W813" s="2"/>
    </row>
    <row r="814" spans="1:23" ht="14.5" hidden="1" x14ac:dyDescent="0.35">
      <c r="A814" s="3" t="s">
        <v>1335</v>
      </c>
      <c r="B814" s="3" t="str">
        <f>INDEX('Plant data'!D:D,MATCH('Blast furnaces'!$A814,'Plant data'!$A:$A,0))</f>
        <v>Dong</v>
      </c>
      <c r="C814" s="3" t="str">
        <f>INDEX('Plant data'!E:E,MATCH('Blast furnaces'!$A814,'Plant data'!$A:$A,0))</f>
        <v>Shanxi</v>
      </c>
      <c r="D814" s="3" t="str">
        <f>INDEX('Plant data'!F:F,MATCH('Blast furnaces'!$A814,'Plant data'!$A:$A,0))</f>
        <v>China</v>
      </c>
      <c r="E814" s="3" t="s">
        <v>1342</v>
      </c>
      <c r="F814" s="3" t="s">
        <v>245</v>
      </c>
      <c r="G814" s="5" t="s">
        <v>1337</v>
      </c>
      <c r="H814" s="3" t="s">
        <v>313</v>
      </c>
      <c r="I814" s="6">
        <v>45278</v>
      </c>
      <c r="J814" s="3" t="s">
        <v>30</v>
      </c>
      <c r="K814" s="3" t="s">
        <v>30</v>
      </c>
      <c r="L814" s="3" t="s">
        <v>30</v>
      </c>
      <c r="M814" s="3" t="s">
        <v>30</v>
      </c>
      <c r="N814" s="3" t="s">
        <v>30</v>
      </c>
      <c r="O814" s="3" t="s">
        <v>30</v>
      </c>
      <c r="P814" s="3">
        <v>1130</v>
      </c>
      <c r="Q814" s="3">
        <v>1200</v>
      </c>
      <c r="R814" s="8"/>
      <c r="S814" s="9" t="str">
        <f t="shared" si="88"/>
        <v/>
      </c>
      <c r="T814" s="2"/>
      <c r="U814" s="2"/>
      <c r="V814" s="2"/>
      <c r="W814" s="2"/>
    </row>
    <row r="815" spans="1:23" ht="14.5" hidden="1" x14ac:dyDescent="0.35">
      <c r="A815" s="3" t="s">
        <v>1343</v>
      </c>
      <c r="B815" s="3" t="str">
        <f>INDEX('Plant data'!D:D,MATCH('Blast furnaces'!$A815,'Plant data'!$A:$A,0))</f>
        <v>Changzhi</v>
      </c>
      <c r="C815" s="3" t="str">
        <f>INDEX('Plant data'!E:E,MATCH('Blast furnaces'!$A815,'Plant data'!$A:$A,0))</f>
        <v>Shanxi</v>
      </c>
      <c r="D815" s="3" t="str">
        <f>INDEX('Plant data'!F:F,MATCH('Blast furnaces'!$A815,'Plant data'!$A:$A,0))</f>
        <v>China</v>
      </c>
      <c r="E815" s="3" t="s">
        <v>1344</v>
      </c>
      <c r="F815" s="3" t="s">
        <v>62</v>
      </c>
      <c r="G815" s="5" t="s">
        <v>1345</v>
      </c>
      <c r="H815" s="3" t="s">
        <v>29</v>
      </c>
      <c r="I815" s="3" t="s">
        <v>30</v>
      </c>
      <c r="J815" s="3" t="s">
        <v>30</v>
      </c>
      <c r="K815" s="3" t="s">
        <v>30</v>
      </c>
      <c r="L815" s="3" t="s">
        <v>30</v>
      </c>
      <c r="M815" s="3" t="s">
        <v>30</v>
      </c>
      <c r="N815" s="3" t="s">
        <v>30</v>
      </c>
      <c r="O815" s="3" t="s">
        <v>30</v>
      </c>
      <c r="P815" s="3">
        <v>1040</v>
      </c>
      <c r="Q815" s="3">
        <v>1080</v>
      </c>
      <c r="R815" s="8"/>
      <c r="S815" s="9" t="str">
        <f t="shared" si="88"/>
        <v/>
      </c>
      <c r="T815" s="9" t="str">
        <f t="shared" ref="T815:T831" si="95">IF(R815="","",EDATE(S815,240))</f>
        <v/>
      </c>
      <c r="U815" s="2"/>
      <c r="V815" s="2"/>
      <c r="W815" s="2"/>
    </row>
    <row r="816" spans="1:23" ht="14.5" hidden="1" x14ac:dyDescent="0.35">
      <c r="A816" s="3" t="s">
        <v>1343</v>
      </c>
      <c r="B816" s="3" t="str">
        <f>INDEX('Plant data'!D:D,MATCH('Blast furnaces'!$A816,'Plant data'!$A:$A,0))</f>
        <v>Changzhi</v>
      </c>
      <c r="C816" s="3" t="str">
        <f>INDEX('Plant data'!E:E,MATCH('Blast furnaces'!$A816,'Plant data'!$A:$A,0))</f>
        <v>Shanxi</v>
      </c>
      <c r="D816" s="3" t="str">
        <f>INDEX('Plant data'!F:F,MATCH('Blast furnaces'!$A816,'Plant data'!$A:$A,0))</f>
        <v>China</v>
      </c>
      <c r="E816" s="3" t="s">
        <v>1346</v>
      </c>
      <c r="F816" s="3" t="s">
        <v>180</v>
      </c>
      <c r="G816" s="5" t="s">
        <v>1345</v>
      </c>
      <c r="H816" s="3" t="s">
        <v>29</v>
      </c>
      <c r="I816" s="3" t="s">
        <v>30</v>
      </c>
      <c r="J816" s="3" t="s">
        <v>30</v>
      </c>
      <c r="K816" s="3" t="s">
        <v>30</v>
      </c>
      <c r="L816" s="3" t="s">
        <v>30</v>
      </c>
      <c r="M816" s="3" t="s">
        <v>30</v>
      </c>
      <c r="N816" s="3" t="s">
        <v>30</v>
      </c>
      <c r="O816" s="3" t="s">
        <v>30</v>
      </c>
      <c r="P816" s="3">
        <v>1040</v>
      </c>
      <c r="Q816" s="3">
        <v>1080</v>
      </c>
      <c r="R816" s="8"/>
      <c r="S816" s="9" t="str">
        <f t="shared" si="88"/>
        <v/>
      </c>
      <c r="T816" s="9" t="str">
        <f t="shared" si="95"/>
        <v/>
      </c>
      <c r="U816" s="2"/>
      <c r="V816" s="2"/>
      <c r="W816" s="2"/>
    </row>
    <row r="817" spans="1:23" ht="14.5" hidden="1" x14ac:dyDescent="0.35">
      <c r="A817" s="3" t="s">
        <v>1347</v>
      </c>
      <c r="B817" s="3" t="str">
        <f>INDEX('Plant data'!D:D,MATCH('Blast furnaces'!$A817,'Plant data'!$A:$A,0))</f>
        <v>unknown</v>
      </c>
      <c r="C817" s="3" t="str">
        <f>INDEX('Plant data'!E:E,MATCH('Blast furnaces'!$A817,'Plant data'!$A:$A,0))</f>
        <v>Shanxi</v>
      </c>
      <c r="D817" s="3" t="str">
        <f>INDEX('Plant data'!F:F,MATCH('Blast furnaces'!$A817,'Plant data'!$A:$A,0))</f>
        <v>China</v>
      </c>
      <c r="E817" s="3" t="s">
        <v>1348</v>
      </c>
      <c r="F817" s="3" t="s">
        <v>62</v>
      </c>
      <c r="G817" s="5" t="s">
        <v>1349</v>
      </c>
      <c r="H817" s="3" t="s">
        <v>29</v>
      </c>
      <c r="I817" s="3" t="s">
        <v>30</v>
      </c>
      <c r="J817" s="3" t="s">
        <v>30</v>
      </c>
      <c r="K817" s="3" t="s">
        <v>30</v>
      </c>
      <c r="L817" s="3" t="s">
        <v>30</v>
      </c>
      <c r="M817" s="3" t="s">
        <v>30</v>
      </c>
      <c r="N817" s="3" t="s">
        <v>30</v>
      </c>
      <c r="O817" s="3" t="s">
        <v>30</v>
      </c>
      <c r="P817" s="3">
        <v>550</v>
      </c>
      <c r="Q817" s="3">
        <v>450</v>
      </c>
      <c r="R817" s="6">
        <v>45360</v>
      </c>
      <c r="S817" s="9">
        <f t="shared" si="88"/>
        <v>45360</v>
      </c>
      <c r="T817" s="9">
        <f t="shared" si="95"/>
        <v>52665</v>
      </c>
      <c r="U817" s="2"/>
      <c r="V817" s="2"/>
      <c r="W817" s="2"/>
    </row>
    <row r="818" spans="1:23" ht="14.5" hidden="1" x14ac:dyDescent="0.35">
      <c r="A818" s="3" t="s">
        <v>1347</v>
      </c>
      <c r="B818" s="3" t="str">
        <f>INDEX('Plant data'!D:D,MATCH('Blast furnaces'!$A818,'Plant data'!$A:$A,0))</f>
        <v>unknown</v>
      </c>
      <c r="C818" s="3" t="str">
        <f>INDEX('Plant data'!E:E,MATCH('Blast furnaces'!$A818,'Plant data'!$A:$A,0))</f>
        <v>Shanxi</v>
      </c>
      <c r="D818" s="3" t="str">
        <f>INDEX('Plant data'!F:F,MATCH('Blast furnaces'!$A818,'Plant data'!$A:$A,0))</f>
        <v>China</v>
      </c>
      <c r="E818" s="3" t="s">
        <v>1350</v>
      </c>
      <c r="F818" s="3" t="s">
        <v>180</v>
      </c>
      <c r="G818" s="5" t="s">
        <v>1349</v>
      </c>
      <c r="H818" s="3" t="s">
        <v>29</v>
      </c>
      <c r="I818" s="3" t="s">
        <v>30</v>
      </c>
      <c r="J818" s="3" t="s">
        <v>30</v>
      </c>
      <c r="K818" s="3" t="s">
        <v>30</v>
      </c>
      <c r="L818" s="3" t="s">
        <v>30</v>
      </c>
      <c r="M818" s="3" t="s">
        <v>30</v>
      </c>
      <c r="N818" s="3" t="s">
        <v>30</v>
      </c>
      <c r="O818" s="3" t="s">
        <v>30</v>
      </c>
      <c r="P818" s="3">
        <v>550</v>
      </c>
      <c r="Q818" s="3">
        <v>450</v>
      </c>
      <c r="R818" s="6">
        <v>45031</v>
      </c>
      <c r="S818" s="9">
        <f t="shared" si="88"/>
        <v>45031</v>
      </c>
      <c r="T818" s="9">
        <f t="shared" si="95"/>
        <v>52336</v>
      </c>
      <c r="U818" s="2"/>
      <c r="V818" s="2"/>
      <c r="W818" s="2"/>
    </row>
    <row r="819" spans="1:23" ht="14.5" hidden="1" x14ac:dyDescent="0.35">
      <c r="A819" s="3" t="s">
        <v>1351</v>
      </c>
      <c r="B819" s="3" t="str">
        <f>INDEX('Plant data'!D:D,MATCH('Blast furnaces'!$A819,'Plant data'!$A:$A,0))</f>
        <v>Xiangyang</v>
      </c>
      <c r="C819" s="3" t="str">
        <f>INDEX('Plant data'!E:E,MATCH('Blast furnaces'!$A819,'Plant data'!$A:$A,0))</f>
        <v>Sichuan</v>
      </c>
      <c r="D819" s="3" t="str">
        <f>INDEX('Plant data'!F:F,MATCH('Blast furnaces'!$A819,'Plant data'!$A:$A,0))</f>
        <v>China</v>
      </c>
      <c r="E819" s="3" t="s">
        <v>1352</v>
      </c>
      <c r="F819" s="3" t="s">
        <v>62</v>
      </c>
      <c r="G819" s="5" t="s">
        <v>1353</v>
      </c>
      <c r="H819" s="3" t="s">
        <v>29</v>
      </c>
      <c r="I819" s="3" t="s">
        <v>30</v>
      </c>
      <c r="J819" s="3" t="s">
        <v>30</v>
      </c>
      <c r="K819" s="3" t="s">
        <v>30</v>
      </c>
      <c r="L819" s="3" t="s">
        <v>30</v>
      </c>
      <c r="M819" s="3" t="s">
        <v>30</v>
      </c>
      <c r="N819" s="3" t="s">
        <v>30</v>
      </c>
      <c r="O819" s="3" t="s">
        <v>30</v>
      </c>
      <c r="P819" s="3">
        <v>1130</v>
      </c>
      <c r="Q819" s="3">
        <v>1200</v>
      </c>
      <c r="R819" s="8"/>
      <c r="S819" s="9" t="str">
        <f t="shared" si="88"/>
        <v/>
      </c>
      <c r="T819" s="9" t="str">
        <f t="shared" si="95"/>
        <v/>
      </c>
      <c r="U819" s="2"/>
      <c r="V819" s="2"/>
      <c r="W819" s="2"/>
    </row>
    <row r="820" spans="1:23" ht="14.5" hidden="1" x14ac:dyDescent="0.35">
      <c r="A820" s="3" t="s">
        <v>1351</v>
      </c>
      <c r="B820" s="3" t="str">
        <f>INDEX('Plant data'!D:D,MATCH('Blast furnaces'!$A820,'Plant data'!$A:$A,0))</f>
        <v>Xiangyang</v>
      </c>
      <c r="C820" s="3" t="str">
        <f>INDEX('Plant data'!E:E,MATCH('Blast furnaces'!$A820,'Plant data'!$A:$A,0))</f>
        <v>Sichuan</v>
      </c>
      <c r="D820" s="3" t="str">
        <f>INDEX('Plant data'!F:F,MATCH('Blast furnaces'!$A820,'Plant data'!$A:$A,0))</f>
        <v>China</v>
      </c>
      <c r="E820" s="3" t="s">
        <v>1354</v>
      </c>
      <c r="F820" s="3" t="s">
        <v>180</v>
      </c>
      <c r="G820" s="5" t="s">
        <v>1353</v>
      </c>
      <c r="H820" s="3" t="s">
        <v>29</v>
      </c>
      <c r="I820" s="3" t="s">
        <v>30</v>
      </c>
      <c r="J820" s="3" t="s">
        <v>30</v>
      </c>
      <c r="K820" s="3" t="s">
        <v>30</v>
      </c>
      <c r="L820" s="3" t="s">
        <v>30</v>
      </c>
      <c r="M820" s="3" t="s">
        <v>30</v>
      </c>
      <c r="N820" s="3" t="s">
        <v>30</v>
      </c>
      <c r="O820" s="3" t="s">
        <v>30</v>
      </c>
      <c r="P820" s="3">
        <v>1130</v>
      </c>
      <c r="Q820" s="3">
        <v>1200</v>
      </c>
      <c r="R820" s="8"/>
      <c r="S820" s="9" t="str">
        <f t="shared" si="88"/>
        <v/>
      </c>
      <c r="T820" s="9" t="str">
        <f t="shared" si="95"/>
        <v/>
      </c>
      <c r="U820" s="2"/>
      <c r="V820" s="2"/>
      <c r="W820" s="2"/>
    </row>
    <row r="821" spans="1:23" ht="14.5" hidden="1" x14ac:dyDescent="0.35">
      <c r="A821" s="3" t="s">
        <v>1351</v>
      </c>
      <c r="B821" s="3" t="str">
        <f>INDEX('Plant data'!D:D,MATCH('Blast furnaces'!$A821,'Plant data'!$A:$A,0))</f>
        <v>Xiangyang</v>
      </c>
      <c r="C821" s="3" t="str">
        <f>INDEX('Plant data'!E:E,MATCH('Blast furnaces'!$A821,'Plant data'!$A:$A,0))</f>
        <v>Sichuan</v>
      </c>
      <c r="D821" s="3" t="str">
        <f>INDEX('Plant data'!F:F,MATCH('Blast furnaces'!$A821,'Plant data'!$A:$A,0))</f>
        <v>China</v>
      </c>
      <c r="E821" s="3" t="s">
        <v>1355</v>
      </c>
      <c r="F821" s="3" t="s">
        <v>236</v>
      </c>
      <c r="G821" s="5" t="s">
        <v>1353</v>
      </c>
      <c r="H821" s="3" t="s">
        <v>29</v>
      </c>
      <c r="I821" s="3" t="s">
        <v>30</v>
      </c>
      <c r="J821" s="3" t="s">
        <v>30</v>
      </c>
      <c r="K821" s="3" t="s">
        <v>30</v>
      </c>
      <c r="L821" s="3" t="s">
        <v>30</v>
      </c>
      <c r="M821" s="3" t="s">
        <v>30</v>
      </c>
      <c r="N821" s="3" t="s">
        <v>30</v>
      </c>
      <c r="O821" s="3" t="s">
        <v>30</v>
      </c>
      <c r="P821" s="3">
        <v>1130</v>
      </c>
      <c r="Q821" s="3">
        <v>1200</v>
      </c>
      <c r="R821" s="8"/>
      <c r="S821" s="9" t="str">
        <f t="shared" si="88"/>
        <v/>
      </c>
      <c r="T821" s="9" t="str">
        <f t="shared" si="95"/>
        <v/>
      </c>
      <c r="U821" s="2"/>
      <c r="V821" s="2"/>
      <c r="W821" s="2"/>
    </row>
    <row r="822" spans="1:23" ht="14.5" hidden="1" x14ac:dyDescent="0.35">
      <c r="A822" s="3" t="s">
        <v>1351</v>
      </c>
      <c r="B822" s="3" t="str">
        <f>INDEX('Plant data'!D:D,MATCH('Blast furnaces'!$A822,'Plant data'!$A:$A,0))</f>
        <v>Xiangyang</v>
      </c>
      <c r="C822" s="3" t="str">
        <f>INDEX('Plant data'!E:E,MATCH('Blast furnaces'!$A822,'Plant data'!$A:$A,0))</f>
        <v>Sichuan</v>
      </c>
      <c r="D822" s="3" t="str">
        <f>INDEX('Plant data'!F:F,MATCH('Blast furnaces'!$A822,'Plant data'!$A:$A,0))</f>
        <v>China</v>
      </c>
      <c r="E822" s="3" t="s">
        <v>1356</v>
      </c>
      <c r="F822" s="3" t="s">
        <v>510</v>
      </c>
      <c r="G822" s="5" t="s">
        <v>1353</v>
      </c>
      <c r="H822" s="3" t="s">
        <v>29</v>
      </c>
      <c r="I822" s="3" t="s">
        <v>30</v>
      </c>
      <c r="J822" s="3" t="s">
        <v>30</v>
      </c>
      <c r="K822" s="3">
        <v>2010</v>
      </c>
      <c r="L822" s="3">
        <v>15</v>
      </c>
      <c r="M822" s="3" t="s">
        <v>30</v>
      </c>
      <c r="N822" s="3" t="s">
        <v>30</v>
      </c>
      <c r="O822" s="3" t="s">
        <v>30</v>
      </c>
      <c r="P822" s="3">
        <v>1220</v>
      </c>
      <c r="Q822" s="3">
        <v>1350</v>
      </c>
      <c r="R822" s="8"/>
      <c r="S822" s="9" t="str">
        <f t="shared" si="88"/>
        <v/>
      </c>
      <c r="T822" s="9" t="str">
        <f t="shared" si="95"/>
        <v/>
      </c>
      <c r="U822" s="2"/>
      <c r="V822" s="2"/>
      <c r="W822" s="2"/>
    </row>
    <row r="823" spans="1:23" ht="14.5" hidden="1" x14ac:dyDescent="0.35">
      <c r="A823" s="3" t="s">
        <v>1351</v>
      </c>
      <c r="B823" s="3" t="str">
        <f>INDEX('Plant data'!D:D,MATCH('Blast furnaces'!$A823,'Plant data'!$A:$A,0))</f>
        <v>Xiangyang</v>
      </c>
      <c r="C823" s="3" t="str">
        <f>INDEX('Plant data'!E:E,MATCH('Blast furnaces'!$A823,'Plant data'!$A:$A,0))</f>
        <v>Sichuan</v>
      </c>
      <c r="D823" s="3" t="str">
        <f>INDEX('Plant data'!F:F,MATCH('Blast furnaces'!$A823,'Plant data'!$A:$A,0))</f>
        <v>China</v>
      </c>
      <c r="E823" s="3" t="s">
        <v>1357</v>
      </c>
      <c r="F823" s="3" t="s">
        <v>1358</v>
      </c>
      <c r="G823" s="5" t="s">
        <v>1353</v>
      </c>
      <c r="H823" s="3" t="s">
        <v>29</v>
      </c>
      <c r="I823" s="3" t="s">
        <v>30</v>
      </c>
      <c r="J823" s="3" t="s">
        <v>30</v>
      </c>
      <c r="K823" s="3">
        <v>2005</v>
      </c>
      <c r="L823" s="3">
        <v>20</v>
      </c>
      <c r="M823" s="3" t="s">
        <v>30</v>
      </c>
      <c r="N823" s="3" t="s">
        <v>30</v>
      </c>
      <c r="O823" s="3" t="s">
        <v>30</v>
      </c>
      <c r="P823" s="3">
        <v>1700</v>
      </c>
      <c r="Q823" s="3">
        <v>2000</v>
      </c>
      <c r="R823" s="6">
        <v>45118</v>
      </c>
      <c r="S823" s="9">
        <f t="shared" si="88"/>
        <v>45118</v>
      </c>
      <c r="T823" s="9">
        <f t="shared" si="95"/>
        <v>52423</v>
      </c>
      <c r="U823" s="2"/>
      <c r="V823" s="2"/>
      <c r="W823" s="2"/>
    </row>
    <row r="824" spans="1:23" ht="14.5" hidden="1" x14ac:dyDescent="0.35">
      <c r="A824" s="3" t="s">
        <v>1359</v>
      </c>
      <c r="B824" s="3" t="str">
        <f>INDEX('Plant data'!D:D,MATCH('Blast furnaces'!$A824,'Plant data'!$A:$A,0))</f>
        <v>Jingjiu</v>
      </c>
      <c r="C824" s="3" t="str">
        <f>INDEX('Plant data'!E:E,MATCH('Blast furnaces'!$A824,'Plant data'!$A:$A,0))</f>
        <v>Sichuan</v>
      </c>
      <c r="D824" s="3" t="str">
        <f>INDEX('Plant data'!F:F,MATCH('Blast furnaces'!$A824,'Plant data'!$A:$A,0))</f>
        <v>China</v>
      </c>
      <c r="E824" s="3" t="s">
        <v>1360</v>
      </c>
      <c r="F824" s="3" t="s">
        <v>33</v>
      </c>
      <c r="G824" s="5" t="s">
        <v>1361</v>
      </c>
      <c r="H824" s="3" t="s">
        <v>29</v>
      </c>
      <c r="I824" s="3" t="s">
        <v>30</v>
      </c>
      <c r="J824" s="3" t="s">
        <v>30</v>
      </c>
      <c r="K824" s="3">
        <v>2011</v>
      </c>
      <c r="L824" s="3">
        <v>14</v>
      </c>
      <c r="M824" s="3" t="s">
        <v>30</v>
      </c>
      <c r="N824" s="3" t="s">
        <v>30</v>
      </c>
      <c r="O824" s="3" t="s">
        <v>30</v>
      </c>
      <c r="P824" s="3">
        <v>1430</v>
      </c>
      <c r="Q824" s="3">
        <v>1750</v>
      </c>
      <c r="R824" s="8"/>
      <c r="S824" s="9" t="str">
        <f t="shared" si="88"/>
        <v/>
      </c>
      <c r="T824" s="9" t="str">
        <f t="shared" si="95"/>
        <v/>
      </c>
      <c r="U824" s="2"/>
      <c r="V824" s="2"/>
      <c r="W824" s="2"/>
    </row>
    <row r="825" spans="1:23" ht="14.5" hidden="1" x14ac:dyDescent="0.35">
      <c r="A825" s="3" t="s">
        <v>1359</v>
      </c>
      <c r="B825" s="3" t="str">
        <f>INDEX('Plant data'!D:D,MATCH('Blast furnaces'!$A825,'Plant data'!$A:$A,0))</f>
        <v>Jingjiu</v>
      </c>
      <c r="C825" s="3" t="str">
        <f>INDEX('Plant data'!E:E,MATCH('Blast furnaces'!$A825,'Plant data'!$A:$A,0))</f>
        <v>Sichuan</v>
      </c>
      <c r="D825" s="3" t="str">
        <f>INDEX('Plant data'!F:F,MATCH('Blast furnaces'!$A825,'Plant data'!$A:$A,0))</f>
        <v>China</v>
      </c>
      <c r="E825" s="3" t="s">
        <v>1362</v>
      </c>
      <c r="F825" s="3" t="s">
        <v>62</v>
      </c>
      <c r="G825" s="5" t="s">
        <v>1361</v>
      </c>
      <c r="H825" s="3" t="s">
        <v>29</v>
      </c>
      <c r="I825" s="3" t="s">
        <v>30</v>
      </c>
      <c r="J825" s="3" t="s">
        <v>30</v>
      </c>
      <c r="K825" s="3" t="s">
        <v>30</v>
      </c>
      <c r="L825" s="3" t="s">
        <v>30</v>
      </c>
      <c r="M825" s="3" t="s">
        <v>30</v>
      </c>
      <c r="N825" s="3" t="s">
        <v>30</v>
      </c>
      <c r="O825" s="3" t="s">
        <v>30</v>
      </c>
      <c r="P825" s="3">
        <v>1430</v>
      </c>
      <c r="Q825" s="3">
        <v>1750</v>
      </c>
      <c r="R825" s="8"/>
      <c r="S825" s="9" t="str">
        <f t="shared" si="88"/>
        <v/>
      </c>
      <c r="T825" s="9" t="str">
        <f t="shared" si="95"/>
        <v/>
      </c>
      <c r="U825" s="2"/>
      <c r="V825" s="2"/>
      <c r="W825" s="2"/>
    </row>
    <row r="826" spans="1:23" ht="14.5" hidden="1" x14ac:dyDescent="0.35">
      <c r="A826" s="3" t="s">
        <v>1359</v>
      </c>
      <c r="B826" s="3" t="str">
        <f>INDEX('Plant data'!D:D,MATCH('Blast furnaces'!$A826,'Plant data'!$A:$A,0))</f>
        <v>Jingjiu</v>
      </c>
      <c r="C826" s="3" t="str">
        <f>INDEX('Plant data'!E:E,MATCH('Blast furnaces'!$A826,'Plant data'!$A:$A,0))</f>
        <v>Sichuan</v>
      </c>
      <c r="D826" s="3" t="str">
        <f>INDEX('Plant data'!F:F,MATCH('Blast furnaces'!$A826,'Plant data'!$A:$A,0))</f>
        <v>China</v>
      </c>
      <c r="E826" s="3" t="s">
        <v>1363</v>
      </c>
      <c r="F826" s="3" t="s">
        <v>180</v>
      </c>
      <c r="G826" s="5" t="s">
        <v>1361</v>
      </c>
      <c r="H826" s="3" t="s">
        <v>29</v>
      </c>
      <c r="I826" s="3" t="s">
        <v>30</v>
      </c>
      <c r="J826" s="3" t="s">
        <v>30</v>
      </c>
      <c r="K826" s="3" t="s">
        <v>30</v>
      </c>
      <c r="L826" s="3" t="s">
        <v>30</v>
      </c>
      <c r="M826" s="3" t="s">
        <v>30</v>
      </c>
      <c r="N826" s="3" t="s">
        <v>30</v>
      </c>
      <c r="O826" s="3" t="s">
        <v>30</v>
      </c>
      <c r="P826" s="3">
        <v>1430</v>
      </c>
      <c r="Q826" s="3">
        <v>1750</v>
      </c>
      <c r="R826" s="8"/>
      <c r="S826" s="9" t="str">
        <f t="shared" si="88"/>
        <v/>
      </c>
      <c r="T826" s="9" t="str">
        <f t="shared" si="95"/>
        <v/>
      </c>
      <c r="U826" s="2"/>
      <c r="V826" s="2"/>
      <c r="W826" s="2"/>
    </row>
    <row r="827" spans="1:23" ht="14.5" hidden="1" x14ac:dyDescent="0.35">
      <c r="A827" s="3" t="s">
        <v>1364</v>
      </c>
      <c r="B827" s="3" t="str">
        <f>INDEX('Plant data'!D:D,MATCH('Blast furnaces'!$A827,'Plant data'!$A:$A,0))</f>
        <v>Lianjie</v>
      </c>
      <c r="C827" s="3" t="str">
        <f>INDEX('Plant data'!E:E,MATCH('Blast furnaces'!$A827,'Plant data'!$A:$A,0))</f>
        <v>Sichuan</v>
      </c>
      <c r="D827" s="3" t="str">
        <f>INDEX('Plant data'!F:F,MATCH('Blast furnaces'!$A827,'Plant data'!$A:$A,0))</f>
        <v>China</v>
      </c>
      <c r="E827" s="3" t="s">
        <v>1365</v>
      </c>
      <c r="F827" s="3" t="s">
        <v>62</v>
      </c>
      <c r="G827" s="5" t="s">
        <v>1366</v>
      </c>
      <c r="H827" s="3" t="s">
        <v>40</v>
      </c>
      <c r="I827" s="3" t="s">
        <v>30</v>
      </c>
      <c r="J827" s="3" t="s">
        <v>30</v>
      </c>
      <c r="K827" s="3" t="s">
        <v>30</v>
      </c>
      <c r="L827" s="3" t="s">
        <v>30</v>
      </c>
      <c r="M827" s="6">
        <v>43538</v>
      </c>
      <c r="N827" s="7">
        <v>45627</v>
      </c>
      <c r="O827" s="4">
        <v>45839</v>
      </c>
      <c r="P827" s="3">
        <v>560</v>
      </c>
      <c r="Q827" s="3">
        <v>460</v>
      </c>
      <c r="R827" s="8"/>
      <c r="S827" s="9" t="str">
        <f t="shared" si="88"/>
        <v/>
      </c>
      <c r="T827" s="9" t="str">
        <f t="shared" si="95"/>
        <v/>
      </c>
      <c r="U827" s="2"/>
      <c r="V827" s="2"/>
      <c r="W827" s="2"/>
    </row>
    <row r="828" spans="1:23" ht="14.5" hidden="1" x14ac:dyDescent="0.35">
      <c r="A828" s="3" t="s">
        <v>1364</v>
      </c>
      <c r="B828" s="3" t="str">
        <f>INDEX('Plant data'!D:D,MATCH('Blast furnaces'!$A828,'Plant data'!$A:$A,0))</f>
        <v>Lianjie</v>
      </c>
      <c r="C828" s="3" t="str">
        <f>INDEX('Plant data'!E:E,MATCH('Blast furnaces'!$A828,'Plant data'!$A:$A,0))</f>
        <v>Sichuan</v>
      </c>
      <c r="D828" s="3" t="str">
        <f>INDEX('Plant data'!F:F,MATCH('Blast furnaces'!$A828,'Plant data'!$A:$A,0))</f>
        <v>China</v>
      </c>
      <c r="E828" s="3" t="s">
        <v>1367</v>
      </c>
      <c r="F828" s="3" t="s">
        <v>180</v>
      </c>
      <c r="G828" s="5" t="s">
        <v>1366</v>
      </c>
      <c r="H828" s="3" t="s">
        <v>40</v>
      </c>
      <c r="I828" s="3" t="s">
        <v>30</v>
      </c>
      <c r="J828" s="3" t="s">
        <v>30</v>
      </c>
      <c r="K828" s="3" t="s">
        <v>30</v>
      </c>
      <c r="L828" s="3" t="s">
        <v>30</v>
      </c>
      <c r="M828" s="6">
        <v>43538</v>
      </c>
      <c r="N828" s="7">
        <v>45627</v>
      </c>
      <c r="O828" s="4">
        <v>45839</v>
      </c>
      <c r="P828" s="3">
        <v>560</v>
      </c>
      <c r="Q828" s="3">
        <v>460</v>
      </c>
      <c r="R828" s="8"/>
      <c r="S828" s="9" t="str">
        <f t="shared" si="88"/>
        <v/>
      </c>
      <c r="T828" s="9" t="str">
        <f t="shared" si="95"/>
        <v/>
      </c>
      <c r="U828" s="2"/>
      <c r="V828" s="2"/>
      <c r="W828" s="2"/>
    </row>
    <row r="829" spans="1:23" ht="14.5" hidden="1" x14ac:dyDescent="0.35">
      <c r="A829" s="3" t="s">
        <v>1364</v>
      </c>
      <c r="B829" s="3" t="str">
        <f>INDEX('Plant data'!D:D,MATCH('Blast furnaces'!$A829,'Plant data'!$A:$A,0))</f>
        <v>Lianjie</v>
      </c>
      <c r="C829" s="3" t="str">
        <f>INDEX('Plant data'!E:E,MATCH('Blast furnaces'!$A829,'Plant data'!$A:$A,0))</f>
        <v>Sichuan</v>
      </c>
      <c r="D829" s="3" t="str">
        <f>INDEX('Plant data'!F:F,MATCH('Blast furnaces'!$A829,'Plant data'!$A:$A,0))</f>
        <v>China</v>
      </c>
      <c r="E829" s="3" t="s">
        <v>1368</v>
      </c>
      <c r="F829" s="3" t="s">
        <v>236</v>
      </c>
      <c r="G829" s="5" t="s">
        <v>1366</v>
      </c>
      <c r="H829" s="3" t="s">
        <v>40</v>
      </c>
      <c r="I829" s="3" t="s">
        <v>30</v>
      </c>
      <c r="J829" s="3" t="s">
        <v>30</v>
      </c>
      <c r="K829" s="3" t="s">
        <v>30</v>
      </c>
      <c r="L829" s="3" t="s">
        <v>30</v>
      </c>
      <c r="M829" s="6">
        <v>43538</v>
      </c>
      <c r="N829" s="7">
        <v>45627</v>
      </c>
      <c r="O829" s="4">
        <v>45839</v>
      </c>
      <c r="P829" s="3">
        <v>560</v>
      </c>
      <c r="Q829" s="3">
        <v>460</v>
      </c>
      <c r="R829" s="8"/>
      <c r="S829" s="9" t="str">
        <f t="shared" si="88"/>
        <v/>
      </c>
      <c r="T829" s="9" t="str">
        <f t="shared" si="95"/>
        <v/>
      </c>
      <c r="U829" s="2"/>
      <c r="V829" s="2"/>
      <c r="W829" s="2"/>
    </row>
    <row r="830" spans="1:23" ht="14.5" hidden="1" x14ac:dyDescent="0.35">
      <c r="A830" s="3" t="s">
        <v>1364</v>
      </c>
      <c r="B830" s="3" t="str">
        <f>INDEX('Plant data'!D:D,MATCH('Blast furnaces'!$A830,'Plant data'!$A:$A,0))</f>
        <v>Lianjie</v>
      </c>
      <c r="C830" s="3" t="str">
        <f>INDEX('Plant data'!E:E,MATCH('Blast furnaces'!$A830,'Plant data'!$A:$A,0))</f>
        <v>Sichuan</v>
      </c>
      <c r="D830" s="3" t="str">
        <f>INDEX('Plant data'!F:F,MATCH('Blast furnaces'!$A830,'Plant data'!$A:$A,0))</f>
        <v>China</v>
      </c>
      <c r="E830" s="3" t="s">
        <v>1369</v>
      </c>
      <c r="F830" s="3" t="s">
        <v>243</v>
      </c>
      <c r="G830" s="5" t="s">
        <v>1366</v>
      </c>
      <c r="H830" s="3" t="s">
        <v>29</v>
      </c>
      <c r="I830" s="3" t="s">
        <v>30</v>
      </c>
      <c r="J830" s="6">
        <v>40855</v>
      </c>
      <c r="K830" s="3">
        <v>2012</v>
      </c>
      <c r="L830" s="3">
        <v>13</v>
      </c>
      <c r="M830" s="3" t="s">
        <v>30</v>
      </c>
      <c r="N830" s="3" t="s">
        <v>30</v>
      </c>
      <c r="O830" s="3" t="s">
        <v>30</v>
      </c>
      <c r="P830" s="3">
        <v>1660</v>
      </c>
      <c r="Q830" s="3">
        <v>1750</v>
      </c>
      <c r="R830" s="4">
        <v>45047</v>
      </c>
      <c r="S830" s="9">
        <f t="shared" si="88"/>
        <v>45047</v>
      </c>
      <c r="T830" s="9">
        <f t="shared" si="95"/>
        <v>52352</v>
      </c>
      <c r="U830" s="2"/>
      <c r="V830" s="2"/>
      <c r="W830" s="2"/>
    </row>
    <row r="831" spans="1:23" ht="14.5" hidden="1" x14ac:dyDescent="0.35">
      <c r="A831" s="3" t="s">
        <v>1364</v>
      </c>
      <c r="B831" s="3" t="str">
        <f>INDEX('Plant data'!D:D,MATCH('Blast furnaces'!$A831,'Plant data'!$A:$A,0))</f>
        <v>Lianjie</v>
      </c>
      <c r="C831" s="3" t="str">
        <f>INDEX('Plant data'!E:E,MATCH('Blast furnaces'!$A831,'Plant data'!$A:$A,0))</f>
        <v>Sichuan</v>
      </c>
      <c r="D831" s="3" t="str">
        <f>INDEX('Plant data'!F:F,MATCH('Blast furnaces'!$A831,'Plant data'!$A:$A,0))</f>
        <v>China</v>
      </c>
      <c r="E831" s="3" t="s">
        <v>1370</v>
      </c>
      <c r="F831" s="3" t="s">
        <v>245</v>
      </c>
      <c r="G831" s="5" t="s">
        <v>1366</v>
      </c>
      <c r="H831" s="3" t="s">
        <v>29</v>
      </c>
      <c r="I831" s="3" t="s">
        <v>30</v>
      </c>
      <c r="J831" s="6">
        <v>40855</v>
      </c>
      <c r="K831" s="3">
        <v>2013</v>
      </c>
      <c r="L831" s="3">
        <v>12</v>
      </c>
      <c r="M831" s="3" t="s">
        <v>30</v>
      </c>
      <c r="N831" s="3" t="s">
        <v>30</v>
      </c>
      <c r="O831" s="3" t="s">
        <v>30</v>
      </c>
      <c r="P831" s="3">
        <v>1660</v>
      </c>
      <c r="Q831" s="3">
        <v>1750</v>
      </c>
      <c r="R831" s="8"/>
      <c r="S831" s="9" t="str">
        <f t="shared" si="88"/>
        <v/>
      </c>
      <c r="T831" s="9" t="str">
        <f t="shared" si="95"/>
        <v/>
      </c>
      <c r="U831" s="2"/>
      <c r="V831" s="2"/>
      <c r="W831" s="2"/>
    </row>
    <row r="832" spans="1:23" ht="14.5" hidden="1" x14ac:dyDescent="0.35">
      <c r="A832" s="3" t="s">
        <v>1364</v>
      </c>
      <c r="B832" s="3" t="str">
        <f>INDEX('Plant data'!D:D,MATCH('Blast furnaces'!$A832,'Plant data'!$A:$A,0))</f>
        <v>Lianjie</v>
      </c>
      <c r="C832" s="3" t="str">
        <f>INDEX('Plant data'!E:E,MATCH('Blast furnaces'!$A832,'Plant data'!$A:$A,0))</f>
        <v>Sichuan</v>
      </c>
      <c r="D832" s="3" t="str">
        <f>INDEX('Plant data'!F:F,MATCH('Blast furnaces'!$A832,'Plant data'!$A:$A,0))</f>
        <v>China</v>
      </c>
      <c r="E832" s="3" t="s">
        <v>1371</v>
      </c>
      <c r="F832" s="3" t="s">
        <v>247</v>
      </c>
      <c r="G832" s="5" t="s">
        <v>1366</v>
      </c>
      <c r="H832" s="3" t="s">
        <v>313</v>
      </c>
      <c r="I832" s="6">
        <v>43538</v>
      </c>
      <c r="J832" s="3" t="s">
        <v>30</v>
      </c>
      <c r="K832" s="3" t="s">
        <v>30</v>
      </c>
      <c r="L832" s="3" t="s">
        <v>30</v>
      </c>
      <c r="M832" s="3" t="s">
        <v>30</v>
      </c>
      <c r="N832" s="3" t="s">
        <v>30</v>
      </c>
      <c r="O832" s="3" t="s">
        <v>30</v>
      </c>
      <c r="P832" s="3">
        <v>1660</v>
      </c>
      <c r="Q832" s="3">
        <v>1950</v>
      </c>
      <c r="R832" s="8"/>
      <c r="S832" s="9" t="str">
        <f t="shared" si="88"/>
        <v/>
      </c>
      <c r="T832" s="2"/>
      <c r="U832" s="2"/>
      <c r="V832" s="2"/>
      <c r="W832" s="2"/>
    </row>
    <row r="833" spans="1:23" ht="14.5" hidden="1" x14ac:dyDescent="0.35">
      <c r="A833" s="3" t="s">
        <v>1372</v>
      </c>
      <c r="B833" s="3" t="str">
        <f>INDEX('Plant data'!D:D,MATCH('Blast furnaces'!$A833,'Plant data'!$A:$A,0))</f>
        <v>Gengle</v>
      </c>
      <c r="C833" s="3" t="str">
        <f>INDEX('Plant data'!E:E,MATCH('Blast furnaces'!$A833,'Plant data'!$A:$A,0))</f>
        <v>Hebei</v>
      </c>
      <c r="D833" s="3" t="str">
        <f>INDEX('Plant data'!F:F,MATCH('Blast furnaces'!$A833,'Plant data'!$A:$A,0))</f>
        <v>China</v>
      </c>
      <c r="E833" s="3" t="s">
        <v>1373</v>
      </c>
      <c r="F833" s="3" t="s">
        <v>33</v>
      </c>
      <c r="G833" s="5" t="s">
        <v>1374</v>
      </c>
      <c r="H833" s="3" t="s">
        <v>190</v>
      </c>
      <c r="I833" s="3" t="s">
        <v>30</v>
      </c>
      <c r="J833" s="3" t="s">
        <v>30</v>
      </c>
      <c r="K833" s="3" t="s">
        <v>30</v>
      </c>
      <c r="L833" s="3" t="s">
        <v>30</v>
      </c>
      <c r="M833" s="6">
        <v>44400</v>
      </c>
      <c r="N833" s="3" t="s">
        <v>30</v>
      </c>
      <c r="O833" s="4">
        <v>44593</v>
      </c>
      <c r="P833" s="3">
        <v>800</v>
      </c>
      <c r="Q833" s="3">
        <v>700</v>
      </c>
      <c r="R833" s="8"/>
      <c r="S833" s="9" t="str">
        <f t="shared" si="88"/>
        <v/>
      </c>
      <c r="T833" s="2"/>
      <c r="U833" s="2"/>
      <c r="V833" s="2"/>
      <c r="W833" s="2"/>
    </row>
    <row r="834" spans="1:23" ht="14.5" hidden="1" x14ac:dyDescent="0.35">
      <c r="A834" s="3" t="s">
        <v>1372</v>
      </c>
      <c r="B834" s="3" t="str">
        <f>INDEX('Plant data'!D:D,MATCH('Blast furnaces'!$A834,'Plant data'!$A:$A,0))</f>
        <v>Gengle</v>
      </c>
      <c r="C834" s="3" t="str">
        <f>INDEX('Plant data'!E:E,MATCH('Blast furnaces'!$A834,'Plant data'!$A:$A,0))</f>
        <v>Hebei</v>
      </c>
      <c r="D834" s="3" t="str">
        <f>INDEX('Plant data'!F:F,MATCH('Blast furnaces'!$A834,'Plant data'!$A:$A,0))</f>
        <v>China</v>
      </c>
      <c r="E834" s="3" t="s">
        <v>1375</v>
      </c>
      <c r="F834" s="3" t="s">
        <v>27</v>
      </c>
      <c r="G834" s="5" t="s">
        <v>1374</v>
      </c>
      <c r="H834" s="3" t="s">
        <v>190</v>
      </c>
      <c r="I834" s="3" t="s">
        <v>30</v>
      </c>
      <c r="J834" s="3" t="s">
        <v>30</v>
      </c>
      <c r="K834" s="3" t="s">
        <v>30</v>
      </c>
      <c r="L834" s="3" t="s">
        <v>30</v>
      </c>
      <c r="M834" s="6">
        <v>44400</v>
      </c>
      <c r="N834" s="3" t="s">
        <v>30</v>
      </c>
      <c r="O834" s="4">
        <v>44593</v>
      </c>
      <c r="P834" s="3">
        <v>800</v>
      </c>
      <c r="Q834" s="3">
        <v>700</v>
      </c>
      <c r="R834" s="8"/>
      <c r="S834" s="9" t="str">
        <f t="shared" si="88"/>
        <v/>
      </c>
      <c r="T834" s="2"/>
      <c r="U834" s="2"/>
      <c r="V834" s="2"/>
      <c r="W834" s="2"/>
    </row>
    <row r="835" spans="1:23" ht="14.5" hidden="1" x14ac:dyDescent="0.35">
      <c r="A835" s="3" t="s">
        <v>1372</v>
      </c>
      <c r="B835" s="3" t="str">
        <f>INDEX('Plant data'!D:D,MATCH('Blast furnaces'!$A835,'Plant data'!$A:$A,0))</f>
        <v>Gengle</v>
      </c>
      <c r="C835" s="3" t="str">
        <f>INDEX('Plant data'!E:E,MATCH('Blast furnaces'!$A835,'Plant data'!$A:$A,0))</f>
        <v>Hebei</v>
      </c>
      <c r="D835" s="3" t="str">
        <f>INDEX('Plant data'!F:F,MATCH('Blast furnaces'!$A835,'Plant data'!$A:$A,0))</f>
        <v>China</v>
      </c>
      <c r="E835" s="3" t="s">
        <v>1376</v>
      </c>
      <c r="F835" s="3" t="s">
        <v>79</v>
      </c>
      <c r="G835" s="5" t="s">
        <v>1374</v>
      </c>
      <c r="H835" s="3" t="s">
        <v>190</v>
      </c>
      <c r="I835" s="3" t="s">
        <v>30</v>
      </c>
      <c r="J835" s="3" t="s">
        <v>30</v>
      </c>
      <c r="K835" s="3" t="s">
        <v>30</v>
      </c>
      <c r="L835" s="3" t="s">
        <v>30</v>
      </c>
      <c r="M835" s="6">
        <v>44400</v>
      </c>
      <c r="N835" s="3" t="s">
        <v>30</v>
      </c>
      <c r="O835" s="7">
        <v>44835</v>
      </c>
      <c r="P835" s="3">
        <v>800</v>
      </c>
      <c r="Q835" s="3">
        <v>700</v>
      </c>
      <c r="R835" s="8"/>
      <c r="S835" s="9" t="str">
        <f t="shared" ref="S835:S898" si="96">_xlfn.LET(
  _xlpm.x, R835,
  _xlpm.t, TEXT(R835,"@"),
  IF(R835="","",
     IF(ISNUMBER(_xlpm.x),
        IF(_xlpm.x&gt;=30000, _xlpm.x, DATE(_xlpm.x,1,1)),
        DATE(
          LEFT(_xlpm.t,4),
          IF(LEN(_xlpm.t)&gt;=7, MID(_xlpm.t,6,2), 1),
          IF(LEN(_xlpm.t)&gt;=10, RIGHT(_xlpm.t,2), 1)
        )
     )
  )
)</f>
        <v/>
      </c>
      <c r="T835" s="2"/>
      <c r="U835" s="2"/>
      <c r="V835" s="2"/>
      <c r="W835" s="2"/>
    </row>
    <row r="836" spans="1:23" ht="14.5" hidden="1" x14ac:dyDescent="0.35">
      <c r="A836" s="3" t="s">
        <v>1372</v>
      </c>
      <c r="B836" s="3" t="str">
        <f>INDEX('Plant data'!D:D,MATCH('Blast furnaces'!$A836,'Plant data'!$A:$A,0))</f>
        <v>Gengle</v>
      </c>
      <c r="C836" s="3" t="str">
        <f>INDEX('Plant data'!E:E,MATCH('Blast furnaces'!$A836,'Plant data'!$A:$A,0))</f>
        <v>Hebei</v>
      </c>
      <c r="D836" s="3" t="str">
        <f>INDEX('Plant data'!F:F,MATCH('Blast furnaces'!$A836,'Plant data'!$A:$A,0))</f>
        <v>China</v>
      </c>
      <c r="E836" s="3" t="s">
        <v>1377</v>
      </c>
      <c r="F836" s="3" t="s">
        <v>48</v>
      </c>
      <c r="G836" s="5" t="s">
        <v>1374</v>
      </c>
      <c r="H836" s="3" t="s">
        <v>190</v>
      </c>
      <c r="I836" s="3" t="s">
        <v>30</v>
      </c>
      <c r="J836" s="3" t="s">
        <v>30</v>
      </c>
      <c r="K836" s="3" t="s">
        <v>30</v>
      </c>
      <c r="L836" s="3" t="s">
        <v>30</v>
      </c>
      <c r="M836" s="6">
        <v>44400</v>
      </c>
      <c r="N836" s="3" t="s">
        <v>30</v>
      </c>
      <c r="O836" s="7">
        <v>44835</v>
      </c>
      <c r="P836" s="3">
        <v>800</v>
      </c>
      <c r="Q836" s="3">
        <v>700</v>
      </c>
      <c r="R836" s="8"/>
      <c r="S836" s="9" t="str">
        <f t="shared" si="96"/>
        <v/>
      </c>
      <c r="T836" s="2"/>
      <c r="U836" s="2"/>
      <c r="V836" s="2"/>
      <c r="W836" s="2"/>
    </row>
    <row r="837" spans="1:23" ht="14.5" hidden="1" x14ac:dyDescent="0.35">
      <c r="A837" s="3" t="s">
        <v>1372</v>
      </c>
      <c r="B837" s="3" t="str">
        <f>INDEX('Plant data'!D:D,MATCH('Blast furnaces'!$A837,'Plant data'!$A:$A,0))</f>
        <v>Gengle</v>
      </c>
      <c r="C837" s="3" t="str">
        <f>INDEX('Plant data'!E:E,MATCH('Blast furnaces'!$A837,'Plant data'!$A:$A,0))</f>
        <v>Hebei</v>
      </c>
      <c r="D837" s="3" t="str">
        <f>INDEX('Plant data'!F:F,MATCH('Blast furnaces'!$A837,'Plant data'!$A:$A,0))</f>
        <v>China</v>
      </c>
      <c r="E837" s="3" t="s">
        <v>1378</v>
      </c>
      <c r="F837" s="3" t="s">
        <v>43</v>
      </c>
      <c r="G837" s="5" t="s">
        <v>1374</v>
      </c>
      <c r="H837" s="3" t="s">
        <v>29</v>
      </c>
      <c r="I837" s="3" t="s">
        <v>30</v>
      </c>
      <c r="J837" s="6">
        <v>39434</v>
      </c>
      <c r="K837" s="3">
        <v>2009</v>
      </c>
      <c r="L837" s="3">
        <v>16</v>
      </c>
      <c r="M837" s="3" t="s">
        <v>30</v>
      </c>
      <c r="N837" s="3" t="s">
        <v>30</v>
      </c>
      <c r="O837" s="3" t="s">
        <v>30</v>
      </c>
      <c r="P837" s="3">
        <v>2250</v>
      </c>
      <c r="Q837" s="3">
        <v>2800</v>
      </c>
      <c r="R837" s="6">
        <v>45138</v>
      </c>
      <c r="S837" s="9">
        <f t="shared" si="96"/>
        <v>45138</v>
      </c>
      <c r="T837" s="9">
        <f t="shared" ref="T837:T838" si="97">IF(R837="","",EDATE(S837,240))</f>
        <v>52443</v>
      </c>
      <c r="U837" s="2"/>
      <c r="V837" s="2"/>
      <c r="W837" s="2"/>
    </row>
    <row r="838" spans="1:23" ht="14.5" hidden="1" x14ac:dyDescent="0.35">
      <c r="A838" s="3" t="s">
        <v>1372</v>
      </c>
      <c r="B838" s="3" t="str">
        <f>INDEX('Plant data'!D:D,MATCH('Blast furnaces'!$A838,'Plant data'!$A:$A,0))</f>
        <v>Gengle</v>
      </c>
      <c r="C838" s="3" t="str">
        <f>INDEX('Plant data'!E:E,MATCH('Blast furnaces'!$A838,'Plant data'!$A:$A,0))</f>
        <v>Hebei</v>
      </c>
      <c r="D838" s="3" t="str">
        <f>INDEX('Plant data'!F:F,MATCH('Blast furnaces'!$A838,'Plant data'!$A:$A,0))</f>
        <v>China</v>
      </c>
      <c r="E838" s="3" t="s">
        <v>1379</v>
      </c>
      <c r="F838" s="3" t="s">
        <v>180</v>
      </c>
      <c r="G838" s="5" t="s">
        <v>1374</v>
      </c>
      <c r="H838" s="3" t="s">
        <v>29</v>
      </c>
      <c r="I838" s="4">
        <v>44378</v>
      </c>
      <c r="J838" s="3" t="s">
        <v>30</v>
      </c>
      <c r="K838" s="3">
        <v>2022</v>
      </c>
      <c r="L838" s="3">
        <v>3</v>
      </c>
      <c r="M838" s="3" t="s">
        <v>30</v>
      </c>
      <c r="N838" s="3" t="s">
        <v>30</v>
      </c>
      <c r="O838" s="3" t="s">
        <v>30</v>
      </c>
      <c r="P838" s="3">
        <v>1520</v>
      </c>
      <c r="Q838" s="3">
        <v>1780</v>
      </c>
      <c r="R838" s="8"/>
      <c r="S838" s="9" t="str">
        <f t="shared" si="96"/>
        <v/>
      </c>
      <c r="T838" s="9" t="str">
        <f t="shared" si="97"/>
        <v/>
      </c>
      <c r="U838" s="2"/>
      <c r="V838" s="2"/>
      <c r="W838" s="2"/>
    </row>
    <row r="839" spans="1:23" ht="14.5" hidden="1" x14ac:dyDescent="0.35">
      <c r="A839" s="3" t="s">
        <v>1372</v>
      </c>
      <c r="B839" s="3" t="str">
        <f>INDEX('Plant data'!D:D,MATCH('Blast furnaces'!$A839,'Plant data'!$A:$A,0))</f>
        <v>Gengle</v>
      </c>
      <c r="C839" s="3" t="str">
        <f>INDEX('Plant data'!E:E,MATCH('Blast furnaces'!$A839,'Plant data'!$A:$A,0))</f>
        <v>Hebei</v>
      </c>
      <c r="D839" s="3" t="str">
        <f>INDEX('Plant data'!F:F,MATCH('Blast furnaces'!$A839,'Plant data'!$A:$A,0))</f>
        <v>China</v>
      </c>
      <c r="E839" s="3" t="s">
        <v>1380</v>
      </c>
      <c r="F839" s="3" t="s">
        <v>236</v>
      </c>
      <c r="G839" s="5" t="s">
        <v>1374</v>
      </c>
      <c r="H839" s="3" t="s">
        <v>224</v>
      </c>
      <c r="I839" s="4">
        <v>44378</v>
      </c>
      <c r="J839" s="3">
        <v>2023</v>
      </c>
      <c r="K839" s="3" t="s">
        <v>30</v>
      </c>
      <c r="L839" s="3" t="s">
        <v>30</v>
      </c>
      <c r="M839" s="3" t="s">
        <v>30</v>
      </c>
      <c r="N839" s="3" t="s">
        <v>30</v>
      </c>
      <c r="O839" s="3" t="s">
        <v>30</v>
      </c>
      <c r="P839" s="3">
        <v>1520</v>
      </c>
      <c r="Q839" s="3">
        <v>1780</v>
      </c>
      <c r="R839" s="8"/>
      <c r="S839" s="9" t="str">
        <f t="shared" si="96"/>
        <v/>
      </c>
      <c r="T839" s="2"/>
      <c r="U839" s="2"/>
      <c r="V839" s="2"/>
      <c r="W839" s="2"/>
    </row>
    <row r="840" spans="1:23" ht="14.5" hidden="1" x14ac:dyDescent="0.35">
      <c r="A840" s="3" t="s">
        <v>1372</v>
      </c>
      <c r="B840" s="3" t="str">
        <f>INDEX('Plant data'!D:D,MATCH('Blast furnaces'!$A840,'Plant data'!$A:$A,0))</f>
        <v>Gengle</v>
      </c>
      <c r="C840" s="3" t="str">
        <f>INDEX('Plant data'!E:E,MATCH('Blast furnaces'!$A840,'Plant data'!$A:$A,0))</f>
        <v>Hebei</v>
      </c>
      <c r="D840" s="3" t="str">
        <f>INDEX('Plant data'!F:F,MATCH('Blast furnaces'!$A840,'Plant data'!$A:$A,0))</f>
        <v>China</v>
      </c>
      <c r="E840" s="3" t="s">
        <v>1381</v>
      </c>
      <c r="F840" s="3" t="s">
        <v>62</v>
      </c>
      <c r="G840" s="5" t="s">
        <v>1374</v>
      </c>
      <c r="H840" s="3" t="s">
        <v>190</v>
      </c>
      <c r="I840" s="3" t="s">
        <v>30</v>
      </c>
      <c r="J840" s="3" t="s">
        <v>30</v>
      </c>
      <c r="K840" s="3" t="s">
        <v>30</v>
      </c>
      <c r="L840" s="3" t="s">
        <v>30</v>
      </c>
      <c r="M840" s="6">
        <v>44400</v>
      </c>
      <c r="N840" s="3" t="s">
        <v>30</v>
      </c>
      <c r="O840" s="7">
        <v>44105</v>
      </c>
      <c r="P840" s="3">
        <v>600</v>
      </c>
      <c r="Q840" s="3">
        <v>505</v>
      </c>
      <c r="R840" s="8"/>
      <c r="S840" s="9" t="str">
        <f t="shared" si="96"/>
        <v/>
      </c>
      <c r="T840" s="2"/>
      <c r="U840" s="2"/>
      <c r="V840" s="2"/>
      <c r="W840" s="2"/>
    </row>
    <row r="841" spans="1:23" ht="14.5" hidden="1" x14ac:dyDescent="0.35">
      <c r="A841" s="3" t="s">
        <v>1382</v>
      </c>
      <c r="B841" s="3" t="str">
        <f>INDEX('Plant data'!D:D,MATCH('Blast furnaces'!$A841,'Plant data'!$A:$A,0))</f>
        <v>unknown</v>
      </c>
      <c r="C841" s="3" t="str">
        <f>INDEX('Plant data'!E:E,MATCH('Blast furnaces'!$A841,'Plant data'!$A:$A,0))</f>
        <v>Tianjin</v>
      </c>
      <c r="D841" s="3" t="str">
        <f>INDEX('Plant data'!F:F,MATCH('Blast furnaces'!$A841,'Plant data'!$A:$A,0))</f>
        <v>China</v>
      </c>
      <c r="E841" s="3" t="s">
        <v>1383</v>
      </c>
      <c r="F841" s="3" t="s">
        <v>33</v>
      </c>
      <c r="G841" s="5" t="s">
        <v>1384</v>
      </c>
      <c r="H841" s="3" t="s">
        <v>29</v>
      </c>
      <c r="I841" s="3" t="s">
        <v>30</v>
      </c>
      <c r="J841" s="3" t="s">
        <v>30</v>
      </c>
      <c r="K841" s="3">
        <v>2004</v>
      </c>
      <c r="L841" s="3">
        <v>21</v>
      </c>
      <c r="M841" s="3" t="s">
        <v>30</v>
      </c>
      <c r="N841" s="3" t="s">
        <v>30</v>
      </c>
      <c r="O841" s="3" t="s">
        <v>30</v>
      </c>
      <c r="P841" s="3">
        <v>1500</v>
      </c>
      <c r="Q841" s="3">
        <v>2000</v>
      </c>
      <c r="R841" s="6">
        <v>44256</v>
      </c>
      <c r="S841" s="9">
        <f t="shared" si="96"/>
        <v>44256</v>
      </c>
      <c r="T841" s="9">
        <f t="shared" ref="T841:T844" si="98">IF(R841="","",EDATE(S841,240))</f>
        <v>51561</v>
      </c>
      <c r="U841" s="2"/>
      <c r="V841" s="2"/>
      <c r="W841" s="2"/>
    </row>
    <row r="842" spans="1:23" ht="14.5" hidden="1" x14ac:dyDescent="0.35">
      <c r="A842" s="3" t="s">
        <v>1382</v>
      </c>
      <c r="B842" s="3" t="str">
        <f>INDEX('Plant data'!D:D,MATCH('Blast furnaces'!$A842,'Plant data'!$A:$A,0))</f>
        <v>unknown</v>
      </c>
      <c r="C842" s="3" t="str">
        <f>INDEX('Plant data'!E:E,MATCH('Blast furnaces'!$A842,'Plant data'!$A:$A,0))</f>
        <v>Tianjin</v>
      </c>
      <c r="D842" s="3" t="str">
        <f>INDEX('Plant data'!F:F,MATCH('Blast furnaces'!$A842,'Plant data'!$A:$A,0))</f>
        <v>China</v>
      </c>
      <c r="E842" s="3" t="s">
        <v>1385</v>
      </c>
      <c r="F842" s="3" t="s">
        <v>27</v>
      </c>
      <c r="G842" s="5" t="s">
        <v>1384</v>
      </c>
      <c r="H842" s="3" t="s">
        <v>29</v>
      </c>
      <c r="I842" s="3" t="s">
        <v>30</v>
      </c>
      <c r="J842" s="3" t="s">
        <v>30</v>
      </c>
      <c r="K842" s="3">
        <v>2006</v>
      </c>
      <c r="L842" s="3">
        <v>19</v>
      </c>
      <c r="M842" s="3" t="s">
        <v>30</v>
      </c>
      <c r="N842" s="3" t="s">
        <v>30</v>
      </c>
      <c r="O842" s="3" t="s">
        <v>30</v>
      </c>
      <c r="P842" s="3">
        <v>2800</v>
      </c>
      <c r="Q842" s="3">
        <v>3200</v>
      </c>
      <c r="R842" s="6">
        <v>45251</v>
      </c>
      <c r="S842" s="9">
        <f t="shared" si="96"/>
        <v>45251</v>
      </c>
      <c r="T842" s="9">
        <f t="shared" si="98"/>
        <v>52556</v>
      </c>
      <c r="U842" s="2"/>
      <c r="V842" s="2"/>
      <c r="W842" s="2"/>
    </row>
    <row r="843" spans="1:23" ht="14.5" hidden="1" x14ac:dyDescent="0.35">
      <c r="A843" s="3" t="s">
        <v>1382</v>
      </c>
      <c r="B843" s="3" t="str">
        <f>INDEX('Plant data'!D:D,MATCH('Blast furnaces'!$A843,'Plant data'!$A:$A,0))</f>
        <v>unknown</v>
      </c>
      <c r="C843" s="3" t="str">
        <f>INDEX('Plant data'!E:E,MATCH('Blast furnaces'!$A843,'Plant data'!$A:$A,0))</f>
        <v>Tianjin</v>
      </c>
      <c r="D843" s="3" t="str">
        <f>INDEX('Plant data'!F:F,MATCH('Blast furnaces'!$A843,'Plant data'!$A:$A,0))</f>
        <v>China</v>
      </c>
      <c r="E843" s="3" t="s">
        <v>1386</v>
      </c>
      <c r="F843" s="3" t="s">
        <v>62</v>
      </c>
      <c r="G843" s="5" t="s">
        <v>1384</v>
      </c>
      <c r="H843" s="3" t="s">
        <v>29</v>
      </c>
      <c r="I843" s="3" t="s">
        <v>30</v>
      </c>
      <c r="J843" s="3" t="s">
        <v>30</v>
      </c>
      <c r="K843" s="3" t="s">
        <v>30</v>
      </c>
      <c r="L843" s="3" t="s">
        <v>30</v>
      </c>
      <c r="M843" s="3" t="s">
        <v>30</v>
      </c>
      <c r="N843" s="3" t="s">
        <v>30</v>
      </c>
      <c r="O843" s="3" t="s">
        <v>30</v>
      </c>
      <c r="P843" s="3">
        <v>1200</v>
      </c>
      <c r="Q843" s="3">
        <v>1080</v>
      </c>
      <c r="R843" s="8"/>
      <c r="S843" s="9" t="str">
        <f t="shared" si="96"/>
        <v/>
      </c>
      <c r="T843" s="9" t="str">
        <f t="shared" si="98"/>
        <v/>
      </c>
      <c r="U843" s="2"/>
      <c r="V843" s="2"/>
      <c r="W843" s="2"/>
    </row>
    <row r="844" spans="1:23" ht="14.5" hidden="1" x14ac:dyDescent="0.35">
      <c r="A844" s="3" t="s">
        <v>1387</v>
      </c>
      <c r="B844" s="3" t="str">
        <f>INDEX('Plant data'!D:D,MATCH('Blast furnaces'!$A844,'Plant data'!$A:$A,0))</f>
        <v>unknown</v>
      </c>
      <c r="C844" s="3" t="str">
        <f>INDEX('Plant data'!E:E,MATCH('Blast furnaces'!$A844,'Plant data'!$A:$A,0))</f>
        <v>Tianjin</v>
      </c>
      <c r="D844" s="3" t="str">
        <f>INDEX('Plant data'!F:F,MATCH('Blast furnaces'!$A844,'Plant data'!$A:$A,0))</f>
        <v>China</v>
      </c>
      <c r="E844" s="3" t="s">
        <v>1388</v>
      </c>
      <c r="F844" s="3" t="s">
        <v>33</v>
      </c>
      <c r="G844" s="5" t="s">
        <v>1389</v>
      </c>
      <c r="H844" s="3" t="s">
        <v>29</v>
      </c>
      <c r="I844" s="3" t="s">
        <v>30</v>
      </c>
      <c r="J844" s="3" t="s">
        <v>30</v>
      </c>
      <c r="K844" s="3">
        <v>2005</v>
      </c>
      <c r="L844" s="3">
        <v>20</v>
      </c>
      <c r="M844" s="3" t="s">
        <v>30</v>
      </c>
      <c r="N844" s="3" t="s">
        <v>30</v>
      </c>
      <c r="O844" s="3" t="s">
        <v>30</v>
      </c>
      <c r="P844" s="3">
        <v>1000</v>
      </c>
      <c r="Q844" s="3">
        <v>1000</v>
      </c>
      <c r="R844" s="6">
        <v>44314</v>
      </c>
      <c r="S844" s="9">
        <f t="shared" si="96"/>
        <v>44314</v>
      </c>
      <c r="T844" s="9">
        <f t="shared" si="98"/>
        <v>51619</v>
      </c>
      <c r="U844" s="2"/>
      <c r="V844" s="2"/>
      <c r="W844" s="2"/>
    </row>
    <row r="845" spans="1:23" ht="14.5" hidden="1" x14ac:dyDescent="0.35">
      <c r="A845" s="3" t="s">
        <v>1390</v>
      </c>
      <c r="B845" s="3" t="str">
        <f>INDEX('Plant data'!D:D,MATCH('Blast furnaces'!$A845,'Plant data'!$A:$A,0))</f>
        <v>Gegu</v>
      </c>
      <c r="C845" s="3" t="str">
        <f>INDEX('Plant data'!E:E,MATCH('Blast furnaces'!$A845,'Plant data'!$A:$A,0))</f>
        <v>Tianjin</v>
      </c>
      <c r="D845" s="3" t="str">
        <f>INDEX('Plant data'!F:F,MATCH('Blast furnaces'!$A845,'Plant data'!$A:$A,0))</f>
        <v>China</v>
      </c>
      <c r="E845" s="3" t="s">
        <v>1391</v>
      </c>
      <c r="F845" s="3" t="s">
        <v>62</v>
      </c>
      <c r="G845" s="5" t="s">
        <v>1392</v>
      </c>
      <c r="H845" s="3" t="s">
        <v>190</v>
      </c>
      <c r="I845" s="3" t="s">
        <v>30</v>
      </c>
      <c r="J845" s="3" t="s">
        <v>30</v>
      </c>
      <c r="K845" s="3" t="s">
        <v>30</v>
      </c>
      <c r="L845" s="3" t="s">
        <v>30</v>
      </c>
      <c r="M845" s="6">
        <v>44503</v>
      </c>
      <c r="N845" s="3" t="s">
        <v>30</v>
      </c>
      <c r="O845" s="7">
        <v>44136</v>
      </c>
      <c r="P845" s="3">
        <v>680</v>
      </c>
      <c r="Q845" s="3">
        <v>588</v>
      </c>
      <c r="R845" s="8"/>
      <c r="S845" s="9" t="str">
        <f t="shared" si="96"/>
        <v/>
      </c>
      <c r="T845" s="2"/>
      <c r="U845" s="2"/>
      <c r="V845" s="2"/>
      <c r="W845" s="2"/>
    </row>
    <row r="846" spans="1:23" ht="14.5" hidden="1" x14ac:dyDescent="0.35">
      <c r="A846" s="3" t="s">
        <v>1390</v>
      </c>
      <c r="B846" s="3" t="str">
        <f>INDEX('Plant data'!D:D,MATCH('Blast furnaces'!$A846,'Plant data'!$A:$A,0))</f>
        <v>Gegu</v>
      </c>
      <c r="C846" s="3" t="str">
        <f>INDEX('Plant data'!E:E,MATCH('Blast furnaces'!$A846,'Plant data'!$A:$A,0))</f>
        <v>Tianjin</v>
      </c>
      <c r="D846" s="3" t="str">
        <f>INDEX('Plant data'!F:F,MATCH('Blast furnaces'!$A846,'Plant data'!$A:$A,0))</f>
        <v>China</v>
      </c>
      <c r="E846" s="3" t="s">
        <v>1393</v>
      </c>
      <c r="F846" s="3" t="s">
        <v>180</v>
      </c>
      <c r="G846" s="5" t="s">
        <v>1392</v>
      </c>
      <c r="H846" s="3" t="s">
        <v>29</v>
      </c>
      <c r="I846" s="3" t="s">
        <v>30</v>
      </c>
      <c r="J846" s="3" t="s">
        <v>30</v>
      </c>
      <c r="K846" s="3" t="s">
        <v>30</v>
      </c>
      <c r="L846" s="3" t="s">
        <v>30</v>
      </c>
      <c r="M846" s="3" t="s">
        <v>30</v>
      </c>
      <c r="N846" s="3" t="s">
        <v>30</v>
      </c>
      <c r="O846" s="3" t="s">
        <v>30</v>
      </c>
      <c r="P846" s="3">
        <v>680</v>
      </c>
      <c r="Q846" s="3">
        <v>588</v>
      </c>
      <c r="R846" s="8"/>
      <c r="S846" s="9" t="str">
        <f t="shared" si="96"/>
        <v/>
      </c>
      <c r="T846" s="9" t="str">
        <f>IF(R846="","",EDATE(S846,240))</f>
        <v/>
      </c>
      <c r="U846" s="2"/>
      <c r="V846" s="2"/>
      <c r="W846" s="2"/>
    </row>
    <row r="847" spans="1:23" ht="14.5" hidden="1" x14ac:dyDescent="0.35">
      <c r="A847" s="3" t="s">
        <v>1390</v>
      </c>
      <c r="B847" s="3" t="str">
        <f>INDEX('Plant data'!D:D,MATCH('Blast furnaces'!$A847,'Plant data'!$A:$A,0))</f>
        <v>Gegu</v>
      </c>
      <c r="C847" s="3" t="str">
        <f>INDEX('Plant data'!E:E,MATCH('Blast furnaces'!$A847,'Plant data'!$A:$A,0))</f>
        <v>Tianjin</v>
      </c>
      <c r="D847" s="3" t="str">
        <f>INDEX('Plant data'!F:F,MATCH('Blast furnaces'!$A847,'Plant data'!$A:$A,0))</f>
        <v>China</v>
      </c>
      <c r="E847" s="3" t="s">
        <v>1394</v>
      </c>
      <c r="F847" s="3" t="s">
        <v>1395</v>
      </c>
      <c r="G847" s="5" t="s">
        <v>1392</v>
      </c>
      <c r="H847" s="3" t="s">
        <v>190</v>
      </c>
      <c r="I847" s="3" t="s">
        <v>30</v>
      </c>
      <c r="J847" s="4">
        <v>39873</v>
      </c>
      <c r="K847" s="3">
        <v>2010</v>
      </c>
      <c r="L847" s="3">
        <v>12</v>
      </c>
      <c r="M847" s="3" t="s">
        <v>30</v>
      </c>
      <c r="N847" s="3" t="s">
        <v>30</v>
      </c>
      <c r="O847" s="4">
        <v>44562</v>
      </c>
      <c r="P847" s="3">
        <v>1130</v>
      </c>
      <c r="Q847" s="3">
        <v>1200</v>
      </c>
      <c r="R847" s="6">
        <v>44794</v>
      </c>
      <c r="S847" s="9">
        <f t="shared" si="96"/>
        <v>44794</v>
      </c>
      <c r="T847" s="2"/>
      <c r="U847" s="2"/>
      <c r="V847" s="2"/>
      <c r="W847" s="2"/>
    </row>
    <row r="848" spans="1:23" ht="14.5" hidden="1" x14ac:dyDescent="0.35">
      <c r="A848" s="3" t="s">
        <v>1390</v>
      </c>
      <c r="B848" s="3" t="str">
        <f>INDEX('Plant data'!D:D,MATCH('Blast furnaces'!$A848,'Plant data'!$A:$A,0))</f>
        <v>Gegu</v>
      </c>
      <c r="C848" s="3" t="str">
        <f>INDEX('Plant data'!E:E,MATCH('Blast furnaces'!$A848,'Plant data'!$A:$A,0))</f>
        <v>Tianjin</v>
      </c>
      <c r="D848" s="3" t="str">
        <f>INDEX('Plant data'!F:F,MATCH('Blast furnaces'!$A848,'Plant data'!$A:$A,0))</f>
        <v>China</v>
      </c>
      <c r="E848" s="3" t="s">
        <v>1396</v>
      </c>
      <c r="F848" s="3" t="s">
        <v>236</v>
      </c>
      <c r="G848" s="5" t="s">
        <v>1392</v>
      </c>
      <c r="H848" s="3" t="s">
        <v>29</v>
      </c>
      <c r="I848" s="3" t="s">
        <v>30</v>
      </c>
      <c r="J848" s="3" t="s">
        <v>30</v>
      </c>
      <c r="K848" s="3" t="s">
        <v>30</v>
      </c>
      <c r="L848" s="3" t="s">
        <v>30</v>
      </c>
      <c r="M848" s="3" t="s">
        <v>30</v>
      </c>
      <c r="N848" s="3" t="s">
        <v>30</v>
      </c>
      <c r="O848" s="3" t="s">
        <v>30</v>
      </c>
      <c r="P848" s="3">
        <v>1420</v>
      </c>
      <c r="Q848" s="3">
        <v>1380</v>
      </c>
      <c r="R848" s="8"/>
      <c r="S848" s="9" t="str">
        <f t="shared" si="96"/>
        <v/>
      </c>
      <c r="T848" s="9" t="str">
        <f t="shared" ref="T848:T850" si="99">IF(R848="","",EDATE(S848,240))</f>
        <v/>
      </c>
      <c r="U848" s="2"/>
      <c r="V848" s="2"/>
      <c r="W848" s="2"/>
    </row>
    <row r="849" spans="1:23" ht="14.5" hidden="1" x14ac:dyDescent="0.35">
      <c r="A849" s="3" t="s">
        <v>1390</v>
      </c>
      <c r="B849" s="3" t="str">
        <f>INDEX('Plant data'!D:D,MATCH('Blast furnaces'!$A849,'Plant data'!$A:$A,0))</f>
        <v>Gegu</v>
      </c>
      <c r="C849" s="3" t="str">
        <f>INDEX('Plant data'!E:E,MATCH('Blast furnaces'!$A849,'Plant data'!$A:$A,0))</f>
        <v>Tianjin</v>
      </c>
      <c r="D849" s="3" t="str">
        <f>INDEX('Plant data'!F:F,MATCH('Blast furnaces'!$A849,'Plant data'!$A:$A,0))</f>
        <v>China</v>
      </c>
      <c r="E849" s="3" t="s">
        <v>1397</v>
      </c>
      <c r="F849" s="3" t="s">
        <v>79</v>
      </c>
      <c r="G849" s="5" t="s">
        <v>1392</v>
      </c>
      <c r="H849" s="3" t="s">
        <v>29</v>
      </c>
      <c r="I849" s="3" t="s">
        <v>30</v>
      </c>
      <c r="J849" s="3" t="s">
        <v>30</v>
      </c>
      <c r="K849" s="3" t="s">
        <v>30</v>
      </c>
      <c r="L849" s="3" t="s">
        <v>30</v>
      </c>
      <c r="M849" s="3" t="s">
        <v>30</v>
      </c>
      <c r="N849" s="3" t="s">
        <v>30</v>
      </c>
      <c r="O849" s="3" t="s">
        <v>30</v>
      </c>
      <c r="P849" s="3">
        <v>1090</v>
      </c>
      <c r="Q849" s="3">
        <v>1060</v>
      </c>
      <c r="R849" s="8"/>
      <c r="S849" s="9" t="str">
        <f t="shared" si="96"/>
        <v/>
      </c>
      <c r="T849" s="9" t="str">
        <f t="shared" si="99"/>
        <v/>
      </c>
      <c r="U849" s="2"/>
      <c r="V849" s="2"/>
      <c r="W849" s="2"/>
    </row>
    <row r="850" spans="1:23" ht="14.5" hidden="1" x14ac:dyDescent="0.35">
      <c r="A850" s="3" t="s">
        <v>1390</v>
      </c>
      <c r="B850" s="3" t="str">
        <f>INDEX('Plant data'!D:D,MATCH('Blast furnaces'!$A850,'Plant data'!$A:$A,0))</f>
        <v>Gegu</v>
      </c>
      <c r="C850" s="3" t="str">
        <f>INDEX('Plant data'!E:E,MATCH('Blast furnaces'!$A850,'Plant data'!$A:$A,0))</f>
        <v>Tianjin</v>
      </c>
      <c r="D850" s="3" t="str">
        <f>INDEX('Plant data'!F:F,MATCH('Blast furnaces'!$A850,'Plant data'!$A:$A,0))</f>
        <v>China</v>
      </c>
      <c r="E850" s="3" t="s">
        <v>1398</v>
      </c>
      <c r="F850" s="3" t="s">
        <v>1399</v>
      </c>
      <c r="G850" s="5" t="s">
        <v>1392</v>
      </c>
      <c r="H850" s="3" t="s">
        <v>29</v>
      </c>
      <c r="I850" s="3" t="s">
        <v>30</v>
      </c>
      <c r="J850" s="3" t="s">
        <v>30</v>
      </c>
      <c r="K850" s="3">
        <v>2022</v>
      </c>
      <c r="L850" s="3">
        <v>3</v>
      </c>
      <c r="M850" s="3" t="s">
        <v>30</v>
      </c>
      <c r="N850" s="3" t="s">
        <v>30</v>
      </c>
      <c r="O850" s="3" t="s">
        <v>30</v>
      </c>
      <c r="P850" s="3">
        <v>1130</v>
      </c>
      <c r="Q850" s="3">
        <v>1200</v>
      </c>
      <c r="R850" s="8"/>
      <c r="S850" s="9" t="str">
        <f t="shared" si="96"/>
        <v/>
      </c>
      <c r="T850" s="9" t="str">
        <f t="shared" si="99"/>
        <v/>
      </c>
      <c r="U850" s="2"/>
      <c r="V850" s="2"/>
      <c r="W850" s="2"/>
    </row>
    <row r="851" spans="1:23" ht="14.5" hidden="1" x14ac:dyDescent="0.35">
      <c r="A851" s="3" t="s">
        <v>1400</v>
      </c>
      <c r="B851" s="3" t="str">
        <f>INDEX('Plant data'!D:D,MATCH('Blast furnaces'!$A851,'Plant data'!$A:$A,0))</f>
        <v>Ninghe</v>
      </c>
      <c r="C851" s="3" t="str">
        <f>INDEX('Plant data'!E:E,MATCH('Blast furnaces'!$A851,'Plant data'!$A:$A,0))</f>
        <v>Tianjin</v>
      </c>
      <c r="D851" s="3" t="str">
        <f>INDEX('Plant data'!F:F,MATCH('Blast furnaces'!$A851,'Plant data'!$A:$A,0))</f>
        <v>China</v>
      </c>
      <c r="E851" s="3" t="s">
        <v>1401</v>
      </c>
      <c r="F851" s="3" t="s">
        <v>33</v>
      </c>
      <c r="G851" s="5" t="s">
        <v>1402</v>
      </c>
      <c r="H851" s="3" t="s">
        <v>190</v>
      </c>
      <c r="I851" s="3" t="s">
        <v>30</v>
      </c>
      <c r="J851" s="3" t="s">
        <v>30</v>
      </c>
      <c r="K851" s="3" t="s">
        <v>30</v>
      </c>
      <c r="L851" s="3" t="s">
        <v>30</v>
      </c>
      <c r="M851" s="3" t="s">
        <v>30</v>
      </c>
      <c r="N851" s="3" t="s">
        <v>30</v>
      </c>
      <c r="O851" s="3">
        <v>2022</v>
      </c>
      <c r="P851" s="3">
        <v>590</v>
      </c>
      <c r="Q851" s="3">
        <v>500</v>
      </c>
      <c r="R851" s="8"/>
      <c r="S851" s="9" t="str">
        <f t="shared" si="96"/>
        <v/>
      </c>
      <c r="T851" s="2"/>
      <c r="U851" s="2"/>
      <c r="V851" s="2"/>
      <c r="W851" s="2"/>
    </row>
    <row r="852" spans="1:23" ht="14.5" hidden="1" x14ac:dyDescent="0.35">
      <c r="A852" s="3" t="s">
        <v>1400</v>
      </c>
      <c r="B852" s="3" t="str">
        <f>INDEX('Plant data'!D:D,MATCH('Blast furnaces'!$A852,'Plant data'!$A:$A,0))</f>
        <v>Ninghe</v>
      </c>
      <c r="C852" s="3" t="str">
        <f>INDEX('Plant data'!E:E,MATCH('Blast furnaces'!$A852,'Plant data'!$A:$A,0))</f>
        <v>Tianjin</v>
      </c>
      <c r="D852" s="3" t="str">
        <f>INDEX('Plant data'!F:F,MATCH('Blast furnaces'!$A852,'Plant data'!$A:$A,0))</f>
        <v>China</v>
      </c>
      <c r="E852" s="3" t="s">
        <v>1403</v>
      </c>
      <c r="F852" s="3" t="s">
        <v>27</v>
      </c>
      <c r="G852" s="5" t="s">
        <v>1402</v>
      </c>
      <c r="H852" s="3" t="s">
        <v>190</v>
      </c>
      <c r="I852" s="3" t="s">
        <v>30</v>
      </c>
      <c r="J852" s="3" t="s">
        <v>30</v>
      </c>
      <c r="K852" s="3" t="s">
        <v>30</v>
      </c>
      <c r="L852" s="3" t="s">
        <v>30</v>
      </c>
      <c r="M852" s="3" t="s">
        <v>30</v>
      </c>
      <c r="N852" s="3" t="s">
        <v>30</v>
      </c>
      <c r="O852" s="3">
        <v>2022</v>
      </c>
      <c r="P852" s="3">
        <v>590</v>
      </c>
      <c r="Q852" s="3">
        <v>500</v>
      </c>
      <c r="R852" s="8"/>
      <c r="S852" s="9" t="str">
        <f t="shared" si="96"/>
        <v/>
      </c>
      <c r="T852" s="2"/>
      <c r="U852" s="2"/>
      <c r="V852" s="2"/>
      <c r="W852" s="2"/>
    </row>
    <row r="853" spans="1:23" ht="14.5" hidden="1" x14ac:dyDescent="0.35">
      <c r="A853" s="3" t="s">
        <v>1400</v>
      </c>
      <c r="B853" s="3" t="str">
        <f>INDEX('Plant data'!D:D,MATCH('Blast furnaces'!$A853,'Plant data'!$A:$A,0))</f>
        <v>Ninghe</v>
      </c>
      <c r="C853" s="3" t="str">
        <f>INDEX('Plant data'!E:E,MATCH('Blast furnaces'!$A853,'Plant data'!$A:$A,0))</f>
        <v>Tianjin</v>
      </c>
      <c r="D853" s="3" t="str">
        <f>INDEX('Plant data'!F:F,MATCH('Blast furnaces'!$A853,'Plant data'!$A:$A,0))</f>
        <v>China</v>
      </c>
      <c r="E853" s="3" t="s">
        <v>1404</v>
      </c>
      <c r="F853" s="3" t="s">
        <v>79</v>
      </c>
      <c r="G853" s="5" t="s">
        <v>1402</v>
      </c>
      <c r="H853" s="3" t="s">
        <v>29</v>
      </c>
      <c r="I853" s="3" t="s">
        <v>30</v>
      </c>
      <c r="J853" s="3" t="s">
        <v>30</v>
      </c>
      <c r="K853" s="3" t="s">
        <v>30</v>
      </c>
      <c r="L853" s="3" t="s">
        <v>30</v>
      </c>
      <c r="M853" s="3" t="s">
        <v>30</v>
      </c>
      <c r="N853" s="3" t="s">
        <v>30</v>
      </c>
      <c r="O853" s="3" t="s">
        <v>30</v>
      </c>
      <c r="P853" s="3">
        <v>1107</v>
      </c>
      <c r="Q853" s="3">
        <v>1080</v>
      </c>
      <c r="R853" s="4">
        <v>45139</v>
      </c>
      <c r="S853" s="9">
        <f t="shared" si="96"/>
        <v>45139</v>
      </c>
      <c r="T853" s="9">
        <f t="shared" ref="T853:T856" si="100">IF(R853="","",EDATE(S853,240))</f>
        <v>52444</v>
      </c>
      <c r="U853" s="2"/>
      <c r="V853" s="2"/>
      <c r="W853" s="2"/>
    </row>
    <row r="854" spans="1:23" ht="14.5" hidden="1" x14ac:dyDescent="0.35">
      <c r="A854" s="3" t="s">
        <v>1400</v>
      </c>
      <c r="B854" s="3" t="str">
        <f>INDEX('Plant data'!D:D,MATCH('Blast furnaces'!$A854,'Plant data'!$A:$A,0))</f>
        <v>Ninghe</v>
      </c>
      <c r="C854" s="3" t="str">
        <f>INDEX('Plant data'!E:E,MATCH('Blast furnaces'!$A854,'Plant data'!$A:$A,0))</f>
        <v>Tianjin</v>
      </c>
      <c r="D854" s="3" t="str">
        <f>INDEX('Plant data'!F:F,MATCH('Blast furnaces'!$A854,'Plant data'!$A:$A,0))</f>
        <v>China</v>
      </c>
      <c r="E854" s="3" t="s">
        <v>1405</v>
      </c>
      <c r="F854" s="3" t="s">
        <v>62</v>
      </c>
      <c r="G854" s="5" t="s">
        <v>1402</v>
      </c>
      <c r="H854" s="3" t="s">
        <v>29</v>
      </c>
      <c r="I854" s="3" t="s">
        <v>30</v>
      </c>
      <c r="J854" s="6">
        <v>40304</v>
      </c>
      <c r="K854" s="3">
        <v>2012</v>
      </c>
      <c r="L854" s="3">
        <v>13</v>
      </c>
      <c r="M854" s="3" t="s">
        <v>30</v>
      </c>
      <c r="N854" s="3" t="s">
        <v>30</v>
      </c>
      <c r="O854" s="3" t="s">
        <v>30</v>
      </c>
      <c r="P854" s="3">
        <v>1107</v>
      </c>
      <c r="Q854" s="3">
        <v>1080</v>
      </c>
      <c r="R854" s="8"/>
      <c r="S854" s="9" t="str">
        <f t="shared" si="96"/>
        <v/>
      </c>
      <c r="T854" s="9" t="str">
        <f t="shared" si="100"/>
        <v/>
      </c>
      <c r="U854" s="2"/>
      <c r="V854" s="2"/>
      <c r="W854" s="2"/>
    </row>
    <row r="855" spans="1:23" ht="14.5" hidden="1" x14ac:dyDescent="0.35">
      <c r="A855" s="3" t="s">
        <v>1400</v>
      </c>
      <c r="B855" s="3" t="str">
        <f>INDEX('Plant data'!D:D,MATCH('Blast furnaces'!$A855,'Plant data'!$A:$A,0))</f>
        <v>Ninghe</v>
      </c>
      <c r="C855" s="3" t="str">
        <f>INDEX('Plant data'!E:E,MATCH('Blast furnaces'!$A855,'Plant data'!$A:$A,0))</f>
        <v>Tianjin</v>
      </c>
      <c r="D855" s="3" t="str">
        <f>INDEX('Plant data'!F:F,MATCH('Blast furnaces'!$A855,'Plant data'!$A:$A,0))</f>
        <v>China</v>
      </c>
      <c r="E855" s="3" t="s">
        <v>1406</v>
      </c>
      <c r="F855" s="3" t="s">
        <v>180</v>
      </c>
      <c r="G855" s="5" t="s">
        <v>1402</v>
      </c>
      <c r="H855" s="3" t="s">
        <v>29</v>
      </c>
      <c r="I855" s="3" t="s">
        <v>30</v>
      </c>
      <c r="J855" s="6">
        <v>40304</v>
      </c>
      <c r="K855" s="3">
        <v>2012</v>
      </c>
      <c r="L855" s="3">
        <v>13</v>
      </c>
      <c r="M855" s="3" t="s">
        <v>30</v>
      </c>
      <c r="N855" s="3" t="s">
        <v>30</v>
      </c>
      <c r="O855" s="3" t="s">
        <v>30</v>
      </c>
      <c r="P855" s="3">
        <v>1107</v>
      </c>
      <c r="Q855" s="3">
        <v>1080</v>
      </c>
      <c r="R855" s="8"/>
      <c r="S855" s="9" t="str">
        <f t="shared" si="96"/>
        <v/>
      </c>
      <c r="T855" s="9" t="str">
        <f t="shared" si="100"/>
        <v/>
      </c>
      <c r="U855" s="2"/>
      <c r="V855" s="2"/>
      <c r="W855" s="2"/>
    </row>
    <row r="856" spans="1:23" ht="14.5" hidden="1" x14ac:dyDescent="0.35">
      <c r="A856" s="3" t="s">
        <v>1400</v>
      </c>
      <c r="B856" s="3" t="str">
        <f>INDEX('Plant data'!D:D,MATCH('Blast furnaces'!$A856,'Plant data'!$A:$A,0))</f>
        <v>Ninghe</v>
      </c>
      <c r="C856" s="3" t="str">
        <f>INDEX('Plant data'!E:E,MATCH('Blast furnaces'!$A856,'Plant data'!$A:$A,0))</f>
        <v>Tianjin</v>
      </c>
      <c r="D856" s="3" t="str">
        <f>INDEX('Plant data'!F:F,MATCH('Blast furnaces'!$A856,'Plant data'!$A:$A,0))</f>
        <v>China</v>
      </c>
      <c r="E856" s="3" t="s">
        <v>1407</v>
      </c>
      <c r="F856" s="3" t="s">
        <v>245</v>
      </c>
      <c r="G856" s="5" t="s">
        <v>1402</v>
      </c>
      <c r="H856" s="3" t="s">
        <v>29</v>
      </c>
      <c r="I856" s="4">
        <v>44348</v>
      </c>
      <c r="J856" s="3" t="s">
        <v>30</v>
      </c>
      <c r="K856" s="3">
        <v>2022</v>
      </c>
      <c r="L856" s="3">
        <v>3</v>
      </c>
      <c r="M856" s="3" t="s">
        <v>30</v>
      </c>
      <c r="N856" s="3" t="s">
        <v>30</v>
      </c>
      <c r="O856" s="3" t="s">
        <v>30</v>
      </c>
      <c r="P856" s="3">
        <v>1150</v>
      </c>
      <c r="Q856" s="3">
        <v>1250</v>
      </c>
      <c r="R856" s="8"/>
      <c r="S856" s="9" t="str">
        <f t="shared" si="96"/>
        <v/>
      </c>
      <c r="T856" s="9" t="str">
        <f t="shared" si="100"/>
        <v/>
      </c>
      <c r="U856" s="2"/>
      <c r="V856" s="2"/>
      <c r="W856" s="2"/>
    </row>
    <row r="857" spans="1:23" ht="14.5" hidden="1" x14ac:dyDescent="0.35">
      <c r="A857" s="3" t="s">
        <v>1400</v>
      </c>
      <c r="B857" s="3" t="str">
        <f>INDEX('Plant data'!D:D,MATCH('Blast furnaces'!$A857,'Plant data'!$A:$A,0))</f>
        <v>Ninghe</v>
      </c>
      <c r="C857" s="3" t="str">
        <f>INDEX('Plant data'!E:E,MATCH('Blast furnaces'!$A857,'Plant data'!$A:$A,0))</f>
        <v>Tianjin</v>
      </c>
      <c r="D857" s="3" t="str">
        <f>INDEX('Plant data'!F:F,MATCH('Blast furnaces'!$A857,'Plant data'!$A:$A,0))</f>
        <v>China</v>
      </c>
      <c r="E857" s="3" t="s">
        <v>1408</v>
      </c>
      <c r="F857" s="3" t="s">
        <v>243</v>
      </c>
      <c r="G857" s="5" t="s">
        <v>1402</v>
      </c>
      <c r="H857" s="3" t="s">
        <v>190</v>
      </c>
      <c r="I857" s="3" t="s">
        <v>30</v>
      </c>
      <c r="J857" s="3" t="s">
        <v>30</v>
      </c>
      <c r="K857" s="3" t="s">
        <v>30</v>
      </c>
      <c r="L857" s="3" t="s">
        <v>30</v>
      </c>
      <c r="M857" s="3" t="s">
        <v>30</v>
      </c>
      <c r="N857" s="3" t="s">
        <v>30</v>
      </c>
      <c r="O857" s="3">
        <v>2022</v>
      </c>
      <c r="P857" s="3">
        <v>590</v>
      </c>
      <c r="Q857" s="3">
        <v>500</v>
      </c>
      <c r="R857" s="8"/>
      <c r="S857" s="9" t="str">
        <f t="shared" si="96"/>
        <v/>
      </c>
      <c r="T857" s="2"/>
      <c r="U857" s="2"/>
      <c r="V857" s="2"/>
      <c r="W857" s="2"/>
    </row>
    <row r="858" spans="1:23" ht="14.5" hidden="1" x14ac:dyDescent="0.35">
      <c r="A858" s="3" t="s">
        <v>1400</v>
      </c>
      <c r="B858" s="3" t="str">
        <f>INDEX('Plant data'!D:D,MATCH('Blast furnaces'!$A858,'Plant data'!$A:$A,0))</f>
        <v>Ninghe</v>
      </c>
      <c r="C858" s="3" t="str">
        <f>INDEX('Plant data'!E:E,MATCH('Blast furnaces'!$A858,'Plant data'!$A:$A,0))</f>
        <v>Tianjin</v>
      </c>
      <c r="D858" s="3" t="str">
        <f>INDEX('Plant data'!F:F,MATCH('Blast furnaces'!$A858,'Plant data'!$A:$A,0))</f>
        <v>China</v>
      </c>
      <c r="E858" s="3" t="s">
        <v>1409</v>
      </c>
      <c r="F858" s="3" t="s">
        <v>236</v>
      </c>
      <c r="G858" s="5" t="s">
        <v>1402</v>
      </c>
      <c r="H858" s="3" t="s">
        <v>190</v>
      </c>
      <c r="I858" s="3" t="s">
        <v>30</v>
      </c>
      <c r="J858" s="3" t="s">
        <v>30</v>
      </c>
      <c r="K858" s="3" t="s">
        <v>30</v>
      </c>
      <c r="L858" s="3" t="s">
        <v>30</v>
      </c>
      <c r="M858" s="3" t="s">
        <v>30</v>
      </c>
      <c r="N858" s="3" t="s">
        <v>30</v>
      </c>
      <c r="O858" s="3">
        <v>2022</v>
      </c>
      <c r="P858" s="3">
        <v>590</v>
      </c>
      <c r="Q858" s="3">
        <v>500</v>
      </c>
      <c r="R858" s="8"/>
      <c r="S858" s="9" t="str">
        <f t="shared" si="96"/>
        <v/>
      </c>
      <c r="T858" s="2"/>
      <c r="U858" s="2"/>
      <c r="V858" s="2"/>
      <c r="W858" s="2"/>
    </row>
    <row r="859" spans="1:23" ht="14.5" hidden="1" x14ac:dyDescent="0.35">
      <c r="A859" s="3" t="s">
        <v>1410</v>
      </c>
      <c r="B859" s="3" t="str">
        <f>INDEX('Plant data'!D:D,MATCH('Blast furnaces'!$A859,'Plant data'!$A:$A,0))</f>
        <v>Daqiuzhuang</v>
      </c>
      <c r="C859" s="3" t="str">
        <f>INDEX('Plant data'!E:E,MATCH('Blast furnaces'!$A859,'Plant data'!$A:$A,0))</f>
        <v>Tianjin</v>
      </c>
      <c r="D859" s="3" t="str">
        <f>INDEX('Plant data'!F:F,MATCH('Blast furnaces'!$A859,'Plant data'!$A:$A,0))</f>
        <v>China</v>
      </c>
      <c r="E859" s="3" t="s">
        <v>1411</v>
      </c>
      <c r="F859" s="3" t="s">
        <v>62</v>
      </c>
      <c r="G859" s="5" t="s">
        <v>1412</v>
      </c>
      <c r="H859" s="3" t="s">
        <v>190</v>
      </c>
      <c r="I859" s="3" t="s">
        <v>30</v>
      </c>
      <c r="J859" s="3" t="s">
        <v>30</v>
      </c>
      <c r="K859" s="3" t="s">
        <v>30</v>
      </c>
      <c r="L859" s="3" t="s">
        <v>30</v>
      </c>
      <c r="M859" s="3" t="s">
        <v>30</v>
      </c>
      <c r="N859" s="3" t="s">
        <v>30</v>
      </c>
      <c r="O859" s="6">
        <v>44088</v>
      </c>
      <c r="P859" s="3">
        <v>680</v>
      </c>
      <c r="Q859" s="3">
        <v>580</v>
      </c>
      <c r="R859" s="8"/>
      <c r="S859" s="9" t="str">
        <f t="shared" si="96"/>
        <v/>
      </c>
      <c r="T859" s="2"/>
      <c r="U859" s="2"/>
      <c r="V859" s="2"/>
      <c r="W859" s="2"/>
    </row>
    <row r="860" spans="1:23" ht="14.5" hidden="1" x14ac:dyDescent="0.35">
      <c r="A860" s="3" t="s">
        <v>1410</v>
      </c>
      <c r="B860" s="3" t="str">
        <f>INDEX('Plant data'!D:D,MATCH('Blast furnaces'!$A860,'Plant data'!$A:$A,0))</f>
        <v>Daqiuzhuang</v>
      </c>
      <c r="C860" s="3" t="str">
        <f>INDEX('Plant data'!E:E,MATCH('Blast furnaces'!$A860,'Plant data'!$A:$A,0))</f>
        <v>Tianjin</v>
      </c>
      <c r="D860" s="3" t="str">
        <f>INDEX('Plant data'!F:F,MATCH('Blast furnaces'!$A860,'Plant data'!$A:$A,0))</f>
        <v>China</v>
      </c>
      <c r="E860" s="3" t="s">
        <v>1413</v>
      </c>
      <c r="F860" s="3" t="s">
        <v>180</v>
      </c>
      <c r="G860" s="5" t="s">
        <v>1412</v>
      </c>
      <c r="H860" s="3" t="s">
        <v>190</v>
      </c>
      <c r="I860" s="3" t="s">
        <v>30</v>
      </c>
      <c r="J860" s="3" t="s">
        <v>30</v>
      </c>
      <c r="K860" s="3" t="s">
        <v>30</v>
      </c>
      <c r="L860" s="3" t="s">
        <v>30</v>
      </c>
      <c r="M860" s="3" t="s">
        <v>30</v>
      </c>
      <c r="N860" s="3" t="s">
        <v>30</v>
      </c>
      <c r="O860" s="6">
        <v>44088</v>
      </c>
      <c r="P860" s="3">
        <v>730</v>
      </c>
      <c r="Q860" s="3">
        <v>630</v>
      </c>
      <c r="R860" s="8"/>
      <c r="S860" s="9" t="str">
        <f t="shared" si="96"/>
        <v/>
      </c>
      <c r="T860" s="2"/>
      <c r="U860" s="2"/>
      <c r="V860" s="2"/>
      <c r="W860" s="2"/>
    </row>
    <row r="861" spans="1:23" ht="14.5" hidden="1" x14ac:dyDescent="0.35">
      <c r="A861" s="3" t="s">
        <v>1414</v>
      </c>
      <c r="B861" s="3" t="str">
        <f>INDEX('Plant data'!D:D,MATCH('Blast furnaces'!$A861,'Plant data'!$A:$A,0))</f>
        <v>Handan</v>
      </c>
      <c r="C861" s="3" t="str">
        <f>INDEX('Plant data'!E:E,MATCH('Blast furnaces'!$A861,'Plant data'!$A:$A,0))</f>
        <v>Hebei</v>
      </c>
      <c r="D861" s="3" t="str">
        <f>INDEX('Plant data'!F:F,MATCH('Blast furnaces'!$A861,'Plant data'!$A:$A,0))</f>
        <v>China</v>
      </c>
      <c r="E861" s="3" t="s">
        <v>1415</v>
      </c>
      <c r="F861" s="3" t="s">
        <v>62</v>
      </c>
      <c r="G861" s="5" t="s">
        <v>1416</v>
      </c>
      <c r="H861" s="3" t="s">
        <v>190</v>
      </c>
      <c r="I861" s="3" t="s">
        <v>30</v>
      </c>
      <c r="J861" s="3" t="s">
        <v>30</v>
      </c>
      <c r="K861" s="3" t="s">
        <v>30</v>
      </c>
      <c r="L861" s="3" t="s">
        <v>30</v>
      </c>
      <c r="M861" s="3" t="s">
        <v>30</v>
      </c>
      <c r="N861" s="3" t="s">
        <v>30</v>
      </c>
      <c r="O861" s="3">
        <v>2017</v>
      </c>
      <c r="P861" s="3">
        <v>550</v>
      </c>
      <c r="Q861" s="3">
        <v>450</v>
      </c>
      <c r="R861" s="8"/>
      <c r="S861" s="9" t="str">
        <f t="shared" si="96"/>
        <v/>
      </c>
      <c r="T861" s="2"/>
      <c r="U861" s="2"/>
      <c r="V861" s="2"/>
      <c r="W861" s="2"/>
    </row>
    <row r="862" spans="1:23" ht="14.5" hidden="1" x14ac:dyDescent="0.35">
      <c r="A862" s="3" t="s">
        <v>1417</v>
      </c>
      <c r="B862" s="3" t="str">
        <f>INDEX('Plant data'!D:D,MATCH('Blast furnaces'!$A862,'Plant data'!$A:$A,0))</f>
        <v>Daqiuzhuang</v>
      </c>
      <c r="C862" s="3" t="str">
        <f>INDEX('Plant data'!E:E,MATCH('Blast furnaces'!$A862,'Plant data'!$A:$A,0))</f>
        <v>Tianjin</v>
      </c>
      <c r="D862" s="3" t="str">
        <f>INDEX('Plant data'!F:F,MATCH('Blast furnaces'!$A862,'Plant data'!$A:$A,0))</f>
        <v>China</v>
      </c>
      <c r="E862" s="3" t="s">
        <v>1418</v>
      </c>
      <c r="F862" s="3" t="s">
        <v>62</v>
      </c>
      <c r="G862" s="5" t="s">
        <v>1419</v>
      </c>
      <c r="H862" s="3" t="s">
        <v>190</v>
      </c>
      <c r="I862" s="3" t="s">
        <v>30</v>
      </c>
      <c r="J862" s="3" t="s">
        <v>30</v>
      </c>
      <c r="K862" s="3" t="s">
        <v>30</v>
      </c>
      <c r="L862" s="3" t="s">
        <v>30</v>
      </c>
      <c r="M862" s="3" t="s">
        <v>30</v>
      </c>
      <c r="N862" s="3" t="s">
        <v>30</v>
      </c>
      <c r="O862" s="6">
        <v>44091</v>
      </c>
      <c r="P862" s="3">
        <v>1160</v>
      </c>
      <c r="Q862" s="3">
        <v>1260</v>
      </c>
      <c r="R862" s="8"/>
      <c r="S862" s="9" t="str">
        <f t="shared" si="96"/>
        <v/>
      </c>
      <c r="T862" s="2"/>
      <c r="U862" s="2"/>
      <c r="V862" s="2"/>
      <c r="W862" s="2"/>
    </row>
    <row r="863" spans="1:23" ht="14.5" hidden="1" x14ac:dyDescent="0.35">
      <c r="A863" s="3" t="s">
        <v>1417</v>
      </c>
      <c r="B863" s="3" t="str">
        <f>INDEX('Plant data'!D:D,MATCH('Blast furnaces'!$A863,'Plant data'!$A:$A,0))</f>
        <v>Daqiuzhuang</v>
      </c>
      <c r="C863" s="3" t="str">
        <f>INDEX('Plant data'!E:E,MATCH('Blast furnaces'!$A863,'Plant data'!$A:$A,0))</f>
        <v>Tianjin</v>
      </c>
      <c r="D863" s="3" t="str">
        <f>INDEX('Plant data'!F:F,MATCH('Blast furnaces'!$A863,'Plant data'!$A:$A,0))</f>
        <v>China</v>
      </c>
      <c r="E863" s="3" t="s">
        <v>1420</v>
      </c>
      <c r="F863" s="3" t="s">
        <v>180</v>
      </c>
      <c r="G863" s="5" t="s">
        <v>1419</v>
      </c>
      <c r="H863" s="3" t="s">
        <v>190</v>
      </c>
      <c r="I863" s="3" t="s">
        <v>30</v>
      </c>
      <c r="J863" s="3" t="s">
        <v>30</v>
      </c>
      <c r="K863" s="3" t="s">
        <v>30</v>
      </c>
      <c r="L863" s="3" t="s">
        <v>30</v>
      </c>
      <c r="M863" s="3" t="s">
        <v>30</v>
      </c>
      <c r="N863" s="3" t="s">
        <v>30</v>
      </c>
      <c r="O863" s="6">
        <v>44091</v>
      </c>
      <c r="P863" s="3">
        <v>1160</v>
      </c>
      <c r="Q863" s="3">
        <v>1260</v>
      </c>
      <c r="R863" s="8"/>
      <c r="S863" s="9" t="str">
        <f t="shared" si="96"/>
        <v/>
      </c>
      <c r="T863" s="2"/>
      <c r="U863" s="2"/>
      <c r="V863" s="2"/>
      <c r="W863" s="2"/>
    </row>
    <row r="864" spans="1:23" ht="14.5" hidden="1" x14ac:dyDescent="0.35">
      <c r="A864" s="3" t="s">
        <v>1421</v>
      </c>
      <c r="B864" s="3" t="str">
        <f>INDEX('Plant data'!D:D,MATCH('Blast furnaces'!$A864,'Plant data'!$A:$A,0))</f>
        <v>Xititou</v>
      </c>
      <c r="C864" s="3" t="str">
        <f>INDEX('Plant data'!E:E,MATCH('Blast furnaces'!$A864,'Plant data'!$A:$A,0))</f>
        <v>Tianjin</v>
      </c>
      <c r="D864" s="3" t="str">
        <f>INDEX('Plant data'!F:F,MATCH('Blast furnaces'!$A864,'Plant data'!$A:$A,0))</f>
        <v>China</v>
      </c>
      <c r="E864" s="3" t="s">
        <v>1422</v>
      </c>
      <c r="F864" s="3" t="s">
        <v>62</v>
      </c>
      <c r="G864" s="5" t="s">
        <v>1423</v>
      </c>
      <c r="H864" s="3" t="s">
        <v>190</v>
      </c>
      <c r="I864" s="3" t="s">
        <v>30</v>
      </c>
      <c r="J864" s="3" t="s">
        <v>30</v>
      </c>
      <c r="K864" s="3" t="s">
        <v>30</v>
      </c>
      <c r="L864" s="3" t="s">
        <v>30</v>
      </c>
      <c r="M864" s="3" t="s">
        <v>30</v>
      </c>
      <c r="N864" s="3" t="s">
        <v>30</v>
      </c>
      <c r="O864" s="6">
        <v>44096</v>
      </c>
      <c r="P864" s="3">
        <v>870</v>
      </c>
      <c r="Q864" s="3">
        <v>820</v>
      </c>
      <c r="R864" s="8"/>
      <c r="S864" s="9" t="str">
        <f t="shared" si="96"/>
        <v/>
      </c>
      <c r="T864" s="2"/>
      <c r="U864" s="2"/>
      <c r="V864" s="2"/>
      <c r="W864" s="2"/>
    </row>
    <row r="865" spans="1:23" ht="14.5" hidden="1" x14ac:dyDescent="0.35">
      <c r="A865" s="3" t="s">
        <v>1424</v>
      </c>
      <c r="B865" s="3" t="str">
        <f>INDEX('Plant data'!D:D,MATCH('Blast furnaces'!$A865,'Plant data'!$A:$A,0))</f>
        <v>Ürümqi</v>
      </c>
      <c r="C865" s="3" t="str">
        <f>INDEX('Plant data'!E:E,MATCH('Blast furnaces'!$A865,'Plant data'!$A:$A,0))</f>
        <v>Xinjiang</v>
      </c>
      <c r="D865" s="3" t="str">
        <f>INDEX('Plant data'!F:F,MATCH('Blast furnaces'!$A865,'Plant data'!$A:$A,0))</f>
        <v>China</v>
      </c>
      <c r="E865" s="3" t="s">
        <v>1425</v>
      </c>
      <c r="F865" s="3" t="s">
        <v>33</v>
      </c>
      <c r="G865" s="5" t="s">
        <v>1426</v>
      </c>
      <c r="H865" s="3" t="s">
        <v>190</v>
      </c>
      <c r="I865" s="3" t="s">
        <v>30</v>
      </c>
      <c r="J865" s="3" t="s">
        <v>30</v>
      </c>
      <c r="K865" s="3" t="s">
        <v>30</v>
      </c>
      <c r="L865" s="3" t="s">
        <v>30</v>
      </c>
      <c r="M865" s="6">
        <v>44411</v>
      </c>
      <c r="N865" s="3" t="s">
        <v>30</v>
      </c>
      <c r="O865" s="3">
        <v>2023</v>
      </c>
      <c r="P865" s="3">
        <v>400</v>
      </c>
      <c r="Q865" s="3">
        <v>430</v>
      </c>
      <c r="R865" s="4">
        <v>41122</v>
      </c>
      <c r="S865" s="9">
        <f t="shared" si="96"/>
        <v>41122</v>
      </c>
      <c r="T865" s="2"/>
      <c r="U865" s="2"/>
      <c r="V865" s="2"/>
      <c r="W865" s="2"/>
    </row>
    <row r="866" spans="1:23" ht="14.5" hidden="1" x14ac:dyDescent="0.35">
      <c r="A866" s="3" t="s">
        <v>1424</v>
      </c>
      <c r="B866" s="3" t="str">
        <f>INDEX('Plant data'!D:D,MATCH('Blast furnaces'!$A866,'Plant data'!$A:$A,0))</f>
        <v>Ürümqi</v>
      </c>
      <c r="C866" s="3" t="str">
        <f>INDEX('Plant data'!E:E,MATCH('Blast furnaces'!$A866,'Plant data'!$A:$A,0))</f>
        <v>Xinjiang</v>
      </c>
      <c r="D866" s="3" t="str">
        <f>INDEX('Plant data'!F:F,MATCH('Blast furnaces'!$A866,'Plant data'!$A:$A,0))</f>
        <v>China</v>
      </c>
      <c r="E866" s="3" t="s">
        <v>1427</v>
      </c>
      <c r="F866" s="3" t="s">
        <v>222</v>
      </c>
      <c r="G866" s="5" t="s">
        <v>1426</v>
      </c>
      <c r="H866" s="3" t="s">
        <v>53</v>
      </c>
      <c r="I866" s="3" t="s">
        <v>30</v>
      </c>
      <c r="J866" s="3" t="s">
        <v>30</v>
      </c>
      <c r="K866" s="3" t="s">
        <v>30</v>
      </c>
      <c r="L866" s="3" t="s">
        <v>30</v>
      </c>
      <c r="M866" s="3" t="s">
        <v>30</v>
      </c>
      <c r="N866" s="3" t="s">
        <v>30</v>
      </c>
      <c r="O866" s="3" t="s">
        <v>30</v>
      </c>
      <c r="P866" s="3">
        <v>400</v>
      </c>
      <c r="Q866" s="3">
        <v>430</v>
      </c>
      <c r="R866" s="8"/>
      <c r="S866" s="9" t="str">
        <f t="shared" si="96"/>
        <v/>
      </c>
      <c r="T866" s="2"/>
      <c r="U866" s="2"/>
      <c r="V866" s="2"/>
      <c r="W866" s="2"/>
    </row>
    <row r="867" spans="1:23" ht="14.5" hidden="1" x14ac:dyDescent="0.35">
      <c r="A867" s="3" t="s">
        <v>1424</v>
      </c>
      <c r="B867" s="3" t="str">
        <f>INDEX('Plant data'!D:D,MATCH('Blast furnaces'!$A867,'Plant data'!$A:$A,0))</f>
        <v>Ürümqi</v>
      </c>
      <c r="C867" s="3" t="str">
        <f>INDEX('Plant data'!E:E,MATCH('Blast furnaces'!$A867,'Plant data'!$A:$A,0))</f>
        <v>Xinjiang</v>
      </c>
      <c r="D867" s="3" t="str">
        <f>INDEX('Plant data'!F:F,MATCH('Blast furnaces'!$A867,'Plant data'!$A:$A,0))</f>
        <v>China</v>
      </c>
      <c r="E867" s="3" t="s">
        <v>1428</v>
      </c>
      <c r="F867" s="3" t="s">
        <v>36</v>
      </c>
      <c r="G867" s="5" t="s">
        <v>1426</v>
      </c>
      <c r="H867" s="3" t="s">
        <v>29</v>
      </c>
      <c r="I867" s="3" t="s">
        <v>30</v>
      </c>
      <c r="J867" s="3" t="s">
        <v>30</v>
      </c>
      <c r="K867" s="3">
        <v>2008</v>
      </c>
      <c r="L867" s="3">
        <v>17</v>
      </c>
      <c r="M867" s="3" t="s">
        <v>30</v>
      </c>
      <c r="N867" s="3" t="s">
        <v>30</v>
      </c>
      <c r="O867" s="3" t="s">
        <v>30</v>
      </c>
      <c r="P867" s="3">
        <v>1825</v>
      </c>
      <c r="Q867" s="3">
        <v>2500</v>
      </c>
      <c r="R867" s="6">
        <v>44793</v>
      </c>
      <c r="S867" s="9">
        <f t="shared" si="96"/>
        <v>44793</v>
      </c>
      <c r="T867" s="9">
        <f t="shared" ref="T867:T872" si="101">IF(R867="","",EDATE(S867,240))</f>
        <v>52098</v>
      </c>
      <c r="U867" s="2"/>
      <c r="V867" s="2"/>
      <c r="W867" s="2"/>
    </row>
    <row r="868" spans="1:23" ht="14.5" hidden="1" x14ac:dyDescent="0.35">
      <c r="A868" s="3" t="s">
        <v>1424</v>
      </c>
      <c r="B868" s="3" t="str">
        <f>INDEX('Plant data'!D:D,MATCH('Blast furnaces'!$A868,'Plant data'!$A:$A,0))</f>
        <v>Ürümqi</v>
      </c>
      <c r="C868" s="3" t="str">
        <f>INDEX('Plant data'!E:E,MATCH('Blast furnaces'!$A868,'Plant data'!$A:$A,0))</f>
        <v>Xinjiang</v>
      </c>
      <c r="D868" s="3" t="str">
        <f>INDEX('Plant data'!F:F,MATCH('Blast furnaces'!$A868,'Plant data'!$A:$A,0))</f>
        <v>China</v>
      </c>
      <c r="E868" s="3" t="s">
        <v>1429</v>
      </c>
      <c r="F868" s="3" t="s">
        <v>67</v>
      </c>
      <c r="G868" s="5" t="s">
        <v>1426</v>
      </c>
      <c r="H868" s="3" t="s">
        <v>29</v>
      </c>
      <c r="I868" s="3" t="s">
        <v>30</v>
      </c>
      <c r="J868" s="3" t="s">
        <v>30</v>
      </c>
      <c r="K868" s="3">
        <v>2009</v>
      </c>
      <c r="L868" s="3">
        <v>16</v>
      </c>
      <c r="M868" s="3" t="s">
        <v>30</v>
      </c>
      <c r="N868" s="3" t="s">
        <v>30</v>
      </c>
      <c r="O868" s="3" t="s">
        <v>30</v>
      </c>
      <c r="P868" s="3">
        <v>1750</v>
      </c>
      <c r="Q868" s="3">
        <v>2500</v>
      </c>
      <c r="R868" s="8"/>
      <c r="S868" s="9" t="str">
        <f t="shared" si="96"/>
        <v/>
      </c>
      <c r="T868" s="9" t="str">
        <f t="shared" si="101"/>
        <v/>
      </c>
      <c r="U868" s="2"/>
      <c r="V868" s="2"/>
      <c r="W868" s="2"/>
    </row>
    <row r="869" spans="1:23" ht="14.5" hidden="1" x14ac:dyDescent="0.35">
      <c r="A869" s="3" t="s">
        <v>1424</v>
      </c>
      <c r="B869" s="3" t="str">
        <f>INDEX('Plant data'!D:D,MATCH('Blast furnaces'!$A869,'Plant data'!$A:$A,0))</f>
        <v>Ürümqi</v>
      </c>
      <c r="C869" s="3" t="str">
        <f>INDEX('Plant data'!E:E,MATCH('Blast furnaces'!$A869,'Plant data'!$A:$A,0))</f>
        <v>Xinjiang</v>
      </c>
      <c r="D869" s="3" t="str">
        <f>INDEX('Plant data'!F:F,MATCH('Blast furnaces'!$A869,'Plant data'!$A:$A,0))</f>
        <v>China</v>
      </c>
      <c r="E869" s="3" t="s">
        <v>1430</v>
      </c>
      <c r="F869" s="3" t="s">
        <v>1431</v>
      </c>
      <c r="G869" s="5" t="s">
        <v>1426</v>
      </c>
      <c r="H869" s="3" t="s">
        <v>29</v>
      </c>
      <c r="I869" s="3" t="s">
        <v>30</v>
      </c>
      <c r="J869" s="3" t="s">
        <v>30</v>
      </c>
      <c r="K869" s="3">
        <v>2011</v>
      </c>
      <c r="L869" s="3">
        <v>14</v>
      </c>
      <c r="M869" s="3" t="s">
        <v>30</v>
      </c>
      <c r="N869" s="3" t="s">
        <v>30</v>
      </c>
      <c r="O869" s="3" t="s">
        <v>30</v>
      </c>
      <c r="P869" s="3">
        <v>2188</v>
      </c>
      <c r="Q869" s="3">
        <v>2500</v>
      </c>
      <c r="R869" s="6">
        <v>44645</v>
      </c>
      <c r="S869" s="9">
        <f t="shared" si="96"/>
        <v>44645</v>
      </c>
      <c r="T869" s="9">
        <f t="shared" si="101"/>
        <v>51950</v>
      </c>
      <c r="U869" s="2"/>
      <c r="V869" s="2"/>
      <c r="W869" s="2"/>
    </row>
    <row r="870" spans="1:23" ht="14.5" hidden="1" x14ac:dyDescent="0.35">
      <c r="A870" s="3" t="s">
        <v>1432</v>
      </c>
      <c r="B870" s="3" t="str">
        <f>INDEX('Plant data'!D:D,MATCH('Blast furnaces'!$A870,'Plant data'!$A:$A,0))</f>
        <v>Bailuntai</v>
      </c>
      <c r="C870" s="3" t="str">
        <f>INDEX('Plant data'!E:E,MATCH('Blast furnaces'!$A870,'Plant data'!$A:$A,0))</f>
        <v>Xinjiang</v>
      </c>
      <c r="D870" s="3" t="str">
        <f>INDEX('Plant data'!F:F,MATCH('Blast furnaces'!$A870,'Plant data'!$A:$A,0))</f>
        <v>China</v>
      </c>
      <c r="E870" s="3" t="s">
        <v>1433</v>
      </c>
      <c r="F870" s="3" t="s">
        <v>62</v>
      </c>
      <c r="G870" s="5" t="s">
        <v>1434</v>
      </c>
      <c r="H870" s="3" t="s">
        <v>40</v>
      </c>
      <c r="I870" s="3" t="s">
        <v>30</v>
      </c>
      <c r="J870" s="3" t="s">
        <v>30</v>
      </c>
      <c r="K870" s="3" t="s">
        <v>30</v>
      </c>
      <c r="L870" s="3" t="s">
        <v>30</v>
      </c>
      <c r="M870" s="6">
        <v>45106</v>
      </c>
      <c r="N870" s="3" t="s">
        <v>30</v>
      </c>
      <c r="O870" s="3" t="s">
        <v>30</v>
      </c>
      <c r="P870" s="3">
        <v>610</v>
      </c>
      <c r="Q870" s="3">
        <v>588</v>
      </c>
      <c r="R870" s="8"/>
      <c r="S870" s="9" t="str">
        <f t="shared" si="96"/>
        <v/>
      </c>
      <c r="T870" s="9" t="str">
        <f t="shared" si="101"/>
        <v/>
      </c>
      <c r="U870" s="2"/>
      <c r="V870" s="2"/>
      <c r="W870" s="2"/>
    </row>
    <row r="871" spans="1:23" ht="14.5" hidden="1" x14ac:dyDescent="0.35">
      <c r="A871" s="3" t="s">
        <v>1432</v>
      </c>
      <c r="B871" s="3" t="str">
        <f>INDEX('Plant data'!D:D,MATCH('Blast furnaces'!$A871,'Plant data'!$A:$A,0))</f>
        <v>Bailuntai</v>
      </c>
      <c r="C871" s="3" t="str">
        <f>INDEX('Plant data'!E:E,MATCH('Blast furnaces'!$A871,'Plant data'!$A:$A,0))</f>
        <v>Xinjiang</v>
      </c>
      <c r="D871" s="3" t="str">
        <f>INDEX('Plant data'!F:F,MATCH('Blast furnaces'!$A871,'Plant data'!$A:$A,0))</f>
        <v>China</v>
      </c>
      <c r="E871" s="3" t="s">
        <v>1435</v>
      </c>
      <c r="F871" s="3" t="s">
        <v>180</v>
      </c>
      <c r="G871" s="5" t="s">
        <v>1434</v>
      </c>
      <c r="H871" s="3" t="s">
        <v>29</v>
      </c>
      <c r="I871" s="3" t="s">
        <v>30</v>
      </c>
      <c r="J871" s="3" t="s">
        <v>30</v>
      </c>
      <c r="K871" s="3" t="s">
        <v>30</v>
      </c>
      <c r="L871" s="3" t="s">
        <v>30</v>
      </c>
      <c r="M871" s="3" t="s">
        <v>30</v>
      </c>
      <c r="N871" s="3" t="s">
        <v>30</v>
      </c>
      <c r="O871" s="3" t="s">
        <v>30</v>
      </c>
      <c r="P871" s="3">
        <v>1040</v>
      </c>
      <c r="Q871" s="3">
        <v>1080</v>
      </c>
      <c r="R871" s="8"/>
      <c r="S871" s="9" t="str">
        <f t="shared" si="96"/>
        <v/>
      </c>
      <c r="T871" s="9" t="str">
        <f t="shared" si="101"/>
        <v/>
      </c>
      <c r="U871" s="2"/>
      <c r="V871" s="2"/>
      <c r="W871" s="2"/>
    </row>
    <row r="872" spans="1:23" ht="14.5" hidden="1" x14ac:dyDescent="0.35">
      <c r="A872" s="3" t="s">
        <v>1436</v>
      </c>
      <c r="B872" s="3" t="str">
        <f>INDEX('Plant data'!D:D,MATCH('Blast furnaces'!$A872,'Plant data'!$A:$A,0))</f>
        <v>unknown</v>
      </c>
      <c r="C872" s="3" t="str">
        <f>INDEX('Plant data'!E:E,MATCH('Blast furnaces'!$A872,'Plant data'!$A:$A,0))</f>
        <v>Xinjiang</v>
      </c>
      <c r="D872" s="3" t="str">
        <f>INDEX('Plant data'!F:F,MATCH('Blast furnaces'!$A872,'Plant data'!$A:$A,0))</f>
        <v>China</v>
      </c>
      <c r="E872" s="3" t="s">
        <v>1437</v>
      </c>
      <c r="F872" s="3" t="s">
        <v>36</v>
      </c>
      <c r="G872" s="5" t="s">
        <v>1438</v>
      </c>
      <c r="H872" s="3" t="s">
        <v>29</v>
      </c>
      <c r="I872" s="3" t="s">
        <v>30</v>
      </c>
      <c r="J872" s="3" t="s">
        <v>30</v>
      </c>
      <c r="K872" s="3">
        <v>2017</v>
      </c>
      <c r="L872" s="3">
        <v>8</v>
      </c>
      <c r="M872" s="3" t="s">
        <v>30</v>
      </c>
      <c r="N872" s="3" t="s">
        <v>30</v>
      </c>
      <c r="O872" s="3" t="s">
        <v>30</v>
      </c>
      <c r="P872" s="3">
        <v>1200</v>
      </c>
      <c r="Q872" s="3">
        <v>1260</v>
      </c>
      <c r="R872" s="6">
        <v>44930</v>
      </c>
      <c r="S872" s="9">
        <f t="shared" si="96"/>
        <v>44930</v>
      </c>
      <c r="T872" s="9">
        <f t="shared" si="101"/>
        <v>52235</v>
      </c>
      <c r="U872" s="2"/>
      <c r="V872" s="2"/>
      <c r="W872" s="2"/>
    </row>
    <row r="873" spans="1:23" ht="14.5" hidden="1" x14ac:dyDescent="0.35">
      <c r="A873" s="3" t="s">
        <v>1436</v>
      </c>
      <c r="B873" s="3" t="str">
        <f>INDEX('Plant data'!D:D,MATCH('Blast furnaces'!$A873,'Plant data'!$A:$A,0))</f>
        <v>unknown</v>
      </c>
      <c r="C873" s="3" t="str">
        <f>INDEX('Plant data'!E:E,MATCH('Blast furnaces'!$A873,'Plant data'!$A:$A,0))</f>
        <v>Xinjiang</v>
      </c>
      <c r="D873" s="3" t="str">
        <f>INDEX('Plant data'!F:F,MATCH('Blast furnaces'!$A873,'Plant data'!$A:$A,0))</f>
        <v>China</v>
      </c>
      <c r="E873" s="3" t="s">
        <v>1439</v>
      </c>
      <c r="F873" s="3" t="s">
        <v>62</v>
      </c>
      <c r="G873" s="5" t="s">
        <v>1438</v>
      </c>
      <c r="H873" s="3" t="s">
        <v>190</v>
      </c>
      <c r="I873" s="3" t="s">
        <v>30</v>
      </c>
      <c r="J873" s="3" t="s">
        <v>30</v>
      </c>
      <c r="K873" s="3">
        <v>2017</v>
      </c>
      <c r="L873" s="3">
        <v>7.37</v>
      </c>
      <c r="M873" s="3" t="s">
        <v>30</v>
      </c>
      <c r="N873" s="4">
        <v>44713</v>
      </c>
      <c r="O873" s="6">
        <v>45427</v>
      </c>
      <c r="P873" s="3">
        <v>680</v>
      </c>
      <c r="Q873" s="3">
        <v>588</v>
      </c>
      <c r="R873" s="8"/>
      <c r="S873" s="9" t="str">
        <f t="shared" si="96"/>
        <v/>
      </c>
      <c r="T873" s="2"/>
      <c r="U873" s="2"/>
      <c r="V873" s="2"/>
      <c r="W873" s="2"/>
    </row>
    <row r="874" spans="1:23" ht="14.5" hidden="1" x14ac:dyDescent="0.35">
      <c r="A874" s="3" t="s">
        <v>1440</v>
      </c>
      <c r="B874" s="3" t="str">
        <f>INDEX('Plant data'!D:D,MATCH('Blast furnaces'!$A874,'Plant data'!$A:$A,0))</f>
        <v>unknown</v>
      </c>
      <c r="C874" s="3" t="str">
        <f>INDEX('Plant data'!E:E,MATCH('Blast furnaces'!$A874,'Plant data'!$A:$A,0))</f>
        <v>Xinjiang</v>
      </c>
      <c r="D874" s="3" t="str">
        <f>INDEX('Plant data'!F:F,MATCH('Blast furnaces'!$A874,'Plant data'!$A:$A,0))</f>
        <v>China</v>
      </c>
      <c r="E874" s="3" t="s">
        <v>1441</v>
      </c>
      <c r="F874" s="3" t="s">
        <v>33</v>
      </c>
      <c r="G874" s="5" t="s">
        <v>1442</v>
      </c>
      <c r="H874" s="3" t="s">
        <v>40</v>
      </c>
      <c r="I874" s="3" t="s">
        <v>30</v>
      </c>
      <c r="J874" s="3" t="s">
        <v>30</v>
      </c>
      <c r="K874" s="3" t="s">
        <v>30</v>
      </c>
      <c r="L874" s="3" t="s">
        <v>30</v>
      </c>
      <c r="M874" s="6">
        <v>43677</v>
      </c>
      <c r="N874" s="3" t="s">
        <v>30</v>
      </c>
      <c r="O874" s="3" t="s">
        <v>30</v>
      </c>
      <c r="P874" s="3">
        <v>500</v>
      </c>
      <c r="Q874" s="3">
        <v>450</v>
      </c>
      <c r="R874" s="4">
        <v>43525</v>
      </c>
      <c r="S874" s="9">
        <f t="shared" si="96"/>
        <v>43525</v>
      </c>
      <c r="T874" s="9">
        <f t="shared" ref="T874:T879" si="102">IF(R874="","",EDATE(S874,240))</f>
        <v>50830</v>
      </c>
      <c r="U874" s="2"/>
      <c r="V874" s="2"/>
      <c r="W874" s="2"/>
    </row>
    <row r="875" spans="1:23" ht="14.5" hidden="1" x14ac:dyDescent="0.35">
      <c r="A875" s="3" t="s">
        <v>1440</v>
      </c>
      <c r="B875" s="3" t="str">
        <f>INDEX('Plant data'!D:D,MATCH('Blast furnaces'!$A875,'Plant data'!$A:$A,0))</f>
        <v>unknown</v>
      </c>
      <c r="C875" s="3" t="str">
        <f>INDEX('Plant data'!E:E,MATCH('Blast furnaces'!$A875,'Plant data'!$A:$A,0))</f>
        <v>Xinjiang</v>
      </c>
      <c r="D875" s="3" t="str">
        <f>INDEX('Plant data'!F:F,MATCH('Blast furnaces'!$A875,'Plant data'!$A:$A,0))</f>
        <v>China</v>
      </c>
      <c r="E875" s="3" t="s">
        <v>1443</v>
      </c>
      <c r="F875" s="3" t="s">
        <v>27</v>
      </c>
      <c r="G875" s="5" t="s">
        <v>1442</v>
      </c>
      <c r="H875" s="3" t="s">
        <v>29</v>
      </c>
      <c r="I875" s="3" t="s">
        <v>30</v>
      </c>
      <c r="J875" s="3" t="s">
        <v>30</v>
      </c>
      <c r="K875" s="3">
        <v>2013</v>
      </c>
      <c r="L875" s="3">
        <v>12</v>
      </c>
      <c r="M875" s="3" t="s">
        <v>30</v>
      </c>
      <c r="N875" s="3" t="s">
        <v>30</v>
      </c>
      <c r="O875" s="3" t="s">
        <v>30</v>
      </c>
      <c r="P875" s="3">
        <v>500</v>
      </c>
      <c r="Q875" s="3">
        <v>450</v>
      </c>
      <c r="R875" s="4">
        <v>43525</v>
      </c>
      <c r="S875" s="9">
        <f t="shared" si="96"/>
        <v>43525</v>
      </c>
      <c r="T875" s="9">
        <f t="shared" si="102"/>
        <v>50830</v>
      </c>
      <c r="U875" s="2"/>
      <c r="V875" s="2"/>
      <c r="W875" s="2"/>
    </row>
    <row r="876" spans="1:23" ht="14.5" hidden="1" x14ac:dyDescent="0.35">
      <c r="A876" s="3" t="s">
        <v>1440</v>
      </c>
      <c r="B876" s="3" t="str">
        <f>INDEX('Plant data'!D:D,MATCH('Blast furnaces'!$A876,'Plant data'!$A:$A,0))</f>
        <v>unknown</v>
      </c>
      <c r="C876" s="3" t="str">
        <f>INDEX('Plant data'!E:E,MATCH('Blast furnaces'!$A876,'Plant data'!$A:$A,0))</f>
        <v>Xinjiang</v>
      </c>
      <c r="D876" s="3" t="str">
        <f>INDEX('Plant data'!F:F,MATCH('Blast furnaces'!$A876,'Plant data'!$A:$A,0))</f>
        <v>China</v>
      </c>
      <c r="E876" s="3" t="s">
        <v>1444</v>
      </c>
      <c r="F876" s="3" t="s">
        <v>79</v>
      </c>
      <c r="G876" s="5" t="s">
        <v>1442</v>
      </c>
      <c r="H876" s="3" t="s">
        <v>29</v>
      </c>
      <c r="I876" s="3" t="s">
        <v>30</v>
      </c>
      <c r="J876" s="3" t="s">
        <v>30</v>
      </c>
      <c r="K876" s="3" t="s">
        <v>30</v>
      </c>
      <c r="L876" s="3" t="s">
        <v>30</v>
      </c>
      <c r="M876" s="3" t="s">
        <v>30</v>
      </c>
      <c r="N876" s="3" t="s">
        <v>30</v>
      </c>
      <c r="O876" s="3" t="s">
        <v>30</v>
      </c>
      <c r="P876" s="3">
        <v>500</v>
      </c>
      <c r="Q876" s="3">
        <v>450</v>
      </c>
      <c r="R876" s="6">
        <v>43718</v>
      </c>
      <c r="S876" s="9">
        <f t="shared" si="96"/>
        <v>43718</v>
      </c>
      <c r="T876" s="9">
        <f t="shared" si="102"/>
        <v>51023</v>
      </c>
      <c r="U876" s="2"/>
      <c r="V876" s="2"/>
      <c r="W876" s="2"/>
    </row>
    <row r="877" spans="1:23" ht="14.5" hidden="1" x14ac:dyDescent="0.35">
      <c r="A877" s="3" t="s">
        <v>1445</v>
      </c>
      <c r="B877" s="3" t="str">
        <f>INDEX('Plant data'!D:D,MATCH('Blast furnaces'!$A877,'Plant data'!$A:$A,0))</f>
        <v>Zeketai</v>
      </c>
      <c r="C877" s="3" t="str">
        <f>INDEX('Plant data'!E:E,MATCH('Blast furnaces'!$A877,'Plant data'!$A:$A,0))</f>
        <v>Xinjiang</v>
      </c>
      <c r="D877" s="3" t="str">
        <f>INDEX('Plant data'!F:F,MATCH('Blast furnaces'!$A877,'Plant data'!$A:$A,0))</f>
        <v>China</v>
      </c>
      <c r="E877" s="3" t="s">
        <v>1446</v>
      </c>
      <c r="F877" s="3" t="s">
        <v>62</v>
      </c>
      <c r="G877" s="5" t="s">
        <v>1447</v>
      </c>
      <c r="H877" s="3" t="s">
        <v>29</v>
      </c>
      <c r="I877" s="3" t="s">
        <v>30</v>
      </c>
      <c r="J877" s="3" t="s">
        <v>30</v>
      </c>
      <c r="K877" s="3" t="s">
        <v>30</v>
      </c>
      <c r="L877" s="3" t="s">
        <v>30</v>
      </c>
      <c r="M877" s="3" t="s">
        <v>30</v>
      </c>
      <c r="N877" s="3" t="s">
        <v>30</v>
      </c>
      <c r="O877" s="3" t="s">
        <v>30</v>
      </c>
      <c r="P877" s="3">
        <v>500</v>
      </c>
      <c r="Q877" s="3">
        <v>530</v>
      </c>
      <c r="R877" s="6">
        <v>44508</v>
      </c>
      <c r="S877" s="9">
        <f t="shared" si="96"/>
        <v>44508</v>
      </c>
      <c r="T877" s="9">
        <f t="shared" si="102"/>
        <v>51813</v>
      </c>
      <c r="U877" s="2"/>
      <c r="V877" s="2"/>
      <c r="W877" s="2"/>
    </row>
    <row r="878" spans="1:23" ht="14.5" hidden="1" x14ac:dyDescent="0.35">
      <c r="A878" s="3" t="s">
        <v>1445</v>
      </c>
      <c r="B878" s="3" t="str">
        <f>INDEX('Plant data'!D:D,MATCH('Blast furnaces'!$A878,'Plant data'!$A:$A,0))</f>
        <v>Zeketai</v>
      </c>
      <c r="C878" s="3" t="str">
        <f>INDEX('Plant data'!E:E,MATCH('Blast furnaces'!$A878,'Plant data'!$A:$A,0))</f>
        <v>Xinjiang</v>
      </c>
      <c r="D878" s="3" t="str">
        <f>INDEX('Plant data'!F:F,MATCH('Blast furnaces'!$A878,'Plant data'!$A:$A,0))</f>
        <v>China</v>
      </c>
      <c r="E878" s="3" t="s">
        <v>1448</v>
      </c>
      <c r="F878" s="3" t="s">
        <v>180</v>
      </c>
      <c r="G878" s="5" t="s">
        <v>1447</v>
      </c>
      <c r="H878" s="3" t="s">
        <v>29</v>
      </c>
      <c r="I878" s="3" t="s">
        <v>30</v>
      </c>
      <c r="J878" s="3" t="s">
        <v>30</v>
      </c>
      <c r="K878" s="3">
        <v>2021</v>
      </c>
      <c r="L878" s="3">
        <v>4</v>
      </c>
      <c r="M878" s="3" t="s">
        <v>30</v>
      </c>
      <c r="N878" s="3" t="s">
        <v>30</v>
      </c>
      <c r="O878" s="3" t="s">
        <v>30</v>
      </c>
      <c r="P878" s="3">
        <v>500</v>
      </c>
      <c r="Q878" s="3">
        <v>530</v>
      </c>
      <c r="R878" s="8"/>
      <c r="S878" s="9" t="str">
        <f t="shared" si="96"/>
        <v/>
      </c>
      <c r="T878" s="9" t="str">
        <f t="shared" si="102"/>
        <v/>
      </c>
      <c r="U878" s="2"/>
      <c r="V878" s="2"/>
      <c r="W878" s="2"/>
    </row>
    <row r="879" spans="1:23" ht="14.5" hidden="1" x14ac:dyDescent="0.35">
      <c r="A879" s="3" t="s">
        <v>1449</v>
      </c>
      <c r="B879" s="3" t="str">
        <f>INDEX('Plant data'!D:D,MATCH('Blast furnaces'!$A879,'Plant data'!$A:$A,0))</f>
        <v>unknown</v>
      </c>
      <c r="C879" s="3" t="str">
        <f>INDEX('Plant data'!E:E,MATCH('Blast furnaces'!$A879,'Plant data'!$A:$A,0))</f>
        <v>Xinjiang</v>
      </c>
      <c r="D879" s="3" t="str">
        <f>INDEX('Plant data'!F:F,MATCH('Blast furnaces'!$A879,'Plant data'!$A:$A,0))</f>
        <v>China</v>
      </c>
      <c r="E879" s="3" t="s">
        <v>1450</v>
      </c>
      <c r="F879" s="3" t="s">
        <v>62</v>
      </c>
      <c r="G879" s="5" t="s">
        <v>1451</v>
      </c>
      <c r="H879" s="3" t="s">
        <v>29</v>
      </c>
      <c r="I879" s="3" t="s">
        <v>30</v>
      </c>
      <c r="J879" s="3" t="s">
        <v>30</v>
      </c>
      <c r="K879" s="3" t="s">
        <v>30</v>
      </c>
      <c r="L879" s="3" t="s">
        <v>30</v>
      </c>
      <c r="M879" s="3" t="s">
        <v>30</v>
      </c>
      <c r="N879" s="3" t="s">
        <v>30</v>
      </c>
      <c r="O879" s="3" t="s">
        <v>30</v>
      </c>
      <c r="P879" s="3">
        <v>1040</v>
      </c>
      <c r="Q879" s="3">
        <v>1080</v>
      </c>
      <c r="R879" s="6">
        <v>43799</v>
      </c>
      <c r="S879" s="9">
        <f t="shared" si="96"/>
        <v>43799</v>
      </c>
      <c r="T879" s="9">
        <f t="shared" si="102"/>
        <v>51104</v>
      </c>
      <c r="U879" s="2"/>
      <c r="V879" s="2"/>
      <c r="W879" s="2"/>
    </row>
    <row r="880" spans="1:23" ht="14.5" hidden="1" x14ac:dyDescent="0.35">
      <c r="A880" s="3" t="s">
        <v>1452</v>
      </c>
      <c r="B880" s="3" t="str">
        <f>INDEX('Plant data'!D:D,MATCH('Blast furnaces'!$A880,'Plant data'!$A:$A,0))</f>
        <v>unknown</v>
      </c>
      <c r="C880" s="3" t="str">
        <f>INDEX('Plant data'!E:E,MATCH('Blast furnaces'!$A880,'Plant data'!$A:$A,0))</f>
        <v>Yunnan</v>
      </c>
      <c r="D880" s="3" t="str">
        <f>INDEX('Plant data'!F:F,MATCH('Blast furnaces'!$A880,'Plant data'!$A:$A,0))</f>
        <v>China</v>
      </c>
      <c r="E880" s="3" t="s">
        <v>1453</v>
      </c>
      <c r="F880" s="3" t="s">
        <v>43</v>
      </c>
      <c r="G880" s="5" t="s">
        <v>1454</v>
      </c>
      <c r="H880" s="3" t="s">
        <v>190</v>
      </c>
      <c r="I880" s="3" t="s">
        <v>30</v>
      </c>
      <c r="J880" s="3" t="s">
        <v>30</v>
      </c>
      <c r="K880" s="3" t="s">
        <v>30</v>
      </c>
      <c r="L880" s="3" t="s">
        <v>30</v>
      </c>
      <c r="M880" s="3" t="s">
        <v>30</v>
      </c>
      <c r="N880" s="3" t="s">
        <v>30</v>
      </c>
      <c r="O880" s="6">
        <v>44567</v>
      </c>
      <c r="P880" s="3">
        <v>1700</v>
      </c>
      <c r="Q880" s="3">
        <v>2000</v>
      </c>
      <c r="R880" s="6">
        <v>44301</v>
      </c>
      <c r="S880" s="9">
        <f t="shared" si="96"/>
        <v>44301</v>
      </c>
      <c r="T880" s="2"/>
      <c r="U880" s="2"/>
      <c r="V880" s="2"/>
      <c r="W880" s="2"/>
    </row>
    <row r="881" spans="1:23" ht="14.5" hidden="1" x14ac:dyDescent="0.35">
      <c r="A881" s="3" t="s">
        <v>1455</v>
      </c>
      <c r="B881" s="3" t="str">
        <f>INDEX('Plant data'!D:D,MATCH('Blast furnaces'!$A881,'Plant data'!$A:$A,0))</f>
        <v>Yuguopu</v>
      </c>
      <c r="C881" s="3" t="str">
        <f>INDEX('Plant data'!E:E,MATCH('Blast furnaces'!$A881,'Plant data'!$A:$A,0))</f>
        <v>Yunnan</v>
      </c>
      <c r="D881" s="3" t="str">
        <f>INDEX('Plant data'!F:F,MATCH('Blast furnaces'!$A881,'Plant data'!$A:$A,0))</f>
        <v>China</v>
      </c>
      <c r="E881" s="3" t="s">
        <v>1456</v>
      </c>
      <c r="F881" s="3" t="s">
        <v>33</v>
      </c>
      <c r="G881" s="5" t="s">
        <v>1457</v>
      </c>
      <c r="H881" s="3" t="s">
        <v>190</v>
      </c>
      <c r="I881" s="3" t="s">
        <v>30</v>
      </c>
      <c r="J881" s="3" t="s">
        <v>30</v>
      </c>
      <c r="K881" s="3" t="s">
        <v>30</v>
      </c>
      <c r="L881" s="3" t="s">
        <v>30</v>
      </c>
      <c r="M881" s="3" t="s">
        <v>30</v>
      </c>
      <c r="N881" s="3" t="s">
        <v>30</v>
      </c>
      <c r="O881" s="6">
        <v>44556</v>
      </c>
      <c r="P881" s="3">
        <v>1040</v>
      </c>
      <c r="Q881" s="3">
        <v>1080</v>
      </c>
      <c r="R881" s="8"/>
      <c r="S881" s="9" t="str">
        <f t="shared" si="96"/>
        <v/>
      </c>
      <c r="T881" s="2"/>
      <c r="U881" s="2"/>
      <c r="V881" s="2"/>
      <c r="W881" s="2"/>
    </row>
    <row r="882" spans="1:23" ht="14.5" hidden="1" x14ac:dyDescent="0.35">
      <c r="A882" s="3" t="s">
        <v>1455</v>
      </c>
      <c r="B882" s="3" t="str">
        <f>INDEX('Plant data'!D:D,MATCH('Blast furnaces'!$A882,'Plant data'!$A:$A,0))</f>
        <v>Yuguopu</v>
      </c>
      <c r="C882" s="3" t="str">
        <f>INDEX('Plant data'!E:E,MATCH('Blast furnaces'!$A882,'Plant data'!$A:$A,0))</f>
        <v>Yunnan</v>
      </c>
      <c r="D882" s="3" t="str">
        <f>INDEX('Plant data'!F:F,MATCH('Blast furnaces'!$A882,'Plant data'!$A:$A,0))</f>
        <v>China</v>
      </c>
      <c r="E882" s="3" t="s">
        <v>1458</v>
      </c>
      <c r="F882" s="3" t="s">
        <v>79</v>
      </c>
      <c r="G882" s="5" t="s">
        <v>1457</v>
      </c>
      <c r="H882" s="3" t="s">
        <v>29</v>
      </c>
      <c r="I882" s="3" t="s">
        <v>30</v>
      </c>
      <c r="J882" s="6">
        <v>39239</v>
      </c>
      <c r="K882" s="3">
        <v>2008</v>
      </c>
      <c r="L882" s="3">
        <v>17</v>
      </c>
      <c r="M882" s="3" t="s">
        <v>30</v>
      </c>
      <c r="N882" s="3" t="s">
        <v>30</v>
      </c>
      <c r="O882" s="3" t="s">
        <v>30</v>
      </c>
      <c r="P882" s="3">
        <v>1220</v>
      </c>
      <c r="Q882" s="3">
        <v>1350</v>
      </c>
      <c r="R882" s="6">
        <v>42367</v>
      </c>
      <c r="S882" s="9">
        <f t="shared" si="96"/>
        <v>42367</v>
      </c>
      <c r="T882" s="9">
        <f>IF(R882="","",EDATE(S882,240))</f>
        <v>49672</v>
      </c>
      <c r="U882" s="2"/>
      <c r="V882" s="2"/>
      <c r="W882" s="2"/>
    </row>
    <row r="883" spans="1:23" ht="14.5" hidden="1" x14ac:dyDescent="0.35">
      <c r="A883" s="3" t="s">
        <v>1455</v>
      </c>
      <c r="B883" s="3" t="str">
        <f>INDEX('Plant data'!D:D,MATCH('Blast furnaces'!$A883,'Plant data'!$A:$A,0))</f>
        <v>Yuguopu</v>
      </c>
      <c r="C883" s="3" t="str">
        <f>INDEX('Plant data'!E:E,MATCH('Blast furnaces'!$A883,'Plant data'!$A:$A,0))</f>
        <v>Yunnan</v>
      </c>
      <c r="D883" s="3" t="str">
        <f>INDEX('Plant data'!F:F,MATCH('Blast furnaces'!$A883,'Plant data'!$A:$A,0))</f>
        <v>China</v>
      </c>
      <c r="E883" s="3" t="s">
        <v>1459</v>
      </c>
      <c r="F883" s="3" t="s">
        <v>27</v>
      </c>
      <c r="G883" s="5" t="s">
        <v>1457</v>
      </c>
      <c r="H883" s="3" t="s">
        <v>190</v>
      </c>
      <c r="I883" s="3" t="s">
        <v>30</v>
      </c>
      <c r="J883" s="3" t="s">
        <v>30</v>
      </c>
      <c r="K883" s="3" t="s">
        <v>30</v>
      </c>
      <c r="L883" s="3" t="s">
        <v>30</v>
      </c>
      <c r="M883" s="3" t="s">
        <v>30</v>
      </c>
      <c r="N883" s="3" t="s">
        <v>30</v>
      </c>
      <c r="O883" s="6">
        <v>44556</v>
      </c>
      <c r="P883" s="3">
        <v>1040</v>
      </c>
      <c r="Q883" s="3">
        <v>1080</v>
      </c>
      <c r="R883" s="6">
        <v>41821</v>
      </c>
      <c r="S883" s="9">
        <f t="shared" si="96"/>
        <v>41821</v>
      </c>
      <c r="T883" s="2"/>
      <c r="U883" s="2"/>
      <c r="V883" s="2"/>
      <c r="W883" s="2"/>
    </row>
    <row r="884" spans="1:23" ht="14.5" hidden="1" x14ac:dyDescent="0.35">
      <c r="A884" s="3" t="s">
        <v>1460</v>
      </c>
      <c r="B884" s="3" t="str">
        <f>INDEX('Plant data'!D:D,MATCH('Blast furnaces'!$A884,'Plant data'!$A:$A,0))</f>
        <v>Yanhe</v>
      </c>
      <c r="C884" s="3" t="str">
        <f>INDEX('Plant data'!E:E,MATCH('Blast furnaces'!$A884,'Plant data'!$A:$A,0))</f>
        <v>Yunnan</v>
      </c>
      <c r="D884" s="3" t="str">
        <f>INDEX('Plant data'!F:F,MATCH('Blast furnaces'!$A884,'Plant data'!$A:$A,0))</f>
        <v>China</v>
      </c>
      <c r="E884" s="3" t="s">
        <v>1461</v>
      </c>
      <c r="F884" s="3" t="s">
        <v>62</v>
      </c>
      <c r="G884" s="5" t="s">
        <v>1462</v>
      </c>
      <c r="H884" s="3" t="s">
        <v>53</v>
      </c>
      <c r="I884" s="3" t="s">
        <v>30</v>
      </c>
      <c r="J884" s="3" t="s">
        <v>30</v>
      </c>
      <c r="K884" s="3" t="s">
        <v>30</v>
      </c>
      <c r="L884" s="3" t="s">
        <v>30</v>
      </c>
      <c r="M884" s="3" t="s">
        <v>30</v>
      </c>
      <c r="N884" s="6">
        <v>45288</v>
      </c>
      <c r="O884" s="3" t="s">
        <v>30</v>
      </c>
      <c r="P884" s="3">
        <v>1040</v>
      </c>
      <c r="Q884" s="3">
        <v>1080</v>
      </c>
      <c r="R884" s="8"/>
      <c r="S884" s="9" t="str">
        <f t="shared" si="96"/>
        <v/>
      </c>
      <c r="T884" s="2"/>
      <c r="U884" s="2"/>
      <c r="V884" s="2"/>
      <c r="W884" s="2"/>
    </row>
    <row r="885" spans="1:23" ht="14.5" hidden="1" x14ac:dyDescent="0.35">
      <c r="A885" s="3" t="s">
        <v>1460</v>
      </c>
      <c r="B885" s="3" t="str">
        <f>INDEX('Plant data'!D:D,MATCH('Blast furnaces'!$A885,'Plant data'!$A:$A,0))</f>
        <v>Yanhe</v>
      </c>
      <c r="C885" s="3" t="str">
        <f>INDEX('Plant data'!E:E,MATCH('Blast furnaces'!$A885,'Plant data'!$A:$A,0))</f>
        <v>Yunnan</v>
      </c>
      <c r="D885" s="3" t="str">
        <f>INDEX('Plant data'!F:F,MATCH('Blast furnaces'!$A885,'Plant data'!$A:$A,0))</f>
        <v>China</v>
      </c>
      <c r="E885" s="3" t="s">
        <v>1463</v>
      </c>
      <c r="F885" s="3" t="s">
        <v>222</v>
      </c>
      <c r="G885" s="5" t="s">
        <v>1462</v>
      </c>
      <c r="H885" s="3" t="s">
        <v>53</v>
      </c>
      <c r="I885" s="3" t="s">
        <v>30</v>
      </c>
      <c r="J885" s="3" t="s">
        <v>30</v>
      </c>
      <c r="K885" s="3">
        <v>2005</v>
      </c>
      <c r="L885" s="3">
        <v>20</v>
      </c>
      <c r="M885" s="3" t="s">
        <v>30</v>
      </c>
      <c r="N885" s="6">
        <v>45288</v>
      </c>
      <c r="O885" s="3" t="s">
        <v>30</v>
      </c>
      <c r="P885" s="3">
        <v>1040</v>
      </c>
      <c r="Q885" s="3">
        <v>1080</v>
      </c>
      <c r="R885" s="8"/>
      <c r="S885" s="9" t="str">
        <f t="shared" si="96"/>
        <v/>
      </c>
      <c r="T885" s="2"/>
      <c r="U885" s="2"/>
      <c r="V885" s="2"/>
      <c r="W885" s="2"/>
    </row>
    <row r="886" spans="1:23" ht="14.5" hidden="1" x14ac:dyDescent="0.35">
      <c r="A886" s="3" t="s">
        <v>1460</v>
      </c>
      <c r="B886" s="3" t="str">
        <f>INDEX('Plant data'!D:D,MATCH('Blast furnaces'!$A886,'Plant data'!$A:$A,0))</f>
        <v>Yanhe</v>
      </c>
      <c r="C886" s="3" t="str">
        <f>INDEX('Plant data'!E:E,MATCH('Blast furnaces'!$A886,'Plant data'!$A:$A,0))</f>
        <v>Yunnan</v>
      </c>
      <c r="D886" s="3" t="str">
        <f>INDEX('Plant data'!F:F,MATCH('Blast furnaces'!$A886,'Plant data'!$A:$A,0))</f>
        <v>China</v>
      </c>
      <c r="E886" s="3" t="s">
        <v>1464</v>
      </c>
      <c r="F886" s="3" t="s">
        <v>507</v>
      </c>
      <c r="G886" s="5" t="s">
        <v>1462</v>
      </c>
      <c r="H886" s="3" t="s">
        <v>53</v>
      </c>
      <c r="I886" s="3" t="s">
        <v>30</v>
      </c>
      <c r="J886" s="3" t="s">
        <v>30</v>
      </c>
      <c r="K886" s="3">
        <v>2011</v>
      </c>
      <c r="L886" s="3">
        <v>14</v>
      </c>
      <c r="M886" s="3" t="s">
        <v>30</v>
      </c>
      <c r="N886" s="6">
        <v>45288</v>
      </c>
      <c r="O886" s="3" t="s">
        <v>30</v>
      </c>
      <c r="P886" s="3">
        <v>1040</v>
      </c>
      <c r="Q886" s="3">
        <v>1080</v>
      </c>
      <c r="R886" s="8"/>
      <c r="S886" s="9" t="str">
        <f t="shared" si="96"/>
        <v/>
      </c>
      <c r="T886" s="2"/>
      <c r="U886" s="2"/>
      <c r="V886" s="2"/>
      <c r="W886" s="2"/>
    </row>
    <row r="887" spans="1:23" ht="14.5" hidden="1" x14ac:dyDescent="0.35">
      <c r="A887" s="3" t="s">
        <v>1465</v>
      </c>
      <c r="B887" s="3" t="str">
        <f>INDEX('Plant data'!D:D,MATCH('Blast furnaces'!$A887,'Plant data'!$A:$A,0))</f>
        <v>Caopu</v>
      </c>
      <c r="C887" s="3" t="str">
        <f>INDEX('Plant data'!E:E,MATCH('Blast furnaces'!$A887,'Plant data'!$A:$A,0))</f>
        <v>Yunnan</v>
      </c>
      <c r="D887" s="3" t="str">
        <f>INDEX('Plant data'!F:F,MATCH('Blast furnaces'!$A887,'Plant data'!$A:$A,0))</f>
        <v>China</v>
      </c>
      <c r="E887" s="3" t="s">
        <v>1466</v>
      </c>
      <c r="F887" s="3" t="s">
        <v>62</v>
      </c>
      <c r="G887" s="5" t="s">
        <v>1467</v>
      </c>
      <c r="H887" s="3" t="s">
        <v>29</v>
      </c>
      <c r="I887" s="6">
        <v>44590</v>
      </c>
      <c r="J887" s="3" t="s">
        <v>30</v>
      </c>
      <c r="K887" s="3">
        <v>2022</v>
      </c>
      <c r="L887" s="3">
        <v>3</v>
      </c>
      <c r="M887" s="3" t="s">
        <v>30</v>
      </c>
      <c r="N887" s="3" t="s">
        <v>30</v>
      </c>
      <c r="O887" s="3" t="s">
        <v>30</v>
      </c>
      <c r="P887" s="3">
        <v>2130</v>
      </c>
      <c r="Q887" s="3">
        <v>2500</v>
      </c>
      <c r="R887" s="6">
        <v>45188</v>
      </c>
      <c r="S887" s="9">
        <f t="shared" si="96"/>
        <v>45188</v>
      </c>
      <c r="T887" s="9">
        <f t="shared" ref="T887:T891" si="103">IF(R887="","",EDATE(S887,240))</f>
        <v>52493</v>
      </c>
      <c r="U887" s="2"/>
      <c r="V887" s="2"/>
      <c r="W887" s="2"/>
    </row>
    <row r="888" spans="1:23" ht="14.5" hidden="1" x14ac:dyDescent="0.35">
      <c r="A888" s="3" t="s">
        <v>1468</v>
      </c>
      <c r="B888" s="3" t="str">
        <f>INDEX('Plant data'!D:D,MATCH('Blast furnaces'!$A888,'Plant data'!$A:$A,0))</f>
        <v>Beicheng</v>
      </c>
      <c r="C888" s="3" t="str">
        <f>INDEX('Plant data'!E:E,MATCH('Blast furnaces'!$A888,'Plant data'!$A:$A,0))</f>
        <v>Yunnan</v>
      </c>
      <c r="D888" s="3" t="str">
        <f>INDEX('Plant data'!F:F,MATCH('Blast furnaces'!$A888,'Plant data'!$A:$A,0))</f>
        <v>China</v>
      </c>
      <c r="E888" s="3" t="s">
        <v>1469</v>
      </c>
      <c r="F888" s="3" t="s">
        <v>62</v>
      </c>
      <c r="G888" s="5" t="s">
        <v>1470</v>
      </c>
      <c r="H888" s="3" t="s">
        <v>29</v>
      </c>
      <c r="I888" s="3" t="s">
        <v>30</v>
      </c>
      <c r="J888" s="3" t="s">
        <v>30</v>
      </c>
      <c r="K888" s="3" t="s">
        <v>30</v>
      </c>
      <c r="L888" s="3" t="s">
        <v>30</v>
      </c>
      <c r="M888" s="3" t="s">
        <v>30</v>
      </c>
      <c r="N888" s="3" t="s">
        <v>30</v>
      </c>
      <c r="O888" s="3" t="s">
        <v>30</v>
      </c>
      <c r="P888" s="3">
        <v>550</v>
      </c>
      <c r="Q888" s="3">
        <v>450</v>
      </c>
      <c r="R888" s="6">
        <v>44429</v>
      </c>
      <c r="S888" s="9">
        <f t="shared" si="96"/>
        <v>44429</v>
      </c>
      <c r="T888" s="9">
        <f t="shared" si="103"/>
        <v>51734</v>
      </c>
      <c r="U888" s="2"/>
      <c r="V888" s="2"/>
      <c r="W888" s="2"/>
    </row>
    <row r="889" spans="1:23" ht="14.5" hidden="1" x14ac:dyDescent="0.35">
      <c r="A889" s="3" t="s">
        <v>1468</v>
      </c>
      <c r="B889" s="3" t="str">
        <f>INDEX('Plant data'!D:D,MATCH('Blast furnaces'!$A889,'Plant data'!$A:$A,0))</f>
        <v>Beicheng</v>
      </c>
      <c r="C889" s="3" t="str">
        <f>INDEX('Plant data'!E:E,MATCH('Blast furnaces'!$A889,'Plant data'!$A:$A,0))</f>
        <v>Yunnan</v>
      </c>
      <c r="D889" s="3" t="str">
        <f>INDEX('Plant data'!F:F,MATCH('Blast furnaces'!$A889,'Plant data'!$A:$A,0))</f>
        <v>China</v>
      </c>
      <c r="E889" s="3" t="s">
        <v>1471</v>
      </c>
      <c r="F889" s="3" t="s">
        <v>180</v>
      </c>
      <c r="G889" s="5" t="s">
        <v>1470</v>
      </c>
      <c r="H889" s="3" t="s">
        <v>29</v>
      </c>
      <c r="I889" s="3" t="s">
        <v>30</v>
      </c>
      <c r="J889" s="3" t="s">
        <v>30</v>
      </c>
      <c r="K889" s="3" t="s">
        <v>30</v>
      </c>
      <c r="L889" s="3" t="s">
        <v>30</v>
      </c>
      <c r="M889" s="3" t="s">
        <v>30</v>
      </c>
      <c r="N889" s="3" t="s">
        <v>30</v>
      </c>
      <c r="O889" s="3" t="s">
        <v>30</v>
      </c>
      <c r="P889" s="3">
        <v>550</v>
      </c>
      <c r="Q889" s="3">
        <v>450</v>
      </c>
      <c r="R889" s="8"/>
      <c r="S889" s="9" t="str">
        <f t="shared" si="96"/>
        <v/>
      </c>
      <c r="T889" s="9" t="str">
        <f t="shared" si="103"/>
        <v/>
      </c>
      <c r="U889" s="2"/>
      <c r="V889" s="2"/>
      <c r="W889" s="2"/>
    </row>
    <row r="890" spans="1:23" ht="14.5" hidden="1" x14ac:dyDescent="0.35">
      <c r="A890" s="3" t="s">
        <v>1468</v>
      </c>
      <c r="B890" s="3" t="str">
        <f>INDEX('Plant data'!D:D,MATCH('Blast furnaces'!$A890,'Plant data'!$A:$A,0))</f>
        <v>Beicheng</v>
      </c>
      <c r="C890" s="3" t="str">
        <f>INDEX('Plant data'!E:E,MATCH('Blast furnaces'!$A890,'Plant data'!$A:$A,0))</f>
        <v>Yunnan</v>
      </c>
      <c r="D890" s="3" t="str">
        <f>INDEX('Plant data'!F:F,MATCH('Blast furnaces'!$A890,'Plant data'!$A:$A,0))</f>
        <v>China</v>
      </c>
      <c r="E890" s="3" t="s">
        <v>1472</v>
      </c>
      <c r="F890" s="3" t="s">
        <v>236</v>
      </c>
      <c r="G890" s="5" t="s">
        <v>1470</v>
      </c>
      <c r="H890" s="3" t="s">
        <v>29</v>
      </c>
      <c r="I890" s="3" t="s">
        <v>30</v>
      </c>
      <c r="J890" s="3" t="s">
        <v>30</v>
      </c>
      <c r="K890" s="3" t="s">
        <v>30</v>
      </c>
      <c r="L890" s="3" t="s">
        <v>30</v>
      </c>
      <c r="M890" s="3" t="s">
        <v>30</v>
      </c>
      <c r="N890" s="3" t="s">
        <v>30</v>
      </c>
      <c r="O890" s="3" t="s">
        <v>30</v>
      </c>
      <c r="P890" s="3">
        <v>550</v>
      </c>
      <c r="Q890" s="3">
        <v>450</v>
      </c>
      <c r="R890" s="8"/>
      <c r="S890" s="9" t="str">
        <f t="shared" si="96"/>
        <v/>
      </c>
      <c r="T890" s="9" t="str">
        <f t="shared" si="103"/>
        <v/>
      </c>
      <c r="U890" s="2"/>
      <c r="V890" s="2"/>
      <c r="W890" s="2"/>
    </row>
    <row r="891" spans="1:23" ht="14.5" hidden="1" x14ac:dyDescent="0.35">
      <c r="A891" s="3" t="s">
        <v>1468</v>
      </c>
      <c r="B891" s="3" t="str">
        <f>INDEX('Plant data'!D:D,MATCH('Blast furnaces'!$A891,'Plant data'!$A:$A,0))</f>
        <v>Beicheng</v>
      </c>
      <c r="C891" s="3" t="str">
        <f>INDEX('Plant data'!E:E,MATCH('Blast furnaces'!$A891,'Plant data'!$A:$A,0))</f>
        <v>Yunnan</v>
      </c>
      <c r="D891" s="3" t="str">
        <f>INDEX('Plant data'!F:F,MATCH('Blast furnaces'!$A891,'Plant data'!$A:$A,0))</f>
        <v>China</v>
      </c>
      <c r="E891" s="3" t="s">
        <v>1473</v>
      </c>
      <c r="F891" s="3" t="s">
        <v>243</v>
      </c>
      <c r="G891" s="5" t="s">
        <v>1470</v>
      </c>
      <c r="H891" s="3" t="s">
        <v>29</v>
      </c>
      <c r="I891" s="3" t="s">
        <v>30</v>
      </c>
      <c r="J891" s="3" t="s">
        <v>30</v>
      </c>
      <c r="K891" s="3" t="s">
        <v>30</v>
      </c>
      <c r="L891" s="3" t="s">
        <v>30</v>
      </c>
      <c r="M891" s="3" t="s">
        <v>30</v>
      </c>
      <c r="N891" s="3" t="s">
        <v>30</v>
      </c>
      <c r="O891" s="3" t="s">
        <v>30</v>
      </c>
      <c r="P891" s="3">
        <v>550</v>
      </c>
      <c r="Q891" s="3">
        <v>450</v>
      </c>
      <c r="R891" s="8"/>
      <c r="S891" s="9" t="str">
        <f t="shared" si="96"/>
        <v/>
      </c>
      <c r="T891" s="9" t="str">
        <f t="shared" si="103"/>
        <v/>
      </c>
      <c r="U891" s="2"/>
      <c r="V891" s="2"/>
      <c r="W891" s="2"/>
    </row>
    <row r="892" spans="1:23" ht="14.5" hidden="1" x14ac:dyDescent="0.35">
      <c r="A892" s="3" t="s">
        <v>1468</v>
      </c>
      <c r="B892" s="3" t="str">
        <f>INDEX('Plant data'!D:D,MATCH('Blast furnaces'!$A892,'Plant data'!$A:$A,0))</f>
        <v>Beicheng</v>
      </c>
      <c r="C892" s="3" t="str">
        <f>INDEX('Plant data'!E:E,MATCH('Blast furnaces'!$A892,'Plant data'!$A:$A,0))</f>
        <v>Yunnan</v>
      </c>
      <c r="D892" s="3" t="str">
        <f>INDEX('Plant data'!F:F,MATCH('Blast furnaces'!$A892,'Plant data'!$A:$A,0))</f>
        <v>China</v>
      </c>
      <c r="E892" s="3" t="s">
        <v>1474</v>
      </c>
      <c r="F892" s="3" t="s">
        <v>245</v>
      </c>
      <c r="G892" s="5" t="s">
        <v>1470</v>
      </c>
      <c r="H892" s="3" t="s">
        <v>190</v>
      </c>
      <c r="I892" s="3" t="s">
        <v>30</v>
      </c>
      <c r="J892" s="3" t="s">
        <v>30</v>
      </c>
      <c r="K892" s="3" t="s">
        <v>30</v>
      </c>
      <c r="L892" s="3" t="s">
        <v>30</v>
      </c>
      <c r="M892" s="3" t="s">
        <v>30</v>
      </c>
      <c r="N892" s="3" t="s">
        <v>30</v>
      </c>
      <c r="O892" s="6">
        <v>45233</v>
      </c>
      <c r="P892" s="3">
        <v>745</v>
      </c>
      <c r="Q892" s="3">
        <v>650</v>
      </c>
      <c r="R892" s="8"/>
      <c r="S892" s="9" t="str">
        <f t="shared" si="96"/>
        <v/>
      </c>
      <c r="T892" s="2"/>
      <c r="U892" s="2"/>
      <c r="V892" s="2"/>
      <c r="W892" s="2"/>
    </row>
    <row r="893" spans="1:23" ht="14.5" hidden="1" x14ac:dyDescent="0.35">
      <c r="A893" s="3" t="s">
        <v>1468</v>
      </c>
      <c r="B893" s="3" t="str">
        <f>INDEX('Plant data'!D:D,MATCH('Blast furnaces'!$A893,'Plant data'!$A:$A,0))</f>
        <v>Beicheng</v>
      </c>
      <c r="C893" s="3" t="str">
        <f>INDEX('Plant data'!E:E,MATCH('Blast furnaces'!$A893,'Plant data'!$A:$A,0))</f>
        <v>Yunnan</v>
      </c>
      <c r="D893" s="3" t="str">
        <f>INDEX('Plant data'!F:F,MATCH('Blast furnaces'!$A893,'Plant data'!$A:$A,0))</f>
        <v>China</v>
      </c>
      <c r="E893" s="3" t="s">
        <v>1475</v>
      </c>
      <c r="F893" s="3" t="s">
        <v>263</v>
      </c>
      <c r="G893" s="5" t="s">
        <v>1470</v>
      </c>
      <c r="H893" s="3" t="s">
        <v>190</v>
      </c>
      <c r="I893" s="3" t="s">
        <v>30</v>
      </c>
      <c r="J893" s="3" t="s">
        <v>30</v>
      </c>
      <c r="K893" s="3">
        <v>2009</v>
      </c>
      <c r="L893" s="3">
        <v>14.74</v>
      </c>
      <c r="M893" s="6">
        <v>43085</v>
      </c>
      <c r="N893" s="3" t="s">
        <v>30</v>
      </c>
      <c r="O893" s="6">
        <v>45199</v>
      </c>
      <c r="P893" s="3">
        <v>1040</v>
      </c>
      <c r="Q893" s="3">
        <v>1080</v>
      </c>
      <c r="R893" s="6">
        <v>44590</v>
      </c>
      <c r="S893" s="9">
        <f t="shared" si="96"/>
        <v>44590</v>
      </c>
      <c r="T893" s="2"/>
      <c r="U893" s="2"/>
      <c r="V893" s="2"/>
      <c r="W893" s="2"/>
    </row>
    <row r="894" spans="1:23" ht="14.5" hidden="1" x14ac:dyDescent="0.35">
      <c r="A894" s="3" t="s">
        <v>1468</v>
      </c>
      <c r="B894" s="3" t="str">
        <f>INDEX('Plant data'!D:D,MATCH('Blast furnaces'!$A894,'Plant data'!$A:$A,0))</f>
        <v>Beicheng</v>
      </c>
      <c r="C894" s="3" t="str">
        <f>INDEX('Plant data'!E:E,MATCH('Blast furnaces'!$A894,'Plant data'!$A:$A,0))</f>
        <v>Yunnan</v>
      </c>
      <c r="D894" s="3" t="str">
        <f>INDEX('Plant data'!F:F,MATCH('Blast furnaces'!$A894,'Plant data'!$A:$A,0))</f>
        <v>China</v>
      </c>
      <c r="E894" s="3" t="s">
        <v>1476</v>
      </c>
      <c r="F894" s="3" t="s">
        <v>33</v>
      </c>
      <c r="G894" s="5" t="s">
        <v>1470</v>
      </c>
      <c r="H894" s="3" t="s">
        <v>224</v>
      </c>
      <c r="I894" s="6">
        <v>43085</v>
      </c>
      <c r="J894" s="4">
        <v>43556</v>
      </c>
      <c r="K894" s="3" t="s">
        <v>30</v>
      </c>
      <c r="L894" s="3" t="s">
        <v>30</v>
      </c>
      <c r="M894" s="3" t="s">
        <v>30</v>
      </c>
      <c r="N894" s="3" t="s">
        <v>30</v>
      </c>
      <c r="O894" s="3" t="s">
        <v>30</v>
      </c>
      <c r="P894" s="3">
        <v>1130</v>
      </c>
      <c r="Q894" s="3">
        <v>1200</v>
      </c>
      <c r="R894" s="8"/>
      <c r="S894" s="9" t="str">
        <f t="shared" si="96"/>
        <v/>
      </c>
      <c r="T894" s="2"/>
      <c r="U894" s="2"/>
      <c r="V894" s="2"/>
      <c r="W894" s="2"/>
    </row>
    <row r="895" spans="1:23" ht="14.5" hidden="1" x14ac:dyDescent="0.35">
      <c r="A895" s="3" t="s">
        <v>1468</v>
      </c>
      <c r="B895" s="3" t="str">
        <f>INDEX('Plant data'!D:D,MATCH('Blast furnaces'!$A895,'Plant data'!$A:$A,0))</f>
        <v>Beicheng</v>
      </c>
      <c r="C895" s="3" t="str">
        <f>INDEX('Plant data'!E:E,MATCH('Blast furnaces'!$A895,'Plant data'!$A:$A,0))</f>
        <v>Yunnan</v>
      </c>
      <c r="D895" s="3" t="str">
        <f>INDEX('Plant data'!F:F,MATCH('Blast furnaces'!$A895,'Plant data'!$A:$A,0))</f>
        <v>China</v>
      </c>
      <c r="E895" s="3" t="s">
        <v>1477</v>
      </c>
      <c r="F895" s="3" t="s">
        <v>27</v>
      </c>
      <c r="G895" s="5" t="s">
        <v>1470</v>
      </c>
      <c r="H895" s="3" t="s">
        <v>224</v>
      </c>
      <c r="I895" s="6">
        <v>43085</v>
      </c>
      <c r="J895" s="4">
        <v>43556</v>
      </c>
      <c r="K895" s="3" t="s">
        <v>30</v>
      </c>
      <c r="L895" s="3" t="s">
        <v>30</v>
      </c>
      <c r="M895" s="3" t="s">
        <v>30</v>
      </c>
      <c r="N895" s="3" t="s">
        <v>30</v>
      </c>
      <c r="O895" s="3" t="s">
        <v>30</v>
      </c>
      <c r="P895" s="3">
        <v>1130</v>
      </c>
      <c r="Q895" s="3">
        <v>1200</v>
      </c>
      <c r="R895" s="8"/>
      <c r="S895" s="9" t="str">
        <f t="shared" si="96"/>
        <v/>
      </c>
      <c r="T895" s="2"/>
      <c r="U895" s="2"/>
      <c r="V895" s="2"/>
      <c r="W895" s="2"/>
    </row>
    <row r="896" spans="1:23" ht="14.5" hidden="1" x14ac:dyDescent="0.35">
      <c r="A896" s="3" t="s">
        <v>1468</v>
      </c>
      <c r="B896" s="3" t="str">
        <f>INDEX('Plant data'!D:D,MATCH('Blast furnaces'!$A896,'Plant data'!$A:$A,0))</f>
        <v>Beicheng</v>
      </c>
      <c r="C896" s="3" t="str">
        <f>INDEX('Plant data'!E:E,MATCH('Blast furnaces'!$A896,'Plant data'!$A:$A,0))</f>
        <v>Yunnan</v>
      </c>
      <c r="D896" s="3" t="str">
        <f>INDEX('Plant data'!F:F,MATCH('Blast furnaces'!$A896,'Plant data'!$A:$A,0))</f>
        <v>China</v>
      </c>
      <c r="E896" s="3" t="s">
        <v>1478</v>
      </c>
      <c r="F896" s="3" t="s">
        <v>79</v>
      </c>
      <c r="G896" s="5" t="s">
        <v>1470</v>
      </c>
      <c r="H896" s="3" t="s">
        <v>224</v>
      </c>
      <c r="I896" s="6">
        <v>43085</v>
      </c>
      <c r="J896" s="4">
        <v>43556</v>
      </c>
      <c r="K896" s="3" t="s">
        <v>30</v>
      </c>
      <c r="L896" s="3" t="s">
        <v>30</v>
      </c>
      <c r="M896" s="3" t="s">
        <v>30</v>
      </c>
      <c r="N896" s="3" t="s">
        <v>30</v>
      </c>
      <c r="O896" s="3" t="s">
        <v>30</v>
      </c>
      <c r="P896" s="3">
        <v>1150</v>
      </c>
      <c r="Q896" s="3">
        <v>1250</v>
      </c>
      <c r="R896" s="8"/>
      <c r="S896" s="9" t="str">
        <f t="shared" si="96"/>
        <v/>
      </c>
      <c r="T896" s="2"/>
      <c r="U896" s="2"/>
      <c r="V896" s="2"/>
      <c r="W896" s="2"/>
    </row>
    <row r="897" spans="1:23" ht="14.5" hidden="1" x14ac:dyDescent="0.35">
      <c r="A897" s="3" t="s">
        <v>1468</v>
      </c>
      <c r="B897" s="3" t="str">
        <f>INDEX('Plant data'!D:D,MATCH('Blast furnaces'!$A897,'Plant data'!$A:$A,0))</f>
        <v>Beicheng</v>
      </c>
      <c r="C897" s="3" t="str">
        <f>INDEX('Plant data'!E:E,MATCH('Blast furnaces'!$A897,'Plant data'!$A:$A,0))</f>
        <v>Yunnan</v>
      </c>
      <c r="D897" s="3" t="str">
        <f>INDEX('Plant data'!F:F,MATCH('Blast furnaces'!$A897,'Plant data'!$A:$A,0))</f>
        <v>China</v>
      </c>
      <c r="E897" s="3" t="s">
        <v>1479</v>
      </c>
      <c r="F897" s="3" t="s">
        <v>48</v>
      </c>
      <c r="G897" s="5" t="s">
        <v>1470</v>
      </c>
      <c r="H897" s="3" t="s">
        <v>224</v>
      </c>
      <c r="I897" s="3">
        <v>2017</v>
      </c>
      <c r="J897" s="4">
        <v>43556</v>
      </c>
      <c r="K897" s="3" t="s">
        <v>30</v>
      </c>
      <c r="L897" s="3" t="s">
        <v>30</v>
      </c>
      <c r="M897" s="3" t="s">
        <v>30</v>
      </c>
      <c r="N897" s="3" t="s">
        <v>30</v>
      </c>
      <c r="O897" s="3" t="s">
        <v>30</v>
      </c>
      <c r="P897" s="3">
        <v>1150</v>
      </c>
      <c r="Q897" s="3">
        <v>1250</v>
      </c>
      <c r="R897" s="8"/>
      <c r="S897" s="9" t="str">
        <f t="shared" si="96"/>
        <v/>
      </c>
      <c r="T897" s="2"/>
      <c r="U897" s="2"/>
      <c r="V897" s="2"/>
      <c r="W897" s="2"/>
    </row>
    <row r="898" spans="1:23" ht="14.5" hidden="1" x14ac:dyDescent="0.35">
      <c r="A898" s="3" t="s">
        <v>1468</v>
      </c>
      <c r="B898" s="3" t="str">
        <f>INDEX('Plant data'!D:D,MATCH('Blast furnaces'!$A898,'Plant data'!$A:$A,0))</f>
        <v>Beicheng</v>
      </c>
      <c r="C898" s="3" t="str">
        <f>INDEX('Plant data'!E:E,MATCH('Blast furnaces'!$A898,'Plant data'!$A:$A,0))</f>
        <v>Yunnan</v>
      </c>
      <c r="D898" s="3" t="str">
        <f>INDEX('Plant data'!F:F,MATCH('Blast furnaces'!$A898,'Plant data'!$A:$A,0))</f>
        <v>China</v>
      </c>
      <c r="E898" s="3" t="s">
        <v>1480</v>
      </c>
      <c r="F898" s="3" t="s">
        <v>141</v>
      </c>
      <c r="G898" s="5" t="s">
        <v>1470</v>
      </c>
      <c r="H898" s="3" t="s">
        <v>190</v>
      </c>
      <c r="I898" s="3" t="s">
        <v>30</v>
      </c>
      <c r="J898" s="3" t="s">
        <v>30</v>
      </c>
      <c r="K898" s="3" t="s">
        <v>30</v>
      </c>
      <c r="L898" s="3" t="s">
        <v>30</v>
      </c>
      <c r="M898" s="6">
        <v>43085</v>
      </c>
      <c r="N898" s="3" t="s">
        <v>30</v>
      </c>
      <c r="O898" s="6">
        <v>45199</v>
      </c>
      <c r="P898" s="3">
        <v>745</v>
      </c>
      <c r="Q898" s="3">
        <v>650</v>
      </c>
      <c r="R898" s="8"/>
      <c r="S898" s="9" t="str">
        <f t="shared" si="96"/>
        <v/>
      </c>
      <c r="T898" s="2"/>
      <c r="U898" s="2"/>
      <c r="V898" s="2"/>
      <c r="W898" s="2"/>
    </row>
    <row r="899" spans="1:23" ht="14.5" hidden="1" x14ac:dyDescent="0.35">
      <c r="A899" s="3" t="s">
        <v>1481</v>
      </c>
      <c r="B899" s="3" t="str">
        <f>INDEX('Plant data'!D:D,MATCH('Blast furnaces'!$A899,'Plant data'!$A:$A,0))</f>
        <v>Jinshan</v>
      </c>
      <c r="C899" s="3" t="str">
        <f>INDEX('Plant data'!E:E,MATCH('Blast furnaces'!$A899,'Plant data'!$A:$A,0))</f>
        <v>Yunnan</v>
      </c>
      <c r="D899" s="3" t="str">
        <f>INDEX('Plant data'!F:F,MATCH('Blast furnaces'!$A899,'Plant data'!$A:$A,0))</f>
        <v>China</v>
      </c>
      <c r="E899" s="3" t="s">
        <v>1482</v>
      </c>
      <c r="F899" s="3" t="s">
        <v>33</v>
      </c>
      <c r="G899" s="5" t="s">
        <v>1483</v>
      </c>
      <c r="H899" s="3" t="s">
        <v>190</v>
      </c>
      <c r="I899" s="3" t="s">
        <v>30</v>
      </c>
      <c r="J899" s="3" t="s">
        <v>30</v>
      </c>
      <c r="K899" s="3" t="s">
        <v>30</v>
      </c>
      <c r="L899" s="3" t="s">
        <v>30</v>
      </c>
      <c r="M899" s="6">
        <v>43080</v>
      </c>
      <c r="N899" s="3" t="s">
        <v>30</v>
      </c>
      <c r="O899" s="6">
        <v>45527</v>
      </c>
      <c r="P899" s="3">
        <v>550</v>
      </c>
      <c r="Q899" s="3">
        <v>450</v>
      </c>
      <c r="R899" s="6">
        <v>45212</v>
      </c>
      <c r="S899" s="9">
        <f t="shared" ref="S899:S962" si="104">_xlfn.LET(
  _xlpm.x, R899,
  _xlpm.t, TEXT(R899,"@"),
  IF(R899="","",
     IF(ISNUMBER(_xlpm.x),
        IF(_xlpm.x&gt;=30000, _xlpm.x, DATE(_xlpm.x,1,1)),
        DATE(
          LEFT(_xlpm.t,4),
          IF(LEN(_xlpm.t)&gt;=7, MID(_xlpm.t,6,2), 1),
          IF(LEN(_xlpm.t)&gt;=10, RIGHT(_xlpm.t,2), 1)
        )
     )
  )
)</f>
        <v>45212</v>
      </c>
      <c r="T899" s="2"/>
      <c r="U899" s="2"/>
      <c r="V899" s="2"/>
      <c r="W899" s="2"/>
    </row>
    <row r="900" spans="1:23" ht="14.5" hidden="1" x14ac:dyDescent="0.35">
      <c r="A900" s="3" t="s">
        <v>1481</v>
      </c>
      <c r="B900" s="3" t="str">
        <f>INDEX('Plant data'!D:D,MATCH('Blast furnaces'!$A900,'Plant data'!$A:$A,0))</f>
        <v>Jinshan</v>
      </c>
      <c r="C900" s="3" t="str">
        <f>INDEX('Plant data'!E:E,MATCH('Blast furnaces'!$A900,'Plant data'!$A:$A,0))</f>
        <v>Yunnan</v>
      </c>
      <c r="D900" s="3" t="str">
        <f>INDEX('Plant data'!F:F,MATCH('Blast furnaces'!$A900,'Plant data'!$A:$A,0))</f>
        <v>China</v>
      </c>
      <c r="E900" s="3" t="s">
        <v>1484</v>
      </c>
      <c r="F900" s="3" t="s">
        <v>180</v>
      </c>
      <c r="G900" s="5" t="s">
        <v>1483</v>
      </c>
      <c r="H900" s="3" t="s">
        <v>40</v>
      </c>
      <c r="I900" s="3" t="s">
        <v>30</v>
      </c>
      <c r="J900" s="3" t="s">
        <v>30</v>
      </c>
      <c r="K900" s="3" t="s">
        <v>30</v>
      </c>
      <c r="L900" s="3" t="s">
        <v>30</v>
      </c>
      <c r="M900" s="6">
        <v>43080</v>
      </c>
      <c r="N900" s="3" t="s">
        <v>30</v>
      </c>
      <c r="O900" s="3" t="s">
        <v>30</v>
      </c>
      <c r="P900" s="3">
        <v>550</v>
      </c>
      <c r="Q900" s="3">
        <v>450</v>
      </c>
      <c r="R900" s="8"/>
      <c r="S900" s="9" t="str">
        <f t="shared" si="104"/>
        <v/>
      </c>
      <c r="T900" s="9" t="str">
        <f t="shared" ref="T900:T901" si="105">IF(R900="","",EDATE(S900,240))</f>
        <v/>
      </c>
      <c r="U900" s="2"/>
      <c r="V900" s="2"/>
      <c r="W900" s="2"/>
    </row>
    <row r="901" spans="1:23" ht="14.5" hidden="1" x14ac:dyDescent="0.35">
      <c r="A901" s="3" t="s">
        <v>1481</v>
      </c>
      <c r="B901" s="3" t="str">
        <f>INDEX('Plant data'!D:D,MATCH('Blast furnaces'!$A901,'Plant data'!$A:$A,0))</f>
        <v>Jinshan</v>
      </c>
      <c r="C901" s="3" t="str">
        <f>INDEX('Plant data'!E:E,MATCH('Blast furnaces'!$A901,'Plant data'!$A:$A,0))</f>
        <v>Yunnan</v>
      </c>
      <c r="D901" s="3" t="str">
        <f>INDEX('Plant data'!F:F,MATCH('Blast furnaces'!$A901,'Plant data'!$A:$A,0))</f>
        <v>China</v>
      </c>
      <c r="E901" s="3" t="s">
        <v>1485</v>
      </c>
      <c r="F901" s="3" t="s">
        <v>236</v>
      </c>
      <c r="G901" s="5" t="s">
        <v>1483</v>
      </c>
      <c r="H901" s="3" t="s">
        <v>40</v>
      </c>
      <c r="I901" s="3" t="s">
        <v>30</v>
      </c>
      <c r="J901" s="3" t="s">
        <v>30</v>
      </c>
      <c r="K901" s="3" t="s">
        <v>30</v>
      </c>
      <c r="L901" s="3" t="s">
        <v>30</v>
      </c>
      <c r="M901" s="6">
        <v>43080</v>
      </c>
      <c r="N901" s="3" t="s">
        <v>30</v>
      </c>
      <c r="O901" s="3" t="s">
        <v>30</v>
      </c>
      <c r="P901" s="3">
        <v>550</v>
      </c>
      <c r="Q901" s="3">
        <v>450</v>
      </c>
      <c r="R901" s="8"/>
      <c r="S901" s="9" t="str">
        <f t="shared" si="104"/>
        <v/>
      </c>
      <c r="T901" s="9" t="str">
        <f t="shared" si="105"/>
        <v/>
      </c>
      <c r="U901" s="2"/>
      <c r="V901" s="2"/>
      <c r="W901" s="2"/>
    </row>
    <row r="902" spans="1:23" ht="14.5" hidden="1" x14ac:dyDescent="0.35">
      <c r="A902" s="3" t="s">
        <v>1481</v>
      </c>
      <c r="B902" s="3" t="str">
        <f>INDEX('Plant data'!D:D,MATCH('Blast furnaces'!$A902,'Plant data'!$A:$A,0))</f>
        <v>Jinshan</v>
      </c>
      <c r="C902" s="3" t="str">
        <f>INDEX('Plant data'!E:E,MATCH('Blast furnaces'!$A902,'Plant data'!$A:$A,0))</f>
        <v>Yunnan</v>
      </c>
      <c r="D902" s="3" t="str">
        <f>INDEX('Plant data'!F:F,MATCH('Blast furnaces'!$A902,'Plant data'!$A:$A,0))</f>
        <v>China</v>
      </c>
      <c r="E902" s="3" t="s">
        <v>1486</v>
      </c>
      <c r="F902" s="3" t="s">
        <v>243</v>
      </c>
      <c r="G902" s="5" t="s">
        <v>1483</v>
      </c>
      <c r="H902" s="3" t="s">
        <v>224</v>
      </c>
      <c r="I902" s="6">
        <v>43080</v>
      </c>
      <c r="J902" s="6">
        <v>45141</v>
      </c>
      <c r="K902" s="3" t="s">
        <v>30</v>
      </c>
      <c r="L902" s="3" t="s">
        <v>30</v>
      </c>
      <c r="M902" s="3" t="s">
        <v>30</v>
      </c>
      <c r="N902" s="3" t="s">
        <v>30</v>
      </c>
      <c r="O902" s="3" t="s">
        <v>30</v>
      </c>
      <c r="P902" s="3">
        <v>1370</v>
      </c>
      <c r="Q902" s="3">
        <v>1580</v>
      </c>
      <c r="R902" s="8"/>
      <c r="S902" s="9" t="str">
        <f t="shared" si="104"/>
        <v/>
      </c>
      <c r="T902" s="2"/>
      <c r="U902" s="2"/>
      <c r="V902" s="2"/>
      <c r="W902" s="2"/>
    </row>
    <row r="903" spans="1:23" ht="14.5" hidden="1" x14ac:dyDescent="0.35">
      <c r="A903" s="3" t="s">
        <v>1481</v>
      </c>
      <c r="B903" s="3" t="str">
        <f>INDEX('Plant data'!D:D,MATCH('Blast furnaces'!$A903,'Plant data'!$A:$A,0))</f>
        <v>Jinshan</v>
      </c>
      <c r="C903" s="3" t="str">
        <f>INDEX('Plant data'!E:E,MATCH('Blast furnaces'!$A903,'Plant data'!$A:$A,0))</f>
        <v>Yunnan</v>
      </c>
      <c r="D903" s="3" t="str">
        <f>INDEX('Plant data'!F:F,MATCH('Blast furnaces'!$A903,'Plant data'!$A:$A,0))</f>
        <v>China</v>
      </c>
      <c r="E903" s="3" t="s">
        <v>1487</v>
      </c>
      <c r="F903" s="3" t="s">
        <v>245</v>
      </c>
      <c r="G903" s="5" t="s">
        <v>1483</v>
      </c>
      <c r="H903" s="3" t="s">
        <v>313</v>
      </c>
      <c r="I903" s="6">
        <v>43080</v>
      </c>
      <c r="J903" s="3" t="s">
        <v>30</v>
      </c>
      <c r="K903" s="3" t="s">
        <v>30</v>
      </c>
      <c r="L903" s="3" t="s">
        <v>30</v>
      </c>
      <c r="M903" s="3" t="s">
        <v>30</v>
      </c>
      <c r="N903" s="3" t="s">
        <v>30</v>
      </c>
      <c r="O903" s="3" t="s">
        <v>30</v>
      </c>
      <c r="P903" s="3">
        <v>1370</v>
      </c>
      <c r="Q903" s="3">
        <v>1580</v>
      </c>
      <c r="R903" s="8"/>
      <c r="S903" s="9" t="str">
        <f t="shared" si="104"/>
        <v/>
      </c>
      <c r="T903" s="2"/>
      <c r="U903" s="2"/>
      <c r="V903" s="2"/>
      <c r="W903" s="2"/>
    </row>
    <row r="904" spans="1:23" ht="14.5" hidden="1" x14ac:dyDescent="0.35">
      <c r="A904" s="3" t="s">
        <v>1488</v>
      </c>
      <c r="B904" s="3" t="str">
        <f>INDEX('Plant data'!D:D,MATCH('Blast furnaces'!$A904,'Plant data'!$A:$A,0))</f>
        <v>unknown</v>
      </c>
      <c r="C904" s="3" t="str">
        <f>INDEX('Plant data'!E:E,MATCH('Blast furnaces'!$A904,'Plant data'!$A:$A,0))</f>
        <v>Yunnan</v>
      </c>
      <c r="D904" s="3" t="str">
        <f>INDEX('Plant data'!F:F,MATCH('Blast furnaces'!$A904,'Plant data'!$A:$A,0))</f>
        <v>China</v>
      </c>
      <c r="E904" s="3" t="s">
        <v>1489</v>
      </c>
      <c r="F904" s="3" t="s">
        <v>62</v>
      </c>
      <c r="G904" s="5" t="s">
        <v>1490</v>
      </c>
      <c r="H904" s="3" t="s">
        <v>190</v>
      </c>
      <c r="I904" s="3" t="s">
        <v>30</v>
      </c>
      <c r="J904" s="3" t="s">
        <v>30</v>
      </c>
      <c r="K904" s="3" t="s">
        <v>30</v>
      </c>
      <c r="L904" s="3" t="s">
        <v>30</v>
      </c>
      <c r="M904" s="3" t="s">
        <v>30</v>
      </c>
      <c r="N904" s="3" t="s">
        <v>30</v>
      </c>
      <c r="O904" s="4">
        <v>44713</v>
      </c>
      <c r="P904" s="3">
        <v>550</v>
      </c>
      <c r="Q904" s="3">
        <v>450</v>
      </c>
      <c r="R904" s="8"/>
      <c r="S904" s="9" t="str">
        <f t="shared" si="104"/>
        <v/>
      </c>
      <c r="T904" s="2"/>
      <c r="U904" s="2"/>
      <c r="V904" s="2"/>
      <c r="W904" s="2"/>
    </row>
    <row r="905" spans="1:23" ht="14.5" hidden="1" x14ac:dyDescent="0.35">
      <c r="A905" s="3" t="s">
        <v>1488</v>
      </c>
      <c r="B905" s="3" t="str">
        <f>INDEX('Plant data'!D:D,MATCH('Blast furnaces'!$A905,'Plant data'!$A:$A,0))</f>
        <v>unknown</v>
      </c>
      <c r="C905" s="3" t="str">
        <f>INDEX('Plant data'!E:E,MATCH('Blast furnaces'!$A905,'Plant data'!$A:$A,0))</f>
        <v>Yunnan</v>
      </c>
      <c r="D905" s="3" t="str">
        <f>INDEX('Plant data'!F:F,MATCH('Blast furnaces'!$A905,'Plant data'!$A:$A,0))</f>
        <v>China</v>
      </c>
      <c r="E905" s="3" t="s">
        <v>1491</v>
      </c>
      <c r="F905" s="3" t="s">
        <v>236</v>
      </c>
      <c r="G905" s="5" t="s">
        <v>1490</v>
      </c>
      <c r="H905" s="3" t="s">
        <v>190</v>
      </c>
      <c r="I905" s="3" t="s">
        <v>30</v>
      </c>
      <c r="J905" s="3" t="s">
        <v>30</v>
      </c>
      <c r="K905" s="3" t="s">
        <v>30</v>
      </c>
      <c r="L905" s="3" t="s">
        <v>30</v>
      </c>
      <c r="M905" s="3" t="s">
        <v>30</v>
      </c>
      <c r="N905" s="3" t="s">
        <v>30</v>
      </c>
      <c r="O905" s="4">
        <v>44562</v>
      </c>
      <c r="P905" s="3">
        <v>1040</v>
      </c>
      <c r="Q905" s="3">
        <v>1080</v>
      </c>
      <c r="R905" s="8"/>
      <c r="S905" s="9" t="str">
        <f t="shared" si="104"/>
        <v/>
      </c>
      <c r="T905" s="2"/>
      <c r="U905" s="2"/>
      <c r="V905" s="2"/>
      <c r="W905" s="2"/>
    </row>
    <row r="906" spans="1:23" ht="14.5" hidden="1" x14ac:dyDescent="0.35">
      <c r="A906" s="3" t="s">
        <v>1488</v>
      </c>
      <c r="B906" s="3" t="str">
        <f>INDEX('Plant data'!D:D,MATCH('Blast furnaces'!$A906,'Plant data'!$A:$A,0))</f>
        <v>unknown</v>
      </c>
      <c r="C906" s="3" t="str">
        <f>INDEX('Plant data'!E:E,MATCH('Blast furnaces'!$A906,'Plant data'!$A:$A,0))</f>
        <v>Yunnan</v>
      </c>
      <c r="D906" s="3" t="str">
        <f>INDEX('Plant data'!F:F,MATCH('Blast furnaces'!$A906,'Plant data'!$A:$A,0))</f>
        <v>China</v>
      </c>
      <c r="E906" s="3" t="s">
        <v>1492</v>
      </c>
      <c r="F906" s="3" t="s">
        <v>33</v>
      </c>
      <c r="G906" s="5" t="s">
        <v>1490</v>
      </c>
      <c r="H906" s="3" t="s">
        <v>29</v>
      </c>
      <c r="I906" s="3" t="s">
        <v>30</v>
      </c>
      <c r="J906" s="3" t="s">
        <v>30</v>
      </c>
      <c r="K906" s="3">
        <v>2022</v>
      </c>
      <c r="L906" s="3">
        <v>3</v>
      </c>
      <c r="M906" s="3" t="s">
        <v>30</v>
      </c>
      <c r="N906" s="3" t="s">
        <v>30</v>
      </c>
      <c r="O906" s="3" t="s">
        <v>30</v>
      </c>
      <c r="P906" s="3">
        <v>1130</v>
      </c>
      <c r="Q906" s="3">
        <v>1200</v>
      </c>
      <c r="R906" s="8"/>
      <c r="S906" s="9" t="str">
        <f t="shared" si="104"/>
        <v/>
      </c>
      <c r="T906" s="9" t="str">
        <f t="shared" ref="T906:T907" si="106">IF(R906="","",EDATE(S906,240))</f>
        <v/>
      </c>
      <c r="U906" s="2"/>
      <c r="V906" s="2"/>
      <c r="W906" s="2"/>
    </row>
    <row r="907" spans="1:23" ht="14.5" hidden="1" x14ac:dyDescent="0.35">
      <c r="A907" s="3" t="s">
        <v>1488</v>
      </c>
      <c r="B907" s="3" t="str">
        <f>INDEX('Plant data'!D:D,MATCH('Blast furnaces'!$A907,'Plant data'!$A:$A,0))</f>
        <v>unknown</v>
      </c>
      <c r="C907" s="3" t="str">
        <f>INDEX('Plant data'!E:E,MATCH('Blast furnaces'!$A907,'Plant data'!$A:$A,0))</f>
        <v>Yunnan</v>
      </c>
      <c r="D907" s="3" t="str">
        <f>INDEX('Plant data'!F:F,MATCH('Blast furnaces'!$A907,'Plant data'!$A:$A,0))</f>
        <v>China</v>
      </c>
      <c r="E907" s="3" t="s">
        <v>1493</v>
      </c>
      <c r="F907" s="3" t="s">
        <v>27</v>
      </c>
      <c r="G907" s="5" t="s">
        <v>1490</v>
      </c>
      <c r="H907" s="3" t="s">
        <v>29</v>
      </c>
      <c r="I907" s="3" t="s">
        <v>30</v>
      </c>
      <c r="J907" s="3" t="s">
        <v>30</v>
      </c>
      <c r="K907" s="3">
        <v>2022</v>
      </c>
      <c r="L907" s="3">
        <v>3</v>
      </c>
      <c r="M907" s="3" t="s">
        <v>30</v>
      </c>
      <c r="N907" s="3" t="s">
        <v>30</v>
      </c>
      <c r="O907" s="3" t="s">
        <v>30</v>
      </c>
      <c r="P907" s="3">
        <v>1130</v>
      </c>
      <c r="Q907" s="3">
        <v>1200</v>
      </c>
      <c r="R907" s="8"/>
      <c r="S907" s="9" t="str">
        <f t="shared" si="104"/>
        <v/>
      </c>
      <c r="T907" s="9" t="str">
        <f t="shared" si="106"/>
        <v/>
      </c>
      <c r="U907" s="2"/>
      <c r="V907" s="2"/>
      <c r="W907" s="2"/>
    </row>
    <row r="908" spans="1:23" ht="14.5" hidden="1" x14ac:dyDescent="0.35">
      <c r="A908" s="3" t="s">
        <v>1488</v>
      </c>
      <c r="B908" s="3" t="str">
        <f>INDEX('Plant data'!D:D,MATCH('Blast furnaces'!$A908,'Plant data'!$A:$A,0))</f>
        <v>unknown</v>
      </c>
      <c r="C908" s="3" t="str">
        <f>INDEX('Plant data'!E:E,MATCH('Blast furnaces'!$A908,'Plant data'!$A:$A,0))</f>
        <v>Yunnan</v>
      </c>
      <c r="D908" s="3" t="str">
        <f>INDEX('Plant data'!F:F,MATCH('Blast furnaces'!$A908,'Plant data'!$A:$A,0))</f>
        <v>China</v>
      </c>
      <c r="E908" s="3" t="s">
        <v>1494</v>
      </c>
      <c r="F908" s="3" t="s">
        <v>180</v>
      </c>
      <c r="G908" s="5" t="s">
        <v>1490</v>
      </c>
      <c r="H908" s="3" t="s">
        <v>190</v>
      </c>
      <c r="I908" s="3" t="s">
        <v>30</v>
      </c>
      <c r="J908" s="3" t="s">
        <v>30</v>
      </c>
      <c r="K908" s="3" t="s">
        <v>30</v>
      </c>
      <c r="L908" s="3" t="s">
        <v>30</v>
      </c>
      <c r="M908" s="3" t="s">
        <v>30</v>
      </c>
      <c r="N908" s="3" t="s">
        <v>30</v>
      </c>
      <c r="O908" s="4">
        <v>44713</v>
      </c>
      <c r="P908" s="3">
        <v>550</v>
      </c>
      <c r="Q908" s="3">
        <v>450</v>
      </c>
      <c r="R908" s="8"/>
      <c r="S908" s="9" t="str">
        <f t="shared" si="104"/>
        <v/>
      </c>
      <c r="T908" s="2"/>
      <c r="U908" s="2"/>
      <c r="V908" s="2"/>
      <c r="W908" s="2"/>
    </row>
    <row r="909" spans="1:23" ht="14.5" hidden="1" x14ac:dyDescent="0.35">
      <c r="A909" s="3" t="s">
        <v>1495</v>
      </c>
      <c r="B909" s="3" t="str">
        <f>INDEX('Plant data'!D:D,MATCH('Blast furnaces'!$A909,'Plant data'!$A:$A,0))</f>
        <v>Economic Development Zone</v>
      </c>
      <c r="C909" s="3" t="str">
        <f>INDEX('Plant data'!E:E,MATCH('Blast furnaces'!$A909,'Plant data'!$A:$A,0))</f>
        <v>Zhejiang</v>
      </c>
      <c r="D909" s="3" t="str">
        <f>INDEX('Plant data'!F:F,MATCH('Blast furnaces'!$A909,'Plant data'!$A:$A,0))</f>
        <v>China</v>
      </c>
      <c r="E909" s="3" t="s">
        <v>1496</v>
      </c>
      <c r="F909" s="3" t="s">
        <v>243</v>
      </c>
      <c r="G909" s="5" t="s">
        <v>1497</v>
      </c>
      <c r="H909" s="3" t="s">
        <v>40</v>
      </c>
      <c r="I909" s="3" t="s">
        <v>30</v>
      </c>
      <c r="J909" s="3" t="s">
        <v>30</v>
      </c>
      <c r="K909" s="3" t="s">
        <v>30</v>
      </c>
      <c r="L909" s="3" t="s">
        <v>30</v>
      </c>
      <c r="M909" s="6">
        <v>45160</v>
      </c>
      <c r="N909" s="3" t="s">
        <v>30</v>
      </c>
      <c r="O909" s="3" t="s">
        <v>30</v>
      </c>
      <c r="P909" s="3">
        <v>490</v>
      </c>
      <c r="Q909" s="3">
        <v>450</v>
      </c>
      <c r="R909" s="4">
        <v>45078</v>
      </c>
      <c r="S909" s="9">
        <f t="shared" si="104"/>
        <v>45078</v>
      </c>
      <c r="T909" s="9">
        <f t="shared" ref="T909:T911" si="107">IF(R909="","",EDATE(S909,240))</f>
        <v>52383</v>
      </c>
      <c r="U909" s="2"/>
      <c r="V909" s="2"/>
      <c r="W909" s="2"/>
    </row>
    <row r="910" spans="1:23" ht="14.5" hidden="1" x14ac:dyDescent="0.35">
      <c r="A910" s="3" t="s">
        <v>1495</v>
      </c>
      <c r="B910" s="3" t="str">
        <f>INDEX('Plant data'!D:D,MATCH('Blast furnaces'!$A910,'Plant data'!$A:$A,0))</f>
        <v>Economic Development Zone</v>
      </c>
      <c r="C910" s="3" t="str">
        <f>INDEX('Plant data'!E:E,MATCH('Blast furnaces'!$A910,'Plant data'!$A:$A,0))</f>
        <v>Zhejiang</v>
      </c>
      <c r="D910" s="3" t="str">
        <f>INDEX('Plant data'!F:F,MATCH('Blast furnaces'!$A910,'Plant data'!$A:$A,0))</f>
        <v>China</v>
      </c>
      <c r="E910" s="3" t="s">
        <v>1498</v>
      </c>
      <c r="F910" s="3" t="s">
        <v>245</v>
      </c>
      <c r="G910" s="5" t="s">
        <v>1497</v>
      </c>
      <c r="H910" s="3" t="s">
        <v>40</v>
      </c>
      <c r="I910" s="3" t="s">
        <v>30</v>
      </c>
      <c r="J910" s="3" t="s">
        <v>30</v>
      </c>
      <c r="K910" s="3" t="s">
        <v>30</v>
      </c>
      <c r="L910" s="3" t="s">
        <v>30</v>
      </c>
      <c r="M910" s="6">
        <v>45160</v>
      </c>
      <c r="N910" s="3" t="s">
        <v>30</v>
      </c>
      <c r="O910" s="3" t="s">
        <v>30</v>
      </c>
      <c r="P910" s="3">
        <v>490</v>
      </c>
      <c r="Q910" s="3">
        <v>450</v>
      </c>
      <c r="R910" s="8"/>
      <c r="S910" s="9" t="str">
        <f t="shared" si="104"/>
        <v/>
      </c>
      <c r="T910" s="9" t="str">
        <f t="shared" si="107"/>
        <v/>
      </c>
      <c r="U910" s="2"/>
      <c r="V910" s="2"/>
      <c r="W910" s="2"/>
    </row>
    <row r="911" spans="1:23" ht="14.5" hidden="1" x14ac:dyDescent="0.35">
      <c r="A911" s="3" t="s">
        <v>1495</v>
      </c>
      <c r="B911" s="3" t="str">
        <f>INDEX('Plant data'!D:D,MATCH('Blast furnaces'!$A911,'Plant data'!$A:$A,0))</f>
        <v>Economic Development Zone</v>
      </c>
      <c r="C911" s="3" t="str">
        <f>INDEX('Plant data'!E:E,MATCH('Blast furnaces'!$A911,'Plant data'!$A:$A,0))</f>
        <v>Zhejiang</v>
      </c>
      <c r="D911" s="3" t="str">
        <f>INDEX('Plant data'!F:F,MATCH('Blast furnaces'!$A911,'Plant data'!$A:$A,0))</f>
        <v>China</v>
      </c>
      <c r="E911" s="3" t="s">
        <v>1499</v>
      </c>
      <c r="F911" s="3" t="s">
        <v>247</v>
      </c>
      <c r="G911" s="5" t="s">
        <v>1497</v>
      </c>
      <c r="H911" s="3" t="s">
        <v>40</v>
      </c>
      <c r="I911" s="3" t="s">
        <v>30</v>
      </c>
      <c r="J911" s="3" t="s">
        <v>30</v>
      </c>
      <c r="K911" s="3" t="s">
        <v>30</v>
      </c>
      <c r="L911" s="3" t="s">
        <v>30</v>
      </c>
      <c r="M911" s="6">
        <v>45160</v>
      </c>
      <c r="N911" s="3" t="s">
        <v>30</v>
      </c>
      <c r="O911" s="3" t="s">
        <v>30</v>
      </c>
      <c r="P911" s="3">
        <v>1178</v>
      </c>
      <c r="Q911" s="3">
        <v>1080</v>
      </c>
      <c r="R911" s="8"/>
      <c r="S911" s="9" t="str">
        <f t="shared" si="104"/>
        <v/>
      </c>
      <c r="T911" s="9" t="str">
        <f t="shared" si="107"/>
        <v/>
      </c>
      <c r="U911" s="2"/>
      <c r="V911" s="2"/>
      <c r="W911" s="2"/>
    </row>
    <row r="912" spans="1:23" ht="14.5" hidden="1" x14ac:dyDescent="0.35">
      <c r="A912" s="3" t="s">
        <v>1495</v>
      </c>
      <c r="B912" s="3" t="str">
        <f>INDEX('Plant data'!D:D,MATCH('Blast furnaces'!$A912,'Plant data'!$A:$A,0))</f>
        <v>Economic Development Zone</v>
      </c>
      <c r="C912" s="3" t="str">
        <f>INDEX('Plant data'!E:E,MATCH('Blast furnaces'!$A912,'Plant data'!$A:$A,0))</f>
        <v>Zhejiang</v>
      </c>
      <c r="D912" s="3" t="str">
        <f>INDEX('Plant data'!F:F,MATCH('Blast furnaces'!$A912,'Plant data'!$A:$A,0))</f>
        <v>China</v>
      </c>
      <c r="E912" s="3" t="s">
        <v>1500</v>
      </c>
      <c r="F912" s="3" t="s">
        <v>62</v>
      </c>
      <c r="G912" s="5" t="s">
        <v>1497</v>
      </c>
      <c r="H912" s="3" t="s">
        <v>224</v>
      </c>
      <c r="I912" s="6">
        <v>45160</v>
      </c>
      <c r="J912" s="6">
        <v>45526</v>
      </c>
      <c r="K912" s="3" t="s">
        <v>30</v>
      </c>
      <c r="L912" s="3" t="s">
        <v>30</v>
      </c>
      <c r="M912" s="3" t="s">
        <v>30</v>
      </c>
      <c r="N912" s="3" t="s">
        <v>30</v>
      </c>
      <c r="O912" s="3" t="s">
        <v>30</v>
      </c>
      <c r="P912" s="3">
        <v>1180</v>
      </c>
      <c r="Q912" s="3">
        <v>1280</v>
      </c>
      <c r="R912" s="8"/>
      <c r="S912" s="9" t="str">
        <f t="shared" si="104"/>
        <v/>
      </c>
      <c r="T912" s="2"/>
      <c r="U912" s="2"/>
      <c r="V912" s="2"/>
      <c r="W912" s="2"/>
    </row>
    <row r="913" spans="1:23" ht="14.5" hidden="1" x14ac:dyDescent="0.35">
      <c r="A913" s="3" t="s">
        <v>1495</v>
      </c>
      <c r="B913" s="3" t="str">
        <f>INDEX('Plant data'!D:D,MATCH('Blast furnaces'!$A913,'Plant data'!$A:$A,0))</f>
        <v>Economic Development Zone</v>
      </c>
      <c r="C913" s="3" t="str">
        <f>INDEX('Plant data'!E:E,MATCH('Blast furnaces'!$A913,'Plant data'!$A:$A,0))</f>
        <v>Zhejiang</v>
      </c>
      <c r="D913" s="3" t="str">
        <f>INDEX('Plant data'!F:F,MATCH('Blast furnaces'!$A913,'Plant data'!$A:$A,0))</f>
        <v>China</v>
      </c>
      <c r="E913" s="3" t="s">
        <v>1501</v>
      </c>
      <c r="F913" s="3" t="s">
        <v>392</v>
      </c>
      <c r="G913" s="5" t="s">
        <v>1497</v>
      </c>
      <c r="H913" s="3" t="s">
        <v>40</v>
      </c>
      <c r="I913" s="3" t="s">
        <v>30</v>
      </c>
      <c r="J913" s="3" t="s">
        <v>30</v>
      </c>
      <c r="K913" s="3">
        <v>2011</v>
      </c>
      <c r="L913" s="3">
        <v>14</v>
      </c>
      <c r="M913" s="6">
        <v>45160</v>
      </c>
      <c r="N913" s="3" t="s">
        <v>30</v>
      </c>
      <c r="O913" s="3" t="s">
        <v>30</v>
      </c>
      <c r="P913" s="3">
        <v>1164</v>
      </c>
      <c r="Q913" s="3">
        <v>1068</v>
      </c>
      <c r="R913" s="8"/>
      <c r="S913" s="9" t="str">
        <f t="shared" si="104"/>
        <v/>
      </c>
      <c r="T913" s="9" t="str">
        <f>IF(R913="","",EDATE(S913,240))</f>
        <v/>
      </c>
      <c r="U913" s="2"/>
      <c r="V913" s="2"/>
      <c r="W913" s="2"/>
    </row>
    <row r="914" spans="1:23" ht="14.5" hidden="1" x14ac:dyDescent="0.35">
      <c r="A914" s="3" t="s">
        <v>1495</v>
      </c>
      <c r="B914" s="3" t="str">
        <f>INDEX('Plant data'!D:D,MATCH('Blast furnaces'!$A914,'Plant data'!$A:$A,0))</f>
        <v>Economic Development Zone</v>
      </c>
      <c r="C914" s="3" t="str">
        <f>INDEX('Plant data'!E:E,MATCH('Blast furnaces'!$A914,'Plant data'!$A:$A,0))</f>
        <v>Zhejiang</v>
      </c>
      <c r="D914" s="3" t="str">
        <f>INDEX('Plant data'!F:F,MATCH('Blast furnaces'!$A914,'Plant data'!$A:$A,0))</f>
        <v>China</v>
      </c>
      <c r="E914" s="3" t="s">
        <v>1502</v>
      </c>
      <c r="F914" s="3" t="s">
        <v>180</v>
      </c>
      <c r="G914" s="5" t="s">
        <v>1497</v>
      </c>
      <c r="H914" s="3" t="s">
        <v>313</v>
      </c>
      <c r="I914" s="6">
        <v>45160</v>
      </c>
      <c r="J914" s="3" t="s">
        <v>30</v>
      </c>
      <c r="K914" s="3">
        <v>2026</v>
      </c>
      <c r="L914" s="8"/>
      <c r="M914" s="3" t="s">
        <v>30</v>
      </c>
      <c r="N914" s="3" t="s">
        <v>30</v>
      </c>
      <c r="O914" s="3" t="s">
        <v>30</v>
      </c>
      <c r="P914" s="3">
        <v>1180</v>
      </c>
      <c r="Q914" s="3">
        <v>1280</v>
      </c>
      <c r="R914" s="8"/>
      <c r="S914" s="9" t="str">
        <f t="shared" si="104"/>
        <v/>
      </c>
      <c r="T914" s="2"/>
      <c r="U914" s="2"/>
      <c r="V914" s="2"/>
      <c r="W914" s="2"/>
    </row>
    <row r="915" spans="1:23" ht="14.5" hidden="1" x14ac:dyDescent="0.35">
      <c r="A915" s="3" t="s">
        <v>1495</v>
      </c>
      <c r="B915" s="3" t="str">
        <f>INDEX('Plant data'!D:D,MATCH('Blast furnaces'!$A915,'Plant data'!$A:$A,0))</f>
        <v>Economic Development Zone</v>
      </c>
      <c r="C915" s="3" t="str">
        <f>INDEX('Plant data'!E:E,MATCH('Blast furnaces'!$A915,'Plant data'!$A:$A,0))</f>
        <v>Zhejiang</v>
      </c>
      <c r="D915" s="3" t="str">
        <f>INDEX('Plant data'!F:F,MATCH('Blast furnaces'!$A915,'Plant data'!$A:$A,0))</f>
        <v>China</v>
      </c>
      <c r="E915" s="3" t="s">
        <v>1503</v>
      </c>
      <c r="F915" s="3" t="s">
        <v>236</v>
      </c>
      <c r="G915" s="5" t="s">
        <v>1497</v>
      </c>
      <c r="H915" s="3" t="s">
        <v>313</v>
      </c>
      <c r="I915" s="6">
        <v>45160</v>
      </c>
      <c r="J915" s="3" t="s">
        <v>30</v>
      </c>
      <c r="K915" s="3">
        <v>2026</v>
      </c>
      <c r="L915" s="8"/>
      <c r="M915" s="3" t="s">
        <v>30</v>
      </c>
      <c r="N915" s="3" t="s">
        <v>30</v>
      </c>
      <c r="O915" s="3" t="s">
        <v>30</v>
      </c>
      <c r="P915" s="3">
        <v>1180</v>
      </c>
      <c r="Q915" s="3">
        <v>1280</v>
      </c>
      <c r="R915" s="8"/>
      <c r="S915" s="9" t="str">
        <f t="shared" si="104"/>
        <v/>
      </c>
      <c r="T915" s="2"/>
      <c r="U915" s="2"/>
      <c r="V915" s="2"/>
      <c r="W915" s="2"/>
    </row>
    <row r="916" spans="1:23" ht="14.5" hidden="1" x14ac:dyDescent="0.35">
      <c r="A916" s="3" t="s">
        <v>1504</v>
      </c>
      <c r="B916" s="3" t="str">
        <f>INDEX('Plant data'!D:D,MATCH('Blast furnaces'!$A916,'Plant data'!$A:$A,0))</f>
        <v>unknown</v>
      </c>
      <c r="C916" s="3" t="str">
        <f>INDEX('Plant data'!E:E,MATCH('Blast furnaces'!$A916,'Plant data'!$A:$A,0))</f>
        <v>Zhejiang</v>
      </c>
      <c r="D916" s="3" t="str">
        <f>INDEX('Plant data'!F:F,MATCH('Blast furnaces'!$A916,'Plant data'!$A:$A,0))</f>
        <v>China</v>
      </c>
      <c r="E916" s="3" t="s">
        <v>1505</v>
      </c>
      <c r="F916" s="3" t="s">
        <v>691</v>
      </c>
      <c r="G916" s="5" t="s">
        <v>1506</v>
      </c>
      <c r="H916" s="3" t="s">
        <v>29</v>
      </c>
      <c r="I916" s="3" t="s">
        <v>30</v>
      </c>
      <c r="J916" s="6">
        <v>37712</v>
      </c>
      <c r="K916" s="3">
        <v>2007</v>
      </c>
      <c r="L916" s="3">
        <v>18</v>
      </c>
      <c r="M916" s="3" t="s">
        <v>30</v>
      </c>
      <c r="N916" s="3" t="s">
        <v>30</v>
      </c>
      <c r="O916" s="3" t="s">
        <v>30</v>
      </c>
      <c r="P916" s="3">
        <v>2130</v>
      </c>
      <c r="Q916" s="3">
        <v>2500</v>
      </c>
      <c r="R916" s="7">
        <v>44866</v>
      </c>
      <c r="S916" s="9">
        <f t="shared" si="104"/>
        <v>44866</v>
      </c>
      <c r="T916" s="9">
        <f t="shared" ref="T916:T917" si="108">IF(R916="","",EDATE(S916,240))</f>
        <v>52171</v>
      </c>
      <c r="U916" s="2"/>
      <c r="V916" s="2"/>
      <c r="W916" s="2"/>
    </row>
    <row r="917" spans="1:23" ht="14.5" hidden="1" x14ac:dyDescent="0.35">
      <c r="A917" s="3" t="s">
        <v>1504</v>
      </c>
      <c r="B917" s="3" t="str">
        <f>INDEX('Plant data'!D:D,MATCH('Blast furnaces'!$A917,'Plant data'!$A:$A,0))</f>
        <v>unknown</v>
      </c>
      <c r="C917" s="3" t="str">
        <f>INDEX('Plant data'!E:E,MATCH('Blast furnaces'!$A917,'Plant data'!$A:$A,0))</f>
        <v>Zhejiang</v>
      </c>
      <c r="D917" s="3" t="str">
        <f>INDEX('Plant data'!F:F,MATCH('Blast furnaces'!$A917,'Plant data'!$A:$A,0))</f>
        <v>China</v>
      </c>
      <c r="E917" s="3" t="s">
        <v>1507</v>
      </c>
      <c r="F917" s="3" t="s">
        <v>1508</v>
      </c>
      <c r="G917" s="5" t="s">
        <v>1506</v>
      </c>
      <c r="H917" s="3" t="s">
        <v>29</v>
      </c>
      <c r="I917" s="3" t="s">
        <v>30</v>
      </c>
      <c r="J917" s="3" t="s">
        <v>30</v>
      </c>
      <c r="K917" s="3">
        <v>2021</v>
      </c>
      <c r="L917" s="3">
        <v>4</v>
      </c>
      <c r="M917" s="3" t="s">
        <v>30</v>
      </c>
      <c r="N917" s="3" t="s">
        <v>30</v>
      </c>
      <c r="O917" s="3" t="s">
        <v>30</v>
      </c>
      <c r="P917" s="3">
        <v>2130</v>
      </c>
      <c r="Q917" s="3">
        <v>2500</v>
      </c>
      <c r="R917" s="8"/>
      <c r="S917" s="9" t="str">
        <f t="shared" si="104"/>
        <v/>
      </c>
      <c r="T917" s="9" t="str">
        <f t="shared" si="108"/>
        <v/>
      </c>
      <c r="U917" s="2"/>
      <c r="V917" s="2"/>
      <c r="W917" s="2"/>
    </row>
    <row r="918" spans="1:23" ht="14.5" hidden="1" x14ac:dyDescent="0.35">
      <c r="A918" s="3" t="s">
        <v>1504</v>
      </c>
      <c r="B918" s="3" t="str">
        <f>INDEX('Plant data'!D:D,MATCH('Blast furnaces'!$A918,'Plant data'!$A:$A,0))</f>
        <v>unknown</v>
      </c>
      <c r="C918" s="3" t="str">
        <f>INDEX('Plant data'!E:E,MATCH('Blast furnaces'!$A918,'Plant data'!$A:$A,0))</f>
        <v>Zhejiang</v>
      </c>
      <c r="D918" s="3" t="str">
        <f>INDEX('Plant data'!F:F,MATCH('Blast furnaces'!$A918,'Plant data'!$A:$A,0))</f>
        <v>China</v>
      </c>
      <c r="E918" s="3" t="s">
        <v>1509</v>
      </c>
      <c r="F918" s="3" t="s">
        <v>1510</v>
      </c>
      <c r="G918" s="5" t="s">
        <v>1506</v>
      </c>
      <c r="H918" s="3" t="s">
        <v>190</v>
      </c>
      <c r="I918" s="3" t="s">
        <v>30</v>
      </c>
      <c r="J918" s="3" t="s">
        <v>30</v>
      </c>
      <c r="K918" s="3">
        <v>2008</v>
      </c>
      <c r="L918" s="3">
        <v>14.62</v>
      </c>
      <c r="M918" s="3" t="s">
        <v>30</v>
      </c>
      <c r="N918" s="3" t="s">
        <v>30</v>
      </c>
      <c r="O918" s="6">
        <v>44789</v>
      </c>
      <c r="P918" s="3">
        <v>2130</v>
      </c>
      <c r="Q918" s="3">
        <v>2500</v>
      </c>
      <c r="R918" s="8"/>
      <c r="S918" s="9" t="str">
        <f t="shared" si="104"/>
        <v/>
      </c>
      <c r="T918" s="2"/>
      <c r="U918" s="2"/>
      <c r="V918" s="2"/>
      <c r="W918" s="2"/>
    </row>
    <row r="919" spans="1:23" ht="14.5" hidden="1" x14ac:dyDescent="0.35">
      <c r="A919" s="3" t="s">
        <v>1511</v>
      </c>
      <c r="B919" s="3" t="str">
        <f>INDEX('Plant data'!D:D,MATCH('Blast furnaces'!$A919,'Plant data'!$A:$A,0))</f>
        <v>Fangchenggang</v>
      </c>
      <c r="C919" s="3" t="str">
        <f>INDEX('Plant data'!E:E,MATCH('Blast furnaces'!$A919,'Plant data'!$A:$A,0))</f>
        <v>Guangxi</v>
      </c>
      <c r="D919" s="3" t="str">
        <f>INDEX('Plant data'!F:F,MATCH('Blast furnaces'!$A919,'Plant data'!$A:$A,0))</f>
        <v>China</v>
      </c>
      <c r="E919" s="3" t="s">
        <v>1512</v>
      </c>
      <c r="F919" s="3" t="s">
        <v>691</v>
      </c>
      <c r="G919" s="5" t="s">
        <v>1513</v>
      </c>
      <c r="H919" s="3" t="s">
        <v>29</v>
      </c>
      <c r="I919" s="3" t="s">
        <v>30</v>
      </c>
      <c r="J919" s="3" t="s">
        <v>30</v>
      </c>
      <c r="K919" s="3">
        <v>2020</v>
      </c>
      <c r="L919" s="3">
        <v>5</v>
      </c>
      <c r="M919" s="3" t="s">
        <v>30</v>
      </c>
      <c r="N919" s="3" t="s">
        <v>30</v>
      </c>
      <c r="O919" s="3" t="s">
        <v>30</v>
      </c>
      <c r="P919" s="3">
        <v>3040</v>
      </c>
      <c r="Q919" s="3">
        <v>3800</v>
      </c>
      <c r="R919" s="8"/>
      <c r="S919" s="9" t="str">
        <f t="shared" si="104"/>
        <v/>
      </c>
      <c r="T919" s="9" t="str">
        <f t="shared" ref="T919:T921" si="109">IF(R919="","",EDATE(S919,240))</f>
        <v/>
      </c>
      <c r="U919" s="2"/>
      <c r="V919" s="2"/>
      <c r="W919" s="2"/>
    </row>
    <row r="920" spans="1:23" ht="14.5" hidden="1" x14ac:dyDescent="0.35">
      <c r="A920" s="3" t="s">
        <v>1511</v>
      </c>
      <c r="B920" s="3" t="str">
        <f>INDEX('Plant data'!D:D,MATCH('Blast furnaces'!$A920,'Plant data'!$A:$A,0))</f>
        <v>Fangchenggang</v>
      </c>
      <c r="C920" s="3" t="str">
        <f>INDEX('Plant data'!E:E,MATCH('Blast furnaces'!$A920,'Plant data'!$A:$A,0))</f>
        <v>Guangxi</v>
      </c>
      <c r="D920" s="3" t="str">
        <f>INDEX('Plant data'!F:F,MATCH('Blast furnaces'!$A920,'Plant data'!$A:$A,0))</f>
        <v>China</v>
      </c>
      <c r="E920" s="3" t="s">
        <v>1514</v>
      </c>
      <c r="F920" s="3" t="s">
        <v>693</v>
      </c>
      <c r="G920" s="5" t="s">
        <v>1513</v>
      </c>
      <c r="H920" s="3" t="s">
        <v>29</v>
      </c>
      <c r="I920" s="3" t="s">
        <v>30</v>
      </c>
      <c r="J920" s="3" t="s">
        <v>30</v>
      </c>
      <c r="K920" s="3">
        <v>2021</v>
      </c>
      <c r="L920" s="3">
        <v>4</v>
      </c>
      <c r="M920" s="3" t="s">
        <v>30</v>
      </c>
      <c r="N920" s="3" t="s">
        <v>30</v>
      </c>
      <c r="O920" s="3" t="s">
        <v>30</v>
      </c>
      <c r="P920" s="3">
        <v>3040</v>
      </c>
      <c r="Q920" s="3">
        <v>3800</v>
      </c>
      <c r="R920" s="8"/>
      <c r="S920" s="9" t="str">
        <f t="shared" si="104"/>
        <v/>
      </c>
      <c r="T920" s="9" t="str">
        <f t="shared" si="109"/>
        <v/>
      </c>
      <c r="U920" s="2"/>
      <c r="V920" s="2"/>
      <c r="W920" s="2"/>
    </row>
    <row r="921" spans="1:23" ht="14.5" hidden="1" x14ac:dyDescent="0.35">
      <c r="A921" s="3" t="s">
        <v>1511</v>
      </c>
      <c r="B921" s="3" t="str">
        <f>INDEX('Plant data'!D:D,MATCH('Blast furnaces'!$A921,'Plant data'!$A:$A,0))</f>
        <v>Fangchenggang</v>
      </c>
      <c r="C921" s="3" t="str">
        <f>INDEX('Plant data'!E:E,MATCH('Blast furnaces'!$A921,'Plant data'!$A:$A,0))</f>
        <v>Guangxi</v>
      </c>
      <c r="D921" s="3" t="str">
        <f>INDEX('Plant data'!F:F,MATCH('Blast furnaces'!$A921,'Plant data'!$A:$A,0))</f>
        <v>China</v>
      </c>
      <c r="E921" s="3" t="s">
        <v>1515</v>
      </c>
      <c r="F921" s="3" t="s">
        <v>507</v>
      </c>
      <c r="G921" s="5" t="s">
        <v>1513</v>
      </c>
      <c r="H921" s="3" t="s">
        <v>29</v>
      </c>
      <c r="I921" s="4">
        <v>44378</v>
      </c>
      <c r="J921" s="7">
        <v>45231</v>
      </c>
      <c r="K921" s="3">
        <v>2024</v>
      </c>
      <c r="L921" s="3">
        <v>1</v>
      </c>
      <c r="M921" s="3" t="s">
        <v>30</v>
      </c>
      <c r="N921" s="3" t="s">
        <v>30</v>
      </c>
      <c r="O921" s="3" t="s">
        <v>30</v>
      </c>
      <c r="P921" s="3">
        <v>2800</v>
      </c>
      <c r="Q921" s="3">
        <v>3000</v>
      </c>
      <c r="R921" s="8"/>
      <c r="S921" s="9" t="str">
        <f t="shared" si="104"/>
        <v/>
      </c>
      <c r="T921" s="9" t="str">
        <f t="shared" si="109"/>
        <v/>
      </c>
      <c r="U921" s="2"/>
      <c r="V921" s="2"/>
      <c r="W921" s="2"/>
    </row>
    <row r="922" spans="1:23" ht="14.5" hidden="1" x14ac:dyDescent="0.35">
      <c r="A922" s="3" t="s">
        <v>1516</v>
      </c>
      <c r="B922" s="3" t="str">
        <f>INDEX('Plant data'!D:D,MATCH('Blast furnaces'!$A922,'Plant data'!$A:$A,0))</f>
        <v>Handan</v>
      </c>
      <c r="C922" s="3" t="str">
        <f>INDEX('Plant data'!E:E,MATCH('Blast furnaces'!$A922,'Plant data'!$A:$A,0))</f>
        <v>Hebei</v>
      </c>
      <c r="D922" s="3" t="str">
        <f>INDEX('Plant data'!F:F,MATCH('Blast furnaces'!$A922,'Plant data'!$A:$A,0))</f>
        <v>China</v>
      </c>
      <c r="E922" s="3" t="s">
        <v>1517</v>
      </c>
      <c r="F922" s="3" t="s">
        <v>62</v>
      </c>
      <c r="G922" s="5" t="s">
        <v>1518</v>
      </c>
      <c r="H922" s="3" t="s">
        <v>224</v>
      </c>
      <c r="I922" s="7">
        <v>44531</v>
      </c>
      <c r="J922" s="4">
        <v>45323</v>
      </c>
      <c r="K922" s="3" t="s">
        <v>30</v>
      </c>
      <c r="L922" s="3" t="s">
        <v>30</v>
      </c>
      <c r="M922" s="3" t="s">
        <v>30</v>
      </c>
      <c r="N922" s="3" t="s">
        <v>30</v>
      </c>
      <c r="O922" s="3" t="s">
        <v>30</v>
      </c>
      <c r="P922" s="3">
        <v>1279</v>
      </c>
      <c r="Q922" s="3">
        <v>1430</v>
      </c>
      <c r="R922" s="8"/>
      <c r="S922" s="9" t="str">
        <f t="shared" si="104"/>
        <v/>
      </c>
      <c r="T922" s="2"/>
      <c r="U922" s="2"/>
      <c r="V922" s="2"/>
      <c r="W922" s="2"/>
    </row>
    <row r="923" spans="1:23" ht="14.5" hidden="1" x14ac:dyDescent="0.35">
      <c r="A923" s="3" t="s">
        <v>1519</v>
      </c>
      <c r="B923" s="3" t="str">
        <f>INDEX('Plant data'!D:D,MATCH('Blast furnaces'!$A923,'Plant data'!$A:$A,0))</f>
        <v>Dongyu</v>
      </c>
      <c r="C923" s="3" t="str">
        <f>INDEX('Plant data'!E:E,MATCH('Blast furnaces'!$A923,'Plant data'!$A:$A,0))</f>
        <v>Shanxi</v>
      </c>
      <c r="D923" s="3" t="str">
        <f>INDEX('Plant data'!F:F,MATCH('Blast furnaces'!$A923,'Plant data'!$A:$A,0))</f>
        <v>China</v>
      </c>
      <c r="E923" s="3" t="s">
        <v>1520</v>
      </c>
      <c r="F923" s="3" t="s">
        <v>62</v>
      </c>
      <c r="G923" s="5" t="s">
        <v>1521</v>
      </c>
      <c r="H923" s="3" t="s">
        <v>40</v>
      </c>
      <c r="I923" s="3" t="s">
        <v>30</v>
      </c>
      <c r="J923" s="3" t="s">
        <v>30</v>
      </c>
      <c r="K923" s="3" t="s">
        <v>30</v>
      </c>
      <c r="L923" s="3" t="s">
        <v>30</v>
      </c>
      <c r="M923" s="4">
        <v>44317</v>
      </c>
      <c r="N923" s="3" t="s">
        <v>30</v>
      </c>
      <c r="O923" s="3" t="s">
        <v>30</v>
      </c>
      <c r="P923" s="3">
        <v>1040</v>
      </c>
      <c r="Q923" s="3">
        <v>1080</v>
      </c>
      <c r="R923" s="6">
        <v>43896</v>
      </c>
      <c r="S923" s="9">
        <f t="shared" si="104"/>
        <v>43896</v>
      </c>
      <c r="T923" s="9">
        <f t="shared" ref="T923:T937" si="110">IF(R923="","",EDATE(S923,240))</f>
        <v>51201</v>
      </c>
      <c r="U923" s="2"/>
      <c r="V923" s="2"/>
      <c r="W923" s="2"/>
    </row>
    <row r="924" spans="1:23" ht="14.5" hidden="1" x14ac:dyDescent="0.35">
      <c r="A924" s="3" t="s">
        <v>1519</v>
      </c>
      <c r="B924" s="3" t="str">
        <f>INDEX('Plant data'!D:D,MATCH('Blast furnaces'!$A924,'Plant data'!$A:$A,0))</f>
        <v>Dongyu</v>
      </c>
      <c r="C924" s="3" t="str">
        <f>INDEX('Plant data'!E:E,MATCH('Blast furnaces'!$A924,'Plant data'!$A:$A,0))</f>
        <v>Shanxi</v>
      </c>
      <c r="D924" s="3" t="str">
        <f>INDEX('Plant data'!F:F,MATCH('Blast furnaces'!$A924,'Plant data'!$A:$A,0))</f>
        <v>China</v>
      </c>
      <c r="E924" s="3" t="s">
        <v>1522</v>
      </c>
      <c r="F924" s="3" t="s">
        <v>153</v>
      </c>
      <c r="G924" s="5" t="s">
        <v>1521</v>
      </c>
      <c r="H924" s="3" t="s">
        <v>40</v>
      </c>
      <c r="I924" s="3" t="s">
        <v>30</v>
      </c>
      <c r="J924" s="3" t="s">
        <v>30</v>
      </c>
      <c r="K924" s="3" t="s">
        <v>30</v>
      </c>
      <c r="L924" s="3" t="s">
        <v>30</v>
      </c>
      <c r="M924" s="4">
        <v>44317</v>
      </c>
      <c r="N924" s="3" t="s">
        <v>30</v>
      </c>
      <c r="O924" s="3" t="s">
        <v>30</v>
      </c>
      <c r="P924" s="3">
        <v>580</v>
      </c>
      <c r="Q924" s="3">
        <v>500</v>
      </c>
      <c r="R924" s="6">
        <v>44544</v>
      </c>
      <c r="S924" s="9">
        <f t="shared" si="104"/>
        <v>44544</v>
      </c>
      <c r="T924" s="9">
        <f t="shared" si="110"/>
        <v>51849</v>
      </c>
      <c r="U924" s="2"/>
      <c r="V924" s="2"/>
      <c r="W924" s="2"/>
    </row>
    <row r="925" spans="1:23" ht="14.5" hidden="1" x14ac:dyDescent="0.35">
      <c r="A925" s="3" t="s">
        <v>1519</v>
      </c>
      <c r="B925" s="3" t="str">
        <f>INDEX('Plant data'!D:D,MATCH('Blast furnaces'!$A925,'Plant data'!$A:$A,0))</f>
        <v>Dongyu</v>
      </c>
      <c r="C925" s="3" t="str">
        <f>INDEX('Plant data'!E:E,MATCH('Blast furnaces'!$A925,'Plant data'!$A:$A,0))</f>
        <v>Shanxi</v>
      </c>
      <c r="D925" s="3" t="str">
        <f>INDEX('Plant data'!F:F,MATCH('Blast furnaces'!$A925,'Plant data'!$A:$A,0))</f>
        <v>China</v>
      </c>
      <c r="E925" s="3" t="s">
        <v>1523</v>
      </c>
      <c r="F925" s="3" t="s">
        <v>222</v>
      </c>
      <c r="G925" s="5" t="s">
        <v>1521</v>
      </c>
      <c r="H925" s="3" t="s">
        <v>40</v>
      </c>
      <c r="I925" s="3" t="s">
        <v>30</v>
      </c>
      <c r="J925" s="3" t="s">
        <v>30</v>
      </c>
      <c r="K925" s="3" t="s">
        <v>30</v>
      </c>
      <c r="L925" s="3" t="s">
        <v>30</v>
      </c>
      <c r="M925" s="4">
        <v>44317</v>
      </c>
      <c r="N925" s="3" t="s">
        <v>30</v>
      </c>
      <c r="O925" s="3" t="s">
        <v>30</v>
      </c>
      <c r="P925" s="3">
        <v>580</v>
      </c>
      <c r="Q925" s="3">
        <v>500</v>
      </c>
      <c r="R925" s="3">
        <v>2013</v>
      </c>
      <c r="S925" s="9">
        <f t="shared" si="104"/>
        <v>41275</v>
      </c>
      <c r="T925" s="9">
        <f t="shared" si="110"/>
        <v>48580</v>
      </c>
      <c r="U925" s="2"/>
      <c r="V925" s="2"/>
      <c r="W925" s="2"/>
    </row>
    <row r="926" spans="1:23" ht="14.5" hidden="1" x14ac:dyDescent="0.35">
      <c r="A926" s="3" t="s">
        <v>1524</v>
      </c>
      <c r="B926" s="3" t="str">
        <f>INDEX('Plant data'!D:D,MATCH('Blast furnaces'!$A926,'Plant data'!$A:$A,0))</f>
        <v>unknown</v>
      </c>
      <c r="C926" s="3" t="str">
        <f>INDEX('Plant data'!E:E,MATCH('Blast furnaces'!$A926,'Plant data'!$A:$A,0))</f>
        <v>Jiangsu</v>
      </c>
      <c r="D926" s="3" t="str">
        <f>INDEX('Plant data'!F:F,MATCH('Blast furnaces'!$A926,'Plant data'!$A:$A,0))</f>
        <v>China</v>
      </c>
      <c r="E926" s="3" t="s">
        <v>1525</v>
      </c>
      <c r="F926" s="3" t="s">
        <v>153</v>
      </c>
      <c r="G926" s="5" t="s">
        <v>1526</v>
      </c>
      <c r="H926" s="3" t="s">
        <v>29</v>
      </c>
      <c r="I926" s="3" t="s">
        <v>30</v>
      </c>
      <c r="J926" s="3" t="s">
        <v>30</v>
      </c>
      <c r="K926" s="3">
        <v>2012</v>
      </c>
      <c r="L926" s="3">
        <v>13</v>
      </c>
      <c r="M926" s="3" t="s">
        <v>30</v>
      </c>
      <c r="N926" s="3" t="s">
        <v>30</v>
      </c>
      <c r="O926" s="3" t="s">
        <v>30</v>
      </c>
      <c r="P926" s="3">
        <v>1040</v>
      </c>
      <c r="Q926" s="3">
        <v>1080</v>
      </c>
      <c r="R926" s="8"/>
      <c r="S926" s="9" t="str">
        <f t="shared" si="104"/>
        <v/>
      </c>
      <c r="T926" s="9" t="str">
        <f t="shared" si="110"/>
        <v/>
      </c>
      <c r="U926" s="2"/>
      <c r="V926" s="2"/>
      <c r="W926" s="2"/>
    </row>
    <row r="927" spans="1:23" ht="14.5" hidden="1" x14ac:dyDescent="0.35">
      <c r="A927" s="3" t="s">
        <v>1524</v>
      </c>
      <c r="B927" s="3" t="str">
        <f>INDEX('Plant data'!D:D,MATCH('Blast furnaces'!$A927,'Plant data'!$A:$A,0))</f>
        <v>unknown</v>
      </c>
      <c r="C927" s="3" t="str">
        <f>INDEX('Plant data'!E:E,MATCH('Blast furnaces'!$A927,'Plant data'!$A:$A,0))</f>
        <v>Jiangsu</v>
      </c>
      <c r="D927" s="3" t="str">
        <f>INDEX('Plant data'!F:F,MATCH('Blast furnaces'!$A927,'Plant data'!$A:$A,0))</f>
        <v>China</v>
      </c>
      <c r="E927" s="3" t="s">
        <v>1527</v>
      </c>
      <c r="F927" s="3" t="s">
        <v>222</v>
      </c>
      <c r="G927" s="5" t="s">
        <v>1526</v>
      </c>
      <c r="H927" s="3" t="s">
        <v>29</v>
      </c>
      <c r="I927" s="3" t="s">
        <v>30</v>
      </c>
      <c r="J927" s="3" t="s">
        <v>30</v>
      </c>
      <c r="K927" s="3">
        <v>2012</v>
      </c>
      <c r="L927" s="3">
        <v>13</v>
      </c>
      <c r="M927" s="3" t="s">
        <v>30</v>
      </c>
      <c r="N927" s="3" t="s">
        <v>30</v>
      </c>
      <c r="O927" s="3" t="s">
        <v>30</v>
      </c>
      <c r="P927" s="3">
        <v>1040</v>
      </c>
      <c r="Q927" s="3">
        <v>1080</v>
      </c>
      <c r="R927" s="8"/>
      <c r="S927" s="9" t="str">
        <f t="shared" si="104"/>
        <v/>
      </c>
      <c r="T927" s="9" t="str">
        <f t="shared" si="110"/>
        <v/>
      </c>
      <c r="U927" s="2"/>
      <c r="V927" s="2"/>
      <c r="W927" s="2"/>
    </row>
    <row r="928" spans="1:23" ht="14.5" hidden="1" x14ac:dyDescent="0.35">
      <c r="A928" s="3" t="s">
        <v>1524</v>
      </c>
      <c r="B928" s="3" t="str">
        <f>INDEX('Plant data'!D:D,MATCH('Blast furnaces'!$A928,'Plant data'!$A:$A,0))</f>
        <v>unknown</v>
      </c>
      <c r="C928" s="3" t="str">
        <f>INDEX('Plant data'!E:E,MATCH('Blast furnaces'!$A928,'Plant data'!$A:$A,0))</f>
        <v>Jiangsu</v>
      </c>
      <c r="D928" s="3" t="str">
        <f>INDEX('Plant data'!F:F,MATCH('Blast furnaces'!$A928,'Plant data'!$A:$A,0))</f>
        <v>China</v>
      </c>
      <c r="E928" s="3" t="s">
        <v>1528</v>
      </c>
      <c r="F928" s="3" t="s">
        <v>507</v>
      </c>
      <c r="G928" s="5" t="s">
        <v>1526</v>
      </c>
      <c r="H928" s="3" t="s">
        <v>29</v>
      </c>
      <c r="I928" s="3" t="s">
        <v>30</v>
      </c>
      <c r="J928" s="3" t="s">
        <v>30</v>
      </c>
      <c r="K928" s="3">
        <v>2013</v>
      </c>
      <c r="L928" s="3">
        <v>12</v>
      </c>
      <c r="M928" s="3" t="s">
        <v>30</v>
      </c>
      <c r="N928" s="3" t="s">
        <v>30</v>
      </c>
      <c r="O928" s="3" t="s">
        <v>30</v>
      </c>
      <c r="P928" s="3">
        <v>1130</v>
      </c>
      <c r="Q928" s="3">
        <v>1200</v>
      </c>
      <c r="R928" s="8"/>
      <c r="S928" s="9" t="str">
        <f t="shared" si="104"/>
        <v/>
      </c>
      <c r="T928" s="9" t="str">
        <f t="shared" si="110"/>
        <v/>
      </c>
      <c r="U928" s="2"/>
      <c r="V928" s="2"/>
      <c r="W928" s="2"/>
    </row>
    <row r="929" spans="1:23" ht="14.5" hidden="1" x14ac:dyDescent="0.35">
      <c r="A929" s="3" t="s">
        <v>1529</v>
      </c>
      <c r="B929" s="3" t="str">
        <f>INDEX('Plant data'!D:D,MATCH('Blast furnaces'!$A929,'Plant data'!$A:$A,0))</f>
        <v>Tangshan</v>
      </c>
      <c r="C929" s="3" t="str">
        <f>INDEX('Plant data'!E:E,MATCH('Blast furnaces'!$A929,'Plant data'!$A:$A,0))</f>
        <v>Hebei</v>
      </c>
      <c r="D929" s="3" t="str">
        <f>INDEX('Plant data'!F:F,MATCH('Blast furnaces'!$A929,'Plant data'!$A:$A,0))</f>
        <v>China</v>
      </c>
      <c r="E929" s="3" t="s">
        <v>1530</v>
      </c>
      <c r="F929" s="3" t="s">
        <v>33</v>
      </c>
      <c r="G929" s="5" t="s">
        <v>1531</v>
      </c>
      <c r="H929" s="3" t="s">
        <v>29</v>
      </c>
      <c r="I929" s="3">
        <v>2016</v>
      </c>
      <c r="J929" s="3">
        <v>2017</v>
      </c>
      <c r="K929" s="3">
        <v>2019</v>
      </c>
      <c r="L929" s="3">
        <v>6</v>
      </c>
      <c r="M929" s="3" t="s">
        <v>30</v>
      </c>
      <c r="N929" s="3" t="s">
        <v>30</v>
      </c>
      <c r="O929" s="3" t="s">
        <v>30</v>
      </c>
      <c r="P929" s="3">
        <v>1975</v>
      </c>
      <c r="Q929" s="3">
        <v>2314</v>
      </c>
      <c r="R929" s="8"/>
      <c r="S929" s="9" t="str">
        <f t="shared" si="104"/>
        <v/>
      </c>
      <c r="T929" s="9" t="str">
        <f t="shared" si="110"/>
        <v/>
      </c>
      <c r="U929" s="2"/>
      <c r="V929" s="2"/>
      <c r="W929" s="2"/>
    </row>
    <row r="930" spans="1:23" ht="14.5" hidden="1" x14ac:dyDescent="0.35">
      <c r="A930" s="3" t="s">
        <v>1529</v>
      </c>
      <c r="B930" s="3" t="str">
        <f>INDEX('Plant data'!D:D,MATCH('Blast furnaces'!$A930,'Plant data'!$A:$A,0))</f>
        <v>Tangshan</v>
      </c>
      <c r="C930" s="3" t="str">
        <f>INDEX('Plant data'!E:E,MATCH('Blast furnaces'!$A930,'Plant data'!$A:$A,0))</f>
        <v>Hebei</v>
      </c>
      <c r="D930" s="3" t="str">
        <f>INDEX('Plant data'!F:F,MATCH('Blast furnaces'!$A930,'Plant data'!$A:$A,0))</f>
        <v>China</v>
      </c>
      <c r="E930" s="3" t="s">
        <v>1532</v>
      </c>
      <c r="F930" s="3" t="s">
        <v>27</v>
      </c>
      <c r="G930" s="5" t="s">
        <v>1531</v>
      </c>
      <c r="H930" s="3" t="s">
        <v>29</v>
      </c>
      <c r="I930" s="3">
        <v>2016</v>
      </c>
      <c r="J930" s="3">
        <v>2017</v>
      </c>
      <c r="K930" s="3">
        <v>2019</v>
      </c>
      <c r="L930" s="3">
        <v>6</v>
      </c>
      <c r="M930" s="3" t="s">
        <v>30</v>
      </c>
      <c r="N930" s="3" t="s">
        <v>30</v>
      </c>
      <c r="O930" s="3" t="s">
        <v>30</v>
      </c>
      <c r="P930" s="3">
        <v>1975</v>
      </c>
      <c r="Q930" s="3">
        <v>2314</v>
      </c>
      <c r="R930" s="8"/>
      <c r="S930" s="9" t="str">
        <f t="shared" si="104"/>
        <v/>
      </c>
      <c r="T930" s="9" t="str">
        <f t="shared" si="110"/>
        <v/>
      </c>
      <c r="U930" s="2"/>
      <c r="V930" s="2"/>
      <c r="W930" s="2"/>
    </row>
    <row r="931" spans="1:23" ht="14.5" hidden="1" x14ac:dyDescent="0.35">
      <c r="A931" s="3" t="s">
        <v>1529</v>
      </c>
      <c r="B931" s="3" t="str">
        <f>INDEX('Plant data'!D:D,MATCH('Blast furnaces'!$A931,'Plant data'!$A:$A,0))</f>
        <v>Tangshan</v>
      </c>
      <c r="C931" s="3" t="str">
        <f>INDEX('Plant data'!E:E,MATCH('Blast furnaces'!$A931,'Plant data'!$A:$A,0))</f>
        <v>Hebei</v>
      </c>
      <c r="D931" s="3" t="str">
        <f>INDEX('Plant data'!F:F,MATCH('Blast furnaces'!$A931,'Plant data'!$A:$A,0))</f>
        <v>China</v>
      </c>
      <c r="E931" s="3" t="s">
        <v>1533</v>
      </c>
      <c r="F931" s="3" t="s">
        <v>79</v>
      </c>
      <c r="G931" s="5" t="s">
        <v>1531</v>
      </c>
      <c r="H931" s="3" t="s">
        <v>29</v>
      </c>
      <c r="I931" s="3">
        <v>2016</v>
      </c>
      <c r="J931" s="3">
        <v>2017</v>
      </c>
      <c r="K931" s="3">
        <v>2020</v>
      </c>
      <c r="L931" s="3">
        <v>5</v>
      </c>
      <c r="M931" s="3" t="s">
        <v>30</v>
      </c>
      <c r="N931" s="3" t="s">
        <v>30</v>
      </c>
      <c r="O931" s="3" t="s">
        <v>30</v>
      </c>
      <c r="P931" s="3">
        <v>1975</v>
      </c>
      <c r="Q931" s="3">
        <v>2314</v>
      </c>
      <c r="R931" s="8"/>
      <c r="S931" s="9" t="str">
        <f t="shared" si="104"/>
        <v/>
      </c>
      <c r="T931" s="9" t="str">
        <f t="shared" si="110"/>
        <v/>
      </c>
      <c r="U931" s="2"/>
      <c r="V931" s="2"/>
      <c r="W931" s="2"/>
    </row>
    <row r="932" spans="1:23" ht="14.5" hidden="1" x14ac:dyDescent="0.35">
      <c r="A932" s="3" t="s">
        <v>1529</v>
      </c>
      <c r="B932" s="3" t="str">
        <f>INDEX('Plant data'!D:D,MATCH('Blast furnaces'!$A932,'Plant data'!$A:$A,0))</f>
        <v>Tangshan</v>
      </c>
      <c r="C932" s="3" t="str">
        <f>INDEX('Plant data'!E:E,MATCH('Blast furnaces'!$A932,'Plant data'!$A:$A,0))</f>
        <v>Hebei</v>
      </c>
      <c r="D932" s="3" t="str">
        <f>INDEX('Plant data'!F:F,MATCH('Blast furnaces'!$A932,'Plant data'!$A:$A,0))</f>
        <v>China</v>
      </c>
      <c r="E932" s="3" t="s">
        <v>1534</v>
      </c>
      <c r="F932" s="3" t="s">
        <v>48</v>
      </c>
      <c r="G932" s="5" t="s">
        <v>1531</v>
      </c>
      <c r="H932" s="3" t="s">
        <v>29</v>
      </c>
      <c r="I932" s="3">
        <v>2016</v>
      </c>
      <c r="J932" s="3">
        <v>2017</v>
      </c>
      <c r="K932" s="3">
        <v>2020</v>
      </c>
      <c r="L932" s="3">
        <v>5</v>
      </c>
      <c r="M932" s="3" t="s">
        <v>30</v>
      </c>
      <c r="N932" s="3" t="s">
        <v>30</v>
      </c>
      <c r="O932" s="3" t="s">
        <v>30</v>
      </c>
      <c r="P932" s="3">
        <v>1975</v>
      </c>
      <c r="Q932" s="3">
        <v>2314</v>
      </c>
      <c r="R932" s="8"/>
      <c r="S932" s="9" t="str">
        <f t="shared" si="104"/>
        <v/>
      </c>
      <c r="T932" s="9" t="str">
        <f t="shared" si="110"/>
        <v/>
      </c>
      <c r="U932" s="2"/>
      <c r="V932" s="2"/>
      <c r="W932" s="2"/>
    </row>
    <row r="933" spans="1:23" ht="14.5" hidden="1" x14ac:dyDescent="0.35">
      <c r="A933" s="3" t="s">
        <v>1535</v>
      </c>
      <c r="B933" s="3" t="str">
        <f>INDEX('Plant data'!D:D,MATCH('Blast furnaces'!$A933,'Plant data'!$A:$A,0))</f>
        <v>Rizhao</v>
      </c>
      <c r="C933" s="3" t="str">
        <f>INDEX('Plant data'!E:E,MATCH('Blast furnaces'!$A933,'Plant data'!$A:$A,0))</f>
        <v>Shandong</v>
      </c>
      <c r="D933" s="3" t="str">
        <f>INDEX('Plant data'!F:F,MATCH('Blast furnaces'!$A933,'Plant data'!$A:$A,0))</f>
        <v>China</v>
      </c>
      <c r="E933" s="3" t="s">
        <v>1536</v>
      </c>
      <c r="F933" s="3" t="s">
        <v>33</v>
      </c>
      <c r="G933" s="5" t="s">
        <v>1537</v>
      </c>
      <c r="H933" s="3" t="s">
        <v>29</v>
      </c>
      <c r="I933" s="3" t="s">
        <v>30</v>
      </c>
      <c r="J933" s="3" t="s">
        <v>30</v>
      </c>
      <c r="K933" s="3">
        <v>2017</v>
      </c>
      <c r="L933" s="3">
        <v>8</v>
      </c>
      <c r="M933" s="3" t="s">
        <v>30</v>
      </c>
      <c r="N933" s="3" t="s">
        <v>30</v>
      </c>
      <c r="O933" s="3" t="s">
        <v>30</v>
      </c>
      <c r="P933" s="3">
        <v>4050</v>
      </c>
      <c r="Q933" s="3">
        <v>5100</v>
      </c>
      <c r="R933" s="8"/>
      <c r="S933" s="9" t="str">
        <f t="shared" si="104"/>
        <v/>
      </c>
      <c r="T933" s="9" t="str">
        <f t="shared" si="110"/>
        <v/>
      </c>
      <c r="U933" s="2"/>
      <c r="V933" s="2"/>
      <c r="W933" s="2"/>
    </row>
    <row r="934" spans="1:23" ht="14.5" hidden="1" x14ac:dyDescent="0.35">
      <c r="A934" s="3" t="s">
        <v>1535</v>
      </c>
      <c r="B934" s="3" t="str">
        <f>INDEX('Plant data'!D:D,MATCH('Blast furnaces'!$A934,'Plant data'!$A:$A,0))</f>
        <v>Rizhao</v>
      </c>
      <c r="C934" s="3" t="str">
        <f>INDEX('Plant data'!E:E,MATCH('Blast furnaces'!$A934,'Plant data'!$A:$A,0))</f>
        <v>Shandong</v>
      </c>
      <c r="D934" s="3" t="str">
        <f>INDEX('Plant data'!F:F,MATCH('Blast furnaces'!$A934,'Plant data'!$A:$A,0))</f>
        <v>China</v>
      </c>
      <c r="E934" s="3" t="s">
        <v>1538</v>
      </c>
      <c r="F934" s="3" t="s">
        <v>27</v>
      </c>
      <c r="G934" s="5" t="s">
        <v>1537</v>
      </c>
      <c r="H934" s="3" t="s">
        <v>29</v>
      </c>
      <c r="I934" s="3" t="s">
        <v>30</v>
      </c>
      <c r="J934" s="3" t="s">
        <v>30</v>
      </c>
      <c r="K934" s="3">
        <v>2019</v>
      </c>
      <c r="L934" s="3">
        <v>6</v>
      </c>
      <c r="M934" s="3" t="s">
        <v>30</v>
      </c>
      <c r="N934" s="3" t="s">
        <v>30</v>
      </c>
      <c r="O934" s="3" t="s">
        <v>30</v>
      </c>
      <c r="P934" s="3">
        <v>4050</v>
      </c>
      <c r="Q934" s="3">
        <v>5100</v>
      </c>
      <c r="R934" s="8"/>
      <c r="S934" s="9" t="str">
        <f t="shared" si="104"/>
        <v/>
      </c>
      <c r="T934" s="9" t="str">
        <f t="shared" si="110"/>
        <v/>
      </c>
      <c r="U934" s="2"/>
      <c r="V934" s="2"/>
      <c r="W934" s="2"/>
    </row>
    <row r="935" spans="1:23" ht="14.5" hidden="1" x14ac:dyDescent="0.35">
      <c r="A935" s="3" t="s">
        <v>1539</v>
      </c>
      <c r="B935" s="3" t="str">
        <f>INDEX('Plant data'!D:D,MATCH('Blast furnaces'!$A935,'Plant data'!$A:$A,0))</f>
        <v>liuan</v>
      </c>
      <c r="C935" s="3" t="str">
        <f>INDEX('Plant data'!E:E,MATCH('Blast furnaces'!$A935,'Plant data'!$A:$A,0))</f>
        <v>Anhui</v>
      </c>
      <c r="D935" s="3" t="str">
        <f>INDEX('Plant data'!F:F,MATCH('Blast furnaces'!$A935,'Plant data'!$A:$A,0))</f>
        <v>China</v>
      </c>
      <c r="E935" s="3" t="s">
        <v>1540</v>
      </c>
      <c r="F935" s="3" t="s">
        <v>27</v>
      </c>
      <c r="G935" s="5" t="s">
        <v>1541</v>
      </c>
      <c r="H935" s="3" t="s">
        <v>29</v>
      </c>
      <c r="I935" s="3" t="s">
        <v>30</v>
      </c>
      <c r="J935" s="3" t="s">
        <v>30</v>
      </c>
      <c r="K935" s="3">
        <v>2019</v>
      </c>
      <c r="L935" s="3">
        <v>6</v>
      </c>
      <c r="M935" s="3" t="s">
        <v>30</v>
      </c>
      <c r="N935" s="3" t="s">
        <v>30</v>
      </c>
      <c r="O935" s="3" t="s">
        <v>30</v>
      </c>
      <c r="P935" s="3">
        <v>4500</v>
      </c>
      <c r="Q935" s="3">
        <v>5100</v>
      </c>
      <c r="R935" s="8"/>
      <c r="S935" s="9" t="str">
        <f t="shared" si="104"/>
        <v/>
      </c>
      <c r="T935" s="9" t="str">
        <f t="shared" si="110"/>
        <v/>
      </c>
      <c r="U935" s="2"/>
      <c r="V935" s="2"/>
      <c r="W935" s="2"/>
    </row>
    <row r="936" spans="1:23" ht="14.5" hidden="1" x14ac:dyDescent="0.35">
      <c r="A936" s="3" t="s">
        <v>1539</v>
      </c>
      <c r="B936" s="3" t="str">
        <f>INDEX('Plant data'!D:D,MATCH('Blast furnaces'!$A936,'Plant data'!$A:$A,0))</f>
        <v>liuan</v>
      </c>
      <c r="C936" s="3" t="str">
        <f>INDEX('Plant data'!E:E,MATCH('Blast furnaces'!$A936,'Plant data'!$A:$A,0))</f>
        <v>Anhui</v>
      </c>
      <c r="D936" s="3" t="str">
        <f>INDEX('Plant data'!F:F,MATCH('Blast furnaces'!$A936,'Plant data'!$A:$A,0))</f>
        <v>China</v>
      </c>
      <c r="E936" s="3" t="s">
        <v>1542</v>
      </c>
      <c r="F936" s="3" t="s">
        <v>153</v>
      </c>
      <c r="G936" s="5" t="s">
        <v>1541</v>
      </c>
      <c r="H936" s="3" t="s">
        <v>29</v>
      </c>
      <c r="I936" s="3" t="s">
        <v>30</v>
      </c>
      <c r="J936" s="3" t="s">
        <v>30</v>
      </c>
      <c r="K936" s="3">
        <v>2020</v>
      </c>
      <c r="L936" s="3">
        <v>5</v>
      </c>
      <c r="M936" s="3" t="s">
        <v>30</v>
      </c>
      <c r="N936" s="3" t="s">
        <v>30</v>
      </c>
      <c r="O936" s="3" t="s">
        <v>30</v>
      </c>
      <c r="P936" s="3">
        <v>1471</v>
      </c>
      <c r="Q936" s="3">
        <v>1780</v>
      </c>
      <c r="R936" s="8"/>
      <c r="S936" s="9" t="str">
        <f t="shared" si="104"/>
        <v/>
      </c>
      <c r="T936" s="9" t="str">
        <f t="shared" si="110"/>
        <v/>
      </c>
      <c r="U936" s="2"/>
      <c r="V936" s="2"/>
      <c r="W936" s="2"/>
    </row>
    <row r="937" spans="1:23" ht="14.5" hidden="1" x14ac:dyDescent="0.35">
      <c r="A937" s="3" t="s">
        <v>1539</v>
      </c>
      <c r="B937" s="3" t="str">
        <f>INDEX('Plant data'!D:D,MATCH('Blast furnaces'!$A937,'Plant data'!$A:$A,0))</f>
        <v>liuan</v>
      </c>
      <c r="C937" s="3" t="str">
        <f>INDEX('Plant data'!E:E,MATCH('Blast furnaces'!$A937,'Plant data'!$A:$A,0))</f>
        <v>Anhui</v>
      </c>
      <c r="D937" s="3" t="str">
        <f>INDEX('Plant data'!F:F,MATCH('Blast furnaces'!$A937,'Plant data'!$A:$A,0))</f>
        <v>China</v>
      </c>
      <c r="E937" s="3" t="s">
        <v>1543</v>
      </c>
      <c r="F937" s="3" t="s">
        <v>222</v>
      </c>
      <c r="G937" s="5" t="s">
        <v>1541</v>
      </c>
      <c r="H937" s="3" t="s">
        <v>29</v>
      </c>
      <c r="I937" s="3" t="s">
        <v>30</v>
      </c>
      <c r="J937" s="3" t="s">
        <v>30</v>
      </c>
      <c r="K937" s="3">
        <v>2020</v>
      </c>
      <c r="L937" s="3">
        <v>5</v>
      </c>
      <c r="M937" s="3" t="s">
        <v>30</v>
      </c>
      <c r="N937" s="3" t="s">
        <v>30</v>
      </c>
      <c r="O937" s="3" t="s">
        <v>30</v>
      </c>
      <c r="P937" s="3">
        <v>1471</v>
      </c>
      <c r="Q937" s="3">
        <v>1780</v>
      </c>
      <c r="R937" s="6">
        <v>44571</v>
      </c>
      <c r="S937" s="9">
        <f t="shared" si="104"/>
        <v>44571</v>
      </c>
      <c r="T937" s="9">
        <f t="shared" si="110"/>
        <v>51876</v>
      </c>
      <c r="U937" s="2"/>
      <c r="V937" s="2"/>
      <c r="W937" s="2"/>
    </row>
    <row r="938" spans="1:23" ht="14.5" hidden="1" x14ac:dyDescent="0.35">
      <c r="A938" s="3" t="s">
        <v>1544</v>
      </c>
      <c r="B938" s="3" t="str">
        <f>INDEX('Plant data'!D:D,MATCH('Blast furnaces'!$A938,'Plant data'!$A:$A,0))</f>
        <v>Ningde</v>
      </c>
      <c r="C938" s="3" t="str">
        <f>INDEX('Plant data'!E:E,MATCH('Blast furnaces'!$A938,'Plant data'!$A:$A,0))</f>
        <v>Fujian</v>
      </c>
      <c r="D938" s="3" t="str">
        <f>INDEX('Plant data'!F:F,MATCH('Blast furnaces'!$A938,'Plant data'!$A:$A,0))</f>
        <v>China</v>
      </c>
      <c r="E938" s="3" t="s">
        <v>1545</v>
      </c>
      <c r="F938" s="3" t="s">
        <v>62</v>
      </c>
      <c r="G938" s="5" t="s">
        <v>1546</v>
      </c>
      <c r="H938" s="3" t="s">
        <v>64</v>
      </c>
      <c r="I938" s="7">
        <v>43800</v>
      </c>
      <c r="J938" s="3" t="s">
        <v>30</v>
      </c>
      <c r="K938" s="3" t="s">
        <v>30</v>
      </c>
      <c r="L938" s="3" t="s">
        <v>30</v>
      </c>
      <c r="M938" s="3" t="s">
        <v>30</v>
      </c>
      <c r="N938" s="3" t="s">
        <v>30</v>
      </c>
      <c r="O938" s="3" t="s">
        <v>30</v>
      </c>
      <c r="P938" s="3">
        <v>1460</v>
      </c>
      <c r="Q938" s="3">
        <v>1580</v>
      </c>
      <c r="R938" s="8"/>
      <c r="S938" s="9" t="str">
        <f t="shared" si="104"/>
        <v/>
      </c>
      <c r="T938" s="2"/>
      <c r="U938" s="2"/>
      <c r="V938" s="2"/>
      <c r="W938" s="2"/>
    </row>
    <row r="939" spans="1:23" ht="14.5" hidden="1" x14ac:dyDescent="0.35">
      <c r="A939" s="3" t="s">
        <v>1547</v>
      </c>
      <c r="B939" s="3" t="str">
        <f>INDEX('Plant data'!D:D,MATCH('Blast furnaces'!$A939,'Plant data'!$A:$A,0))</f>
        <v>Tangshan</v>
      </c>
      <c r="C939" s="3" t="str">
        <f>INDEX('Plant data'!E:E,MATCH('Blast furnaces'!$A939,'Plant data'!$A:$A,0))</f>
        <v>Hebei</v>
      </c>
      <c r="D939" s="3" t="str">
        <f>INDEX('Plant data'!F:F,MATCH('Blast furnaces'!$A939,'Plant data'!$A:$A,0))</f>
        <v>China</v>
      </c>
      <c r="E939" s="3" t="s">
        <v>1548</v>
      </c>
      <c r="F939" s="3" t="s">
        <v>33</v>
      </c>
      <c r="G939" s="5" t="s">
        <v>1549</v>
      </c>
      <c r="H939" s="3" t="s">
        <v>29</v>
      </c>
      <c r="I939" s="3" t="s">
        <v>30</v>
      </c>
      <c r="J939" s="3" t="s">
        <v>30</v>
      </c>
      <c r="K939" s="3">
        <v>2020</v>
      </c>
      <c r="L939" s="3">
        <v>5</v>
      </c>
      <c r="M939" s="3" t="s">
        <v>30</v>
      </c>
      <c r="N939" s="3" t="s">
        <v>30</v>
      </c>
      <c r="O939" s="3" t="s">
        <v>30</v>
      </c>
      <c r="P939" s="3">
        <v>2440</v>
      </c>
      <c r="Q939" s="3">
        <v>2922</v>
      </c>
      <c r="R939" s="6">
        <v>44876</v>
      </c>
      <c r="S939" s="9">
        <f t="shared" si="104"/>
        <v>44876</v>
      </c>
      <c r="T939" s="9">
        <f t="shared" ref="T939:T941" si="111">IF(R939="","",EDATE(S939,240))</f>
        <v>52181</v>
      </c>
      <c r="U939" s="2"/>
      <c r="V939" s="2"/>
      <c r="W939" s="2"/>
    </row>
    <row r="940" spans="1:23" ht="14.5" hidden="1" x14ac:dyDescent="0.35">
      <c r="A940" s="3" t="s">
        <v>1547</v>
      </c>
      <c r="B940" s="3" t="str">
        <f>INDEX('Plant data'!D:D,MATCH('Blast furnaces'!$A940,'Plant data'!$A:$A,0))</f>
        <v>Tangshan</v>
      </c>
      <c r="C940" s="3" t="str">
        <f>INDEX('Plant data'!E:E,MATCH('Blast furnaces'!$A940,'Plant data'!$A:$A,0))</f>
        <v>Hebei</v>
      </c>
      <c r="D940" s="3" t="str">
        <f>INDEX('Plant data'!F:F,MATCH('Blast furnaces'!$A940,'Plant data'!$A:$A,0))</f>
        <v>China</v>
      </c>
      <c r="E940" s="3" t="s">
        <v>1550</v>
      </c>
      <c r="F940" s="3" t="s">
        <v>27</v>
      </c>
      <c r="G940" s="5" t="s">
        <v>1549</v>
      </c>
      <c r="H940" s="3" t="s">
        <v>29</v>
      </c>
      <c r="I940" s="3" t="s">
        <v>30</v>
      </c>
      <c r="J940" s="3" t="s">
        <v>30</v>
      </c>
      <c r="K940" s="3">
        <v>2020</v>
      </c>
      <c r="L940" s="3">
        <v>5</v>
      </c>
      <c r="M940" s="3" t="s">
        <v>30</v>
      </c>
      <c r="N940" s="3" t="s">
        <v>30</v>
      </c>
      <c r="O940" s="3" t="s">
        <v>30</v>
      </c>
      <c r="P940" s="3">
        <v>2440</v>
      </c>
      <c r="Q940" s="3">
        <v>2922</v>
      </c>
      <c r="R940" s="8"/>
      <c r="S940" s="9" t="str">
        <f t="shared" si="104"/>
        <v/>
      </c>
      <c r="T940" s="9" t="str">
        <f t="shared" si="111"/>
        <v/>
      </c>
      <c r="U940" s="2"/>
      <c r="V940" s="2"/>
      <c r="W940" s="2"/>
    </row>
    <row r="941" spans="1:23" ht="14.5" hidden="1" x14ac:dyDescent="0.35">
      <c r="A941" s="3" t="s">
        <v>1547</v>
      </c>
      <c r="B941" s="3" t="str">
        <f>INDEX('Plant data'!D:D,MATCH('Blast furnaces'!$A941,'Plant data'!$A:$A,0))</f>
        <v>Tangshan</v>
      </c>
      <c r="C941" s="3" t="str">
        <f>INDEX('Plant data'!E:E,MATCH('Blast furnaces'!$A941,'Plant data'!$A:$A,0))</f>
        <v>Hebei</v>
      </c>
      <c r="D941" s="3" t="str">
        <f>INDEX('Plant data'!F:F,MATCH('Blast furnaces'!$A941,'Plant data'!$A:$A,0))</f>
        <v>China</v>
      </c>
      <c r="E941" s="3" t="s">
        <v>1551</v>
      </c>
      <c r="F941" s="3" t="s">
        <v>79</v>
      </c>
      <c r="G941" s="5" t="s">
        <v>1549</v>
      </c>
      <c r="H941" s="3" t="s">
        <v>29</v>
      </c>
      <c r="I941" s="3" t="s">
        <v>30</v>
      </c>
      <c r="J941" s="3" t="s">
        <v>30</v>
      </c>
      <c r="K941" s="3">
        <v>2021</v>
      </c>
      <c r="L941" s="3">
        <v>4</v>
      </c>
      <c r="M941" s="3" t="s">
        <v>30</v>
      </c>
      <c r="N941" s="3" t="s">
        <v>30</v>
      </c>
      <c r="O941" s="3" t="s">
        <v>30</v>
      </c>
      <c r="P941" s="3">
        <v>2440</v>
      </c>
      <c r="Q941" s="3">
        <v>2922</v>
      </c>
      <c r="R941" s="8"/>
      <c r="S941" s="9" t="str">
        <f t="shared" si="104"/>
        <v/>
      </c>
      <c r="T941" s="9" t="str">
        <f t="shared" si="111"/>
        <v/>
      </c>
      <c r="U941" s="2"/>
      <c r="V941" s="2"/>
      <c r="W941" s="2"/>
    </row>
    <row r="942" spans="1:23" ht="14.5" hidden="1" x14ac:dyDescent="0.35">
      <c r="A942" s="3" t="s">
        <v>1547</v>
      </c>
      <c r="B942" s="3" t="str">
        <f>INDEX('Plant data'!D:D,MATCH('Blast furnaces'!$A942,'Plant data'!$A:$A,0))</f>
        <v>Tangshan</v>
      </c>
      <c r="C942" s="3" t="str">
        <f>INDEX('Plant data'!E:E,MATCH('Blast furnaces'!$A942,'Plant data'!$A:$A,0))</f>
        <v>Hebei</v>
      </c>
      <c r="D942" s="3" t="str">
        <f>INDEX('Plant data'!F:F,MATCH('Blast furnaces'!$A942,'Plant data'!$A:$A,0))</f>
        <v>China</v>
      </c>
      <c r="E942" s="3" t="s">
        <v>1552</v>
      </c>
      <c r="F942" s="3" t="s">
        <v>62</v>
      </c>
      <c r="G942" s="5" t="s">
        <v>1549</v>
      </c>
      <c r="H942" s="3" t="s">
        <v>224</v>
      </c>
      <c r="I942" s="3">
        <v>2021</v>
      </c>
      <c r="J942" s="3">
        <v>2022</v>
      </c>
      <c r="K942" s="3" t="s">
        <v>30</v>
      </c>
      <c r="L942" s="3" t="s">
        <v>30</v>
      </c>
      <c r="M942" s="3" t="s">
        <v>30</v>
      </c>
      <c r="N942" s="3" t="s">
        <v>30</v>
      </c>
      <c r="O942" s="3" t="s">
        <v>30</v>
      </c>
      <c r="P942" s="3">
        <v>2670</v>
      </c>
      <c r="Q942" s="3">
        <v>3200</v>
      </c>
      <c r="R942" s="8"/>
      <c r="S942" s="9" t="str">
        <f t="shared" si="104"/>
        <v/>
      </c>
      <c r="T942" s="2"/>
      <c r="U942" s="2"/>
      <c r="V942" s="2"/>
      <c r="W942" s="2"/>
    </row>
    <row r="943" spans="1:23" ht="14.5" hidden="1" x14ac:dyDescent="0.35">
      <c r="A943" s="3" t="s">
        <v>1553</v>
      </c>
      <c r="B943" s="3" t="str">
        <f>INDEX('Plant data'!D:D,MATCH('Blast furnaces'!$A943,'Plant data'!$A:$A,0))</f>
        <v>unknown</v>
      </c>
      <c r="C943" s="3" t="str">
        <f>INDEX('Plant data'!E:E,MATCH('Blast furnaces'!$A943,'Plant data'!$A:$A,0))</f>
        <v>Shanxi</v>
      </c>
      <c r="D943" s="3" t="str">
        <f>INDEX('Plant data'!F:F,MATCH('Blast furnaces'!$A943,'Plant data'!$A:$A,0))</f>
        <v>China</v>
      </c>
      <c r="E943" s="3" t="s">
        <v>1554</v>
      </c>
      <c r="F943" s="3" t="s">
        <v>33</v>
      </c>
      <c r="G943" s="5" t="s">
        <v>1555</v>
      </c>
      <c r="H943" s="3" t="s">
        <v>29</v>
      </c>
      <c r="I943" s="3" t="s">
        <v>30</v>
      </c>
      <c r="J943" s="3" t="s">
        <v>30</v>
      </c>
      <c r="K943" s="3">
        <v>2019</v>
      </c>
      <c r="L943" s="3">
        <v>6</v>
      </c>
      <c r="M943" s="3" t="s">
        <v>30</v>
      </c>
      <c r="N943" s="3" t="s">
        <v>30</v>
      </c>
      <c r="O943" s="3" t="s">
        <v>30</v>
      </c>
      <c r="P943" s="3">
        <v>1580</v>
      </c>
      <c r="Q943" s="3">
        <v>1860</v>
      </c>
      <c r="R943" s="6">
        <v>44868</v>
      </c>
      <c r="S943" s="9">
        <f t="shared" si="104"/>
        <v>44868</v>
      </c>
      <c r="T943" s="9">
        <f t="shared" ref="T943:T945" si="112">IF(R943="","",EDATE(S943,240))</f>
        <v>52173</v>
      </c>
      <c r="U943" s="2"/>
      <c r="V943" s="2"/>
      <c r="W943" s="2"/>
    </row>
    <row r="944" spans="1:23" ht="14.5" hidden="1" x14ac:dyDescent="0.35">
      <c r="A944" s="3" t="s">
        <v>1553</v>
      </c>
      <c r="B944" s="3" t="str">
        <f>INDEX('Plant data'!D:D,MATCH('Blast furnaces'!$A944,'Plant data'!$A:$A,0))</f>
        <v>unknown</v>
      </c>
      <c r="C944" s="3" t="str">
        <f>INDEX('Plant data'!E:E,MATCH('Blast furnaces'!$A944,'Plant data'!$A:$A,0))</f>
        <v>Shanxi</v>
      </c>
      <c r="D944" s="3" t="str">
        <f>INDEX('Plant data'!F:F,MATCH('Blast furnaces'!$A944,'Plant data'!$A:$A,0))</f>
        <v>China</v>
      </c>
      <c r="E944" s="3" t="s">
        <v>1556</v>
      </c>
      <c r="F944" s="3" t="s">
        <v>27</v>
      </c>
      <c r="G944" s="5" t="s">
        <v>1555</v>
      </c>
      <c r="H944" s="3" t="s">
        <v>29</v>
      </c>
      <c r="I944" s="3" t="s">
        <v>30</v>
      </c>
      <c r="J944" s="3" t="s">
        <v>30</v>
      </c>
      <c r="K944" s="3">
        <v>2019</v>
      </c>
      <c r="L944" s="3">
        <v>6</v>
      </c>
      <c r="M944" s="3" t="s">
        <v>30</v>
      </c>
      <c r="N944" s="3" t="s">
        <v>30</v>
      </c>
      <c r="O944" s="3" t="s">
        <v>30</v>
      </c>
      <c r="P944" s="3">
        <v>1580</v>
      </c>
      <c r="Q944" s="3">
        <v>1860</v>
      </c>
      <c r="R944" s="6">
        <v>44868</v>
      </c>
      <c r="S944" s="9">
        <f t="shared" si="104"/>
        <v>44868</v>
      </c>
      <c r="T944" s="9">
        <f t="shared" si="112"/>
        <v>52173</v>
      </c>
      <c r="U944" s="2"/>
      <c r="V944" s="2"/>
      <c r="W944" s="2"/>
    </row>
    <row r="945" spans="1:23" ht="14.5" hidden="1" x14ac:dyDescent="0.35">
      <c r="A945" s="3" t="s">
        <v>1553</v>
      </c>
      <c r="B945" s="3" t="str">
        <f>INDEX('Plant data'!D:D,MATCH('Blast furnaces'!$A945,'Plant data'!$A:$A,0))</f>
        <v>unknown</v>
      </c>
      <c r="C945" s="3" t="str">
        <f>INDEX('Plant data'!E:E,MATCH('Blast furnaces'!$A945,'Plant data'!$A:$A,0))</f>
        <v>Shanxi</v>
      </c>
      <c r="D945" s="3" t="str">
        <f>INDEX('Plant data'!F:F,MATCH('Blast furnaces'!$A945,'Plant data'!$A:$A,0))</f>
        <v>China</v>
      </c>
      <c r="E945" s="3" t="s">
        <v>1557</v>
      </c>
      <c r="F945" s="3" t="s">
        <v>79</v>
      </c>
      <c r="G945" s="5" t="s">
        <v>1555</v>
      </c>
      <c r="H945" s="3" t="s">
        <v>29</v>
      </c>
      <c r="I945" s="3" t="s">
        <v>30</v>
      </c>
      <c r="J945" s="3" t="s">
        <v>30</v>
      </c>
      <c r="K945" s="3">
        <v>2022</v>
      </c>
      <c r="L945" s="3">
        <v>3</v>
      </c>
      <c r="M945" s="3" t="s">
        <v>30</v>
      </c>
      <c r="N945" s="3" t="s">
        <v>30</v>
      </c>
      <c r="O945" s="3" t="s">
        <v>30</v>
      </c>
      <c r="P945" s="3">
        <v>1580</v>
      </c>
      <c r="Q945" s="3">
        <v>1860</v>
      </c>
      <c r="R945" s="6">
        <v>45197</v>
      </c>
      <c r="S945" s="9">
        <f t="shared" si="104"/>
        <v>45197</v>
      </c>
      <c r="T945" s="9">
        <f t="shared" si="112"/>
        <v>52502</v>
      </c>
      <c r="U945" s="2"/>
      <c r="V945" s="2"/>
      <c r="W945" s="2"/>
    </row>
    <row r="946" spans="1:23" ht="14.5" hidden="1" x14ac:dyDescent="0.35">
      <c r="A946" s="3" t="s">
        <v>1553</v>
      </c>
      <c r="B946" s="3" t="str">
        <f>INDEX('Plant data'!D:D,MATCH('Blast furnaces'!$A946,'Plant data'!$A:$A,0))</f>
        <v>unknown</v>
      </c>
      <c r="C946" s="3" t="str">
        <f>INDEX('Plant data'!E:E,MATCH('Blast furnaces'!$A946,'Plant data'!$A:$A,0))</f>
        <v>Shanxi</v>
      </c>
      <c r="D946" s="3" t="str">
        <f>INDEX('Plant data'!F:F,MATCH('Blast furnaces'!$A946,'Plant data'!$A:$A,0))</f>
        <v>China</v>
      </c>
      <c r="E946" s="3" t="s">
        <v>1558</v>
      </c>
      <c r="F946" s="3" t="s">
        <v>62</v>
      </c>
      <c r="G946" s="5" t="s">
        <v>1555</v>
      </c>
      <c r="H946" s="3" t="s">
        <v>313</v>
      </c>
      <c r="I946" s="6">
        <v>45152</v>
      </c>
      <c r="J946" s="3" t="s">
        <v>30</v>
      </c>
      <c r="K946" s="3" t="s">
        <v>30</v>
      </c>
      <c r="L946" s="3" t="s">
        <v>30</v>
      </c>
      <c r="M946" s="3" t="s">
        <v>30</v>
      </c>
      <c r="N946" s="3" t="s">
        <v>30</v>
      </c>
      <c r="O946" s="3" t="s">
        <v>30</v>
      </c>
      <c r="P946" s="3">
        <v>1580</v>
      </c>
      <c r="Q946" s="3">
        <v>1860</v>
      </c>
      <c r="R946" s="8"/>
      <c r="S946" s="9" t="str">
        <f t="shared" si="104"/>
        <v/>
      </c>
      <c r="T946" s="2"/>
      <c r="U946" s="2"/>
      <c r="V946" s="2"/>
      <c r="W946" s="2"/>
    </row>
    <row r="947" spans="1:23" ht="14.5" hidden="1" x14ac:dyDescent="0.35">
      <c r="A947" s="3" t="s">
        <v>1559</v>
      </c>
      <c r="B947" s="3" t="str">
        <f>INDEX('Plant data'!D:D,MATCH('Blast furnaces'!$A947,'Plant data'!$A:$A,0))</f>
        <v>Xianning</v>
      </c>
      <c r="C947" s="3" t="str">
        <f>INDEX('Plant data'!E:E,MATCH('Blast furnaces'!$A947,'Plant data'!$A:$A,0))</f>
        <v>Hubei</v>
      </c>
      <c r="D947" s="3" t="str">
        <f>INDEX('Plant data'!F:F,MATCH('Blast furnaces'!$A947,'Plant data'!$A:$A,0))</f>
        <v>China</v>
      </c>
      <c r="E947" s="3" t="s">
        <v>1560</v>
      </c>
      <c r="F947" s="3" t="s">
        <v>33</v>
      </c>
      <c r="G947" s="5" t="s">
        <v>1561</v>
      </c>
      <c r="H947" s="3" t="s">
        <v>29</v>
      </c>
      <c r="I947" s="3" t="s">
        <v>30</v>
      </c>
      <c r="J947" s="4">
        <v>41883</v>
      </c>
      <c r="K947" s="3">
        <v>2015</v>
      </c>
      <c r="L947" s="3">
        <v>10</v>
      </c>
      <c r="M947" s="3" t="s">
        <v>30</v>
      </c>
      <c r="N947" s="3" t="s">
        <v>30</v>
      </c>
      <c r="O947" s="3" t="s">
        <v>30</v>
      </c>
      <c r="P947" s="3">
        <v>1500</v>
      </c>
      <c r="Q947" s="3">
        <v>1350</v>
      </c>
      <c r="R947" s="8"/>
      <c r="S947" s="9" t="str">
        <f t="shared" si="104"/>
        <v/>
      </c>
      <c r="T947" s="9" t="str">
        <f t="shared" ref="T947:T949" si="113">IF(R947="","",EDATE(S947,240))</f>
        <v/>
      </c>
      <c r="U947" s="2"/>
      <c r="V947" s="2"/>
      <c r="W947" s="2"/>
    </row>
    <row r="948" spans="1:23" ht="14.5" hidden="1" x14ac:dyDescent="0.35">
      <c r="A948" s="3" t="s">
        <v>1559</v>
      </c>
      <c r="B948" s="3" t="str">
        <f>INDEX('Plant data'!D:D,MATCH('Blast furnaces'!$A948,'Plant data'!$A:$A,0))</f>
        <v>Xianning</v>
      </c>
      <c r="C948" s="3" t="str">
        <f>INDEX('Plant data'!E:E,MATCH('Blast furnaces'!$A948,'Plant data'!$A:$A,0))</f>
        <v>Hubei</v>
      </c>
      <c r="D948" s="3" t="str">
        <f>INDEX('Plant data'!F:F,MATCH('Blast furnaces'!$A948,'Plant data'!$A:$A,0))</f>
        <v>China</v>
      </c>
      <c r="E948" s="3" t="s">
        <v>1562</v>
      </c>
      <c r="F948" s="3" t="s">
        <v>27</v>
      </c>
      <c r="G948" s="5" t="s">
        <v>1561</v>
      </c>
      <c r="H948" s="3" t="s">
        <v>29</v>
      </c>
      <c r="I948" s="3" t="s">
        <v>30</v>
      </c>
      <c r="J948" s="3" t="s">
        <v>30</v>
      </c>
      <c r="K948" s="3">
        <v>2015</v>
      </c>
      <c r="L948" s="3">
        <v>10</v>
      </c>
      <c r="M948" s="3" t="s">
        <v>30</v>
      </c>
      <c r="N948" s="3" t="s">
        <v>30</v>
      </c>
      <c r="O948" s="3" t="s">
        <v>30</v>
      </c>
      <c r="P948" s="3">
        <v>1500</v>
      </c>
      <c r="Q948" s="3">
        <v>1350</v>
      </c>
      <c r="R948" s="6">
        <v>44697</v>
      </c>
      <c r="S948" s="9">
        <f t="shared" si="104"/>
        <v>44697</v>
      </c>
      <c r="T948" s="9">
        <f t="shared" si="113"/>
        <v>52002</v>
      </c>
      <c r="U948" s="2"/>
      <c r="V948" s="2"/>
      <c r="W948" s="2"/>
    </row>
    <row r="949" spans="1:23" ht="14.5" hidden="1" x14ac:dyDescent="0.35">
      <c r="A949" s="3" t="s">
        <v>1563</v>
      </c>
      <c r="B949" s="3" t="str">
        <f>INDEX('Plant data'!D:D,MATCH('Blast furnaces'!$A949,'Plant data'!$A:$A,0))</f>
        <v>Yangwu</v>
      </c>
      <c r="C949" s="3" t="str">
        <f>INDEX('Plant data'!E:E,MATCH('Blast furnaces'!$A949,'Plant data'!$A:$A,0))</f>
        <v>Yunnan</v>
      </c>
      <c r="D949" s="3" t="str">
        <f>INDEX('Plant data'!F:F,MATCH('Blast furnaces'!$A949,'Plant data'!$A:$A,0))</f>
        <v>China</v>
      </c>
      <c r="E949" s="3" t="s">
        <v>1564</v>
      </c>
      <c r="F949" s="3" t="s">
        <v>33</v>
      </c>
      <c r="G949" s="5" t="s">
        <v>1565</v>
      </c>
      <c r="H949" s="3" t="s">
        <v>29</v>
      </c>
      <c r="I949" s="6">
        <v>43693</v>
      </c>
      <c r="J949" s="3" t="s">
        <v>30</v>
      </c>
      <c r="K949" s="3">
        <v>2021</v>
      </c>
      <c r="L949" s="3">
        <v>4</v>
      </c>
      <c r="M949" s="3" t="s">
        <v>30</v>
      </c>
      <c r="N949" s="3" t="s">
        <v>30</v>
      </c>
      <c r="O949" s="3" t="s">
        <v>30</v>
      </c>
      <c r="P949" s="3">
        <v>1220</v>
      </c>
      <c r="Q949" s="3">
        <v>1350</v>
      </c>
      <c r="R949" s="7">
        <v>45261</v>
      </c>
      <c r="S949" s="9">
        <f t="shared" si="104"/>
        <v>45261</v>
      </c>
      <c r="T949" s="9">
        <f t="shared" si="113"/>
        <v>52566</v>
      </c>
      <c r="U949" s="2"/>
      <c r="V949" s="2"/>
      <c r="W949" s="2"/>
    </row>
    <row r="950" spans="1:23" ht="14.5" hidden="1" x14ac:dyDescent="0.35">
      <c r="A950" s="3" t="s">
        <v>1563</v>
      </c>
      <c r="B950" s="3" t="str">
        <f>INDEX('Plant data'!D:D,MATCH('Blast furnaces'!$A950,'Plant data'!$A:$A,0))</f>
        <v>Yangwu</v>
      </c>
      <c r="C950" s="3" t="str">
        <f>INDEX('Plant data'!E:E,MATCH('Blast furnaces'!$A950,'Plant data'!$A:$A,0))</f>
        <v>Yunnan</v>
      </c>
      <c r="D950" s="3" t="str">
        <f>INDEX('Plant data'!F:F,MATCH('Blast furnaces'!$A950,'Plant data'!$A:$A,0))</f>
        <v>China</v>
      </c>
      <c r="E950" s="3" t="s">
        <v>1566</v>
      </c>
      <c r="F950" s="3" t="s">
        <v>236</v>
      </c>
      <c r="G950" s="5" t="s">
        <v>1565</v>
      </c>
      <c r="H950" s="3" t="s">
        <v>190</v>
      </c>
      <c r="I950" s="3" t="s">
        <v>30</v>
      </c>
      <c r="J950" s="3" t="s">
        <v>30</v>
      </c>
      <c r="K950" s="3" t="s">
        <v>30</v>
      </c>
      <c r="L950" s="3" t="s">
        <v>30</v>
      </c>
      <c r="M950" s="6">
        <v>43693</v>
      </c>
      <c r="N950" s="3" t="s">
        <v>30</v>
      </c>
      <c r="O950" s="3">
        <v>2023</v>
      </c>
      <c r="P950" s="3">
        <v>720</v>
      </c>
      <c r="Q950" s="3">
        <v>630</v>
      </c>
      <c r="R950" s="6">
        <v>45211</v>
      </c>
      <c r="S950" s="9">
        <f t="shared" si="104"/>
        <v>45211</v>
      </c>
      <c r="T950" s="2"/>
      <c r="U950" s="2"/>
      <c r="V950" s="2"/>
      <c r="W950" s="2"/>
    </row>
    <row r="951" spans="1:23" ht="14.5" hidden="1" x14ac:dyDescent="0.35">
      <c r="A951" s="3" t="s">
        <v>1563</v>
      </c>
      <c r="B951" s="3" t="str">
        <f>INDEX('Plant data'!D:D,MATCH('Blast furnaces'!$A951,'Plant data'!$A:$A,0))</f>
        <v>Yangwu</v>
      </c>
      <c r="C951" s="3" t="str">
        <f>INDEX('Plant data'!E:E,MATCH('Blast furnaces'!$A951,'Plant data'!$A:$A,0))</f>
        <v>Yunnan</v>
      </c>
      <c r="D951" s="3" t="str">
        <f>INDEX('Plant data'!F:F,MATCH('Blast furnaces'!$A951,'Plant data'!$A:$A,0))</f>
        <v>China</v>
      </c>
      <c r="E951" s="3" t="s">
        <v>1567</v>
      </c>
      <c r="F951" s="3" t="s">
        <v>243</v>
      </c>
      <c r="G951" s="5" t="s">
        <v>1565</v>
      </c>
      <c r="H951" s="3" t="s">
        <v>190</v>
      </c>
      <c r="I951" s="3" t="s">
        <v>30</v>
      </c>
      <c r="J951" s="3" t="s">
        <v>30</v>
      </c>
      <c r="K951" s="3" t="s">
        <v>30</v>
      </c>
      <c r="L951" s="3" t="s">
        <v>30</v>
      </c>
      <c r="M951" s="6">
        <v>43693</v>
      </c>
      <c r="N951" s="3" t="s">
        <v>30</v>
      </c>
      <c r="O951" s="3">
        <v>2023</v>
      </c>
      <c r="P951" s="3">
        <v>720</v>
      </c>
      <c r="Q951" s="3">
        <v>630</v>
      </c>
      <c r="R951" s="6">
        <v>45211</v>
      </c>
      <c r="S951" s="9">
        <f t="shared" si="104"/>
        <v>45211</v>
      </c>
      <c r="T951" s="2"/>
      <c r="U951" s="2"/>
      <c r="V951" s="2"/>
      <c r="W951" s="2"/>
    </row>
    <row r="952" spans="1:23" ht="14.5" hidden="1" x14ac:dyDescent="0.35">
      <c r="A952" s="3" t="s">
        <v>1563</v>
      </c>
      <c r="B952" s="3" t="str">
        <f>INDEX('Plant data'!D:D,MATCH('Blast furnaces'!$A952,'Plant data'!$A:$A,0))</f>
        <v>Yangwu</v>
      </c>
      <c r="C952" s="3" t="str">
        <f>INDEX('Plant data'!E:E,MATCH('Blast furnaces'!$A952,'Plant data'!$A:$A,0))</f>
        <v>Yunnan</v>
      </c>
      <c r="D952" s="3" t="str">
        <f>INDEX('Plant data'!F:F,MATCH('Blast furnaces'!$A952,'Plant data'!$A:$A,0))</f>
        <v>China</v>
      </c>
      <c r="E952" s="3" t="s">
        <v>1568</v>
      </c>
      <c r="F952" s="3" t="s">
        <v>27</v>
      </c>
      <c r="G952" s="5" t="s">
        <v>1565</v>
      </c>
      <c r="H952" s="3" t="s">
        <v>29</v>
      </c>
      <c r="I952" s="6">
        <v>43693</v>
      </c>
      <c r="J952" s="7">
        <v>44531</v>
      </c>
      <c r="K952" s="3">
        <v>2023</v>
      </c>
      <c r="L952" s="3">
        <v>2</v>
      </c>
      <c r="M952" s="3" t="s">
        <v>30</v>
      </c>
      <c r="N952" s="3" t="s">
        <v>30</v>
      </c>
      <c r="O952" s="3" t="s">
        <v>30</v>
      </c>
      <c r="P952" s="3">
        <v>1220</v>
      </c>
      <c r="Q952" s="3">
        <v>1350</v>
      </c>
      <c r="R952" s="8"/>
      <c r="S952" s="9" t="str">
        <f t="shared" si="104"/>
        <v/>
      </c>
      <c r="T952" s="9" t="str">
        <f>IF(R952="","",EDATE(S952,240))</f>
        <v/>
      </c>
      <c r="U952" s="2"/>
      <c r="V952" s="2"/>
      <c r="W952" s="2"/>
    </row>
    <row r="953" spans="1:23" ht="14.5" hidden="1" x14ac:dyDescent="0.35">
      <c r="A953" s="3" t="s">
        <v>1563</v>
      </c>
      <c r="B953" s="3" t="str">
        <f>INDEX('Plant data'!D:D,MATCH('Blast furnaces'!$A953,'Plant data'!$A:$A,0))</f>
        <v>Yangwu</v>
      </c>
      <c r="C953" s="3" t="str">
        <f>INDEX('Plant data'!E:E,MATCH('Blast furnaces'!$A953,'Plant data'!$A:$A,0))</f>
        <v>Yunnan</v>
      </c>
      <c r="D953" s="3" t="str">
        <f>INDEX('Plant data'!F:F,MATCH('Blast furnaces'!$A953,'Plant data'!$A:$A,0))</f>
        <v>China</v>
      </c>
      <c r="E953" s="3" t="s">
        <v>1569</v>
      </c>
      <c r="F953" s="3" t="s">
        <v>62</v>
      </c>
      <c r="G953" s="5" t="s">
        <v>1565</v>
      </c>
      <c r="H953" s="3" t="s">
        <v>190</v>
      </c>
      <c r="I953" s="3" t="s">
        <v>30</v>
      </c>
      <c r="J953" s="3" t="s">
        <v>30</v>
      </c>
      <c r="K953" s="3" t="s">
        <v>30</v>
      </c>
      <c r="L953" s="3" t="s">
        <v>30</v>
      </c>
      <c r="M953" s="6">
        <v>43693</v>
      </c>
      <c r="N953" s="3" t="s">
        <v>30</v>
      </c>
      <c r="O953" s="6">
        <v>43788</v>
      </c>
      <c r="P953" s="3">
        <v>550</v>
      </c>
      <c r="Q953" s="3">
        <v>450</v>
      </c>
      <c r="R953" s="8"/>
      <c r="S953" s="9" t="str">
        <f t="shared" si="104"/>
        <v/>
      </c>
      <c r="T953" s="2"/>
      <c r="U953" s="2"/>
      <c r="V953" s="2"/>
      <c r="W953" s="2"/>
    </row>
    <row r="954" spans="1:23" ht="14.5" hidden="1" x14ac:dyDescent="0.35">
      <c r="A954" s="3" t="s">
        <v>1563</v>
      </c>
      <c r="B954" s="3" t="str">
        <f>INDEX('Plant data'!D:D,MATCH('Blast furnaces'!$A954,'Plant data'!$A:$A,0))</f>
        <v>Yangwu</v>
      </c>
      <c r="C954" s="3" t="str">
        <f>INDEX('Plant data'!E:E,MATCH('Blast furnaces'!$A954,'Plant data'!$A:$A,0))</f>
        <v>Yunnan</v>
      </c>
      <c r="D954" s="3" t="str">
        <f>INDEX('Plant data'!F:F,MATCH('Blast furnaces'!$A954,'Plant data'!$A:$A,0))</f>
        <v>China</v>
      </c>
      <c r="E954" s="3" t="s">
        <v>1570</v>
      </c>
      <c r="F954" s="3" t="s">
        <v>180</v>
      </c>
      <c r="G954" s="5" t="s">
        <v>1565</v>
      </c>
      <c r="H954" s="3" t="s">
        <v>190</v>
      </c>
      <c r="I954" s="3" t="s">
        <v>30</v>
      </c>
      <c r="J954" s="3" t="s">
        <v>30</v>
      </c>
      <c r="K954" s="3" t="s">
        <v>30</v>
      </c>
      <c r="L954" s="3" t="s">
        <v>30</v>
      </c>
      <c r="M954" s="6">
        <v>43693</v>
      </c>
      <c r="N954" s="3" t="s">
        <v>30</v>
      </c>
      <c r="O954" s="6">
        <v>44196</v>
      </c>
      <c r="P954" s="3">
        <v>680</v>
      </c>
      <c r="Q954" s="3">
        <v>580</v>
      </c>
      <c r="R954" s="8"/>
      <c r="S954" s="9" t="str">
        <f t="shared" si="104"/>
        <v/>
      </c>
      <c r="T954" s="2"/>
      <c r="U954" s="2"/>
      <c r="V954" s="2"/>
      <c r="W954" s="2"/>
    </row>
    <row r="955" spans="1:23" ht="14.5" hidden="1" x14ac:dyDescent="0.35">
      <c r="A955" s="3" t="s">
        <v>1571</v>
      </c>
      <c r="B955" s="3" t="str">
        <f>INDEX('Plant data'!D:D,MATCH('Blast furnaces'!$A955,'Plant data'!$A:$A,0))</f>
        <v>Tangshan</v>
      </c>
      <c r="C955" s="3" t="str">
        <f>INDEX('Plant data'!E:E,MATCH('Blast furnaces'!$A955,'Plant data'!$A:$A,0))</f>
        <v>Hebei</v>
      </c>
      <c r="D955" s="3" t="str">
        <f>INDEX('Plant data'!F:F,MATCH('Blast furnaces'!$A955,'Plant data'!$A:$A,0))</f>
        <v>China</v>
      </c>
      <c r="E955" s="3" t="s">
        <v>1572</v>
      </c>
      <c r="F955" s="3" t="s">
        <v>62</v>
      </c>
      <c r="G955" s="5" t="s">
        <v>1573</v>
      </c>
      <c r="H955" s="3" t="s">
        <v>29</v>
      </c>
      <c r="I955" s="3" t="s">
        <v>30</v>
      </c>
      <c r="J955" s="3" t="s">
        <v>30</v>
      </c>
      <c r="K955" s="3">
        <v>2021</v>
      </c>
      <c r="L955" s="3">
        <v>4</v>
      </c>
      <c r="M955" s="3" t="s">
        <v>30</v>
      </c>
      <c r="N955" s="3" t="s">
        <v>30</v>
      </c>
      <c r="O955" s="3" t="s">
        <v>30</v>
      </c>
      <c r="P955" s="3">
        <v>1968</v>
      </c>
      <c r="Q955" s="3">
        <v>2300</v>
      </c>
      <c r="R955" s="8"/>
      <c r="S955" s="9" t="str">
        <f t="shared" si="104"/>
        <v/>
      </c>
      <c r="T955" s="9" t="str">
        <f t="shared" ref="T955:T968" si="114">IF(R955="","",EDATE(S955,240))</f>
        <v/>
      </c>
      <c r="U955" s="2"/>
      <c r="V955" s="2"/>
      <c r="W955" s="2"/>
    </row>
    <row r="956" spans="1:23" ht="14.5" hidden="1" x14ac:dyDescent="0.35">
      <c r="A956" s="3" t="s">
        <v>1574</v>
      </c>
      <c r="B956" s="3" t="str">
        <f>INDEX('Plant data'!D:D,MATCH('Blast furnaces'!$A956,'Plant data'!$A:$A,0))</f>
        <v>Tangshan</v>
      </c>
      <c r="C956" s="3" t="str">
        <f>INDEX('Plant data'!E:E,MATCH('Blast furnaces'!$A956,'Plant data'!$A:$A,0))</f>
        <v>Hebei</v>
      </c>
      <c r="D956" s="3" t="str">
        <f>INDEX('Plant data'!F:F,MATCH('Blast furnaces'!$A956,'Plant data'!$A:$A,0))</f>
        <v>China</v>
      </c>
      <c r="E956" s="3" t="s">
        <v>1575</v>
      </c>
      <c r="F956" s="3" t="s">
        <v>33</v>
      </c>
      <c r="G956" s="5" t="s">
        <v>1576</v>
      </c>
      <c r="H956" s="3" t="s">
        <v>29</v>
      </c>
      <c r="I956" s="3">
        <v>2019</v>
      </c>
      <c r="J956" s="3" t="s">
        <v>30</v>
      </c>
      <c r="K956" s="3">
        <v>2022</v>
      </c>
      <c r="L956" s="3">
        <v>3</v>
      </c>
      <c r="M956" s="3" t="s">
        <v>30</v>
      </c>
      <c r="N956" s="3" t="s">
        <v>30</v>
      </c>
      <c r="O956" s="3" t="s">
        <v>30</v>
      </c>
      <c r="P956" s="3">
        <v>1520</v>
      </c>
      <c r="Q956" s="3">
        <v>1780</v>
      </c>
      <c r="R956" s="8"/>
      <c r="S956" s="9" t="str">
        <f t="shared" si="104"/>
        <v/>
      </c>
      <c r="T956" s="9" t="str">
        <f t="shared" si="114"/>
        <v/>
      </c>
      <c r="U956" s="2"/>
      <c r="V956" s="2"/>
      <c r="W956" s="2"/>
    </row>
    <row r="957" spans="1:23" ht="14.5" hidden="1" x14ac:dyDescent="0.35">
      <c r="A957" s="3" t="s">
        <v>1574</v>
      </c>
      <c r="B957" s="3" t="str">
        <f>INDEX('Plant data'!D:D,MATCH('Blast furnaces'!$A957,'Plant data'!$A:$A,0))</f>
        <v>Tangshan</v>
      </c>
      <c r="C957" s="3" t="str">
        <f>INDEX('Plant data'!E:E,MATCH('Blast furnaces'!$A957,'Plant data'!$A:$A,0))</f>
        <v>Hebei</v>
      </c>
      <c r="D957" s="3" t="str">
        <f>INDEX('Plant data'!F:F,MATCH('Blast furnaces'!$A957,'Plant data'!$A:$A,0))</f>
        <v>China</v>
      </c>
      <c r="E957" s="3" t="s">
        <v>1577</v>
      </c>
      <c r="F957" s="3" t="s">
        <v>27</v>
      </c>
      <c r="G957" s="5" t="s">
        <v>1576</v>
      </c>
      <c r="H957" s="3" t="s">
        <v>29</v>
      </c>
      <c r="I957" s="3">
        <v>2019</v>
      </c>
      <c r="J957" s="3" t="s">
        <v>30</v>
      </c>
      <c r="K957" s="3">
        <v>2021</v>
      </c>
      <c r="L957" s="3">
        <v>4</v>
      </c>
      <c r="M957" s="3" t="s">
        <v>30</v>
      </c>
      <c r="N957" s="3" t="s">
        <v>30</v>
      </c>
      <c r="O957" s="3" t="s">
        <v>30</v>
      </c>
      <c r="P957" s="3">
        <v>1520</v>
      </c>
      <c r="Q957" s="3">
        <v>1780</v>
      </c>
      <c r="R957" s="6">
        <v>44994</v>
      </c>
      <c r="S957" s="9">
        <f t="shared" si="104"/>
        <v>44994</v>
      </c>
      <c r="T957" s="9">
        <f t="shared" si="114"/>
        <v>52299</v>
      </c>
      <c r="U957" s="2"/>
      <c r="V957" s="2"/>
      <c r="W957" s="2"/>
    </row>
    <row r="958" spans="1:23" ht="14.5" hidden="1" x14ac:dyDescent="0.35">
      <c r="A958" s="3" t="s">
        <v>1578</v>
      </c>
      <c r="B958" s="3" t="str">
        <f>INDEX('Plant data'!D:D,MATCH('Blast furnaces'!$A958,'Plant data'!$A:$A,0))</f>
        <v>Handan</v>
      </c>
      <c r="C958" s="3" t="str">
        <f>INDEX('Plant data'!E:E,MATCH('Blast furnaces'!$A958,'Plant data'!$A:$A,0))</f>
        <v>Hebei</v>
      </c>
      <c r="D958" s="3" t="str">
        <f>INDEX('Plant data'!F:F,MATCH('Blast furnaces'!$A958,'Plant data'!$A:$A,0))</f>
        <v>China</v>
      </c>
      <c r="E958" s="3" t="s">
        <v>1579</v>
      </c>
      <c r="F958" s="3" t="s">
        <v>33</v>
      </c>
      <c r="G958" s="5" t="s">
        <v>1580</v>
      </c>
      <c r="H958" s="3" t="s">
        <v>29</v>
      </c>
      <c r="I958" s="3" t="s">
        <v>30</v>
      </c>
      <c r="J958" s="3" t="s">
        <v>30</v>
      </c>
      <c r="K958" s="3">
        <v>2021</v>
      </c>
      <c r="L958" s="3">
        <v>4</v>
      </c>
      <c r="M958" s="3" t="s">
        <v>30</v>
      </c>
      <c r="N958" s="3" t="s">
        <v>30</v>
      </c>
      <c r="O958" s="3" t="s">
        <v>30</v>
      </c>
      <c r="P958" s="3">
        <v>1340</v>
      </c>
      <c r="Q958" s="3">
        <v>1520</v>
      </c>
      <c r="R958" s="8"/>
      <c r="S958" s="9" t="str">
        <f t="shared" si="104"/>
        <v/>
      </c>
      <c r="T958" s="9" t="str">
        <f t="shared" si="114"/>
        <v/>
      </c>
      <c r="U958" s="2"/>
      <c r="V958" s="2"/>
      <c r="W958" s="2"/>
    </row>
    <row r="959" spans="1:23" ht="14.5" hidden="1" x14ac:dyDescent="0.35">
      <c r="A959" s="3" t="s">
        <v>1578</v>
      </c>
      <c r="B959" s="3" t="str">
        <f>INDEX('Plant data'!D:D,MATCH('Blast furnaces'!$A959,'Plant data'!$A:$A,0))</f>
        <v>Handan</v>
      </c>
      <c r="C959" s="3" t="str">
        <f>INDEX('Plant data'!E:E,MATCH('Blast furnaces'!$A959,'Plant data'!$A:$A,0))</f>
        <v>Hebei</v>
      </c>
      <c r="D959" s="3" t="str">
        <f>INDEX('Plant data'!F:F,MATCH('Blast furnaces'!$A959,'Plant data'!$A:$A,0))</f>
        <v>China</v>
      </c>
      <c r="E959" s="3" t="s">
        <v>1581</v>
      </c>
      <c r="F959" s="3" t="s">
        <v>27</v>
      </c>
      <c r="G959" s="5" t="s">
        <v>1580</v>
      </c>
      <c r="H959" s="3" t="s">
        <v>29</v>
      </c>
      <c r="I959" s="3" t="s">
        <v>30</v>
      </c>
      <c r="J959" s="3" t="s">
        <v>30</v>
      </c>
      <c r="K959" s="3">
        <v>2021</v>
      </c>
      <c r="L959" s="3">
        <v>4</v>
      </c>
      <c r="M959" s="3" t="s">
        <v>30</v>
      </c>
      <c r="N959" s="3" t="s">
        <v>30</v>
      </c>
      <c r="O959" s="3" t="s">
        <v>30</v>
      </c>
      <c r="P959" s="3">
        <v>1340</v>
      </c>
      <c r="Q959" s="3">
        <v>1520</v>
      </c>
      <c r="R959" s="8"/>
      <c r="S959" s="9" t="str">
        <f t="shared" si="104"/>
        <v/>
      </c>
      <c r="T959" s="9" t="str">
        <f t="shared" si="114"/>
        <v/>
      </c>
      <c r="U959" s="2"/>
      <c r="V959" s="2"/>
      <c r="W959" s="2"/>
    </row>
    <row r="960" spans="1:23" ht="14.5" hidden="1" x14ac:dyDescent="0.35">
      <c r="A960" s="3" t="s">
        <v>1578</v>
      </c>
      <c r="B960" s="3" t="str">
        <f>INDEX('Plant data'!D:D,MATCH('Blast furnaces'!$A960,'Plant data'!$A:$A,0))</f>
        <v>Handan</v>
      </c>
      <c r="C960" s="3" t="str">
        <f>INDEX('Plant data'!E:E,MATCH('Blast furnaces'!$A960,'Plant data'!$A:$A,0))</f>
        <v>Hebei</v>
      </c>
      <c r="D960" s="3" t="str">
        <f>INDEX('Plant data'!F:F,MATCH('Blast furnaces'!$A960,'Plant data'!$A:$A,0))</f>
        <v>China</v>
      </c>
      <c r="E960" s="3" t="s">
        <v>1582</v>
      </c>
      <c r="F960" s="3" t="s">
        <v>62</v>
      </c>
      <c r="G960" s="5" t="s">
        <v>1580</v>
      </c>
      <c r="H960" s="3" t="s">
        <v>29</v>
      </c>
      <c r="I960" s="4">
        <v>44562</v>
      </c>
      <c r="J960" s="4">
        <v>44805</v>
      </c>
      <c r="K960" s="3">
        <v>2023</v>
      </c>
      <c r="L960" s="3">
        <v>2</v>
      </c>
      <c r="M960" s="3" t="s">
        <v>30</v>
      </c>
      <c r="N960" s="3" t="s">
        <v>30</v>
      </c>
      <c r="O960" s="3" t="s">
        <v>30</v>
      </c>
      <c r="P960" s="3">
        <v>1130</v>
      </c>
      <c r="Q960" s="3">
        <v>1200</v>
      </c>
      <c r="R960" s="8"/>
      <c r="S960" s="9" t="str">
        <f t="shared" si="104"/>
        <v/>
      </c>
      <c r="T960" s="9" t="str">
        <f t="shared" si="114"/>
        <v/>
      </c>
      <c r="U960" s="2"/>
      <c r="V960" s="2"/>
      <c r="W960" s="2"/>
    </row>
    <row r="961" spans="1:23" ht="14.5" hidden="1" x14ac:dyDescent="0.35">
      <c r="A961" s="3" t="s">
        <v>1583</v>
      </c>
      <c r="B961" s="3" t="str">
        <f>INDEX('Plant data'!D:D,MATCH('Blast furnaces'!$A961,'Plant data'!$A:$A,0))</f>
        <v>Handan</v>
      </c>
      <c r="C961" s="3" t="str">
        <f>INDEX('Plant data'!E:E,MATCH('Blast furnaces'!$A961,'Plant data'!$A:$A,0))</f>
        <v>Hebei</v>
      </c>
      <c r="D961" s="3" t="str">
        <f>INDEX('Plant data'!F:F,MATCH('Blast furnaces'!$A961,'Plant data'!$A:$A,0))</f>
        <v>China</v>
      </c>
      <c r="E961" s="3" t="s">
        <v>1584</v>
      </c>
      <c r="F961" s="3" t="s">
        <v>33</v>
      </c>
      <c r="G961" s="5" t="s">
        <v>1585</v>
      </c>
      <c r="H961" s="3" t="s">
        <v>29</v>
      </c>
      <c r="I961" s="3">
        <v>2019</v>
      </c>
      <c r="J961" s="7">
        <v>44501</v>
      </c>
      <c r="K961" s="3">
        <v>2022</v>
      </c>
      <c r="L961" s="3">
        <v>3</v>
      </c>
      <c r="M961" s="3" t="s">
        <v>30</v>
      </c>
      <c r="N961" s="3" t="s">
        <v>30</v>
      </c>
      <c r="O961" s="3" t="s">
        <v>30</v>
      </c>
      <c r="P961" s="3">
        <v>2670</v>
      </c>
      <c r="Q961" s="3">
        <v>3200</v>
      </c>
      <c r="R961" s="8"/>
      <c r="S961" s="9" t="str">
        <f t="shared" si="104"/>
        <v/>
      </c>
      <c r="T961" s="9" t="str">
        <f t="shared" si="114"/>
        <v/>
      </c>
      <c r="U961" s="2"/>
      <c r="V961" s="2"/>
      <c r="W961" s="2"/>
    </row>
    <row r="962" spans="1:23" ht="14.5" hidden="1" x14ac:dyDescent="0.35">
      <c r="A962" s="3" t="s">
        <v>1583</v>
      </c>
      <c r="B962" s="3" t="str">
        <f>INDEX('Plant data'!D:D,MATCH('Blast furnaces'!$A962,'Plant data'!$A:$A,0))</f>
        <v>Handan</v>
      </c>
      <c r="C962" s="3" t="str">
        <f>INDEX('Plant data'!E:E,MATCH('Blast furnaces'!$A962,'Plant data'!$A:$A,0))</f>
        <v>Hebei</v>
      </c>
      <c r="D962" s="3" t="str">
        <f>INDEX('Plant data'!F:F,MATCH('Blast furnaces'!$A962,'Plant data'!$A:$A,0))</f>
        <v>China</v>
      </c>
      <c r="E962" s="3" t="s">
        <v>1586</v>
      </c>
      <c r="F962" s="3" t="s">
        <v>27</v>
      </c>
      <c r="G962" s="5" t="s">
        <v>1585</v>
      </c>
      <c r="H962" s="3" t="s">
        <v>29</v>
      </c>
      <c r="I962" s="3">
        <v>2019</v>
      </c>
      <c r="J962" s="7">
        <v>44501</v>
      </c>
      <c r="K962" s="3">
        <v>2024</v>
      </c>
      <c r="L962" s="3">
        <v>1</v>
      </c>
      <c r="M962" s="3" t="s">
        <v>30</v>
      </c>
      <c r="N962" s="3" t="s">
        <v>30</v>
      </c>
      <c r="O962" s="3" t="s">
        <v>30</v>
      </c>
      <c r="P962" s="3">
        <v>2980</v>
      </c>
      <c r="Q962" s="3">
        <v>3700</v>
      </c>
      <c r="R962" s="8"/>
      <c r="S962" s="9" t="str">
        <f t="shared" si="104"/>
        <v/>
      </c>
      <c r="T962" s="9" t="str">
        <f t="shared" si="114"/>
        <v/>
      </c>
      <c r="U962" s="2"/>
      <c r="V962" s="2"/>
      <c r="W962" s="2"/>
    </row>
    <row r="963" spans="1:23" ht="14.5" hidden="1" x14ac:dyDescent="0.35">
      <c r="A963" s="3" t="s">
        <v>1587</v>
      </c>
      <c r="B963" s="3" t="str">
        <f>INDEX('Plant data'!D:D,MATCH('Blast furnaces'!$A963,'Plant data'!$A:$A,0))</f>
        <v>unknown</v>
      </c>
      <c r="C963" s="3" t="str">
        <f>INDEX('Plant data'!E:E,MATCH('Blast furnaces'!$A963,'Plant data'!$A:$A,0))</f>
        <v>Inner Mongolia</v>
      </c>
      <c r="D963" s="3" t="str">
        <f>INDEX('Plant data'!F:F,MATCH('Blast furnaces'!$A963,'Plant data'!$A:$A,0))</f>
        <v>China</v>
      </c>
      <c r="E963" s="3" t="s">
        <v>1588</v>
      </c>
      <c r="F963" s="3" t="s">
        <v>33</v>
      </c>
      <c r="G963" s="5" t="s">
        <v>1589</v>
      </c>
      <c r="H963" s="3" t="s">
        <v>29</v>
      </c>
      <c r="I963" s="3" t="s">
        <v>30</v>
      </c>
      <c r="J963" s="3" t="s">
        <v>30</v>
      </c>
      <c r="K963" s="3">
        <v>2022</v>
      </c>
      <c r="L963" s="3">
        <v>3</v>
      </c>
      <c r="M963" s="3" t="s">
        <v>30</v>
      </c>
      <c r="N963" s="3" t="s">
        <v>30</v>
      </c>
      <c r="O963" s="3" t="s">
        <v>30</v>
      </c>
      <c r="P963" s="3">
        <v>1370</v>
      </c>
      <c r="Q963" s="3">
        <v>1580</v>
      </c>
      <c r="R963" s="8"/>
      <c r="S963" s="9" t="str">
        <f t="shared" ref="S963:S1026" si="115">_xlfn.LET(
  _xlpm.x, R963,
  _xlpm.t, TEXT(R963,"@"),
  IF(R963="","",
     IF(ISNUMBER(_xlpm.x),
        IF(_xlpm.x&gt;=30000, _xlpm.x, DATE(_xlpm.x,1,1)),
        DATE(
          LEFT(_xlpm.t,4),
          IF(LEN(_xlpm.t)&gt;=7, MID(_xlpm.t,6,2), 1),
          IF(LEN(_xlpm.t)&gt;=10, RIGHT(_xlpm.t,2), 1)
        )
     )
  )
)</f>
        <v/>
      </c>
      <c r="T963" s="9" t="str">
        <f t="shared" si="114"/>
        <v/>
      </c>
      <c r="U963" s="2"/>
      <c r="V963" s="2"/>
      <c r="W963" s="2"/>
    </row>
    <row r="964" spans="1:23" ht="14.5" hidden="1" x14ac:dyDescent="0.35">
      <c r="A964" s="3" t="s">
        <v>1587</v>
      </c>
      <c r="B964" s="3" t="str">
        <f>INDEX('Plant data'!D:D,MATCH('Blast furnaces'!$A964,'Plant data'!$A:$A,0))</f>
        <v>unknown</v>
      </c>
      <c r="C964" s="3" t="str">
        <f>INDEX('Plant data'!E:E,MATCH('Blast furnaces'!$A964,'Plant data'!$A:$A,0))</f>
        <v>Inner Mongolia</v>
      </c>
      <c r="D964" s="3" t="str">
        <f>INDEX('Plant data'!F:F,MATCH('Blast furnaces'!$A964,'Plant data'!$A:$A,0))</f>
        <v>China</v>
      </c>
      <c r="E964" s="3" t="s">
        <v>1590</v>
      </c>
      <c r="F964" s="3" t="s">
        <v>27</v>
      </c>
      <c r="G964" s="5" t="s">
        <v>1589</v>
      </c>
      <c r="H964" s="3" t="s">
        <v>29</v>
      </c>
      <c r="I964" s="3" t="s">
        <v>30</v>
      </c>
      <c r="J964" s="3" t="s">
        <v>30</v>
      </c>
      <c r="K964" s="3">
        <v>2022</v>
      </c>
      <c r="L964" s="3">
        <v>3</v>
      </c>
      <c r="M964" s="3" t="s">
        <v>30</v>
      </c>
      <c r="N964" s="3" t="s">
        <v>30</v>
      </c>
      <c r="O964" s="3" t="s">
        <v>30</v>
      </c>
      <c r="P964" s="3">
        <v>1370</v>
      </c>
      <c r="Q964" s="3">
        <v>1580</v>
      </c>
      <c r="R964" s="8"/>
      <c r="S964" s="9" t="str">
        <f t="shared" si="115"/>
        <v/>
      </c>
      <c r="T964" s="9" t="str">
        <f t="shared" si="114"/>
        <v/>
      </c>
      <c r="U964" s="2"/>
      <c r="V964" s="2"/>
      <c r="W964" s="2"/>
    </row>
    <row r="965" spans="1:23" ht="14.5" hidden="1" x14ac:dyDescent="0.35">
      <c r="A965" s="3" t="s">
        <v>1591</v>
      </c>
      <c r="B965" s="3" t="str">
        <f>INDEX('Plant data'!D:D,MATCH('Blast furnaces'!$A965,'Plant data'!$A:$A,0))</f>
        <v>Tangshan</v>
      </c>
      <c r="C965" s="3" t="str">
        <f>INDEX('Plant data'!E:E,MATCH('Blast furnaces'!$A965,'Plant data'!$A:$A,0))</f>
        <v>Hebei</v>
      </c>
      <c r="D965" s="3" t="str">
        <f>INDEX('Plant data'!F:F,MATCH('Blast furnaces'!$A965,'Plant data'!$A:$A,0))</f>
        <v>China</v>
      </c>
      <c r="E965" s="3" t="s">
        <v>1592</v>
      </c>
      <c r="F965" s="3" t="s">
        <v>27</v>
      </c>
      <c r="G965" s="5" t="s">
        <v>1593</v>
      </c>
      <c r="H965" s="3" t="s">
        <v>29</v>
      </c>
      <c r="I965" s="3">
        <v>2019</v>
      </c>
      <c r="J965" s="3" t="s">
        <v>30</v>
      </c>
      <c r="K965" s="3">
        <v>2022</v>
      </c>
      <c r="L965" s="3">
        <v>3</v>
      </c>
      <c r="M965" s="3" t="s">
        <v>30</v>
      </c>
      <c r="N965" s="3" t="s">
        <v>30</v>
      </c>
      <c r="O965" s="3" t="s">
        <v>30</v>
      </c>
      <c r="P965" s="3">
        <v>1330</v>
      </c>
      <c r="Q965" s="3">
        <v>1500</v>
      </c>
      <c r="R965" s="8"/>
      <c r="S965" s="9" t="str">
        <f t="shared" si="115"/>
        <v/>
      </c>
      <c r="T965" s="9" t="str">
        <f t="shared" si="114"/>
        <v/>
      </c>
      <c r="U965" s="2"/>
      <c r="V965" s="2"/>
      <c r="W965" s="2"/>
    </row>
    <row r="966" spans="1:23" ht="14.5" hidden="1" x14ac:dyDescent="0.35">
      <c r="A966" s="3" t="s">
        <v>1591</v>
      </c>
      <c r="B966" s="3" t="str">
        <f>INDEX('Plant data'!D:D,MATCH('Blast furnaces'!$A966,'Plant data'!$A:$A,0))</f>
        <v>Tangshan</v>
      </c>
      <c r="C966" s="3" t="str">
        <f>INDEX('Plant data'!E:E,MATCH('Blast furnaces'!$A966,'Plant data'!$A:$A,0))</f>
        <v>Hebei</v>
      </c>
      <c r="D966" s="3" t="str">
        <f>INDEX('Plant data'!F:F,MATCH('Blast furnaces'!$A966,'Plant data'!$A:$A,0))</f>
        <v>China</v>
      </c>
      <c r="E966" s="3" t="s">
        <v>1594</v>
      </c>
      <c r="F966" s="3" t="s">
        <v>33</v>
      </c>
      <c r="G966" s="5" t="s">
        <v>1593</v>
      </c>
      <c r="H966" s="3" t="s">
        <v>29</v>
      </c>
      <c r="I966" s="4">
        <v>43466</v>
      </c>
      <c r="J966" s="4">
        <v>44287</v>
      </c>
      <c r="K966" s="3">
        <v>2023</v>
      </c>
      <c r="L966" s="3">
        <v>2</v>
      </c>
      <c r="M966" s="3" t="s">
        <v>30</v>
      </c>
      <c r="N966" s="3" t="s">
        <v>30</v>
      </c>
      <c r="O966" s="3" t="s">
        <v>30</v>
      </c>
      <c r="P966" s="3">
        <v>1330</v>
      </c>
      <c r="Q966" s="3">
        <v>1500</v>
      </c>
      <c r="R966" s="8"/>
      <c r="S966" s="9" t="str">
        <f t="shared" si="115"/>
        <v/>
      </c>
      <c r="T966" s="9" t="str">
        <f t="shared" si="114"/>
        <v/>
      </c>
      <c r="U966" s="2"/>
      <c r="V966" s="2"/>
      <c r="W966" s="2"/>
    </row>
    <row r="967" spans="1:23" ht="14.5" hidden="1" x14ac:dyDescent="0.35">
      <c r="A967" s="3" t="s">
        <v>1595</v>
      </c>
      <c r="B967" s="3" t="str">
        <f>INDEX('Plant data'!D:D,MATCH('Blast furnaces'!$A967,'Plant data'!$A:$A,0))</f>
        <v>Tuanlin</v>
      </c>
      <c r="C967" s="3" t="str">
        <f>INDEX('Plant data'!E:E,MATCH('Blast furnaces'!$A967,'Plant data'!$A:$A,0))</f>
        <v>Shandong</v>
      </c>
      <c r="D967" s="3" t="str">
        <f>INDEX('Plant data'!F:F,MATCH('Blast furnaces'!$A967,'Plant data'!$A:$A,0))</f>
        <v>China</v>
      </c>
      <c r="E967" s="3" t="s">
        <v>1596</v>
      </c>
      <c r="F967" s="3" t="s">
        <v>62</v>
      </c>
      <c r="G967" s="5" t="s">
        <v>1597</v>
      </c>
      <c r="H967" s="3" t="s">
        <v>29</v>
      </c>
      <c r="I967" s="6">
        <v>43572</v>
      </c>
      <c r="J967" s="7">
        <v>44105</v>
      </c>
      <c r="K967" s="3">
        <v>2022</v>
      </c>
      <c r="L967" s="3">
        <v>3</v>
      </c>
      <c r="M967" s="3" t="s">
        <v>30</v>
      </c>
      <c r="N967" s="3" t="s">
        <v>30</v>
      </c>
      <c r="O967" s="3" t="s">
        <v>30</v>
      </c>
      <c r="P967" s="3">
        <v>2310</v>
      </c>
      <c r="Q967" s="3">
        <v>2770</v>
      </c>
      <c r="R967" s="8"/>
      <c r="S967" s="9" t="str">
        <f t="shared" si="115"/>
        <v/>
      </c>
      <c r="T967" s="9" t="str">
        <f t="shared" si="114"/>
        <v/>
      </c>
      <c r="U967" s="2"/>
      <c r="V967" s="2"/>
      <c r="W967" s="2"/>
    </row>
    <row r="968" spans="1:23" ht="14.5" hidden="1" x14ac:dyDescent="0.35">
      <c r="A968" s="3" t="s">
        <v>1598</v>
      </c>
      <c r="B968" s="3" t="str">
        <f>INDEX('Plant data'!D:D,MATCH('Blast furnaces'!$A968,'Plant data'!$A:$A,0))</f>
        <v>Zhoukou</v>
      </c>
      <c r="C968" s="3" t="str">
        <f>INDEX('Plant data'!E:E,MATCH('Blast furnaces'!$A968,'Plant data'!$A:$A,0))</f>
        <v>Henan</v>
      </c>
      <c r="D968" s="3" t="str">
        <f>INDEX('Plant data'!F:F,MATCH('Blast furnaces'!$A968,'Plant data'!$A:$A,0))</f>
        <v>China</v>
      </c>
      <c r="E968" s="3" t="s">
        <v>1599</v>
      </c>
      <c r="F968" s="3" t="s">
        <v>33</v>
      </c>
      <c r="G968" s="5" t="s">
        <v>1600</v>
      </c>
      <c r="H968" s="3" t="s">
        <v>29</v>
      </c>
      <c r="I968" s="3">
        <v>2017</v>
      </c>
      <c r="J968" s="3">
        <v>2019</v>
      </c>
      <c r="K968" s="3">
        <v>2021</v>
      </c>
      <c r="L968" s="3">
        <v>4</v>
      </c>
      <c r="M968" s="3" t="s">
        <v>30</v>
      </c>
      <c r="N968" s="3" t="s">
        <v>30</v>
      </c>
      <c r="O968" s="3" t="s">
        <v>30</v>
      </c>
      <c r="P968" s="3">
        <v>1580</v>
      </c>
      <c r="Q968" s="3">
        <v>1860</v>
      </c>
      <c r="R968" s="6">
        <v>45160</v>
      </c>
      <c r="S968" s="9">
        <f t="shared" si="115"/>
        <v>45160</v>
      </c>
      <c r="T968" s="9">
        <f t="shared" si="114"/>
        <v>52465</v>
      </c>
      <c r="U968" s="2"/>
      <c r="V968" s="2"/>
      <c r="W968" s="2"/>
    </row>
    <row r="969" spans="1:23" ht="14.5" hidden="1" x14ac:dyDescent="0.35">
      <c r="A969" s="3" t="s">
        <v>1598</v>
      </c>
      <c r="B969" s="3" t="str">
        <f>INDEX('Plant data'!D:D,MATCH('Blast furnaces'!$A969,'Plant data'!$A:$A,0))</f>
        <v>Zhoukou</v>
      </c>
      <c r="C969" s="3" t="str">
        <f>INDEX('Plant data'!E:E,MATCH('Blast furnaces'!$A969,'Plant data'!$A:$A,0))</f>
        <v>Henan</v>
      </c>
      <c r="D969" s="3" t="str">
        <f>INDEX('Plant data'!F:F,MATCH('Blast furnaces'!$A969,'Plant data'!$A:$A,0))</f>
        <v>China</v>
      </c>
      <c r="E969" s="3" t="s">
        <v>1601</v>
      </c>
      <c r="F969" s="3" t="s">
        <v>62</v>
      </c>
      <c r="G969" s="5" t="s">
        <v>1600</v>
      </c>
      <c r="H969" s="3" t="s">
        <v>313</v>
      </c>
      <c r="I969" s="3">
        <v>2017</v>
      </c>
      <c r="J969" s="3" t="s">
        <v>30</v>
      </c>
      <c r="K969" s="3" t="s">
        <v>30</v>
      </c>
      <c r="L969" s="3" t="s">
        <v>30</v>
      </c>
      <c r="M969" s="3" t="s">
        <v>30</v>
      </c>
      <c r="N969" s="3" t="s">
        <v>30</v>
      </c>
      <c r="O969" s="3" t="s">
        <v>30</v>
      </c>
      <c r="P969" s="3">
        <v>1700</v>
      </c>
      <c r="Q969" s="3">
        <v>2000</v>
      </c>
      <c r="R969" s="8"/>
      <c r="S969" s="9" t="str">
        <f t="shared" si="115"/>
        <v/>
      </c>
      <c r="T969" s="2"/>
      <c r="U969" s="2"/>
      <c r="V969" s="2"/>
      <c r="W969" s="2"/>
    </row>
    <row r="970" spans="1:23" ht="14.5" hidden="1" x14ac:dyDescent="0.35">
      <c r="A970" s="3" t="s">
        <v>1602</v>
      </c>
      <c r="B970" s="3" t="str">
        <f>INDEX('Plant data'!D:D,MATCH('Blast furnaces'!$A970,'Plant data'!$A:$A,0))</f>
        <v>unknown</v>
      </c>
      <c r="C970" s="3" t="str">
        <f>INDEX('Plant data'!E:E,MATCH('Blast furnaces'!$A970,'Plant data'!$A:$A,0))</f>
        <v>Jiangsu</v>
      </c>
      <c r="D970" s="3" t="str">
        <f>INDEX('Plant data'!F:F,MATCH('Blast furnaces'!$A970,'Plant data'!$A:$A,0))</f>
        <v>China</v>
      </c>
      <c r="E970" s="3" t="s">
        <v>1603</v>
      </c>
      <c r="F970" s="3" t="s">
        <v>62</v>
      </c>
      <c r="G970" s="5" t="s">
        <v>1604</v>
      </c>
      <c r="H970" s="3" t="s">
        <v>29</v>
      </c>
      <c r="I970" s="6">
        <v>43809</v>
      </c>
      <c r="J970" s="4">
        <v>44044</v>
      </c>
      <c r="K970" s="3">
        <v>2022</v>
      </c>
      <c r="L970" s="3">
        <v>3</v>
      </c>
      <c r="M970" s="3" t="s">
        <v>30</v>
      </c>
      <c r="N970" s="3" t="s">
        <v>30</v>
      </c>
      <c r="O970" s="3" t="s">
        <v>30</v>
      </c>
      <c r="P970" s="3">
        <v>2050</v>
      </c>
      <c r="Q970" s="3">
        <v>2400</v>
      </c>
      <c r="R970" s="8"/>
      <c r="S970" s="9" t="str">
        <f t="shared" si="115"/>
        <v/>
      </c>
      <c r="T970" s="9" t="str">
        <f t="shared" ref="T970:T974" si="116">IF(R970="","",EDATE(S970,240))</f>
        <v/>
      </c>
      <c r="U970" s="2"/>
      <c r="V970" s="2"/>
      <c r="W970" s="2"/>
    </row>
    <row r="971" spans="1:23" ht="14.5" hidden="1" x14ac:dyDescent="0.35">
      <c r="A971" s="3" t="s">
        <v>1602</v>
      </c>
      <c r="B971" s="3" t="str">
        <f>INDEX('Plant data'!D:D,MATCH('Blast furnaces'!$A971,'Plant data'!$A:$A,0))</f>
        <v>unknown</v>
      </c>
      <c r="C971" s="3" t="str">
        <f>INDEX('Plant data'!E:E,MATCH('Blast furnaces'!$A971,'Plant data'!$A:$A,0))</f>
        <v>Jiangsu</v>
      </c>
      <c r="D971" s="3" t="str">
        <f>INDEX('Plant data'!F:F,MATCH('Blast furnaces'!$A971,'Plant data'!$A:$A,0))</f>
        <v>China</v>
      </c>
      <c r="E971" s="3" t="s">
        <v>1605</v>
      </c>
      <c r="F971" s="3" t="s">
        <v>180</v>
      </c>
      <c r="G971" s="5" t="s">
        <v>1604</v>
      </c>
      <c r="H971" s="3" t="s">
        <v>29</v>
      </c>
      <c r="I971" s="6">
        <v>43809</v>
      </c>
      <c r="J971" s="4">
        <v>44044</v>
      </c>
      <c r="K971" s="3">
        <v>2023</v>
      </c>
      <c r="L971" s="3">
        <v>2</v>
      </c>
      <c r="M971" s="3" t="s">
        <v>30</v>
      </c>
      <c r="N971" s="3" t="s">
        <v>30</v>
      </c>
      <c r="O971" s="3" t="s">
        <v>30</v>
      </c>
      <c r="P971" s="3">
        <v>2050</v>
      </c>
      <c r="Q971" s="3">
        <v>2400</v>
      </c>
      <c r="R971" s="8"/>
      <c r="S971" s="9" t="str">
        <f t="shared" si="115"/>
        <v/>
      </c>
      <c r="T971" s="9" t="str">
        <f t="shared" si="116"/>
        <v/>
      </c>
      <c r="U971" s="2"/>
      <c r="V971" s="2"/>
      <c r="W971" s="2"/>
    </row>
    <row r="972" spans="1:23" ht="14.5" hidden="1" x14ac:dyDescent="0.35">
      <c r="A972" s="3" t="s">
        <v>1602</v>
      </c>
      <c r="B972" s="3" t="str">
        <f>INDEX('Plant data'!D:D,MATCH('Blast furnaces'!$A972,'Plant data'!$A:$A,0))</f>
        <v>unknown</v>
      </c>
      <c r="C972" s="3" t="str">
        <f>INDEX('Plant data'!E:E,MATCH('Blast furnaces'!$A972,'Plant data'!$A:$A,0))</f>
        <v>Jiangsu</v>
      </c>
      <c r="D972" s="3" t="str">
        <f>INDEX('Plant data'!F:F,MATCH('Blast furnaces'!$A972,'Plant data'!$A:$A,0))</f>
        <v>China</v>
      </c>
      <c r="E972" s="3" t="s">
        <v>1606</v>
      </c>
      <c r="F972" s="3" t="s">
        <v>79</v>
      </c>
      <c r="G972" s="5" t="s">
        <v>1604</v>
      </c>
      <c r="H972" s="3" t="s">
        <v>29</v>
      </c>
      <c r="I972" s="6">
        <v>43809</v>
      </c>
      <c r="J972" s="7">
        <v>44105</v>
      </c>
      <c r="K972" s="3">
        <v>2022</v>
      </c>
      <c r="L972" s="3">
        <v>3</v>
      </c>
      <c r="M972" s="3" t="s">
        <v>30</v>
      </c>
      <c r="N972" s="3" t="s">
        <v>30</v>
      </c>
      <c r="O972" s="3" t="s">
        <v>30</v>
      </c>
      <c r="P972" s="3">
        <v>1960</v>
      </c>
      <c r="Q972" s="3">
        <v>2300</v>
      </c>
      <c r="R972" s="6">
        <v>45089</v>
      </c>
      <c r="S972" s="9">
        <f t="shared" si="115"/>
        <v>45089</v>
      </c>
      <c r="T972" s="9">
        <f t="shared" si="116"/>
        <v>52394</v>
      </c>
      <c r="U972" s="2"/>
      <c r="V972" s="2"/>
      <c r="W972" s="2"/>
    </row>
    <row r="973" spans="1:23" ht="14.5" hidden="1" x14ac:dyDescent="0.35">
      <c r="A973" s="3" t="s">
        <v>1607</v>
      </c>
      <c r="B973" s="3" t="str">
        <f>INDEX('Plant data'!D:D,MATCH('Blast furnaces'!$A973,'Plant data'!$A:$A,0))</f>
        <v>Liuerbao</v>
      </c>
      <c r="C973" s="3" t="str">
        <f>INDEX('Plant data'!E:E,MATCH('Blast furnaces'!$A973,'Plant data'!$A:$A,0))</f>
        <v>Liaoning</v>
      </c>
      <c r="D973" s="3" t="str">
        <f>INDEX('Plant data'!F:F,MATCH('Blast furnaces'!$A973,'Plant data'!$A:$A,0))</f>
        <v>China</v>
      </c>
      <c r="E973" s="3" t="s">
        <v>1608</v>
      </c>
      <c r="F973" s="3" t="s">
        <v>245</v>
      </c>
      <c r="G973" s="5" t="s">
        <v>1609</v>
      </c>
      <c r="H973" s="3" t="s">
        <v>29</v>
      </c>
      <c r="I973" s="6">
        <v>43541</v>
      </c>
      <c r="J973" s="3" t="s">
        <v>30</v>
      </c>
      <c r="K973" s="3">
        <v>2021</v>
      </c>
      <c r="L973" s="3">
        <v>4</v>
      </c>
      <c r="M973" s="3" t="s">
        <v>30</v>
      </c>
      <c r="N973" s="3" t="s">
        <v>30</v>
      </c>
      <c r="O973" s="3" t="s">
        <v>30</v>
      </c>
      <c r="P973" s="3">
        <v>1130</v>
      </c>
      <c r="Q973" s="3">
        <v>1200</v>
      </c>
      <c r="R973" s="8"/>
      <c r="S973" s="9" t="str">
        <f t="shared" si="115"/>
        <v/>
      </c>
      <c r="T973" s="9" t="str">
        <f t="shared" si="116"/>
        <v/>
      </c>
      <c r="U973" s="2"/>
      <c r="V973" s="2"/>
      <c r="W973" s="2"/>
    </row>
    <row r="974" spans="1:23" ht="14.5" hidden="1" x14ac:dyDescent="0.35">
      <c r="A974" s="3" t="s">
        <v>1607</v>
      </c>
      <c r="B974" s="3" t="str">
        <f>INDEX('Plant data'!D:D,MATCH('Blast furnaces'!$A974,'Plant data'!$A:$A,0))</f>
        <v>Liuerbao</v>
      </c>
      <c r="C974" s="3" t="str">
        <f>INDEX('Plant data'!E:E,MATCH('Blast furnaces'!$A974,'Plant data'!$A:$A,0))</f>
        <v>Liaoning</v>
      </c>
      <c r="D974" s="3" t="str">
        <f>INDEX('Plant data'!F:F,MATCH('Blast furnaces'!$A974,'Plant data'!$A:$A,0))</f>
        <v>China</v>
      </c>
      <c r="E974" s="3" t="s">
        <v>1610</v>
      </c>
      <c r="F974" s="3" t="s">
        <v>247</v>
      </c>
      <c r="G974" s="5" t="s">
        <v>1609</v>
      </c>
      <c r="H974" s="3" t="s">
        <v>29</v>
      </c>
      <c r="I974" s="6">
        <v>43541</v>
      </c>
      <c r="J974" s="3" t="s">
        <v>30</v>
      </c>
      <c r="K974" s="3">
        <v>2021</v>
      </c>
      <c r="L974" s="3">
        <v>4</v>
      </c>
      <c r="M974" s="3" t="s">
        <v>30</v>
      </c>
      <c r="N974" s="3" t="s">
        <v>30</v>
      </c>
      <c r="O974" s="3" t="s">
        <v>30</v>
      </c>
      <c r="P974" s="3">
        <v>1130</v>
      </c>
      <c r="Q974" s="3">
        <v>1200</v>
      </c>
      <c r="R974" s="8"/>
      <c r="S974" s="9" t="str">
        <f t="shared" si="115"/>
        <v/>
      </c>
      <c r="T974" s="9" t="str">
        <f t="shared" si="116"/>
        <v/>
      </c>
      <c r="U974" s="2"/>
      <c r="V974" s="2"/>
      <c r="W974" s="2"/>
    </row>
    <row r="975" spans="1:23" ht="14.5" hidden="1" x14ac:dyDescent="0.35">
      <c r="A975" s="3" t="s">
        <v>1607</v>
      </c>
      <c r="B975" s="3" t="str">
        <f>INDEX('Plant data'!D:D,MATCH('Blast furnaces'!$A975,'Plant data'!$A:$A,0))</f>
        <v>Liuerbao</v>
      </c>
      <c r="C975" s="3" t="str">
        <f>INDEX('Plant data'!E:E,MATCH('Blast furnaces'!$A975,'Plant data'!$A:$A,0))</f>
        <v>Liaoning</v>
      </c>
      <c r="D975" s="3" t="str">
        <f>INDEX('Plant data'!F:F,MATCH('Blast furnaces'!$A975,'Plant data'!$A:$A,0))</f>
        <v>China</v>
      </c>
      <c r="E975" s="3" t="s">
        <v>1611</v>
      </c>
      <c r="F975" s="3" t="s">
        <v>62</v>
      </c>
      <c r="G975" s="5" t="s">
        <v>1609</v>
      </c>
      <c r="H975" s="3" t="s">
        <v>190</v>
      </c>
      <c r="I975" s="3" t="s">
        <v>30</v>
      </c>
      <c r="J975" s="3" t="s">
        <v>30</v>
      </c>
      <c r="K975" s="3" t="s">
        <v>30</v>
      </c>
      <c r="L975" s="3" t="s">
        <v>30</v>
      </c>
      <c r="M975" s="6">
        <v>43551</v>
      </c>
      <c r="N975" s="3" t="s">
        <v>30</v>
      </c>
      <c r="O975" s="3">
        <v>2021</v>
      </c>
      <c r="P975" s="3">
        <v>550</v>
      </c>
      <c r="Q975" s="3">
        <v>450</v>
      </c>
      <c r="R975" s="8"/>
      <c r="S975" s="9" t="str">
        <f t="shared" si="115"/>
        <v/>
      </c>
      <c r="T975" s="2"/>
      <c r="U975" s="2"/>
      <c r="V975" s="2"/>
      <c r="W975" s="2"/>
    </row>
    <row r="976" spans="1:23" ht="14.5" hidden="1" x14ac:dyDescent="0.35">
      <c r="A976" s="3" t="s">
        <v>1607</v>
      </c>
      <c r="B976" s="3" t="str">
        <f>INDEX('Plant data'!D:D,MATCH('Blast furnaces'!$A976,'Plant data'!$A:$A,0))</f>
        <v>Liuerbao</v>
      </c>
      <c r="C976" s="3" t="str">
        <f>INDEX('Plant data'!E:E,MATCH('Blast furnaces'!$A976,'Plant data'!$A:$A,0))</f>
        <v>Liaoning</v>
      </c>
      <c r="D976" s="3" t="str">
        <f>INDEX('Plant data'!F:F,MATCH('Blast furnaces'!$A976,'Plant data'!$A:$A,0))</f>
        <v>China</v>
      </c>
      <c r="E976" s="3" t="s">
        <v>1612</v>
      </c>
      <c r="F976" s="3" t="s">
        <v>180</v>
      </c>
      <c r="G976" s="5" t="s">
        <v>1609</v>
      </c>
      <c r="H976" s="3" t="s">
        <v>190</v>
      </c>
      <c r="I976" s="3" t="s">
        <v>30</v>
      </c>
      <c r="J976" s="3" t="s">
        <v>30</v>
      </c>
      <c r="K976" s="3" t="s">
        <v>30</v>
      </c>
      <c r="L976" s="3" t="s">
        <v>30</v>
      </c>
      <c r="M976" s="6">
        <v>43551</v>
      </c>
      <c r="N976" s="3" t="s">
        <v>30</v>
      </c>
      <c r="O976" s="3">
        <v>2021</v>
      </c>
      <c r="P976" s="3">
        <v>760</v>
      </c>
      <c r="Q976" s="3">
        <v>680</v>
      </c>
      <c r="R976" s="8"/>
      <c r="S976" s="9" t="str">
        <f t="shared" si="115"/>
        <v/>
      </c>
      <c r="T976" s="2"/>
      <c r="U976" s="2"/>
      <c r="V976" s="2"/>
      <c r="W976" s="2"/>
    </row>
    <row r="977" spans="1:23" ht="14.5" hidden="1" x14ac:dyDescent="0.35">
      <c r="A977" s="3" t="s">
        <v>1607</v>
      </c>
      <c r="B977" s="3" t="str">
        <f>INDEX('Plant data'!D:D,MATCH('Blast furnaces'!$A977,'Plant data'!$A:$A,0))</f>
        <v>Liuerbao</v>
      </c>
      <c r="C977" s="3" t="str">
        <f>INDEX('Plant data'!E:E,MATCH('Blast furnaces'!$A977,'Plant data'!$A:$A,0))</f>
        <v>Liaoning</v>
      </c>
      <c r="D977" s="3" t="str">
        <f>INDEX('Plant data'!F:F,MATCH('Blast furnaces'!$A977,'Plant data'!$A:$A,0))</f>
        <v>China</v>
      </c>
      <c r="E977" s="3" t="s">
        <v>1613</v>
      </c>
      <c r="F977" s="3" t="s">
        <v>236</v>
      </c>
      <c r="G977" s="5" t="s">
        <v>1609</v>
      </c>
      <c r="H977" s="3" t="s">
        <v>190</v>
      </c>
      <c r="I977" s="3" t="s">
        <v>30</v>
      </c>
      <c r="J977" s="3" t="s">
        <v>30</v>
      </c>
      <c r="K977" s="3" t="s">
        <v>30</v>
      </c>
      <c r="L977" s="3" t="s">
        <v>30</v>
      </c>
      <c r="M977" s="6">
        <v>43551</v>
      </c>
      <c r="N977" s="3" t="s">
        <v>30</v>
      </c>
      <c r="O977" s="3">
        <v>2021</v>
      </c>
      <c r="P977" s="3">
        <v>760</v>
      </c>
      <c r="Q977" s="3">
        <v>680</v>
      </c>
      <c r="R977" s="8"/>
      <c r="S977" s="9" t="str">
        <f t="shared" si="115"/>
        <v/>
      </c>
      <c r="T977" s="2"/>
      <c r="U977" s="2"/>
      <c r="V977" s="2"/>
      <c r="W977" s="2"/>
    </row>
    <row r="978" spans="1:23" ht="14.5" hidden="1" x14ac:dyDescent="0.35">
      <c r="A978" s="3" t="s">
        <v>1607</v>
      </c>
      <c r="B978" s="3" t="str">
        <f>INDEX('Plant data'!D:D,MATCH('Blast furnaces'!$A978,'Plant data'!$A:$A,0))</f>
        <v>Liuerbao</v>
      </c>
      <c r="C978" s="3" t="str">
        <f>INDEX('Plant data'!E:E,MATCH('Blast furnaces'!$A978,'Plant data'!$A:$A,0))</f>
        <v>Liaoning</v>
      </c>
      <c r="D978" s="3" t="str">
        <f>INDEX('Plant data'!F:F,MATCH('Blast furnaces'!$A978,'Plant data'!$A:$A,0))</f>
        <v>China</v>
      </c>
      <c r="E978" s="3" t="s">
        <v>1614</v>
      </c>
      <c r="F978" s="3" t="s">
        <v>243</v>
      </c>
      <c r="G978" s="5" t="s">
        <v>1609</v>
      </c>
      <c r="H978" s="3" t="s">
        <v>190</v>
      </c>
      <c r="I978" s="3" t="s">
        <v>30</v>
      </c>
      <c r="J978" s="3" t="s">
        <v>30</v>
      </c>
      <c r="K978" s="3" t="s">
        <v>30</v>
      </c>
      <c r="L978" s="3" t="s">
        <v>30</v>
      </c>
      <c r="M978" s="6">
        <v>43551</v>
      </c>
      <c r="N978" s="3" t="s">
        <v>30</v>
      </c>
      <c r="O978" s="3">
        <v>2021</v>
      </c>
      <c r="P978" s="3">
        <v>760</v>
      </c>
      <c r="Q978" s="3">
        <v>680</v>
      </c>
      <c r="R978" s="8"/>
      <c r="S978" s="9" t="str">
        <f t="shared" si="115"/>
        <v/>
      </c>
      <c r="T978" s="2"/>
      <c r="U978" s="2"/>
      <c r="V978" s="2"/>
      <c r="W978" s="2"/>
    </row>
    <row r="979" spans="1:23" ht="14.5" hidden="1" x14ac:dyDescent="0.35">
      <c r="A979" s="3" t="s">
        <v>1615</v>
      </c>
      <c r="B979" s="3" t="str">
        <f>INDEX('Plant data'!D:D,MATCH('Blast furnaces'!$A979,'Plant data'!$A:$A,0))</f>
        <v>Fuzhou</v>
      </c>
      <c r="C979" s="3" t="str">
        <f>INDEX('Plant data'!E:E,MATCH('Blast furnaces'!$A979,'Plant data'!$A:$A,0))</f>
        <v>Fujian</v>
      </c>
      <c r="D979" s="3" t="str">
        <f>INDEX('Plant data'!F:F,MATCH('Blast furnaces'!$A979,'Plant data'!$A:$A,0))</f>
        <v>China</v>
      </c>
      <c r="E979" s="3" t="s">
        <v>1616</v>
      </c>
      <c r="F979" s="3" t="s">
        <v>62</v>
      </c>
      <c r="G979" s="5" t="s">
        <v>1617</v>
      </c>
      <c r="H979" s="3" t="s">
        <v>29</v>
      </c>
      <c r="I979" s="3" t="s">
        <v>30</v>
      </c>
      <c r="J979" s="3" t="s">
        <v>30</v>
      </c>
      <c r="K979" s="3" t="s">
        <v>30</v>
      </c>
      <c r="L979" s="3" t="s">
        <v>30</v>
      </c>
      <c r="M979" s="3" t="s">
        <v>30</v>
      </c>
      <c r="N979" s="3" t="s">
        <v>30</v>
      </c>
      <c r="O979" s="3" t="s">
        <v>30</v>
      </c>
      <c r="P979" s="3">
        <v>840</v>
      </c>
      <c r="Q979" s="3">
        <v>600</v>
      </c>
      <c r="R979" s="3">
        <v>2022</v>
      </c>
      <c r="S979" s="9">
        <f t="shared" si="115"/>
        <v>44562</v>
      </c>
      <c r="T979" s="9">
        <f t="shared" ref="T979:T982" si="117">IF(R979="","",EDATE(S979,240))</f>
        <v>51867</v>
      </c>
      <c r="U979" s="2"/>
      <c r="V979" s="2"/>
      <c r="W979" s="2"/>
    </row>
    <row r="980" spans="1:23" ht="14.5" hidden="1" x14ac:dyDescent="0.35">
      <c r="A980" s="3" t="s">
        <v>1615</v>
      </c>
      <c r="B980" s="3" t="str">
        <f>INDEX('Plant data'!D:D,MATCH('Blast furnaces'!$A980,'Plant data'!$A:$A,0))</f>
        <v>Fuzhou</v>
      </c>
      <c r="C980" s="3" t="str">
        <f>INDEX('Plant data'!E:E,MATCH('Blast furnaces'!$A980,'Plant data'!$A:$A,0))</f>
        <v>Fujian</v>
      </c>
      <c r="D980" s="3" t="str">
        <f>INDEX('Plant data'!F:F,MATCH('Blast furnaces'!$A980,'Plant data'!$A:$A,0))</f>
        <v>China</v>
      </c>
      <c r="E980" s="3" t="s">
        <v>1618</v>
      </c>
      <c r="F980" s="3" t="s">
        <v>243</v>
      </c>
      <c r="G980" s="5" t="s">
        <v>1617</v>
      </c>
      <c r="H980" s="3" t="s">
        <v>29</v>
      </c>
      <c r="I980" s="3">
        <v>2019</v>
      </c>
      <c r="J980" s="3" t="s">
        <v>30</v>
      </c>
      <c r="K980" s="3">
        <v>2022</v>
      </c>
      <c r="L980" s="3">
        <v>3</v>
      </c>
      <c r="M980" s="3" t="s">
        <v>30</v>
      </c>
      <c r="N980" s="3" t="s">
        <v>30</v>
      </c>
      <c r="O980" s="3" t="s">
        <v>30</v>
      </c>
      <c r="P980" s="3">
        <v>2241</v>
      </c>
      <c r="Q980" s="3">
        <v>2500</v>
      </c>
      <c r="R980" s="8"/>
      <c r="S980" s="9" t="str">
        <f t="shared" si="115"/>
        <v/>
      </c>
      <c r="T980" s="9" t="str">
        <f t="shared" si="117"/>
        <v/>
      </c>
      <c r="U980" s="2"/>
      <c r="V980" s="2"/>
      <c r="W980" s="2"/>
    </row>
    <row r="981" spans="1:23" ht="14.5" hidden="1" x14ac:dyDescent="0.35">
      <c r="A981" s="3" t="s">
        <v>1615</v>
      </c>
      <c r="B981" s="3" t="str">
        <f>INDEX('Plant data'!D:D,MATCH('Blast furnaces'!$A981,'Plant data'!$A:$A,0))</f>
        <v>Fuzhou</v>
      </c>
      <c r="C981" s="3" t="str">
        <f>INDEX('Plant data'!E:E,MATCH('Blast furnaces'!$A981,'Plant data'!$A:$A,0))</f>
        <v>Fujian</v>
      </c>
      <c r="D981" s="3" t="str">
        <f>INDEX('Plant data'!F:F,MATCH('Blast furnaces'!$A981,'Plant data'!$A:$A,0))</f>
        <v>China</v>
      </c>
      <c r="E981" s="3" t="s">
        <v>1619</v>
      </c>
      <c r="F981" s="3" t="s">
        <v>180</v>
      </c>
      <c r="G981" s="5" t="s">
        <v>1617</v>
      </c>
      <c r="H981" s="3" t="s">
        <v>29</v>
      </c>
      <c r="I981" s="3" t="s">
        <v>30</v>
      </c>
      <c r="J981" s="3" t="s">
        <v>30</v>
      </c>
      <c r="K981" s="3" t="s">
        <v>30</v>
      </c>
      <c r="L981" s="3" t="s">
        <v>30</v>
      </c>
      <c r="M981" s="3" t="s">
        <v>30</v>
      </c>
      <c r="N981" s="3" t="s">
        <v>30</v>
      </c>
      <c r="O981" s="3" t="s">
        <v>30</v>
      </c>
      <c r="P981" s="3">
        <v>840</v>
      </c>
      <c r="Q981" s="3">
        <v>600</v>
      </c>
      <c r="R981" s="3">
        <v>2022</v>
      </c>
      <c r="S981" s="9">
        <f t="shared" si="115"/>
        <v>44562</v>
      </c>
      <c r="T981" s="9">
        <f t="shared" si="117"/>
        <v>51867</v>
      </c>
      <c r="U981" s="2"/>
      <c r="V981" s="2"/>
      <c r="W981" s="2"/>
    </row>
    <row r="982" spans="1:23" ht="14.5" hidden="1" x14ac:dyDescent="0.35">
      <c r="A982" s="3" t="s">
        <v>1615</v>
      </c>
      <c r="B982" s="3" t="str">
        <f>INDEX('Plant data'!D:D,MATCH('Blast furnaces'!$A982,'Plant data'!$A:$A,0))</f>
        <v>Fuzhou</v>
      </c>
      <c r="C982" s="3" t="str">
        <f>INDEX('Plant data'!E:E,MATCH('Blast furnaces'!$A982,'Plant data'!$A:$A,0))</f>
        <v>Fujian</v>
      </c>
      <c r="D982" s="3" t="str">
        <f>INDEX('Plant data'!F:F,MATCH('Blast furnaces'!$A982,'Plant data'!$A:$A,0))</f>
        <v>China</v>
      </c>
      <c r="E982" s="3" t="s">
        <v>1620</v>
      </c>
      <c r="F982" s="3" t="s">
        <v>236</v>
      </c>
      <c r="G982" s="5" t="s">
        <v>1617</v>
      </c>
      <c r="H982" s="3" t="s">
        <v>29</v>
      </c>
      <c r="I982" s="3" t="s">
        <v>30</v>
      </c>
      <c r="J982" s="3" t="s">
        <v>30</v>
      </c>
      <c r="K982" s="3">
        <v>2017</v>
      </c>
      <c r="L982" s="3">
        <v>8</v>
      </c>
      <c r="M982" s="3" t="s">
        <v>30</v>
      </c>
      <c r="N982" s="3" t="s">
        <v>30</v>
      </c>
      <c r="O982" s="3" t="s">
        <v>30</v>
      </c>
      <c r="P982" s="3">
        <v>840</v>
      </c>
      <c r="Q982" s="3">
        <v>600</v>
      </c>
      <c r="R982" s="6">
        <v>45043</v>
      </c>
      <c r="S982" s="9">
        <f t="shared" si="115"/>
        <v>45043</v>
      </c>
      <c r="T982" s="9">
        <f t="shared" si="117"/>
        <v>52348</v>
      </c>
      <c r="U982" s="2"/>
      <c r="V982" s="2"/>
      <c r="W982" s="2"/>
    </row>
    <row r="983" spans="1:23" ht="14.5" hidden="1" x14ac:dyDescent="0.35">
      <c r="A983" s="3" t="s">
        <v>1621</v>
      </c>
      <c r="B983" s="3" t="str">
        <f>INDEX('Plant data'!D:D,MATCH('Blast furnaces'!$A983,'Plant data'!$A:$A,0))</f>
        <v>unknown</v>
      </c>
      <c r="C983" s="3" t="str">
        <f>INDEX('Plant data'!E:E,MATCH('Blast furnaces'!$A983,'Plant data'!$A:$A,0))</f>
        <v>Shandong</v>
      </c>
      <c r="D983" s="3" t="str">
        <f>INDEX('Plant data'!F:F,MATCH('Blast furnaces'!$A983,'Plant data'!$A:$A,0))</f>
        <v>China</v>
      </c>
      <c r="E983" s="3" t="s">
        <v>1622</v>
      </c>
      <c r="F983" s="3" t="s">
        <v>62</v>
      </c>
      <c r="G983" s="5" t="s">
        <v>1623</v>
      </c>
      <c r="H983" s="3" t="s">
        <v>190</v>
      </c>
      <c r="I983" s="3" t="s">
        <v>30</v>
      </c>
      <c r="J983" s="3" t="s">
        <v>30</v>
      </c>
      <c r="K983" s="3" t="s">
        <v>30</v>
      </c>
      <c r="L983" s="3" t="s">
        <v>30</v>
      </c>
      <c r="M983" s="3">
        <v>2020</v>
      </c>
      <c r="N983" s="3" t="s">
        <v>30</v>
      </c>
      <c r="O983" s="6">
        <v>44529</v>
      </c>
      <c r="P983" s="3">
        <v>1040</v>
      </c>
      <c r="Q983" s="3">
        <v>1080</v>
      </c>
      <c r="R983" s="8"/>
      <c r="S983" s="9" t="str">
        <f t="shared" si="115"/>
        <v/>
      </c>
      <c r="T983" s="2"/>
      <c r="U983" s="2"/>
      <c r="V983" s="2"/>
      <c r="W983" s="2"/>
    </row>
    <row r="984" spans="1:23" ht="14.5" hidden="1" x14ac:dyDescent="0.35">
      <c r="A984" s="3" t="s">
        <v>1621</v>
      </c>
      <c r="B984" s="3" t="str">
        <f>INDEX('Plant data'!D:D,MATCH('Blast furnaces'!$A984,'Plant data'!$A:$A,0))</f>
        <v>unknown</v>
      </c>
      <c r="C984" s="3" t="str">
        <f>INDEX('Plant data'!E:E,MATCH('Blast furnaces'!$A984,'Plant data'!$A:$A,0))</f>
        <v>Shandong</v>
      </c>
      <c r="D984" s="3" t="str">
        <f>INDEX('Plant data'!F:F,MATCH('Blast furnaces'!$A984,'Plant data'!$A:$A,0))</f>
        <v>China</v>
      </c>
      <c r="E984" s="3" t="s">
        <v>1624</v>
      </c>
      <c r="F984" s="3" t="s">
        <v>180</v>
      </c>
      <c r="G984" s="5" t="s">
        <v>1623</v>
      </c>
      <c r="H984" s="3" t="s">
        <v>190</v>
      </c>
      <c r="I984" s="3" t="s">
        <v>30</v>
      </c>
      <c r="J984" s="3" t="s">
        <v>30</v>
      </c>
      <c r="K984" s="3" t="s">
        <v>30</v>
      </c>
      <c r="L984" s="3" t="s">
        <v>30</v>
      </c>
      <c r="M984" s="3">
        <v>2020</v>
      </c>
      <c r="N984" s="3" t="s">
        <v>30</v>
      </c>
      <c r="O984" s="6">
        <v>44529</v>
      </c>
      <c r="P984" s="3">
        <v>1040</v>
      </c>
      <c r="Q984" s="3">
        <v>1080</v>
      </c>
      <c r="R984" s="8"/>
      <c r="S984" s="9" t="str">
        <f t="shared" si="115"/>
        <v/>
      </c>
      <c r="T984" s="2"/>
      <c r="U984" s="2"/>
      <c r="V984" s="2"/>
      <c r="W984" s="2"/>
    </row>
    <row r="985" spans="1:23" ht="14.5" hidden="1" x14ac:dyDescent="0.35">
      <c r="A985" s="3" t="s">
        <v>1621</v>
      </c>
      <c r="B985" s="3" t="str">
        <f>INDEX('Plant data'!D:D,MATCH('Blast furnaces'!$A985,'Plant data'!$A:$A,0))</f>
        <v>unknown</v>
      </c>
      <c r="C985" s="3" t="str">
        <f>INDEX('Plant data'!E:E,MATCH('Blast furnaces'!$A985,'Plant data'!$A:$A,0))</f>
        <v>Shandong</v>
      </c>
      <c r="D985" s="3" t="str">
        <f>INDEX('Plant data'!F:F,MATCH('Blast furnaces'!$A985,'Plant data'!$A:$A,0))</f>
        <v>China</v>
      </c>
      <c r="E985" s="3" t="s">
        <v>1625</v>
      </c>
      <c r="F985" s="3" t="s">
        <v>236</v>
      </c>
      <c r="G985" s="5" t="s">
        <v>1623</v>
      </c>
      <c r="H985" s="3" t="s">
        <v>190</v>
      </c>
      <c r="I985" s="3" t="s">
        <v>30</v>
      </c>
      <c r="J985" s="3" t="s">
        <v>30</v>
      </c>
      <c r="K985" s="3" t="s">
        <v>30</v>
      </c>
      <c r="L985" s="3" t="s">
        <v>30</v>
      </c>
      <c r="M985" s="3">
        <v>2020</v>
      </c>
      <c r="N985" s="3" t="s">
        <v>30</v>
      </c>
      <c r="O985" s="6">
        <v>44529</v>
      </c>
      <c r="P985" s="3">
        <v>1040</v>
      </c>
      <c r="Q985" s="3">
        <v>1080</v>
      </c>
      <c r="R985" s="8"/>
      <c r="S985" s="9" t="str">
        <f t="shared" si="115"/>
        <v/>
      </c>
      <c r="T985" s="2"/>
      <c r="U985" s="2"/>
      <c r="V985" s="2"/>
      <c r="W985" s="2"/>
    </row>
    <row r="986" spans="1:23" ht="14.5" hidden="1" x14ac:dyDescent="0.35">
      <c r="A986" s="3" t="s">
        <v>1621</v>
      </c>
      <c r="B986" s="3" t="str">
        <f>INDEX('Plant data'!D:D,MATCH('Blast furnaces'!$A986,'Plant data'!$A:$A,0))</f>
        <v>unknown</v>
      </c>
      <c r="C986" s="3" t="str">
        <f>INDEX('Plant data'!E:E,MATCH('Blast furnaces'!$A986,'Plant data'!$A:$A,0))</f>
        <v>Shandong</v>
      </c>
      <c r="D986" s="3" t="str">
        <f>INDEX('Plant data'!F:F,MATCH('Blast furnaces'!$A986,'Plant data'!$A:$A,0))</f>
        <v>China</v>
      </c>
      <c r="E986" s="3" t="s">
        <v>1626</v>
      </c>
      <c r="F986" s="3" t="s">
        <v>243</v>
      </c>
      <c r="G986" s="5" t="s">
        <v>1623</v>
      </c>
      <c r="H986" s="3" t="s">
        <v>190</v>
      </c>
      <c r="I986" s="3" t="s">
        <v>30</v>
      </c>
      <c r="J986" s="3" t="s">
        <v>30</v>
      </c>
      <c r="K986" s="3" t="s">
        <v>30</v>
      </c>
      <c r="L986" s="3" t="s">
        <v>30</v>
      </c>
      <c r="M986" s="3">
        <v>2020</v>
      </c>
      <c r="N986" s="3" t="s">
        <v>30</v>
      </c>
      <c r="O986" s="6">
        <v>44529</v>
      </c>
      <c r="P986" s="3">
        <v>1040</v>
      </c>
      <c r="Q986" s="3">
        <v>1080</v>
      </c>
      <c r="R986" s="8"/>
      <c r="S986" s="9" t="str">
        <f t="shared" si="115"/>
        <v/>
      </c>
      <c r="T986" s="2"/>
      <c r="U986" s="2"/>
      <c r="V986" s="2"/>
      <c r="W986" s="2"/>
    </row>
    <row r="987" spans="1:23" ht="14.5" hidden="1" x14ac:dyDescent="0.35">
      <c r="A987" s="3" t="s">
        <v>1621</v>
      </c>
      <c r="B987" s="3" t="str">
        <f>INDEX('Plant data'!D:D,MATCH('Blast furnaces'!$A987,'Plant data'!$A:$A,0))</f>
        <v>unknown</v>
      </c>
      <c r="C987" s="3" t="str">
        <f>INDEX('Plant data'!E:E,MATCH('Blast furnaces'!$A987,'Plant data'!$A:$A,0))</f>
        <v>Shandong</v>
      </c>
      <c r="D987" s="3" t="str">
        <f>INDEX('Plant data'!F:F,MATCH('Blast furnaces'!$A987,'Plant data'!$A:$A,0))</f>
        <v>China</v>
      </c>
      <c r="E987" s="3" t="s">
        <v>1627</v>
      </c>
      <c r="F987" s="3" t="s">
        <v>245</v>
      </c>
      <c r="G987" s="5" t="s">
        <v>1623</v>
      </c>
      <c r="H987" s="3" t="s">
        <v>190</v>
      </c>
      <c r="I987" s="3" t="s">
        <v>30</v>
      </c>
      <c r="J987" s="3" t="s">
        <v>30</v>
      </c>
      <c r="K987" s="3" t="s">
        <v>30</v>
      </c>
      <c r="L987" s="3" t="s">
        <v>30</v>
      </c>
      <c r="M987" s="3">
        <v>2020</v>
      </c>
      <c r="N987" s="3" t="s">
        <v>30</v>
      </c>
      <c r="O987" s="6">
        <v>44529</v>
      </c>
      <c r="P987" s="3">
        <v>1040</v>
      </c>
      <c r="Q987" s="3">
        <v>1080</v>
      </c>
      <c r="R987" s="8"/>
      <c r="S987" s="9" t="str">
        <f t="shared" si="115"/>
        <v/>
      </c>
      <c r="T987" s="2"/>
      <c r="U987" s="2"/>
      <c r="V987" s="2"/>
      <c r="W987" s="2"/>
    </row>
    <row r="988" spans="1:23" ht="14.5" hidden="1" x14ac:dyDescent="0.35">
      <c r="A988" s="3" t="s">
        <v>1621</v>
      </c>
      <c r="B988" s="3" t="str">
        <f>INDEX('Plant data'!D:D,MATCH('Blast furnaces'!$A988,'Plant data'!$A:$A,0))</f>
        <v>unknown</v>
      </c>
      <c r="C988" s="3" t="str">
        <f>INDEX('Plant data'!E:E,MATCH('Blast furnaces'!$A988,'Plant data'!$A:$A,0))</f>
        <v>Shandong</v>
      </c>
      <c r="D988" s="3" t="str">
        <f>INDEX('Plant data'!F:F,MATCH('Blast furnaces'!$A988,'Plant data'!$A:$A,0))</f>
        <v>China</v>
      </c>
      <c r="E988" s="3" t="s">
        <v>1628</v>
      </c>
      <c r="F988" s="3" t="s">
        <v>247</v>
      </c>
      <c r="G988" s="5" t="s">
        <v>1623</v>
      </c>
      <c r="H988" s="3" t="s">
        <v>190</v>
      </c>
      <c r="I988" s="3" t="s">
        <v>30</v>
      </c>
      <c r="J988" s="3" t="s">
        <v>30</v>
      </c>
      <c r="K988" s="3" t="s">
        <v>30</v>
      </c>
      <c r="L988" s="3" t="s">
        <v>30</v>
      </c>
      <c r="M988" s="3">
        <v>2020</v>
      </c>
      <c r="N988" s="3" t="s">
        <v>30</v>
      </c>
      <c r="O988" s="6">
        <v>44529</v>
      </c>
      <c r="P988" s="3">
        <v>1040</v>
      </c>
      <c r="Q988" s="3">
        <v>1080</v>
      </c>
      <c r="R988" s="8"/>
      <c r="S988" s="9" t="str">
        <f t="shared" si="115"/>
        <v/>
      </c>
      <c r="T988" s="2"/>
      <c r="U988" s="2"/>
      <c r="V988" s="2"/>
      <c r="W988" s="2"/>
    </row>
    <row r="989" spans="1:23" ht="14.5" hidden="1" x14ac:dyDescent="0.35">
      <c r="A989" s="3" t="s">
        <v>1629</v>
      </c>
      <c r="B989" s="3" t="str">
        <f>INDEX('Plant data'!D:D,MATCH('Blast furnaces'!$A989,'Plant data'!$A:$A,0))</f>
        <v>Yongcheng</v>
      </c>
      <c r="C989" s="3" t="str">
        <f>INDEX('Plant data'!E:E,MATCH('Blast furnaces'!$A989,'Plant data'!$A:$A,0))</f>
        <v>Henan</v>
      </c>
      <c r="D989" s="3" t="str">
        <f>INDEX('Plant data'!F:F,MATCH('Blast furnaces'!$A989,'Plant data'!$A:$A,0))</f>
        <v>China</v>
      </c>
      <c r="E989" s="3" t="s">
        <v>1630</v>
      </c>
      <c r="F989" s="3" t="s">
        <v>180</v>
      </c>
      <c r="G989" s="5" t="s">
        <v>1631</v>
      </c>
      <c r="H989" s="3" t="s">
        <v>40</v>
      </c>
      <c r="I989" s="3" t="s">
        <v>30</v>
      </c>
      <c r="J989" s="3" t="s">
        <v>30</v>
      </c>
      <c r="K989" s="3" t="s">
        <v>30</v>
      </c>
      <c r="L989" s="3" t="s">
        <v>30</v>
      </c>
      <c r="M989" s="4">
        <v>44743</v>
      </c>
      <c r="N989" s="3" t="s">
        <v>30</v>
      </c>
      <c r="O989" s="4">
        <v>45839</v>
      </c>
      <c r="P989" s="3">
        <v>1040</v>
      </c>
      <c r="Q989" s="3">
        <v>1080</v>
      </c>
      <c r="R989" s="8"/>
      <c r="S989" s="9" t="str">
        <f t="shared" si="115"/>
        <v/>
      </c>
      <c r="T989" s="9" t="str">
        <f>IF(R989="","",EDATE(S989,240))</f>
        <v/>
      </c>
      <c r="U989" s="2"/>
      <c r="V989" s="2"/>
      <c r="W989" s="2"/>
    </row>
    <row r="990" spans="1:23" ht="14.5" hidden="1" x14ac:dyDescent="0.35">
      <c r="A990" s="3" t="s">
        <v>1629</v>
      </c>
      <c r="B990" s="3" t="str">
        <f>INDEX('Plant data'!D:D,MATCH('Blast furnaces'!$A990,'Plant data'!$A:$A,0))</f>
        <v>Yongcheng</v>
      </c>
      <c r="C990" s="3" t="str">
        <f>INDEX('Plant data'!E:E,MATCH('Blast furnaces'!$A990,'Plant data'!$A:$A,0))</f>
        <v>Henan</v>
      </c>
      <c r="D990" s="3" t="str">
        <f>INDEX('Plant data'!F:F,MATCH('Blast furnaces'!$A990,'Plant data'!$A:$A,0))</f>
        <v>China</v>
      </c>
      <c r="E990" s="3" t="s">
        <v>1632</v>
      </c>
      <c r="F990" s="3" t="s">
        <v>62</v>
      </c>
      <c r="G990" s="5" t="s">
        <v>1631</v>
      </c>
      <c r="H990" s="3" t="s">
        <v>224</v>
      </c>
      <c r="I990" s="6">
        <v>45033</v>
      </c>
      <c r="J990" s="3">
        <v>2025</v>
      </c>
      <c r="K990" s="3" t="s">
        <v>30</v>
      </c>
      <c r="L990" s="3" t="s">
        <v>30</v>
      </c>
      <c r="M990" s="3" t="s">
        <v>30</v>
      </c>
      <c r="N990" s="3" t="s">
        <v>30</v>
      </c>
      <c r="O990" s="3" t="s">
        <v>30</v>
      </c>
      <c r="P990" s="3">
        <v>1180</v>
      </c>
      <c r="Q990" s="3">
        <v>1280</v>
      </c>
      <c r="R990" s="8"/>
      <c r="S990" s="9" t="str">
        <f t="shared" si="115"/>
        <v/>
      </c>
      <c r="T990" s="2"/>
      <c r="U990" s="2"/>
      <c r="V990" s="2"/>
      <c r="W990" s="2"/>
    </row>
    <row r="991" spans="1:23" ht="14.5" hidden="1" x14ac:dyDescent="0.35">
      <c r="A991" s="3" t="s">
        <v>1633</v>
      </c>
      <c r="B991" s="3" t="str">
        <f>INDEX('Plant data'!D:D,MATCH('Blast furnaces'!$A991,'Plant data'!$A:$A,0))</f>
        <v>unknown</v>
      </c>
      <c r="C991" s="3" t="str">
        <f>INDEX('Plant data'!E:E,MATCH('Blast furnaces'!$A991,'Plant data'!$A:$A,0))</f>
        <v>Inner Mongolia</v>
      </c>
      <c r="D991" s="3" t="str">
        <f>INDEX('Plant data'!F:F,MATCH('Blast furnaces'!$A991,'Plant data'!$A:$A,0))</f>
        <v>China</v>
      </c>
      <c r="E991" s="3" t="s">
        <v>1634</v>
      </c>
      <c r="F991" s="3" t="s">
        <v>33</v>
      </c>
      <c r="G991" s="5" t="s">
        <v>1635</v>
      </c>
      <c r="H991" s="3" t="s">
        <v>29</v>
      </c>
      <c r="I991" s="3" t="s">
        <v>30</v>
      </c>
      <c r="J991" s="3" t="s">
        <v>30</v>
      </c>
      <c r="K991" s="3">
        <v>2011</v>
      </c>
      <c r="L991" s="3">
        <v>14</v>
      </c>
      <c r="M991" s="3" t="s">
        <v>30</v>
      </c>
      <c r="N991" s="3" t="s">
        <v>30</v>
      </c>
      <c r="O991" s="3" t="s">
        <v>30</v>
      </c>
      <c r="P991" s="3">
        <v>1000</v>
      </c>
      <c r="Q991" s="3">
        <v>1166</v>
      </c>
      <c r="R991" s="6">
        <v>45022</v>
      </c>
      <c r="S991" s="9">
        <f t="shared" si="115"/>
        <v>45022</v>
      </c>
      <c r="T991" s="9">
        <f t="shared" ref="T991:T992" si="118">IF(R991="","",EDATE(S991,240))</f>
        <v>52327</v>
      </c>
      <c r="U991" s="2"/>
      <c r="V991" s="2"/>
      <c r="W991" s="2"/>
    </row>
    <row r="992" spans="1:23" ht="14.5" hidden="1" x14ac:dyDescent="0.35">
      <c r="A992" s="3" t="s">
        <v>1633</v>
      </c>
      <c r="B992" s="3" t="str">
        <f>INDEX('Plant data'!D:D,MATCH('Blast furnaces'!$A992,'Plant data'!$A:$A,0))</f>
        <v>unknown</v>
      </c>
      <c r="C992" s="3" t="str">
        <f>INDEX('Plant data'!E:E,MATCH('Blast furnaces'!$A992,'Plant data'!$A:$A,0))</f>
        <v>Inner Mongolia</v>
      </c>
      <c r="D992" s="3" t="str">
        <f>INDEX('Plant data'!F:F,MATCH('Blast furnaces'!$A992,'Plant data'!$A:$A,0))</f>
        <v>China</v>
      </c>
      <c r="E992" s="3" t="s">
        <v>1636</v>
      </c>
      <c r="F992" s="3" t="s">
        <v>27</v>
      </c>
      <c r="G992" s="5" t="s">
        <v>1635</v>
      </c>
      <c r="H992" s="3" t="s">
        <v>29</v>
      </c>
      <c r="I992" s="3" t="s">
        <v>30</v>
      </c>
      <c r="J992" s="3" t="s">
        <v>30</v>
      </c>
      <c r="K992" s="3">
        <v>2011</v>
      </c>
      <c r="L992" s="3">
        <v>14</v>
      </c>
      <c r="M992" s="3" t="s">
        <v>30</v>
      </c>
      <c r="N992" s="3" t="s">
        <v>30</v>
      </c>
      <c r="O992" s="3" t="s">
        <v>30</v>
      </c>
      <c r="P992" s="3">
        <v>1000</v>
      </c>
      <c r="Q992" s="3">
        <v>1200</v>
      </c>
      <c r="R992" s="8"/>
      <c r="S992" s="9" t="str">
        <f t="shared" si="115"/>
        <v/>
      </c>
      <c r="T992" s="9" t="str">
        <f t="shared" si="118"/>
        <v/>
      </c>
      <c r="U992" s="2"/>
      <c r="V992" s="2"/>
      <c r="W992" s="2"/>
    </row>
    <row r="993" spans="1:23" ht="14.5" hidden="1" x14ac:dyDescent="0.35">
      <c r="A993" s="3" t="s">
        <v>1637</v>
      </c>
      <c r="B993" s="3" t="str">
        <f>INDEX('Plant data'!D:D,MATCH('Blast furnaces'!$A993,'Plant data'!$A:$A,0))</f>
        <v>Lanzhou</v>
      </c>
      <c r="C993" s="3" t="str">
        <f>INDEX('Plant data'!E:E,MATCH('Blast furnaces'!$A993,'Plant data'!$A:$A,0))</f>
        <v>Gansu</v>
      </c>
      <c r="D993" s="3" t="str">
        <f>INDEX('Plant data'!F:F,MATCH('Blast furnaces'!$A993,'Plant data'!$A:$A,0))</f>
        <v>China</v>
      </c>
      <c r="E993" s="3" t="s">
        <v>1638</v>
      </c>
      <c r="F993" s="3" t="s">
        <v>180</v>
      </c>
      <c r="G993" s="5" t="s">
        <v>1639</v>
      </c>
      <c r="H993" s="3" t="s">
        <v>190</v>
      </c>
      <c r="I993" s="3" t="s">
        <v>30</v>
      </c>
      <c r="J993" s="3" t="s">
        <v>30</v>
      </c>
      <c r="K993" s="3">
        <v>2016</v>
      </c>
      <c r="L993" s="3">
        <v>8.92</v>
      </c>
      <c r="M993" s="3">
        <v>2022</v>
      </c>
      <c r="N993" s="3" t="s">
        <v>30</v>
      </c>
      <c r="O993" s="7">
        <v>45627</v>
      </c>
      <c r="P993" s="3">
        <v>710</v>
      </c>
      <c r="Q993" s="3">
        <v>616</v>
      </c>
      <c r="R993" s="6">
        <v>44550</v>
      </c>
      <c r="S993" s="9">
        <f t="shared" si="115"/>
        <v>44550</v>
      </c>
      <c r="T993" s="2"/>
      <c r="U993" s="2"/>
      <c r="V993" s="2"/>
      <c r="W993" s="2"/>
    </row>
    <row r="994" spans="1:23" ht="14.5" hidden="1" x14ac:dyDescent="0.35">
      <c r="A994" s="3" t="s">
        <v>1637</v>
      </c>
      <c r="B994" s="3" t="str">
        <f>INDEX('Plant data'!D:D,MATCH('Blast furnaces'!$A994,'Plant data'!$A:$A,0))</f>
        <v>Lanzhou</v>
      </c>
      <c r="C994" s="3" t="str">
        <f>INDEX('Plant data'!E:E,MATCH('Blast furnaces'!$A994,'Plant data'!$A:$A,0))</f>
        <v>Gansu</v>
      </c>
      <c r="D994" s="3" t="str">
        <f>INDEX('Plant data'!F:F,MATCH('Blast furnaces'!$A994,'Plant data'!$A:$A,0))</f>
        <v>China</v>
      </c>
      <c r="E994" s="3" t="s">
        <v>1640</v>
      </c>
      <c r="F994" s="3" t="s">
        <v>62</v>
      </c>
      <c r="G994" s="5" t="s">
        <v>1639</v>
      </c>
      <c r="H994" s="3" t="s">
        <v>29</v>
      </c>
      <c r="I994" s="7">
        <v>44835</v>
      </c>
      <c r="J994" s="3">
        <v>2023</v>
      </c>
      <c r="K994" s="3">
        <v>2024</v>
      </c>
      <c r="L994" s="3">
        <v>1</v>
      </c>
      <c r="M994" s="3" t="s">
        <v>30</v>
      </c>
      <c r="N994" s="3" t="s">
        <v>30</v>
      </c>
      <c r="O994" s="3" t="s">
        <v>30</v>
      </c>
      <c r="P994" s="3">
        <v>1150</v>
      </c>
      <c r="Q994" s="3">
        <v>1250</v>
      </c>
      <c r="R994" s="8"/>
      <c r="S994" s="9" t="str">
        <f t="shared" si="115"/>
        <v/>
      </c>
      <c r="T994" s="9" t="str">
        <f>IF(R994="","",EDATE(S994,240))</f>
        <v/>
      </c>
      <c r="U994" s="2"/>
      <c r="V994" s="2"/>
      <c r="W994" s="2"/>
    </row>
    <row r="995" spans="1:23" ht="14.5" hidden="1" x14ac:dyDescent="0.35">
      <c r="A995" s="3" t="s">
        <v>1641</v>
      </c>
      <c r="B995" s="3" t="str">
        <f>INDEX('Plant data'!D:D,MATCH('Blast furnaces'!$A995,'Plant data'!$A:$A,0))</f>
        <v>Fuzhou</v>
      </c>
      <c r="C995" s="3" t="str">
        <f>INDEX('Plant data'!E:E,MATCH('Blast furnaces'!$A995,'Plant data'!$A:$A,0))</f>
        <v>Fujian</v>
      </c>
      <c r="D995" s="3" t="str">
        <f>INDEX('Plant data'!F:F,MATCH('Blast furnaces'!$A995,'Plant data'!$A:$A,0))</f>
        <v>China</v>
      </c>
      <c r="E995" s="3" t="s">
        <v>1642</v>
      </c>
      <c r="F995" s="3" t="s">
        <v>236</v>
      </c>
      <c r="G995" s="5" t="s">
        <v>1643</v>
      </c>
      <c r="H995" s="3" t="s">
        <v>190</v>
      </c>
      <c r="I995" s="3" t="s">
        <v>30</v>
      </c>
      <c r="J995" s="3" t="s">
        <v>30</v>
      </c>
      <c r="K995" s="3" t="s">
        <v>30</v>
      </c>
      <c r="L995" s="3" t="s">
        <v>30</v>
      </c>
      <c r="M995" s="3">
        <v>2020</v>
      </c>
      <c r="N995" s="3" t="s">
        <v>30</v>
      </c>
      <c r="O995" s="3">
        <v>2022</v>
      </c>
      <c r="P995" s="3">
        <v>543</v>
      </c>
      <c r="Q995" s="3">
        <v>450</v>
      </c>
      <c r="R995" s="8"/>
      <c r="S995" s="9" t="str">
        <f t="shared" si="115"/>
        <v/>
      </c>
      <c r="T995" s="2"/>
      <c r="U995" s="2"/>
      <c r="V995" s="2"/>
      <c r="W995" s="2"/>
    </row>
    <row r="996" spans="1:23" ht="14.5" hidden="1" x14ac:dyDescent="0.35">
      <c r="A996" s="3" t="s">
        <v>1641</v>
      </c>
      <c r="B996" s="3" t="str">
        <f>INDEX('Plant data'!D:D,MATCH('Blast furnaces'!$A996,'Plant data'!$A:$A,0))</f>
        <v>Fuzhou</v>
      </c>
      <c r="C996" s="3" t="str">
        <f>INDEX('Plant data'!E:E,MATCH('Blast furnaces'!$A996,'Plant data'!$A:$A,0))</f>
        <v>Fujian</v>
      </c>
      <c r="D996" s="3" t="str">
        <f>INDEX('Plant data'!F:F,MATCH('Blast furnaces'!$A996,'Plant data'!$A:$A,0))</f>
        <v>China</v>
      </c>
      <c r="E996" s="3" t="s">
        <v>1644</v>
      </c>
      <c r="F996" s="3" t="s">
        <v>243</v>
      </c>
      <c r="G996" s="5" t="s">
        <v>1643</v>
      </c>
      <c r="H996" s="3" t="s">
        <v>190</v>
      </c>
      <c r="I996" s="3" t="s">
        <v>30</v>
      </c>
      <c r="J996" s="3" t="s">
        <v>30</v>
      </c>
      <c r="K996" s="3" t="s">
        <v>30</v>
      </c>
      <c r="L996" s="3" t="s">
        <v>30</v>
      </c>
      <c r="M996" s="3">
        <v>2020</v>
      </c>
      <c r="N996" s="3" t="s">
        <v>30</v>
      </c>
      <c r="O996" s="3">
        <v>2022</v>
      </c>
      <c r="P996" s="3">
        <v>543</v>
      </c>
      <c r="Q996" s="3">
        <v>450</v>
      </c>
      <c r="R996" s="8"/>
      <c r="S996" s="9" t="str">
        <f t="shared" si="115"/>
        <v/>
      </c>
      <c r="T996" s="2"/>
      <c r="U996" s="2"/>
      <c r="V996" s="2"/>
      <c r="W996" s="2"/>
    </row>
    <row r="997" spans="1:23" ht="14.5" hidden="1" x14ac:dyDescent="0.35">
      <c r="A997" s="3" t="s">
        <v>1641</v>
      </c>
      <c r="B997" s="3" t="str">
        <f>INDEX('Plant data'!D:D,MATCH('Blast furnaces'!$A997,'Plant data'!$A:$A,0))</f>
        <v>Fuzhou</v>
      </c>
      <c r="C997" s="3" t="str">
        <f>INDEX('Plant data'!E:E,MATCH('Blast furnaces'!$A997,'Plant data'!$A:$A,0))</f>
        <v>Fujian</v>
      </c>
      <c r="D997" s="3" t="str">
        <f>INDEX('Plant data'!F:F,MATCH('Blast furnaces'!$A997,'Plant data'!$A:$A,0))</f>
        <v>China</v>
      </c>
      <c r="E997" s="3" t="s">
        <v>1645</v>
      </c>
      <c r="F997" s="3" t="s">
        <v>62</v>
      </c>
      <c r="G997" s="5" t="s">
        <v>1643</v>
      </c>
      <c r="H997" s="3" t="s">
        <v>29</v>
      </c>
      <c r="I997" s="3" t="s">
        <v>30</v>
      </c>
      <c r="J997" s="3" t="s">
        <v>30</v>
      </c>
      <c r="K997" s="3" t="s">
        <v>30</v>
      </c>
      <c r="L997" s="3" t="s">
        <v>30</v>
      </c>
      <c r="M997" s="3" t="s">
        <v>30</v>
      </c>
      <c r="N997" s="3" t="s">
        <v>30</v>
      </c>
      <c r="O997" s="3" t="s">
        <v>30</v>
      </c>
      <c r="P997" s="3">
        <v>674</v>
      </c>
      <c r="Q997" s="3">
        <v>550</v>
      </c>
      <c r="R997" s="8"/>
      <c r="S997" s="9" t="str">
        <f t="shared" si="115"/>
        <v/>
      </c>
      <c r="T997" s="9" t="str">
        <f t="shared" ref="T997:T1007" si="119">IF(R997="","",EDATE(S997,240))</f>
        <v/>
      </c>
      <c r="U997" s="2"/>
      <c r="V997" s="2"/>
      <c r="W997" s="2"/>
    </row>
    <row r="998" spans="1:23" ht="14.5" hidden="1" x14ac:dyDescent="0.35">
      <c r="A998" s="3" t="s">
        <v>1641</v>
      </c>
      <c r="B998" s="3" t="str">
        <f>INDEX('Plant data'!D:D,MATCH('Blast furnaces'!$A998,'Plant data'!$A:$A,0))</f>
        <v>Fuzhou</v>
      </c>
      <c r="C998" s="3" t="str">
        <f>INDEX('Plant data'!E:E,MATCH('Blast furnaces'!$A998,'Plant data'!$A:$A,0))</f>
        <v>Fujian</v>
      </c>
      <c r="D998" s="3" t="str">
        <f>INDEX('Plant data'!F:F,MATCH('Blast furnaces'!$A998,'Plant data'!$A:$A,0))</f>
        <v>China</v>
      </c>
      <c r="E998" s="3" t="s">
        <v>1646</v>
      </c>
      <c r="F998" s="3" t="s">
        <v>153</v>
      </c>
      <c r="G998" s="5" t="s">
        <v>1643</v>
      </c>
      <c r="H998" s="3" t="s">
        <v>29</v>
      </c>
      <c r="I998" s="3">
        <v>2020</v>
      </c>
      <c r="J998" s="3" t="s">
        <v>30</v>
      </c>
      <c r="K998" s="3">
        <v>2022</v>
      </c>
      <c r="L998" s="3">
        <v>3</v>
      </c>
      <c r="M998" s="3" t="s">
        <v>30</v>
      </c>
      <c r="N998" s="3" t="s">
        <v>30</v>
      </c>
      <c r="O998" s="3" t="s">
        <v>30</v>
      </c>
      <c r="P998" s="3">
        <v>1543</v>
      </c>
      <c r="Q998" s="3">
        <v>1260</v>
      </c>
      <c r="R998" s="8"/>
      <c r="S998" s="9" t="str">
        <f t="shared" si="115"/>
        <v/>
      </c>
      <c r="T998" s="9" t="str">
        <f t="shared" si="119"/>
        <v/>
      </c>
      <c r="U998" s="2"/>
      <c r="V998" s="2"/>
      <c r="W998" s="2"/>
    </row>
    <row r="999" spans="1:23" ht="14.5" hidden="1" x14ac:dyDescent="0.35">
      <c r="A999" s="3" t="s">
        <v>1641</v>
      </c>
      <c r="B999" s="3" t="str">
        <f>INDEX('Plant data'!D:D,MATCH('Blast furnaces'!$A999,'Plant data'!$A:$A,0))</f>
        <v>Fuzhou</v>
      </c>
      <c r="C999" s="3" t="str">
        <f>INDEX('Plant data'!E:E,MATCH('Blast furnaces'!$A999,'Plant data'!$A:$A,0))</f>
        <v>Fujian</v>
      </c>
      <c r="D999" s="3" t="str">
        <f>INDEX('Plant data'!F:F,MATCH('Blast furnaces'!$A999,'Plant data'!$A:$A,0))</f>
        <v>China</v>
      </c>
      <c r="E999" s="3" t="s">
        <v>1647</v>
      </c>
      <c r="F999" s="3" t="s">
        <v>222</v>
      </c>
      <c r="G999" s="5" t="s">
        <v>1643</v>
      </c>
      <c r="H999" s="3" t="s">
        <v>29</v>
      </c>
      <c r="I999" s="3">
        <v>2020</v>
      </c>
      <c r="J999" s="3" t="s">
        <v>30</v>
      </c>
      <c r="K999" s="3">
        <v>2022</v>
      </c>
      <c r="L999" s="3">
        <v>3</v>
      </c>
      <c r="M999" s="3" t="s">
        <v>30</v>
      </c>
      <c r="N999" s="3" t="s">
        <v>30</v>
      </c>
      <c r="O999" s="3" t="s">
        <v>30</v>
      </c>
      <c r="P999" s="3">
        <v>1543</v>
      </c>
      <c r="Q999" s="3">
        <v>1260</v>
      </c>
      <c r="R999" s="8"/>
      <c r="S999" s="9" t="str">
        <f t="shared" si="115"/>
        <v/>
      </c>
      <c r="T999" s="9" t="str">
        <f t="shared" si="119"/>
        <v/>
      </c>
      <c r="U999" s="2"/>
      <c r="V999" s="2"/>
      <c r="W999" s="2"/>
    </row>
    <row r="1000" spans="1:23" ht="14.5" hidden="1" x14ac:dyDescent="0.35">
      <c r="A1000" s="3" t="s">
        <v>1641</v>
      </c>
      <c r="B1000" s="3" t="str">
        <f>INDEX('Plant data'!D:D,MATCH('Blast furnaces'!$A1000,'Plant data'!$A:$A,0))</f>
        <v>Fuzhou</v>
      </c>
      <c r="C1000" s="3" t="str">
        <f>INDEX('Plant data'!E:E,MATCH('Blast furnaces'!$A1000,'Plant data'!$A:$A,0))</f>
        <v>Fujian</v>
      </c>
      <c r="D1000" s="3" t="str">
        <f>INDEX('Plant data'!F:F,MATCH('Blast furnaces'!$A1000,'Plant data'!$A:$A,0))</f>
        <v>China</v>
      </c>
      <c r="E1000" s="3" t="s">
        <v>1648</v>
      </c>
      <c r="F1000" s="3" t="s">
        <v>180</v>
      </c>
      <c r="G1000" s="5" t="s">
        <v>1643</v>
      </c>
      <c r="H1000" s="3" t="s">
        <v>29</v>
      </c>
      <c r="I1000" s="3">
        <v>2020</v>
      </c>
      <c r="J1000" s="3" t="s">
        <v>30</v>
      </c>
      <c r="K1000" s="3">
        <v>2022</v>
      </c>
      <c r="L1000" s="3">
        <v>3</v>
      </c>
      <c r="M1000" s="3" t="s">
        <v>30</v>
      </c>
      <c r="N1000" s="3" t="s">
        <v>30</v>
      </c>
      <c r="O1000" s="3" t="s">
        <v>30</v>
      </c>
      <c r="P1000" s="3">
        <v>1470</v>
      </c>
      <c r="Q1000" s="3">
        <v>1200</v>
      </c>
      <c r="R1000" s="8"/>
      <c r="S1000" s="9" t="str">
        <f t="shared" si="115"/>
        <v/>
      </c>
      <c r="T1000" s="9" t="str">
        <f t="shared" si="119"/>
        <v/>
      </c>
      <c r="U1000" s="2"/>
      <c r="V1000" s="2"/>
      <c r="W1000" s="2"/>
    </row>
    <row r="1001" spans="1:23" ht="14.5" hidden="1" x14ac:dyDescent="0.35">
      <c r="A1001" s="3" t="s">
        <v>1649</v>
      </c>
      <c r="B1001" s="3" t="str">
        <f>INDEX('Plant data'!D:D,MATCH('Blast furnaces'!$A1001,'Plant data'!$A:$A,0))</f>
        <v>Duigougang</v>
      </c>
      <c r="C1001" s="3" t="str">
        <f>INDEX('Plant data'!E:E,MATCH('Blast furnaces'!$A1001,'Plant data'!$A:$A,0))</f>
        <v>Jiangsu</v>
      </c>
      <c r="D1001" s="3" t="str">
        <f>INDEX('Plant data'!F:F,MATCH('Blast furnaces'!$A1001,'Plant data'!$A:$A,0))</f>
        <v>China</v>
      </c>
      <c r="E1001" s="3" t="s">
        <v>1650</v>
      </c>
      <c r="F1001" s="3" t="s">
        <v>153</v>
      </c>
      <c r="G1001" s="5" t="s">
        <v>1651</v>
      </c>
      <c r="H1001" s="3" t="s">
        <v>29</v>
      </c>
      <c r="I1001" s="3" t="s">
        <v>30</v>
      </c>
      <c r="J1001" s="3" t="s">
        <v>30</v>
      </c>
      <c r="K1001" s="3">
        <v>2013</v>
      </c>
      <c r="L1001" s="3">
        <v>12</v>
      </c>
      <c r="M1001" s="3" t="s">
        <v>30</v>
      </c>
      <c r="N1001" s="3" t="s">
        <v>30</v>
      </c>
      <c r="O1001" s="3" t="s">
        <v>30</v>
      </c>
      <c r="P1001" s="3">
        <v>1400</v>
      </c>
      <c r="Q1001" s="3">
        <v>1300</v>
      </c>
      <c r="R1001" s="6">
        <v>44141</v>
      </c>
      <c r="S1001" s="9">
        <f t="shared" si="115"/>
        <v>44141</v>
      </c>
      <c r="T1001" s="9">
        <f t="shared" si="119"/>
        <v>51446</v>
      </c>
      <c r="U1001" s="2"/>
      <c r="V1001" s="2"/>
      <c r="W1001" s="2"/>
    </row>
    <row r="1002" spans="1:23" ht="14.5" hidden="1" x14ac:dyDescent="0.35">
      <c r="A1002" s="3" t="s">
        <v>1649</v>
      </c>
      <c r="B1002" s="3" t="str">
        <f>INDEX('Plant data'!D:D,MATCH('Blast furnaces'!$A1002,'Plant data'!$A:$A,0))</f>
        <v>Duigougang</v>
      </c>
      <c r="C1002" s="3" t="str">
        <f>INDEX('Plant data'!E:E,MATCH('Blast furnaces'!$A1002,'Plant data'!$A:$A,0))</f>
        <v>Jiangsu</v>
      </c>
      <c r="D1002" s="3" t="str">
        <f>INDEX('Plant data'!F:F,MATCH('Blast furnaces'!$A1002,'Plant data'!$A:$A,0))</f>
        <v>China</v>
      </c>
      <c r="E1002" s="3" t="s">
        <v>1652</v>
      </c>
      <c r="F1002" s="3" t="s">
        <v>62</v>
      </c>
      <c r="G1002" s="5" t="s">
        <v>1651</v>
      </c>
      <c r="H1002" s="3" t="s">
        <v>29</v>
      </c>
      <c r="I1002" s="3" t="s">
        <v>30</v>
      </c>
      <c r="J1002" s="3" t="s">
        <v>30</v>
      </c>
      <c r="K1002" s="3" t="s">
        <v>30</v>
      </c>
      <c r="L1002" s="3" t="s">
        <v>30</v>
      </c>
      <c r="M1002" s="3" t="s">
        <v>30</v>
      </c>
      <c r="N1002" s="3" t="s">
        <v>30</v>
      </c>
      <c r="O1002" s="3" t="s">
        <v>30</v>
      </c>
      <c r="P1002" s="3">
        <v>1400</v>
      </c>
      <c r="Q1002" s="3">
        <v>1300</v>
      </c>
      <c r="R1002" s="8"/>
      <c r="S1002" s="9" t="str">
        <f t="shared" si="115"/>
        <v/>
      </c>
      <c r="T1002" s="9" t="str">
        <f t="shared" si="119"/>
        <v/>
      </c>
      <c r="U1002" s="2"/>
      <c r="V1002" s="2"/>
      <c r="W1002" s="2"/>
    </row>
    <row r="1003" spans="1:23" ht="14.5" hidden="1" x14ac:dyDescent="0.35">
      <c r="A1003" s="3" t="s">
        <v>1653</v>
      </c>
      <c r="B1003" s="3" t="str">
        <f>INDEX('Plant data'!D:D,MATCH('Blast furnaces'!$A1003,'Plant data'!$A:$A,0))</f>
        <v>Handan</v>
      </c>
      <c r="C1003" s="3" t="str">
        <f>INDEX('Plant data'!E:E,MATCH('Blast furnaces'!$A1003,'Plant data'!$A:$A,0))</f>
        <v>Hebei</v>
      </c>
      <c r="D1003" s="3" t="str">
        <f>INDEX('Plant data'!F:F,MATCH('Blast furnaces'!$A1003,'Plant data'!$A:$A,0))</f>
        <v>China</v>
      </c>
      <c r="E1003" s="3" t="s">
        <v>1654</v>
      </c>
      <c r="F1003" s="3" t="s">
        <v>62</v>
      </c>
      <c r="G1003" s="5" t="s">
        <v>1655</v>
      </c>
      <c r="H1003" s="3" t="s">
        <v>29</v>
      </c>
      <c r="I1003" s="3" t="s">
        <v>30</v>
      </c>
      <c r="J1003" s="3" t="s">
        <v>30</v>
      </c>
      <c r="K1003" s="3">
        <v>2008</v>
      </c>
      <c r="L1003" s="3">
        <v>17</v>
      </c>
      <c r="M1003" s="3" t="s">
        <v>30</v>
      </c>
      <c r="N1003" s="3" t="s">
        <v>30</v>
      </c>
      <c r="O1003" s="3" t="s">
        <v>30</v>
      </c>
      <c r="P1003" s="3">
        <v>1000</v>
      </c>
      <c r="Q1003" s="3">
        <v>800</v>
      </c>
      <c r="R1003" s="8"/>
      <c r="S1003" s="9" t="str">
        <f t="shared" si="115"/>
        <v/>
      </c>
      <c r="T1003" s="9" t="str">
        <f t="shared" si="119"/>
        <v/>
      </c>
      <c r="U1003" s="2"/>
      <c r="V1003" s="2"/>
      <c r="W1003" s="2"/>
    </row>
    <row r="1004" spans="1:23" ht="14.5" hidden="1" x14ac:dyDescent="0.35">
      <c r="A1004" s="3" t="s">
        <v>1653</v>
      </c>
      <c r="B1004" s="3" t="str">
        <f>INDEX('Plant data'!D:D,MATCH('Blast furnaces'!$A1004,'Plant data'!$A:$A,0))</f>
        <v>Handan</v>
      </c>
      <c r="C1004" s="3" t="str">
        <f>INDEX('Plant data'!E:E,MATCH('Blast furnaces'!$A1004,'Plant data'!$A:$A,0))</f>
        <v>Hebei</v>
      </c>
      <c r="D1004" s="3" t="str">
        <f>INDEX('Plant data'!F:F,MATCH('Blast furnaces'!$A1004,'Plant data'!$A:$A,0))</f>
        <v>China</v>
      </c>
      <c r="E1004" s="3" t="s">
        <v>1656</v>
      </c>
      <c r="F1004" s="3" t="s">
        <v>180</v>
      </c>
      <c r="G1004" s="5" t="s">
        <v>1655</v>
      </c>
      <c r="H1004" s="3" t="s">
        <v>29</v>
      </c>
      <c r="I1004" s="3" t="s">
        <v>30</v>
      </c>
      <c r="J1004" s="3" t="s">
        <v>30</v>
      </c>
      <c r="K1004" s="3">
        <v>2008</v>
      </c>
      <c r="L1004" s="3">
        <v>17</v>
      </c>
      <c r="M1004" s="3" t="s">
        <v>30</v>
      </c>
      <c r="N1004" s="3" t="s">
        <v>30</v>
      </c>
      <c r="O1004" s="3" t="s">
        <v>30</v>
      </c>
      <c r="P1004" s="3">
        <v>1000</v>
      </c>
      <c r="Q1004" s="3">
        <v>800</v>
      </c>
      <c r="R1004" s="8"/>
      <c r="S1004" s="9" t="str">
        <f t="shared" si="115"/>
        <v/>
      </c>
      <c r="T1004" s="9" t="str">
        <f t="shared" si="119"/>
        <v/>
      </c>
      <c r="U1004" s="2"/>
      <c r="V1004" s="2"/>
      <c r="W1004" s="2"/>
    </row>
    <row r="1005" spans="1:23" ht="14.5" hidden="1" x14ac:dyDescent="0.35">
      <c r="A1005" s="3" t="s">
        <v>1657</v>
      </c>
      <c r="B1005" s="3" t="str">
        <f>INDEX('Plant data'!D:D,MATCH('Blast furnaces'!$A1005,'Plant data'!$A:$A,0))</f>
        <v>Shiwen</v>
      </c>
      <c r="C1005" s="3" t="str">
        <f>INDEX('Plant data'!E:E,MATCH('Blast furnaces'!$A1005,'Plant data'!$A:$A,0))</f>
        <v>Liaoning</v>
      </c>
      <c r="D1005" s="3" t="str">
        <f>INDEX('Plant data'!F:F,MATCH('Blast furnaces'!$A1005,'Plant data'!$A:$A,0))</f>
        <v>China</v>
      </c>
      <c r="E1005" s="3" t="s">
        <v>1658</v>
      </c>
      <c r="F1005" s="3" t="s">
        <v>62</v>
      </c>
      <c r="G1005" s="5" t="s">
        <v>1659</v>
      </c>
      <c r="H1005" s="3" t="s">
        <v>29</v>
      </c>
      <c r="I1005" s="3" t="s">
        <v>30</v>
      </c>
      <c r="J1005" s="3" t="s">
        <v>30</v>
      </c>
      <c r="K1005" s="3" t="s">
        <v>30</v>
      </c>
      <c r="L1005" s="3" t="s">
        <v>30</v>
      </c>
      <c r="M1005" s="3" t="s">
        <v>30</v>
      </c>
      <c r="N1005" s="3" t="s">
        <v>30</v>
      </c>
      <c r="O1005" s="3" t="s">
        <v>30</v>
      </c>
      <c r="P1005" s="3">
        <v>122</v>
      </c>
      <c r="Q1005" s="3">
        <v>128</v>
      </c>
      <c r="R1005" s="8"/>
      <c r="S1005" s="9" t="str">
        <f t="shared" si="115"/>
        <v/>
      </c>
      <c r="T1005" s="9" t="str">
        <f t="shared" si="119"/>
        <v/>
      </c>
      <c r="U1005" s="2"/>
      <c r="V1005" s="2"/>
      <c r="W1005" s="2"/>
    </row>
    <row r="1006" spans="1:23" ht="14.5" hidden="1" x14ac:dyDescent="0.35">
      <c r="A1006" s="3" t="s">
        <v>1657</v>
      </c>
      <c r="B1006" s="3" t="str">
        <f>INDEX('Plant data'!D:D,MATCH('Blast furnaces'!$A1006,'Plant data'!$A:$A,0))</f>
        <v>Shiwen</v>
      </c>
      <c r="C1006" s="3" t="str">
        <f>INDEX('Plant data'!E:E,MATCH('Blast furnaces'!$A1006,'Plant data'!$A:$A,0))</f>
        <v>Liaoning</v>
      </c>
      <c r="D1006" s="3" t="str">
        <f>INDEX('Plant data'!F:F,MATCH('Blast furnaces'!$A1006,'Plant data'!$A:$A,0))</f>
        <v>China</v>
      </c>
      <c r="E1006" s="3" t="s">
        <v>1660</v>
      </c>
      <c r="F1006" s="3" t="s">
        <v>180</v>
      </c>
      <c r="G1006" s="5" t="s">
        <v>1659</v>
      </c>
      <c r="H1006" s="3" t="s">
        <v>29</v>
      </c>
      <c r="I1006" s="3" t="s">
        <v>30</v>
      </c>
      <c r="J1006" s="3" t="s">
        <v>30</v>
      </c>
      <c r="K1006" s="3" t="s">
        <v>30</v>
      </c>
      <c r="L1006" s="3" t="s">
        <v>30</v>
      </c>
      <c r="M1006" s="3" t="s">
        <v>30</v>
      </c>
      <c r="N1006" s="3" t="s">
        <v>30</v>
      </c>
      <c r="O1006" s="3" t="s">
        <v>30</v>
      </c>
      <c r="P1006" s="3">
        <v>122</v>
      </c>
      <c r="Q1006" s="3">
        <v>128</v>
      </c>
      <c r="R1006" s="8"/>
      <c r="S1006" s="9" t="str">
        <f t="shared" si="115"/>
        <v/>
      </c>
      <c r="T1006" s="9" t="str">
        <f t="shared" si="119"/>
        <v/>
      </c>
      <c r="U1006" s="2"/>
      <c r="V1006" s="2"/>
      <c r="W1006" s="2"/>
    </row>
    <row r="1007" spans="1:23" ht="14.5" hidden="1" x14ac:dyDescent="0.35">
      <c r="A1007" s="3" t="s">
        <v>1657</v>
      </c>
      <c r="B1007" s="3" t="str">
        <f>INDEX('Plant data'!D:D,MATCH('Blast furnaces'!$A1007,'Plant data'!$A:$A,0))</f>
        <v>Shiwen</v>
      </c>
      <c r="C1007" s="3" t="str">
        <f>INDEX('Plant data'!E:E,MATCH('Blast furnaces'!$A1007,'Plant data'!$A:$A,0))</f>
        <v>Liaoning</v>
      </c>
      <c r="D1007" s="3" t="str">
        <f>INDEX('Plant data'!F:F,MATCH('Blast furnaces'!$A1007,'Plant data'!$A:$A,0))</f>
        <v>China</v>
      </c>
      <c r="E1007" s="3" t="s">
        <v>1661</v>
      </c>
      <c r="F1007" s="3" t="s">
        <v>236</v>
      </c>
      <c r="G1007" s="5" t="s">
        <v>1659</v>
      </c>
      <c r="H1007" s="3" t="s">
        <v>29</v>
      </c>
      <c r="I1007" s="3" t="s">
        <v>30</v>
      </c>
      <c r="J1007" s="3" t="s">
        <v>30</v>
      </c>
      <c r="K1007" s="3" t="s">
        <v>30</v>
      </c>
      <c r="L1007" s="3" t="s">
        <v>30</v>
      </c>
      <c r="M1007" s="3" t="s">
        <v>30</v>
      </c>
      <c r="N1007" s="3" t="s">
        <v>30</v>
      </c>
      <c r="O1007" s="3" t="s">
        <v>30</v>
      </c>
      <c r="P1007" s="3">
        <v>555</v>
      </c>
      <c r="Q1007" s="3">
        <v>580</v>
      </c>
      <c r="R1007" s="3">
        <v>2019</v>
      </c>
      <c r="S1007" s="9">
        <f t="shared" si="115"/>
        <v>43466</v>
      </c>
      <c r="T1007" s="9">
        <f t="shared" si="119"/>
        <v>50771</v>
      </c>
      <c r="U1007" s="2"/>
      <c r="V1007" s="2"/>
      <c r="W1007" s="2"/>
    </row>
    <row r="1008" spans="1:23" ht="14.5" hidden="1" x14ac:dyDescent="0.35">
      <c r="A1008" s="3" t="s">
        <v>1662</v>
      </c>
      <c r="B1008" s="3" t="str">
        <f>INDEX('Plant data'!D:D,MATCH('Blast furnaces'!$A1008,'Plant data'!$A:$A,0))</f>
        <v>Qujing</v>
      </c>
      <c r="C1008" s="3" t="str">
        <f>INDEX('Plant data'!E:E,MATCH('Blast furnaces'!$A1008,'Plant data'!$A:$A,0))</f>
        <v>Yunnan</v>
      </c>
      <c r="D1008" s="3" t="str">
        <f>INDEX('Plant data'!F:F,MATCH('Blast furnaces'!$A1008,'Plant data'!$A:$A,0))</f>
        <v>China</v>
      </c>
      <c r="E1008" s="3" t="s">
        <v>1663</v>
      </c>
      <c r="F1008" s="3" t="s">
        <v>62</v>
      </c>
      <c r="G1008" s="5" t="s">
        <v>1664</v>
      </c>
      <c r="H1008" s="3" t="s">
        <v>190</v>
      </c>
      <c r="I1008" s="3" t="s">
        <v>30</v>
      </c>
      <c r="J1008" s="3" t="s">
        <v>30</v>
      </c>
      <c r="K1008" s="3" t="s">
        <v>30</v>
      </c>
      <c r="L1008" s="3" t="s">
        <v>30</v>
      </c>
      <c r="M1008" s="6">
        <v>43080</v>
      </c>
      <c r="N1008" s="3" t="s">
        <v>30</v>
      </c>
      <c r="O1008" s="7">
        <v>44166</v>
      </c>
      <c r="P1008" s="3">
        <v>550</v>
      </c>
      <c r="Q1008" s="3">
        <v>450</v>
      </c>
      <c r="R1008" s="8"/>
      <c r="S1008" s="9" t="str">
        <f t="shared" si="115"/>
        <v/>
      </c>
      <c r="T1008" s="2"/>
      <c r="U1008" s="2"/>
      <c r="V1008" s="2"/>
      <c r="W1008" s="2"/>
    </row>
    <row r="1009" spans="1:23" ht="14.5" hidden="1" x14ac:dyDescent="0.35">
      <c r="A1009" s="3" t="s">
        <v>1662</v>
      </c>
      <c r="B1009" s="3" t="str">
        <f>INDEX('Plant data'!D:D,MATCH('Blast furnaces'!$A1009,'Plant data'!$A:$A,0))</f>
        <v>Qujing</v>
      </c>
      <c r="C1009" s="3" t="str">
        <f>INDEX('Plant data'!E:E,MATCH('Blast furnaces'!$A1009,'Plant data'!$A:$A,0))</f>
        <v>Yunnan</v>
      </c>
      <c r="D1009" s="3" t="str">
        <f>INDEX('Plant data'!F:F,MATCH('Blast furnaces'!$A1009,'Plant data'!$A:$A,0))</f>
        <v>China</v>
      </c>
      <c r="E1009" s="3" t="s">
        <v>1665</v>
      </c>
      <c r="F1009" s="3" t="s">
        <v>180</v>
      </c>
      <c r="G1009" s="5" t="s">
        <v>1664</v>
      </c>
      <c r="H1009" s="3" t="s">
        <v>190</v>
      </c>
      <c r="I1009" s="3" t="s">
        <v>30</v>
      </c>
      <c r="J1009" s="3" t="s">
        <v>30</v>
      </c>
      <c r="K1009" s="3" t="s">
        <v>30</v>
      </c>
      <c r="L1009" s="3" t="s">
        <v>30</v>
      </c>
      <c r="M1009" s="6">
        <v>43080</v>
      </c>
      <c r="N1009" s="3" t="s">
        <v>30</v>
      </c>
      <c r="O1009" s="7">
        <v>44166</v>
      </c>
      <c r="P1009" s="3">
        <v>550</v>
      </c>
      <c r="Q1009" s="3">
        <v>450</v>
      </c>
      <c r="R1009" s="8"/>
      <c r="S1009" s="9" t="str">
        <f t="shared" si="115"/>
        <v/>
      </c>
      <c r="T1009" s="2"/>
      <c r="U1009" s="2"/>
      <c r="V1009" s="2"/>
      <c r="W1009" s="2"/>
    </row>
    <row r="1010" spans="1:23" ht="14.5" hidden="1" x14ac:dyDescent="0.35">
      <c r="A1010" s="3" t="s">
        <v>1666</v>
      </c>
      <c r="B1010" s="3" t="str">
        <f>INDEX('Plant data'!D:D,MATCH('Blast furnaces'!$A1010,'Plant data'!$A:$A,0))</f>
        <v>Kunming</v>
      </c>
      <c r="C1010" s="3" t="str">
        <f>INDEX('Plant data'!E:E,MATCH('Blast furnaces'!$A1010,'Plant data'!$A:$A,0))</f>
        <v>Yunnan</v>
      </c>
      <c r="D1010" s="3" t="str">
        <f>INDEX('Plant data'!F:F,MATCH('Blast furnaces'!$A1010,'Plant data'!$A:$A,0))</f>
        <v>China</v>
      </c>
      <c r="E1010" s="3" t="s">
        <v>1667</v>
      </c>
      <c r="F1010" s="3" t="s">
        <v>62</v>
      </c>
      <c r="G1010" s="5" t="s">
        <v>1668</v>
      </c>
      <c r="H1010" s="3" t="s">
        <v>190</v>
      </c>
      <c r="I1010" s="3" t="s">
        <v>30</v>
      </c>
      <c r="J1010" s="3" t="s">
        <v>30</v>
      </c>
      <c r="K1010" s="3" t="s">
        <v>30</v>
      </c>
      <c r="L1010" s="3" t="s">
        <v>30</v>
      </c>
      <c r="M1010" s="3" t="s">
        <v>30</v>
      </c>
      <c r="N1010" s="3" t="s">
        <v>30</v>
      </c>
      <c r="O1010" s="3">
        <v>2022</v>
      </c>
      <c r="P1010" s="3">
        <v>550</v>
      </c>
      <c r="Q1010" s="3">
        <v>450</v>
      </c>
      <c r="R1010" s="8"/>
      <c r="S1010" s="9" t="str">
        <f t="shared" si="115"/>
        <v/>
      </c>
      <c r="T1010" s="2"/>
      <c r="U1010" s="2"/>
      <c r="V1010" s="2"/>
      <c r="W1010" s="2"/>
    </row>
    <row r="1011" spans="1:23" ht="14.5" hidden="1" x14ac:dyDescent="0.35">
      <c r="A1011" s="3" t="s">
        <v>1666</v>
      </c>
      <c r="B1011" s="3" t="str">
        <f>INDEX('Plant data'!D:D,MATCH('Blast furnaces'!$A1011,'Plant data'!$A:$A,0))</f>
        <v>Kunming</v>
      </c>
      <c r="C1011" s="3" t="str">
        <f>INDEX('Plant data'!E:E,MATCH('Blast furnaces'!$A1011,'Plant data'!$A:$A,0))</f>
        <v>Yunnan</v>
      </c>
      <c r="D1011" s="3" t="str">
        <f>INDEX('Plant data'!F:F,MATCH('Blast furnaces'!$A1011,'Plant data'!$A:$A,0))</f>
        <v>China</v>
      </c>
      <c r="E1011" s="3" t="s">
        <v>1669</v>
      </c>
      <c r="F1011" s="3" t="s">
        <v>180</v>
      </c>
      <c r="G1011" s="5" t="s">
        <v>1668</v>
      </c>
      <c r="H1011" s="3" t="s">
        <v>190</v>
      </c>
      <c r="I1011" s="3" t="s">
        <v>30</v>
      </c>
      <c r="J1011" s="3" t="s">
        <v>30</v>
      </c>
      <c r="K1011" s="3" t="s">
        <v>30</v>
      </c>
      <c r="L1011" s="3" t="s">
        <v>30</v>
      </c>
      <c r="M1011" s="3" t="s">
        <v>30</v>
      </c>
      <c r="N1011" s="3" t="s">
        <v>30</v>
      </c>
      <c r="O1011" s="3">
        <v>2022</v>
      </c>
      <c r="P1011" s="3">
        <v>550</v>
      </c>
      <c r="Q1011" s="3">
        <v>450</v>
      </c>
      <c r="R1011" s="8"/>
      <c r="S1011" s="9" t="str">
        <f t="shared" si="115"/>
        <v/>
      </c>
      <c r="T1011" s="2"/>
      <c r="U1011" s="2"/>
      <c r="V1011" s="2"/>
      <c r="W1011" s="2"/>
    </row>
    <row r="1012" spans="1:23" ht="14.5" hidden="1" x14ac:dyDescent="0.35">
      <c r="A1012" s="3" t="s">
        <v>1670</v>
      </c>
      <c r="B1012" s="3" t="str">
        <f>INDEX('Plant data'!D:D,MATCH('Blast furnaces'!$A1012,'Plant data'!$A:$A,0))</f>
        <v>Xing'an</v>
      </c>
      <c r="C1012" s="3" t="str">
        <f>INDEX('Plant data'!E:E,MATCH('Blast furnaces'!$A1012,'Plant data'!$A:$A,0))</f>
        <v>Inner Mongolia</v>
      </c>
      <c r="D1012" s="3" t="str">
        <f>INDEX('Plant data'!F:F,MATCH('Blast furnaces'!$A1012,'Plant data'!$A:$A,0))</f>
        <v>China</v>
      </c>
      <c r="E1012" s="3" t="s">
        <v>1671</v>
      </c>
      <c r="F1012" s="3" t="s">
        <v>62</v>
      </c>
      <c r="G1012" s="5" t="s">
        <v>1672</v>
      </c>
      <c r="H1012" s="3" t="s">
        <v>190</v>
      </c>
      <c r="I1012" s="3" t="s">
        <v>30</v>
      </c>
      <c r="J1012" s="3" t="s">
        <v>30</v>
      </c>
      <c r="K1012" s="3" t="s">
        <v>30</v>
      </c>
      <c r="L1012" s="3" t="s">
        <v>30</v>
      </c>
      <c r="M1012" s="6">
        <v>44675</v>
      </c>
      <c r="N1012" s="3" t="s">
        <v>30</v>
      </c>
      <c r="O1012" s="7">
        <v>45231</v>
      </c>
      <c r="P1012" s="3">
        <v>720</v>
      </c>
      <c r="Q1012" s="3">
        <v>616</v>
      </c>
      <c r="R1012" s="6">
        <v>44060</v>
      </c>
      <c r="S1012" s="9">
        <f t="shared" si="115"/>
        <v>44060</v>
      </c>
      <c r="T1012" s="2"/>
      <c r="U1012" s="2"/>
      <c r="V1012" s="2"/>
      <c r="W1012" s="2"/>
    </row>
    <row r="1013" spans="1:23" ht="14.5" hidden="1" x14ac:dyDescent="0.35">
      <c r="A1013" s="3" t="s">
        <v>1670</v>
      </c>
      <c r="B1013" s="3" t="str">
        <f>INDEX('Plant data'!D:D,MATCH('Blast furnaces'!$A1013,'Plant data'!$A:$A,0))</f>
        <v>Xing'an</v>
      </c>
      <c r="C1013" s="3" t="str">
        <f>INDEX('Plant data'!E:E,MATCH('Blast furnaces'!$A1013,'Plant data'!$A:$A,0))</f>
        <v>Inner Mongolia</v>
      </c>
      <c r="D1013" s="3" t="str">
        <f>INDEX('Plant data'!F:F,MATCH('Blast furnaces'!$A1013,'Plant data'!$A:$A,0))</f>
        <v>China</v>
      </c>
      <c r="E1013" s="3" t="s">
        <v>1673</v>
      </c>
      <c r="F1013" s="3" t="s">
        <v>180</v>
      </c>
      <c r="G1013" s="5" t="s">
        <v>1672</v>
      </c>
      <c r="H1013" s="3" t="s">
        <v>190</v>
      </c>
      <c r="I1013" s="3" t="s">
        <v>30</v>
      </c>
      <c r="J1013" s="3" t="s">
        <v>30</v>
      </c>
      <c r="K1013" s="3" t="s">
        <v>30</v>
      </c>
      <c r="L1013" s="3" t="s">
        <v>30</v>
      </c>
      <c r="M1013" s="6">
        <v>44675</v>
      </c>
      <c r="N1013" s="3" t="s">
        <v>30</v>
      </c>
      <c r="O1013" s="7">
        <v>45231</v>
      </c>
      <c r="P1013" s="3">
        <v>600</v>
      </c>
      <c r="Q1013" s="3">
        <v>503</v>
      </c>
      <c r="R1013" s="6">
        <v>44060</v>
      </c>
      <c r="S1013" s="9">
        <f t="shared" si="115"/>
        <v>44060</v>
      </c>
      <c r="T1013" s="2"/>
      <c r="U1013" s="2"/>
      <c r="V1013" s="2"/>
      <c r="W1013" s="2"/>
    </row>
    <row r="1014" spans="1:23" ht="14.5" hidden="1" x14ac:dyDescent="0.35">
      <c r="A1014" s="3" t="s">
        <v>1670</v>
      </c>
      <c r="B1014" s="3" t="str">
        <f>INDEX('Plant data'!D:D,MATCH('Blast furnaces'!$A1014,'Plant data'!$A:$A,0))</f>
        <v>Xing'an</v>
      </c>
      <c r="C1014" s="3" t="str">
        <f>INDEX('Plant data'!E:E,MATCH('Blast furnaces'!$A1014,'Plant data'!$A:$A,0))</f>
        <v>Inner Mongolia</v>
      </c>
      <c r="D1014" s="3" t="str">
        <f>INDEX('Plant data'!F:F,MATCH('Blast furnaces'!$A1014,'Plant data'!$A:$A,0))</f>
        <v>China</v>
      </c>
      <c r="E1014" s="3" t="s">
        <v>1674</v>
      </c>
      <c r="F1014" s="3" t="s">
        <v>236</v>
      </c>
      <c r="G1014" s="5" t="s">
        <v>1672</v>
      </c>
      <c r="H1014" s="3" t="s">
        <v>29</v>
      </c>
      <c r="I1014" s="4">
        <v>44652</v>
      </c>
      <c r="J1014" s="3" t="s">
        <v>30</v>
      </c>
      <c r="K1014" s="3">
        <v>2023</v>
      </c>
      <c r="L1014" s="3">
        <v>2</v>
      </c>
      <c r="M1014" s="3" t="s">
        <v>30</v>
      </c>
      <c r="N1014" s="3" t="s">
        <v>30</v>
      </c>
      <c r="O1014" s="3" t="s">
        <v>30</v>
      </c>
      <c r="P1014" s="3">
        <v>1130</v>
      </c>
      <c r="Q1014" s="3">
        <v>1200</v>
      </c>
      <c r="R1014" s="8"/>
      <c r="S1014" s="9" t="str">
        <f t="shared" si="115"/>
        <v/>
      </c>
      <c r="T1014" s="9" t="str">
        <f>IF(R1014="","",EDATE(S1014,240))</f>
        <v/>
      </c>
      <c r="U1014" s="2"/>
      <c r="V1014" s="2"/>
      <c r="W1014" s="2"/>
    </row>
    <row r="1015" spans="1:23" ht="14.5" hidden="1" x14ac:dyDescent="0.35">
      <c r="A1015" s="3" t="s">
        <v>1675</v>
      </c>
      <c r="B1015" s="3" t="str">
        <f>INDEX('Plant data'!D:D,MATCH('Blast furnaces'!$A1015,'Plant data'!$A:$A,0))</f>
        <v>Jiuyuan</v>
      </c>
      <c r="C1015" s="3" t="str">
        <f>INDEX('Plant data'!E:E,MATCH('Blast furnaces'!$A1015,'Plant data'!$A:$A,0))</f>
        <v>Inner Mongolia</v>
      </c>
      <c r="D1015" s="3" t="str">
        <f>INDEX('Plant data'!F:F,MATCH('Blast furnaces'!$A1015,'Plant data'!$A:$A,0))</f>
        <v>China</v>
      </c>
      <c r="E1015" s="3" t="s">
        <v>1676</v>
      </c>
      <c r="F1015" s="3" t="s">
        <v>62</v>
      </c>
      <c r="G1015" s="5" t="s">
        <v>1677</v>
      </c>
      <c r="H1015" s="3" t="s">
        <v>313</v>
      </c>
      <c r="I1015" s="3">
        <v>2018</v>
      </c>
      <c r="J1015" s="3" t="s">
        <v>30</v>
      </c>
      <c r="K1015" s="3" t="s">
        <v>30</v>
      </c>
      <c r="L1015" s="3" t="s">
        <v>30</v>
      </c>
      <c r="M1015" s="3" t="s">
        <v>30</v>
      </c>
      <c r="N1015" s="3" t="s">
        <v>30</v>
      </c>
      <c r="O1015" s="3" t="s">
        <v>30</v>
      </c>
      <c r="P1015" s="3">
        <v>1100</v>
      </c>
      <c r="Q1015" s="3">
        <v>1250</v>
      </c>
      <c r="R1015" s="8"/>
      <c r="S1015" s="9" t="str">
        <f t="shared" si="115"/>
        <v/>
      </c>
      <c r="T1015" s="2"/>
      <c r="U1015" s="2"/>
      <c r="V1015" s="2"/>
      <c r="W1015" s="2"/>
    </row>
    <row r="1016" spans="1:23" ht="14.5" hidden="1" x14ac:dyDescent="0.35">
      <c r="A1016" s="3" t="s">
        <v>1678</v>
      </c>
      <c r="B1016" s="3" t="str">
        <f>INDEX('Plant data'!D:D,MATCH('Blast furnaces'!$A1016,'Plant data'!$A:$A,0))</f>
        <v>Tongling</v>
      </c>
      <c r="C1016" s="3" t="str">
        <f>INDEX('Plant data'!E:E,MATCH('Blast furnaces'!$A1016,'Plant data'!$A:$A,0))</f>
        <v>Anhui</v>
      </c>
      <c r="D1016" s="3" t="str">
        <f>INDEX('Plant data'!F:F,MATCH('Blast furnaces'!$A1016,'Plant data'!$A:$A,0))</f>
        <v>China</v>
      </c>
      <c r="E1016" s="3" t="s">
        <v>1679</v>
      </c>
      <c r="F1016" s="3" t="s">
        <v>153</v>
      </c>
      <c r="G1016" s="5" t="s">
        <v>1680</v>
      </c>
      <c r="H1016" s="3" t="s">
        <v>29</v>
      </c>
      <c r="I1016" s="3">
        <v>2009</v>
      </c>
      <c r="J1016" s="3" t="s">
        <v>30</v>
      </c>
      <c r="K1016" s="3">
        <v>2012</v>
      </c>
      <c r="L1016" s="3">
        <v>13</v>
      </c>
      <c r="M1016" s="3" t="s">
        <v>30</v>
      </c>
      <c r="N1016" s="3" t="s">
        <v>30</v>
      </c>
      <c r="O1016" s="3" t="s">
        <v>30</v>
      </c>
      <c r="P1016" s="3">
        <v>1040</v>
      </c>
      <c r="Q1016" s="3">
        <v>1080</v>
      </c>
      <c r="R1016" s="6">
        <v>45047</v>
      </c>
      <c r="S1016" s="9">
        <f t="shared" si="115"/>
        <v>45047</v>
      </c>
      <c r="T1016" s="9">
        <f t="shared" ref="T1016:T1028" si="120">IF(R1016="","",EDATE(S1016,240))</f>
        <v>52352</v>
      </c>
      <c r="U1016" s="2"/>
      <c r="V1016" s="2"/>
      <c r="W1016" s="2"/>
    </row>
    <row r="1017" spans="1:23" ht="14.5" hidden="1" x14ac:dyDescent="0.35">
      <c r="A1017" s="3" t="s">
        <v>1678</v>
      </c>
      <c r="B1017" s="3" t="str">
        <f>INDEX('Plant data'!D:D,MATCH('Blast furnaces'!$A1017,'Plant data'!$A:$A,0))</f>
        <v>Tongling</v>
      </c>
      <c r="C1017" s="3" t="str">
        <f>INDEX('Plant data'!E:E,MATCH('Blast furnaces'!$A1017,'Plant data'!$A:$A,0))</f>
        <v>Anhui</v>
      </c>
      <c r="D1017" s="3" t="str">
        <f>INDEX('Plant data'!F:F,MATCH('Blast furnaces'!$A1017,'Plant data'!$A:$A,0))</f>
        <v>China</v>
      </c>
      <c r="E1017" s="3" t="s">
        <v>1681</v>
      </c>
      <c r="F1017" s="3" t="s">
        <v>62</v>
      </c>
      <c r="G1017" s="5" t="s">
        <v>1680</v>
      </c>
      <c r="H1017" s="3" t="s">
        <v>29</v>
      </c>
      <c r="I1017" s="3">
        <v>2009</v>
      </c>
      <c r="J1017" s="3" t="s">
        <v>30</v>
      </c>
      <c r="K1017" s="3">
        <v>2016</v>
      </c>
      <c r="L1017" s="3">
        <v>9</v>
      </c>
      <c r="M1017" s="3" t="s">
        <v>30</v>
      </c>
      <c r="N1017" s="3" t="s">
        <v>30</v>
      </c>
      <c r="O1017" s="3" t="s">
        <v>30</v>
      </c>
      <c r="P1017" s="3">
        <v>1040</v>
      </c>
      <c r="Q1017" s="3">
        <v>1080</v>
      </c>
      <c r="R1017" s="8"/>
      <c r="S1017" s="9" t="str">
        <f t="shared" si="115"/>
        <v/>
      </c>
      <c r="T1017" s="9" t="str">
        <f t="shared" si="120"/>
        <v/>
      </c>
      <c r="U1017" s="2"/>
      <c r="V1017" s="2"/>
      <c r="W1017" s="2"/>
    </row>
    <row r="1018" spans="1:23" ht="14.5" hidden="1" x14ac:dyDescent="0.35">
      <c r="A1018" s="3" t="s">
        <v>1682</v>
      </c>
      <c r="B1018" s="3" t="str">
        <f>INDEX('Plant data'!D:D,MATCH('Blast furnaces'!$A1018,'Plant data'!$A:$A,0))</f>
        <v>Wugang</v>
      </c>
      <c r="C1018" s="3" t="str">
        <f>INDEX('Plant data'!E:E,MATCH('Blast furnaces'!$A1018,'Plant data'!$A:$A,0))</f>
        <v>Henan</v>
      </c>
      <c r="D1018" s="3" t="str">
        <f>INDEX('Plant data'!F:F,MATCH('Blast furnaces'!$A1018,'Plant data'!$A:$A,0))</f>
        <v>China</v>
      </c>
      <c r="E1018" s="3" t="s">
        <v>1683</v>
      </c>
      <c r="F1018" s="3" t="s">
        <v>62</v>
      </c>
      <c r="G1018" s="5" t="s">
        <v>1684</v>
      </c>
      <c r="H1018" s="3" t="s">
        <v>29</v>
      </c>
      <c r="I1018" s="3" t="s">
        <v>30</v>
      </c>
      <c r="J1018" s="3" t="s">
        <v>30</v>
      </c>
      <c r="K1018" s="3">
        <v>2020</v>
      </c>
      <c r="L1018" s="3">
        <v>5</v>
      </c>
      <c r="M1018" s="3" t="s">
        <v>30</v>
      </c>
      <c r="N1018" s="3" t="s">
        <v>30</v>
      </c>
      <c r="O1018" s="3" t="s">
        <v>30</v>
      </c>
      <c r="P1018" s="3">
        <v>1220</v>
      </c>
      <c r="Q1018" s="3">
        <v>1350</v>
      </c>
      <c r="R1018" s="8"/>
      <c r="S1018" s="9" t="str">
        <f t="shared" si="115"/>
        <v/>
      </c>
      <c r="T1018" s="9" t="str">
        <f t="shared" si="120"/>
        <v/>
      </c>
      <c r="U1018" s="2"/>
      <c r="V1018" s="2"/>
      <c r="W1018" s="2"/>
    </row>
    <row r="1019" spans="1:23" ht="14.5" hidden="1" x14ac:dyDescent="0.35">
      <c r="A1019" s="3" t="s">
        <v>1685</v>
      </c>
      <c r="B1019" s="3" t="str">
        <f>INDEX('Plant data'!D:D,MATCH('Blast furnaces'!$A1019,'Plant data'!$A:$A,0))</f>
        <v>Yangjiang</v>
      </c>
      <c r="C1019" s="3" t="str">
        <f>INDEX('Plant data'!E:E,MATCH('Blast furnaces'!$A1019,'Plant data'!$A:$A,0))</f>
        <v>Guangdong</v>
      </c>
      <c r="D1019" s="3" t="str">
        <f>INDEX('Plant data'!F:F,MATCH('Blast furnaces'!$A1019,'Plant data'!$A:$A,0))</f>
        <v>China</v>
      </c>
      <c r="E1019" s="3" t="s">
        <v>1686</v>
      </c>
      <c r="F1019" s="3" t="s">
        <v>62</v>
      </c>
      <c r="G1019" s="5" t="s">
        <v>1687</v>
      </c>
      <c r="H1019" s="3" t="s">
        <v>29</v>
      </c>
      <c r="I1019" s="3" t="s">
        <v>30</v>
      </c>
      <c r="J1019" s="3" t="s">
        <v>30</v>
      </c>
      <c r="K1019" s="3">
        <v>2016</v>
      </c>
      <c r="L1019" s="3">
        <v>9</v>
      </c>
      <c r="M1019" s="3" t="s">
        <v>30</v>
      </c>
      <c r="N1019" s="3" t="s">
        <v>30</v>
      </c>
      <c r="O1019" s="3" t="s">
        <v>30</v>
      </c>
      <c r="P1019" s="3">
        <v>195</v>
      </c>
      <c r="Q1019" s="3">
        <v>380</v>
      </c>
      <c r="R1019" s="8"/>
      <c r="S1019" s="9" t="str">
        <f t="shared" si="115"/>
        <v/>
      </c>
      <c r="T1019" s="9" t="str">
        <f t="shared" si="120"/>
        <v/>
      </c>
      <c r="U1019" s="2"/>
      <c r="V1019" s="2"/>
      <c r="W1019" s="2"/>
    </row>
    <row r="1020" spans="1:23" ht="14.5" hidden="1" x14ac:dyDescent="0.35">
      <c r="A1020" s="3" t="s">
        <v>1685</v>
      </c>
      <c r="B1020" s="3" t="str">
        <f>INDEX('Plant data'!D:D,MATCH('Blast furnaces'!$A1020,'Plant data'!$A:$A,0))</f>
        <v>Yangjiang</v>
      </c>
      <c r="C1020" s="3" t="str">
        <f>INDEX('Plant data'!E:E,MATCH('Blast furnaces'!$A1020,'Plant data'!$A:$A,0))</f>
        <v>Guangdong</v>
      </c>
      <c r="D1020" s="3" t="str">
        <f>INDEX('Plant data'!F:F,MATCH('Blast furnaces'!$A1020,'Plant data'!$A:$A,0))</f>
        <v>China</v>
      </c>
      <c r="E1020" s="3" t="s">
        <v>1688</v>
      </c>
      <c r="F1020" s="3" t="s">
        <v>180</v>
      </c>
      <c r="G1020" s="5" t="s">
        <v>1687</v>
      </c>
      <c r="H1020" s="3" t="s">
        <v>29</v>
      </c>
      <c r="I1020" s="3">
        <v>2017</v>
      </c>
      <c r="J1020" s="3" t="s">
        <v>30</v>
      </c>
      <c r="K1020" s="3">
        <v>2020</v>
      </c>
      <c r="L1020" s="3">
        <v>5</v>
      </c>
      <c r="M1020" s="3" t="s">
        <v>30</v>
      </c>
      <c r="N1020" s="3" t="s">
        <v>30</v>
      </c>
      <c r="O1020" s="3" t="s">
        <v>30</v>
      </c>
      <c r="P1020" s="3">
        <v>505</v>
      </c>
      <c r="Q1020" s="3">
        <v>460</v>
      </c>
      <c r="R1020" s="8"/>
      <c r="S1020" s="9" t="str">
        <f t="shared" si="115"/>
        <v/>
      </c>
      <c r="T1020" s="9" t="str">
        <f t="shared" si="120"/>
        <v/>
      </c>
      <c r="U1020" s="2"/>
      <c r="V1020" s="2"/>
      <c r="W1020" s="2"/>
    </row>
    <row r="1021" spans="1:23" ht="14.5" hidden="1" x14ac:dyDescent="0.35">
      <c r="A1021" s="3" t="s">
        <v>1689</v>
      </c>
      <c r="B1021" s="3" t="str">
        <f>INDEX('Plant data'!D:D,MATCH('Blast furnaces'!$A1021,'Plant data'!$A:$A,0))</f>
        <v>Jieyang</v>
      </c>
      <c r="C1021" s="3" t="str">
        <f>INDEX('Plant data'!E:E,MATCH('Blast furnaces'!$A1021,'Plant data'!$A:$A,0))</f>
        <v>Guangdong</v>
      </c>
      <c r="D1021" s="3" t="str">
        <f>INDEX('Plant data'!F:F,MATCH('Blast furnaces'!$A1021,'Plant data'!$A:$A,0))</f>
        <v>China</v>
      </c>
      <c r="E1021" s="3" t="s">
        <v>1690</v>
      </c>
      <c r="F1021" s="3" t="s">
        <v>62</v>
      </c>
      <c r="G1021" s="5" t="s">
        <v>1691</v>
      </c>
      <c r="H1021" s="3" t="s">
        <v>29</v>
      </c>
      <c r="I1021" s="3" t="s">
        <v>30</v>
      </c>
      <c r="J1021" s="3" t="s">
        <v>30</v>
      </c>
      <c r="K1021" s="3">
        <v>2008</v>
      </c>
      <c r="L1021" s="3">
        <v>17</v>
      </c>
      <c r="M1021" s="3" t="s">
        <v>30</v>
      </c>
      <c r="N1021" s="3" t="s">
        <v>30</v>
      </c>
      <c r="O1021" s="3" t="s">
        <v>30</v>
      </c>
      <c r="P1021" s="3">
        <v>1000</v>
      </c>
      <c r="Q1021" s="3">
        <v>1080</v>
      </c>
      <c r="R1021" s="8"/>
      <c r="S1021" s="9" t="str">
        <f t="shared" si="115"/>
        <v/>
      </c>
      <c r="T1021" s="9" t="str">
        <f t="shared" si="120"/>
        <v/>
      </c>
      <c r="U1021" s="2"/>
      <c r="V1021" s="2"/>
      <c r="W1021" s="2"/>
    </row>
    <row r="1022" spans="1:23" ht="14.5" hidden="1" x14ac:dyDescent="0.35">
      <c r="A1022" s="3" t="s">
        <v>1689</v>
      </c>
      <c r="B1022" s="3" t="str">
        <f>INDEX('Plant data'!D:D,MATCH('Blast furnaces'!$A1022,'Plant data'!$A:$A,0))</f>
        <v>Jieyang</v>
      </c>
      <c r="C1022" s="3" t="str">
        <f>INDEX('Plant data'!E:E,MATCH('Blast furnaces'!$A1022,'Plant data'!$A:$A,0))</f>
        <v>Guangdong</v>
      </c>
      <c r="D1022" s="3" t="str">
        <f>INDEX('Plant data'!F:F,MATCH('Blast furnaces'!$A1022,'Plant data'!$A:$A,0))</f>
        <v>China</v>
      </c>
      <c r="E1022" s="3" t="s">
        <v>1692</v>
      </c>
      <c r="F1022" s="3" t="s">
        <v>1693</v>
      </c>
      <c r="G1022" s="5" t="s">
        <v>1691</v>
      </c>
      <c r="H1022" s="3" t="s">
        <v>29</v>
      </c>
      <c r="I1022" s="3" t="s">
        <v>30</v>
      </c>
      <c r="J1022" s="3" t="s">
        <v>30</v>
      </c>
      <c r="K1022" s="3" t="s">
        <v>30</v>
      </c>
      <c r="L1022" s="3" t="s">
        <v>30</v>
      </c>
      <c r="M1022" s="3" t="s">
        <v>30</v>
      </c>
      <c r="N1022" s="3" t="s">
        <v>30</v>
      </c>
      <c r="O1022" s="3" t="s">
        <v>30</v>
      </c>
      <c r="P1022" s="3">
        <v>1000</v>
      </c>
      <c r="Q1022" s="3">
        <v>1080</v>
      </c>
      <c r="R1022" s="8"/>
      <c r="S1022" s="9" t="str">
        <f t="shared" si="115"/>
        <v/>
      </c>
      <c r="T1022" s="9" t="str">
        <f t="shared" si="120"/>
        <v/>
      </c>
      <c r="U1022" s="2"/>
      <c r="V1022" s="2"/>
      <c r="W1022" s="2"/>
    </row>
    <row r="1023" spans="1:23" ht="14.5" hidden="1" x14ac:dyDescent="0.35">
      <c r="A1023" s="3" t="s">
        <v>1694</v>
      </c>
      <c r="B1023" s="3" t="str">
        <f>INDEX('Plant data'!D:D,MATCH('Blast furnaces'!$A1023,'Plant data'!$A:$A,0))</f>
        <v>Hezhou</v>
      </c>
      <c r="C1023" s="3" t="str">
        <f>INDEX('Plant data'!E:E,MATCH('Blast furnaces'!$A1023,'Plant data'!$A:$A,0))</f>
        <v>Guangxi</v>
      </c>
      <c r="D1023" s="3" t="str">
        <f>INDEX('Plant data'!F:F,MATCH('Blast furnaces'!$A1023,'Plant data'!$A:$A,0))</f>
        <v>China</v>
      </c>
      <c r="E1023" s="3" t="s">
        <v>1695</v>
      </c>
      <c r="F1023" s="3" t="s">
        <v>62</v>
      </c>
      <c r="G1023" s="5" t="s">
        <v>1696</v>
      </c>
      <c r="H1023" s="3" t="s">
        <v>29</v>
      </c>
      <c r="I1023" s="3" t="s">
        <v>30</v>
      </c>
      <c r="J1023" s="3" t="s">
        <v>30</v>
      </c>
      <c r="K1023" s="3" t="s">
        <v>30</v>
      </c>
      <c r="L1023" s="3" t="s">
        <v>30</v>
      </c>
      <c r="M1023" s="3" t="s">
        <v>30</v>
      </c>
      <c r="N1023" s="3" t="s">
        <v>30</v>
      </c>
      <c r="O1023" s="3" t="s">
        <v>30</v>
      </c>
      <c r="P1023" s="3">
        <v>1040</v>
      </c>
      <c r="Q1023" s="3">
        <v>1080</v>
      </c>
      <c r="R1023" s="8"/>
      <c r="S1023" s="9" t="str">
        <f t="shared" si="115"/>
        <v/>
      </c>
      <c r="T1023" s="9" t="str">
        <f t="shared" si="120"/>
        <v/>
      </c>
      <c r="U1023" s="2"/>
      <c r="V1023" s="2"/>
      <c r="W1023" s="2"/>
    </row>
    <row r="1024" spans="1:23" ht="14.5" hidden="1" x14ac:dyDescent="0.35">
      <c r="A1024" s="3" t="s">
        <v>1694</v>
      </c>
      <c r="B1024" s="3" t="str">
        <f>INDEX('Plant data'!D:D,MATCH('Blast furnaces'!$A1024,'Plant data'!$A:$A,0))</f>
        <v>Hezhou</v>
      </c>
      <c r="C1024" s="3" t="str">
        <f>INDEX('Plant data'!E:E,MATCH('Blast furnaces'!$A1024,'Plant data'!$A:$A,0))</f>
        <v>Guangxi</v>
      </c>
      <c r="D1024" s="3" t="str">
        <f>INDEX('Plant data'!F:F,MATCH('Blast furnaces'!$A1024,'Plant data'!$A:$A,0))</f>
        <v>China</v>
      </c>
      <c r="E1024" s="3" t="s">
        <v>1697</v>
      </c>
      <c r="F1024" s="3" t="s">
        <v>180</v>
      </c>
      <c r="G1024" s="5" t="s">
        <v>1696</v>
      </c>
      <c r="H1024" s="3" t="s">
        <v>29</v>
      </c>
      <c r="I1024" s="3" t="s">
        <v>30</v>
      </c>
      <c r="J1024" s="3" t="s">
        <v>30</v>
      </c>
      <c r="K1024" s="3" t="s">
        <v>30</v>
      </c>
      <c r="L1024" s="3" t="s">
        <v>30</v>
      </c>
      <c r="M1024" s="3" t="s">
        <v>30</v>
      </c>
      <c r="N1024" s="3" t="s">
        <v>30</v>
      </c>
      <c r="O1024" s="3" t="s">
        <v>30</v>
      </c>
      <c r="P1024" s="3">
        <v>1040</v>
      </c>
      <c r="Q1024" s="3">
        <v>1080</v>
      </c>
      <c r="R1024" s="8"/>
      <c r="S1024" s="9" t="str">
        <f t="shared" si="115"/>
        <v/>
      </c>
      <c r="T1024" s="9" t="str">
        <f t="shared" si="120"/>
        <v/>
      </c>
      <c r="U1024" s="2"/>
      <c r="V1024" s="2"/>
      <c r="W1024" s="2"/>
    </row>
    <row r="1025" spans="1:23" ht="14.5" hidden="1" x14ac:dyDescent="0.35">
      <c r="A1025" s="3" t="s">
        <v>1694</v>
      </c>
      <c r="B1025" s="3" t="str">
        <f>INDEX('Plant data'!D:D,MATCH('Blast furnaces'!$A1025,'Plant data'!$A:$A,0))</f>
        <v>Hezhou</v>
      </c>
      <c r="C1025" s="3" t="str">
        <f>INDEX('Plant data'!E:E,MATCH('Blast furnaces'!$A1025,'Plant data'!$A:$A,0))</f>
        <v>Guangxi</v>
      </c>
      <c r="D1025" s="3" t="str">
        <f>INDEX('Plant data'!F:F,MATCH('Blast furnaces'!$A1025,'Plant data'!$A:$A,0))</f>
        <v>China</v>
      </c>
      <c r="E1025" s="3" t="s">
        <v>1698</v>
      </c>
      <c r="F1025" s="3" t="s">
        <v>236</v>
      </c>
      <c r="G1025" s="5" t="s">
        <v>1696</v>
      </c>
      <c r="H1025" s="3" t="s">
        <v>29</v>
      </c>
      <c r="I1025" s="3" t="s">
        <v>30</v>
      </c>
      <c r="J1025" s="3" t="s">
        <v>30</v>
      </c>
      <c r="K1025" s="3" t="s">
        <v>30</v>
      </c>
      <c r="L1025" s="3" t="s">
        <v>30</v>
      </c>
      <c r="M1025" s="3" t="s">
        <v>30</v>
      </c>
      <c r="N1025" s="3" t="s">
        <v>30</v>
      </c>
      <c r="O1025" s="3" t="s">
        <v>30</v>
      </c>
      <c r="P1025" s="3">
        <v>1040</v>
      </c>
      <c r="Q1025" s="3">
        <v>1080</v>
      </c>
      <c r="R1025" s="8"/>
      <c r="S1025" s="9" t="str">
        <f t="shared" si="115"/>
        <v/>
      </c>
      <c r="T1025" s="9" t="str">
        <f t="shared" si="120"/>
        <v/>
      </c>
      <c r="U1025" s="2"/>
      <c r="V1025" s="2"/>
      <c r="W1025" s="2"/>
    </row>
    <row r="1026" spans="1:23" ht="14.5" hidden="1" x14ac:dyDescent="0.35">
      <c r="A1026" s="3" t="s">
        <v>1699</v>
      </c>
      <c r="B1026" s="3" t="str">
        <f>INDEX('Plant data'!D:D,MATCH('Blast furnaces'!$A1026,'Plant data'!$A:$A,0))</f>
        <v>Wuzhou</v>
      </c>
      <c r="C1026" s="3" t="str">
        <f>INDEX('Plant data'!E:E,MATCH('Blast furnaces'!$A1026,'Plant data'!$A:$A,0))</f>
        <v>Guangxi</v>
      </c>
      <c r="D1026" s="3" t="str">
        <f>INDEX('Plant data'!F:F,MATCH('Blast furnaces'!$A1026,'Plant data'!$A:$A,0))</f>
        <v>China</v>
      </c>
      <c r="E1026" s="3" t="s">
        <v>1700</v>
      </c>
      <c r="F1026" s="3" t="s">
        <v>222</v>
      </c>
      <c r="G1026" s="5" t="s">
        <v>1701</v>
      </c>
      <c r="H1026" s="3" t="s">
        <v>29</v>
      </c>
      <c r="I1026" s="4">
        <v>44621</v>
      </c>
      <c r="J1026" s="3" t="s">
        <v>30</v>
      </c>
      <c r="K1026" s="3">
        <v>2023</v>
      </c>
      <c r="L1026" s="3">
        <v>2</v>
      </c>
      <c r="M1026" s="3" t="s">
        <v>30</v>
      </c>
      <c r="N1026" s="3" t="s">
        <v>30</v>
      </c>
      <c r="O1026" s="3" t="s">
        <v>30</v>
      </c>
      <c r="P1026" s="3">
        <v>1751</v>
      </c>
      <c r="Q1026" s="3">
        <v>2060</v>
      </c>
      <c r="R1026" s="8"/>
      <c r="S1026" s="9" t="str">
        <f t="shared" si="115"/>
        <v/>
      </c>
      <c r="T1026" s="9" t="str">
        <f t="shared" si="120"/>
        <v/>
      </c>
      <c r="U1026" s="2"/>
      <c r="V1026" s="2"/>
      <c r="W1026" s="2"/>
    </row>
    <row r="1027" spans="1:23" ht="14.5" hidden="1" x14ac:dyDescent="0.35">
      <c r="A1027" s="3" t="s">
        <v>1699</v>
      </c>
      <c r="B1027" s="3" t="str">
        <f>INDEX('Plant data'!D:D,MATCH('Blast furnaces'!$A1027,'Plant data'!$A:$A,0))</f>
        <v>Wuzhou</v>
      </c>
      <c r="C1027" s="3" t="str">
        <f>INDEX('Plant data'!E:E,MATCH('Blast furnaces'!$A1027,'Plant data'!$A:$A,0))</f>
        <v>Guangxi</v>
      </c>
      <c r="D1027" s="3" t="str">
        <f>INDEX('Plant data'!F:F,MATCH('Blast furnaces'!$A1027,'Plant data'!$A:$A,0))</f>
        <v>China</v>
      </c>
      <c r="E1027" s="3" t="s">
        <v>1702</v>
      </c>
      <c r="F1027" s="3" t="s">
        <v>507</v>
      </c>
      <c r="G1027" s="5" t="s">
        <v>1701</v>
      </c>
      <c r="H1027" s="3" t="s">
        <v>29</v>
      </c>
      <c r="I1027" s="4">
        <v>44621</v>
      </c>
      <c r="J1027" s="3" t="s">
        <v>30</v>
      </c>
      <c r="K1027" s="3">
        <v>2023</v>
      </c>
      <c r="L1027" s="3">
        <v>2</v>
      </c>
      <c r="M1027" s="3" t="s">
        <v>30</v>
      </c>
      <c r="N1027" s="3" t="s">
        <v>30</v>
      </c>
      <c r="O1027" s="3" t="s">
        <v>30</v>
      </c>
      <c r="P1027" s="3">
        <v>1751</v>
      </c>
      <c r="Q1027" s="3">
        <v>2060</v>
      </c>
      <c r="R1027" s="8"/>
      <c r="S1027" s="9" t="str">
        <f t="shared" ref="S1027:S1090" si="121">_xlfn.LET(
  _xlpm.x, R1027,
  _xlpm.t, TEXT(R1027,"@"),
  IF(R1027="","",
     IF(ISNUMBER(_xlpm.x),
        IF(_xlpm.x&gt;=30000, _xlpm.x, DATE(_xlpm.x,1,1)),
        DATE(
          LEFT(_xlpm.t,4),
          IF(LEN(_xlpm.t)&gt;=7, MID(_xlpm.t,6,2), 1),
          IF(LEN(_xlpm.t)&gt;=10, RIGHT(_xlpm.t,2), 1)
        )
     )
  )
)</f>
        <v/>
      </c>
      <c r="T1027" s="9" t="str">
        <f t="shared" si="120"/>
        <v/>
      </c>
      <c r="U1027" s="2"/>
      <c r="V1027" s="2"/>
      <c r="W1027" s="2"/>
    </row>
    <row r="1028" spans="1:23" ht="14.5" hidden="1" x14ac:dyDescent="0.35">
      <c r="A1028" s="3" t="s">
        <v>1699</v>
      </c>
      <c r="B1028" s="3" t="str">
        <f>INDEX('Plant data'!D:D,MATCH('Blast furnaces'!$A1028,'Plant data'!$A:$A,0))</f>
        <v>Wuzhou</v>
      </c>
      <c r="C1028" s="3" t="str">
        <f>INDEX('Plant data'!E:E,MATCH('Blast furnaces'!$A1028,'Plant data'!$A:$A,0))</f>
        <v>Guangxi</v>
      </c>
      <c r="D1028" s="3" t="str">
        <f>INDEX('Plant data'!F:F,MATCH('Blast furnaces'!$A1028,'Plant data'!$A:$A,0))</f>
        <v>China</v>
      </c>
      <c r="E1028" s="3" t="s">
        <v>1703</v>
      </c>
      <c r="F1028" s="3" t="s">
        <v>153</v>
      </c>
      <c r="G1028" s="5" t="s">
        <v>1701</v>
      </c>
      <c r="H1028" s="3" t="s">
        <v>29</v>
      </c>
      <c r="I1028" s="4">
        <v>44774</v>
      </c>
      <c r="J1028" s="3" t="s">
        <v>30</v>
      </c>
      <c r="K1028" s="3">
        <v>2023</v>
      </c>
      <c r="L1028" s="3">
        <v>2</v>
      </c>
      <c r="M1028" s="3" t="s">
        <v>30</v>
      </c>
      <c r="N1028" s="3" t="s">
        <v>30</v>
      </c>
      <c r="O1028" s="3" t="s">
        <v>30</v>
      </c>
      <c r="P1028" s="3">
        <v>1751</v>
      </c>
      <c r="Q1028" s="3">
        <v>2060</v>
      </c>
      <c r="R1028" s="8"/>
      <c r="S1028" s="9" t="str">
        <f t="shared" si="121"/>
        <v/>
      </c>
      <c r="T1028" s="9" t="str">
        <f t="shared" si="120"/>
        <v/>
      </c>
      <c r="U1028" s="2"/>
      <c r="V1028" s="2"/>
      <c r="W1028" s="2"/>
    </row>
    <row r="1029" spans="1:23" ht="14.5" hidden="1" x14ac:dyDescent="0.35">
      <c r="A1029" s="3" t="s">
        <v>1704</v>
      </c>
      <c r="B1029" s="3" t="str">
        <f>INDEX('Plant data'!D:D,MATCH('Blast furnaces'!$A1029,'Plant data'!$A:$A,0))</f>
        <v>Fangchenggang</v>
      </c>
      <c r="C1029" s="3" t="str">
        <f>INDEX('Plant data'!E:E,MATCH('Blast furnaces'!$A1029,'Plant data'!$A:$A,0))</f>
        <v>Guangxi</v>
      </c>
      <c r="D1029" s="3" t="str">
        <f>INDEX('Plant data'!F:F,MATCH('Blast furnaces'!$A1029,'Plant data'!$A:$A,0))</f>
        <v>China</v>
      </c>
      <c r="E1029" s="3" t="s">
        <v>1705</v>
      </c>
      <c r="F1029" s="3" t="s">
        <v>62</v>
      </c>
      <c r="G1029" s="5" t="s">
        <v>1706</v>
      </c>
      <c r="H1029" s="3" t="s">
        <v>64</v>
      </c>
      <c r="I1029" s="4">
        <v>43831</v>
      </c>
      <c r="J1029" s="3" t="s">
        <v>30</v>
      </c>
      <c r="K1029" s="3" t="s">
        <v>30</v>
      </c>
      <c r="L1029" s="3" t="s">
        <v>30</v>
      </c>
      <c r="M1029" s="3" t="s">
        <v>30</v>
      </c>
      <c r="N1029" s="3" t="s">
        <v>30</v>
      </c>
      <c r="O1029" s="3" t="s">
        <v>30</v>
      </c>
      <c r="P1029" s="3">
        <v>2504</v>
      </c>
      <c r="Q1029" s="3">
        <v>3000</v>
      </c>
      <c r="R1029" s="8"/>
      <c r="S1029" s="9" t="str">
        <f t="shared" si="121"/>
        <v/>
      </c>
      <c r="T1029" s="2"/>
      <c r="U1029" s="2"/>
      <c r="V1029" s="2"/>
      <c r="W1029" s="2"/>
    </row>
    <row r="1030" spans="1:23" ht="14.5" hidden="1" x14ac:dyDescent="0.35">
      <c r="A1030" s="3" t="s">
        <v>1704</v>
      </c>
      <c r="B1030" s="3" t="str">
        <f>INDEX('Plant data'!D:D,MATCH('Blast furnaces'!$A1030,'Plant data'!$A:$A,0))</f>
        <v>Fangchenggang</v>
      </c>
      <c r="C1030" s="3" t="str">
        <f>INDEX('Plant data'!E:E,MATCH('Blast furnaces'!$A1030,'Plant data'!$A:$A,0))</f>
        <v>Guangxi</v>
      </c>
      <c r="D1030" s="3" t="str">
        <f>INDEX('Plant data'!F:F,MATCH('Blast furnaces'!$A1030,'Plant data'!$A:$A,0))</f>
        <v>China</v>
      </c>
      <c r="E1030" s="3" t="s">
        <v>1707</v>
      </c>
      <c r="F1030" s="3" t="s">
        <v>180</v>
      </c>
      <c r="G1030" s="5" t="s">
        <v>1706</v>
      </c>
      <c r="H1030" s="3" t="s">
        <v>64</v>
      </c>
      <c r="I1030" s="4">
        <v>43831</v>
      </c>
      <c r="J1030" s="3" t="s">
        <v>30</v>
      </c>
      <c r="K1030" s="3" t="s">
        <v>30</v>
      </c>
      <c r="L1030" s="3" t="s">
        <v>30</v>
      </c>
      <c r="M1030" s="3" t="s">
        <v>30</v>
      </c>
      <c r="N1030" s="3" t="s">
        <v>30</v>
      </c>
      <c r="O1030" s="3" t="s">
        <v>30</v>
      </c>
      <c r="P1030" s="3">
        <v>2504</v>
      </c>
      <c r="Q1030" s="3">
        <v>3000</v>
      </c>
      <c r="R1030" s="8"/>
      <c r="S1030" s="9" t="str">
        <f t="shared" si="121"/>
        <v/>
      </c>
      <c r="T1030" s="2"/>
      <c r="U1030" s="2"/>
      <c r="V1030" s="2"/>
      <c r="W1030" s="2"/>
    </row>
    <row r="1031" spans="1:23" ht="14.5" hidden="1" x14ac:dyDescent="0.35">
      <c r="A1031" s="3" t="s">
        <v>1708</v>
      </c>
      <c r="B1031" s="3" t="str">
        <f>INDEX('Plant data'!D:D,MATCH('Blast furnaces'!$A1031,'Plant data'!$A:$A,0))</f>
        <v>Qinhuangdao</v>
      </c>
      <c r="C1031" s="3" t="str">
        <f>INDEX('Plant data'!E:E,MATCH('Blast furnaces'!$A1031,'Plant data'!$A:$A,0))</f>
        <v>Hebei</v>
      </c>
      <c r="D1031" s="3" t="str">
        <f>INDEX('Plant data'!F:F,MATCH('Blast furnaces'!$A1031,'Plant data'!$A:$A,0))</f>
        <v>China</v>
      </c>
      <c r="E1031" s="3" t="s">
        <v>1709</v>
      </c>
      <c r="F1031" s="3" t="s">
        <v>62</v>
      </c>
      <c r="G1031" s="5" t="s">
        <v>1710</v>
      </c>
      <c r="H1031" s="3" t="s">
        <v>29</v>
      </c>
      <c r="I1031" s="3" t="s">
        <v>30</v>
      </c>
      <c r="J1031" s="3" t="s">
        <v>30</v>
      </c>
      <c r="K1031" s="3">
        <v>2007</v>
      </c>
      <c r="L1031" s="3">
        <v>18</v>
      </c>
      <c r="M1031" s="3" t="s">
        <v>30</v>
      </c>
      <c r="N1031" s="3" t="s">
        <v>30</v>
      </c>
      <c r="O1031" s="3" t="s">
        <v>30</v>
      </c>
      <c r="P1031" s="3">
        <v>910</v>
      </c>
      <c r="Q1031" s="3">
        <v>1080</v>
      </c>
      <c r="R1031" s="8"/>
      <c r="S1031" s="9" t="str">
        <f t="shared" si="121"/>
        <v/>
      </c>
      <c r="T1031" s="9" t="str">
        <f t="shared" ref="T1031:T1034" si="122">IF(R1031="","",EDATE(S1031,240))</f>
        <v/>
      </c>
      <c r="U1031" s="2"/>
      <c r="V1031" s="2"/>
      <c r="W1031" s="2"/>
    </row>
    <row r="1032" spans="1:23" ht="14.5" hidden="1" x14ac:dyDescent="0.35">
      <c r="A1032" s="3" t="s">
        <v>1708</v>
      </c>
      <c r="B1032" s="3" t="str">
        <f>INDEX('Plant data'!D:D,MATCH('Blast furnaces'!$A1032,'Plant data'!$A:$A,0))</f>
        <v>Qinhuangdao</v>
      </c>
      <c r="C1032" s="3" t="str">
        <f>INDEX('Plant data'!E:E,MATCH('Blast furnaces'!$A1032,'Plant data'!$A:$A,0))</f>
        <v>Hebei</v>
      </c>
      <c r="D1032" s="3" t="str">
        <f>INDEX('Plant data'!F:F,MATCH('Blast furnaces'!$A1032,'Plant data'!$A:$A,0))</f>
        <v>China</v>
      </c>
      <c r="E1032" s="3" t="s">
        <v>1711</v>
      </c>
      <c r="F1032" s="3" t="s">
        <v>180</v>
      </c>
      <c r="G1032" s="5" t="s">
        <v>1710</v>
      </c>
      <c r="H1032" s="3" t="s">
        <v>29</v>
      </c>
      <c r="I1032" s="3" t="s">
        <v>30</v>
      </c>
      <c r="J1032" s="3" t="s">
        <v>30</v>
      </c>
      <c r="K1032" s="3">
        <v>2007</v>
      </c>
      <c r="L1032" s="3">
        <v>18</v>
      </c>
      <c r="M1032" s="3" t="s">
        <v>30</v>
      </c>
      <c r="N1032" s="3" t="s">
        <v>30</v>
      </c>
      <c r="O1032" s="3" t="s">
        <v>30</v>
      </c>
      <c r="P1032" s="3">
        <v>910</v>
      </c>
      <c r="Q1032" s="3">
        <v>1080</v>
      </c>
      <c r="R1032" s="8"/>
      <c r="S1032" s="9" t="str">
        <f t="shared" si="121"/>
        <v/>
      </c>
      <c r="T1032" s="9" t="str">
        <f t="shared" si="122"/>
        <v/>
      </c>
      <c r="U1032" s="2"/>
      <c r="V1032" s="2"/>
      <c r="W1032" s="2"/>
    </row>
    <row r="1033" spans="1:23" ht="14.5" hidden="1" x14ac:dyDescent="0.35">
      <c r="A1033" s="3" t="s">
        <v>1712</v>
      </c>
      <c r="B1033" s="3" t="str">
        <f>INDEX('Plant data'!D:D,MATCH('Blast furnaces'!$A1033,'Plant data'!$A:$A,0))</f>
        <v>Handan</v>
      </c>
      <c r="C1033" s="3" t="str">
        <f>INDEX('Plant data'!E:E,MATCH('Blast furnaces'!$A1033,'Plant data'!$A:$A,0))</f>
        <v>Hebei</v>
      </c>
      <c r="D1033" s="3" t="str">
        <f>INDEX('Plant data'!F:F,MATCH('Blast furnaces'!$A1033,'Plant data'!$A:$A,0))</f>
        <v>China</v>
      </c>
      <c r="E1033" s="3" t="s">
        <v>1713</v>
      </c>
      <c r="F1033" s="3" t="s">
        <v>153</v>
      </c>
      <c r="G1033" s="5" t="s">
        <v>1714</v>
      </c>
      <c r="H1033" s="3" t="s">
        <v>29</v>
      </c>
      <c r="I1033" s="3" t="s">
        <v>30</v>
      </c>
      <c r="J1033" s="3" t="s">
        <v>30</v>
      </c>
      <c r="K1033" s="3">
        <v>2022</v>
      </c>
      <c r="L1033" s="3">
        <v>3</v>
      </c>
      <c r="M1033" s="3" t="s">
        <v>30</v>
      </c>
      <c r="N1033" s="3" t="s">
        <v>30</v>
      </c>
      <c r="O1033" s="3" t="s">
        <v>30</v>
      </c>
      <c r="P1033" s="3">
        <v>1160</v>
      </c>
      <c r="Q1033" s="3">
        <v>1260</v>
      </c>
      <c r="R1033" s="8"/>
      <c r="S1033" s="9" t="str">
        <f t="shared" si="121"/>
        <v/>
      </c>
      <c r="T1033" s="9" t="str">
        <f t="shared" si="122"/>
        <v/>
      </c>
      <c r="U1033" s="2"/>
      <c r="V1033" s="2"/>
      <c r="W1033" s="2"/>
    </row>
    <row r="1034" spans="1:23" ht="14.5" hidden="1" x14ac:dyDescent="0.35">
      <c r="A1034" s="3" t="s">
        <v>1712</v>
      </c>
      <c r="B1034" s="3" t="str">
        <f>INDEX('Plant data'!D:D,MATCH('Blast furnaces'!$A1034,'Plant data'!$A:$A,0))</f>
        <v>Handan</v>
      </c>
      <c r="C1034" s="3" t="str">
        <f>INDEX('Plant data'!E:E,MATCH('Blast furnaces'!$A1034,'Plant data'!$A:$A,0))</f>
        <v>Hebei</v>
      </c>
      <c r="D1034" s="3" t="str">
        <f>INDEX('Plant data'!F:F,MATCH('Blast furnaces'!$A1034,'Plant data'!$A:$A,0))</f>
        <v>China</v>
      </c>
      <c r="E1034" s="3" t="s">
        <v>1715</v>
      </c>
      <c r="F1034" s="3" t="s">
        <v>222</v>
      </c>
      <c r="G1034" s="5" t="s">
        <v>1714</v>
      </c>
      <c r="H1034" s="3" t="s">
        <v>29</v>
      </c>
      <c r="I1034" s="3" t="s">
        <v>30</v>
      </c>
      <c r="J1034" s="3" t="s">
        <v>30</v>
      </c>
      <c r="K1034" s="3">
        <v>2022</v>
      </c>
      <c r="L1034" s="3">
        <v>3</v>
      </c>
      <c r="M1034" s="3" t="s">
        <v>30</v>
      </c>
      <c r="N1034" s="3" t="s">
        <v>30</v>
      </c>
      <c r="O1034" s="3" t="s">
        <v>30</v>
      </c>
      <c r="P1034" s="3">
        <v>1160</v>
      </c>
      <c r="Q1034" s="3">
        <v>1260</v>
      </c>
      <c r="R1034" s="8"/>
      <c r="S1034" s="9" t="str">
        <f t="shared" si="121"/>
        <v/>
      </c>
      <c r="T1034" s="9" t="str">
        <f t="shared" si="122"/>
        <v/>
      </c>
      <c r="U1034" s="2"/>
      <c r="V1034" s="2"/>
      <c r="W1034" s="2"/>
    </row>
    <row r="1035" spans="1:23" ht="14.5" hidden="1" x14ac:dyDescent="0.35">
      <c r="A1035" s="3" t="s">
        <v>1712</v>
      </c>
      <c r="B1035" s="3" t="str">
        <f>INDEX('Plant data'!D:D,MATCH('Blast furnaces'!$A1035,'Plant data'!$A:$A,0))</f>
        <v>Handan</v>
      </c>
      <c r="C1035" s="3" t="str">
        <f>INDEX('Plant data'!E:E,MATCH('Blast furnaces'!$A1035,'Plant data'!$A:$A,0))</f>
        <v>Hebei</v>
      </c>
      <c r="D1035" s="3" t="str">
        <f>INDEX('Plant data'!F:F,MATCH('Blast furnaces'!$A1035,'Plant data'!$A:$A,0))</f>
        <v>China</v>
      </c>
      <c r="E1035" s="3" t="s">
        <v>1716</v>
      </c>
      <c r="F1035" s="3" t="s">
        <v>62</v>
      </c>
      <c r="G1035" s="5" t="s">
        <v>1714</v>
      </c>
      <c r="H1035" s="3" t="s">
        <v>224</v>
      </c>
      <c r="I1035" s="7">
        <v>44531</v>
      </c>
      <c r="J1035" s="7">
        <v>45200</v>
      </c>
      <c r="K1035" s="3" t="s">
        <v>30</v>
      </c>
      <c r="L1035" s="3" t="s">
        <v>30</v>
      </c>
      <c r="M1035" s="3" t="s">
        <v>30</v>
      </c>
      <c r="N1035" s="3" t="s">
        <v>30</v>
      </c>
      <c r="O1035" s="3" t="s">
        <v>30</v>
      </c>
      <c r="P1035" s="3">
        <v>1180</v>
      </c>
      <c r="Q1035" s="3">
        <v>1280</v>
      </c>
      <c r="R1035" s="8"/>
      <c r="S1035" s="9" t="str">
        <f t="shared" si="121"/>
        <v/>
      </c>
      <c r="T1035" s="2"/>
      <c r="U1035" s="2"/>
      <c r="V1035" s="2"/>
      <c r="W1035" s="2"/>
    </row>
    <row r="1036" spans="1:23" ht="14.5" hidden="1" x14ac:dyDescent="0.35">
      <c r="A1036" s="3" t="s">
        <v>1712</v>
      </c>
      <c r="B1036" s="3" t="str">
        <f>INDEX('Plant data'!D:D,MATCH('Blast furnaces'!$A1036,'Plant data'!$A:$A,0))</f>
        <v>Handan</v>
      </c>
      <c r="C1036" s="3" t="str">
        <f>INDEX('Plant data'!E:E,MATCH('Blast furnaces'!$A1036,'Plant data'!$A:$A,0))</f>
        <v>Hebei</v>
      </c>
      <c r="D1036" s="3" t="str">
        <f>INDEX('Plant data'!F:F,MATCH('Blast furnaces'!$A1036,'Plant data'!$A:$A,0))</f>
        <v>China</v>
      </c>
      <c r="E1036" s="3" t="s">
        <v>1717</v>
      </c>
      <c r="F1036" s="3" t="s">
        <v>180</v>
      </c>
      <c r="G1036" s="5" t="s">
        <v>1714</v>
      </c>
      <c r="H1036" s="3" t="s">
        <v>224</v>
      </c>
      <c r="I1036" s="7">
        <v>44531</v>
      </c>
      <c r="J1036" s="3">
        <v>2023</v>
      </c>
      <c r="K1036" s="3" t="s">
        <v>30</v>
      </c>
      <c r="L1036" s="3" t="s">
        <v>30</v>
      </c>
      <c r="M1036" s="3" t="s">
        <v>30</v>
      </c>
      <c r="N1036" s="3" t="s">
        <v>30</v>
      </c>
      <c r="O1036" s="3" t="s">
        <v>30</v>
      </c>
      <c r="P1036" s="3">
        <v>1192</v>
      </c>
      <c r="Q1036" s="3">
        <v>1300</v>
      </c>
      <c r="R1036" s="8"/>
      <c r="S1036" s="9" t="str">
        <f t="shared" si="121"/>
        <v/>
      </c>
      <c r="T1036" s="2"/>
      <c r="U1036" s="2"/>
      <c r="V1036" s="2"/>
      <c r="W1036" s="2"/>
    </row>
    <row r="1037" spans="1:23" ht="14.5" hidden="1" x14ac:dyDescent="0.35">
      <c r="A1037" s="3" t="s">
        <v>1712</v>
      </c>
      <c r="B1037" s="3" t="str">
        <f>INDEX('Plant data'!D:D,MATCH('Blast furnaces'!$A1037,'Plant data'!$A:$A,0))</f>
        <v>Handan</v>
      </c>
      <c r="C1037" s="3" t="str">
        <f>INDEX('Plant data'!E:E,MATCH('Blast furnaces'!$A1037,'Plant data'!$A:$A,0))</f>
        <v>Hebei</v>
      </c>
      <c r="D1037" s="3" t="str">
        <f>INDEX('Plant data'!F:F,MATCH('Blast furnaces'!$A1037,'Plant data'!$A:$A,0))</f>
        <v>China</v>
      </c>
      <c r="E1037" s="3" t="s">
        <v>1718</v>
      </c>
      <c r="F1037" s="3" t="s">
        <v>236</v>
      </c>
      <c r="G1037" s="5" t="s">
        <v>1714</v>
      </c>
      <c r="H1037" s="3" t="s">
        <v>224</v>
      </c>
      <c r="I1037" s="7">
        <v>44531</v>
      </c>
      <c r="J1037" s="3">
        <v>2023</v>
      </c>
      <c r="K1037" s="3" t="s">
        <v>30</v>
      </c>
      <c r="L1037" s="3" t="s">
        <v>30</v>
      </c>
      <c r="M1037" s="3" t="s">
        <v>30</v>
      </c>
      <c r="N1037" s="3" t="s">
        <v>30</v>
      </c>
      <c r="O1037" s="3" t="s">
        <v>30</v>
      </c>
      <c r="P1037" s="3">
        <v>1192</v>
      </c>
      <c r="Q1037" s="3">
        <v>1300</v>
      </c>
      <c r="R1037" s="8"/>
      <c r="S1037" s="9" t="str">
        <f t="shared" si="121"/>
        <v/>
      </c>
      <c r="T1037" s="2"/>
      <c r="U1037" s="2"/>
      <c r="V1037" s="2"/>
      <c r="W1037" s="2"/>
    </row>
    <row r="1038" spans="1:23" ht="14.5" hidden="1" x14ac:dyDescent="0.35">
      <c r="A1038" s="3" t="s">
        <v>1712</v>
      </c>
      <c r="B1038" s="3" t="str">
        <f>INDEX('Plant data'!D:D,MATCH('Blast furnaces'!$A1038,'Plant data'!$A:$A,0))</f>
        <v>Handan</v>
      </c>
      <c r="C1038" s="3" t="str">
        <f>INDEX('Plant data'!E:E,MATCH('Blast furnaces'!$A1038,'Plant data'!$A:$A,0))</f>
        <v>Hebei</v>
      </c>
      <c r="D1038" s="3" t="str">
        <f>INDEX('Plant data'!F:F,MATCH('Blast furnaces'!$A1038,'Plant data'!$A:$A,0))</f>
        <v>China</v>
      </c>
      <c r="E1038" s="3" t="s">
        <v>1719</v>
      </c>
      <c r="F1038" s="3" t="s">
        <v>243</v>
      </c>
      <c r="G1038" s="5" t="s">
        <v>1714</v>
      </c>
      <c r="H1038" s="3" t="s">
        <v>224</v>
      </c>
      <c r="I1038" s="7">
        <v>44531</v>
      </c>
      <c r="J1038" s="3">
        <v>2023</v>
      </c>
      <c r="K1038" s="3" t="s">
        <v>30</v>
      </c>
      <c r="L1038" s="3" t="s">
        <v>30</v>
      </c>
      <c r="M1038" s="3" t="s">
        <v>30</v>
      </c>
      <c r="N1038" s="3" t="s">
        <v>30</v>
      </c>
      <c r="O1038" s="3" t="s">
        <v>30</v>
      </c>
      <c r="P1038" s="3">
        <v>1192</v>
      </c>
      <c r="Q1038" s="3">
        <v>1300</v>
      </c>
      <c r="R1038" s="8"/>
      <c r="S1038" s="9" t="str">
        <f t="shared" si="121"/>
        <v/>
      </c>
      <c r="T1038" s="2"/>
      <c r="U1038" s="2"/>
      <c r="V1038" s="2"/>
      <c r="W1038" s="2"/>
    </row>
    <row r="1039" spans="1:23" ht="14.5" hidden="1" x14ac:dyDescent="0.35">
      <c r="A1039" s="3" t="s">
        <v>1712</v>
      </c>
      <c r="B1039" s="3" t="str">
        <f>INDEX('Plant data'!D:D,MATCH('Blast furnaces'!$A1039,'Plant data'!$A:$A,0))</f>
        <v>Handan</v>
      </c>
      <c r="C1039" s="3" t="str">
        <f>INDEX('Plant data'!E:E,MATCH('Blast furnaces'!$A1039,'Plant data'!$A:$A,0))</f>
        <v>Hebei</v>
      </c>
      <c r="D1039" s="3" t="str">
        <f>INDEX('Plant data'!F:F,MATCH('Blast furnaces'!$A1039,'Plant data'!$A:$A,0))</f>
        <v>China</v>
      </c>
      <c r="E1039" s="3" t="s">
        <v>1720</v>
      </c>
      <c r="F1039" s="3" t="s">
        <v>245</v>
      </c>
      <c r="G1039" s="5" t="s">
        <v>1714</v>
      </c>
      <c r="H1039" s="3" t="s">
        <v>224</v>
      </c>
      <c r="I1039" s="7">
        <v>44531</v>
      </c>
      <c r="J1039" s="3">
        <v>2023</v>
      </c>
      <c r="K1039" s="3" t="s">
        <v>30</v>
      </c>
      <c r="L1039" s="3" t="s">
        <v>30</v>
      </c>
      <c r="M1039" s="3" t="s">
        <v>30</v>
      </c>
      <c r="N1039" s="3" t="s">
        <v>30</v>
      </c>
      <c r="O1039" s="3" t="s">
        <v>30</v>
      </c>
      <c r="P1039" s="3">
        <v>1192</v>
      </c>
      <c r="Q1039" s="3">
        <v>1300</v>
      </c>
      <c r="R1039" s="8"/>
      <c r="S1039" s="9" t="str">
        <f t="shared" si="121"/>
        <v/>
      </c>
      <c r="T1039" s="2"/>
      <c r="U1039" s="2"/>
      <c r="V1039" s="2"/>
      <c r="W1039" s="2"/>
    </row>
    <row r="1040" spans="1:23" ht="14.5" hidden="1" x14ac:dyDescent="0.35">
      <c r="A1040" s="3" t="s">
        <v>1721</v>
      </c>
      <c r="B1040" s="3" t="str">
        <f>INDEX('Plant data'!D:D,MATCH('Blast furnaces'!$A1040,'Plant data'!$A:$A,0))</f>
        <v>Yulin</v>
      </c>
      <c r="C1040" s="3" t="str">
        <f>INDEX('Plant data'!E:E,MATCH('Blast furnaces'!$A1040,'Plant data'!$A:$A,0))</f>
        <v>Guangxi</v>
      </c>
      <c r="D1040" s="3" t="str">
        <f>INDEX('Plant data'!F:F,MATCH('Blast furnaces'!$A1040,'Plant data'!$A:$A,0))</f>
        <v>China</v>
      </c>
      <c r="E1040" s="3" t="s">
        <v>1722</v>
      </c>
      <c r="F1040" s="3" t="s">
        <v>62</v>
      </c>
      <c r="G1040" s="5" t="s">
        <v>1723</v>
      </c>
      <c r="H1040" s="3" t="s">
        <v>29</v>
      </c>
      <c r="I1040" s="3" t="s">
        <v>30</v>
      </c>
      <c r="J1040" s="3" t="s">
        <v>30</v>
      </c>
      <c r="K1040" s="3">
        <v>2014</v>
      </c>
      <c r="L1040" s="3">
        <v>11</v>
      </c>
      <c r="M1040" s="3" t="s">
        <v>30</v>
      </c>
      <c r="N1040" s="3" t="s">
        <v>30</v>
      </c>
      <c r="O1040" s="3" t="s">
        <v>30</v>
      </c>
      <c r="P1040" s="3">
        <v>650</v>
      </c>
      <c r="Q1040" s="3">
        <v>550</v>
      </c>
      <c r="R1040" s="8"/>
      <c r="S1040" s="9" t="str">
        <f t="shared" si="121"/>
        <v/>
      </c>
      <c r="T1040" s="9" t="str">
        <f t="shared" ref="T1040:T1043" si="123">IF(R1040="","",EDATE(S1040,240))</f>
        <v/>
      </c>
      <c r="U1040" s="2"/>
      <c r="V1040" s="2"/>
      <c r="W1040" s="2"/>
    </row>
    <row r="1041" spans="1:23" ht="14.5" hidden="1" x14ac:dyDescent="0.35">
      <c r="A1041" s="3" t="s">
        <v>1721</v>
      </c>
      <c r="B1041" s="3" t="str">
        <f>INDEX('Plant data'!D:D,MATCH('Blast furnaces'!$A1041,'Plant data'!$A:$A,0))</f>
        <v>Yulin</v>
      </c>
      <c r="C1041" s="3" t="str">
        <f>INDEX('Plant data'!E:E,MATCH('Blast furnaces'!$A1041,'Plant data'!$A:$A,0))</f>
        <v>Guangxi</v>
      </c>
      <c r="D1041" s="3" t="str">
        <f>INDEX('Plant data'!F:F,MATCH('Blast furnaces'!$A1041,'Plant data'!$A:$A,0))</f>
        <v>China</v>
      </c>
      <c r="E1041" s="3" t="s">
        <v>1724</v>
      </c>
      <c r="F1041" s="3" t="s">
        <v>180</v>
      </c>
      <c r="G1041" s="5" t="s">
        <v>1723</v>
      </c>
      <c r="H1041" s="3" t="s">
        <v>29</v>
      </c>
      <c r="I1041" s="3" t="s">
        <v>30</v>
      </c>
      <c r="J1041" s="3">
        <v>2019</v>
      </c>
      <c r="K1041" s="3">
        <v>2021</v>
      </c>
      <c r="L1041" s="3">
        <v>4</v>
      </c>
      <c r="M1041" s="3" t="s">
        <v>30</v>
      </c>
      <c r="N1041" s="3" t="s">
        <v>30</v>
      </c>
      <c r="O1041" s="3" t="s">
        <v>30</v>
      </c>
      <c r="P1041" s="3">
        <v>1460</v>
      </c>
      <c r="Q1041" s="3">
        <v>1680</v>
      </c>
      <c r="R1041" s="8"/>
      <c r="S1041" s="9" t="str">
        <f t="shared" si="121"/>
        <v/>
      </c>
      <c r="T1041" s="9" t="str">
        <f t="shared" si="123"/>
        <v/>
      </c>
      <c r="U1041" s="2"/>
      <c r="V1041" s="2"/>
      <c r="W1041" s="2"/>
    </row>
    <row r="1042" spans="1:23" ht="14.5" hidden="1" x14ac:dyDescent="0.35">
      <c r="A1042" s="3" t="s">
        <v>1725</v>
      </c>
      <c r="B1042" s="3" t="str">
        <f>INDEX('Plant data'!D:D,MATCH('Blast furnaces'!$A1042,'Plant data'!$A:$A,0))</f>
        <v>Huangshi</v>
      </c>
      <c r="C1042" s="3" t="str">
        <f>INDEX('Plant data'!E:E,MATCH('Blast furnaces'!$A1042,'Plant data'!$A:$A,0))</f>
        <v>Hubei</v>
      </c>
      <c r="D1042" s="3" t="str">
        <f>INDEX('Plant data'!F:F,MATCH('Blast furnaces'!$A1042,'Plant data'!$A:$A,0))</f>
        <v>China</v>
      </c>
      <c r="E1042" s="3" t="s">
        <v>1726</v>
      </c>
      <c r="F1042" s="3" t="s">
        <v>153</v>
      </c>
      <c r="G1042" s="5" t="s">
        <v>1727</v>
      </c>
      <c r="H1042" s="3" t="s">
        <v>40</v>
      </c>
      <c r="I1042" s="3" t="s">
        <v>30</v>
      </c>
      <c r="J1042" s="3" t="s">
        <v>30</v>
      </c>
      <c r="K1042" s="3">
        <v>1970</v>
      </c>
      <c r="L1042" s="3">
        <v>55</v>
      </c>
      <c r="M1042" s="3">
        <v>2019</v>
      </c>
      <c r="N1042" s="3" t="s">
        <v>30</v>
      </c>
      <c r="O1042" s="3" t="s">
        <v>30</v>
      </c>
      <c r="P1042" s="3">
        <v>600</v>
      </c>
      <c r="Q1042" s="3">
        <v>520</v>
      </c>
      <c r="R1042" s="6">
        <v>44962</v>
      </c>
      <c r="S1042" s="9">
        <f t="shared" si="121"/>
        <v>44962</v>
      </c>
      <c r="T1042" s="9">
        <f t="shared" si="123"/>
        <v>52267</v>
      </c>
      <c r="U1042" s="2"/>
      <c r="V1042" s="2"/>
      <c r="W1042" s="2"/>
    </row>
    <row r="1043" spans="1:23" ht="14.5" hidden="1" x14ac:dyDescent="0.35">
      <c r="A1043" s="3" t="s">
        <v>1725</v>
      </c>
      <c r="B1043" s="3" t="str">
        <f>INDEX('Plant data'!D:D,MATCH('Blast furnaces'!$A1043,'Plant data'!$A:$A,0))</f>
        <v>Huangshi</v>
      </c>
      <c r="C1043" s="3" t="str">
        <f>INDEX('Plant data'!E:E,MATCH('Blast furnaces'!$A1043,'Plant data'!$A:$A,0))</f>
        <v>Hubei</v>
      </c>
      <c r="D1043" s="3" t="str">
        <f>INDEX('Plant data'!F:F,MATCH('Blast furnaces'!$A1043,'Plant data'!$A:$A,0))</f>
        <v>China</v>
      </c>
      <c r="E1043" s="3" t="s">
        <v>1728</v>
      </c>
      <c r="F1043" s="3" t="s">
        <v>222</v>
      </c>
      <c r="G1043" s="5" t="s">
        <v>1727</v>
      </c>
      <c r="H1043" s="3" t="s">
        <v>40</v>
      </c>
      <c r="I1043" s="3" t="s">
        <v>30</v>
      </c>
      <c r="J1043" s="3" t="s">
        <v>30</v>
      </c>
      <c r="K1043" s="3">
        <v>1970</v>
      </c>
      <c r="L1043" s="3">
        <v>55</v>
      </c>
      <c r="M1043" s="3">
        <v>2019</v>
      </c>
      <c r="N1043" s="3" t="s">
        <v>30</v>
      </c>
      <c r="O1043" s="3" t="s">
        <v>30</v>
      </c>
      <c r="P1043" s="3">
        <v>600</v>
      </c>
      <c r="Q1043" s="3">
        <v>520</v>
      </c>
      <c r="R1043" s="6">
        <v>44962</v>
      </c>
      <c r="S1043" s="9">
        <f t="shared" si="121"/>
        <v>44962</v>
      </c>
      <c r="T1043" s="9">
        <f t="shared" si="123"/>
        <v>52267</v>
      </c>
      <c r="U1043" s="2"/>
      <c r="V1043" s="2"/>
      <c r="W1043" s="2"/>
    </row>
    <row r="1044" spans="1:23" ht="14.5" hidden="1" x14ac:dyDescent="0.35">
      <c r="A1044" s="3" t="s">
        <v>1725</v>
      </c>
      <c r="B1044" s="3" t="str">
        <f>INDEX('Plant data'!D:D,MATCH('Blast furnaces'!$A1044,'Plant data'!$A:$A,0))</f>
        <v>Huangshi</v>
      </c>
      <c r="C1044" s="3" t="str">
        <f>INDEX('Plant data'!E:E,MATCH('Blast furnaces'!$A1044,'Plant data'!$A:$A,0))</f>
        <v>Hubei</v>
      </c>
      <c r="D1044" s="3" t="str">
        <f>INDEX('Plant data'!F:F,MATCH('Blast furnaces'!$A1044,'Plant data'!$A:$A,0))</f>
        <v>China</v>
      </c>
      <c r="E1044" s="3" t="s">
        <v>1729</v>
      </c>
      <c r="F1044" s="3" t="s">
        <v>62</v>
      </c>
      <c r="G1044" s="5" t="s">
        <v>1727</v>
      </c>
      <c r="H1044" s="3" t="s">
        <v>313</v>
      </c>
      <c r="I1044" s="3">
        <v>2022</v>
      </c>
      <c r="J1044" s="3" t="s">
        <v>30</v>
      </c>
      <c r="K1044" s="3" t="s">
        <v>30</v>
      </c>
      <c r="L1044" s="3" t="s">
        <v>30</v>
      </c>
      <c r="M1044" s="3" t="s">
        <v>30</v>
      </c>
      <c r="N1044" s="3" t="s">
        <v>30</v>
      </c>
      <c r="O1044" s="3" t="s">
        <v>30</v>
      </c>
      <c r="P1044" s="3">
        <v>1180</v>
      </c>
      <c r="Q1044" s="3">
        <v>1280</v>
      </c>
      <c r="R1044" s="8"/>
      <c r="S1044" s="9" t="str">
        <f t="shared" si="121"/>
        <v/>
      </c>
      <c r="T1044" s="2"/>
      <c r="U1044" s="2"/>
      <c r="V1044" s="2"/>
      <c r="W1044" s="2"/>
    </row>
    <row r="1045" spans="1:23" ht="14.5" hidden="1" x14ac:dyDescent="0.35">
      <c r="A1045" s="3" t="s">
        <v>1730</v>
      </c>
      <c r="B1045" s="3" t="str">
        <f>INDEX('Plant data'!D:D,MATCH('Blast furnaces'!$A1045,'Plant data'!$A:$A,0))</f>
        <v>unknown</v>
      </c>
      <c r="C1045" s="3" t="str">
        <f>INDEX('Plant data'!E:E,MATCH('Blast furnaces'!$A1045,'Plant data'!$A:$A,0))</f>
        <v>Sichuan</v>
      </c>
      <c r="D1045" s="3" t="str">
        <f>INDEX('Plant data'!F:F,MATCH('Blast furnaces'!$A1045,'Plant data'!$A:$A,0))</f>
        <v>China</v>
      </c>
      <c r="E1045" s="3" t="s">
        <v>1731</v>
      </c>
      <c r="F1045" s="3" t="s">
        <v>507</v>
      </c>
      <c r="G1045" s="5" t="s">
        <v>1732</v>
      </c>
      <c r="H1045" s="3" t="s">
        <v>40</v>
      </c>
      <c r="I1045" s="3" t="s">
        <v>30</v>
      </c>
      <c r="J1045" s="3" t="s">
        <v>30</v>
      </c>
      <c r="K1045" s="3">
        <v>2005</v>
      </c>
      <c r="L1045" s="3">
        <v>20.91</v>
      </c>
      <c r="M1045" s="3" t="s">
        <v>30</v>
      </c>
      <c r="N1045" s="3" t="s">
        <v>30</v>
      </c>
      <c r="O1045" s="7">
        <v>45992</v>
      </c>
      <c r="P1045" s="3">
        <v>570</v>
      </c>
      <c r="Q1045" s="3">
        <v>480</v>
      </c>
      <c r="R1045" s="8"/>
      <c r="S1045" s="9" t="str">
        <f t="shared" si="121"/>
        <v/>
      </c>
      <c r="T1045" s="9" t="str">
        <f t="shared" ref="T1045:T1046" si="124">IF(R1045="","",EDATE(S1045,240))</f>
        <v/>
      </c>
      <c r="U1045" s="2"/>
      <c r="V1045" s="2"/>
      <c r="W1045" s="2"/>
    </row>
    <row r="1046" spans="1:23" ht="14.5" hidden="1" x14ac:dyDescent="0.35">
      <c r="A1046" s="3" t="s">
        <v>1730</v>
      </c>
      <c r="B1046" s="3" t="str">
        <f>INDEX('Plant data'!D:D,MATCH('Blast furnaces'!$A1046,'Plant data'!$A:$A,0))</f>
        <v>unknown</v>
      </c>
      <c r="C1046" s="3" t="str">
        <f>INDEX('Plant data'!E:E,MATCH('Blast furnaces'!$A1046,'Plant data'!$A:$A,0))</f>
        <v>Sichuan</v>
      </c>
      <c r="D1046" s="3" t="str">
        <f>INDEX('Plant data'!F:F,MATCH('Blast furnaces'!$A1046,'Plant data'!$A:$A,0))</f>
        <v>China</v>
      </c>
      <c r="E1046" s="3" t="s">
        <v>1733</v>
      </c>
      <c r="F1046" s="3" t="s">
        <v>62</v>
      </c>
      <c r="G1046" s="5" t="s">
        <v>1732</v>
      </c>
      <c r="H1046" s="3" t="s">
        <v>40</v>
      </c>
      <c r="I1046" s="3" t="s">
        <v>30</v>
      </c>
      <c r="J1046" s="3" t="s">
        <v>30</v>
      </c>
      <c r="K1046" s="3">
        <v>2009</v>
      </c>
      <c r="L1046" s="3">
        <v>16.91</v>
      </c>
      <c r="M1046" s="3" t="s">
        <v>30</v>
      </c>
      <c r="N1046" s="3" t="s">
        <v>30</v>
      </c>
      <c r="O1046" s="7">
        <v>45992</v>
      </c>
      <c r="P1046" s="3">
        <v>1500</v>
      </c>
      <c r="Q1046" s="3">
        <v>1260</v>
      </c>
      <c r="R1046" s="8"/>
      <c r="S1046" s="9" t="str">
        <f t="shared" si="121"/>
        <v/>
      </c>
      <c r="T1046" s="9" t="str">
        <f t="shared" si="124"/>
        <v/>
      </c>
      <c r="U1046" s="2"/>
      <c r="V1046" s="2"/>
      <c r="W1046" s="2"/>
    </row>
    <row r="1047" spans="1:23" ht="14.5" hidden="1" x14ac:dyDescent="0.35">
      <c r="A1047" s="3" t="s">
        <v>1730</v>
      </c>
      <c r="B1047" s="3" t="str">
        <f>INDEX('Plant data'!D:D,MATCH('Blast furnaces'!$A1047,'Plant data'!$A:$A,0))</f>
        <v>unknown</v>
      </c>
      <c r="C1047" s="3" t="str">
        <f>INDEX('Plant data'!E:E,MATCH('Blast furnaces'!$A1047,'Plant data'!$A:$A,0))</f>
        <v>Sichuan</v>
      </c>
      <c r="D1047" s="3" t="str">
        <f>INDEX('Plant data'!F:F,MATCH('Blast furnaces'!$A1047,'Plant data'!$A:$A,0))</f>
        <v>China</v>
      </c>
      <c r="E1047" s="3" t="s">
        <v>1734</v>
      </c>
      <c r="F1047" s="3" t="s">
        <v>180</v>
      </c>
      <c r="G1047" s="5" t="s">
        <v>1732</v>
      </c>
      <c r="H1047" s="3" t="s">
        <v>224</v>
      </c>
      <c r="I1047" s="6">
        <v>44461</v>
      </c>
      <c r="J1047" s="6">
        <v>44740</v>
      </c>
      <c r="K1047" s="3" t="s">
        <v>30</v>
      </c>
      <c r="L1047" s="3" t="s">
        <v>30</v>
      </c>
      <c r="M1047" s="3" t="s">
        <v>30</v>
      </c>
      <c r="N1047" s="3" t="s">
        <v>30</v>
      </c>
      <c r="O1047" s="3" t="s">
        <v>30</v>
      </c>
      <c r="P1047" s="3">
        <v>1214</v>
      </c>
      <c r="Q1047" s="3">
        <v>1340</v>
      </c>
      <c r="R1047" s="8"/>
      <c r="S1047" s="9" t="str">
        <f t="shared" si="121"/>
        <v/>
      </c>
      <c r="T1047" s="2"/>
      <c r="U1047" s="2"/>
      <c r="V1047" s="2"/>
      <c r="W1047" s="2"/>
    </row>
    <row r="1048" spans="1:23" ht="14.5" hidden="1" x14ac:dyDescent="0.35">
      <c r="A1048" s="3" t="s">
        <v>1730</v>
      </c>
      <c r="B1048" s="3" t="str">
        <f>INDEX('Plant data'!D:D,MATCH('Blast furnaces'!$A1048,'Plant data'!$A:$A,0))</f>
        <v>unknown</v>
      </c>
      <c r="C1048" s="3" t="str">
        <f>INDEX('Plant data'!E:E,MATCH('Blast furnaces'!$A1048,'Plant data'!$A:$A,0))</f>
        <v>Sichuan</v>
      </c>
      <c r="D1048" s="3" t="str">
        <f>INDEX('Plant data'!F:F,MATCH('Blast furnaces'!$A1048,'Plant data'!$A:$A,0))</f>
        <v>China</v>
      </c>
      <c r="E1048" s="3" t="s">
        <v>1735</v>
      </c>
      <c r="F1048" s="3" t="s">
        <v>236</v>
      </c>
      <c r="G1048" s="5" t="s">
        <v>1732</v>
      </c>
      <c r="H1048" s="3" t="s">
        <v>224</v>
      </c>
      <c r="I1048" s="6">
        <v>44461</v>
      </c>
      <c r="J1048" s="6">
        <v>44740</v>
      </c>
      <c r="K1048" s="3" t="s">
        <v>30</v>
      </c>
      <c r="L1048" s="3" t="s">
        <v>30</v>
      </c>
      <c r="M1048" s="3" t="s">
        <v>30</v>
      </c>
      <c r="N1048" s="3" t="s">
        <v>30</v>
      </c>
      <c r="O1048" s="3" t="s">
        <v>30</v>
      </c>
      <c r="P1048" s="3">
        <v>1214</v>
      </c>
      <c r="Q1048" s="3">
        <v>1340</v>
      </c>
      <c r="R1048" s="8"/>
      <c r="S1048" s="9" t="str">
        <f t="shared" si="121"/>
        <v/>
      </c>
      <c r="T1048" s="2"/>
      <c r="U1048" s="2"/>
      <c r="V1048" s="2"/>
      <c r="W1048" s="2"/>
    </row>
    <row r="1049" spans="1:23" ht="14.5" hidden="1" x14ac:dyDescent="0.35">
      <c r="A1049" s="3" t="s">
        <v>1736</v>
      </c>
      <c r="B1049" s="3" t="str">
        <f>INDEX('Plant data'!D:D,MATCH('Blast furnaces'!$A1049,'Plant data'!$A:$A,0))</f>
        <v>Handan</v>
      </c>
      <c r="C1049" s="3" t="str">
        <f>INDEX('Plant data'!E:E,MATCH('Blast furnaces'!$A1049,'Plant data'!$A:$A,0))</f>
        <v>Hebei</v>
      </c>
      <c r="D1049" s="3" t="str">
        <f>INDEX('Plant data'!F:F,MATCH('Blast furnaces'!$A1049,'Plant data'!$A:$A,0))</f>
        <v>China</v>
      </c>
      <c r="E1049" s="3" t="s">
        <v>1737</v>
      </c>
      <c r="F1049" s="3" t="s">
        <v>62</v>
      </c>
      <c r="G1049" s="5" t="s">
        <v>1738</v>
      </c>
      <c r="H1049" s="3" t="s">
        <v>29</v>
      </c>
      <c r="I1049" s="3">
        <v>2017</v>
      </c>
      <c r="J1049" s="3" t="s">
        <v>30</v>
      </c>
      <c r="K1049" s="3">
        <v>2021</v>
      </c>
      <c r="L1049" s="3">
        <v>4</v>
      </c>
      <c r="M1049" s="3" t="s">
        <v>30</v>
      </c>
      <c r="N1049" s="3" t="s">
        <v>30</v>
      </c>
      <c r="O1049" s="3" t="s">
        <v>30</v>
      </c>
      <c r="P1049" s="3">
        <v>1140</v>
      </c>
      <c r="Q1049" s="3">
        <v>1225</v>
      </c>
      <c r="R1049" s="8"/>
      <c r="S1049" s="9" t="str">
        <f t="shared" si="121"/>
        <v/>
      </c>
      <c r="T1049" s="9" t="str">
        <f t="shared" ref="T1049:T1055" si="125">IF(R1049="","",EDATE(S1049,240))</f>
        <v/>
      </c>
      <c r="U1049" s="2"/>
      <c r="V1049" s="2"/>
      <c r="W1049" s="2"/>
    </row>
    <row r="1050" spans="1:23" ht="14.5" hidden="1" x14ac:dyDescent="0.35">
      <c r="A1050" s="3" t="s">
        <v>1739</v>
      </c>
      <c r="B1050" s="3" t="str">
        <f>INDEX('Plant data'!D:D,MATCH('Blast furnaces'!$A1050,'Plant data'!$A:$A,0))</f>
        <v>Laoting</v>
      </c>
      <c r="C1050" s="3" t="str">
        <f>INDEX('Plant data'!E:E,MATCH('Blast furnaces'!$A1050,'Plant data'!$A:$A,0))</f>
        <v>Hebei</v>
      </c>
      <c r="D1050" s="3" t="str">
        <f>INDEX('Plant data'!F:F,MATCH('Blast furnaces'!$A1050,'Plant data'!$A:$A,0))</f>
        <v>China</v>
      </c>
      <c r="E1050" s="3" t="s">
        <v>1740</v>
      </c>
      <c r="F1050" s="3" t="s">
        <v>180</v>
      </c>
      <c r="G1050" s="5" t="s">
        <v>1741</v>
      </c>
      <c r="H1050" s="3" t="s">
        <v>29</v>
      </c>
      <c r="I1050" s="4">
        <v>43983</v>
      </c>
      <c r="J1050" s="3" t="s">
        <v>30</v>
      </c>
      <c r="K1050" s="3">
        <v>2024</v>
      </c>
      <c r="L1050" s="3">
        <v>1</v>
      </c>
      <c r="M1050" s="3" t="s">
        <v>30</v>
      </c>
      <c r="N1050" s="3" t="s">
        <v>30</v>
      </c>
      <c r="O1050" s="3" t="s">
        <v>30</v>
      </c>
      <c r="P1050" s="3">
        <v>1330</v>
      </c>
      <c r="Q1050" s="3">
        <v>1580</v>
      </c>
      <c r="R1050" s="8"/>
      <c r="S1050" s="9" t="str">
        <f t="shared" si="121"/>
        <v/>
      </c>
      <c r="T1050" s="9" t="str">
        <f t="shared" si="125"/>
        <v/>
      </c>
      <c r="U1050" s="2"/>
      <c r="V1050" s="2"/>
      <c r="W1050" s="2"/>
    </row>
    <row r="1051" spans="1:23" ht="14.5" hidden="1" x14ac:dyDescent="0.35">
      <c r="A1051" s="3" t="s">
        <v>1739</v>
      </c>
      <c r="B1051" s="3" t="str">
        <f>INDEX('Plant data'!D:D,MATCH('Blast furnaces'!$A1051,'Plant data'!$A:$A,0))</f>
        <v>Laoting</v>
      </c>
      <c r="C1051" s="3" t="str">
        <f>INDEX('Plant data'!E:E,MATCH('Blast furnaces'!$A1051,'Plant data'!$A:$A,0))</f>
        <v>Hebei</v>
      </c>
      <c r="D1051" s="3" t="str">
        <f>INDEX('Plant data'!F:F,MATCH('Blast furnaces'!$A1051,'Plant data'!$A:$A,0))</f>
        <v>China</v>
      </c>
      <c r="E1051" s="3" t="s">
        <v>1742</v>
      </c>
      <c r="F1051" s="3" t="s">
        <v>62</v>
      </c>
      <c r="G1051" s="5" t="s">
        <v>1741</v>
      </c>
      <c r="H1051" s="3" t="s">
        <v>29</v>
      </c>
      <c r="I1051" s="4">
        <v>43983</v>
      </c>
      <c r="J1051" s="3" t="s">
        <v>30</v>
      </c>
      <c r="K1051" s="3">
        <v>2022</v>
      </c>
      <c r="L1051" s="3">
        <v>3</v>
      </c>
      <c r="M1051" s="3" t="s">
        <v>30</v>
      </c>
      <c r="N1051" s="3" t="s">
        <v>30</v>
      </c>
      <c r="O1051" s="3" t="s">
        <v>30</v>
      </c>
      <c r="P1051" s="3">
        <v>1330</v>
      </c>
      <c r="Q1051" s="3">
        <v>1580</v>
      </c>
      <c r="R1051" s="8"/>
      <c r="S1051" s="9" t="str">
        <f t="shared" si="121"/>
        <v/>
      </c>
      <c r="T1051" s="9" t="str">
        <f t="shared" si="125"/>
        <v/>
      </c>
      <c r="U1051" s="2"/>
      <c r="V1051" s="2"/>
      <c r="W1051" s="2"/>
    </row>
    <row r="1052" spans="1:23" ht="14.5" hidden="1" x14ac:dyDescent="0.35">
      <c r="A1052" s="3" t="s">
        <v>1743</v>
      </c>
      <c r="B1052" s="3" t="str">
        <f>INDEX('Plant data'!D:D,MATCH('Blast furnaces'!$A1052,'Plant data'!$A:$A,0))</f>
        <v>Mingcheng</v>
      </c>
      <c r="C1052" s="3" t="str">
        <f>INDEX('Plant data'!E:E,MATCH('Blast furnaces'!$A1052,'Plant data'!$A:$A,0))</f>
        <v>Jilin</v>
      </c>
      <c r="D1052" s="3" t="str">
        <f>INDEX('Plant data'!F:F,MATCH('Blast furnaces'!$A1052,'Plant data'!$A:$A,0))</f>
        <v>China</v>
      </c>
      <c r="E1052" s="3" t="s">
        <v>1744</v>
      </c>
      <c r="F1052" s="3" t="s">
        <v>33</v>
      </c>
      <c r="G1052" s="5" t="s">
        <v>1745</v>
      </c>
      <c r="H1052" s="3" t="s">
        <v>29</v>
      </c>
      <c r="I1052" s="3" t="s">
        <v>30</v>
      </c>
      <c r="J1052" s="3" t="s">
        <v>30</v>
      </c>
      <c r="K1052" s="3" t="s">
        <v>30</v>
      </c>
      <c r="L1052" s="3" t="s">
        <v>30</v>
      </c>
      <c r="M1052" s="3" t="s">
        <v>30</v>
      </c>
      <c r="N1052" s="3" t="s">
        <v>30</v>
      </c>
      <c r="O1052" s="3" t="s">
        <v>30</v>
      </c>
      <c r="P1052" s="3">
        <v>550</v>
      </c>
      <c r="Q1052" s="3">
        <v>450</v>
      </c>
      <c r="R1052" s="8"/>
      <c r="S1052" s="9" t="str">
        <f t="shared" si="121"/>
        <v/>
      </c>
      <c r="T1052" s="9" t="str">
        <f t="shared" si="125"/>
        <v/>
      </c>
      <c r="U1052" s="2"/>
      <c r="V1052" s="2"/>
      <c r="W1052" s="2"/>
    </row>
    <row r="1053" spans="1:23" ht="14.5" hidden="1" x14ac:dyDescent="0.35">
      <c r="A1053" s="3" t="s">
        <v>1743</v>
      </c>
      <c r="B1053" s="3" t="str">
        <f>INDEX('Plant data'!D:D,MATCH('Blast furnaces'!$A1053,'Plant data'!$A:$A,0))</f>
        <v>Mingcheng</v>
      </c>
      <c r="C1053" s="3" t="str">
        <f>INDEX('Plant data'!E:E,MATCH('Blast furnaces'!$A1053,'Plant data'!$A:$A,0))</f>
        <v>Jilin</v>
      </c>
      <c r="D1053" s="3" t="str">
        <f>INDEX('Plant data'!F:F,MATCH('Blast furnaces'!$A1053,'Plant data'!$A:$A,0))</f>
        <v>China</v>
      </c>
      <c r="E1053" s="3" t="s">
        <v>1746</v>
      </c>
      <c r="F1053" s="3" t="s">
        <v>27</v>
      </c>
      <c r="G1053" s="5" t="s">
        <v>1745</v>
      </c>
      <c r="H1053" s="3" t="s">
        <v>29</v>
      </c>
      <c r="I1053" s="3" t="s">
        <v>30</v>
      </c>
      <c r="J1053" s="3" t="s">
        <v>30</v>
      </c>
      <c r="K1053" s="3" t="s">
        <v>30</v>
      </c>
      <c r="L1053" s="3" t="s">
        <v>30</v>
      </c>
      <c r="M1053" s="3" t="s">
        <v>30</v>
      </c>
      <c r="N1053" s="3" t="s">
        <v>30</v>
      </c>
      <c r="O1053" s="3" t="s">
        <v>30</v>
      </c>
      <c r="P1053" s="3">
        <v>550</v>
      </c>
      <c r="Q1053" s="3">
        <v>450</v>
      </c>
      <c r="R1053" s="8"/>
      <c r="S1053" s="9" t="str">
        <f t="shared" si="121"/>
        <v/>
      </c>
      <c r="T1053" s="9" t="str">
        <f t="shared" si="125"/>
        <v/>
      </c>
      <c r="U1053" s="2"/>
      <c r="V1053" s="2"/>
      <c r="W1053" s="2"/>
    </row>
    <row r="1054" spans="1:23" ht="14.5" hidden="1" x14ac:dyDescent="0.35">
      <c r="A1054" s="3" t="s">
        <v>1747</v>
      </c>
      <c r="B1054" s="3" t="str">
        <f>INDEX('Plant data'!D:D,MATCH('Blast furnaces'!$A1054,'Plant data'!$A:$A,0))</f>
        <v>Longzhou</v>
      </c>
      <c r="C1054" s="3" t="str">
        <f>INDEX('Plant data'!E:E,MATCH('Blast furnaces'!$A1054,'Plant data'!$A:$A,0))</f>
        <v>Guangxi</v>
      </c>
      <c r="D1054" s="3" t="str">
        <f>INDEX('Plant data'!F:F,MATCH('Blast furnaces'!$A1054,'Plant data'!$A:$A,0))</f>
        <v>China</v>
      </c>
      <c r="E1054" s="3" t="s">
        <v>1748</v>
      </c>
      <c r="F1054" s="3" t="s">
        <v>62</v>
      </c>
      <c r="G1054" s="5" t="s">
        <v>1749</v>
      </c>
      <c r="H1054" s="3" t="s">
        <v>29</v>
      </c>
      <c r="I1054" s="3" t="s">
        <v>30</v>
      </c>
      <c r="J1054" s="3" t="s">
        <v>30</v>
      </c>
      <c r="K1054" s="3" t="s">
        <v>30</v>
      </c>
      <c r="L1054" s="3" t="s">
        <v>30</v>
      </c>
      <c r="M1054" s="3" t="s">
        <v>30</v>
      </c>
      <c r="N1054" s="3" t="s">
        <v>30</v>
      </c>
      <c r="O1054" s="3" t="s">
        <v>30</v>
      </c>
      <c r="P1054" s="3">
        <v>550</v>
      </c>
      <c r="Q1054" s="3">
        <v>450</v>
      </c>
      <c r="R1054" s="8"/>
      <c r="S1054" s="9" t="str">
        <f t="shared" si="121"/>
        <v/>
      </c>
      <c r="T1054" s="9" t="str">
        <f t="shared" si="125"/>
        <v/>
      </c>
      <c r="U1054" s="2"/>
      <c r="V1054" s="2"/>
      <c r="W1054" s="2"/>
    </row>
    <row r="1055" spans="1:23" ht="14.5" hidden="1" x14ac:dyDescent="0.35">
      <c r="A1055" s="3" t="s">
        <v>1750</v>
      </c>
      <c r="B1055" s="3" t="str">
        <f>INDEX('Plant data'!D:D,MATCH('Blast furnaces'!$A1055,'Plant data'!$A:$A,0))</f>
        <v>Zhangcun</v>
      </c>
      <c r="C1055" s="3" t="str">
        <f>INDEX('Plant data'!E:E,MATCH('Blast furnaces'!$A1055,'Plant data'!$A:$A,0))</f>
        <v>Shanxi</v>
      </c>
      <c r="D1055" s="3" t="str">
        <f>INDEX('Plant data'!F:F,MATCH('Blast furnaces'!$A1055,'Plant data'!$A:$A,0))</f>
        <v>China</v>
      </c>
      <c r="E1055" s="3" t="s">
        <v>1751</v>
      </c>
      <c r="F1055" s="3" t="s">
        <v>62</v>
      </c>
      <c r="G1055" s="5" t="s">
        <v>1752</v>
      </c>
      <c r="H1055" s="3" t="s">
        <v>29</v>
      </c>
      <c r="I1055" s="3" t="s">
        <v>30</v>
      </c>
      <c r="J1055" s="3" t="s">
        <v>30</v>
      </c>
      <c r="K1055" s="3">
        <v>2006</v>
      </c>
      <c r="L1055" s="3">
        <v>19</v>
      </c>
      <c r="M1055" s="3" t="s">
        <v>30</v>
      </c>
      <c r="N1055" s="3" t="s">
        <v>30</v>
      </c>
      <c r="O1055" s="3" t="s">
        <v>30</v>
      </c>
      <c r="P1055" s="3">
        <v>500</v>
      </c>
      <c r="Q1055" s="3">
        <v>380</v>
      </c>
      <c r="R1055" s="8"/>
      <c r="S1055" s="9" t="str">
        <f t="shared" si="121"/>
        <v/>
      </c>
      <c r="T1055" s="9" t="str">
        <f t="shared" si="125"/>
        <v/>
      </c>
      <c r="U1055" s="2"/>
      <c r="V1055" s="2"/>
      <c r="W1055" s="2"/>
    </row>
    <row r="1056" spans="1:23" ht="14.5" hidden="1" x14ac:dyDescent="0.35">
      <c r="A1056" s="3" t="s">
        <v>1753</v>
      </c>
      <c r="B1056" s="3" t="str">
        <f>INDEX('Plant data'!D:D,MATCH('Blast furnaces'!$A1056,'Plant data'!$A:$A,0))</f>
        <v>Yuezhou</v>
      </c>
      <c r="C1056" s="3" t="str">
        <f>INDEX('Plant data'!E:E,MATCH('Blast furnaces'!$A1056,'Plant data'!$A:$A,0))</f>
        <v>Yunnan</v>
      </c>
      <c r="D1056" s="3" t="str">
        <f>INDEX('Plant data'!F:F,MATCH('Blast furnaces'!$A1056,'Plant data'!$A:$A,0))</f>
        <v>China</v>
      </c>
      <c r="E1056" s="3" t="s">
        <v>1754</v>
      </c>
      <c r="F1056" s="3" t="s">
        <v>62</v>
      </c>
      <c r="G1056" s="5" t="s">
        <v>1755</v>
      </c>
      <c r="H1056" s="3" t="s">
        <v>224</v>
      </c>
      <c r="I1056" s="6">
        <v>44496</v>
      </c>
      <c r="J1056" s="6">
        <v>44335</v>
      </c>
      <c r="K1056" s="3" t="s">
        <v>30</v>
      </c>
      <c r="L1056" s="3" t="s">
        <v>30</v>
      </c>
      <c r="M1056" s="3" t="s">
        <v>30</v>
      </c>
      <c r="N1056" s="3" t="s">
        <v>30</v>
      </c>
      <c r="O1056" s="3" t="s">
        <v>30</v>
      </c>
      <c r="P1056" s="3">
        <v>1130</v>
      </c>
      <c r="Q1056" s="3">
        <v>1200</v>
      </c>
      <c r="R1056" s="8"/>
      <c r="S1056" s="9" t="str">
        <f t="shared" si="121"/>
        <v/>
      </c>
      <c r="T1056" s="2"/>
      <c r="U1056" s="2"/>
      <c r="V1056" s="2"/>
      <c r="W1056" s="2"/>
    </row>
    <row r="1057" spans="1:23" ht="14.5" hidden="1" x14ac:dyDescent="0.35">
      <c r="A1057" s="3" t="s">
        <v>1753</v>
      </c>
      <c r="B1057" s="3" t="str">
        <f>INDEX('Plant data'!D:D,MATCH('Blast furnaces'!$A1057,'Plant data'!$A:$A,0))</f>
        <v>Yuezhou</v>
      </c>
      <c r="C1057" s="3" t="str">
        <f>INDEX('Plant data'!E:E,MATCH('Blast furnaces'!$A1057,'Plant data'!$A:$A,0))</f>
        <v>Yunnan</v>
      </c>
      <c r="D1057" s="3" t="str">
        <f>INDEX('Plant data'!F:F,MATCH('Blast furnaces'!$A1057,'Plant data'!$A:$A,0))</f>
        <v>China</v>
      </c>
      <c r="E1057" s="3" t="s">
        <v>1756</v>
      </c>
      <c r="F1057" s="3" t="s">
        <v>180</v>
      </c>
      <c r="G1057" s="5" t="s">
        <v>1755</v>
      </c>
      <c r="H1057" s="3" t="s">
        <v>224</v>
      </c>
      <c r="I1057" s="6">
        <v>44496</v>
      </c>
      <c r="J1057" s="6">
        <v>44335</v>
      </c>
      <c r="K1057" s="3" t="s">
        <v>30</v>
      </c>
      <c r="L1057" s="3" t="s">
        <v>30</v>
      </c>
      <c r="M1057" s="3" t="s">
        <v>30</v>
      </c>
      <c r="N1057" s="3" t="s">
        <v>30</v>
      </c>
      <c r="O1057" s="3" t="s">
        <v>30</v>
      </c>
      <c r="P1057" s="3">
        <v>1370</v>
      </c>
      <c r="Q1057" s="3">
        <v>1580</v>
      </c>
      <c r="R1057" s="8"/>
      <c r="S1057" s="9" t="str">
        <f t="shared" si="121"/>
        <v/>
      </c>
      <c r="T1057" s="2"/>
      <c r="U1057" s="2"/>
      <c r="V1057" s="2"/>
      <c r="W1057" s="2"/>
    </row>
    <row r="1058" spans="1:23" ht="14.5" hidden="1" x14ac:dyDescent="0.35">
      <c r="A1058" s="3" t="s">
        <v>1757</v>
      </c>
      <c r="B1058" s="3" t="str">
        <f>INDEX('Plant data'!D:D,MATCH('Blast furnaces'!$A1058,'Plant data'!$A:$A,0))</f>
        <v>Shizuishan Industrial Park</v>
      </c>
      <c r="C1058" s="3" t="str">
        <f>INDEX('Plant data'!E:E,MATCH('Blast furnaces'!$A1058,'Plant data'!$A:$A,0))</f>
        <v>Ningxia</v>
      </c>
      <c r="D1058" s="3" t="str">
        <f>INDEX('Plant data'!F:F,MATCH('Blast furnaces'!$A1058,'Plant data'!$A:$A,0))</f>
        <v>China</v>
      </c>
      <c r="E1058" s="3" t="s">
        <v>1758</v>
      </c>
      <c r="F1058" s="3" t="s">
        <v>62</v>
      </c>
      <c r="G1058" s="5" t="s">
        <v>1759</v>
      </c>
      <c r="H1058" s="3" t="s">
        <v>313</v>
      </c>
      <c r="I1058" s="4">
        <v>43709</v>
      </c>
      <c r="J1058" s="3" t="s">
        <v>30</v>
      </c>
      <c r="K1058" s="3" t="s">
        <v>30</v>
      </c>
      <c r="L1058" s="3" t="s">
        <v>30</v>
      </c>
      <c r="M1058" s="3" t="s">
        <v>30</v>
      </c>
      <c r="N1058" s="3" t="s">
        <v>30</v>
      </c>
      <c r="O1058" s="3" t="s">
        <v>30</v>
      </c>
      <c r="P1058" s="3">
        <v>1370</v>
      </c>
      <c r="Q1058" s="3">
        <v>1580</v>
      </c>
      <c r="R1058" s="8"/>
      <c r="S1058" s="9" t="str">
        <f t="shared" si="121"/>
        <v/>
      </c>
      <c r="T1058" s="2"/>
      <c r="U1058" s="2"/>
      <c r="V1058" s="2"/>
      <c r="W1058" s="2"/>
    </row>
    <row r="1059" spans="1:23" ht="14.5" hidden="1" x14ac:dyDescent="0.35">
      <c r="A1059" s="3" t="s">
        <v>1760</v>
      </c>
      <c r="B1059" s="3" t="str">
        <f>INDEX('Plant data'!D:D,MATCH('Blast furnaces'!$A1059,'Plant data'!$A:$A,0))</f>
        <v>Longyan</v>
      </c>
      <c r="C1059" s="3" t="str">
        <f>INDEX('Plant data'!E:E,MATCH('Blast furnaces'!$A1059,'Plant data'!$A:$A,0))</f>
        <v>Fujian</v>
      </c>
      <c r="D1059" s="3" t="str">
        <f>INDEX('Plant data'!F:F,MATCH('Blast furnaces'!$A1059,'Plant data'!$A:$A,0))</f>
        <v>China</v>
      </c>
      <c r="E1059" s="3" t="s">
        <v>1761</v>
      </c>
      <c r="F1059" s="3" t="s">
        <v>62</v>
      </c>
      <c r="G1059" s="5" t="s">
        <v>1762</v>
      </c>
      <c r="H1059" s="3" t="s">
        <v>29</v>
      </c>
      <c r="I1059" s="7">
        <v>43800</v>
      </c>
      <c r="J1059" s="7">
        <v>44470</v>
      </c>
      <c r="K1059" s="3">
        <v>2024</v>
      </c>
      <c r="L1059" s="3">
        <v>1</v>
      </c>
      <c r="M1059" s="3" t="s">
        <v>30</v>
      </c>
      <c r="N1059" s="3" t="s">
        <v>30</v>
      </c>
      <c r="O1059" s="3" t="s">
        <v>30</v>
      </c>
      <c r="P1059" s="3">
        <v>1203</v>
      </c>
      <c r="Q1059" s="3">
        <v>1320</v>
      </c>
      <c r="R1059" s="8"/>
      <c r="S1059" s="9" t="str">
        <f t="shared" si="121"/>
        <v/>
      </c>
      <c r="T1059" s="9" t="str">
        <f t="shared" ref="T1059:T1065" si="126">IF(R1059="","",EDATE(S1059,240))</f>
        <v/>
      </c>
      <c r="U1059" s="2"/>
      <c r="V1059" s="2"/>
      <c r="W1059" s="2"/>
    </row>
    <row r="1060" spans="1:23" ht="14.5" hidden="1" x14ac:dyDescent="0.35">
      <c r="A1060" s="3" t="s">
        <v>1763</v>
      </c>
      <c r="B1060" s="3" t="str">
        <f>INDEX('Plant data'!D:D,MATCH('Blast furnaces'!$A1060,'Plant data'!$A:$A,0))</f>
        <v>Pingshang</v>
      </c>
      <c r="C1060" s="3" t="str">
        <f>INDEX('Plant data'!E:E,MATCH('Blast furnaces'!$A1060,'Plant data'!$A:$A,0))</f>
        <v>Shandong</v>
      </c>
      <c r="D1060" s="3" t="str">
        <f>INDEX('Plant data'!F:F,MATCH('Blast furnaces'!$A1060,'Plant data'!$A:$A,0))</f>
        <v>China</v>
      </c>
      <c r="E1060" s="3" t="s">
        <v>1764</v>
      </c>
      <c r="F1060" s="3" t="s">
        <v>33</v>
      </c>
      <c r="G1060" s="5" t="s">
        <v>1765</v>
      </c>
      <c r="H1060" s="3" t="s">
        <v>29</v>
      </c>
      <c r="I1060" s="3" t="s">
        <v>30</v>
      </c>
      <c r="J1060" s="3" t="s">
        <v>30</v>
      </c>
      <c r="K1060" s="3" t="s">
        <v>30</v>
      </c>
      <c r="L1060" s="3" t="s">
        <v>30</v>
      </c>
      <c r="M1060" s="3" t="s">
        <v>30</v>
      </c>
      <c r="N1060" s="3" t="s">
        <v>30</v>
      </c>
      <c r="O1060" s="3" t="s">
        <v>30</v>
      </c>
      <c r="P1060" s="3">
        <v>1220</v>
      </c>
      <c r="Q1060" s="3">
        <v>1350</v>
      </c>
      <c r="R1060" s="6">
        <v>44270</v>
      </c>
      <c r="S1060" s="9">
        <f t="shared" si="121"/>
        <v>44270</v>
      </c>
      <c r="T1060" s="9">
        <f t="shared" si="126"/>
        <v>51575</v>
      </c>
      <c r="U1060" s="2"/>
      <c r="V1060" s="2"/>
      <c r="W1060" s="2"/>
    </row>
    <row r="1061" spans="1:23" ht="14.5" hidden="1" x14ac:dyDescent="0.35">
      <c r="A1061" s="3" t="s">
        <v>1763</v>
      </c>
      <c r="B1061" s="3" t="str">
        <f>INDEX('Plant data'!D:D,MATCH('Blast furnaces'!$A1061,'Plant data'!$A:$A,0))</f>
        <v>Pingshang</v>
      </c>
      <c r="C1061" s="3" t="str">
        <f>INDEX('Plant data'!E:E,MATCH('Blast furnaces'!$A1061,'Plant data'!$A:$A,0))</f>
        <v>Shandong</v>
      </c>
      <c r="D1061" s="3" t="str">
        <f>INDEX('Plant data'!F:F,MATCH('Blast furnaces'!$A1061,'Plant data'!$A:$A,0))</f>
        <v>China</v>
      </c>
      <c r="E1061" s="3" t="s">
        <v>1766</v>
      </c>
      <c r="F1061" s="3" t="s">
        <v>27</v>
      </c>
      <c r="G1061" s="5" t="s">
        <v>1765</v>
      </c>
      <c r="H1061" s="3" t="s">
        <v>29</v>
      </c>
      <c r="I1061" s="3" t="s">
        <v>30</v>
      </c>
      <c r="J1061" s="3" t="s">
        <v>30</v>
      </c>
      <c r="K1061" s="3">
        <v>2021</v>
      </c>
      <c r="L1061" s="3">
        <v>4</v>
      </c>
      <c r="M1061" s="3" t="s">
        <v>30</v>
      </c>
      <c r="N1061" s="3" t="s">
        <v>30</v>
      </c>
      <c r="O1061" s="3" t="s">
        <v>30</v>
      </c>
      <c r="P1061" s="3">
        <v>1220</v>
      </c>
      <c r="Q1061" s="3">
        <v>1350</v>
      </c>
      <c r="R1061" s="8"/>
      <c r="S1061" s="9" t="str">
        <f t="shared" si="121"/>
        <v/>
      </c>
      <c r="T1061" s="9" t="str">
        <f t="shared" si="126"/>
        <v/>
      </c>
      <c r="U1061" s="2"/>
      <c r="V1061" s="2"/>
      <c r="W1061" s="2"/>
    </row>
    <row r="1062" spans="1:23" ht="14.5" hidden="1" x14ac:dyDescent="0.35">
      <c r="A1062" s="3" t="s">
        <v>1763</v>
      </c>
      <c r="B1062" s="3" t="str">
        <f>INDEX('Plant data'!D:D,MATCH('Blast furnaces'!$A1062,'Plant data'!$A:$A,0))</f>
        <v>Pingshang</v>
      </c>
      <c r="C1062" s="3" t="str">
        <f>INDEX('Plant data'!E:E,MATCH('Blast furnaces'!$A1062,'Plant data'!$A:$A,0))</f>
        <v>Shandong</v>
      </c>
      <c r="D1062" s="3" t="str">
        <f>INDEX('Plant data'!F:F,MATCH('Blast furnaces'!$A1062,'Plant data'!$A:$A,0))</f>
        <v>China</v>
      </c>
      <c r="E1062" s="3" t="s">
        <v>1767</v>
      </c>
      <c r="F1062" s="3" t="s">
        <v>79</v>
      </c>
      <c r="G1062" s="5" t="s">
        <v>1765</v>
      </c>
      <c r="H1062" s="3" t="s">
        <v>29</v>
      </c>
      <c r="I1062" s="4">
        <v>43617</v>
      </c>
      <c r="J1062" s="4">
        <v>44958</v>
      </c>
      <c r="K1062" s="3">
        <v>2024</v>
      </c>
      <c r="L1062" s="3">
        <v>1</v>
      </c>
      <c r="M1062" s="3" t="s">
        <v>30</v>
      </c>
      <c r="N1062" s="3" t="s">
        <v>30</v>
      </c>
      <c r="O1062" s="3" t="s">
        <v>30</v>
      </c>
      <c r="P1062" s="3">
        <v>3117</v>
      </c>
      <c r="Q1062" s="3">
        <v>3070</v>
      </c>
      <c r="R1062" s="8"/>
      <c r="S1062" s="9" t="str">
        <f t="shared" si="121"/>
        <v/>
      </c>
      <c r="T1062" s="9" t="str">
        <f t="shared" si="126"/>
        <v/>
      </c>
      <c r="U1062" s="2"/>
      <c r="V1062" s="2"/>
      <c r="W1062" s="2"/>
    </row>
    <row r="1063" spans="1:23" ht="14.5" hidden="1" x14ac:dyDescent="0.35">
      <c r="A1063" s="3" t="s">
        <v>1768</v>
      </c>
      <c r="B1063" s="3" t="str">
        <f>INDEX('Plant data'!D:D,MATCH('Blast furnaces'!$A1063,'Plant data'!$A:$A,0))</f>
        <v>Harbin</v>
      </c>
      <c r="C1063" s="3" t="str">
        <f>INDEX('Plant data'!E:E,MATCH('Blast furnaces'!$A1063,'Plant data'!$A:$A,0))</f>
        <v>Heilongjiang</v>
      </c>
      <c r="D1063" s="3" t="str">
        <f>INDEX('Plant data'!F:F,MATCH('Blast furnaces'!$A1063,'Plant data'!$A:$A,0))</f>
        <v>China</v>
      </c>
      <c r="E1063" s="3" t="s">
        <v>1769</v>
      </c>
      <c r="F1063" s="3" t="s">
        <v>62</v>
      </c>
      <c r="G1063" s="5" t="s">
        <v>1770</v>
      </c>
      <c r="H1063" s="3" t="s">
        <v>29</v>
      </c>
      <c r="I1063" s="3" t="s">
        <v>30</v>
      </c>
      <c r="J1063" s="3" t="s">
        <v>30</v>
      </c>
      <c r="K1063" s="3">
        <v>2013</v>
      </c>
      <c r="L1063" s="3">
        <v>12</v>
      </c>
      <c r="M1063" s="3" t="s">
        <v>30</v>
      </c>
      <c r="N1063" s="3" t="s">
        <v>30</v>
      </c>
      <c r="O1063" s="3" t="s">
        <v>30</v>
      </c>
      <c r="P1063" s="3">
        <v>1400</v>
      </c>
      <c r="Q1063" s="3">
        <v>1260</v>
      </c>
      <c r="R1063" s="3">
        <v>2017</v>
      </c>
      <c r="S1063" s="9">
        <f t="shared" si="121"/>
        <v>42736</v>
      </c>
      <c r="T1063" s="9">
        <f t="shared" si="126"/>
        <v>50041</v>
      </c>
      <c r="U1063" s="2"/>
      <c r="V1063" s="2"/>
      <c r="W1063" s="2"/>
    </row>
    <row r="1064" spans="1:23" ht="14.5" hidden="1" x14ac:dyDescent="0.35">
      <c r="A1064" s="3" t="s">
        <v>1771</v>
      </c>
      <c r="B1064" s="3" t="str">
        <f>INDEX('Plant data'!D:D,MATCH('Blast furnaces'!$A1064,'Plant data'!$A:$A,0))</f>
        <v>Třinec</v>
      </c>
      <c r="C1064" s="3" t="str">
        <f>INDEX('Plant data'!E:E,MATCH('Blast furnaces'!$A1064,'Plant data'!$A:$A,0))</f>
        <v>Moravia-Silesia</v>
      </c>
      <c r="D1064" s="3" t="str">
        <f>INDEX('Plant data'!F:F,MATCH('Blast furnaces'!$A1064,'Plant data'!$A:$A,0))</f>
        <v>Czech Republic</v>
      </c>
      <c r="E1064" s="3" t="s">
        <v>1772</v>
      </c>
      <c r="F1064" s="3" t="s">
        <v>43</v>
      </c>
      <c r="G1064" s="3" t="s">
        <v>1773</v>
      </c>
      <c r="H1064" s="3" t="s">
        <v>40</v>
      </c>
      <c r="I1064" s="3" t="s">
        <v>30</v>
      </c>
      <c r="J1064" s="3" t="s">
        <v>30</v>
      </c>
      <c r="K1064" s="3">
        <v>1952</v>
      </c>
      <c r="L1064" s="3">
        <v>78</v>
      </c>
      <c r="M1064" s="3" t="s">
        <v>30</v>
      </c>
      <c r="N1064" s="3" t="s">
        <v>30</v>
      </c>
      <c r="O1064" s="3">
        <v>2030</v>
      </c>
      <c r="P1064" s="3">
        <v>1000</v>
      </c>
      <c r="Q1064" s="3" t="s">
        <v>30</v>
      </c>
      <c r="R1064" s="7">
        <v>44470</v>
      </c>
      <c r="S1064" s="9">
        <f t="shared" si="121"/>
        <v>44470</v>
      </c>
      <c r="T1064" s="9">
        <f t="shared" si="126"/>
        <v>51775</v>
      </c>
      <c r="U1064" s="2"/>
      <c r="V1064" s="2"/>
      <c r="W1064" s="2"/>
    </row>
    <row r="1065" spans="1:23" ht="14.5" hidden="1" x14ac:dyDescent="0.35">
      <c r="A1065" s="3" t="s">
        <v>1771</v>
      </c>
      <c r="B1065" s="3" t="str">
        <f>INDEX('Plant data'!D:D,MATCH('Blast furnaces'!$A1065,'Plant data'!$A:$A,0))</f>
        <v>Třinec</v>
      </c>
      <c r="C1065" s="3" t="str">
        <f>INDEX('Plant data'!E:E,MATCH('Blast furnaces'!$A1065,'Plant data'!$A:$A,0))</f>
        <v>Moravia-Silesia</v>
      </c>
      <c r="D1065" s="3" t="str">
        <f>INDEX('Plant data'!F:F,MATCH('Blast furnaces'!$A1065,'Plant data'!$A:$A,0))</f>
        <v>Czech Republic</v>
      </c>
      <c r="E1065" s="3" t="s">
        <v>1774</v>
      </c>
      <c r="F1065" s="3" t="s">
        <v>48</v>
      </c>
      <c r="G1065" s="3" t="s">
        <v>1773</v>
      </c>
      <c r="H1065" s="3" t="s">
        <v>29</v>
      </c>
      <c r="I1065" s="3" t="s">
        <v>30</v>
      </c>
      <c r="J1065" s="3" t="s">
        <v>30</v>
      </c>
      <c r="K1065" s="3">
        <v>1965</v>
      </c>
      <c r="L1065" s="3">
        <v>60</v>
      </c>
      <c r="M1065" s="3" t="s">
        <v>30</v>
      </c>
      <c r="N1065" s="3" t="s">
        <v>30</v>
      </c>
      <c r="O1065" s="3" t="s">
        <v>30</v>
      </c>
      <c r="P1065" s="3">
        <v>1100</v>
      </c>
      <c r="Q1065" s="3" t="s">
        <v>30</v>
      </c>
      <c r="R1065" s="3">
        <v>2024</v>
      </c>
      <c r="S1065" s="9">
        <f t="shared" si="121"/>
        <v>45292</v>
      </c>
      <c r="T1065" s="9">
        <f t="shared" si="126"/>
        <v>52597</v>
      </c>
      <c r="U1065" s="2"/>
      <c r="V1065" s="2"/>
      <c r="W1065" s="2"/>
    </row>
    <row r="1066" spans="1:23" ht="14.5" hidden="1" x14ac:dyDescent="0.35">
      <c r="A1066" s="3" t="s">
        <v>1775</v>
      </c>
      <c r="B1066" s="3" t="str">
        <f>INDEX('Plant data'!D:D,MATCH('Blast furnaces'!$A1066,'Plant data'!$A:$A,0))</f>
        <v>Ostrava-Kunčice</v>
      </c>
      <c r="C1066" s="3" t="str">
        <f>INDEX('Plant data'!E:E,MATCH('Blast furnaces'!$A1066,'Plant data'!$A:$A,0))</f>
        <v>Moravia-Silesia</v>
      </c>
      <c r="D1066" s="3" t="str">
        <f>INDEX('Plant data'!F:F,MATCH('Blast furnaces'!$A1066,'Plant data'!$A:$A,0))</f>
        <v>Czech Republic</v>
      </c>
      <c r="E1066" s="3" t="s">
        <v>1776</v>
      </c>
      <c r="F1066" s="3" t="s">
        <v>27</v>
      </c>
      <c r="G1066" s="5" t="s">
        <v>1777</v>
      </c>
      <c r="H1066" s="3" t="s">
        <v>53</v>
      </c>
      <c r="I1066" s="3" t="s">
        <v>30</v>
      </c>
      <c r="J1066" s="3" t="s">
        <v>30</v>
      </c>
      <c r="K1066" s="3">
        <v>1952</v>
      </c>
      <c r="L1066" s="3">
        <v>73</v>
      </c>
      <c r="M1066" s="3" t="s">
        <v>30</v>
      </c>
      <c r="N1066" s="4">
        <v>44743</v>
      </c>
      <c r="O1066" s="3" t="s">
        <v>30</v>
      </c>
      <c r="P1066" s="3">
        <v>1100</v>
      </c>
      <c r="Q1066" s="3" t="s">
        <v>30</v>
      </c>
      <c r="R1066" s="8"/>
      <c r="S1066" s="9" t="str">
        <f t="shared" si="121"/>
        <v/>
      </c>
      <c r="T1066" s="2"/>
      <c r="U1066" s="2"/>
      <c r="V1066" s="2"/>
      <c r="W1066" s="2"/>
    </row>
    <row r="1067" spans="1:23" ht="14.5" hidden="1" x14ac:dyDescent="0.35">
      <c r="A1067" s="3" t="s">
        <v>1775</v>
      </c>
      <c r="B1067" s="3" t="str">
        <f>INDEX('Plant data'!D:D,MATCH('Blast furnaces'!$A1067,'Plant data'!$A:$A,0))</f>
        <v>Ostrava-Kunčice</v>
      </c>
      <c r="C1067" s="3" t="str">
        <f>INDEX('Plant data'!E:E,MATCH('Blast furnaces'!$A1067,'Plant data'!$A:$A,0))</f>
        <v>Moravia-Silesia</v>
      </c>
      <c r="D1067" s="3" t="str">
        <f>INDEX('Plant data'!F:F,MATCH('Blast furnaces'!$A1067,'Plant data'!$A:$A,0))</f>
        <v>Czech Republic</v>
      </c>
      <c r="E1067" s="3" t="s">
        <v>1778</v>
      </c>
      <c r="F1067" s="3" t="s">
        <v>79</v>
      </c>
      <c r="G1067" s="5" t="s">
        <v>1777</v>
      </c>
      <c r="H1067" s="3" t="s">
        <v>53</v>
      </c>
      <c r="I1067" s="3" t="s">
        <v>30</v>
      </c>
      <c r="J1067" s="3" t="s">
        <v>30</v>
      </c>
      <c r="K1067" s="3">
        <v>1961</v>
      </c>
      <c r="L1067" s="3">
        <v>64</v>
      </c>
      <c r="M1067" s="3" t="s">
        <v>30</v>
      </c>
      <c r="N1067" s="7">
        <v>45200</v>
      </c>
      <c r="O1067" s="3" t="s">
        <v>30</v>
      </c>
      <c r="P1067" s="3">
        <v>1000</v>
      </c>
      <c r="Q1067" s="3" t="s">
        <v>30</v>
      </c>
      <c r="R1067" s="8"/>
      <c r="S1067" s="9" t="str">
        <f t="shared" si="121"/>
        <v/>
      </c>
      <c r="T1067" s="2"/>
      <c r="U1067" s="2"/>
      <c r="V1067" s="2"/>
      <c r="W1067" s="2"/>
    </row>
    <row r="1068" spans="1:23" ht="14.5" hidden="1" x14ac:dyDescent="0.35">
      <c r="A1068" s="3" t="s">
        <v>1775</v>
      </c>
      <c r="B1068" s="3" t="str">
        <f>INDEX('Plant data'!D:D,MATCH('Blast furnaces'!$A1068,'Plant data'!$A:$A,0))</f>
        <v>Ostrava-Kunčice</v>
      </c>
      <c r="C1068" s="3" t="str">
        <f>INDEX('Plant data'!E:E,MATCH('Blast furnaces'!$A1068,'Plant data'!$A:$A,0))</f>
        <v>Moravia-Silesia</v>
      </c>
      <c r="D1068" s="3" t="str">
        <f>INDEX('Plant data'!F:F,MATCH('Blast furnaces'!$A1068,'Plant data'!$A:$A,0))</f>
        <v>Czech Republic</v>
      </c>
      <c r="E1068" s="3" t="s">
        <v>1779</v>
      </c>
      <c r="F1068" s="3" t="s">
        <v>48</v>
      </c>
      <c r="G1068" s="5" t="s">
        <v>1777</v>
      </c>
      <c r="H1068" s="3" t="s">
        <v>190</v>
      </c>
      <c r="I1068" s="3" t="s">
        <v>30</v>
      </c>
      <c r="J1068" s="3" t="s">
        <v>30</v>
      </c>
      <c r="K1068" s="3">
        <v>1961</v>
      </c>
      <c r="L1068" s="3">
        <v>64</v>
      </c>
      <c r="M1068" s="3" t="s">
        <v>30</v>
      </c>
      <c r="N1068" s="3" t="s">
        <v>30</v>
      </c>
      <c r="O1068" s="3" t="s">
        <v>30</v>
      </c>
      <c r="P1068" s="3">
        <v>1100</v>
      </c>
      <c r="Q1068" s="3" t="s">
        <v>30</v>
      </c>
      <c r="R1068" s="8"/>
      <c r="S1068" s="9" t="str">
        <f t="shared" si="121"/>
        <v/>
      </c>
      <c r="T1068" s="2"/>
      <c r="U1068" s="2"/>
      <c r="V1068" s="2"/>
      <c r="W1068" s="2"/>
    </row>
    <row r="1069" spans="1:23" ht="14.5" hidden="1" x14ac:dyDescent="0.35">
      <c r="A1069" s="3" t="s">
        <v>1780</v>
      </c>
      <c r="B1069" s="3" t="str">
        <f>INDEX('Plant data'!D:D,MATCH('Blast furnaces'!$A1069,'Plant data'!$A:$A,0))</f>
        <v>Duisburg</v>
      </c>
      <c r="C1069" s="3" t="str">
        <f>INDEX('Plant data'!E:E,MATCH('Blast furnaces'!$A1069,'Plant data'!$A:$A,0))</f>
        <v>North Rhine-Westphalia</v>
      </c>
      <c r="D1069" s="3" t="str">
        <f>INDEX('Plant data'!F:F,MATCH('Blast furnaces'!$A1069,'Plant data'!$A:$A,0))</f>
        <v>Germany</v>
      </c>
      <c r="E1069" s="3" t="s">
        <v>1781</v>
      </c>
      <c r="F1069" s="3" t="s">
        <v>33</v>
      </c>
      <c r="G1069" s="5" t="s">
        <v>1782</v>
      </c>
      <c r="H1069" s="3" t="s">
        <v>40</v>
      </c>
      <c r="I1069" s="3" t="s">
        <v>30</v>
      </c>
      <c r="J1069" s="3" t="s">
        <v>30</v>
      </c>
      <c r="K1069" s="3">
        <v>1973</v>
      </c>
      <c r="L1069" s="3">
        <v>72</v>
      </c>
      <c r="M1069" s="3" t="s">
        <v>30</v>
      </c>
      <c r="N1069" s="3" t="s">
        <v>30</v>
      </c>
      <c r="O1069" s="3">
        <v>2045</v>
      </c>
      <c r="P1069" s="3">
        <v>3650</v>
      </c>
      <c r="Q1069" s="3">
        <v>4200</v>
      </c>
      <c r="R1069" s="7">
        <v>44470</v>
      </c>
      <c r="S1069" s="9">
        <f t="shared" si="121"/>
        <v>44470</v>
      </c>
      <c r="T1069" s="9">
        <f t="shared" ref="T1069:T1074" si="127">IF(R1069="","",EDATE(S1069,240))</f>
        <v>51775</v>
      </c>
      <c r="U1069" s="2"/>
      <c r="V1069" s="2"/>
      <c r="W1069" s="2"/>
    </row>
    <row r="1070" spans="1:23" ht="14.5" hidden="1" x14ac:dyDescent="0.35">
      <c r="A1070" s="3" t="s">
        <v>1780</v>
      </c>
      <c r="B1070" s="3" t="str">
        <f>INDEX('Plant data'!D:D,MATCH('Blast furnaces'!$A1070,'Plant data'!$A:$A,0))</f>
        <v>Duisburg</v>
      </c>
      <c r="C1070" s="3" t="str">
        <f>INDEX('Plant data'!E:E,MATCH('Blast furnaces'!$A1070,'Plant data'!$A:$A,0))</f>
        <v>North Rhine-Westphalia</v>
      </c>
      <c r="D1070" s="3" t="str">
        <f>INDEX('Plant data'!F:F,MATCH('Blast furnaces'!$A1070,'Plant data'!$A:$A,0))</f>
        <v>Germany</v>
      </c>
      <c r="E1070" s="3" t="s">
        <v>1783</v>
      </c>
      <c r="F1070" s="3" t="s">
        <v>27</v>
      </c>
      <c r="G1070" s="5" t="s">
        <v>1782</v>
      </c>
      <c r="H1070" s="3" t="s">
        <v>40</v>
      </c>
      <c r="I1070" s="3" t="s">
        <v>30</v>
      </c>
      <c r="J1070" s="3" t="s">
        <v>30</v>
      </c>
      <c r="K1070" s="3">
        <v>1993</v>
      </c>
      <c r="L1070" s="3">
        <v>52</v>
      </c>
      <c r="M1070" s="3" t="s">
        <v>30</v>
      </c>
      <c r="N1070" s="3" t="s">
        <v>30</v>
      </c>
      <c r="O1070" s="3">
        <v>2045</v>
      </c>
      <c r="P1070" s="3">
        <v>4050</v>
      </c>
      <c r="Q1070" s="3">
        <v>5513</v>
      </c>
      <c r="R1070" s="7">
        <v>41913</v>
      </c>
      <c r="S1070" s="9">
        <f t="shared" si="121"/>
        <v>41913</v>
      </c>
      <c r="T1070" s="9">
        <f t="shared" si="127"/>
        <v>49218</v>
      </c>
      <c r="U1070" s="2"/>
      <c r="V1070" s="2"/>
      <c r="W1070" s="2"/>
    </row>
    <row r="1071" spans="1:23" ht="14.5" hidden="1" x14ac:dyDescent="0.35">
      <c r="A1071" s="3" t="s">
        <v>1780</v>
      </c>
      <c r="B1071" s="3" t="str">
        <f>INDEX('Plant data'!D:D,MATCH('Blast furnaces'!$A1071,'Plant data'!$A:$A,0))</f>
        <v>Duisburg</v>
      </c>
      <c r="C1071" s="3" t="str">
        <f>INDEX('Plant data'!E:E,MATCH('Blast furnaces'!$A1071,'Plant data'!$A:$A,0))</f>
        <v>North Rhine-Westphalia</v>
      </c>
      <c r="D1071" s="3" t="str">
        <f>INDEX('Plant data'!F:F,MATCH('Blast furnaces'!$A1071,'Plant data'!$A:$A,0))</f>
        <v>Germany</v>
      </c>
      <c r="E1071" s="3" t="s">
        <v>1784</v>
      </c>
      <c r="F1071" s="3" t="s">
        <v>263</v>
      </c>
      <c r="G1071" s="5" t="s">
        <v>1782</v>
      </c>
      <c r="H1071" s="3" t="s">
        <v>40</v>
      </c>
      <c r="I1071" s="3" t="s">
        <v>30</v>
      </c>
      <c r="J1071" s="3" t="s">
        <v>30</v>
      </c>
      <c r="K1071" s="3">
        <v>2007</v>
      </c>
      <c r="L1071" s="3">
        <v>38</v>
      </c>
      <c r="M1071" s="3" t="s">
        <v>30</v>
      </c>
      <c r="N1071" s="3" t="s">
        <v>30</v>
      </c>
      <c r="O1071" s="3">
        <v>2045</v>
      </c>
      <c r="P1071" s="3">
        <v>2000</v>
      </c>
      <c r="Q1071" s="3">
        <v>2120</v>
      </c>
      <c r="R1071" s="8"/>
      <c r="S1071" s="9" t="str">
        <f t="shared" si="121"/>
        <v/>
      </c>
      <c r="T1071" s="9" t="str">
        <f t="shared" si="127"/>
        <v/>
      </c>
      <c r="U1071" s="2"/>
      <c r="V1071" s="2"/>
      <c r="W1071" s="2"/>
    </row>
    <row r="1072" spans="1:23" ht="14.5" hidden="1" x14ac:dyDescent="0.35">
      <c r="A1072" s="3" t="s">
        <v>1780</v>
      </c>
      <c r="B1072" s="3" t="str">
        <f>INDEX('Plant data'!D:D,MATCH('Blast furnaces'!$A1072,'Plant data'!$A:$A,0))</f>
        <v>Duisburg</v>
      </c>
      <c r="C1072" s="3" t="str">
        <f>INDEX('Plant data'!E:E,MATCH('Blast furnaces'!$A1072,'Plant data'!$A:$A,0))</f>
        <v>North Rhine-Westphalia</v>
      </c>
      <c r="D1072" s="3" t="str">
        <f>INDEX('Plant data'!F:F,MATCH('Blast furnaces'!$A1072,'Plant data'!$A:$A,0))</f>
        <v>Germany</v>
      </c>
      <c r="E1072" s="3" t="s">
        <v>1785</v>
      </c>
      <c r="F1072" s="3" t="s">
        <v>881</v>
      </c>
      <c r="G1072" s="5" t="s">
        <v>1782</v>
      </c>
      <c r="H1072" s="3" t="s">
        <v>40</v>
      </c>
      <c r="I1072" s="3" t="s">
        <v>30</v>
      </c>
      <c r="J1072" s="3" t="s">
        <v>30</v>
      </c>
      <c r="K1072" s="3">
        <v>1962</v>
      </c>
      <c r="L1072" s="3">
        <v>64</v>
      </c>
      <c r="M1072" s="3" t="s">
        <v>30</v>
      </c>
      <c r="N1072" s="3" t="s">
        <v>30</v>
      </c>
      <c r="O1072" s="3">
        <v>2026</v>
      </c>
      <c r="P1072" s="3">
        <v>1700</v>
      </c>
      <c r="Q1072" s="3" t="s">
        <v>30</v>
      </c>
      <c r="R1072" s="4">
        <v>41030</v>
      </c>
      <c r="S1072" s="9">
        <f t="shared" si="121"/>
        <v>41030</v>
      </c>
      <c r="T1072" s="9">
        <f t="shared" si="127"/>
        <v>48335</v>
      </c>
      <c r="U1072" s="2"/>
      <c r="V1072" s="2"/>
      <c r="W1072" s="2"/>
    </row>
    <row r="1073" spans="1:23" ht="14.5" hidden="1" x14ac:dyDescent="0.35">
      <c r="A1073" s="3" t="s">
        <v>1786</v>
      </c>
      <c r="B1073" s="3" t="str">
        <f>INDEX('Plant data'!D:D,MATCH('Blast furnaces'!$A1073,'Plant data'!$A:$A,0))</f>
        <v>Duisburg</v>
      </c>
      <c r="C1073" s="3" t="str">
        <f>INDEX('Plant data'!E:E,MATCH('Blast furnaces'!$A1073,'Plant data'!$A:$A,0))</f>
        <v>North Rhine-Westphalia</v>
      </c>
      <c r="D1073" s="3" t="str">
        <f>INDEX('Plant data'!F:F,MATCH('Blast furnaces'!$A1073,'Plant data'!$A:$A,0))</f>
        <v>Germany</v>
      </c>
      <c r="E1073" s="3" t="s">
        <v>1787</v>
      </c>
      <c r="F1073" s="3" t="s">
        <v>36</v>
      </c>
      <c r="G1073" s="3" t="s">
        <v>1788</v>
      </c>
      <c r="H1073" s="3" t="s">
        <v>40</v>
      </c>
      <c r="I1073" s="3" t="s">
        <v>30</v>
      </c>
      <c r="J1073" s="3" t="s">
        <v>30</v>
      </c>
      <c r="K1073" s="3">
        <v>1973</v>
      </c>
      <c r="L1073" s="3">
        <v>52</v>
      </c>
      <c r="M1073" s="3" t="s">
        <v>30</v>
      </c>
      <c r="N1073" s="3" t="s">
        <v>30</v>
      </c>
      <c r="O1073" s="3">
        <v>2025</v>
      </c>
      <c r="P1073" s="3">
        <v>2500</v>
      </c>
      <c r="Q1073" s="3">
        <v>2449</v>
      </c>
      <c r="R1073" s="3">
        <v>2020</v>
      </c>
      <c r="S1073" s="9">
        <f t="shared" si="121"/>
        <v>43831</v>
      </c>
      <c r="T1073" s="9">
        <f t="shared" si="127"/>
        <v>51136</v>
      </c>
      <c r="U1073" s="2"/>
      <c r="V1073" s="2"/>
      <c r="W1073" s="2"/>
    </row>
    <row r="1074" spans="1:23" ht="14.5" hidden="1" x14ac:dyDescent="0.35">
      <c r="A1074" s="3" t="s">
        <v>1786</v>
      </c>
      <c r="B1074" s="3" t="str">
        <f>INDEX('Plant data'!D:D,MATCH('Blast furnaces'!$A1074,'Plant data'!$A:$A,0))</f>
        <v>Duisburg</v>
      </c>
      <c r="C1074" s="3" t="str">
        <f>INDEX('Plant data'!E:E,MATCH('Blast furnaces'!$A1074,'Plant data'!$A:$A,0))</f>
        <v>North Rhine-Westphalia</v>
      </c>
      <c r="D1074" s="3" t="str">
        <f>INDEX('Plant data'!F:F,MATCH('Blast furnaces'!$A1074,'Plant data'!$A:$A,0))</f>
        <v>Germany</v>
      </c>
      <c r="E1074" s="3" t="s">
        <v>1789</v>
      </c>
      <c r="F1074" s="3" t="s">
        <v>67</v>
      </c>
      <c r="G1074" s="3" t="s">
        <v>1788</v>
      </c>
      <c r="H1074" s="3" t="s">
        <v>40</v>
      </c>
      <c r="I1074" s="3" t="s">
        <v>30</v>
      </c>
      <c r="J1074" s="3" t="s">
        <v>30</v>
      </c>
      <c r="K1074" s="3">
        <v>1981</v>
      </c>
      <c r="L1074" s="3">
        <v>64</v>
      </c>
      <c r="M1074" s="3" t="s">
        <v>30</v>
      </c>
      <c r="N1074" s="3" t="s">
        <v>30</v>
      </c>
      <c r="O1074" s="3">
        <v>2045</v>
      </c>
      <c r="P1074" s="3">
        <v>2700</v>
      </c>
      <c r="Q1074" s="3">
        <v>3229</v>
      </c>
      <c r="R1074" s="3">
        <v>2017</v>
      </c>
      <c r="S1074" s="9">
        <f t="shared" si="121"/>
        <v>42736</v>
      </c>
      <c r="T1074" s="9">
        <f t="shared" si="127"/>
        <v>50041</v>
      </c>
      <c r="U1074" s="2"/>
      <c r="V1074" s="2"/>
      <c r="W1074" s="2"/>
    </row>
    <row r="1075" spans="1:23" ht="14.5" hidden="1" x14ac:dyDescent="0.35">
      <c r="A1075" s="3" t="s">
        <v>1790</v>
      </c>
      <c r="B1075" s="3" t="str">
        <f>INDEX('Plant data'!D:D,MATCH('Blast furnaces'!$A1075,'Plant data'!$A:$A,0))</f>
        <v>Dillengen</v>
      </c>
      <c r="C1075" s="3" t="str">
        <f>INDEX('Plant data'!E:E,MATCH('Blast furnaces'!$A1075,'Plant data'!$A:$A,0))</f>
        <v>Saarland</v>
      </c>
      <c r="D1075" s="3" t="str">
        <f>INDEX('Plant data'!F:F,MATCH('Blast furnaces'!$A1075,'Plant data'!$A:$A,0))</f>
        <v>Germany</v>
      </c>
      <c r="E1075" s="3" t="s">
        <v>1791</v>
      </c>
      <c r="F1075" s="3" t="s">
        <v>79</v>
      </c>
      <c r="G1075" s="3" t="s">
        <v>1792</v>
      </c>
      <c r="H1075" s="3" t="s">
        <v>53</v>
      </c>
      <c r="I1075" s="3" t="s">
        <v>30</v>
      </c>
      <c r="J1075" s="3" t="s">
        <v>30</v>
      </c>
      <c r="K1075" s="3">
        <v>1965</v>
      </c>
      <c r="L1075" s="3">
        <v>60</v>
      </c>
      <c r="M1075" s="3" t="s">
        <v>30</v>
      </c>
      <c r="N1075" s="3" t="s">
        <v>30</v>
      </c>
      <c r="O1075" s="3" t="s">
        <v>30</v>
      </c>
      <c r="P1075" s="3">
        <v>730</v>
      </c>
      <c r="Q1075" s="3">
        <v>1280</v>
      </c>
      <c r="R1075" s="3">
        <v>2003</v>
      </c>
      <c r="S1075" s="9">
        <f t="shared" si="121"/>
        <v>37622</v>
      </c>
      <c r="T1075" s="2"/>
      <c r="U1075" s="2"/>
      <c r="V1075" s="2"/>
      <c r="W1075" s="2"/>
    </row>
    <row r="1076" spans="1:23" ht="14.5" hidden="1" x14ac:dyDescent="0.35">
      <c r="A1076" s="3" t="s">
        <v>1790</v>
      </c>
      <c r="B1076" s="3" t="str">
        <f>INDEX('Plant data'!D:D,MATCH('Blast furnaces'!$A1076,'Plant data'!$A:$A,0))</f>
        <v>Dillengen</v>
      </c>
      <c r="C1076" s="3" t="str">
        <f>INDEX('Plant data'!E:E,MATCH('Blast furnaces'!$A1076,'Plant data'!$A:$A,0))</f>
        <v>Saarland</v>
      </c>
      <c r="D1076" s="3" t="str">
        <f>INDEX('Plant data'!F:F,MATCH('Blast furnaces'!$A1076,'Plant data'!$A:$A,0))</f>
        <v>Germany</v>
      </c>
      <c r="E1076" s="3" t="s">
        <v>1793</v>
      </c>
      <c r="F1076" s="3" t="s">
        <v>48</v>
      </c>
      <c r="G1076" s="3" t="s">
        <v>1792</v>
      </c>
      <c r="H1076" s="3" t="s">
        <v>40</v>
      </c>
      <c r="I1076" s="3" t="s">
        <v>30</v>
      </c>
      <c r="J1076" s="3" t="s">
        <v>30</v>
      </c>
      <c r="K1076" s="3">
        <v>1974</v>
      </c>
      <c r="L1076" s="3">
        <v>71</v>
      </c>
      <c r="M1076" s="3" t="s">
        <v>30</v>
      </c>
      <c r="N1076" s="3" t="s">
        <v>30</v>
      </c>
      <c r="O1076" s="3">
        <v>2045</v>
      </c>
      <c r="P1076" s="3">
        <v>2227</v>
      </c>
      <c r="Q1076" s="3">
        <v>2360</v>
      </c>
      <c r="R1076" s="3">
        <v>2016</v>
      </c>
      <c r="S1076" s="9">
        <f t="shared" si="121"/>
        <v>42370</v>
      </c>
      <c r="T1076" s="9">
        <f t="shared" ref="T1076:T1084" si="128">IF(R1076="","",EDATE(S1076,240))</f>
        <v>49675</v>
      </c>
      <c r="U1076" s="2"/>
      <c r="V1076" s="2"/>
      <c r="W1076" s="2"/>
    </row>
    <row r="1077" spans="1:23" ht="14.5" hidden="1" x14ac:dyDescent="0.35">
      <c r="A1077" s="3" t="s">
        <v>1790</v>
      </c>
      <c r="B1077" s="3" t="str">
        <f>INDEX('Plant data'!D:D,MATCH('Blast furnaces'!$A1077,'Plant data'!$A:$A,0))</f>
        <v>Dillengen</v>
      </c>
      <c r="C1077" s="3" t="str">
        <f>INDEX('Plant data'!E:E,MATCH('Blast furnaces'!$A1077,'Plant data'!$A:$A,0))</f>
        <v>Saarland</v>
      </c>
      <c r="D1077" s="3" t="str">
        <f>INDEX('Plant data'!F:F,MATCH('Blast furnaces'!$A1077,'Plant data'!$A:$A,0))</f>
        <v>Germany</v>
      </c>
      <c r="E1077" s="3" t="s">
        <v>1794</v>
      </c>
      <c r="F1077" s="3" t="s">
        <v>39</v>
      </c>
      <c r="G1077" s="3" t="s">
        <v>1792</v>
      </c>
      <c r="H1077" s="3" t="s">
        <v>40</v>
      </c>
      <c r="I1077" s="3" t="s">
        <v>30</v>
      </c>
      <c r="J1077" s="3" t="s">
        <v>30</v>
      </c>
      <c r="K1077" s="3">
        <v>1985</v>
      </c>
      <c r="L1077" s="3">
        <v>45</v>
      </c>
      <c r="M1077" s="3" t="s">
        <v>30</v>
      </c>
      <c r="N1077" s="3" t="s">
        <v>30</v>
      </c>
      <c r="O1077" s="3">
        <v>2030</v>
      </c>
      <c r="P1077" s="3">
        <v>2555</v>
      </c>
      <c r="Q1077" s="3">
        <v>2893</v>
      </c>
      <c r="R1077" s="6">
        <v>40472</v>
      </c>
      <c r="S1077" s="9">
        <f t="shared" si="121"/>
        <v>40472</v>
      </c>
      <c r="T1077" s="9">
        <f t="shared" si="128"/>
        <v>47777</v>
      </c>
      <c r="U1077" s="2"/>
      <c r="V1077" s="2"/>
      <c r="W1077" s="2"/>
    </row>
    <row r="1078" spans="1:23" ht="14.5" hidden="1" x14ac:dyDescent="0.35">
      <c r="A1078" s="3" t="s">
        <v>1795</v>
      </c>
      <c r="B1078" s="3" t="str">
        <f>INDEX('Plant data'!D:D,MATCH('Blast furnaces'!$A1078,'Plant data'!$A:$A,0))</f>
        <v>Salzgitter</v>
      </c>
      <c r="C1078" s="3" t="str">
        <f>INDEX('Plant data'!E:E,MATCH('Blast furnaces'!$A1078,'Plant data'!$A:$A,0))</f>
        <v>Lower Saxony</v>
      </c>
      <c r="D1078" s="3" t="str">
        <f>INDEX('Plant data'!F:F,MATCH('Blast furnaces'!$A1078,'Plant data'!$A:$A,0))</f>
        <v>Germany</v>
      </c>
      <c r="E1078" s="3" t="s">
        <v>1796</v>
      </c>
      <c r="F1078" s="3" t="s">
        <v>36</v>
      </c>
      <c r="G1078" s="5" t="s">
        <v>1797</v>
      </c>
      <c r="H1078" s="3" t="s">
        <v>40</v>
      </c>
      <c r="I1078" s="3" t="s">
        <v>30</v>
      </c>
      <c r="J1078" s="3" t="s">
        <v>30</v>
      </c>
      <c r="K1078" s="3">
        <v>1977</v>
      </c>
      <c r="L1078" s="3">
        <v>56</v>
      </c>
      <c r="M1078" s="3">
        <v>2015</v>
      </c>
      <c r="N1078" s="3" t="s">
        <v>30</v>
      </c>
      <c r="O1078" s="3">
        <v>2033</v>
      </c>
      <c r="P1078" s="3">
        <v>1900</v>
      </c>
      <c r="Q1078" s="3">
        <v>2330</v>
      </c>
      <c r="R1078" s="7">
        <v>45231</v>
      </c>
      <c r="S1078" s="9">
        <f t="shared" si="121"/>
        <v>45231</v>
      </c>
      <c r="T1078" s="9">
        <f t="shared" si="128"/>
        <v>52536</v>
      </c>
      <c r="U1078" s="2"/>
      <c r="V1078" s="2"/>
      <c r="W1078" s="2"/>
    </row>
    <row r="1079" spans="1:23" ht="14.5" hidden="1" x14ac:dyDescent="0.35">
      <c r="A1079" s="3" t="s">
        <v>1795</v>
      </c>
      <c r="B1079" s="3" t="str">
        <f>INDEX('Plant data'!D:D,MATCH('Blast furnaces'!$A1079,'Plant data'!$A:$A,0))</f>
        <v>Salzgitter</v>
      </c>
      <c r="C1079" s="3" t="str">
        <f>INDEX('Plant data'!E:E,MATCH('Blast furnaces'!$A1079,'Plant data'!$A:$A,0))</f>
        <v>Lower Saxony</v>
      </c>
      <c r="D1079" s="3" t="str">
        <f>INDEX('Plant data'!F:F,MATCH('Blast furnaces'!$A1079,'Plant data'!$A:$A,0))</f>
        <v>Germany</v>
      </c>
      <c r="E1079" s="3" t="s">
        <v>1798</v>
      </c>
      <c r="F1079" s="3" t="s">
        <v>480</v>
      </c>
      <c r="G1079" s="5" t="s">
        <v>1797</v>
      </c>
      <c r="H1079" s="3" t="s">
        <v>40</v>
      </c>
      <c r="I1079" s="3" t="s">
        <v>30</v>
      </c>
      <c r="J1079" s="3" t="s">
        <v>30</v>
      </c>
      <c r="K1079" s="3">
        <v>1940</v>
      </c>
      <c r="L1079" s="3">
        <v>90</v>
      </c>
      <c r="M1079" s="3">
        <v>2015</v>
      </c>
      <c r="N1079" s="3" t="s">
        <v>30</v>
      </c>
      <c r="O1079" s="3">
        <v>2030</v>
      </c>
      <c r="P1079" s="3">
        <v>690</v>
      </c>
      <c r="Q1079" s="3">
        <v>1164</v>
      </c>
      <c r="R1079" s="7">
        <v>38292</v>
      </c>
      <c r="S1079" s="9">
        <f t="shared" si="121"/>
        <v>38292</v>
      </c>
      <c r="T1079" s="9">
        <f t="shared" si="128"/>
        <v>45597</v>
      </c>
      <c r="U1079" s="2"/>
      <c r="V1079" s="2"/>
      <c r="W1079" s="2"/>
    </row>
    <row r="1080" spans="1:23" ht="14.5" hidden="1" x14ac:dyDescent="0.35">
      <c r="A1080" s="3" t="s">
        <v>1795</v>
      </c>
      <c r="B1080" s="3" t="str">
        <f>INDEX('Plant data'!D:D,MATCH('Blast furnaces'!$A1080,'Plant data'!$A:$A,0))</f>
        <v>Salzgitter</v>
      </c>
      <c r="C1080" s="3" t="str">
        <f>INDEX('Plant data'!E:E,MATCH('Blast furnaces'!$A1080,'Plant data'!$A:$A,0))</f>
        <v>Lower Saxony</v>
      </c>
      <c r="D1080" s="3" t="str">
        <f>INDEX('Plant data'!F:F,MATCH('Blast furnaces'!$A1080,'Plant data'!$A:$A,0))</f>
        <v>Germany</v>
      </c>
      <c r="E1080" s="3" t="s">
        <v>1799</v>
      </c>
      <c r="F1080" s="3" t="s">
        <v>67</v>
      </c>
      <c r="G1080" s="5" t="s">
        <v>1797</v>
      </c>
      <c r="H1080" s="3" t="s">
        <v>40</v>
      </c>
      <c r="I1080" s="3" t="s">
        <v>30</v>
      </c>
      <c r="J1080" s="3" t="s">
        <v>30</v>
      </c>
      <c r="K1080" s="3">
        <v>1993</v>
      </c>
      <c r="L1080" s="3">
        <v>33</v>
      </c>
      <c r="M1080" s="3">
        <v>2015</v>
      </c>
      <c r="N1080" s="3" t="s">
        <v>30</v>
      </c>
      <c r="O1080" s="3">
        <v>2026</v>
      </c>
      <c r="P1080" s="3">
        <v>2000</v>
      </c>
      <c r="Q1080" s="3">
        <v>2530</v>
      </c>
      <c r="R1080" s="7">
        <v>42309</v>
      </c>
      <c r="S1080" s="9">
        <f t="shared" si="121"/>
        <v>42309</v>
      </c>
      <c r="T1080" s="9">
        <f t="shared" si="128"/>
        <v>49614</v>
      </c>
      <c r="U1080" s="2"/>
      <c r="V1080" s="2"/>
      <c r="W1080" s="2"/>
    </row>
    <row r="1081" spans="1:23" ht="14.5" hidden="1" x14ac:dyDescent="0.35">
      <c r="A1081" s="3" t="s">
        <v>1800</v>
      </c>
      <c r="B1081" s="3" t="str">
        <f>INDEX('Plant data'!D:D,MATCH('Blast furnaces'!$A1081,'Plant data'!$A:$A,0))</f>
        <v>Eisenhüttenstadt</v>
      </c>
      <c r="C1081" s="3" t="str">
        <f>INDEX('Plant data'!E:E,MATCH('Blast furnaces'!$A1081,'Plant data'!$A:$A,0))</f>
        <v>Brandenburg</v>
      </c>
      <c r="D1081" s="3" t="str">
        <f>INDEX('Plant data'!F:F,MATCH('Blast furnaces'!$A1081,'Plant data'!$A:$A,0))</f>
        <v>Germany</v>
      </c>
      <c r="E1081" s="3" t="s">
        <v>1801</v>
      </c>
      <c r="F1081" s="3" t="s">
        <v>1802</v>
      </c>
      <c r="G1081" s="3" t="s">
        <v>1803</v>
      </c>
      <c r="H1081" s="3" t="s">
        <v>40</v>
      </c>
      <c r="I1081" s="4">
        <v>34731</v>
      </c>
      <c r="J1081" s="4">
        <v>34943</v>
      </c>
      <c r="K1081" s="3">
        <v>1997</v>
      </c>
      <c r="L1081" s="3">
        <v>30</v>
      </c>
      <c r="M1081" s="6">
        <v>44284</v>
      </c>
      <c r="N1081" s="3">
        <v>2026</v>
      </c>
      <c r="O1081" s="3">
        <v>2027</v>
      </c>
      <c r="P1081" s="3">
        <v>1825</v>
      </c>
      <c r="Q1081" s="3">
        <v>1779</v>
      </c>
      <c r="R1081" s="7">
        <v>44531</v>
      </c>
      <c r="S1081" s="9">
        <f t="shared" si="121"/>
        <v>44531</v>
      </c>
      <c r="T1081" s="9">
        <f t="shared" si="128"/>
        <v>51836</v>
      </c>
      <c r="U1081" s="2"/>
      <c r="V1081" s="2"/>
      <c r="W1081" s="2"/>
    </row>
    <row r="1082" spans="1:23" ht="14.5" hidden="1" x14ac:dyDescent="0.35">
      <c r="A1082" s="3" t="s">
        <v>1804</v>
      </c>
      <c r="B1082" s="3" t="str">
        <f>INDEX('Plant data'!D:D,MATCH('Blast furnaces'!$A1082,'Plant data'!$A:$A,0))</f>
        <v>Bremen</v>
      </c>
      <c r="C1082" s="3" t="str">
        <f>INDEX('Plant data'!E:E,MATCH('Blast furnaces'!$A1082,'Plant data'!$A:$A,0))</f>
        <v>Bremen</v>
      </c>
      <c r="D1082" s="3" t="str">
        <f>INDEX('Plant data'!F:F,MATCH('Blast furnaces'!$A1082,'Plant data'!$A:$A,0))</f>
        <v>Germany</v>
      </c>
      <c r="E1082" s="3" t="s">
        <v>1805</v>
      </c>
      <c r="F1082" s="3" t="s">
        <v>27</v>
      </c>
      <c r="G1082" s="5" t="s">
        <v>1806</v>
      </c>
      <c r="H1082" s="3" t="s">
        <v>29</v>
      </c>
      <c r="I1082" s="3" t="s">
        <v>30</v>
      </c>
      <c r="J1082" s="3" t="s">
        <v>30</v>
      </c>
      <c r="K1082" s="3">
        <v>1973</v>
      </c>
      <c r="L1082" s="3">
        <v>52</v>
      </c>
      <c r="M1082" s="3" t="s">
        <v>30</v>
      </c>
      <c r="N1082" s="3" t="s">
        <v>30</v>
      </c>
      <c r="O1082" s="3" t="s">
        <v>30</v>
      </c>
      <c r="P1082" s="3">
        <v>2600</v>
      </c>
      <c r="Q1082" s="3">
        <v>3143</v>
      </c>
      <c r="R1082" s="6">
        <v>45231</v>
      </c>
      <c r="S1082" s="9">
        <f t="shared" si="121"/>
        <v>45231</v>
      </c>
      <c r="T1082" s="9">
        <f t="shared" si="128"/>
        <v>52536</v>
      </c>
      <c r="U1082" s="2"/>
      <c r="V1082" s="2"/>
      <c r="W1082" s="2"/>
    </row>
    <row r="1083" spans="1:23" ht="14.5" hidden="1" x14ac:dyDescent="0.35">
      <c r="A1083" s="3" t="s">
        <v>1804</v>
      </c>
      <c r="B1083" s="3" t="str">
        <f>INDEX('Plant data'!D:D,MATCH('Blast furnaces'!$A1083,'Plant data'!$A:$A,0))</f>
        <v>Bremen</v>
      </c>
      <c r="C1083" s="3" t="str">
        <f>INDEX('Plant data'!E:E,MATCH('Blast furnaces'!$A1083,'Plant data'!$A:$A,0))</f>
        <v>Bremen</v>
      </c>
      <c r="D1083" s="3" t="str">
        <f>INDEX('Plant data'!F:F,MATCH('Blast furnaces'!$A1083,'Plant data'!$A:$A,0))</f>
        <v>Germany</v>
      </c>
      <c r="E1083" s="3" t="s">
        <v>1807</v>
      </c>
      <c r="F1083" s="3" t="s">
        <v>79</v>
      </c>
      <c r="G1083" s="5" t="s">
        <v>1806</v>
      </c>
      <c r="H1083" s="3" t="s">
        <v>40</v>
      </c>
      <c r="I1083" s="3" t="s">
        <v>30</v>
      </c>
      <c r="J1083" s="3" t="s">
        <v>30</v>
      </c>
      <c r="K1083" s="3">
        <v>1966</v>
      </c>
      <c r="L1083" s="3">
        <v>59</v>
      </c>
      <c r="M1083" s="3" t="s">
        <v>30</v>
      </c>
      <c r="N1083" s="3" t="s">
        <v>30</v>
      </c>
      <c r="O1083" s="3" t="s">
        <v>30</v>
      </c>
      <c r="P1083" s="3">
        <v>1250</v>
      </c>
      <c r="Q1083" s="3">
        <v>1560</v>
      </c>
      <c r="R1083" s="6">
        <v>45208</v>
      </c>
      <c r="S1083" s="9">
        <f t="shared" si="121"/>
        <v>45208</v>
      </c>
      <c r="T1083" s="9">
        <f t="shared" si="128"/>
        <v>52513</v>
      </c>
      <c r="U1083" s="2"/>
      <c r="V1083" s="2"/>
      <c r="W1083" s="2"/>
    </row>
    <row r="1084" spans="1:23" ht="14.5" hidden="1" x14ac:dyDescent="0.35">
      <c r="A1084" s="3" t="s">
        <v>1808</v>
      </c>
      <c r="B1084" s="3" t="str">
        <f>INDEX('Plant data'!D:D,MATCH('Blast furnaces'!$A1084,'Plant data'!$A:$A,0))</f>
        <v>Sidi Amar</v>
      </c>
      <c r="C1084" s="3" t="str">
        <f>INDEX('Plant data'!E:E,MATCH('Blast furnaces'!$A1084,'Plant data'!$A:$A,0))</f>
        <v>Annaba</v>
      </c>
      <c r="D1084" s="3" t="str">
        <f>INDEX('Plant data'!F:F,MATCH('Blast furnaces'!$A1084,'Plant data'!$A:$A,0))</f>
        <v>Algeria</v>
      </c>
      <c r="E1084" s="3" t="s">
        <v>1809</v>
      </c>
      <c r="F1084" s="3" t="s">
        <v>27</v>
      </c>
      <c r="G1084" s="5" t="s">
        <v>1810</v>
      </c>
      <c r="H1084" s="3" t="s">
        <v>29</v>
      </c>
      <c r="I1084" s="3" t="s">
        <v>30</v>
      </c>
      <c r="J1084" s="3" t="s">
        <v>30</v>
      </c>
      <c r="K1084" s="3">
        <v>1980</v>
      </c>
      <c r="L1084" s="3">
        <v>45</v>
      </c>
      <c r="M1084" s="3" t="s">
        <v>30</v>
      </c>
      <c r="N1084" s="3" t="s">
        <v>30</v>
      </c>
      <c r="O1084" s="3" t="s">
        <v>30</v>
      </c>
      <c r="P1084" s="3">
        <v>1500</v>
      </c>
      <c r="Q1084" s="3" t="s">
        <v>30</v>
      </c>
      <c r="R1084" s="8"/>
      <c r="S1084" s="9" t="str">
        <f t="shared" si="121"/>
        <v/>
      </c>
      <c r="T1084" s="9" t="str">
        <f t="shared" si="128"/>
        <v/>
      </c>
      <c r="U1084" s="2"/>
      <c r="V1084" s="2"/>
      <c r="W1084" s="2"/>
    </row>
    <row r="1085" spans="1:23" ht="14.5" hidden="1" x14ac:dyDescent="0.35">
      <c r="A1085" s="3" t="s">
        <v>1811</v>
      </c>
      <c r="B1085" s="3" t="str">
        <f>INDEX('Plant data'!D:D,MATCH('Blast furnaces'!$A1085,'Plant data'!$A:$A,0))</f>
        <v>Helwan</v>
      </c>
      <c r="C1085" s="3" t="str">
        <f>INDEX('Plant data'!E:E,MATCH('Blast furnaces'!$A1085,'Plant data'!$A:$A,0))</f>
        <v>Cairo</v>
      </c>
      <c r="D1085" s="3" t="str">
        <f>INDEX('Plant data'!F:F,MATCH('Blast furnaces'!$A1085,'Plant data'!$A:$A,0))</f>
        <v>Egypt</v>
      </c>
      <c r="E1085" s="3" t="s">
        <v>1812</v>
      </c>
      <c r="F1085" s="3" t="s">
        <v>33</v>
      </c>
      <c r="G1085" s="5" t="s">
        <v>1813</v>
      </c>
      <c r="H1085" s="3" t="s">
        <v>190</v>
      </c>
      <c r="I1085" s="3" t="s">
        <v>30</v>
      </c>
      <c r="J1085" s="3" t="s">
        <v>30</v>
      </c>
      <c r="K1085" s="3">
        <v>1958</v>
      </c>
      <c r="L1085" s="3">
        <v>63</v>
      </c>
      <c r="M1085" s="3" t="s">
        <v>30</v>
      </c>
      <c r="N1085" s="3" t="s">
        <v>30</v>
      </c>
      <c r="O1085" s="3">
        <v>2021</v>
      </c>
      <c r="P1085" s="3">
        <v>200</v>
      </c>
      <c r="Q1085" s="3">
        <v>575</v>
      </c>
      <c r="R1085" s="8"/>
      <c r="S1085" s="9" t="str">
        <f t="shared" si="121"/>
        <v/>
      </c>
      <c r="T1085" s="2"/>
      <c r="U1085" s="2"/>
      <c r="V1085" s="2"/>
      <c r="W1085" s="2"/>
    </row>
    <row r="1086" spans="1:23" ht="14.5" hidden="1" x14ac:dyDescent="0.35">
      <c r="A1086" s="3" t="s">
        <v>1811</v>
      </c>
      <c r="B1086" s="3" t="str">
        <f>INDEX('Plant data'!D:D,MATCH('Blast furnaces'!$A1086,'Plant data'!$A:$A,0))</f>
        <v>Helwan</v>
      </c>
      <c r="C1086" s="3" t="str">
        <f>INDEX('Plant data'!E:E,MATCH('Blast furnaces'!$A1086,'Plant data'!$A:$A,0))</f>
        <v>Cairo</v>
      </c>
      <c r="D1086" s="3" t="str">
        <f>INDEX('Plant data'!F:F,MATCH('Blast furnaces'!$A1086,'Plant data'!$A:$A,0))</f>
        <v>Egypt</v>
      </c>
      <c r="E1086" s="3" t="s">
        <v>1814</v>
      </c>
      <c r="F1086" s="3" t="s">
        <v>27</v>
      </c>
      <c r="G1086" s="5" t="s">
        <v>1813</v>
      </c>
      <c r="H1086" s="3" t="s">
        <v>190</v>
      </c>
      <c r="I1086" s="3" t="s">
        <v>30</v>
      </c>
      <c r="J1086" s="3" t="s">
        <v>30</v>
      </c>
      <c r="K1086" s="3">
        <v>1960</v>
      </c>
      <c r="L1086" s="3">
        <v>61</v>
      </c>
      <c r="M1086" s="3" t="s">
        <v>30</v>
      </c>
      <c r="N1086" s="3" t="s">
        <v>30</v>
      </c>
      <c r="O1086" s="3">
        <v>2021</v>
      </c>
      <c r="P1086" s="3">
        <v>200</v>
      </c>
      <c r="Q1086" s="3">
        <v>575</v>
      </c>
      <c r="R1086" s="8"/>
      <c r="S1086" s="9" t="str">
        <f t="shared" si="121"/>
        <v/>
      </c>
      <c r="T1086" s="2"/>
      <c r="U1086" s="2"/>
      <c r="V1086" s="2"/>
      <c r="W1086" s="2"/>
    </row>
    <row r="1087" spans="1:23" ht="14.5" hidden="1" x14ac:dyDescent="0.35">
      <c r="A1087" s="3" t="s">
        <v>1811</v>
      </c>
      <c r="B1087" s="3" t="str">
        <f>INDEX('Plant data'!D:D,MATCH('Blast furnaces'!$A1087,'Plant data'!$A:$A,0))</f>
        <v>Helwan</v>
      </c>
      <c r="C1087" s="3" t="str">
        <f>INDEX('Plant data'!E:E,MATCH('Blast furnaces'!$A1087,'Plant data'!$A:$A,0))</f>
        <v>Cairo</v>
      </c>
      <c r="D1087" s="3" t="str">
        <f>INDEX('Plant data'!F:F,MATCH('Blast furnaces'!$A1087,'Plant data'!$A:$A,0))</f>
        <v>Egypt</v>
      </c>
      <c r="E1087" s="3" t="s">
        <v>1815</v>
      </c>
      <c r="F1087" s="3" t="s">
        <v>79</v>
      </c>
      <c r="G1087" s="5" t="s">
        <v>1813</v>
      </c>
      <c r="H1087" s="3" t="s">
        <v>190</v>
      </c>
      <c r="I1087" s="3" t="s">
        <v>30</v>
      </c>
      <c r="J1087" s="3" t="s">
        <v>30</v>
      </c>
      <c r="K1087" s="3">
        <v>1972</v>
      </c>
      <c r="L1087" s="3">
        <v>49</v>
      </c>
      <c r="M1087" s="3" t="s">
        <v>30</v>
      </c>
      <c r="N1087" s="3" t="s">
        <v>30</v>
      </c>
      <c r="O1087" s="3">
        <v>2021</v>
      </c>
      <c r="P1087" s="3">
        <v>500</v>
      </c>
      <c r="Q1087" s="3">
        <v>1033</v>
      </c>
      <c r="R1087" s="8"/>
      <c r="S1087" s="9" t="str">
        <f t="shared" si="121"/>
        <v/>
      </c>
      <c r="T1087" s="2"/>
      <c r="U1087" s="2"/>
      <c r="V1087" s="2"/>
      <c r="W1087" s="2"/>
    </row>
    <row r="1088" spans="1:23" ht="14.5" hidden="1" x14ac:dyDescent="0.35">
      <c r="A1088" s="3" t="s">
        <v>1811</v>
      </c>
      <c r="B1088" s="3" t="str">
        <f>INDEX('Plant data'!D:D,MATCH('Blast furnaces'!$A1088,'Plant data'!$A:$A,0))</f>
        <v>Helwan</v>
      </c>
      <c r="C1088" s="3" t="str">
        <f>INDEX('Plant data'!E:E,MATCH('Blast furnaces'!$A1088,'Plant data'!$A:$A,0))</f>
        <v>Cairo</v>
      </c>
      <c r="D1088" s="3" t="str">
        <f>INDEX('Plant data'!F:F,MATCH('Blast furnaces'!$A1088,'Plant data'!$A:$A,0))</f>
        <v>Egypt</v>
      </c>
      <c r="E1088" s="3" t="s">
        <v>1816</v>
      </c>
      <c r="F1088" s="3" t="s">
        <v>48</v>
      </c>
      <c r="G1088" s="5" t="s">
        <v>1813</v>
      </c>
      <c r="H1088" s="3" t="s">
        <v>190</v>
      </c>
      <c r="I1088" s="3" t="s">
        <v>30</v>
      </c>
      <c r="J1088" s="3" t="s">
        <v>30</v>
      </c>
      <c r="K1088" s="3">
        <v>1977</v>
      </c>
      <c r="L1088" s="3">
        <v>44</v>
      </c>
      <c r="M1088" s="3" t="s">
        <v>30</v>
      </c>
      <c r="N1088" s="3" t="s">
        <v>30</v>
      </c>
      <c r="O1088" s="3">
        <v>2021</v>
      </c>
      <c r="P1088" s="3">
        <v>500</v>
      </c>
      <c r="Q1088" s="3">
        <v>1033</v>
      </c>
      <c r="R1088" s="8"/>
      <c r="S1088" s="9" t="str">
        <f t="shared" si="121"/>
        <v/>
      </c>
      <c r="T1088" s="2"/>
      <c r="U1088" s="2"/>
      <c r="V1088" s="2"/>
      <c r="W1088" s="2"/>
    </row>
    <row r="1089" spans="1:23" ht="14.5" hidden="1" x14ac:dyDescent="0.35">
      <c r="A1089" s="3" t="s">
        <v>1817</v>
      </c>
      <c r="B1089" s="3" t="str">
        <f>INDEX('Plant data'!D:D,MATCH('Blast furnaces'!$A1089,'Plant data'!$A:$A,0))</f>
        <v>Gijon</v>
      </c>
      <c r="C1089" s="3" t="str">
        <f>INDEX('Plant data'!E:E,MATCH('Blast furnaces'!$A1089,'Plant data'!$A:$A,0))</f>
        <v>Asturias</v>
      </c>
      <c r="D1089" s="3" t="str">
        <f>INDEX('Plant data'!F:F,MATCH('Blast furnaces'!$A1089,'Plant data'!$A:$A,0))</f>
        <v>Spain</v>
      </c>
      <c r="E1089" s="3" t="s">
        <v>1818</v>
      </c>
      <c r="F1089" s="3" t="s">
        <v>36</v>
      </c>
      <c r="G1089" s="3" t="s">
        <v>1819</v>
      </c>
      <c r="H1089" s="3" t="s">
        <v>40</v>
      </c>
      <c r="I1089" s="3" t="s">
        <v>30</v>
      </c>
      <c r="J1089" s="3" t="s">
        <v>30</v>
      </c>
      <c r="K1089" s="3" t="s">
        <v>30</v>
      </c>
      <c r="L1089" s="3" t="s">
        <v>30</v>
      </c>
      <c r="M1089" s="3">
        <v>2021</v>
      </c>
      <c r="N1089" s="3" t="s">
        <v>30</v>
      </c>
      <c r="O1089" s="3">
        <v>2026</v>
      </c>
      <c r="P1089" s="3">
        <v>2500</v>
      </c>
      <c r="Q1089" s="3">
        <v>2349</v>
      </c>
      <c r="R1089" s="6">
        <v>38769</v>
      </c>
      <c r="S1089" s="9">
        <f t="shared" si="121"/>
        <v>38769</v>
      </c>
      <c r="T1089" s="9">
        <f t="shared" ref="T1089:T1095" si="129">IF(R1089="","",EDATE(S1089,240))</f>
        <v>46074</v>
      </c>
      <c r="U1089" s="2"/>
      <c r="V1089" s="2"/>
      <c r="W1089" s="2"/>
    </row>
    <row r="1090" spans="1:23" ht="14.5" hidden="1" x14ac:dyDescent="0.35">
      <c r="A1090" s="3" t="s">
        <v>1817</v>
      </c>
      <c r="B1090" s="3" t="str">
        <f>INDEX('Plant data'!D:D,MATCH('Blast furnaces'!$A1090,'Plant data'!$A:$A,0))</f>
        <v>Gijon</v>
      </c>
      <c r="C1090" s="3" t="str">
        <f>INDEX('Plant data'!E:E,MATCH('Blast furnaces'!$A1090,'Plant data'!$A:$A,0))</f>
        <v>Asturias</v>
      </c>
      <c r="D1090" s="3" t="str">
        <f>INDEX('Plant data'!F:F,MATCH('Blast furnaces'!$A1090,'Plant data'!$A:$A,0))</f>
        <v>Spain</v>
      </c>
      <c r="E1090" s="3" t="s">
        <v>1820</v>
      </c>
      <c r="F1090" s="3" t="s">
        <v>67</v>
      </c>
      <c r="G1090" s="3" t="s">
        <v>1819</v>
      </c>
      <c r="H1090" s="3" t="s">
        <v>40</v>
      </c>
      <c r="I1090" s="3" t="s">
        <v>30</v>
      </c>
      <c r="J1090" s="3" t="s">
        <v>30</v>
      </c>
      <c r="K1090" s="3" t="s">
        <v>30</v>
      </c>
      <c r="L1090" s="3" t="s">
        <v>30</v>
      </c>
      <c r="M1090" s="3">
        <v>2021</v>
      </c>
      <c r="N1090" s="3" t="s">
        <v>30</v>
      </c>
      <c r="O1090" s="3">
        <v>2026</v>
      </c>
      <c r="P1090" s="3">
        <v>2200</v>
      </c>
      <c r="Q1090" s="3">
        <v>2349</v>
      </c>
      <c r="R1090" s="8"/>
      <c r="S1090" s="9" t="str">
        <f t="shared" si="121"/>
        <v/>
      </c>
      <c r="T1090" s="9" t="str">
        <f t="shared" si="129"/>
        <v/>
      </c>
      <c r="U1090" s="2"/>
      <c r="V1090" s="2"/>
      <c r="W1090" s="2"/>
    </row>
    <row r="1091" spans="1:23" ht="14.5" hidden="1" x14ac:dyDescent="0.35">
      <c r="A1091" s="3" t="s">
        <v>1821</v>
      </c>
      <c r="B1091" s="3" t="str">
        <f>INDEX('Plant data'!D:D,MATCH('Blast furnaces'!$A1091,'Plant data'!$A:$A,0))</f>
        <v>Raahe</v>
      </c>
      <c r="C1091" s="3" t="str">
        <f>INDEX('Plant data'!E:E,MATCH('Blast furnaces'!$A1091,'Plant data'!$A:$A,0))</f>
        <v>North Ostrobothnia</v>
      </c>
      <c r="D1091" s="3" t="str">
        <f>INDEX('Plant data'!F:F,MATCH('Blast furnaces'!$A1091,'Plant data'!$A:$A,0))</f>
        <v>Finland</v>
      </c>
      <c r="E1091" s="3" t="s">
        <v>1822</v>
      </c>
      <c r="F1091" s="3" t="s">
        <v>33</v>
      </c>
      <c r="G1091" s="5" t="s">
        <v>1823</v>
      </c>
      <c r="H1091" s="3" t="s">
        <v>40</v>
      </c>
      <c r="I1091" s="3" t="s">
        <v>30</v>
      </c>
      <c r="J1091" s="3" t="s">
        <v>30</v>
      </c>
      <c r="K1091" s="3">
        <v>1964</v>
      </c>
      <c r="L1091" s="3">
        <v>66</v>
      </c>
      <c r="M1091" s="3">
        <v>2018</v>
      </c>
      <c r="N1091" s="3" t="s">
        <v>30</v>
      </c>
      <c r="O1091" s="3">
        <v>2030</v>
      </c>
      <c r="P1091" s="3">
        <v>1300</v>
      </c>
      <c r="Q1091" s="3" t="s">
        <v>30</v>
      </c>
      <c r="R1091" s="4">
        <v>44927</v>
      </c>
      <c r="S1091" s="9">
        <f t="shared" ref="S1091:S1154" si="130">_xlfn.LET(
  _xlpm.x, R1091,
  _xlpm.t, TEXT(R1091,"@"),
  IF(R1091="","",
     IF(ISNUMBER(_xlpm.x),
        IF(_xlpm.x&gt;=30000, _xlpm.x, DATE(_xlpm.x,1,1)),
        DATE(
          LEFT(_xlpm.t,4),
          IF(LEN(_xlpm.t)&gt;=7, MID(_xlpm.t,6,2), 1),
          IF(LEN(_xlpm.t)&gt;=10, RIGHT(_xlpm.t,2), 1)
        )
     )
  )
)</f>
        <v>44927</v>
      </c>
      <c r="T1091" s="9">
        <f t="shared" si="129"/>
        <v>52232</v>
      </c>
      <c r="U1091" s="2"/>
      <c r="V1091" s="2"/>
      <c r="W1091" s="2"/>
    </row>
    <row r="1092" spans="1:23" ht="14.5" hidden="1" x14ac:dyDescent="0.35">
      <c r="A1092" s="3" t="s">
        <v>1821</v>
      </c>
      <c r="B1092" s="3" t="str">
        <f>INDEX('Plant data'!D:D,MATCH('Blast furnaces'!$A1092,'Plant data'!$A:$A,0))</f>
        <v>Raahe</v>
      </c>
      <c r="C1092" s="3" t="str">
        <f>INDEX('Plant data'!E:E,MATCH('Blast furnaces'!$A1092,'Plant data'!$A:$A,0))</f>
        <v>North Ostrobothnia</v>
      </c>
      <c r="D1092" s="3" t="str">
        <f>INDEX('Plant data'!F:F,MATCH('Blast furnaces'!$A1092,'Plant data'!$A:$A,0))</f>
        <v>Finland</v>
      </c>
      <c r="E1092" s="3" t="s">
        <v>1824</v>
      </c>
      <c r="F1092" s="3" t="s">
        <v>27</v>
      </c>
      <c r="G1092" s="5" t="s">
        <v>1823</v>
      </c>
      <c r="H1092" s="3" t="s">
        <v>40</v>
      </c>
      <c r="I1092" s="3" t="s">
        <v>30</v>
      </c>
      <c r="J1092" s="3" t="s">
        <v>30</v>
      </c>
      <c r="K1092" s="3">
        <v>1976</v>
      </c>
      <c r="L1092" s="3">
        <v>64</v>
      </c>
      <c r="M1092" s="3">
        <v>2018</v>
      </c>
      <c r="N1092" s="3" t="s">
        <v>30</v>
      </c>
      <c r="O1092" s="3">
        <v>2040</v>
      </c>
      <c r="P1092" s="3">
        <v>1300</v>
      </c>
      <c r="Q1092" s="3" t="s">
        <v>30</v>
      </c>
      <c r="R1092" s="4">
        <v>43525</v>
      </c>
      <c r="S1092" s="9">
        <f t="shared" si="130"/>
        <v>43525</v>
      </c>
      <c r="T1092" s="9">
        <f t="shared" si="129"/>
        <v>50830</v>
      </c>
      <c r="U1092" s="2"/>
      <c r="V1092" s="2"/>
      <c r="W1092" s="2"/>
    </row>
    <row r="1093" spans="1:23" ht="14.5" hidden="1" x14ac:dyDescent="0.35">
      <c r="A1093" s="3" t="s">
        <v>1825</v>
      </c>
      <c r="B1093" s="3" t="str">
        <f>INDEX('Plant data'!D:D,MATCH('Blast furnaces'!$A1093,'Plant data'!$A:$A,0))</f>
        <v>Dunkerque</v>
      </c>
      <c r="C1093" s="3" t="str">
        <f>INDEX('Plant data'!E:E,MATCH('Blast furnaces'!$A1093,'Plant data'!$A:$A,0))</f>
        <v>Haus-de-France</v>
      </c>
      <c r="D1093" s="3" t="str">
        <f>INDEX('Plant data'!F:F,MATCH('Blast furnaces'!$A1093,'Plant data'!$A:$A,0))</f>
        <v>France</v>
      </c>
      <c r="E1093" s="3" t="s">
        <v>1826</v>
      </c>
      <c r="F1093" s="3" t="s">
        <v>48</v>
      </c>
      <c r="G1093" s="5" t="s">
        <v>1827</v>
      </c>
      <c r="H1093" s="3" t="s">
        <v>29</v>
      </c>
      <c r="I1093" s="3" t="s">
        <v>30</v>
      </c>
      <c r="J1093" s="3" t="s">
        <v>30</v>
      </c>
      <c r="K1093" s="3">
        <v>1971</v>
      </c>
      <c r="L1093" s="3">
        <v>54</v>
      </c>
      <c r="M1093" s="3" t="s">
        <v>30</v>
      </c>
      <c r="N1093" s="3" t="s">
        <v>30</v>
      </c>
      <c r="O1093" s="3" t="s">
        <v>30</v>
      </c>
      <c r="P1093" s="3">
        <v>3600</v>
      </c>
      <c r="Q1093" s="3" t="s">
        <v>30</v>
      </c>
      <c r="R1093" s="7">
        <v>37165</v>
      </c>
      <c r="S1093" s="9">
        <f t="shared" si="130"/>
        <v>37165</v>
      </c>
      <c r="T1093" s="9">
        <f t="shared" si="129"/>
        <v>44470</v>
      </c>
      <c r="U1093" s="2"/>
      <c r="V1093" s="2"/>
      <c r="W1093" s="2"/>
    </row>
    <row r="1094" spans="1:23" ht="14.5" hidden="1" x14ac:dyDescent="0.35">
      <c r="A1094" s="3" t="s">
        <v>1825</v>
      </c>
      <c r="B1094" s="3" t="str">
        <f>INDEX('Plant data'!D:D,MATCH('Blast furnaces'!$A1094,'Plant data'!$A:$A,0))</f>
        <v>Dunkerque</v>
      </c>
      <c r="C1094" s="3" t="str">
        <f>INDEX('Plant data'!E:E,MATCH('Blast furnaces'!$A1094,'Plant data'!$A:$A,0))</f>
        <v>Haus-de-France</v>
      </c>
      <c r="D1094" s="3" t="str">
        <f>INDEX('Plant data'!F:F,MATCH('Blast furnaces'!$A1094,'Plant data'!$A:$A,0))</f>
        <v>France</v>
      </c>
      <c r="E1094" s="3" t="s">
        <v>1828</v>
      </c>
      <c r="F1094" s="3" t="s">
        <v>27</v>
      </c>
      <c r="G1094" s="5" t="s">
        <v>1827</v>
      </c>
      <c r="H1094" s="3" t="s">
        <v>29</v>
      </c>
      <c r="I1094" s="3" t="s">
        <v>30</v>
      </c>
      <c r="J1094" s="3" t="s">
        <v>30</v>
      </c>
      <c r="K1094" s="3">
        <v>1963</v>
      </c>
      <c r="L1094" s="3">
        <v>62</v>
      </c>
      <c r="M1094" s="3" t="s">
        <v>30</v>
      </c>
      <c r="N1094" s="3" t="s">
        <v>30</v>
      </c>
      <c r="O1094" s="3" t="s">
        <v>30</v>
      </c>
      <c r="P1094" s="3">
        <v>1500</v>
      </c>
      <c r="Q1094" s="3" t="s">
        <v>30</v>
      </c>
      <c r="R1094" s="8"/>
      <c r="S1094" s="9" t="str">
        <f t="shared" si="130"/>
        <v/>
      </c>
      <c r="T1094" s="9" t="str">
        <f t="shared" si="129"/>
        <v/>
      </c>
      <c r="U1094" s="2"/>
      <c r="V1094" s="2"/>
      <c r="W1094" s="2"/>
    </row>
    <row r="1095" spans="1:23" ht="14.5" hidden="1" x14ac:dyDescent="0.35">
      <c r="A1095" s="3" t="s">
        <v>1825</v>
      </c>
      <c r="B1095" s="3" t="str">
        <f>INDEX('Plant data'!D:D,MATCH('Blast furnaces'!$A1095,'Plant data'!$A:$A,0))</f>
        <v>Dunkerque</v>
      </c>
      <c r="C1095" s="3" t="str">
        <f>INDEX('Plant data'!E:E,MATCH('Blast furnaces'!$A1095,'Plant data'!$A:$A,0))</f>
        <v>Haus-de-France</v>
      </c>
      <c r="D1095" s="3" t="str">
        <f>INDEX('Plant data'!F:F,MATCH('Blast furnaces'!$A1095,'Plant data'!$A:$A,0))</f>
        <v>France</v>
      </c>
      <c r="E1095" s="3" t="s">
        <v>1829</v>
      </c>
      <c r="F1095" s="3" t="s">
        <v>79</v>
      </c>
      <c r="G1095" s="5" t="s">
        <v>1827</v>
      </c>
      <c r="H1095" s="3" t="s">
        <v>29</v>
      </c>
      <c r="I1095" s="3" t="s">
        <v>30</v>
      </c>
      <c r="J1095" s="3" t="s">
        <v>30</v>
      </c>
      <c r="K1095" s="3">
        <v>1968</v>
      </c>
      <c r="L1095" s="3">
        <v>57</v>
      </c>
      <c r="M1095" s="3" t="s">
        <v>30</v>
      </c>
      <c r="N1095" s="3" t="s">
        <v>30</v>
      </c>
      <c r="O1095" s="3" t="s">
        <v>30</v>
      </c>
      <c r="P1095" s="3">
        <v>1800</v>
      </c>
      <c r="Q1095" s="3" t="s">
        <v>30</v>
      </c>
      <c r="R1095" s="7">
        <v>44866</v>
      </c>
      <c r="S1095" s="9">
        <f t="shared" si="130"/>
        <v>44866</v>
      </c>
      <c r="T1095" s="9">
        <f t="shared" si="129"/>
        <v>52171</v>
      </c>
      <c r="U1095" s="2"/>
      <c r="V1095" s="2"/>
      <c r="W1095" s="2"/>
    </row>
    <row r="1096" spans="1:23" ht="14.5" hidden="1" x14ac:dyDescent="0.35">
      <c r="A1096" s="3" t="s">
        <v>1830</v>
      </c>
      <c r="B1096" s="3" t="str">
        <f>INDEX('Plant data'!D:D,MATCH('Blast furnaces'!$A1096,'Plant data'!$A:$A,0))</f>
        <v>Fos-Sur-Mer</v>
      </c>
      <c r="C1096" s="3" t="str">
        <f>INDEX('Plant data'!E:E,MATCH('Blast furnaces'!$A1096,'Plant data'!$A:$A,0))</f>
        <v>Provence-Alpes-Côte d'Azur</v>
      </c>
      <c r="D1096" s="3" t="str">
        <f>INDEX('Plant data'!F:F,MATCH('Blast furnaces'!$A1096,'Plant data'!$A:$A,0))</f>
        <v>France</v>
      </c>
      <c r="E1096" s="3" t="s">
        <v>1831</v>
      </c>
      <c r="F1096" s="3" t="s">
        <v>33</v>
      </c>
      <c r="G1096" s="3" t="s">
        <v>1832</v>
      </c>
      <c r="H1096" s="3" t="s">
        <v>53</v>
      </c>
      <c r="I1096" s="3" t="s">
        <v>30</v>
      </c>
      <c r="J1096" s="3" t="s">
        <v>30</v>
      </c>
      <c r="K1096" s="3">
        <v>1974</v>
      </c>
      <c r="L1096" s="3">
        <v>56</v>
      </c>
      <c r="M1096" s="3" t="s">
        <v>30</v>
      </c>
      <c r="N1096" s="7">
        <v>45200</v>
      </c>
      <c r="O1096" s="3">
        <v>2030</v>
      </c>
      <c r="P1096" s="3">
        <v>2000</v>
      </c>
      <c r="Q1096" s="3">
        <v>3000</v>
      </c>
      <c r="R1096" s="6">
        <v>39457</v>
      </c>
      <c r="S1096" s="9">
        <f t="shared" si="130"/>
        <v>39457</v>
      </c>
      <c r="T1096" s="2"/>
      <c r="U1096" s="2"/>
      <c r="V1096" s="2"/>
      <c r="W1096" s="2"/>
    </row>
    <row r="1097" spans="1:23" ht="14.5" hidden="1" x14ac:dyDescent="0.35">
      <c r="A1097" s="3" t="s">
        <v>1830</v>
      </c>
      <c r="B1097" s="3" t="str">
        <f>INDEX('Plant data'!D:D,MATCH('Blast furnaces'!$A1097,'Plant data'!$A:$A,0))</f>
        <v>Fos-Sur-Mer</v>
      </c>
      <c r="C1097" s="3" t="str">
        <f>INDEX('Plant data'!E:E,MATCH('Blast furnaces'!$A1097,'Plant data'!$A:$A,0))</f>
        <v>Provence-Alpes-Côte d'Azur</v>
      </c>
      <c r="D1097" s="3" t="str">
        <f>INDEX('Plant data'!F:F,MATCH('Blast furnaces'!$A1097,'Plant data'!$A:$A,0))</f>
        <v>France</v>
      </c>
      <c r="E1097" s="3" t="s">
        <v>1833</v>
      </c>
      <c r="F1097" s="3" t="s">
        <v>27</v>
      </c>
      <c r="G1097" s="3" t="s">
        <v>1832</v>
      </c>
      <c r="H1097" s="3" t="s">
        <v>40</v>
      </c>
      <c r="I1097" s="3" t="s">
        <v>30</v>
      </c>
      <c r="J1097" s="3" t="s">
        <v>30</v>
      </c>
      <c r="K1097" s="3">
        <v>1977</v>
      </c>
      <c r="L1097" s="3">
        <v>49</v>
      </c>
      <c r="M1097" s="3" t="s">
        <v>30</v>
      </c>
      <c r="N1097" s="3" t="s">
        <v>30</v>
      </c>
      <c r="O1097" s="3">
        <v>2026</v>
      </c>
      <c r="P1097" s="3">
        <v>2000</v>
      </c>
      <c r="Q1097" s="3">
        <v>3000</v>
      </c>
      <c r="R1097" s="6">
        <v>40805</v>
      </c>
      <c r="S1097" s="9">
        <f t="shared" si="130"/>
        <v>40805</v>
      </c>
      <c r="T1097" s="9">
        <f>IF(R1097="","",EDATE(S1097,240))</f>
        <v>48110</v>
      </c>
      <c r="U1097" s="2"/>
      <c r="V1097" s="2"/>
      <c r="W1097" s="2"/>
    </row>
    <row r="1098" spans="1:23" ht="14.5" hidden="1" x14ac:dyDescent="0.35">
      <c r="A1098" s="3" t="s">
        <v>1834</v>
      </c>
      <c r="B1098" s="3" t="str">
        <f>INDEX('Plant data'!D:D,MATCH('Blast furnaces'!$A1098,'Plant data'!$A:$A,0))</f>
        <v>Florange</v>
      </c>
      <c r="C1098" s="3" t="str">
        <f>INDEX('Plant data'!E:E,MATCH('Blast furnaces'!$A1098,'Plant data'!$A:$A,0))</f>
        <v>Grand Est</v>
      </c>
      <c r="D1098" s="3" t="str">
        <f>INDEX('Plant data'!F:F,MATCH('Blast furnaces'!$A1098,'Plant data'!$A:$A,0))</f>
        <v>France</v>
      </c>
      <c r="E1098" s="3" t="s">
        <v>1835</v>
      </c>
      <c r="F1098" s="3" t="s">
        <v>1836</v>
      </c>
      <c r="G1098" s="5" t="s">
        <v>1837</v>
      </c>
      <c r="H1098" s="3" t="s">
        <v>190</v>
      </c>
      <c r="I1098" s="3" t="s">
        <v>30</v>
      </c>
      <c r="J1098" s="3" t="s">
        <v>30</v>
      </c>
      <c r="K1098" s="3">
        <v>1975</v>
      </c>
      <c r="L1098" s="3">
        <v>36.5</v>
      </c>
      <c r="M1098" s="3" t="s">
        <v>30</v>
      </c>
      <c r="N1098" s="3" t="s">
        <v>30</v>
      </c>
      <c r="O1098" s="4">
        <v>40725</v>
      </c>
      <c r="P1098" s="3">
        <v>1424</v>
      </c>
      <c r="Q1098" s="3" t="s">
        <v>30</v>
      </c>
      <c r="R1098" s="8"/>
      <c r="S1098" s="9" t="str">
        <f t="shared" si="130"/>
        <v/>
      </c>
      <c r="T1098" s="2"/>
      <c r="U1098" s="2"/>
      <c r="V1098" s="2"/>
      <c r="W1098" s="2"/>
    </row>
    <row r="1099" spans="1:23" ht="14.5" hidden="1" x14ac:dyDescent="0.35">
      <c r="A1099" s="3" t="s">
        <v>1834</v>
      </c>
      <c r="B1099" s="3" t="str">
        <f>INDEX('Plant data'!D:D,MATCH('Blast furnaces'!$A1099,'Plant data'!$A:$A,0))</f>
        <v>Florange</v>
      </c>
      <c r="C1099" s="3" t="str">
        <f>INDEX('Plant data'!E:E,MATCH('Blast furnaces'!$A1099,'Plant data'!$A:$A,0))</f>
        <v>Grand Est</v>
      </c>
      <c r="D1099" s="3" t="str">
        <f>INDEX('Plant data'!F:F,MATCH('Blast furnaces'!$A1099,'Plant data'!$A:$A,0))</f>
        <v>France</v>
      </c>
      <c r="E1099" s="3" t="s">
        <v>1838</v>
      </c>
      <c r="F1099" s="3" t="s">
        <v>1839</v>
      </c>
      <c r="G1099" s="5" t="s">
        <v>1837</v>
      </c>
      <c r="H1099" s="3" t="s">
        <v>190</v>
      </c>
      <c r="I1099" s="3" t="s">
        <v>30</v>
      </c>
      <c r="J1099" s="3" t="s">
        <v>30</v>
      </c>
      <c r="K1099" s="3">
        <v>1975</v>
      </c>
      <c r="L1099" s="3">
        <v>36.75</v>
      </c>
      <c r="M1099" s="3" t="s">
        <v>30</v>
      </c>
      <c r="N1099" s="3" t="s">
        <v>30</v>
      </c>
      <c r="O1099" s="7">
        <v>40817</v>
      </c>
      <c r="P1099" s="3">
        <v>1424</v>
      </c>
      <c r="Q1099" s="3" t="s">
        <v>30</v>
      </c>
      <c r="R1099" s="8"/>
      <c r="S1099" s="9" t="str">
        <f t="shared" si="130"/>
        <v/>
      </c>
      <c r="T1099" s="2"/>
      <c r="U1099" s="2"/>
      <c r="V1099" s="2"/>
      <c r="W1099" s="2"/>
    </row>
    <row r="1100" spans="1:23" ht="14.5" hidden="1" x14ac:dyDescent="0.35">
      <c r="A1100" s="3" t="s">
        <v>1840</v>
      </c>
      <c r="B1100" s="3" t="str">
        <f>INDEX('Plant data'!D:D,MATCH('Blast furnaces'!$A1100,'Plant data'!$A:$A,0))</f>
        <v>Port Talbot</v>
      </c>
      <c r="C1100" s="3" t="str">
        <f>INDEX('Plant data'!E:E,MATCH('Blast furnaces'!$A1100,'Plant data'!$A:$A,0))</f>
        <v>Wales</v>
      </c>
      <c r="D1100" s="3" t="str">
        <f>INDEX('Plant data'!F:F,MATCH('Blast furnaces'!$A1100,'Plant data'!$A:$A,0))</f>
        <v>United Kingdom</v>
      </c>
      <c r="E1100" s="3" t="s">
        <v>1841</v>
      </c>
      <c r="F1100" s="3" t="s">
        <v>39</v>
      </c>
      <c r="G1100" s="5" t="s">
        <v>1842</v>
      </c>
      <c r="H1100" s="3" t="s">
        <v>190</v>
      </c>
      <c r="I1100" s="3" t="s">
        <v>30</v>
      </c>
      <c r="J1100" s="3" t="s">
        <v>30</v>
      </c>
      <c r="K1100" s="3">
        <v>2002</v>
      </c>
      <c r="L1100" s="3">
        <v>22.41</v>
      </c>
      <c r="M1100" s="4">
        <v>45292</v>
      </c>
      <c r="N1100" s="3">
        <v>2024</v>
      </c>
      <c r="O1100" s="4">
        <v>45444</v>
      </c>
      <c r="P1100" s="3">
        <v>2190</v>
      </c>
      <c r="Q1100" s="3">
        <v>2134</v>
      </c>
      <c r="R1100" s="6">
        <v>43484</v>
      </c>
      <c r="S1100" s="9">
        <f t="shared" si="130"/>
        <v>43484</v>
      </c>
      <c r="T1100" s="2"/>
      <c r="U1100" s="2"/>
      <c r="V1100" s="2"/>
      <c r="W1100" s="2"/>
    </row>
    <row r="1101" spans="1:23" ht="14.5" hidden="1" x14ac:dyDescent="0.35">
      <c r="A1101" s="3" t="s">
        <v>1840</v>
      </c>
      <c r="B1101" s="3" t="str">
        <f>INDEX('Plant data'!D:D,MATCH('Blast furnaces'!$A1101,'Plant data'!$A:$A,0))</f>
        <v>Port Talbot</v>
      </c>
      <c r="C1101" s="3" t="str">
        <f>INDEX('Plant data'!E:E,MATCH('Blast furnaces'!$A1101,'Plant data'!$A:$A,0))</f>
        <v>Wales</v>
      </c>
      <c r="D1101" s="3" t="str">
        <f>INDEX('Plant data'!F:F,MATCH('Blast furnaces'!$A1101,'Plant data'!$A:$A,0))</f>
        <v>United Kingdom</v>
      </c>
      <c r="E1101" s="3" t="s">
        <v>1843</v>
      </c>
      <c r="F1101" s="3" t="s">
        <v>48</v>
      </c>
      <c r="G1101" s="5" t="s">
        <v>1842</v>
      </c>
      <c r="H1101" s="3" t="s">
        <v>190</v>
      </c>
      <c r="I1101" s="3" t="s">
        <v>30</v>
      </c>
      <c r="J1101" s="3" t="s">
        <v>30</v>
      </c>
      <c r="K1101" s="3">
        <v>1992</v>
      </c>
      <c r="L1101" s="3">
        <v>32.75</v>
      </c>
      <c r="M1101" s="4">
        <v>45292</v>
      </c>
      <c r="N1101" s="3">
        <v>2024</v>
      </c>
      <c r="O1101" s="6">
        <v>45565</v>
      </c>
      <c r="P1101" s="3">
        <v>2580</v>
      </c>
      <c r="Q1101" s="3">
        <v>2388</v>
      </c>
      <c r="R1101" s="4">
        <v>41306</v>
      </c>
      <c r="S1101" s="9">
        <f t="shared" si="130"/>
        <v>41306</v>
      </c>
      <c r="T1101" s="2"/>
      <c r="U1101" s="2"/>
      <c r="V1101" s="2"/>
      <c r="W1101" s="2"/>
    </row>
    <row r="1102" spans="1:23" ht="14.5" hidden="1" x14ac:dyDescent="0.35">
      <c r="A1102" s="3" t="s">
        <v>1844</v>
      </c>
      <c r="B1102" s="3" t="str">
        <f>INDEX('Plant data'!D:D,MATCH('Blast furnaces'!$A1102,'Plant data'!$A:$A,0))</f>
        <v>North Lincolnshire</v>
      </c>
      <c r="C1102" s="3" t="str">
        <f>INDEX('Plant data'!E:E,MATCH('Blast furnaces'!$A1102,'Plant data'!$A:$A,0))</f>
        <v>England</v>
      </c>
      <c r="D1102" s="3" t="str">
        <f>INDEX('Plant data'!F:F,MATCH('Blast furnaces'!$A1102,'Plant data'!$A:$A,0))</f>
        <v>United Kingdom</v>
      </c>
      <c r="E1102" s="3" t="s">
        <v>1845</v>
      </c>
      <c r="F1102" s="3" t="s">
        <v>1846</v>
      </c>
      <c r="G1102" s="5" t="s">
        <v>1847</v>
      </c>
      <c r="H1102" s="3" t="s">
        <v>40</v>
      </c>
      <c r="I1102" s="3" t="s">
        <v>30</v>
      </c>
      <c r="J1102" s="3" t="s">
        <v>30</v>
      </c>
      <c r="K1102" s="3">
        <v>1954</v>
      </c>
      <c r="L1102" s="3">
        <v>71</v>
      </c>
      <c r="M1102" s="3" t="s">
        <v>30</v>
      </c>
      <c r="N1102" s="3" t="s">
        <v>30</v>
      </c>
      <c r="O1102" s="3">
        <v>2025</v>
      </c>
      <c r="P1102" s="3">
        <v>1500</v>
      </c>
      <c r="Q1102" s="3">
        <v>1629</v>
      </c>
      <c r="R1102" s="3">
        <v>2000</v>
      </c>
      <c r="S1102" s="9">
        <f t="shared" si="130"/>
        <v>36526</v>
      </c>
      <c r="T1102" s="9">
        <f t="shared" ref="T1102:T1103" si="131">IF(R1102="","",EDATE(S1102,240))</f>
        <v>43831</v>
      </c>
      <c r="U1102" s="2"/>
      <c r="V1102" s="2"/>
      <c r="W1102" s="2"/>
    </row>
    <row r="1103" spans="1:23" ht="14.5" hidden="1" x14ac:dyDescent="0.35">
      <c r="A1103" s="3" t="s">
        <v>1844</v>
      </c>
      <c r="B1103" s="3" t="str">
        <f>INDEX('Plant data'!D:D,MATCH('Blast furnaces'!$A1103,'Plant data'!$A:$A,0))</f>
        <v>North Lincolnshire</v>
      </c>
      <c r="C1103" s="3" t="str">
        <f>INDEX('Plant data'!E:E,MATCH('Blast furnaces'!$A1103,'Plant data'!$A:$A,0))</f>
        <v>England</v>
      </c>
      <c r="D1103" s="3" t="str">
        <f>INDEX('Plant data'!F:F,MATCH('Blast furnaces'!$A1103,'Plant data'!$A:$A,0))</f>
        <v>United Kingdom</v>
      </c>
      <c r="E1103" s="3" t="s">
        <v>1848</v>
      </c>
      <c r="F1103" s="3" t="s">
        <v>1849</v>
      </c>
      <c r="G1103" s="5" t="s">
        <v>1847</v>
      </c>
      <c r="H1103" s="3" t="s">
        <v>40</v>
      </c>
      <c r="I1103" s="3" t="s">
        <v>30</v>
      </c>
      <c r="J1103" s="3" t="s">
        <v>30</v>
      </c>
      <c r="K1103" s="3">
        <v>1954</v>
      </c>
      <c r="L1103" s="3">
        <v>71</v>
      </c>
      <c r="M1103" s="3" t="s">
        <v>30</v>
      </c>
      <c r="N1103" s="3" t="s">
        <v>30</v>
      </c>
      <c r="O1103" s="3">
        <v>2025</v>
      </c>
      <c r="P1103" s="3">
        <v>1500</v>
      </c>
      <c r="Q1103" s="3">
        <v>1537</v>
      </c>
      <c r="R1103" s="3">
        <v>2006</v>
      </c>
      <c r="S1103" s="9">
        <f t="shared" si="130"/>
        <v>38718</v>
      </c>
      <c r="T1103" s="9">
        <f t="shared" si="131"/>
        <v>46023</v>
      </c>
      <c r="U1103" s="2"/>
      <c r="V1103" s="2"/>
      <c r="W1103" s="2"/>
    </row>
    <row r="1104" spans="1:23" ht="14.5" hidden="1" x14ac:dyDescent="0.35">
      <c r="A1104" s="3" t="s">
        <v>1844</v>
      </c>
      <c r="B1104" s="3" t="str">
        <f>INDEX('Plant data'!D:D,MATCH('Blast furnaces'!$A1104,'Plant data'!$A:$A,0))</f>
        <v>North Lincolnshire</v>
      </c>
      <c r="C1104" s="3" t="str">
        <f>INDEX('Plant data'!E:E,MATCH('Blast furnaces'!$A1104,'Plant data'!$A:$A,0))</f>
        <v>England</v>
      </c>
      <c r="D1104" s="3" t="str">
        <f>INDEX('Plant data'!F:F,MATCH('Blast furnaces'!$A1104,'Plant data'!$A:$A,0))</f>
        <v>United Kingdom</v>
      </c>
      <c r="E1104" s="3" t="s">
        <v>1850</v>
      </c>
      <c r="F1104" s="3" t="s">
        <v>1851</v>
      </c>
      <c r="G1104" s="5" t="s">
        <v>1847</v>
      </c>
      <c r="H1104" s="3" t="s">
        <v>1852</v>
      </c>
      <c r="I1104" s="3" t="s">
        <v>30</v>
      </c>
      <c r="J1104" s="3" t="s">
        <v>30</v>
      </c>
      <c r="K1104" s="3">
        <v>1938</v>
      </c>
      <c r="L1104" s="3">
        <v>87</v>
      </c>
      <c r="M1104" s="3" t="s">
        <v>30</v>
      </c>
      <c r="N1104" s="3" t="s">
        <v>30</v>
      </c>
      <c r="O1104" s="3" t="s">
        <v>30</v>
      </c>
      <c r="P1104" s="3">
        <v>1200</v>
      </c>
      <c r="Q1104" s="3">
        <v>1255</v>
      </c>
      <c r="R1104" s="3">
        <v>1993</v>
      </c>
      <c r="S1104" s="9">
        <f t="shared" si="130"/>
        <v>33970</v>
      </c>
      <c r="T1104" s="2"/>
      <c r="U1104" s="2"/>
      <c r="V1104" s="2"/>
      <c r="W1104" s="2"/>
    </row>
    <row r="1105" spans="1:23" ht="14.5" hidden="1" x14ac:dyDescent="0.35">
      <c r="A1105" s="3" t="s">
        <v>1844</v>
      </c>
      <c r="B1105" s="3" t="str">
        <f>INDEX('Plant data'!D:D,MATCH('Blast furnaces'!$A1105,'Plant data'!$A:$A,0))</f>
        <v>North Lincolnshire</v>
      </c>
      <c r="C1105" s="3" t="str">
        <f>INDEX('Plant data'!E:E,MATCH('Blast furnaces'!$A1105,'Plant data'!$A:$A,0))</f>
        <v>England</v>
      </c>
      <c r="D1105" s="3" t="str">
        <f>INDEX('Plant data'!F:F,MATCH('Blast furnaces'!$A1105,'Plant data'!$A:$A,0))</f>
        <v>United Kingdom</v>
      </c>
      <c r="E1105" s="3" t="s">
        <v>1853</v>
      </c>
      <c r="F1105" s="3" t="s">
        <v>1854</v>
      </c>
      <c r="G1105" s="5" t="s">
        <v>1847</v>
      </c>
      <c r="H1105" s="3" t="s">
        <v>1852</v>
      </c>
      <c r="I1105" s="3" t="s">
        <v>30</v>
      </c>
      <c r="J1105" s="3" t="s">
        <v>30</v>
      </c>
      <c r="K1105" s="3">
        <v>1938</v>
      </c>
      <c r="L1105" s="3">
        <v>87</v>
      </c>
      <c r="M1105" s="3" t="s">
        <v>30</v>
      </c>
      <c r="N1105" s="3" t="s">
        <v>30</v>
      </c>
      <c r="O1105" s="3" t="s">
        <v>30</v>
      </c>
      <c r="P1105" s="3">
        <v>1200</v>
      </c>
      <c r="Q1105" s="3">
        <v>1255</v>
      </c>
      <c r="R1105" s="3">
        <v>2007</v>
      </c>
      <c r="S1105" s="9">
        <f t="shared" si="130"/>
        <v>39083</v>
      </c>
      <c r="T1105" s="2"/>
      <c r="U1105" s="2"/>
      <c r="V1105" s="2"/>
      <c r="W1105" s="2"/>
    </row>
    <row r="1106" spans="1:23" ht="14.5" hidden="1" x14ac:dyDescent="0.35">
      <c r="A1106" s="3" t="s">
        <v>1855</v>
      </c>
      <c r="B1106" s="3" t="str">
        <f>INDEX('Plant data'!D:D,MATCH('Blast furnaces'!$A1106,'Plant data'!$A:$A,0))</f>
        <v>Eleusis</v>
      </c>
      <c r="C1106" s="3" t="str">
        <f>INDEX('Plant data'!E:E,MATCH('Blast furnaces'!$A1106,'Plant data'!$A:$A,0))</f>
        <v>Attica</v>
      </c>
      <c r="D1106" s="3" t="str">
        <f>INDEX('Plant data'!F:F,MATCH('Blast furnaces'!$A1106,'Plant data'!$A:$A,0))</f>
        <v>Greece</v>
      </c>
      <c r="E1106" s="3" t="s">
        <v>1856</v>
      </c>
      <c r="F1106" s="3" t="s">
        <v>62</v>
      </c>
      <c r="G1106" s="5" t="s">
        <v>1857</v>
      </c>
      <c r="H1106" s="3" t="s">
        <v>190</v>
      </c>
      <c r="I1106" s="3" t="s">
        <v>30</v>
      </c>
      <c r="J1106" s="3" t="s">
        <v>30</v>
      </c>
      <c r="K1106" s="3">
        <v>1963</v>
      </c>
      <c r="L1106" s="3">
        <v>60</v>
      </c>
      <c r="M1106" s="3" t="s">
        <v>30</v>
      </c>
      <c r="N1106" s="3">
        <v>2018</v>
      </c>
      <c r="O1106" s="3">
        <v>2023</v>
      </c>
      <c r="P1106" s="3">
        <v>400</v>
      </c>
      <c r="Q1106" s="3" t="s">
        <v>30</v>
      </c>
      <c r="R1106" s="8"/>
      <c r="S1106" s="9" t="str">
        <f t="shared" si="130"/>
        <v/>
      </c>
      <c r="T1106" s="2"/>
      <c r="U1106" s="2"/>
      <c r="V1106" s="2"/>
      <c r="W1106" s="2"/>
    </row>
    <row r="1107" spans="1:23" ht="14.5" hidden="1" x14ac:dyDescent="0.35">
      <c r="A1107" s="3" t="s">
        <v>1855</v>
      </c>
      <c r="B1107" s="3" t="str">
        <f>INDEX('Plant data'!D:D,MATCH('Blast furnaces'!$A1107,'Plant data'!$A:$A,0))</f>
        <v>Eleusis</v>
      </c>
      <c r="C1107" s="3" t="str">
        <f>INDEX('Plant data'!E:E,MATCH('Blast furnaces'!$A1107,'Plant data'!$A:$A,0))</f>
        <v>Attica</v>
      </c>
      <c r="D1107" s="3" t="str">
        <f>INDEX('Plant data'!F:F,MATCH('Blast furnaces'!$A1107,'Plant data'!$A:$A,0))</f>
        <v>Greece</v>
      </c>
      <c r="E1107" s="3" t="s">
        <v>1858</v>
      </c>
      <c r="F1107" s="3" t="s">
        <v>180</v>
      </c>
      <c r="G1107" s="5" t="s">
        <v>1857</v>
      </c>
      <c r="H1107" s="3" t="s">
        <v>190</v>
      </c>
      <c r="I1107" s="3" t="s">
        <v>30</v>
      </c>
      <c r="J1107" s="3" t="s">
        <v>30</v>
      </c>
      <c r="K1107" s="3">
        <v>1975</v>
      </c>
      <c r="L1107" s="3">
        <v>48</v>
      </c>
      <c r="M1107" s="3" t="s">
        <v>30</v>
      </c>
      <c r="N1107" s="3">
        <v>2018</v>
      </c>
      <c r="O1107" s="3">
        <v>2023</v>
      </c>
      <c r="P1107" s="3">
        <v>2100</v>
      </c>
      <c r="Q1107" s="3" t="s">
        <v>30</v>
      </c>
      <c r="R1107" s="8"/>
      <c r="S1107" s="9" t="str">
        <f t="shared" si="130"/>
        <v/>
      </c>
      <c r="T1107" s="2"/>
      <c r="U1107" s="2"/>
      <c r="V1107" s="2"/>
      <c r="W1107" s="2"/>
    </row>
    <row r="1108" spans="1:23" ht="14.5" hidden="1" x14ac:dyDescent="0.35">
      <c r="A1108" s="3" t="s">
        <v>1859</v>
      </c>
      <c r="B1108" s="3" t="str">
        <f>INDEX('Plant data'!D:D,MATCH('Blast furnaces'!$A1108,'Plant data'!$A:$A,0))</f>
        <v>Dunaújváros</v>
      </c>
      <c r="C1108" s="3" t="str">
        <f>INDEX('Plant data'!E:E,MATCH('Blast furnaces'!$A1108,'Plant data'!$A:$A,0))</f>
        <v>Fejér</v>
      </c>
      <c r="D1108" s="3" t="str">
        <f>INDEX('Plant data'!F:F,MATCH('Blast furnaces'!$A1108,'Plant data'!$A:$A,0))</f>
        <v>Hungary</v>
      </c>
      <c r="E1108" s="3" t="s">
        <v>1860</v>
      </c>
      <c r="F1108" s="3" t="s">
        <v>33</v>
      </c>
      <c r="G1108" s="3" t="s">
        <v>1861</v>
      </c>
      <c r="H1108" s="3" t="s">
        <v>190</v>
      </c>
      <c r="I1108" s="3" t="s">
        <v>30</v>
      </c>
      <c r="J1108" s="3" t="s">
        <v>30</v>
      </c>
      <c r="K1108" s="3">
        <v>1954</v>
      </c>
      <c r="L1108" s="3">
        <v>68.67</v>
      </c>
      <c r="M1108" s="6">
        <v>45189</v>
      </c>
      <c r="N1108" s="3" t="s">
        <v>30</v>
      </c>
      <c r="O1108" s="4">
        <v>44805</v>
      </c>
      <c r="P1108" s="3">
        <v>640</v>
      </c>
      <c r="Q1108" s="3">
        <v>960</v>
      </c>
      <c r="R1108" s="8"/>
      <c r="S1108" s="9" t="str">
        <f t="shared" si="130"/>
        <v/>
      </c>
      <c r="T1108" s="2"/>
      <c r="U1108" s="2"/>
      <c r="V1108" s="2"/>
      <c r="W1108" s="2"/>
    </row>
    <row r="1109" spans="1:23" ht="14.5" hidden="1" x14ac:dyDescent="0.35">
      <c r="A1109" s="3" t="s">
        <v>1859</v>
      </c>
      <c r="B1109" s="3" t="str">
        <f>INDEX('Plant data'!D:D,MATCH('Blast furnaces'!$A1109,'Plant data'!$A:$A,0))</f>
        <v>Dunaújváros</v>
      </c>
      <c r="C1109" s="3" t="str">
        <f>INDEX('Plant data'!E:E,MATCH('Blast furnaces'!$A1109,'Plant data'!$A:$A,0))</f>
        <v>Fejér</v>
      </c>
      <c r="D1109" s="3" t="str">
        <f>INDEX('Plant data'!F:F,MATCH('Blast furnaces'!$A1109,'Plant data'!$A:$A,0))</f>
        <v>Hungary</v>
      </c>
      <c r="E1109" s="3" t="s">
        <v>1862</v>
      </c>
      <c r="F1109" s="3" t="s">
        <v>27</v>
      </c>
      <c r="G1109" s="3" t="s">
        <v>1861</v>
      </c>
      <c r="H1109" s="3" t="s">
        <v>1852</v>
      </c>
      <c r="I1109" s="3" t="s">
        <v>30</v>
      </c>
      <c r="J1109" s="3" t="s">
        <v>30</v>
      </c>
      <c r="K1109" s="3">
        <v>1957</v>
      </c>
      <c r="L1109" s="3">
        <v>73</v>
      </c>
      <c r="M1109" s="6">
        <v>45189</v>
      </c>
      <c r="N1109" s="4">
        <v>45139</v>
      </c>
      <c r="O1109" s="3">
        <v>2030</v>
      </c>
      <c r="P1109" s="3">
        <v>660</v>
      </c>
      <c r="Q1109" s="3">
        <v>1033</v>
      </c>
      <c r="R1109" s="4">
        <v>42583</v>
      </c>
      <c r="S1109" s="9">
        <f t="shared" si="130"/>
        <v>42583</v>
      </c>
      <c r="T1109" s="2"/>
      <c r="U1109" s="2"/>
      <c r="V1109" s="2"/>
      <c r="W1109" s="2"/>
    </row>
    <row r="1110" spans="1:23" ht="14.5" hidden="1" x14ac:dyDescent="0.35">
      <c r="A1110" s="3" t="s">
        <v>1863</v>
      </c>
      <c r="B1110" s="3" t="str">
        <f>INDEX('Plant data'!D:D,MATCH('Blast furnaces'!$A1110,'Plant data'!$A:$A,0))</f>
        <v>Sukadanau</v>
      </c>
      <c r="C1110" s="3" t="str">
        <f>INDEX('Plant data'!E:E,MATCH('Blast furnaces'!$A1110,'Plant data'!$A:$A,0))</f>
        <v>West Java</v>
      </c>
      <c r="D1110" s="3" t="str">
        <f>INDEX('Plant data'!F:F,MATCH('Blast furnaces'!$A1110,'Plant data'!$A:$A,0))</f>
        <v>Indonesia</v>
      </c>
      <c r="E1110" s="3" t="s">
        <v>1864</v>
      </c>
      <c r="F1110" s="3" t="s">
        <v>62</v>
      </c>
      <c r="G1110" s="5" t="s">
        <v>1865</v>
      </c>
      <c r="H1110" s="3" t="s">
        <v>29</v>
      </c>
      <c r="I1110" s="3">
        <v>2011</v>
      </c>
      <c r="J1110" s="3">
        <v>2014</v>
      </c>
      <c r="K1110" s="3">
        <v>2015</v>
      </c>
      <c r="L1110" s="3">
        <v>10</v>
      </c>
      <c r="M1110" s="3" t="s">
        <v>30</v>
      </c>
      <c r="N1110" s="3" t="s">
        <v>30</v>
      </c>
      <c r="O1110" s="3" t="s">
        <v>30</v>
      </c>
      <c r="P1110" s="3">
        <v>2000</v>
      </c>
      <c r="Q1110" s="3">
        <v>2251</v>
      </c>
      <c r="R1110" s="8"/>
      <c r="S1110" s="9" t="str">
        <f t="shared" si="130"/>
        <v/>
      </c>
      <c r="T1110" s="9" t="str">
        <f>IF(R1110="","",EDATE(S1110,240))</f>
        <v/>
      </c>
      <c r="U1110" s="2"/>
      <c r="V1110" s="2"/>
      <c r="W1110" s="2"/>
    </row>
    <row r="1111" spans="1:23" ht="14.5" hidden="1" x14ac:dyDescent="0.35">
      <c r="A1111" s="3" t="s">
        <v>1863</v>
      </c>
      <c r="B1111" s="3" t="str">
        <f>INDEX('Plant data'!D:D,MATCH('Blast furnaces'!$A1111,'Plant data'!$A:$A,0))</f>
        <v>Sukadanau</v>
      </c>
      <c r="C1111" s="3" t="str">
        <f>INDEX('Plant data'!E:E,MATCH('Blast furnaces'!$A1111,'Plant data'!$A:$A,0))</f>
        <v>West Java</v>
      </c>
      <c r="D1111" s="3" t="str">
        <f>INDEX('Plant data'!F:F,MATCH('Blast furnaces'!$A1111,'Plant data'!$A:$A,0))</f>
        <v>Indonesia</v>
      </c>
      <c r="E1111" s="3" t="s">
        <v>1866</v>
      </c>
      <c r="F1111" s="3" t="s">
        <v>180</v>
      </c>
      <c r="G1111" s="5" t="s">
        <v>1865</v>
      </c>
      <c r="H1111" s="3" t="s">
        <v>190</v>
      </c>
      <c r="I1111" s="3" t="s">
        <v>30</v>
      </c>
      <c r="J1111" s="3">
        <v>2019</v>
      </c>
      <c r="K1111" s="3">
        <v>2024</v>
      </c>
      <c r="L1111" s="3">
        <v>1</v>
      </c>
      <c r="M1111" s="3" t="s">
        <v>30</v>
      </c>
      <c r="N1111" s="3" t="s">
        <v>30</v>
      </c>
      <c r="O1111" s="3">
        <v>2025</v>
      </c>
      <c r="P1111" s="3">
        <v>2000</v>
      </c>
      <c r="Q1111" s="3">
        <v>580</v>
      </c>
      <c r="R1111" s="8"/>
      <c r="S1111" s="9" t="str">
        <f t="shared" si="130"/>
        <v/>
      </c>
      <c r="T1111" s="2"/>
      <c r="U1111" s="2"/>
      <c r="V1111" s="2"/>
      <c r="W1111" s="2"/>
    </row>
    <row r="1112" spans="1:23" ht="14.5" hidden="1" x14ac:dyDescent="0.35">
      <c r="A1112" s="3" t="s">
        <v>1867</v>
      </c>
      <c r="B1112" s="3" t="str">
        <f>INDEX('Plant data'!D:D,MATCH('Blast furnaces'!$A1112,'Plant data'!$A:$A,0))</f>
        <v>Cilegon</v>
      </c>
      <c r="C1112" s="3" t="str">
        <f>INDEX('Plant data'!E:E,MATCH('Blast furnaces'!$A1112,'Plant data'!$A:$A,0))</f>
        <v>Banten</v>
      </c>
      <c r="D1112" s="3" t="str">
        <f>INDEX('Plant data'!F:F,MATCH('Blast furnaces'!$A1112,'Plant data'!$A:$A,0))</f>
        <v>Indonesia</v>
      </c>
      <c r="E1112" s="3" t="s">
        <v>1868</v>
      </c>
      <c r="F1112" s="3" t="s">
        <v>62</v>
      </c>
      <c r="G1112" s="5" t="s">
        <v>1869</v>
      </c>
      <c r="H1112" s="3" t="s">
        <v>53</v>
      </c>
      <c r="I1112" s="3" t="s">
        <v>30</v>
      </c>
      <c r="J1112" s="3">
        <v>2013</v>
      </c>
      <c r="K1112" s="3">
        <v>2019</v>
      </c>
      <c r="L1112" s="3">
        <v>6</v>
      </c>
      <c r="M1112" s="3" t="s">
        <v>30</v>
      </c>
      <c r="N1112" s="3">
        <v>2019</v>
      </c>
      <c r="O1112" s="3" t="s">
        <v>30</v>
      </c>
      <c r="P1112" s="3">
        <v>1200</v>
      </c>
      <c r="Q1112" s="3">
        <v>1832</v>
      </c>
      <c r="R1112" s="8"/>
      <c r="S1112" s="9" t="str">
        <f t="shared" si="130"/>
        <v/>
      </c>
      <c r="T1112" s="2"/>
      <c r="U1112" s="2"/>
      <c r="V1112" s="2"/>
      <c r="W1112" s="2"/>
    </row>
    <row r="1113" spans="1:23" ht="14.5" hidden="1" x14ac:dyDescent="0.35">
      <c r="A1113" s="3" t="s">
        <v>1870</v>
      </c>
      <c r="B1113" s="3" t="str">
        <f>INDEX('Plant data'!D:D,MATCH('Blast furnaces'!$A1113,'Plant data'!$A:$A,0))</f>
        <v>Cilegon</v>
      </c>
      <c r="C1113" s="3" t="str">
        <f>INDEX('Plant data'!E:E,MATCH('Blast furnaces'!$A1113,'Plant data'!$A:$A,0))</f>
        <v>Banten</v>
      </c>
      <c r="D1113" s="3" t="str">
        <f>INDEX('Plant data'!F:F,MATCH('Blast furnaces'!$A1113,'Plant data'!$A:$A,0))</f>
        <v>Indonesia</v>
      </c>
      <c r="E1113" s="3" t="s">
        <v>1871</v>
      </c>
      <c r="F1113" s="3" t="s">
        <v>33</v>
      </c>
      <c r="G1113" s="5" t="s">
        <v>1872</v>
      </c>
      <c r="H1113" s="3" t="s">
        <v>29</v>
      </c>
      <c r="I1113" s="3" t="s">
        <v>30</v>
      </c>
      <c r="J1113" s="4">
        <v>40725</v>
      </c>
      <c r="K1113" s="3">
        <v>2013</v>
      </c>
      <c r="L1113" s="3">
        <v>12</v>
      </c>
      <c r="M1113" s="3" t="s">
        <v>30</v>
      </c>
      <c r="N1113" s="3" t="s">
        <v>30</v>
      </c>
      <c r="O1113" s="3" t="s">
        <v>30</v>
      </c>
      <c r="P1113" s="3">
        <v>3000</v>
      </c>
      <c r="Q1113" s="3">
        <v>3800</v>
      </c>
      <c r="R1113" s="8"/>
      <c r="S1113" s="9" t="str">
        <f t="shared" si="130"/>
        <v/>
      </c>
      <c r="T1113" s="9" t="str">
        <f>IF(R1113="","",EDATE(S1113,240))</f>
        <v/>
      </c>
      <c r="U1113" s="2"/>
      <c r="V1113" s="2"/>
      <c r="W1113" s="2"/>
    </row>
    <row r="1114" spans="1:23" ht="14.5" hidden="1" x14ac:dyDescent="0.35">
      <c r="A1114" s="3" t="s">
        <v>1870</v>
      </c>
      <c r="B1114" s="3" t="str">
        <f>INDEX('Plant data'!D:D,MATCH('Blast furnaces'!$A1114,'Plant data'!$A:$A,0))</f>
        <v>Cilegon</v>
      </c>
      <c r="C1114" s="3" t="str">
        <f>INDEX('Plant data'!E:E,MATCH('Blast furnaces'!$A1114,'Plant data'!$A:$A,0))</f>
        <v>Banten</v>
      </c>
      <c r="D1114" s="3" t="str">
        <f>INDEX('Plant data'!F:F,MATCH('Blast furnaces'!$A1114,'Plant data'!$A:$A,0))</f>
        <v>Indonesia</v>
      </c>
      <c r="E1114" s="3" t="s">
        <v>1873</v>
      </c>
      <c r="F1114" s="3" t="s">
        <v>62</v>
      </c>
      <c r="G1114" s="5" t="s">
        <v>1872</v>
      </c>
      <c r="H1114" s="3" t="s">
        <v>313</v>
      </c>
      <c r="I1114" s="3">
        <v>2018</v>
      </c>
      <c r="J1114" s="3">
        <v>2023</v>
      </c>
      <c r="K1114" s="3">
        <v>2026</v>
      </c>
      <c r="L1114" s="8"/>
      <c r="M1114" s="3" t="s">
        <v>30</v>
      </c>
      <c r="N1114" s="3" t="s">
        <v>30</v>
      </c>
      <c r="O1114" s="3" t="s">
        <v>30</v>
      </c>
      <c r="P1114" s="3">
        <v>3000</v>
      </c>
      <c r="Q1114" s="3" t="s">
        <v>30</v>
      </c>
      <c r="R1114" s="8"/>
      <c r="S1114" s="9" t="str">
        <f t="shared" si="130"/>
        <v/>
      </c>
      <c r="T1114" s="2"/>
      <c r="U1114" s="2"/>
      <c r="V1114" s="2"/>
      <c r="W1114" s="2"/>
    </row>
    <row r="1115" spans="1:23" ht="14.5" hidden="1" x14ac:dyDescent="0.35">
      <c r="A1115" s="3" t="s">
        <v>1874</v>
      </c>
      <c r="B1115" s="3" t="str">
        <f>INDEX('Plant data'!D:D,MATCH('Blast furnaces'!$A1115,'Plant data'!$A:$A,0))</f>
        <v>unknown</v>
      </c>
      <c r="C1115" s="3" t="str">
        <f>INDEX('Plant data'!E:E,MATCH('Blast furnaces'!$A1115,'Plant data'!$A:$A,0))</f>
        <v>South Kalimantan</v>
      </c>
      <c r="D1115" s="3" t="str">
        <f>INDEX('Plant data'!F:F,MATCH('Blast furnaces'!$A1115,'Plant data'!$A:$A,0))</f>
        <v>Indonesia</v>
      </c>
      <c r="E1115" s="3" t="s">
        <v>1875</v>
      </c>
      <c r="F1115" s="3" t="s">
        <v>62</v>
      </c>
      <c r="G1115" s="5" t="s">
        <v>1876</v>
      </c>
      <c r="H1115" s="3" t="s">
        <v>29</v>
      </c>
      <c r="I1115" s="3">
        <v>2011</v>
      </c>
      <c r="J1115" s="3">
        <v>2012</v>
      </c>
      <c r="K1115" s="3">
        <v>2014</v>
      </c>
      <c r="L1115" s="3">
        <v>11</v>
      </c>
      <c r="M1115" s="3" t="s">
        <v>30</v>
      </c>
      <c r="N1115" s="3" t="s">
        <v>30</v>
      </c>
      <c r="O1115" s="3" t="s">
        <v>30</v>
      </c>
      <c r="P1115" s="3">
        <v>1000</v>
      </c>
      <c r="Q1115" s="3" t="s">
        <v>30</v>
      </c>
      <c r="R1115" s="8"/>
      <c r="S1115" s="9" t="str">
        <f t="shared" si="130"/>
        <v/>
      </c>
      <c r="T1115" s="9" t="str">
        <f t="shared" ref="T1115:T1118" si="132">IF(R1115="","",EDATE(S1115,240))</f>
        <v/>
      </c>
      <c r="U1115" s="2"/>
      <c r="V1115" s="2"/>
      <c r="W1115" s="2"/>
    </row>
    <row r="1116" spans="1:23" ht="14.5" hidden="1" x14ac:dyDescent="0.35">
      <c r="A1116" s="3" t="s">
        <v>1877</v>
      </c>
      <c r="B1116" s="3" t="str">
        <f>INDEX('Plant data'!D:D,MATCH('Blast furnaces'!$A1116,'Plant data'!$A:$A,0))</f>
        <v>Bahodopi</v>
      </c>
      <c r="C1116" s="3" t="str">
        <f>INDEX('Plant data'!E:E,MATCH('Blast furnaces'!$A1116,'Plant data'!$A:$A,0))</f>
        <v>Central Sulawesi</v>
      </c>
      <c r="D1116" s="3" t="str">
        <f>INDEX('Plant data'!F:F,MATCH('Blast furnaces'!$A1116,'Plant data'!$A:$A,0))</f>
        <v>Indonesia</v>
      </c>
      <c r="E1116" s="3" t="s">
        <v>1878</v>
      </c>
      <c r="F1116" s="3" t="s">
        <v>33</v>
      </c>
      <c r="G1116" s="5" t="s">
        <v>1879</v>
      </c>
      <c r="H1116" s="3" t="s">
        <v>29</v>
      </c>
      <c r="I1116" s="3" t="s">
        <v>30</v>
      </c>
      <c r="J1116" s="3" t="s">
        <v>30</v>
      </c>
      <c r="K1116" s="3">
        <v>2020</v>
      </c>
      <c r="L1116" s="3">
        <v>5</v>
      </c>
      <c r="M1116" s="3" t="s">
        <v>30</v>
      </c>
      <c r="N1116" s="3" t="s">
        <v>30</v>
      </c>
      <c r="O1116" s="3" t="s">
        <v>30</v>
      </c>
      <c r="P1116" s="3">
        <v>1520</v>
      </c>
      <c r="Q1116" s="3">
        <v>1780</v>
      </c>
      <c r="R1116" s="8"/>
      <c r="S1116" s="9" t="str">
        <f t="shared" si="130"/>
        <v/>
      </c>
      <c r="T1116" s="9" t="str">
        <f t="shared" si="132"/>
        <v/>
      </c>
      <c r="U1116" s="2"/>
      <c r="V1116" s="2"/>
      <c r="W1116" s="2"/>
    </row>
    <row r="1117" spans="1:23" ht="14.5" hidden="1" x14ac:dyDescent="0.35">
      <c r="A1117" s="3" t="s">
        <v>1877</v>
      </c>
      <c r="B1117" s="3" t="str">
        <f>INDEX('Plant data'!D:D,MATCH('Blast furnaces'!$A1117,'Plant data'!$A:$A,0))</f>
        <v>Bahodopi</v>
      </c>
      <c r="C1117" s="3" t="str">
        <f>INDEX('Plant data'!E:E,MATCH('Blast furnaces'!$A1117,'Plant data'!$A:$A,0))</f>
        <v>Central Sulawesi</v>
      </c>
      <c r="D1117" s="3" t="str">
        <f>INDEX('Plant data'!F:F,MATCH('Blast furnaces'!$A1117,'Plant data'!$A:$A,0))</f>
        <v>Indonesia</v>
      </c>
      <c r="E1117" s="3" t="s">
        <v>1880</v>
      </c>
      <c r="F1117" s="3" t="s">
        <v>27</v>
      </c>
      <c r="G1117" s="5" t="s">
        <v>1879</v>
      </c>
      <c r="H1117" s="3" t="s">
        <v>29</v>
      </c>
      <c r="I1117" s="3" t="s">
        <v>30</v>
      </c>
      <c r="J1117" s="3" t="s">
        <v>30</v>
      </c>
      <c r="K1117" s="3">
        <v>2021</v>
      </c>
      <c r="L1117" s="3">
        <v>4</v>
      </c>
      <c r="M1117" s="3" t="s">
        <v>30</v>
      </c>
      <c r="N1117" s="3" t="s">
        <v>30</v>
      </c>
      <c r="O1117" s="3" t="s">
        <v>30</v>
      </c>
      <c r="P1117" s="3">
        <v>1520</v>
      </c>
      <c r="Q1117" s="3">
        <v>1780</v>
      </c>
      <c r="R1117" s="8"/>
      <c r="S1117" s="9" t="str">
        <f t="shared" si="130"/>
        <v/>
      </c>
      <c r="T1117" s="9" t="str">
        <f t="shared" si="132"/>
        <v/>
      </c>
      <c r="U1117" s="2"/>
      <c r="V1117" s="2"/>
      <c r="W1117" s="2"/>
    </row>
    <row r="1118" spans="1:23" ht="14.5" hidden="1" x14ac:dyDescent="0.35">
      <c r="A1118" s="3" t="s">
        <v>1877</v>
      </c>
      <c r="B1118" s="3" t="str">
        <f>INDEX('Plant data'!D:D,MATCH('Blast furnaces'!$A1118,'Plant data'!$A:$A,0))</f>
        <v>Bahodopi</v>
      </c>
      <c r="C1118" s="3" t="str">
        <f>INDEX('Plant data'!E:E,MATCH('Blast furnaces'!$A1118,'Plant data'!$A:$A,0))</f>
        <v>Central Sulawesi</v>
      </c>
      <c r="D1118" s="3" t="str">
        <f>INDEX('Plant data'!F:F,MATCH('Blast furnaces'!$A1118,'Plant data'!$A:$A,0))</f>
        <v>Indonesia</v>
      </c>
      <c r="E1118" s="3" t="s">
        <v>1881</v>
      </c>
      <c r="F1118" s="3" t="s">
        <v>79</v>
      </c>
      <c r="G1118" s="5" t="s">
        <v>1879</v>
      </c>
      <c r="H1118" s="3" t="s">
        <v>29</v>
      </c>
      <c r="I1118" s="3" t="s">
        <v>30</v>
      </c>
      <c r="J1118" s="3">
        <v>2022</v>
      </c>
      <c r="K1118" s="3">
        <v>2023</v>
      </c>
      <c r="L1118" s="3">
        <v>2</v>
      </c>
      <c r="M1118" s="3" t="s">
        <v>30</v>
      </c>
      <c r="N1118" s="3" t="s">
        <v>30</v>
      </c>
      <c r="O1118" s="3" t="s">
        <v>30</v>
      </c>
      <c r="P1118" s="3">
        <v>1520</v>
      </c>
      <c r="Q1118" s="3">
        <v>1780</v>
      </c>
      <c r="R1118" s="8"/>
      <c r="S1118" s="9" t="str">
        <f t="shared" si="130"/>
        <v/>
      </c>
      <c r="T1118" s="9" t="str">
        <f t="shared" si="132"/>
        <v/>
      </c>
      <c r="U1118" s="2"/>
      <c r="V1118" s="2"/>
      <c r="W1118" s="2"/>
    </row>
    <row r="1119" spans="1:23" ht="14.5" hidden="1" x14ac:dyDescent="0.35">
      <c r="A1119" s="3" t="s">
        <v>1882</v>
      </c>
      <c r="B1119" s="3" t="str">
        <f>INDEX('Plant data'!D:D,MATCH('Blast furnaces'!$A1119,'Plant data'!$A:$A,0))</f>
        <v>unknown</v>
      </c>
      <c r="C1119" s="3" t="str">
        <f>INDEX('Plant data'!E:E,MATCH('Blast furnaces'!$A1119,'Plant data'!$A:$A,0))</f>
        <v>unknown</v>
      </c>
      <c r="D1119" s="3" t="str">
        <f>INDEX('Plant data'!F:F,MATCH('Blast furnaces'!$A1119,'Plant data'!$A:$A,0))</f>
        <v>Indonesia</v>
      </c>
      <c r="E1119" s="3" t="s">
        <v>1883</v>
      </c>
      <c r="F1119" s="3" t="s">
        <v>62</v>
      </c>
      <c r="G1119" s="5" t="s">
        <v>1884</v>
      </c>
      <c r="H1119" s="3" t="s">
        <v>64</v>
      </c>
      <c r="I1119" s="6">
        <v>43188</v>
      </c>
      <c r="J1119" s="3" t="s">
        <v>30</v>
      </c>
      <c r="K1119" s="3" t="s">
        <v>30</v>
      </c>
      <c r="L1119" s="3" t="s">
        <v>30</v>
      </c>
      <c r="M1119" s="3" t="s">
        <v>30</v>
      </c>
      <c r="N1119" s="3" t="s">
        <v>30</v>
      </c>
      <c r="O1119" s="3" t="s">
        <v>30</v>
      </c>
      <c r="P1119" s="8"/>
      <c r="Q1119" s="3" t="s">
        <v>30</v>
      </c>
      <c r="R1119" s="8"/>
      <c r="S1119" s="9" t="str">
        <f t="shared" si="130"/>
        <v/>
      </c>
      <c r="T1119" s="2"/>
      <c r="U1119" s="2"/>
      <c r="V1119" s="2"/>
      <c r="W1119" s="2"/>
    </row>
    <row r="1120" spans="1:23" ht="14.5" hidden="1" x14ac:dyDescent="0.35">
      <c r="A1120" s="3" t="s">
        <v>1885</v>
      </c>
      <c r="B1120" s="3" t="str">
        <f>INDEX('Plant data'!D:D,MATCH('Blast furnaces'!$A1120,'Plant data'!$A:$A,0))</f>
        <v>Medan</v>
      </c>
      <c r="C1120" s="3" t="str">
        <f>INDEX('Plant data'!E:E,MATCH('Blast furnaces'!$A1120,'Plant data'!$A:$A,0))</f>
        <v>North Sumatra</v>
      </c>
      <c r="D1120" s="3" t="str">
        <f>INDEX('Plant data'!F:F,MATCH('Blast furnaces'!$A1120,'Plant data'!$A:$A,0))</f>
        <v>Indonesia</v>
      </c>
      <c r="E1120" s="3" t="s">
        <v>1886</v>
      </c>
      <c r="F1120" s="3" t="s">
        <v>62</v>
      </c>
      <c r="G1120" s="5" t="s">
        <v>1887</v>
      </c>
      <c r="H1120" s="3" t="s">
        <v>64</v>
      </c>
      <c r="I1120" s="3" t="s">
        <v>30</v>
      </c>
      <c r="J1120" s="4">
        <v>41699</v>
      </c>
      <c r="K1120" s="3" t="s">
        <v>30</v>
      </c>
      <c r="L1120" s="3" t="s">
        <v>30</v>
      </c>
      <c r="M1120" s="3" t="s">
        <v>30</v>
      </c>
      <c r="N1120" s="3" t="s">
        <v>30</v>
      </c>
      <c r="O1120" s="3" t="s">
        <v>30</v>
      </c>
      <c r="P1120" s="3">
        <v>800</v>
      </c>
      <c r="Q1120" s="3" t="s">
        <v>30</v>
      </c>
      <c r="R1120" s="8"/>
      <c r="S1120" s="9" t="str">
        <f t="shared" si="130"/>
        <v/>
      </c>
      <c r="T1120" s="2"/>
      <c r="U1120" s="2"/>
      <c r="V1120" s="2"/>
      <c r="W1120" s="2"/>
    </row>
    <row r="1121" spans="1:23" ht="14.5" hidden="1" x14ac:dyDescent="0.35">
      <c r="A1121" s="3" t="s">
        <v>1888</v>
      </c>
      <c r="B1121" s="3" t="str">
        <f>INDEX('Plant data'!D:D,MATCH('Blast furnaces'!$A1121,'Plant data'!$A:$A,0))</f>
        <v>Kendal Regency</v>
      </c>
      <c r="C1121" s="3" t="str">
        <f>INDEX('Plant data'!E:E,MATCH('Blast furnaces'!$A1121,'Plant data'!$A:$A,0))</f>
        <v>Central Java</v>
      </c>
      <c r="D1121" s="3" t="str">
        <f>INDEX('Plant data'!F:F,MATCH('Blast furnaces'!$A1121,'Plant data'!$A:$A,0))</f>
        <v>Indonesia</v>
      </c>
      <c r="E1121" s="3" t="s">
        <v>1889</v>
      </c>
      <c r="F1121" s="3" t="s">
        <v>62</v>
      </c>
      <c r="G1121" s="5" t="s">
        <v>1890</v>
      </c>
      <c r="H1121" s="3" t="s">
        <v>64</v>
      </c>
      <c r="I1121" s="3">
        <v>2015</v>
      </c>
      <c r="J1121" s="3" t="s">
        <v>30</v>
      </c>
      <c r="K1121" s="3" t="s">
        <v>30</v>
      </c>
      <c r="L1121" s="3" t="s">
        <v>30</v>
      </c>
      <c r="M1121" s="3" t="s">
        <v>30</v>
      </c>
      <c r="N1121" s="3" t="s">
        <v>30</v>
      </c>
      <c r="O1121" s="3">
        <v>2019</v>
      </c>
      <c r="P1121" s="8"/>
      <c r="Q1121" s="3" t="s">
        <v>30</v>
      </c>
      <c r="R1121" s="8"/>
      <c r="S1121" s="9" t="str">
        <f t="shared" si="130"/>
        <v/>
      </c>
      <c r="T1121" s="2"/>
      <c r="U1121" s="2"/>
      <c r="V1121" s="2"/>
      <c r="W1121" s="2"/>
    </row>
    <row r="1122" spans="1:23" ht="14.5" hidden="1" x14ac:dyDescent="0.35">
      <c r="A1122" s="3" t="s">
        <v>1891</v>
      </c>
      <c r="B1122" s="3" t="str">
        <f>INDEX('Plant data'!D:D,MATCH('Blast furnaces'!$A1122,'Plant data'!$A:$A,0))</f>
        <v>Thelkoloi</v>
      </c>
      <c r="C1122" s="3" t="str">
        <f>INDEX('Plant data'!E:E,MATCH('Blast furnaces'!$A1122,'Plant data'!$A:$A,0))</f>
        <v>Odisha</v>
      </c>
      <c r="D1122" s="3" t="str">
        <f>INDEX('Plant data'!F:F,MATCH('Blast furnaces'!$A1122,'Plant data'!$A:$A,0))</f>
        <v>India</v>
      </c>
      <c r="E1122" s="3" t="s">
        <v>1892</v>
      </c>
      <c r="F1122" s="3" t="s">
        <v>27</v>
      </c>
      <c r="G1122" s="5" t="s">
        <v>1893</v>
      </c>
      <c r="H1122" s="3" t="s">
        <v>29</v>
      </c>
      <c r="I1122" s="3" t="s">
        <v>30</v>
      </c>
      <c r="J1122" s="3">
        <v>2014</v>
      </c>
      <c r="K1122" s="3">
        <v>2017</v>
      </c>
      <c r="L1122" s="3">
        <v>8</v>
      </c>
      <c r="M1122" s="3" t="s">
        <v>30</v>
      </c>
      <c r="N1122" s="3" t="s">
        <v>30</v>
      </c>
      <c r="O1122" s="3" t="s">
        <v>30</v>
      </c>
      <c r="P1122" s="3">
        <v>1550</v>
      </c>
      <c r="Q1122" s="3">
        <v>2015</v>
      </c>
      <c r="R1122" s="8"/>
      <c r="S1122" s="9" t="str">
        <f t="shared" si="130"/>
        <v/>
      </c>
      <c r="T1122" s="9" t="str">
        <f t="shared" ref="T1122:T1125" si="133">IF(R1122="","",EDATE(S1122,240))</f>
        <v/>
      </c>
      <c r="U1122" s="2"/>
      <c r="V1122" s="2"/>
      <c r="W1122" s="2"/>
    </row>
    <row r="1123" spans="1:23" ht="14.5" hidden="1" x14ac:dyDescent="0.35">
      <c r="A1123" s="3" t="s">
        <v>1891</v>
      </c>
      <c r="B1123" s="3" t="str">
        <f>INDEX('Plant data'!D:D,MATCH('Blast furnaces'!$A1123,'Plant data'!$A:$A,0))</f>
        <v>Thelkoloi</v>
      </c>
      <c r="C1123" s="3" t="str">
        <f>INDEX('Plant data'!E:E,MATCH('Blast furnaces'!$A1123,'Plant data'!$A:$A,0))</f>
        <v>Odisha</v>
      </c>
      <c r="D1123" s="3" t="str">
        <f>INDEX('Plant data'!F:F,MATCH('Blast furnaces'!$A1123,'Plant data'!$A:$A,0))</f>
        <v>India</v>
      </c>
      <c r="E1123" s="3" t="s">
        <v>1894</v>
      </c>
      <c r="F1123" s="3" t="s">
        <v>33</v>
      </c>
      <c r="G1123" s="5" t="s">
        <v>1893</v>
      </c>
      <c r="H1123" s="3" t="s">
        <v>29</v>
      </c>
      <c r="I1123" s="3" t="s">
        <v>30</v>
      </c>
      <c r="J1123" s="3" t="s">
        <v>30</v>
      </c>
      <c r="K1123" s="3">
        <v>2007</v>
      </c>
      <c r="L1123" s="3">
        <v>18</v>
      </c>
      <c r="M1123" s="3" t="s">
        <v>30</v>
      </c>
      <c r="N1123" s="3" t="s">
        <v>30</v>
      </c>
      <c r="O1123" s="3" t="s">
        <v>30</v>
      </c>
      <c r="P1123" s="3">
        <v>800</v>
      </c>
      <c r="Q1123" s="3">
        <v>1008</v>
      </c>
      <c r="R1123" s="8"/>
      <c r="S1123" s="9" t="str">
        <f t="shared" si="130"/>
        <v/>
      </c>
      <c r="T1123" s="9" t="str">
        <f t="shared" si="133"/>
        <v/>
      </c>
      <c r="U1123" s="2"/>
      <c r="V1123" s="2"/>
      <c r="W1123" s="2"/>
    </row>
    <row r="1124" spans="1:23" ht="14.5" hidden="1" x14ac:dyDescent="0.35">
      <c r="A1124" s="3" t="s">
        <v>1895</v>
      </c>
      <c r="B1124" s="3" t="str">
        <f>INDEX('Plant data'!D:D,MATCH('Blast furnaces'!$A1124,'Plant data'!$A:$A,0))</f>
        <v>Meramandali</v>
      </c>
      <c r="C1124" s="3" t="str">
        <f>INDEX('Plant data'!E:E,MATCH('Blast furnaces'!$A1124,'Plant data'!$A:$A,0))</f>
        <v>Odisha</v>
      </c>
      <c r="D1124" s="3" t="str">
        <f>INDEX('Plant data'!F:F,MATCH('Blast furnaces'!$A1124,'Plant data'!$A:$A,0))</f>
        <v>India</v>
      </c>
      <c r="E1124" s="3" t="s">
        <v>1896</v>
      </c>
      <c r="F1124" s="3" t="s">
        <v>33</v>
      </c>
      <c r="G1124" s="5" t="s">
        <v>1897</v>
      </c>
      <c r="H1124" s="3" t="s">
        <v>29</v>
      </c>
      <c r="I1124" s="3" t="s">
        <v>30</v>
      </c>
      <c r="J1124" s="3" t="s">
        <v>30</v>
      </c>
      <c r="K1124" s="3">
        <v>2010</v>
      </c>
      <c r="L1124" s="3">
        <v>15</v>
      </c>
      <c r="M1124" s="3" t="s">
        <v>30</v>
      </c>
      <c r="N1124" s="3" t="s">
        <v>30</v>
      </c>
      <c r="O1124" s="3" t="s">
        <v>30</v>
      </c>
      <c r="P1124" s="3">
        <v>2500</v>
      </c>
      <c r="Q1124" s="3">
        <v>1681</v>
      </c>
      <c r="R1124" s="8"/>
      <c r="S1124" s="9" t="str">
        <f t="shared" si="130"/>
        <v/>
      </c>
      <c r="T1124" s="9" t="str">
        <f t="shared" si="133"/>
        <v/>
      </c>
      <c r="U1124" s="2"/>
      <c r="V1124" s="2"/>
      <c r="W1124" s="2"/>
    </row>
    <row r="1125" spans="1:23" ht="14.5" hidden="1" x14ac:dyDescent="0.35">
      <c r="A1125" s="3" t="s">
        <v>1895</v>
      </c>
      <c r="B1125" s="3" t="str">
        <f>INDEX('Plant data'!D:D,MATCH('Blast furnaces'!$A1125,'Plant data'!$A:$A,0))</f>
        <v>Meramandali</v>
      </c>
      <c r="C1125" s="3" t="str">
        <f>INDEX('Plant data'!E:E,MATCH('Blast furnaces'!$A1125,'Plant data'!$A:$A,0))</f>
        <v>Odisha</v>
      </c>
      <c r="D1125" s="3" t="str">
        <f>INDEX('Plant data'!F:F,MATCH('Blast furnaces'!$A1125,'Plant data'!$A:$A,0))</f>
        <v>India</v>
      </c>
      <c r="E1125" s="3" t="s">
        <v>1898</v>
      </c>
      <c r="F1125" s="3" t="s">
        <v>27</v>
      </c>
      <c r="G1125" s="5" t="s">
        <v>1897</v>
      </c>
      <c r="H1125" s="3" t="s">
        <v>29</v>
      </c>
      <c r="I1125" s="3" t="s">
        <v>30</v>
      </c>
      <c r="J1125" s="3" t="s">
        <v>30</v>
      </c>
      <c r="K1125" s="3">
        <v>2013</v>
      </c>
      <c r="L1125" s="3">
        <v>12</v>
      </c>
      <c r="M1125" s="3" t="s">
        <v>30</v>
      </c>
      <c r="N1125" s="3" t="s">
        <v>30</v>
      </c>
      <c r="O1125" s="3" t="s">
        <v>30</v>
      </c>
      <c r="P1125" s="3">
        <v>3200</v>
      </c>
      <c r="Q1125" s="3">
        <v>3814</v>
      </c>
      <c r="R1125" s="8"/>
      <c r="S1125" s="9" t="str">
        <f t="shared" si="130"/>
        <v/>
      </c>
      <c r="T1125" s="9" t="str">
        <f t="shared" si="133"/>
        <v/>
      </c>
      <c r="U1125" s="2"/>
      <c r="V1125" s="2"/>
      <c r="W1125" s="2"/>
    </row>
    <row r="1126" spans="1:23" ht="14.5" hidden="1" x14ac:dyDescent="0.35">
      <c r="A1126" s="3" t="s">
        <v>1895</v>
      </c>
      <c r="B1126" s="3" t="str">
        <f>INDEX('Plant data'!D:D,MATCH('Blast furnaces'!$A1126,'Plant data'!$A:$A,0))</f>
        <v>Meramandali</v>
      </c>
      <c r="C1126" s="3" t="str">
        <f>INDEX('Plant data'!E:E,MATCH('Blast furnaces'!$A1126,'Plant data'!$A:$A,0))</f>
        <v>Odisha</v>
      </c>
      <c r="D1126" s="3" t="str">
        <f>INDEX('Plant data'!F:F,MATCH('Blast furnaces'!$A1126,'Plant data'!$A:$A,0))</f>
        <v>India</v>
      </c>
      <c r="E1126" s="3" t="s">
        <v>1899</v>
      </c>
      <c r="F1126" s="3" t="s">
        <v>79</v>
      </c>
      <c r="G1126" s="5" t="s">
        <v>1897</v>
      </c>
      <c r="H1126" s="3" t="s">
        <v>313</v>
      </c>
      <c r="I1126" s="3">
        <v>2016</v>
      </c>
      <c r="J1126" s="3" t="s">
        <v>30</v>
      </c>
      <c r="K1126" s="3">
        <v>2030</v>
      </c>
      <c r="L1126" s="8"/>
      <c r="M1126" s="3" t="s">
        <v>30</v>
      </c>
      <c r="N1126" s="3" t="s">
        <v>30</v>
      </c>
      <c r="O1126" s="3" t="s">
        <v>30</v>
      </c>
      <c r="P1126" s="3">
        <v>4300</v>
      </c>
      <c r="Q1126" s="3">
        <v>5800</v>
      </c>
      <c r="R1126" s="8"/>
      <c r="S1126" s="9" t="str">
        <f t="shared" si="130"/>
        <v/>
      </c>
      <c r="T1126" s="2"/>
      <c r="U1126" s="2"/>
      <c r="V1126" s="2"/>
      <c r="W1126" s="2"/>
    </row>
    <row r="1127" spans="1:23" ht="14.5" hidden="1" x14ac:dyDescent="0.35">
      <c r="A1127" s="3" t="s">
        <v>1900</v>
      </c>
      <c r="B1127" s="3" t="str">
        <f>INDEX('Plant data'!D:D,MATCH('Blast furnaces'!$A1127,'Plant data'!$A:$A,0))</f>
        <v>Danapura</v>
      </c>
      <c r="C1127" s="3" t="str">
        <f>INDEX('Plant data'!E:E,MATCH('Blast furnaces'!$A1127,'Plant data'!$A:$A,0))</f>
        <v>Karnataka</v>
      </c>
      <c r="D1127" s="3" t="str">
        <f>INDEX('Plant data'!F:F,MATCH('Blast furnaces'!$A1127,'Plant data'!$A:$A,0))</f>
        <v>India</v>
      </c>
      <c r="E1127" s="3" t="s">
        <v>1901</v>
      </c>
      <c r="F1127" s="3" t="s">
        <v>62</v>
      </c>
      <c r="G1127" s="5" t="s">
        <v>1902</v>
      </c>
      <c r="H1127" s="3" t="s">
        <v>29</v>
      </c>
      <c r="I1127" s="6">
        <v>44679</v>
      </c>
      <c r="J1127" s="3">
        <v>2022</v>
      </c>
      <c r="K1127" s="3">
        <v>2024</v>
      </c>
      <c r="L1127" s="3">
        <v>1</v>
      </c>
      <c r="M1127" s="3" t="s">
        <v>30</v>
      </c>
      <c r="N1127" s="3" t="s">
        <v>30</v>
      </c>
      <c r="O1127" s="3" t="s">
        <v>30</v>
      </c>
      <c r="P1127" s="3">
        <v>880</v>
      </c>
      <c r="Q1127" s="3">
        <v>680</v>
      </c>
      <c r="R1127" s="8"/>
      <c r="S1127" s="9" t="str">
        <f t="shared" si="130"/>
        <v/>
      </c>
      <c r="T1127" s="9" t="str">
        <f t="shared" ref="T1127:T1128" si="134">IF(R1127="","",EDATE(S1127,240))</f>
        <v/>
      </c>
      <c r="U1127" s="2"/>
      <c r="V1127" s="2"/>
      <c r="W1127" s="2"/>
    </row>
    <row r="1128" spans="1:23" ht="14.5" hidden="1" x14ac:dyDescent="0.35">
      <c r="A1128" s="3" t="s">
        <v>1903</v>
      </c>
      <c r="B1128" s="3" t="str">
        <f>INDEX('Plant data'!D:D,MATCH('Blast furnaces'!$A1128,'Plant data'!$A:$A,0))</f>
        <v>Hazira</v>
      </c>
      <c r="C1128" s="3" t="str">
        <f>INDEX('Plant data'!E:E,MATCH('Blast furnaces'!$A1128,'Plant data'!$A:$A,0))</f>
        <v>Gujarat</v>
      </c>
      <c r="D1128" s="3" t="str">
        <f>INDEX('Plant data'!F:F,MATCH('Blast furnaces'!$A1128,'Plant data'!$A:$A,0))</f>
        <v>India</v>
      </c>
      <c r="E1128" s="3" t="s">
        <v>1904</v>
      </c>
      <c r="F1128" s="3" t="s">
        <v>33</v>
      </c>
      <c r="G1128" s="5" t="s">
        <v>1905</v>
      </c>
      <c r="H1128" s="3" t="s">
        <v>29</v>
      </c>
      <c r="I1128" s="3">
        <v>2008</v>
      </c>
      <c r="J1128" s="3" t="s">
        <v>30</v>
      </c>
      <c r="K1128" s="3">
        <v>2010</v>
      </c>
      <c r="L1128" s="3">
        <v>15</v>
      </c>
      <c r="M1128" s="3" t="s">
        <v>30</v>
      </c>
      <c r="N1128" s="3" t="s">
        <v>30</v>
      </c>
      <c r="O1128" s="3" t="s">
        <v>30</v>
      </c>
      <c r="P1128" s="3">
        <v>2040</v>
      </c>
      <c r="Q1128" s="3">
        <v>1905</v>
      </c>
      <c r="R1128" s="8"/>
      <c r="S1128" s="9" t="str">
        <f t="shared" si="130"/>
        <v/>
      </c>
      <c r="T1128" s="9" t="str">
        <f t="shared" si="134"/>
        <v/>
      </c>
      <c r="U1128" s="2"/>
      <c r="V1128" s="2"/>
      <c r="W1128" s="2"/>
    </row>
    <row r="1129" spans="1:23" ht="14.5" hidden="1" x14ac:dyDescent="0.35">
      <c r="A1129" s="3" t="s">
        <v>1903</v>
      </c>
      <c r="B1129" s="3" t="str">
        <f>INDEX('Plant data'!D:D,MATCH('Blast furnaces'!$A1129,'Plant data'!$A:$A,0))</f>
        <v>Hazira</v>
      </c>
      <c r="C1129" s="3" t="str">
        <f>INDEX('Plant data'!E:E,MATCH('Blast furnaces'!$A1129,'Plant data'!$A:$A,0))</f>
        <v>Gujarat</v>
      </c>
      <c r="D1129" s="3" t="str">
        <f>INDEX('Plant data'!F:F,MATCH('Blast furnaces'!$A1129,'Plant data'!$A:$A,0))</f>
        <v>India</v>
      </c>
      <c r="E1129" s="3" t="s">
        <v>1906</v>
      </c>
      <c r="F1129" s="3" t="s">
        <v>27</v>
      </c>
      <c r="G1129" s="5" t="s">
        <v>1905</v>
      </c>
      <c r="H1129" s="3" t="s">
        <v>224</v>
      </c>
      <c r="I1129" s="6">
        <v>44832</v>
      </c>
      <c r="J1129" s="7">
        <v>44835</v>
      </c>
      <c r="K1129" s="3">
        <v>2025</v>
      </c>
      <c r="L1129" s="3">
        <v>0</v>
      </c>
      <c r="M1129" s="3" t="s">
        <v>30</v>
      </c>
      <c r="N1129" s="3" t="s">
        <v>30</v>
      </c>
      <c r="O1129" s="3" t="s">
        <v>30</v>
      </c>
      <c r="P1129" s="3">
        <v>4000</v>
      </c>
      <c r="Q1129" s="3">
        <v>3809</v>
      </c>
      <c r="R1129" s="8"/>
      <c r="S1129" s="9" t="str">
        <f t="shared" si="130"/>
        <v/>
      </c>
      <c r="T1129" s="2"/>
      <c r="U1129" s="2"/>
      <c r="V1129" s="2"/>
      <c r="W1129" s="2"/>
    </row>
    <row r="1130" spans="1:23" ht="14.5" hidden="1" x14ac:dyDescent="0.35">
      <c r="A1130" s="3" t="s">
        <v>1903</v>
      </c>
      <c r="B1130" s="3" t="str">
        <f>INDEX('Plant data'!D:D,MATCH('Blast furnaces'!$A1130,'Plant data'!$A:$A,0))</f>
        <v>Hazira</v>
      </c>
      <c r="C1130" s="3" t="str">
        <f>INDEX('Plant data'!E:E,MATCH('Blast furnaces'!$A1130,'Plant data'!$A:$A,0))</f>
        <v>Gujarat</v>
      </c>
      <c r="D1130" s="3" t="str">
        <f>INDEX('Plant data'!F:F,MATCH('Blast furnaces'!$A1130,'Plant data'!$A:$A,0))</f>
        <v>India</v>
      </c>
      <c r="E1130" s="3" t="s">
        <v>1907</v>
      </c>
      <c r="F1130" s="3" t="s">
        <v>79</v>
      </c>
      <c r="G1130" s="5" t="s">
        <v>1905</v>
      </c>
      <c r="H1130" s="3" t="s">
        <v>224</v>
      </c>
      <c r="I1130" s="6">
        <v>44832</v>
      </c>
      <c r="J1130" s="7">
        <v>44835</v>
      </c>
      <c r="K1130" s="3">
        <v>2026</v>
      </c>
      <c r="L1130" s="8"/>
      <c r="M1130" s="3" t="s">
        <v>30</v>
      </c>
      <c r="N1130" s="3" t="s">
        <v>30</v>
      </c>
      <c r="O1130" s="3" t="s">
        <v>30</v>
      </c>
      <c r="P1130" s="3">
        <v>4000</v>
      </c>
      <c r="Q1130" s="3">
        <v>3809</v>
      </c>
      <c r="R1130" s="8"/>
      <c r="S1130" s="9" t="str">
        <f t="shared" si="130"/>
        <v/>
      </c>
      <c r="T1130" s="2"/>
      <c r="U1130" s="2"/>
      <c r="V1130" s="2"/>
      <c r="W1130" s="2"/>
    </row>
    <row r="1131" spans="1:23" ht="14.5" hidden="1" x14ac:dyDescent="0.35">
      <c r="A1131" s="3" t="s">
        <v>1908</v>
      </c>
      <c r="B1131" s="3" t="str">
        <f>INDEX('Plant data'!D:D,MATCH('Blast furnaces'!$A1131,'Plant data'!$A:$A,0))</f>
        <v>Angul</v>
      </c>
      <c r="C1131" s="3" t="str">
        <f>INDEX('Plant data'!E:E,MATCH('Blast furnaces'!$A1131,'Plant data'!$A:$A,0))</f>
        <v>Odisha</v>
      </c>
      <c r="D1131" s="3" t="str">
        <f>INDEX('Plant data'!F:F,MATCH('Blast furnaces'!$A1131,'Plant data'!$A:$A,0))</f>
        <v>India</v>
      </c>
      <c r="E1131" s="3" t="s">
        <v>1909</v>
      </c>
      <c r="F1131" s="3" t="s">
        <v>33</v>
      </c>
      <c r="G1131" s="5" t="s">
        <v>1910</v>
      </c>
      <c r="H1131" s="3" t="s">
        <v>29</v>
      </c>
      <c r="I1131" s="3" t="s">
        <v>30</v>
      </c>
      <c r="J1131" s="7">
        <v>41548</v>
      </c>
      <c r="K1131" s="3">
        <v>2017</v>
      </c>
      <c r="L1131" s="3">
        <v>8</v>
      </c>
      <c r="M1131" s="3" t="s">
        <v>30</v>
      </c>
      <c r="N1131" s="3" t="s">
        <v>30</v>
      </c>
      <c r="O1131" s="3" t="s">
        <v>30</v>
      </c>
      <c r="P1131" s="3">
        <v>4250</v>
      </c>
      <c r="Q1131" s="3">
        <v>4553</v>
      </c>
      <c r="R1131" s="8"/>
      <c r="S1131" s="9" t="str">
        <f t="shared" si="130"/>
        <v/>
      </c>
      <c r="T1131" s="9" t="str">
        <f>IF(R1131="","",EDATE(S1131,240))</f>
        <v/>
      </c>
      <c r="U1131" s="2"/>
      <c r="V1131" s="2"/>
      <c r="W1131" s="2"/>
    </row>
    <row r="1132" spans="1:23" ht="14.5" hidden="1" x14ac:dyDescent="0.35">
      <c r="A1132" s="3" t="s">
        <v>1908</v>
      </c>
      <c r="B1132" s="3" t="str">
        <f>INDEX('Plant data'!D:D,MATCH('Blast furnaces'!$A1132,'Plant data'!$A:$A,0))</f>
        <v>Angul</v>
      </c>
      <c r="C1132" s="3" t="str">
        <f>INDEX('Plant data'!E:E,MATCH('Blast furnaces'!$A1132,'Plant data'!$A:$A,0))</f>
        <v>Odisha</v>
      </c>
      <c r="D1132" s="3" t="str">
        <f>INDEX('Plant data'!F:F,MATCH('Blast furnaces'!$A1132,'Plant data'!$A:$A,0))</f>
        <v>India</v>
      </c>
      <c r="E1132" s="3" t="s">
        <v>1911</v>
      </c>
      <c r="F1132" s="3" t="s">
        <v>62</v>
      </c>
      <c r="G1132" s="5" t="s">
        <v>1910</v>
      </c>
      <c r="H1132" s="3" t="s">
        <v>224</v>
      </c>
      <c r="I1132" s="3" t="s">
        <v>30</v>
      </c>
      <c r="J1132" s="3" t="s">
        <v>30</v>
      </c>
      <c r="K1132" s="3">
        <v>2026</v>
      </c>
      <c r="L1132" s="8"/>
      <c r="M1132" s="3" t="s">
        <v>30</v>
      </c>
      <c r="N1132" s="3" t="s">
        <v>30</v>
      </c>
      <c r="O1132" s="3" t="s">
        <v>30</v>
      </c>
      <c r="P1132" s="3">
        <v>6000</v>
      </c>
      <c r="Q1132" s="3" t="s">
        <v>30</v>
      </c>
      <c r="R1132" s="8"/>
      <c r="S1132" s="9" t="str">
        <f t="shared" si="130"/>
        <v/>
      </c>
      <c r="T1132" s="2"/>
      <c r="U1132" s="2"/>
      <c r="V1132" s="2"/>
      <c r="W1132" s="2"/>
    </row>
    <row r="1133" spans="1:23" ht="14.5" hidden="1" x14ac:dyDescent="0.35">
      <c r="A1133" s="3" t="s">
        <v>1908</v>
      </c>
      <c r="B1133" s="3" t="str">
        <f>INDEX('Plant data'!D:D,MATCH('Blast furnaces'!$A1133,'Plant data'!$A:$A,0))</f>
        <v>Angul</v>
      </c>
      <c r="C1133" s="3" t="str">
        <f>INDEX('Plant data'!E:E,MATCH('Blast furnaces'!$A1133,'Plant data'!$A:$A,0))</f>
        <v>Odisha</v>
      </c>
      <c r="D1133" s="3" t="str">
        <f>INDEX('Plant data'!F:F,MATCH('Blast furnaces'!$A1133,'Plant data'!$A:$A,0))</f>
        <v>India</v>
      </c>
      <c r="E1133" s="3" t="s">
        <v>1912</v>
      </c>
      <c r="F1133" s="3" t="s">
        <v>180</v>
      </c>
      <c r="G1133" s="5" t="s">
        <v>1910</v>
      </c>
      <c r="H1133" s="3" t="s">
        <v>313</v>
      </c>
      <c r="I1133" s="3" t="s">
        <v>30</v>
      </c>
      <c r="J1133" s="3" t="s">
        <v>30</v>
      </c>
      <c r="K1133" s="3">
        <v>2030</v>
      </c>
      <c r="L1133" s="8"/>
      <c r="M1133" s="3" t="s">
        <v>30</v>
      </c>
      <c r="N1133" s="3" t="s">
        <v>30</v>
      </c>
      <c r="O1133" s="3" t="s">
        <v>30</v>
      </c>
      <c r="P1133" s="3">
        <v>13000</v>
      </c>
      <c r="Q1133" s="3" t="s">
        <v>30</v>
      </c>
      <c r="R1133" s="8"/>
      <c r="S1133" s="9" t="str">
        <f t="shared" si="130"/>
        <v/>
      </c>
      <c r="T1133" s="2"/>
      <c r="U1133" s="2"/>
      <c r="V1133" s="2"/>
      <c r="W1133" s="2"/>
    </row>
    <row r="1134" spans="1:23" ht="14.5" hidden="1" x14ac:dyDescent="0.35">
      <c r="A1134" s="3" t="s">
        <v>1913</v>
      </c>
      <c r="B1134" s="3" t="str">
        <f>INDEX('Plant data'!D:D,MATCH('Blast furnaces'!$A1134,'Plant data'!$A:$A,0))</f>
        <v>Raigarh</v>
      </c>
      <c r="C1134" s="3" t="str">
        <f>INDEX('Plant data'!E:E,MATCH('Blast furnaces'!$A1134,'Plant data'!$A:$A,0))</f>
        <v>Chhattisgarh</v>
      </c>
      <c r="D1134" s="3" t="str">
        <f>INDEX('Plant data'!F:F,MATCH('Blast furnaces'!$A1134,'Plant data'!$A:$A,0))</f>
        <v>India</v>
      </c>
      <c r="E1134" s="3" t="s">
        <v>1914</v>
      </c>
      <c r="F1134" s="3" t="s">
        <v>33</v>
      </c>
      <c r="G1134" s="5" t="s">
        <v>1915</v>
      </c>
      <c r="H1134" s="3" t="s">
        <v>29</v>
      </c>
      <c r="I1134" s="3" t="s">
        <v>30</v>
      </c>
      <c r="J1134" s="3" t="s">
        <v>30</v>
      </c>
      <c r="K1134" s="3">
        <v>2002</v>
      </c>
      <c r="L1134" s="3">
        <v>23</v>
      </c>
      <c r="M1134" s="3" t="s">
        <v>30</v>
      </c>
      <c r="N1134" s="3" t="s">
        <v>30</v>
      </c>
      <c r="O1134" s="3" t="s">
        <v>30</v>
      </c>
      <c r="P1134" s="3">
        <v>800</v>
      </c>
      <c r="Q1134" s="3">
        <v>686</v>
      </c>
      <c r="R1134" s="4">
        <v>40299</v>
      </c>
      <c r="S1134" s="9">
        <f t="shared" si="130"/>
        <v>40299</v>
      </c>
      <c r="T1134" s="9">
        <f t="shared" ref="T1134:T1135" si="135">IF(R1134="","",EDATE(S1134,240))</f>
        <v>47604</v>
      </c>
      <c r="U1134" s="2"/>
      <c r="V1134" s="2"/>
      <c r="W1134" s="2"/>
    </row>
    <row r="1135" spans="1:23" ht="14.5" hidden="1" x14ac:dyDescent="0.35">
      <c r="A1135" s="3" t="s">
        <v>1913</v>
      </c>
      <c r="B1135" s="3" t="str">
        <f>INDEX('Plant data'!D:D,MATCH('Blast furnaces'!$A1135,'Plant data'!$A:$A,0))</f>
        <v>Raigarh</v>
      </c>
      <c r="C1135" s="3" t="str">
        <f>INDEX('Plant data'!E:E,MATCH('Blast furnaces'!$A1135,'Plant data'!$A:$A,0))</f>
        <v>Chhattisgarh</v>
      </c>
      <c r="D1135" s="3" t="str">
        <f>INDEX('Plant data'!F:F,MATCH('Blast furnaces'!$A1135,'Plant data'!$A:$A,0))</f>
        <v>India</v>
      </c>
      <c r="E1135" s="3" t="s">
        <v>1916</v>
      </c>
      <c r="F1135" s="3" t="s">
        <v>27</v>
      </c>
      <c r="G1135" s="5" t="s">
        <v>1915</v>
      </c>
      <c r="H1135" s="3" t="s">
        <v>29</v>
      </c>
      <c r="I1135" s="3" t="s">
        <v>30</v>
      </c>
      <c r="J1135" s="3" t="s">
        <v>30</v>
      </c>
      <c r="K1135" s="3">
        <v>2006</v>
      </c>
      <c r="L1135" s="3">
        <v>19</v>
      </c>
      <c r="M1135" s="3" t="s">
        <v>30</v>
      </c>
      <c r="N1135" s="3" t="s">
        <v>30</v>
      </c>
      <c r="O1135" s="3" t="s">
        <v>30</v>
      </c>
      <c r="P1135" s="3">
        <v>2250</v>
      </c>
      <c r="Q1135" s="3">
        <v>1681</v>
      </c>
      <c r="R1135" s="8"/>
      <c r="S1135" s="9" t="str">
        <f t="shared" si="130"/>
        <v/>
      </c>
      <c r="T1135" s="9" t="str">
        <f t="shared" si="135"/>
        <v/>
      </c>
      <c r="U1135" s="2"/>
      <c r="V1135" s="2"/>
      <c r="W1135" s="2"/>
    </row>
    <row r="1136" spans="1:23" ht="14.5" hidden="1" x14ac:dyDescent="0.35">
      <c r="A1136" s="3" t="s">
        <v>1913</v>
      </c>
      <c r="B1136" s="3" t="str">
        <f>INDEX('Plant data'!D:D,MATCH('Blast furnaces'!$A1136,'Plant data'!$A:$A,0))</f>
        <v>Raigarh</v>
      </c>
      <c r="C1136" s="3" t="str">
        <f>INDEX('Plant data'!E:E,MATCH('Blast furnaces'!$A1136,'Plant data'!$A:$A,0))</f>
        <v>Chhattisgarh</v>
      </c>
      <c r="D1136" s="3" t="str">
        <f>INDEX('Plant data'!F:F,MATCH('Blast furnaces'!$A1136,'Plant data'!$A:$A,0))</f>
        <v>India</v>
      </c>
      <c r="E1136" s="3" t="s">
        <v>1917</v>
      </c>
      <c r="F1136" s="3" t="s">
        <v>79</v>
      </c>
      <c r="G1136" s="5" t="s">
        <v>1915</v>
      </c>
      <c r="H1136" s="3" t="s">
        <v>313</v>
      </c>
      <c r="I1136" s="3">
        <v>2013</v>
      </c>
      <c r="J1136" s="3" t="s">
        <v>30</v>
      </c>
      <c r="K1136" s="3">
        <v>2027</v>
      </c>
      <c r="L1136" s="8"/>
      <c r="M1136" s="3" t="s">
        <v>30</v>
      </c>
      <c r="N1136" s="3" t="s">
        <v>30</v>
      </c>
      <c r="O1136" s="3" t="s">
        <v>30</v>
      </c>
      <c r="P1136" s="3">
        <v>4500</v>
      </c>
      <c r="Q1136" s="3">
        <v>5400</v>
      </c>
      <c r="R1136" s="8"/>
      <c r="S1136" s="9" t="str">
        <f t="shared" si="130"/>
        <v/>
      </c>
      <c r="T1136" s="2"/>
      <c r="U1136" s="2"/>
      <c r="V1136" s="2"/>
      <c r="W1136" s="2"/>
    </row>
    <row r="1137" spans="1:23" ht="14.5" hidden="1" x14ac:dyDescent="0.35">
      <c r="A1137" s="3" t="s">
        <v>1913</v>
      </c>
      <c r="B1137" s="3" t="str">
        <f>INDEX('Plant data'!D:D,MATCH('Blast furnaces'!$A1137,'Plant data'!$A:$A,0))</f>
        <v>Raigarh</v>
      </c>
      <c r="C1137" s="3" t="str">
        <f>INDEX('Plant data'!E:E,MATCH('Blast furnaces'!$A1137,'Plant data'!$A:$A,0))</f>
        <v>Chhattisgarh</v>
      </c>
      <c r="D1137" s="3" t="str">
        <f>INDEX('Plant data'!F:F,MATCH('Blast furnaces'!$A1137,'Plant data'!$A:$A,0))</f>
        <v>India</v>
      </c>
      <c r="E1137" s="3" t="s">
        <v>1918</v>
      </c>
      <c r="F1137" s="3" t="s">
        <v>48</v>
      </c>
      <c r="G1137" s="5" t="s">
        <v>1915</v>
      </c>
      <c r="H1137" s="3" t="s">
        <v>313</v>
      </c>
      <c r="I1137" s="3">
        <v>2013</v>
      </c>
      <c r="J1137" s="3" t="s">
        <v>30</v>
      </c>
      <c r="K1137" s="3">
        <v>2027</v>
      </c>
      <c r="L1137" s="8"/>
      <c r="M1137" s="3" t="s">
        <v>30</v>
      </c>
      <c r="N1137" s="3" t="s">
        <v>30</v>
      </c>
      <c r="O1137" s="3" t="s">
        <v>30</v>
      </c>
      <c r="P1137" s="3">
        <v>4500</v>
      </c>
      <c r="Q1137" s="3">
        <v>5400</v>
      </c>
      <c r="R1137" s="8"/>
      <c r="S1137" s="9" t="str">
        <f t="shared" si="130"/>
        <v/>
      </c>
      <c r="T1137" s="2"/>
      <c r="U1137" s="2"/>
      <c r="V1137" s="2"/>
      <c r="W1137" s="2"/>
    </row>
    <row r="1138" spans="1:23" ht="14.5" hidden="1" x14ac:dyDescent="0.35">
      <c r="A1138" s="3" t="s">
        <v>1919</v>
      </c>
      <c r="B1138" s="3" t="str">
        <f>INDEX('Plant data'!D:D,MATCH('Blast furnaces'!$A1138,'Plant data'!$A:$A,0))</f>
        <v>Dolvi</v>
      </c>
      <c r="C1138" s="3" t="str">
        <f>INDEX('Plant data'!E:E,MATCH('Blast furnaces'!$A1138,'Plant data'!$A:$A,0))</f>
        <v>Maharashtra</v>
      </c>
      <c r="D1138" s="3" t="str">
        <f>INDEX('Plant data'!F:F,MATCH('Blast furnaces'!$A1138,'Plant data'!$A:$A,0))</f>
        <v>India</v>
      </c>
      <c r="E1138" s="3" t="s">
        <v>1920</v>
      </c>
      <c r="F1138" s="3" t="s">
        <v>33</v>
      </c>
      <c r="G1138" s="5" t="s">
        <v>1921</v>
      </c>
      <c r="H1138" s="3" t="s">
        <v>29</v>
      </c>
      <c r="I1138" s="3" t="s">
        <v>30</v>
      </c>
      <c r="J1138" s="3" t="s">
        <v>30</v>
      </c>
      <c r="K1138" s="3">
        <v>2000</v>
      </c>
      <c r="L1138" s="3">
        <v>25</v>
      </c>
      <c r="M1138" s="3" t="s">
        <v>30</v>
      </c>
      <c r="N1138" s="3" t="s">
        <v>30</v>
      </c>
      <c r="O1138" s="3" t="s">
        <v>30</v>
      </c>
      <c r="P1138" s="3">
        <v>3600</v>
      </c>
      <c r="Q1138" s="3">
        <v>4323</v>
      </c>
      <c r="R1138" s="4">
        <v>45444</v>
      </c>
      <c r="S1138" s="9">
        <f t="shared" si="130"/>
        <v>45444</v>
      </c>
      <c r="T1138" s="9">
        <f t="shared" ref="T1138:T1139" si="136">IF(R1138="","",EDATE(S1138,240))</f>
        <v>52749</v>
      </c>
      <c r="U1138" s="2"/>
      <c r="V1138" s="2"/>
      <c r="W1138" s="2"/>
    </row>
    <row r="1139" spans="1:23" ht="14.5" hidden="1" x14ac:dyDescent="0.35">
      <c r="A1139" s="3" t="s">
        <v>1919</v>
      </c>
      <c r="B1139" s="3" t="str">
        <f>INDEX('Plant data'!D:D,MATCH('Blast furnaces'!$A1139,'Plant data'!$A:$A,0))</f>
        <v>Dolvi</v>
      </c>
      <c r="C1139" s="3" t="str">
        <f>INDEX('Plant data'!E:E,MATCH('Blast furnaces'!$A1139,'Plant data'!$A:$A,0))</f>
        <v>Maharashtra</v>
      </c>
      <c r="D1139" s="3" t="str">
        <f>INDEX('Plant data'!F:F,MATCH('Blast furnaces'!$A1139,'Plant data'!$A:$A,0))</f>
        <v>India</v>
      </c>
      <c r="E1139" s="3" t="s">
        <v>1922</v>
      </c>
      <c r="F1139" s="3" t="s">
        <v>27</v>
      </c>
      <c r="G1139" s="5" t="s">
        <v>1921</v>
      </c>
      <c r="H1139" s="3" t="s">
        <v>29</v>
      </c>
      <c r="I1139" s="3">
        <v>2014</v>
      </c>
      <c r="J1139" s="3" t="s">
        <v>30</v>
      </c>
      <c r="K1139" s="3">
        <v>2022</v>
      </c>
      <c r="L1139" s="3">
        <v>3</v>
      </c>
      <c r="M1139" s="3" t="s">
        <v>30</v>
      </c>
      <c r="N1139" s="3" t="s">
        <v>30</v>
      </c>
      <c r="O1139" s="3" t="s">
        <v>30</v>
      </c>
      <c r="P1139" s="3">
        <v>4500</v>
      </c>
      <c r="Q1139" s="3">
        <v>5000</v>
      </c>
      <c r="R1139" s="8"/>
      <c r="S1139" s="9" t="str">
        <f t="shared" si="130"/>
        <v/>
      </c>
      <c r="T1139" s="9" t="str">
        <f t="shared" si="136"/>
        <v/>
      </c>
      <c r="U1139" s="2"/>
      <c r="V1139" s="2"/>
      <c r="W1139" s="2"/>
    </row>
    <row r="1140" spans="1:23" ht="14.5" hidden="1" x14ac:dyDescent="0.35">
      <c r="A1140" s="3" t="s">
        <v>1919</v>
      </c>
      <c r="B1140" s="3" t="str">
        <f>INDEX('Plant data'!D:D,MATCH('Blast furnaces'!$A1140,'Plant data'!$A:$A,0))</f>
        <v>Dolvi</v>
      </c>
      <c r="C1140" s="3" t="str">
        <f>INDEX('Plant data'!E:E,MATCH('Blast furnaces'!$A1140,'Plant data'!$A:$A,0))</f>
        <v>Maharashtra</v>
      </c>
      <c r="D1140" s="3" t="str">
        <f>INDEX('Plant data'!F:F,MATCH('Blast furnaces'!$A1140,'Plant data'!$A:$A,0))</f>
        <v>India</v>
      </c>
      <c r="E1140" s="3" t="s">
        <v>1923</v>
      </c>
      <c r="F1140" s="3" t="s">
        <v>79</v>
      </c>
      <c r="G1140" s="5" t="s">
        <v>1921</v>
      </c>
      <c r="H1140" s="3" t="s">
        <v>313</v>
      </c>
      <c r="I1140" s="6">
        <v>45364</v>
      </c>
      <c r="J1140" s="3" t="s">
        <v>30</v>
      </c>
      <c r="K1140" s="3">
        <v>2026</v>
      </c>
      <c r="L1140" s="8"/>
      <c r="M1140" s="3" t="s">
        <v>30</v>
      </c>
      <c r="N1140" s="3" t="s">
        <v>30</v>
      </c>
      <c r="O1140" s="3" t="s">
        <v>30</v>
      </c>
      <c r="P1140" s="3">
        <v>4800</v>
      </c>
      <c r="Q1140" s="3" t="s">
        <v>30</v>
      </c>
      <c r="R1140" s="8"/>
      <c r="S1140" s="9" t="str">
        <f t="shared" si="130"/>
        <v/>
      </c>
      <c r="T1140" s="2"/>
      <c r="U1140" s="2"/>
      <c r="V1140" s="2"/>
      <c r="W1140" s="2"/>
    </row>
    <row r="1141" spans="1:23" ht="14.5" hidden="1" x14ac:dyDescent="0.35">
      <c r="A1141" s="3" t="s">
        <v>1924</v>
      </c>
      <c r="B1141" s="3" t="str">
        <f>INDEX('Plant data'!D:D,MATCH('Blast furnaces'!$A1141,'Plant data'!$A:$A,0))</f>
        <v>Pottaneri</v>
      </c>
      <c r="C1141" s="3" t="str">
        <f>INDEX('Plant data'!E:E,MATCH('Blast furnaces'!$A1141,'Plant data'!$A:$A,0))</f>
        <v>Tamil Nadu</v>
      </c>
      <c r="D1141" s="3" t="str">
        <f>INDEX('Plant data'!F:F,MATCH('Blast furnaces'!$A1141,'Plant data'!$A:$A,0))</f>
        <v>India</v>
      </c>
      <c r="E1141" s="3" t="s">
        <v>1925</v>
      </c>
      <c r="F1141" s="3" t="s">
        <v>33</v>
      </c>
      <c r="G1141" s="5" t="s">
        <v>1926</v>
      </c>
      <c r="H1141" s="3" t="s">
        <v>29</v>
      </c>
      <c r="I1141" s="3" t="s">
        <v>30</v>
      </c>
      <c r="J1141" s="3" t="s">
        <v>30</v>
      </c>
      <c r="K1141" s="3">
        <v>1998</v>
      </c>
      <c r="L1141" s="3">
        <v>27</v>
      </c>
      <c r="M1141" s="3" t="s">
        <v>30</v>
      </c>
      <c r="N1141" s="3" t="s">
        <v>30</v>
      </c>
      <c r="O1141" s="3" t="s">
        <v>30</v>
      </c>
      <c r="P1141" s="3">
        <v>683</v>
      </c>
      <c r="Q1141" s="3">
        <v>402</v>
      </c>
      <c r="R1141" s="8"/>
      <c r="S1141" s="9" t="str">
        <f t="shared" si="130"/>
        <v/>
      </c>
      <c r="T1141" s="9" t="str">
        <f t="shared" ref="T1141:T1146" si="137">IF(R1141="","",EDATE(S1141,240))</f>
        <v/>
      </c>
      <c r="U1141" s="2"/>
      <c r="V1141" s="2"/>
      <c r="W1141" s="2"/>
    </row>
    <row r="1142" spans="1:23" ht="14.5" hidden="1" x14ac:dyDescent="0.35">
      <c r="A1142" s="3" t="s">
        <v>1924</v>
      </c>
      <c r="B1142" s="3" t="str">
        <f>INDEX('Plant data'!D:D,MATCH('Blast furnaces'!$A1142,'Plant data'!$A:$A,0))</f>
        <v>Pottaneri</v>
      </c>
      <c r="C1142" s="3" t="str">
        <f>INDEX('Plant data'!E:E,MATCH('Blast furnaces'!$A1142,'Plant data'!$A:$A,0))</f>
        <v>Tamil Nadu</v>
      </c>
      <c r="D1142" s="3" t="str">
        <f>INDEX('Plant data'!F:F,MATCH('Blast furnaces'!$A1142,'Plant data'!$A:$A,0))</f>
        <v>India</v>
      </c>
      <c r="E1142" s="3" t="s">
        <v>1927</v>
      </c>
      <c r="F1142" s="3" t="s">
        <v>27</v>
      </c>
      <c r="G1142" s="5" t="s">
        <v>1926</v>
      </c>
      <c r="H1142" s="3" t="s">
        <v>29</v>
      </c>
      <c r="I1142" s="3" t="s">
        <v>30</v>
      </c>
      <c r="J1142" s="3" t="s">
        <v>30</v>
      </c>
      <c r="K1142" s="3">
        <v>2007</v>
      </c>
      <c r="L1142" s="3">
        <v>18</v>
      </c>
      <c r="M1142" s="3" t="s">
        <v>30</v>
      </c>
      <c r="N1142" s="3" t="s">
        <v>30</v>
      </c>
      <c r="O1142" s="3" t="s">
        <v>30</v>
      </c>
      <c r="P1142" s="3">
        <v>683</v>
      </c>
      <c r="Q1142" s="3">
        <v>650</v>
      </c>
      <c r="R1142" s="3">
        <v>2022</v>
      </c>
      <c r="S1142" s="9">
        <f t="shared" si="130"/>
        <v>44562</v>
      </c>
      <c r="T1142" s="9">
        <f t="shared" si="137"/>
        <v>51867</v>
      </c>
      <c r="U1142" s="2"/>
      <c r="V1142" s="2"/>
      <c r="W1142" s="2"/>
    </row>
    <row r="1143" spans="1:23" ht="14.5" hidden="1" x14ac:dyDescent="0.35">
      <c r="A1143" s="3" t="s">
        <v>1928</v>
      </c>
      <c r="B1143" s="3" t="str">
        <f>INDEX('Plant data'!D:D,MATCH('Blast furnaces'!$A1143,'Plant data'!$A:$A,0))</f>
        <v>Toranagallu</v>
      </c>
      <c r="C1143" s="3" t="str">
        <f>INDEX('Plant data'!E:E,MATCH('Blast furnaces'!$A1143,'Plant data'!$A:$A,0))</f>
        <v>Karnataka</v>
      </c>
      <c r="D1143" s="3" t="str">
        <f>INDEX('Plant data'!F:F,MATCH('Blast furnaces'!$A1143,'Plant data'!$A:$A,0))</f>
        <v>India</v>
      </c>
      <c r="E1143" s="3" t="s">
        <v>1929</v>
      </c>
      <c r="F1143" s="3" t="s">
        <v>33</v>
      </c>
      <c r="G1143" s="5" t="s">
        <v>1930</v>
      </c>
      <c r="H1143" s="3" t="s">
        <v>29</v>
      </c>
      <c r="I1143" s="3" t="s">
        <v>30</v>
      </c>
      <c r="J1143" s="3" t="s">
        <v>30</v>
      </c>
      <c r="K1143" s="3">
        <v>2004</v>
      </c>
      <c r="L1143" s="3">
        <v>21</v>
      </c>
      <c r="M1143" s="3" t="s">
        <v>30</v>
      </c>
      <c r="N1143" s="3" t="s">
        <v>30</v>
      </c>
      <c r="O1143" s="3" t="s">
        <v>30</v>
      </c>
      <c r="P1143" s="3">
        <v>2500</v>
      </c>
      <c r="Q1143" s="3">
        <v>2300</v>
      </c>
      <c r="R1143" s="6">
        <v>42408</v>
      </c>
      <c r="S1143" s="9">
        <f t="shared" si="130"/>
        <v>42408</v>
      </c>
      <c r="T1143" s="9">
        <f t="shared" si="137"/>
        <v>49713</v>
      </c>
      <c r="U1143" s="2"/>
      <c r="V1143" s="2"/>
      <c r="W1143" s="2"/>
    </row>
    <row r="1144" spans="1:23" ht="14.5" hidden="1" x14ac:dyDescent="0.35">
      <c r="A1144" s="3" t="s">
        <v>1928</v>
      </c>
      <c r="B1144" s="3" t="str">
        <f>INDEX('Plant data'!D:D,MATCH('Blast furnaces'!$A1144,'Plant data'!$A:$A,0))</f>
        <v>Toranagallu</v>
      </c>
      <c r="C1144" s="3" t="str">
        <f>INDEX('Plant data'!E:E,MATCH('Blast furnaces'!$A1144,'Plant data'!$A:$A,0))</f>
        <v>Karnataka</v>
      </c>
      <c r="D1144" s="3" t="str">
        <f>INDEX('Plant data'!F:F,MATCH('Blast furnaces'!$A1144,'Plant data'!$A:$A,0))</f>
        <v>India</v>
      </c>
      <c r="E1144" s="3" t="s">
        <v>1931</v>
      </c>
      <c r="F1144" s="3" t="s">
        <v>27</v>
      </c>
      <c r="G1144" s="5" t="s">
        <v>1930</v>
      </c>
      <c r="H1144" s="3" t="s">
        <v>40</v>
      </c>
      <c r="I1144" s="3" t="s">
        <v>30</v>
      </c>
      <c r="J1144" s="3" t="s">
        <v>30</v>
      </c>
      <c r="K1144" s="3">
        <v>2006</v>
      </c>
      <c r="L1144" s="3">
        <v>19</v>
      </c>
      <c r="M1144" s="3">
        <v>2018</v>
      </c>
      <c r="N1144" s="3" t="s">
        <v>30</v>
      </c>
      <c r="O1144" s="3" t="s">
        <v>30</v>
      </c>
      <c r="P1144" s="3">
        <v>2170</v>
      </c>
      <c r="Q1144" s="3">
        <v>1250</v>
      </c>
      <c r="R1144" s="8"/>
      <c r="S1144" s="9" t="str">
        <f t="shared" si="130"/>
        <v/>
      </c>
      <c r="T1144" s="9" t="str">
        <f t="shared" si="137"/>
        <v/>
      </c>
      <c r="U1144" s="2"/>
      <c r="V1144" s="2"/>
      <c r="W1144" s="2"/>
    </row>
    <row r="1145" spans="1:23" ht="14.5" hidden="1" x14ac:dyDescent="0.35">
      <c r="A1145" s="3" t="s">
        <v>1928</v>
      </c>
      <c r="B1145" s="3" t="str">
        <f>INDEX('Plant data'!D:D,MATCH('Blast furnaces'!$A1145,'Plant data'!$A:$A,0))</f>
        <v>Toranagallu</v>
      </c>
      <c r="C1145" s="3" t="str">
        <f>INDEX('Plant data'!E:E,MATCH('Blast furnaces'!$A1145,'Plant data'!$A:$A,0))</f>
        <v>Karnataka</v>
      </c>
      <c r="D1145" s="3" t="str">
        <f>INDEX('Plant data'!F:F,MATCH('Blast furnaces'!$A1145,'Plant data'!$A:$A,0))</f>
        <v>India</v>
      </c>
      <c r="E1145" s="3" t="s">
        <v>1932</v>
      </c>
      <c r="F1145" s="3" t="s">
        <v>79</v>
      </c>
      <c r="G1145" s="5" t="s">
        <v>1930</v>
      </c>
      <c r="H1145" s="3" t="s">
        <v>29</v>
      </c>
      <c r="I1145" s="3" t="s">
        <v>30</v>
      </c>
      <c r="J1145" s="3">
        <v>2006</v>
      </c>
      <c r="K1145" s="3">
        <v>2009</v>
      </c>
      <c r="L1145" s="3">
        <v>16</v>
      </c>
      <c r="M1145" s="3" t="s">
        <v>30</v>
      </c>
      <c r="N1145" s="3" t="s">
        <v>30</v>
      </c>
      <c r="O1145" s="3" t="s">
        <v>30</v>
      </c>
      <c r="P1145" s="3">
        <v>3000</v>
      </c>
      <c r="Q1145" s="3">
        <v>4019</v>
      </c>
      <c r="R1145" s="8"/>
      <c r="S1145" s="9" t="str">
        <f t="shared" si="130"/>
        <v/>
      </c>
      <c r="T1145" s="9" t="str">
        <f t="shared" si="137"/>
        <v/>
      </c>
      <c r="U1145" s="2"/>
      <c r="V1145" s="2"/>
      <c r="W1145" s="2"/>
    </row>
    <row r="1146" spans="1:23" ht="14.5" hidden="1" x14ac:dyDescent="0.35">
      <c r="A1146" s="3" t="s">
        <v>1928</v>
      </c>
      <c r="B1146" s="3" t="str">
        <f>INDEX('Plant data'!D:D,MATCH('Blast furnaces'!$A1146,'Plant data'!$A:$A,0))</f>
        <v>Toranagallu</v>
      </c>
      <c r="C1146" s="3" t="str">
        <f>INDEX('Plant data'!E:E,MATCH('Blast furnaces'!$A1146,'Plant data'!$A:$A,0))</f>
        <v>Karnataka</v>
      </c>
      <c r="D1146" s="3" t="str">
        <f>INDEX('Plant data'!F:F,MATCH('Blast furnaces'!$A1146,'Plant data'!$A:$A,0))</f>
        <v>India</v>
      </c>
      <c r="E1146" s="3" t="s">
        <v>1933</v>
      </c>
      <c r="F1146" s="3" t="s">
        <v>48</v>
      </c>
      <c r="G1146" s="5" t="s">
        <v>1930</v>
      </c>
      <c r="H1146" s="3" t="s">
        <v>29</v>
      </c>
      <c r="I1146" s="3" t="s">
        <v>30</v>
      </c>
      <c r="J1146" s="3" t="s">
        <v>30</v>
      </c>
      <c r="K1146" s="3">
        <v>2011</v>
      </c>
      <c r="L1146" s="3">
        <v>14</v>
      </c>
      <c r="M1146" s="3" t="s">
        <v>30</v>
      </c>
      <c r="N1146" s="3" t="s">
        <v>30</v>
      </c>
      <c r="O1146" s="3" t="s">
        <v>30</v>
      </c>
      <c r="P1146" s="3">
        <v>3000</v>
      </c>
      <c r="Q1146" s="3">
        <v>4019</v>
      </c>
      <c r="R1146" s="8"/>
      <c r="S1146" s="9" t="str">
        <f t="shared" si="130"/>
        <v/>
      </c>
      <c r="T1146" s="9" t="str">
        <f t="shared" si="137"/>
        <v/>
      </c>
      <c r="U1146" s="2"/>
      <c r="V1146" s="2"/>
      <c r="W1146" s="2"/>
    </row>
    <row r="1147" spans="1:23" ht="14.5" hidden="1" x14ac:dyDescent="0.35">
      <c r="A1147" s="3" t="s">
        <v>1934</v>
      </c>
      <c r="B1147" s="3" t="str">
        <f>INDEX('Plant data'!D:D,MATCH('Blast furnaces'!$A1147,'Plant data'!$A:$A,0))</f>
        <v>Ranchi</v>
      </c>
      <c r="C1147" s="3" t="str">
        <f>INDEX('Plant data'!E:E,MATCH('Blast furnaces'!$A1147,'Plant data'!$A:$A,0))</f>
        <v>Jharkhand</v>
      </c>
      <c r="D1147" s="3" t="str">
        <f>INDEX('Plant data'!F:F,MATCH('Blast furnaces'!$A1147,'Plant data'!$A:$A,0))</f>
        <v>India</v>
      </c>
      <c r="E1147" s="3" t="s">
        <v>1935</v>
      </c>
      <c r="F1147" s="3" t="s">
        <v>62</v>
      </c>
      <c r="G1147" s="5" t="s">
        <v>1936</v>
      </c>
      <c r="H1147" s="3" t="s">
        <v>313</v>
      </c>
      <c r="I1147" s="3">
        <v>2005</v>
      </c>
      <c r="J1147" s="3" t="s">
        <v>30</v>
      </c>
      <c r="K1147" s="3" t="s">
        <v>30</v>
      </c>
      <c r="L1147" s="3" t="s">
        <v>30</v>
      </c>
      <c r="M1147" s="3" t="s">
        <v>30</v>
      </c>
      <c r="N1147" s="3" t="s">
        <v>30</v>
      </c>
      <c r="O1147" s="3" t="s">
        <v>30</v>
      </c>
      <c r="P1147" s="3">
        <v>4900</v>
      </c>
      <c r="Q1147" s="3" t="s">
        <v>30</v>
      </c>
      <c r="R1147" s="8"/>
      <c r="S1147" s="9" t="str">
        <f t="shared" si="130"/>
        <v/>
      </c>
      <c r="T1147" s="2"/>
      <c r="U1147" s="2"/>
      <c r="V1147" s="2"/>
      <c r="W1147" s="2"/>
    </row>
    <row r="1148" spans="1:23" ht="14.5" hidden="1" x14ac:dyDescent="0.35">
      <c r="A1148" s="3" t="s">
        <v>1934</v>
      </c>
      <c r="B1148" s="3" t="str">
        <f>INDEX('Plant data'!D:D,MATCH('Blast furnaces'!$A1148,'Plant data'!$A:$A,0))</f>
        <v>Ranchi</v>
      </c>
      <c r="C1148" s="3" t="str">
        <f>INDEX('Plant data'!E:E,MATCH('Blast furnaces'!$A1148,'Plant data'!$A:$A,0))</f>
        <v>Jharkhand</v>
      </c>
      <c r="D1148" s="3" t="str">
        <f>INDEX('Plant data'!F:F,MATCH('Blast furnaces'!$A1148,'Plant data'!$A:$A,0))</f>
        <v>India</v>
      </c>
      <c r="E1148" s="3" t="s">
        <v>1937</v>
      </c>
      <c r="F1148" s="3" t="s">
        <v>180</v>
      </c>
      <c r="G1148" s="5" t="s">
        <v>1936</v>
      </c>
      <c r="H1148" s="3" t="s">
        <v>313</v>
      </c>
      <c r="I1148" s="3">
        <v>2005</v>
      </c>
      <c r="J1148" s="3" t="s">
        <v>30</v>
      </c>
      <c r="K1148" s="3" t="s">
        <v>30</v>
      </c>
      <c r="L1148" s="3" t="s">
        <v>30</v>
      </c>
      <c r="M1148" s="3" t="s">
        <v>30</v>
      </c>
      <c r="N1148" s="3" t="s">
        <v>30</v>
      </c>
      <c r="O1148" s="3" t="s">
        <v>30</v>
      </c>
      <c r="P1148" s="3">
        <v>4900</v>
      </c>
      <c r="Q1148" s="3" t="s">
        <v>30</v>
      </c>
      <c r="R1148" s="8"/>
      <c r="S1148" s="9" t="str">
        <f t="shared" si="130"/>
        <v/>
      </c>
      <c r="T1148" s="2"/>
      <c r="U1148" s="2"/>
      <c r="V1148" s="2"/>
      <c r="W1148" s="2"/>
    </row>
    <row r="1149" spans="1:23" ht="14.5" hidden="1" x14ac:dyDescent="0.35">
      <c r="A1149" s="3" t="s">
        <v>1938</v>
      </c>
      <c r="B1149" s="3" t="str">
        <f>INDEX('Plant data'!D:D,MATCH('Blast furnaces'!$A1149,'Plant data'!$A:$A,0))</f>
        <v>Salboni</v>
      </c>
      <c r="C1149" s="3" t="str">
        <f>INDEX('Plant data'!E:E,MATCH('Blast furnaces'!$A1149,'Plant data'!$A:$A,0))</f>
        <v>West Bengal</v>
      </c>
      <c r="D1149" s="3" t="str">
        <f>INDEX('Plant data'!F:F,MATCH('Blast furnaces'!$A1149,'Plant data'!$A:$A,0))</f>
        <v>India</v>
      </c>
      <c r="E1149" s="3" t="s">
        <v>1939</v>
      </c>
      <c r="F1149" s="3" t="s">
        <v>62</v>
      </c>
      <c r="G1149" s="5" t="s">
        <v>1940</v>
      </c>
      <c r="H1149" s="3" t="s">
        <v>64</v>
      </c>
      <c r="I1149" s="3" t="s">
        <v>30</v>
      </c>
      <c r="J1149" s="3" t="s">
        <v>30</v>
      </c>
      <c r="K1149" s="3">
        <v>2036</v>
      </c>
      <c r="L1149" s="8"/>
      <c r="M1149" s="3" t="s">
        <v>30</v>
      </c>
      <c r="N1149" s="3">
        <v>2021</v>
      </c>
      <c r="O1149" s="3" t="s">
        <v>30</v>
      </c>
      <c r="P1149" s="8"/>
      <c r="Q1149" s="3" t="s">
        <v>30</v>
      </c>
      <c r="R1149" s="8"/>
      <c r="S1149" s="9" t="str">
        <f t="shared" si="130"/>
        <v/>
      </c>
      <c r="T1149" s="2"/>
      <c r="U1149" s="2"/>
      <c r="V1149" s="2"/>
      <c r="W1149" s="2"/>
    </row>
    <row r="1150" spans="1:23" ht="14.5" hidden="1" x14ac:dyDescent="0.35">
      <c r="A1150" s="3" t="s">
        <v>1941</v>
      </c>
      <c r="B1150" s="3" t="str">
        <f>INDEX('Plant data'!D:D,MATCH('Blast furnaces'!$A1150,'Plant data'!$A:$A,0))</f>
        <v>Ghugus</v>
      </c>
      <c r="C1150" s="3" t="str">
        <f>INDEX('Plant data'!E:E,MATCH('Blast furnaces'!$A1150,'Plant data'!$A:$A,0))</f>
        <v>Maharashtra</v>
      </c>
      <c r="D1150" s="3" t="str">
        <f>INDEX('Plant data'!F:F,MATCH('Blast furnaces'!$A1150,'Plant data'!$A:$A,0))</f>
        <v>India</v>
      </c>
      <c r="E1150" s="3" t="s">
        <v>1942</v>
      </c>
      <c r="F1150" s="3" t="s">
        <v>62</v>
      </c>
      <c r="G1150" s="5" t="s">
        <v>1943</v>
      </c>
      <c r="H1150" s="3" t="s">
        <v>313</v>
      </c>
      <c r="I1150" s="3">
        <v>2021</v>
      </c>
      <c r="J1150" s="3">
        <v>2023</v>
      </c>
      <c r="K1150" s="3">
        <v>2027</v>
      </c>
      <c r="L1150" s="8"/>
      <c r="M1150" s="3" t="s">
        <v>30</v>
      </c>
      <c r="N1150" s="3" t="s">
        <v>30</v>
      </c>
      <c r="O1150" s="3" t="s">
        <v>30</v>
      </c>
      <c r="P1150" s="3">
        <v>1050</v>
      </c>
      <c r="Q1150" s="3" t="s">
        <v>30</v>
      </c>
      <c r="R1150" s="8"/>
      <c r="S1150" s="9" t="str">
        <f t="shared" si="130"/>
        <v/>
      </c>
      <c r="T1150" s="2"/>
      <c r="U1150" s="2"/>
      <c r="V1150" s="2"/>
      <c r="W1150" s="2"/>
    </row>
    <row r="1151" spans="1:23" ht="14.5" hidden="1" x14ac:dyDescent="0.35">
      <c r="A1151" s="3" t="s">
        <v>1944</v>
      </c>
      <c r="B1151" s="3" t="str">
        <f>INDEX('Plant data'!D:D,MATCH('Blast furnaces'!$A1151,'Plant data'!$A:$A,0))</f>
        <v>Nagarnar</v>
      </c>
      <c r="C1151" s="3" t="str">
        <f>INDEX('Plant data'!E:E,MATCH('Blast furnaces'!$A1151,'Plant data'!$A:$A,0))</f>
        <v>Chhattisgarh</v>
      </c>
      <c r="D1151" s="3" t="str">
        <f>INDEX('Plant data'!F:F,MATCH('Blast furnaces'!$A1151,'Plant data'!$A:$A,0))</f>
        <v>India</v>
      </c>
      <c r="E1151" s="3" t="s">
        <v>1945</v>
      </c>
      <c r="F1151" s="3" t="s">
        <v>33</v>
      </c>
      <c r="G1151" s="5" t="s">
        <v>1946</v>
      </c>
      <c r="H1151" s="3" t="s">
        <v>29</v>
      </c>
      <c r="I1151" s="3">
        <v>2008</v>
      </c>
      <c r="J1151" s="3">
        <v>2013</v>
      </c>
      <c r="K1151" s="3">
        <v>2023</v>
      </c>
      <c r="L1151" s="3">
        <v>2</v>
      </c>
      <c r="M1151" s="3" t="s">
        <v>30</v>
      </c>
      <c r="N1151" s="3" t="s">
        <v>30</v>
      </c>
      <c r="O1151" s="3" t="s">
        <v>30</v>
      </c>
      <c r="P1151" s="3">
        <v>3321</v>
      </c>
      <c r="Q1151" s="3">
        <v>4506</v>
      </c>
      <c r="R1151" s="8"/>
      <c r="S1151" s="9" t="str">
        <f t="shared" si="130"/>
        <v/>
      </c>
      <c r="T1151" s="9" t="str">
        <f t="shared" ref="T1151:T1163" si="138">IF(R1151="","",EDATE(S1151,240))</f>
        <v/>
      </c>
      <c r="U1151" s="2"/>
      <c r="V1151" s="2"/>
      <c r="W1151" s="2"/>
    </row>
    <row r="1152" spans="1:23" ht="14.5" hidden="1" x14ac:dyDescent="0.35">
      <c r="A1152" s="3" t="s">
        <v>1947</v>
      </c>
      <c r="B1152" s="3" t="str">
        <f>INDEX('Plant data'!D:D,MATCH('Blast furnaces'!$A1152,'Plant data'!$A:$A,0))</f>
        <v>Barddhaman</v>
      </c>
      <c r="C1152" s="3" t="str">
        <f>INDEX('Plant data'!E:E,MATCH('Blast furnaces'!$A1152,'Plant data'!$A:$A,0))</f>
        <v>West Bengal</v>
      </c>
      <c r="D1152" s="3" t="str">
        <f>INDEX('Plant data'!F:F,MATCH('Blast furnaces'!$A1152,'Plant data'!$A:$A,0))</f>
        <v>India</v>
      </c>
      <c r="E1152" s="3" t="s">
        <v>1948</v>
      </c>
      <c r="F1152" s="3" t="s">
        <v>39</v>
      </c>
      <c r="G1152" s="5" t="s">
        <v>1949</v>
      </c>
      <c r="H1152" s="3" t="s">
        <v>29</v>
      </c>
      <c r="I1152" s="3" t="s">
        <v>30</v>
      </c>
      <c r="J1152" s="3" t="s">
        <v>30</v>
      </c>
      <c r="K1152" s="3">
        <v>2014</v>
      </c>
      <c r="L1152" s="3">
        <v>11</v>
      </c>
      <c r="M1152" s="3" t="s">
        <v>30</v>
      </c>
      <c r="N1152" s="3" t="s">
        <v>30</v>
      </c>
      <c r="O1152" s="3" t="s">
        <v>30</v>
      </c>
      <c r="P1152" s="3">
        <v>2700</v>
      </c>
      <c r="Q1152" s="3">
        <v>4161</v>
      </c>
      <c r="R1152" s="8"/>
      <c r="S1152" s="9" t="str">
        <f t="shared" si="130"/>
        <v/>
      </c>
      <c r="T1152" s="9" t="str">
        <f t="shared" si="138"/>
        <v/>
      </c>
      <c r="U1152" s="2"/>
      <c r="V1152" s="2"/>
      <c r="W1152" s="2"/>
    </row>
    <row r="1153" spans="1:23" ht="14.5" hidden="1" x14ac:dyDescent="0.35">
      <c r="A1153" s="3" t="s">
        <v>1950</v>
      </c>
      <c r="B1153" s="3" t="str">
        <f>INDEX('Plant data'!D:D,MATCH('Blast furnaces'!$A1153,'Plant data'!$A:$A,0))</f>
        <v>Bhilai</v>
      </c>
      <c r="C1153" s="3" t="str">
        <f>INDEX('Plant data'!E:E,MATCH('Blast furnaces'!$A1153,'Plant data'!$A:$A,0))</f>
        <v>Chhattisgarh</v>
      </c>
      <c r="D1153" s="3" t="str">
        <f>INDEX('Plant data'!F:F,MATCH('Blast furnaces'!$A1153,'Plant data'!$A:$A,0))</f>
        <v>India</v>
      </c>
      <c r="E1153" s="3" t="s">
        <v>1951</v>
      </c>
      <c r="F1153" s="3" t="s">
        <v>33</v>
      </c>
      <c r="G1153" s="5" t="s">
        <v>1952</v>
      </c>
      <c r="H1153" s="3" t="s">
        <v>40</v>
      </c>
      <c r="I1153" s="3" t="s">
        <v>30</v>
      </c>
      <c r="J1153" s="3" t="s">
        <v>30</v>
      </c>
      <c r="K1153" s="3">
        <v>1959</v>
      </c>
      <c r="L1153" s="3">
        <v>66</v>
      </c>
      <c r="M1153" s="3">
        <v>2019</v>
      </c>
      <c r="N1153" s="3" t="s">
        <v>30</v>
      </c>
      <c r="O1153" s="3" t="s">
        <v>30</v>
      </c>
      <c r="P1153" s="3">
        <v>568</v>
      </c>
      <c r="Q1153" s="3">
        <v>1033</v>
      </c>
      <c r="R1153" s="6">
        <v>43313</v>
      </c>
      <c r="S1153" s="9">
        <f t="shared" si="130"/>
        <v>43313</v>
      </c>
      <c r="T1153" s="9">
        <f t="shared" si="138"/>
        <v>50618</v>
      </c>
      <c r="U1153" s="2"/>
      <c r="V1153" s="2"/>
      <c r="W1153" s="2"/>
    </row>
    <row r="1154" spans="1:23" ht="14.5" hidden="1" x14ac:dyDescent="0.35">
      <c r="A1154" s="3" t="s">
        <v>1950</v>
      </c>
      <c r="B1154" s="3" t="str">
        <f>INDEX('Plant data'!D:D,MATCH('Blast furnaces'!$A1154,'Plant data'!$A:$A,0))</f>
        <v>Bhilai</v>
      </c>
      <c r="C1154" s="3" t="str">
        <f>INDEX('Plant data'!E:E,MATCH('Blast furnaces'!$A1154,'Plant data'!$A:$A,0))</f>
        <v>Chhattisgarh</v>
      </c>
      <c r="D1154" s="3" t="str">
        <f>INDEX('Plant data'!F:F,MATCH('Blast furnaces'!$A1154,'Plant data'!$A:$A,0))</f>
        <v>India</v>
      </c>
      <c r="E1154" s="3" t="s">
        <v>1953</v>
      </c>
      <c r="F1154" s="3" t="s">
        <v>48</v>
      </c>
      <c r="G1154" s="5" t="s">
        <v>1952</v>
      </c>
      <c r="H1154" s="3" t="s">
        <v>29</v>
      </c>
      <c r="I1154" s="3" t="s">
        <v>30</v>
      </c>
      <c r="J1154" s="3" t="s">
        <v>30</v>
      </c>
      <c r="K1154" s="3" t="s">
        <v>30</v>
      </c>
      <c r="L1154" s="3" t="s">
        <v>30</v>
      </c>
      <c r="M1154" s="3" t="s">
        <v>30</v>
      </c>
      <c r="N1154" s="3" t="s">
        <v>30</v>
      </c>
      <c r="O1154" s="3" t="s">
        <v>30</v>
      </c>
      <c r="P1154" s="3">
        <v>946</v>
      </c>
      <c r="Q1154" s="3">
        <v>1719</v>
      </c>
      <c r="R1154" s="6">
        <v>44433</v>
      </c>
      <c r="S1154" s="9">
        <f t="shared" si="130"/>
        <v>44433</v>
      </c>
      <c r="T1154" s="9">
        <f t="shared" si="138"/>
        <v>51738</v>
      </c>
      <c r="U1154" s="2"/>
      <c r="V1154" s="2"/>
      <c r="W1154" s="2"/>
    </row>
    <row r="1155" spans="1:23" ht="14.5" hidden="1" x14ac:dyDescent="0.35">
      <c r="A1155" s="3" t="s">
        <v>1950</v>
      </c>
      <c r="B1155" s="3" t="str">
        <f>INDEX('Plant data'!D:D,MATCH('Blast furnaces'!$A1155,'Plant data'!$A:$A,0))</f>
        <v>Bhilai</v>
      </c>
      <c r="C1155" s="3" t="str">
        <f>INDEX('Plant data'!E:E,MATCH('Blast furnaces'!$A1155,'Plant data'!$A:$A,0))</f>
        <v>Chhattisgarh</v>
      </c>
      <c r="D1155" s="3" t="str">
        <f>INDEX('Plant data'!F:F,MATCH('Blast furnaces'!$A1155,'Plant data'!$A:$A,0))</f>
        <v>India</v>
      </c>
      <c r="E1155" s="3" t="s">
        <v>1954</v>
      </c>
      <c r="F1155" s="3" t="s">
        <v>39</v>
      </c>
      <c r="G1155" s="5" t="s">
        <v>1952</v>
      </c>
      <c r="H1155" s="3" t="s">
        <v>29</v>
      </c>
      <c r="I1155" s="3" t="s">
        <v>30</v>
      </c>
      <c r="J1155" s="3" t="s">
        <v>30</v>
      </c>
      <c r="K1155" s="3" t="s">
        <v>30</v>
      </c>
      <c r="L1155" s="3" t="s">
        <v>30</v>
      </c>
      <c r="M1155" s="3" t="s">
        <v>30</v>
      </c>
      <c r="N1155" s="3" t="s">
        <v>30</v>
      </c>
      <c r="O1155" s="3" t="s">
        <v>30</v>
      </c>
      <c r="P1155" s="3">
        <v>946</v>
      </c>
      <c r="Q1155" s="3">
        <v>1719</v>
      </c>
      <c r="R1155" s="6">
        <v>44081</v>
      </c>
      <c r="S1155" s="9">
        <f t="shared" ref="S1155:S1218" si="139">_xlfn.LET(
  _xlpm.x, R1155,
  _xlpm.t, TEXT(R1155,"@"),
  IF(R1155="","",
     IF(ISNUMBER(_xlpm.x),
        IF(_xlpm.x&gt;=30000, _xlpm.x, DATE(_xlpm.x,1,1)),
        DATE(
          LEFT(_xlpm.t,4),
          IF(LEN(_xlpm.t)&gt;=7, MID(_xlpm.t,6,2), 1),
          IF(LEN(_xlpm.t)&gt;=10, RIGHT(_xlpm.t,2), 1)
        )
     )
  )
)</f>
        <v>44081</v>
      </c>
      <c r="T1155" s="9">
        <f t="shared" si="138"/>
        <v>51386</v>
      </c>
      <c r="U1155" s="2"/>
      <c r="V1155" s="2"/>
      <c r="W1155" s="2"/>
    </row>
    <row r="1156" spans="1:23" ht="14.5" hidden="1" x14ac:dyDescent="0.35">
      <c r="A1156" s="3" t="s">
        <v>1950</v>
      </c>
      <c r="B1156" s="3" t="str">
        <f>INDEX('Plant data'!D:D,MATCH('Blast furnaces'!$A1156,'Plant data'!$A:$A,0))</f>
        <v>Bhilai</v>
      </c>
      <c r="C1156" s="3" t="str">
        <f>INDEX('Plant data'!E:E,MATCH('Blast furnaces'!$A1156,'Plant data'!$A:$A,0))</f>
        <v>Chhattisgarh</v>
      </c>
      <c r="D1156" s="3" t="str">
        <f>INDEX('Plant data'!F:F,MATCH('Blast furnaces'!$A1156,'Plant data'!$A:$A,0))</f>
        <v>India</v>
      </c>
      <c r="E1156" s="3" t="s">
        <v>1955</v>
      </c>
      <c r="F1156" s="3" t="s">
        <v>43</v>
      </c>
      <c r="G1156" s="5" t="s">
        <v>1952</v>
      </c>
      <c r="H1156" s="3" t="s">
        <v>29</v>
      </c>
      <c r="I1156" s="3" t="s">
        <v>30</v>
      </c>
      <c r="J1156" s="3" t="s">
        <v>30</v>
      </c>
      <c r="K1156" s="3">
        <v>1971</v>
      </c>
      <c r="L1156" s="3">
        <v>54</v>
      </c>
      <c r="M1156" s="3" t="s">
        <v>30</v>
      </c>
      <c r="N1156" s="3" t="s">
        <v>30</v>
      </c>
      <c r="O1156" s="3" t="s">
        <v>30</v>
      </c>
      <c r="P1156" s="3">
        <v>946</v>
      </c>
      <c r="Q1156" s="3">
        <v>1719</v>
      </c>
      <c r="R1156" s="6">
        <v>41850</v>
      </c>
      <c r="S1156" s="9">
        <f t="shared" si="139"/>
        <v>41850</v>
      </c>
      <c r="T1156" s="9">
        <f t="shared" si="138"/>
        <v>49155</v>
      </c>
      <c r="U1156" s="2"/>
      <c r="V1156" s="2"/>
      <c r="W1156" s="2"/>
    </row>
    <row r="1157" spans="1:23" ht="14.5" hidden="1" x14ac:dyDescent="0.35">
      <c r="A1157" s="3" t="s">
        <v>1950</v>
      </c>
      <c r="B1157" s="3" t="str">
        <f>INDEX('Plant data'!D:D,MATCH('Blast furnaces'!$A1157,'Plant data'!$A:$A,0))</f>
        <v>Bhilai</v>
      </c>
      <c r="C1157" s="3" t="str">
        <f>INDEX('Plant data'!E:E,MATCH('Blast furnaces'!$A1157,'Plant data'!$A:$A,0))</f>
        <v>Chhattisgarh</v>
      </c>
      <c r="D1157" s="3" t="str">
        <f>INDEX('Plant data'!F:F,MATCH('Blast furnaces'!$A1157,'Plant data'!$A:$A,0))</f>
        <v>India</v>
      </c>
      <c r="E1157" s="3" t="s">
        <v>1956</v>
      </c>
      <c r="F1157" s="3" t="s">
        <v>141</v>
      </c>
      <c r="G1157" s="5" t="s">
        <v>1952</v>
      </c>
      <c r="H1157" s="3" t="s">
        <v>29</v>
      </c>
      <c r="I1157" s="3" t="s">
        <v>30</v>
      </c>
      <c r="J1157" s="3" t="s">
        <v>30</v>
      </c>
      <c r="K1157" s="3">
        <v>2007</v>
      </c>
      <c r="L1157" s="3">
        <v>18</v>
      </c>
      <c r="M1157" s="3" t="s">
        <v>30</v>
      </c>
      <c r="N1157" s="3" t="s">
        <v>30</v>
      </c>
      <c r="O1157" s="3" t="s">
        <v>30</v>
      </c>
      <c r="P1157" s="3">
        <v>1295</v>
      </c>
      <c r="Q1157" s="3">
        <v>2355</v>
      </c>
      <c r="R1157" s="6">
        <v>44860</v>
      </c>
      <c r="S1157" s="9">
        <f t="shared" si="139"/>
        <v>44860</v>
      </c>
      <c r="T1157" s="9">
        <f t="shared" si="138"/>
        <v>52165</v>
      </c>
      <c r="U1157" s="2"/>
      <c r="V1157" s="2"/>
      <c r="W1157" s="2"/>
    </row>
    <row r="1158" spans="1:23" ht="14.5" hidden="1" x14ac:dyDescent="0.35">
      <c r="A1158" s="3" t="s">
        <v>1950</v>
      </c>
      <c r="B1158" s="3" t="str">
        <f>INDEX('Plant data'!D:D,MATCH('Blast furnaces'!$A1158,'Plant data'!$A:$A,0))</f>
        <v>Bhilai</v>
      </c>
      <c r="C1158" s="3" t="str">
        <f>INDEX('Plant data'!E:E,MATCH('Blast furnaces'!$A1158,'Plant data'!$A:$A,0))</f>
        <v>Chhattisgarh</v>
      </c>
      <c r="D1158" s="3" t="str">
        <f>INDEX('Plant data'!F:F,MATCH('Blast furnaces'!$A1158,'Plant data'!$A:$A,0))</f>
        <v>India</v>
      </c>
      <c r="E1158" s="3" t="s">
        <v>1957</v>
      </c>
      <c r="F1158" s="3" t="s">
        <v>263</v>
      </c>
      <c r="G1158" s="5" t="s">
        <v>1952</v>
      </c>
      <c r="H1158" s="3" t="s">
        <v>29</v>
      </c>
      <c r="I1158" s="3" t="s">
        <v>30</v>
      </c>
      <c r="J1158" s="3" t="s">
        <v>30</v>
      </c>
      <c r="K1158" s="3">
        <v>2018</v>
      </c>
      <c r="L1158" s="3">
        <v>7</v>
      </c>
      <c r="M1158" s="3" t="s">
        <v>30</v>
      </c>
      <c r="N1158" s="3" t="s">
        <v>30</v>
      </c>
      <c r="O1158" s="3" t="s">
        <v>30</v>
      </c>
      <c r="P1158" s="3">
        <v>2800</v>
      </c>
      <c r="Q1158" s="3">
        <v>4060</v>
      </c>
      <c r="R1158" s="8"/>
      <c r="S1158" s="9" t="str">
        <f t="shared" si="139"/>
        <v/>
      </c>
      <c r="T1158" s="9" t="str">
        <f t="shared" si="138"/>
        <v/>
      </c>
      <c r="U1158" s="2"/>
      <c r="V1158" s="2"/>
      <c r="W1158" s="2"/>
    </row>
    <row r="1159" spans="1:23" ht="14.5" hidden="1" x14ac:dyDescent="0.35">
      <c r="A1159" s="3" t="s">
        <v>1958</v>
      </c>
      <c r="B1159" s="3" t="str">
        <f>INDEX('Plant data'!D:D,MATCH('Blast furnaces'!$A1159,'Plant data'!$A:$A,0))</f>
        <v>Bokaro Steel City</v>
      </c>
      <c r="C1159" s="3" t="str">
        <f>INDEX('Plant data'!E:E,MATCH('Blast furnaces'!$A1159,'Plant data'!$A:$A,0))</f>
        <v>Jharkhand</v>
      </c>
      <c r="D1159" s="3" t="str">
        <f>INDEX('Plant data'!F:F,MATCH('Blast furnaces'!$A1159,'Plant data'!$A:$A,0))</f>
        <v>India</v>
      </c>
      <c r="E1159" s="3" t="s">
        <v>1959</v>
      </c>
      <c r="F1159" s="3" t="s">
        <v>33</v>
      </c>
      <c r="G1159" s="5" t="s">
        <v>1960</v>
      </c>
      <c r="H1159" s="3" t="s">
        <v>29</v>
      </c>
      <c r="I1159" s="3" t="s">
        <v>30</v>
      </c>
      <c r="J1159" s="6">
        <v>24934</v>
      </c>
      <c r="K1159" s="3">
        <v>1972</v>
      </c>
      <c r="L1159" s="3">
        <v>53</v>
      </c>
      <c r="M1159" s="3" t="s">
        <v>30</v>
      </c>
      <c r="N1159" s="3" t="s">
        <v>30</v>
      </c>
      <c r="O1159" s="3" t="s">
        <v>30</v>
      </c>
      <c r="P1159" s="3">
        <v>1050</v>
      </c>
      <c r="Q1159" s="3">
        <v>2000</v>
      </c>
      <c r="R1159" s="3">
        <v>2016</v>
      </c>
      <c r="S1159" s="9">
        <f t="shared" si="139"/>
        <v>42370</v>
      </c>
      <c r="T1159" s="9">
        <f t="shared" si="138"/>
        <v>49675</v>
      </c>
      <c r="U1159" s="2"/>
      <c r="V1159" s="2"/>
      <c r="W1159" s="2"/>
    </row>
    <row r="1160" spans="1:23" ht="14.5" hidden="1" x14ac:dyDescent="0.35">
      <c r="A1160" s="3" t="s">
        <v>1958</v>
      </c>
      <c r="B1160" s="3" t="str">
        <f>INDEX('Plant data'!D:D,MATCH('Blast furnaces'!$A1160,'Plant data'!$A:$A,0))</f>
        <v>Bokaro Steel City</v>
      </c>
      <c r="C1160" s="3" t="str">
        <f>INDEX('Plant data'!E:E,MATCH('Blast furnaces'!$A1160,'Plant data'!$A:$A,0))</f>
        <v>Jharkhand</v>
      </c>
      <c r="D1160" s="3" t="str">
        <f>INDEX('Plant data'!F:F,MATCH('Blast furnaces'!$A1160,'Plant data'!$A:$A,0))</f>
        <v>India</v>
      </c>
      <c r="E1160" s="3" t="s">
        <v>1961</v>
      </c>
      <c r="F1160" s="3" t="s">
        <v>27</v>
      </c>
      <c r="G1160" s="5" t="s">
        <v>1960</v>
      </c>
      <c r="H1160" s="3" t="s">
        <v>29</v>
      </c>
      <c r="I1160" s="3" t="s">
        <v>30</v>
      </c>
      <c r="J1160" s="3" t="s">
        <v>30</v>
      </c>
      <c r="K1160" s="3">
        <v>1974</v>
      </c>
      <c r="L1160" s="3">
        <v>51</v>
      </c>
      <c r="M1160" s="3" t="s">
        <v>30</v>
      </c>
      <c r="N1160" s="3" t="s">
        <v>30</v>
      </c>
      <c r="O1160" s="3" t="s">
        <v>30</v>
      </c>
      <c r="P1160" s="3">
        <v>1575</v>
      </c>
      <c r="Q1160" s="3">
        <v>2250</v>
      </c>
      <c r="R1160" s="6">
        <v>40379</v>
      </c>
      <c r="S1160" s="9">
        <f t="shared" si="139"/>
        <v>40379</v>
      </c>
      <c r="T1160" s="9">
        <f t="shared" si="138"/>
        <v>47684</v>
      </c>
      <c r="U1160" s="2"/>
      <c r="V1160" s="2"/>
      <c r="W1160" s="2"/>
    </row>
    <row r="1161" spans="1:23" ht="14.5" hidden="1" x14ac:dyDescent="0.35">
      <c r="A1161" s="3" t="s">
        <v>1958</v>
      </c>
      <c r="B1161" s="3" t="str">
        <f>INDEX('Plant data'!D:D,MATCH('Blast furnaces'!$A1161,'Plant data'!$A:$A,0))</f>
        <v>Bokaro Steel City</v>
      </c>
      <c r="C1161" s="3" t="str">
        <f>INDEX('Plant data'!E:E,MATCH('Blast furnaces'!$A1161,'Plant data'!$A:$A,0))</f>
        <v>Jharkhand</v>
      </c>
      <c r="D1161" s="3" t="str">
        <f>INDEX('Plant data'!F:F,MATCH('Blast furnaces'!$A1161,'Plant data'!$A:$A,0))</f>
        <v>India</v>
      </c>
      <c r="E1161" s="3" t="s">
        <v>1962</v>
      </c>
      <c r="F1161" s="3" t="s">
        <v>79</v>
      </c>
      <c r="G1161" s="5" t="s">
        <v>1960</v>
      </c>
      <c r="H1161" s="3" t="s">
        <v>29</v>
      </c>
      <c r="I1161" s="3" t="s">
        <v>30</v>
      </c>
      <c r="J1161" s="3" t="s">
        <v>30</v>
      </c>
      <c r="K1161" s="3">
        <v>1978</v>
      </c>
      <c r="L1161" s="3">
        <v>47</v>
      </c>
      <c r="M1161" s="3" t="s">
        <v>30</v>
      </c>
      <c r="N1161" s="3" t="s">
        <v>30</v>
      </c>
      <c r="O1161" s="3" t="s">
        <v>30</v>
      </c>
      <c r="P1161" s="3">
        <v>1050</v>
      </c>
      <c r="Q1161" s="3">
        <v>1758</v>
      </c>
      <c r="R1161" s="8"/>
      <c r="S1161" s="9" t="str">
        <f t="shared" si="139"/>
        <v/>
      </c>
      <c r="T1161" s="9" t="str">
        <f t="shared" si="138"/>
        <v/>
      </c>
      <c r="U1161" s="2"/>
      <c r="V1161" s="2"/>
      <c r="W1161" s="2"/>
    </row>
    <row r="1162" spans="1:23" ht="14.5" hidden="1" x14ac:dyDescent="0.35">
      <c r="A1162" s="3" t="s">
        <v>1958</v>
      </c>
      <c r="B1162" s="3" t="str">
        <f>INDEX('Plant data'!D:D,MATCH('Blast furnaces'!$A1162,'Plant data'!$A:$A,0))</f>
        <v>Bokaro Steel City</v>
      </c>
      <c r="C1162" s="3" t="str">
        <f>INDEX('Plant data'!E:E,MATCH('Blast furnaces'!$A1162,'Plant data'!$A:$A,0))</f>
        <v>Jharkhand</v>
      </c>
      <c r="D1162" s="3" t="str">
        <f>INDEX('Plant data'!F:F,MATCH('Blast furnaces'!$A1162,'Plant data'!$A:$A,0))</f>
        <v>India</v>
      </c>
      <c r="E1162" s="3" t="s">
        <v>1963</v>
      </c>
      <c r="F1162" s="3" t="s">
        <v>48</v>
      </c>
      <c r="G1162" s="5" t="s">
        <v>1960</v>
      </c>
      <c r="H1162" s="3" t="s">
        <v>29</v>
      </c>
      <c r="I1162" s="3" t="s">
        <v>30</v>
      </c>
      <c r="J1162" s="3" t="s">
        <v>30</v>
      </c>
      <c r="K1162" s="3" t="s">
        <v>30</v>
      </c>
      <c r="L1162" s="3" t="s">
        <v>30</v>
      </c>
      <c r="M1162" s="3" t="s">
        <v>30</v>
      </c>
      <c r="N1162" s="3" t="s">
        <v>30</v>
      </c>
      <c r="O1162" s="3" t="s">
        <v>30</v>
      </c>
      <c r="P1162" s="3">
        <v>1050</v>
      </c>
      <c r="Q1162" s="3">
        <v>1758</v>
      </c>
      <c r="R1162" s="4">
        <v>44805</v>
      </c>
      <c r="S1162" s="9">
        <f t="shared" si="139"/>
        <v>44805</v>
      </c>
      <c r="T1162" s="9">
        <f t="shared" si="138"/>
        <v>52110</v>
      </c>
      <c r="U1162" s="2"/>
      <c r="V1162" s="2"/>
      <c r="W1162" s="2"/>
    </row>
    <row r="1163" spans="1:23" ht="14.5" hidden="1" x14ac:dyDescent="0.35">
      <c r="A1163" s="3" t="s">
        <v>1958</v>
      </c>
      <c r="B1163" s="3" t="str">
        <f>INDEX('Plant data'!D:D,MATCH('Blast furnaces'!$A1163,'Plant data'!$A:$A,0))</f>
        <v>Bokaro Steel City</v>
      </c>
      <c r="C1163" s="3" t="str">
        <f>INDEX('Plant data'!E:E,MATCH('Blast furnaces'!$A1163,'Plant data'!$A:$A,0))</f>
        <v>Jharkhand</v>
      </c>
      <c r="D1163" s="3" t="str">
        <f>INDEX('Plant data'!F:F,MATCH('Blast furnaces'!$A1163,'Plant data'!$A:$A,0))</f>
        <v>India</v>
      </c>
      <c r="E1163" s="3" t="s">
        <v>1964</v>
      </c>
      <c r="F1163" s="3" t="s">
        <v>39</v>
      </c>
      <c r="G1163" s="5" t="s">
        <v>1960</v>
      </c>
      <c r="H1163" s="3" t="s">
        <v>29</v>
      </c>
      <c r="I1163" s="3" t="s">
        <v>30</v>
      </c>
      <c r="J1163" s="3" t="s">
        <v>30</v>
      </c>
      <c r="K1163" s="3" t="s">
        <v>30</v>
      </c>
      <c r="L1163" s="3" t="s">
        <v>30</v>
      </c>
      <c r="M1163" s="3" t="s">
        <v>30</v>
      </c>
      <c r="N1163" s="3" t="s">
        <v>30</v>
      </c>
      <c r="O1163" s="3" t="s">
        <v>30</v>
      </c>
      <c r="P1163" s="3">
        <v>1050</v>
      </c>
      <c r="Q1163" s="3">
        <v>1758</v>
      </c>
      <c r="R1163" s="4">
        <v>40940</v>
      </c>
      <c r="S1163" s="9">
        <f t="shared" si="139"/>
        <v>40940</v>
      </c>
      <c r="T1163" s="9">
        <f t="shared" si="138"/>
        <v>48245</v>
      </c>
      <c r="U1163" s="2"/>
      <c r="V1163" s="2"/>
      <c r="W1163" s="2"/>
    </row>
    <row r="1164" spans="1:23" ht="14.5" hidden="1" x14ac:dyDescent="0.35">
      <c r="A1164" s="3" t="s">
        <v>1958</v>
      </c>
      <c r="B1164" s="3" t="str">
        <f>INDEX('Plant data'!D:D,MATCH('Blast furnaces'!$A1164,'Plant data'!$A:$A,0))</f>
        <v>Bokaro Steel City</v>
      </c>
      <c r="C1164" s="3" t="str">
        <f>INDEX('Plant data'!E:E,MATCH('Blast furnaces'!$A1164,'Plant data'!$A:$A,0))</f>
        <v>Jharkhand</v>
      </c>
      <c r="D1164" s="3" t="str">
        <f>INDEX('Plant data'!F:F,MATCH('Blast furnaces'!$A1164,'Plant data'!$A:$A,0))</f>
        <v>India</v>
      </c>
      <c r="E1164" s="3" t="s">
        <v>1965</v>
      </c>
      <c r="F1164" s="3" t="s">
        <v>62</v>
      </c>
      <c r="G1164" s="5" t="s">
        <v>1960</v>
      </c>
      <c r="H1164" s="3" t="s">
        <v>313</v>
      </c>
      <c r="I1164" s="4">
        <v>40940</v>
      </c>
      <c r="J1164" s="3">
        <v>2025</v>
      </c>
      <c r="K1164" s="3" t="s">
        <v>30</v>
      </c>
      <c r="L1164" s="3" t="s">
        <v>30</v>
      </c>
      <c r="M1164" s="3" t="s">
        <v>30</v>
      </c>
      <c r="N1164" s="3" t="s">
        <v>30</v>
      </c>
      <c r="O1164" s="3" t="s">
        <v>30</v>
      </c>
      <c r="P1164" s="3">
        <v>2800</v>
      </c>
      <c r="Q1164" s="3">
        <v>4060</v>
      </c>
      <c r="R1164" s="8"/>
      <c r="S1164" s="9" t="str">
        <f t="shared" si="139"/>
        <v/>
      </c>
      <c r="T1164" s="2"/>
      <c r="U1164" s="2"/>
      <c r="V1164" s="2"/>
      <c r="W1164" s="2"/>
    </row>
    <row r="1165" spans="1:23" ht="14.5" hidden="1" x14ac:dyDescent="0.35">
      <c r="A1165" s="3" t="s">
        <v>1958</v>
      </c>
      <c r="B1165" s="3" t="str">
        <f>INDEX('Plant data'!D:D,MATCH('Blast furnaces'!$A1165,'Plant data'!$A:$A,0))</f>
        <v>Bokaro Steel City</v>
      </c>
      <c r="C1165" s="3" t="str">
        <f>INDEX('Plant data'!E:E,MATCH('Blast furnaces'!$A1165,'Plant data'!$A:$A,0))</f>
        <v>Jharkhand</v>
      </c>
      <c r="D1165" s="3" t="str">
        <f>INDEX('Plant data'!F:F,MATCH('Blast furnaces'!$A1165,'Plant data'!$A:$A,0))</f>
        <v>India</v>
      </c>
      <c r="E1165" s="3" t="s">
        <v>1966</v>
      </c>
      <c r="F1165" s="3" t="s">
        <v>180</v>
      </c>
      <c r="G1165" s="5" t="s">
        <v>1960</v>
      </c>
      <c r="H1165" s="3" t="s">
        <v>313</v>
      </c>
      <c r="I1165" s="4">
        <v>40940</v>
      </c>
      <c r="J1165" s="3">
        <v>2025</v>
      </c>
      <c r="K1165" s="3" t="s">
        <v>30</v>
      </c>
      <c r="L1165" s="3" t="s">
        <v>30</v>
      </c>
      <c r="M1165" s="3" t="s">
        <v>30</v>
      </c>
      <c r="N1165" s="3" t="s">
        <v>30</v>
      </c>
      <c r="O1165" s="3" t="s">
        <v>30</v>
      </c>
      <c r="P1165" s="3">
        <v>2800</v>
      </c>
      <c r="Q1165" s="3">
        <v>4060</v>
      </c>
      <c r="R1165" s="8"/>
      <c r="S1165" s="9" t="str">
        <f t="shared" si="139"/>
        <v/>
      </c>
      <c r="T1165" s="2"/>
      <c r="U1165" s="2"/>
      <c r="V1165" s="2"/>
      <c r="W1165" s="2"/>
    </row>
    <row r="1166" spans="1:23" ht="14.5" hidden="1" x14ac:dyDescent="0.35">
      <c r="A1166" s="3" t="s">
        <v>1967</v>
      </c>
      <c r="B1166" s="3" t="str">
        <f>INDEX('Plant data'!D:D,MATCH('Blast furnaces'!$A1166,'Plant data'!$A:$A,0))</f>
        <v>Durgapur</v>
      </c>
      <c r="C1166" s="3" t="str">
        <f>INDEX('Plant data'!E:E,MATCH('Blast furnaces'!$A1166,'Plant data'!$A:$A,0))</f>
        <v>West Bengal</v>
      </c>
      <c r="D1166" s="3" t="str">
        <f>INDEX('Plant data'!F:F,MATCH('Blast furnaces'!$A1166,'Plant data'!$A:$A,0))</f>
        <v>India</v>
      </c>
      <c r="E1166" s="3" t="s">
        <v>1968</v>
      </c>
      <c r="F1166" s="3" t="s">
        <v>27</v>
      </c>
      <c r="G1166" s="5" t="s">
        <v>1969</v>
      </c>
      <c r="H1166" s="3" t="s">
        <v>29</v>
      </c>
      <c r="I1166" s="3" t="s">
        <v>30</v>
      </c>
      <c r="J1166" s="3" t="s">
        <v>30</v>
      </c>
      <c r="K1166" s="3">
        <v>1959</v>
      </c>
      <c r="L1166" s="3">
        <v>66</v>
      </c>
      <c r="M1166" s="3" t="s">
        <v>30</v>
      </c>
      <c r="N1166" s="3" t="s">
        <v>30</v>
      </c>
      <c r="O1166" s="3" t="s">
        <v>30</v>
      </c>
      <c r="P1166" s="3">
        <v>805</v>
      </c>
      <c r="Q1166" s="3">
        <v>1207</v>
      </c>
      <c r="R1166" s="7">
        <v>34304</v>
      </c>
      <c r="S1166" s="9">
        <f t="shared" si="139"/>
        <v>34304</v>
      </c>
      <c r="T1166" s="9">
        <f t="shared" ref="T1166:T1171" si="140">IF(R1166="","",EDATE(S1166,240))</f>
        <v>41609</v>
      </c>
      <c r="U1166" s="2"/>
      <c r="V1166" s="2"/>
      <c r="W1166" s="2"/>
    </row>
    <row r="1167" spans="1:23" ht="14.5" hidden="1" x14ac:dyDescent="0.35">
      <c r="A1167" s="3" t="s">
        <v>1967</v>
      </c>
      <c r="B1167" s="3" t="str">
        <f>INDEX('Plant data'!D:D,MATCH('Blast furnaces'!$A1167,'Plant data'!$A:$A,0))</f>
        <v>Durgapur</v>
      </c>
      <c r="C1167" s="3" t="str">
        <f>INDEX('Plant data'!E:E,MATCH('Blast furnaces'!$A1167,'Plant data'!$A:$A,0))</f>
        <v>West Bengal</v>
      </c>
      <c r="D1167" s="3" t="str">
        <f>INDEX('Plant data'!F:F,MATCH('Blast furnaces'!$A1167,'Plant data'!$A:$A,0))</f>
        <v>India</v>
      </c>
      <c r="E1167" s="3" t="s">
        <v>1970</v>
      </c>
      <c r="F1167" s="3" t="s">
        <v>79</v>
      </c>
      <c r="G1167" s="5" t="s">
        <v>1969</v>
      </c>
      <c r="H1167" s="3" t="s">
        <v>29</v>
      </c>
      <c r="I1167" s="3" t="s">
        <v>30</v>
      </c>
      <c r="J1167" s="3" t="s">
        <v>30</v>
      </c>
      <c r="K1167" s="3" t="s">
        <v>30</v>
      </c>
      <c r="L1167" s="3" t="s">
        <v>30</v>
      </c>
      <c r="M1167" s="3" t="s">
        <v>30</v>
      </c>
      <c r="N1167" s="3" t="s">
        <v>30</v>
      </c>
      <c r="O1167" s="3" t="s">
        <v>30</v>
      </c>
      <c r="P1167" s="3">
        <v>805</v>
      </c>
      <c r="Q1167" s="3">
        <v>1204</v>
      </c>
      <c r="R1167" s="8"/>
      <c r="S1167" s="9" t="str">
        <f t="shared" si="139"/>
        <v/>
      </c>
      <c r="T1167" s="9" t="str">
        <f t="shared" si="140"/>
        <v/>
      </c>
      <c r="U1167" s="2"/>
      <c r="V1167" s="2"/>
      <c r="W1167" s="2"/>
    </row>
    <row r="1168" spans="1:23" ht="14.5" hidden="1" x14ac:dyDescent="0.35">
      <c r="A1168" s="3" t="s">
        <v>1967</v>
      </c>
      <c r="B1168" s="3" t="str">
        <f>INDEX('Plant data'!D:D,MATCH('Blast furnaces'!$A1168,'Plant data'!$A:$A,0))</f>
        <v>Durgapur</v>
      </c>
      <c r="C1168" s="3" t="str">
        <f>INDEX('Plant data'!E:E,MATCH('Blast furnaces'!$A1168,'Plant data'!$A:$A,0))</f>
        <v>West Bengal</v>
      </c>
      <c r="D1168" s="3" t="str">
        <f>INDEX('Plant data'!F:F,MATCH('Blast furnaces'!$A1168,'Plant data'!$A:$A,0))</f>
        <v>India</v>
      </c>
      <c r="E1168" s="3" t="s">
        <v>1971</v>
      </c>
      <c r="F1168" s="3" t="s">
        <v>48</v>
      </c>
      <c r="G1168" s="5" t="s">
        <v>1969</v>
      </c>
      <c r="H1168" s="3" t="s">
        <v>29</v>
      </c>
      <c r="I1168" s="3" t="s">
        <v>30</v>
      </c>
      <c r="J1168" s="3" t="s">
        <v>30</v>
      </c>
      <c r="K1168" s="3">
        <v>1967</v>
      </c>
      <c r="L1168" s="3">
        <v>58</v>
      </c>
      <c r="M1168" s="3" t="s">
        <v>30</v>
      </c>
      <c r="N1168" s="3" t="s">
        <v>30</v>
      </c>
      <c r="O1168" s="3" t="s">
        <v>30</v>
      </c>
      <c r="P1168" s="3">
        <v>945</v>
      </c>
      <c r="Q1168" s="3">
        <v>1539</v>
      </c>
      <c r="R1168" s="4">
        <v>35156</v>
      </c>
      <c r="S1168" s="9">
        <f t="shared" si="139"/>
        <v>35156</v>
      </c>
      <c r="T1168" s="9">
        <f t="shared" si="140"/>
        <v>42461</v>
      </c>
      <c r="U1168" s="2"/>
      <c r="V1168" s="2"/>
      <c r="W1168" s="2"/>
    </row>
    <row r="1169" spans="1:23" ht="14.5" hidden="1" x14ac:dyDescent="0.35">
      <c r="A1169" s="3" t="s">
        <v>1972</v>
      </c>
      <c r="B1169" s="3" t="str">
        <f>INDEX('Plant data'!D:D,MATCH('Blast furnaces'!$A1169,'Plant data'!$A:$A,0))</f>
        <v>Rourkela</v>
      </c>
      <c r="C1169" s="3" t="str">
        <f>INDEX('Plant data'!E:E,MATCH('Blast furnaces'!$A1169,'Plant data'!$A:$A,0))</f>
        <v>Odisha</v>
      </c>
      <c r="D1169" s="3" t="str">
        <f>INDEX('Plant data'!F:F,MATCH('Blast furnaces'!$A1169,'Plant data'!$A:$A,0))</f>
        <v>India</v>
      </c>
      <c r="E1169" s="3" t="s">
        <v>1973</v>
      </c>
      <c r="F1169" s="3" t="s">
        <v>33</v>
      </c>
      <c r="G1169" s="5" t="s">
        <v>1974</v>
      </c>
      <c r="H1169" s="3" t="s">
        <v>29</v>
      </c>
      <c r="I1169" s="3">
        <v>1953</v>
      </c>
      <c r="J1169" s="3" t="s">
        <v>30</v>
      </c>
      <c r="K1169" s="3">
        <v>1959</v>
      </c>
      <c r="L1169" s="3">
        <v>66</v>
      </c>
      <c r="M1169" s="3" t="s">
        <v>30</v>
      </c>
      <c r="N1169" s="3" t="s">
        <v>30</v>
      </c>
      <c r="O1169" s="3" t="s">
        <v>30</v>
      </c>
      <c r="P1169" s="3">
        <v>1059</v>
      </c>
      <c r="Q1169" s="3">
        <v>1491</v>
      </c>
      <c r="R1169" s="6">
        <v>43228</v>
      </c>
      <c r="S1169" s="9">
        <f t="shared" si="139"/>
        <v>43228</v>
      </c>
      <c r="T1169" s="9">
        <f t="shared" si="140"/>
        <v>50533</v>
      </c>
      <c r="U1169" s="2"/>
      <c r="V1169" s="2"/>
      <c r="W1169" s="2"/>
    </row>
    <row r="1170" spans="1:23" ht="14.5" hidden="1" x14ac:dyDescent="0.35">
      <c r="A1170" s="3" t="s">
        <v>1972</v>
      </c>
      <c r="B1170" s="3" t="str">
        <f>INDEX('Plant data'!D:D,MATCH('Blast furnaces'!$A1170,'Plant data'!$A:$A,0))</f>
        <v>Rourkela</v>
      </c>
      <c r="C1170" s="3" t="str">
        <f>INDEX('Plant data'!E:E,MATCH('Blast furnaces'!$A1170,'Plant data'!$A:$A,0))</f>
        <v>Odisha</v>
      </c>
      <c r="D1170" s="3" t="str">
        <f>INDEX('Plant data'!F:F,MATCH('Blast furnaces'!$A1170,'Plant data'!$A:$A,0))</f>
        <v>India</v>
      </c>
      <c r="E1170" s="3" t="s">
        <v>1975</v>
      </c>
      <c r="F1170" s="3" t="s">
        <v>48</v>
      </c>
      <c r="G1170" s="5" t="s">
        <v>1974</v>
      </c>
      <c r="H1170" s="3" t="s">
        <v>29</v>
      </c>
      <c r="I1170" s="3" t="s">
        <v>30</v>
      </c>
      <c r="J1170" s="3" t="s">
        <v>30</v>
      </c>
      <c r="K1170" s="3">
        <v>1967</v>
      </c>
      <c r="L1170" s="3">
        <v>58</v>
      </c>
      <c r="M1170" s="3" t="s">
        <v>30</v>
      </c>
      <c r="N1170" s="3" t="s">
        <v>30</v>
      </c>
      <c r="O1170" s="3" t="s">
        <v>30</v>
      </c>
      <c r="P1170" s="3">
        <v>641</v>
      </c>
      <c r="Q1170" s="3">
        <v>1658</v>
      </c>
      <c r="R1170" s="6">
        <v>44083</v>
      </c>
      <c r="S1170" s="9">
        <f t="shared" si="139"/>
        <v>44083</v>
      </c>
      <c r="T1170" s="9">
        <f t="shared" si="140"/>
        <v>51388</v>
      </c>
      <c r="U1170" s="2"/>
      <c r="V1170" s="2"/>
      <c r="W1170" s="2"/>
    </row>
    <row r="1171" spans="1:23" ht="14.5" hidden="1" x14ac:dyDescent="0.35">
      <c r="A1171" s="3" t="s">
        <v>1972</v>
      </c>
      <c r="B1171" s="3" t="str">
        <f>INDEX('Plant data'!D:D,MATCH('Blast furnaces'!$A1171,'Plant data'!$A:$A,0))</f>
        <v>Rourkela</v>
      </c>
      <c r="C1171" s="3" t="str">
        <f>INDEX('Plant data'!E:E,MATCH('Blast furnaces'!$A1171,'Plant data'!$A:$A,0))</f>
        <v>Odisha</v>
      </c>
      <c r="D1171" s="3" t="str">
        <f>INDEX('Plant data'!F:F,MATCH('Blast furnaces'!$A1171,'Plant data'!$A:$A,0))</f>
        <v>India</v>
      </c>
      <c r="E1171" s="3" t="s">
        <v>1976</v>
      </c>
      <c r="F1171" s="3" t="s">
        <v>39</v>
      </c>
      <c r="G1171" s="5" t="s">
        <v>1974</v>
      </c>
      <c r="H1171" s="3" t="s">
        <v>29</v>
      </c>
      <c r="I1171" s="3">
        <v>2008</v>
      </c>
      <c r="J1171" s="3" t="s">
        <v>30</v>
      </c>
      <c r="K1171" s="3">
        <v>2013</v>
      </c>
      <c r="L1171" s="3">
        <v>12</v>
      </c>
      <c r="M1171" s="3" t="s">
        <v>30</v>
      </c>
      <c r="N1171" s="3" t="s">
        <v>30</v>
      </c>
      <c r="O1171" s="3" t="s">
        <v>30</v>
      </c>
      <c r="P1171" s="3">
        <v>2800</v>
      </c>
      <c r="Q1171" s="3">
        <v>4060</v>
      </c>
      <c r="R1171" s="8"/>
      <c r="S1171" s="9" t="str">
        <f t="shared" si="139"/>
        <v/>
      </c>
      <c r="T1171" s="9" t="str">
        <f t="shared" si="140"/>
        <v/>
      </c>
      <c r="U1171" s="2"/>
      <c r="V1171" s="2"/>
      <c r="W1171" s="2"/>
    </row>
    <row r="1172" spans="1:23" ht="14.5" hidden="1" x14ac:dyDescent="0.35">
      <c r="A1172" s="3" t="s">
        <v>1972</v>
      </c>
      <c r="B1172" s="3" t="str">
        <f>INDEX('Plant data'!D:D,MATCH('Blast furnaces'!$A1172,'Plant data'!$A:$A,0))</f>
        <v>Rourkela</v>
      </c>
      <c r="C1172" s="3" t="str">
        <f>INDEX('Plant data'!E:E,MATCH('Blast furnaces'!$A1172,'Plant data'!$A:$A,0))</f>
        <v>Odisha</v>
      </c>
      <c r="D1172" s="3" t="str">
        <f>INDEX('Plant data'!F:F,MATCH('Blast furnaces'!$A1172,'Plant data'!$A:$A,0))</f>
        <v>India</v>
      </c>
      <c r="E1172" s="3" t="s">
        <v>1977</v>
      </c>
      <c r="F1172" s="3" t="s">
        <v>62</v>
      </c>
      <c r="G1172" s="5" t="s">
        <v>1974</v>
      </c>
      <c r="H1172" s="3" t="s">
        <v>313</v>
      </c>
      <c r="I1172" s="3" t="s">
        <v>30</v>
      </c>
      <c r="J1172" s="3" t="s">
        <v>30</v>
      </c>
      <c r="K1172" s="3">
        <v>2030</v>
      </c>
      <c r="L1172" s="8"/>
      <c r="M1172" s="3" t="s">
        <v>30</v>
      </c>
      <c r="N1172" s="3" t="s">
        <v>30</v>
      </c>
      <c r="O1172" s="3" t="s">
        <v>30</v>
      </c>
      <c r="P1172" s="8"/>
      <c r="Q1172" s="3" t="s">
        <v>30</v>
      </c>
      <c r="R1172" s="8"/>
      <c r="S1172" s="9" t="str">
        <f t="shared" si="139"/>
        <v/>
      </c>
      <c r="T1172" s="2"/>
      <c r="U1172" s="2"/>
      <c r="V1172" s="2"/>
      <c r="W1172" s="2"/>
    </row>
    <row r="1173" spans="1:23" ht="14.5" hidden="1" x14ac:dyDescent="0.35">
      <c r="A1173" s="3" t="s">
        <v>1978</v>
      </c>
      <c r="B1173" s="3" t="str">
        <f>INDEX('Plant data'!D:D,MATCH('Blast furnaces'!$A1173,'Plant data'!$A:$A,0))</f>
        <v>Jamshedpur</v>
      </c>
      <c r="C1173" s="3" t="str">
        <f>INDEX('Plant data'!E:E,MATCH('Blast furnaces'!$A1173,'Plant data'!$A:$A,0))</f>
        <v>Jharkhand</v>
      </c>
      <c r="D1173" s="3" t="str">
        <f>INDEX('Plant data'!F:F,MATCH('Blast furnaces'!$A1173,'Plant data'!$A:$A,0))</f>
        <v>India</v>
      </c>
      <c r="E1173" s="3" t="s">
        <v>1979</v>
      </c>
      <c r="F1173" s="3" t="s">
        <v>1980</v>
      </c>
      <c r="G1173" s="5" t="s">
        <v>1981</v>
      </c>
      <c r="H1173" s="3" t="s">
        <v>29</v>
      </c>
      <c r="I1173" s="3">
        <v>1955</v>
      </c>
      <c r="J1173" s="3" t="s">
        <v>30</v>
      </c>
      <c r="K1173" s="3">
        <v>1958</v>
      </c>
      <c r="L1173" s="3">
        <v>67</v>
      </c>
      <c r="M1173" s="3" t="s">
        <v>30</v>
      </c>
      <c r="N1173" s="3" t="s">
        <v>30</v>
      </c>
      <c r="O1173" s="3" t="s">
        <v>30</v>
      </c>
      <c r="P1173" s="3">
        <v>1570</v>
      </c>
      <c r="Q1173" s="3">
        <v>1860</v>
      </c>
      <c r="R1173" s="3">
        <v>2013</v>
      </c>
      <c r="S1173" s="9">
        <f t="shared" si="139"/>
        <v>41275</v>
      </c>
      <c r="T1173" s="9">
        <f t="shared" ref="T1173:T1186" si="141">IF(R1173="","",EDATE(S1173,240))</f>
        <v>48580</v>
      </c>
      <c r="U1173" s="2"/>
      <c r="V1173" s="2"/>
      <c r="W1173" s="2"/>
    </row>
    <row r="1174" spans="1:23" ht="14.5" hidden="1" x14ac:dyDescent="0.35">
      <c r="A1174" s="3" t="s">
        <v>1978</v>
      </c>
      <c r="B1174" s="3" t="str">
        <f>INDEX('Plant data'!D:D,MATCH('Blast furnaces'!$A1174,'Plant data'!$A:$A,0))</f>
        <v>Jamshedpur</v>
      </c>
      <c r="C1174" s="3" t="str">
        <f>INDEX('Plant data'!E:E,MATCH('Blast furnaces'!$A1174,'Plant data'!$A:$A,0))</f>
        <v>Jharkhand</v>
      </c>
      <c r="D1174" s="3" t="str">
        <f>INDEX('Plant data'!F:F,MATCH('Blast furnaces'!$A1174,'Plant data'!$A:$A,0))</f>
        <v>India</v>
      </c>
      <c r="E1174" s="3" t="s">
        <v>1982</v>
      </c>
      <c r="F1174" s="3" t="s">
        <v>480</v>
      </c>
      <c r="G1174" s="5" t="s">
        <v>1981</v>
      </c>
      <c r="H1174" s="3" t="s">
        <v>29</v>
      </c>
      <c r="I1174" s="6">
        <v>6191</v>
      </c>
      <c r="J1174" s="3" t="s">
        <v>30</v>
      </c>
      <c r="K1174" s="3">
        <v>1924</v>
      </c>
      <c r="L1174" s="3">
        <v>101</v>
      </c>
      <c r="M1174" s="3" t="s">
        <v>30</v>
      </c>
      <c r="N1174" s="3" t="s">
        <v>30</v>
      </c>
      <c r="O1174" s="3" t="s">
        <v>30</v>
      </c>
      <c r="P1174" s="3">
        <v>700</v>
      </c>
      <c r="Q1174" s="3" t="s">
        <v>30</v>
      </c>
      <c r="R1174" s="6">
        <v>40078</v>
      </c>
      <c r="S1174" s="9">
        <f t="shared" si="139"/>
        <v>40078</v>
      </c>
      <c r="T1174" s="9">
        <f t="shared" si="141"/>
        <v>47383</v>
      </c>
      <c r="U1174" s="2"/>
      <c r="V1174" s="2"/>
      <c r="W1174" s="2"/>
    </row>
    <row r="1175" spans="1:23" ht="14.5" hidden="1" x14ac:dyDescent="0.35">
      <c r="A1175" s="3" t="s">
        <v>1978</v>
      </c>
      <c r="B1175" s="3" t="str">
        <f>INDEX('Plant data'!D:D,MATCH('Blast furnaces'!$A1175,'Plant data'!$A:$A,0))</f>
        <v>Jamshedpur</v>
      </c>
      <c r="C1175" s="3" t="str">
        <f>INDEX('Plant data'!E:E,MATCH('Blast furnaces'!$A1175,'Plant data'!$A:$A,0))</f>
        <v>Jharkhand</v>
      </c>
      <c r="D1175" s="3" t="str">
        <f>INDEX('Plant data'!F:F,MATCH('Blast furnaces'!$A1175,'Plant data'!$A:$A,0))</f>
        <v>India</v>
      </c>
      <c r="E1175" s="3" t="s">
        <v>1983</v>
      </c>
      <c r="F1175" s="3" t="s">
        <v>1984</v>
      </c>
      <c r="G1175" s="5" t="s">
        <v>1981</v>
      </c>
      <c r="H1175" s="3" t="s">
        <v>29</v>
      </c>
      <c r="I1175" s="6">
        <v>6191</v>
      </c>
      <c r="J1175" s="3" t="s">
        <v>30</v>
      </c>
      <c r="K1175" s="3">
        <v>1922</v>
      </c>
      <c r="L1175" s="3">
        <v>103</v>
      </c>
      <c r="M1175" s="3" t="s">
        <v>30</v>
      </c>
      <c r="N1175" s="3" t="s">
        <v>30</v>
      </c>
      <c r="O1175" s="3" t="s">
        <v>30</v>
      </c>
      <c r="P1175" s="3">
        <v>975</v>
      </c>
      <c r="Q1175" s="3" t="s">
        <v>30</v>
      </c>
      <c r="R1175" s="3">
        <v>2018</v>
      </c>
      <c r="S1175" s="9">
        <f t="shared" si="139"/>
        <v>43101</v>
      </c>
      <c r="T1175" s="9">
        <f t="shared" si="141"/>
        <v>50406</v>
      </c>
      <c r="U1175" s="2"/>
      <c r="V1175" s="2"/>
      <c r="W1175" s="2"/>
    </row>
    <row r="1176" spans="1:23" ht="14.5" hidden="1" x14ac:dyDescent="0.35">
      <c r="A1176" s="3" t="s">
        <v>1978</v>
      </c>
      <c r="B1176" s="3" t="str">
        <f>INDEX('Plant data'!D:D,MATCH('Blast furnaces'!$A1176,'Plant data'!$A:$A,0))</f>
        <v>Jamshedpur</v>
      </c>
      <c r="C1176" s="3" t="str">
        <f>INDEX('Plant data'!E:E,MATCH('Blast furnaces'!$A1176,'Plant data'!$A:$A,0))</f>
        <v>Jharkhand</v>
      </c>
      <c r="D1176" s="3" t="str">
        <f>INDEX('Plant data'!F:F,MATCH('Blast furnaces'!$A1176,'Plant data'!$A:$A,0))</f>
        <v>India</v>
      </c>
      <c r="E1176" s="3" t="s">
        <v>1985</v>
      </c>
      <c r="F1176" s="3" t="s">
        <v>1986</v>
      </c>
      <c r="G1176" s="5" t="s">
        <v>1981</v>
      </c>
      <c r="H1176" s="3" t="s">
        <v>29</v>
      </c>
      <c r="I1176" s="6">
        <v>6191</v>
      </c>
      <c r="J1176" s="3" t="s">
        <v>30</v>
      </c>
      <c r="K1176" s="3">
        <v>1919</v>
      </c>
      <c r="L1176" s="3">
        <v>106</v>
      </c>
      <c r="M1176" s="3" t="s">
        <v>30</v>
      </c>
      <c r="N1176" s="3" t="s">
        <v>30</v>
      </c>
      <c r="O1176" s="3" t="s">
        <v>30</v>
      </c>
      <c r="P1176" s="3">
        <v>975</v>
      </c>
      <c r="Q1176" s="3" t="s">
        <v>30</v>
      </c>
      <c r="R1176" s="3">
        <v>2018</v>
      </c>
      <c r="S1176" s="9">
        <f t="shared" si="139"/>
        <v>43101</v>
      </c>
      <c r="T1176" s="9">
        <f t="shared" si="141"/>
        <v>50406</v>
      </c>
      <c r="U1176" s="2"/>
      <c r="V1176" s="2"/>
      <c r="W1176" s="2"/>
    </row>
    <row r="1177" spans="1:23" ht="14.5" hidden="1" x14ac:dyDescent="0.35">
      <c r="A1177" s="3" t="s">
        <v>1978</v>
      </c>
      <c r="B1177" s="3" t="str">
        <f>INDEX('Plant data'!D:D,MATCH('Blast furnaces'!$A1177,'Plant data'!$A:$A,0))</f>
        <v>Jamshedpur</v>
      </c>
      <c r="C1177" s="3" t="str">
        <f>INDEX('Plant data'!E:E,MATCH('Blast furnaces'!$A1177,'Plant data'!$A:$A,0))</f>
        <v>Jharkhand</v>
      </c>
      <c r="D1177" s="3" t="str">
        <f>INDEX('Plant data'!F:F,MATCH('Blast furnaces'!$A1177,'Plant data'!$A:$A,0))</f>
        <v>India</v>
      </c>
      <c r="E1177" s="3" t="s">
        <v>1987</v>
      </c>
      <c r="F1177" s="3" t="s">
        <v>1988</v>
      </c>
      <c r="G1177" s="5" t="s">
        <v>1981</v>
      </c>
      <c r="H1177" s="3" t="s">
        <v>29</v>
      </c>
      <c r="I1177" s="3" t="s">
        <v>30</v>
      </c>
      <c r="J1177" s="3" t="s">
        <v>30</v>
      </c>
      <c r="K1177" s="3">
        <v>1992</v>
      </c>
      <c r="L1177" s="3">
        <v>33</v>
      </c>
      <c r="M1177" s="3" t="s">
        <v>30</v>
      </c>
      <c r="N1177" s="3" t="s">
        <v>30</v>
      </c>
      <c r="O1177" s="3" t="s">
        <v>30</v>
      </c>
      <c r="P1177" s="3">
        <v>1800</v>
      </c>
      <c r="Q1177" s="3">
        <v>2643</v>
      </c>
      <c r="R1177" s="6">
        <v>38448</v>
      </c>
      <c r="S1177" s="9">
        <f t="shared" si="139"/>
        <v>38448</v>
      </c>
      <c r="T1177" s="9">
        <f t="shared" si="141"/>
        <v>45753</v>
      </c>
      <c r="U1177" s="2"/>
      <c r="V1177" s="2"/>
      <c r="W1177" s="2"/>
    </row>
    <row r="1178" spans="1:23" ht="14.5" hidden="1" x14ac:dyDescent="0.35">
      <c r="A1178" s="3" t="s">
        <v>1978</v>
      </c>
      <c r="B1178" s="3" t="str">
        <f>INDEX('Plant data'!D:D,MATCH('Blast furnaces'!$A1178,'Plant data'!$A:$A,0))</f>
        <v>Jamshedpur</v>
      </c>
      <c r="C1178" s="3" t="str">
        <f>INDEX('Plant data'!E:E,MATCH('Blast furnaces'!$A1178,'Plant data'!$A:$A,0))</f>
        <v>Jharkhand</v>
      </c>
      <c r="D1178" s="3" t="str">
        <f>INDEX('Plant data'!F:F,MATCH('Blast furnaces'!$A1178,'Plant data'!$A:$A,0))</f>
        <v>India</v>
      </c>
      <c r="E1178" s="3" t="s">
        <v>1989</v>
      </c>
      <c r="F1178" s="3" t="s">
        <v>1990</v>
      </c>
      <c r="G1178" s="5" t="s">
        <v>1981</v>
      </c>
      <c r="H1178" s="3" t="s">
        <v>29</v>
      </c>
      <c r="I1178" s="4">
        <v>38565</v>
      </c>
      <c r="J1178" s="3" t="s">
        <v>30</v>
      </c>
      <c r="K1178" s="3">
        <v>2008</v>
      </c>
      <c r="L1178" s="3">
        <v>17</v>
      </c>
      <c r="M1178" s="3" t="s">
        <v>30</v>
      </c>
      <c r="N1178" s="3" t="s">
        <v>30</v>
      </c>
      <c r="O1178" s="3" t="s">
        <v>30</v>
      </c>
      <c r="P1178" s="3">
        <v>3000</v>
      </c>
      <c r="Q1178" s="3">
        <v>3230</v>
      </c>
      <c r="R1178" s="8"/>
      <c r="S1178" s="9" t="str">
        <f t="shared" si="139"/>
        <v/>
      </c>
      <c r="T1178" s="9" t="str">
        <f t="shared" si="141"/>
        <v/>
      </c>
      <c r="U1178" s="2"/>
      <c r="V1178" s="2"/>
      <c r="W1178" s="2"/>
    </row>
    <row r="1179" spans="1:23" ht="14.5" hidden="1" x14ac:dyDescent="0.35">
      <c r="A1179" s="3" t="s">
        <v>1978</v>
      </c>
      <c r="B1179" s="3" t="str">
        <f>INDEX('Plant data'!D:D,MATCH('Blast furnaces'!$A1179,'Plant data'!$A:$A,0))</f>
        <v>Jamshedpur</v>
      </c>
      <c r="C1179" s="3" t="str">
        <f>INDEX('Plant data'!E:E,MATCH('Blast furnaces'!$A1179,'Plant data'!$A:$A,0))</f>
        <v>Jharkhand</v>
      </c>
      <c r="D1179" s="3" t="str">
        <f>INDEX('Plant data'!F:F,MATCH('Blast furnaces'!$A1179,'Plant data'!$A:$A,0))</f>
        <v>India</v>
      </c>
      <c r="E1179" s="3" t="s">
        <v>1991</v>
      </c>
      <c r="F1179" s="3" t="s">
        <v>1992</v>
      </c>
      <c r="G1179" s="5" t="s">
        <v>1981</v>
      </c>
      <c r="H1179" s="3" t="s">
        <v>29</v>
      </c>
      <c r="I1179" s="7">
        <v>39722</v>
      </c>
      <c r="J1179" s="3" t="s">
        <v>30</v>
      </c>
      <c r="K1179" s="3">
        <v>2012</v>
      </c>
      <c r="L1179" s="3">
        <v>13</v>
      </c>
      <c r="M1179" s="3" t="s">
        <v>30</v>
      </c>
      <c r="N1179" s="3" t="s">
        <v>30</v>
      </c>
      <c r="O1179" s="3" t="s">
        <v>30</v>
      </c>
      <c r="P1179" s="3">
        <v>3000</v>
      </c>
      <c r="Q1179" s="3">
        <v>3814</v>
      </c>
      <c r="R1179" s="8"/>
      <c r="S1179" s="9" t="str">
        <f t="shared" si="139"/>
        <v/>
      </c>
      <c r="T1179" s="9" t="str">
        <f t="shared" si="141"/>
        <v/>
      </c>
      <c r="U1179" s="2"/>
      <c r="V1179" s="2"/>
      <c r="W1179" s="2"/>
    </row>
    <row r="1180" spans="1:23" ht="14.5" hidden="1" x14ac:dyDescent="0.35">
      <c r="A1180" s="3" t="s">
        <v>1993</v>
      </c>
      <c r="B1180" s="3" t="str">
        <f>INDEX('Plant data'!D:D,MATCH('Blast furnaces'!$A1180,'Plant data'!$A:$A,0))</f>
        <v>Kalinganagar</v>
      </c>
      <c r="C1180" s="3" t="str">
        <f>INDEX('Plant data'!E:E,MATCH('Blast furnaces'!$A1180,'Plant data'!$A:$A,0))</f>
        <v>Odisha</v>
      </c>
      <c r="D1180" s="3" t="str">
        <f>INDEX('Plant data'!F:F,MATCH('Blast furnaces'!$A1180,'Plant data'!$A:$A,0))</f>
        <v>India</v>
      </c>
      <c r="E1180" s="3" t="s">
        <v>1994</v>
      </c>
      <c r="F1180" s="3" t="s">
        <v>33</v>
      </c>
      <c r="G1180" s="5" t="s">
        <v>1995</v>
      </c>
      <c r="H1180" s="3" t="s">
        <v>29</v>
      </c>
      <c r="I1180" s="4">
        <v>39083</v>
      </c>
      <c r="J1180" s="4">
        <v>40909</v>
      </c>
      <c r="K1180" s="3">
        <v>2016</v>
      </c>
      <c r="L1180" s="3">
        <v>9</v>
      </c>
      <c r="M1180" s="3" t="s">
        <v>30</v>
      </c>
      <c r="N1180" s="3" t="s">
        <v>30</v>
      </c>
      <c r="O1180" s="3" t="s">
        <v>30</v>
      </c>
      <c r="P1180" s="3">
        <v>3300</v>
      </c>
      <c r="Q1180" s="3">
        <v>4384</v>
      </c>
      <c r="R1180" s="8"/>
      <c r="S1180" s="9" t="str">
        <f t="shared" si="139"/>
        <v/>
      </c>
      <c r="T1180" s="9" t="str">
        <f t="shared" si="141"/>
        <v/>
      </c>
      <c r="U1180" s="2"/>
      <c r="V1180" s="2"/>
      <c r="W1180" s="2"/>
    </row>
    <row r="1181" spans="1:23" ht="14.5" hidden="1" x14ac:dyDescent="0.35">
      <c r="A1181" s="3" t="s">
        <v>1993</v>
      </c>
      <c r="B1181" s="3" t="str">
        <f>INDEX('Plant data'!D:D,MATCH('Blast furnaces'!$A1181,'Plant data'!$A:$A,0))</f>
        <v>Kalinganagar</v>
      </c>
      <c r="C1181" s="3" t="str">
        <f>INDEX('Plant data'!E:E,MATCH('Blast furnaces'!$A1181,'Plant data'!$A:$A,0))</f>
        <v>Odisha</v>
      </c>
      <c r="D1181" s="3" t="str">
        <f>INDEX('Plant data'!F:F,MATCH('Blast furnaces'!$A1181,'Plant data'!$A:$A,0))</f>
        <v>India</v>
      </c>
      <c r="E1181" s="3" t="s">
        <v>1996</v>
      </c>
      <c r="F1181" s="3" t="s">
        <v>27</v>
      </c>
      <c r="G1181" s="5" t="s">
        <v>1995</v>
      </c>
      <c r="H1181" s="3" t="s">
        <v>29</v>
      </c>
      <c r="I1181" s="3">
        <v>2012</v>
      </c>
      <c r="J1181" s="3">
        <v>2016</v>
      </c>
      <c r="K1181" s="3">
        <v>2024</v>
      </c>
      <c r="L1181" s="3">
        <v>1</v>
      </c>
      <c r="M1181" s="3" t="s">
        <v>30</v>
      </c>
      <c r="N1181" s="3" t="s">
        <v>30</v>
      </c>
      <c r="O1181" s="3" t="s">
        <v>30</v>
      </c>
      <c r="P1181" s="3">
        <v>3200</v>
      </c>
      <c r="Q1181" s="3">
        <v>5870</v>
      </c>
      <c r="R1181" s="8"/>
      <c r="S1181" s="9" t="str">
        <f t="shared" si="139"/>
        <v/>
      </c>
      <c r="T1181" s="9" t="str">
        <f t="shared" si="141"/>
        <v/>
      </c>
      <c r="U1181" s="2"/>
      <c r="V1181" s="2"/>
      <c r="W1181" s="2"/>
    </row>
    <row r="1182" spans="1:23" ht="14.5" hidden="1" x14ac:dyDescent="0.35">
      <c r="A1182" s="3" t="s">
        <v>1997</v>
      </c>
      <c r="B1182" s="3" t="str">
        <f>INDEX('Plant data'!D:D,MATCH('Blast furnaces'!$A1182,'Plant data'!$A:$A,0))</f>
        <v>Visakhapatnam</v>
      </c>
      <c r="C1182" s="3" t="str">
        <f>INDEX('Plant data'!E:E,MATCH('Blast furnaces'!$A1182,'Plant data'!$A:$A,0))</f>
        <v>Andhra Pradesh</v>
      </c>
      <c r="D1182" s="3" t="str">
        <f>INDEX('Plant data'!F:F,MATCH('Blast furnaces'!$A1182,'Plant data'!$A:$A,0))</f>
        <v>India</v>
      </c>
      <c r="E1182" s="3" t="s">
        <v>1998</v>
      </c>
      <c r="F1182" s="3" t="s">
        <v>33</v>
      </c>
      <c r="G1182" s="5" t="s">
        <v>1999</v>
      </c>
      <c r="H1182" s="3" t="s">
        <v>29</v>
      </c>
      <c r="I1182" s="3" t="s">
        <v>30</v>
      </c>
      <c r="J1182" s="3">
        <v>1985</v>
      </c>
      <c r="K1182" s="3">
        <v>1990</v>
      </c>
      <c r="L1182" s="3">
        <v>35</v>
      </c>
      <c r="M1182" s="3" t="s">
        <v>30</v>
      </c>
      <c r="N1182" s="3" t="s">
        <v>30</v>
      </c>
      <c r="O1182" s="3" t="s">
        <v>30</v>
      </c>
      <c r="P1182" s="3">
        <v>2500</v>
      </c>
      <c r="Q1182" s="3">
        <v>3891</v>
      </c>
      <c r="R1182" s="6">
        <v>41850</v>
      </c>
      <c r="S1182" s="9">
        <f t="shared" si="139"/>
        <v>41850</v>
      </c>
      <c r="T1182" s="9">
        <f t="shared" si="141"/>
        <v>49155</v>
      </c>
      <c r="U1182" s="2"/>
      <c r="V1182" s="2"/>
      <c r="W1182" s="2"/>
    </row>
    <row r="1183" spans="1:23" ht="14.5" hidden="1" x14ac:dyDescent="0.35">
      <c r="A1183" s="3" t="s">
        <v>1997</v>
      </c>
      <c r="B1183" s="3" t="str">
        <f>INDEX('Plant data'!D:D,MATCH('Blast furnaces'!$A1183,'Plant data'!$A:$A,0))</f>
        <v>Visakhapatnam</v>
      </c>
      <c r="C1183" s="3" t="str">
        <f>INDEX('Plant data'!E:E,MATCH('Blast furnaces'!$A1183,'Plant data'!$A:$A,0))</f>
        <v>Andhra Pradesh</v>
      </c>
      <c r="D1183" s="3" t="str">
        <f>INDEX('Plant data'!F:F,MATCH('Blast furnaces'!$A1183,'Plant data'!$A:$A,0))</f>
        <v>India</v>
      </c>
      <c r="E1183" s="3" t="s">
        <v>2000</v>
      </c>
      <c r="F1183" s="3" t="s">
        <v>27</v>
      </c>
      <c r="G1183" s="5" t="s">
        <v>1999</v>
      </c>
      <c r="H1183" s="3" t="s">
        <v>29</v>
      </c>
      <c r="I1183" s="3" t="s">
        <v>30</v>
      </c>
      <c r="J1183" s="3" t="s">
        <v>30</v>
      </c>
      <c r="K1183" s="3">
        <v>1992</v>
      </c>
      <c r="L1183" s="3">
        <v>33</v>
      </c>
      <c r="M1183" s="3" t="s">
        <v>30</v>
      </c>
      <c r="N1183" s="3" t="s">
        <v>30</v>
      </c>
      <c r="O1183" s="3" t="s">
        <v>30</v>
      </c>
      <c r="P1183" s="3">
        <v>2500</v>
      </c>
      <c r="Q1183" s="3">
        <v>3891</v>
      </c>
      <c r="R1183" s="6">
        <v>43029</v>
      </c>
      <c r="S1183" s="9">
        <f t="shared" si="139"/>
        <v>43029</v>
      </c>
      <c r="T1183" s="9">
        <f t="shared" si="141"/>
        <v>50334</v>
      </c>
      <c r="U1183" s="2"/>
      <c r="V1183" s="2"/>
      <c r="W1183" s="2"/>
    </row>
    <row r="1184" spans="1:23" ht="14.5" hidden="1" x14ac:dyDescent="0.35">
      <c r="A1184" s="3" t="s">
        <v>1997</v>
      </c>
      <c r="B1184" s="3" t="str">
        <f>INDEX('Plant data'!D:D,MATCH('Blast furnaces'!$A1184,'Plant data'!$A:$A,0))</f>
        <v>Visakhapatnam</v>
      </c>
      <c r="C1184" s="3" t="str">
        <f>INDEX('Plant data'!E:E,MATCH('Blast furnaces'!$A1184,'Plant data'!$A:$A,0))</f>
        <v>Andhra Pradesh</v>
      </c>
      <c r="D1184" s="3" t="str">
        <f>INDEX('Plant data'!F:F,MATCH('Blast furnaces'!$A1184,'Plant data'!$A:$A,0))</f>
        <v>India</v>
      </c>
      <c r="E1184" s="3" t="s">
        <v>2001</v>
      </c>
      <c r="F1184" s="3" t="s">
        <v>79</v>
      </c>
      <c r="G1184" s="5" t="s">
        <v>1999</v>
      </c>
      <c r="H1184" s="3" t="s">
        <v>29</v>
      </c>
      <c r="I1184" s="3" t="s">
        <v>30</v>
      </c>
      <c r="J1184" s="3" t="s">
        <v>30</v>
      </c>
      <c r="K1184" s="3">
        <v>2012</v>
      </c>
      <c r="L1184" s="3">
        <v>13</v>
      </c>
      <c r="M1184" s="3" t="s">
        <v>30</v>
      </c>
      <c r="N1184" s="3" t="s">
        <v>30</v>
      </c>
      <c r="O1184" s="3" t="s">
        <v>30</v>
      </c>
      <c r="P1184" s="3">
        <v>2500</v>
      </c>
      <c r="Q1184" s="3">
        <v>3800</v>
      </c>
      <c r="R1184" s="8"/>
      <c r="S1184" s="9" t="str">
        <f t="shared" si="139"/>
        <v/>
      </c>
      <c r="T1184" s="9" t="str">
        <f t="shared" si="141"/>
        <v/>
      </c>
      <c r="U1184" s="2"/>
      <c r="V1184" s="2"/>
      <c r="W1184" s="2"/>
    </row>
    <row r="1185" spans="1:23" ht="14.5" hidden="1" x14ac:dyDescent="0.35">
      <c r="A1185" s="3" t="s">
        <v>2002</v>
      </c>
      <c r="B1185" s="3" t="str">
        <f>INDEX('Plant data'!D:D,MATCH('Blast furnaces'!$A1185,'Plant data'!$A:$A,0))</f>
        <v>Bokaro</v>
      </c>
      <c r="C1185" s="3" t="str">
        <f>INDEX('Plant data'!E:E,MATCH('Blast furnaces'!$A1185,'Plant data'!$A:$A,0))</f>
        <v>Jharkhand</v>
      </c>
      <c r="D1185" s="3" t="str">
        <f>INDEX('Plant data'!F:F,MATCH('Blast furnaces'!$A1185,'Plant data'!$A:$A,0))</f>
        <v>India</v>
      </c>
      <c r="E1185" s="3" t="s">
        <v>2003</v>
      </c>
      <c r="F1185" s="3" t="s">
        <v>79</v>
      </c>
      <c r="G1185" s="5" t="s">
        <v>2004</v>
      </c>
      <c r="H1185" s="3" t="s">
        <v>29</v>
      </c>
      <c r="I1185" s="3" t="s">
        <v>30</v>
      </c>
      <c r="J1185" s="3" t="s">
        <v>30</v>
      </c>
      <c r="K1185" s="3">
        <v>2010</v>
      </c>
      <c r="L1185" s="3">
        <v>15</v>
      </c>
      <c r="M1185" s="3" t="s">
        <v>30</v>
      </c>
      <c r="N1185" s="3" t="s">
        <v>30</v>
      </c>
      <c r="O1185" s="3" t="s">
        <v>30</v>
      </c>
      <c r="P1185" s="3">
        <v>468</v>
      </c>
      <c r="Q1185" s="3">
        <v>618</v>
      </c>
      <c r="R1185" s="7">
        <v>44166</v>
      </c>
      <c r="S1185" s="9">
        <f t="shared" si="139"/>
        <v>44166</v>
      </c>
      <c r="T1185" s="9">
        <f t="shared" si="141"/>
        <v>51471</v>
      </c>
      <c r="U1185" s="2"/>
      <c r="V1185" s="2"/>
      <c r="W1185" s="2"/>
    </row>
    <row r="1186" spans="1:23" ht="14.5" hidden="1" x14ac:dyDescent="0.35">
      <c r="A1186" s="3" t="s">
        <v>2002</v>
      </c>
      <c r="B1186" s="3" t="str">
        <f>INDEX('Plant data'!D:D,MATCH('Blast furnaces'!$A1186,'Plant data'!$A:$A,0))</f>
        <v>Bokaro</v>
      </c>
      <c r="C1186" s="3" t="str">
        <f>INDEX('Plant data'!E:E,MATCH('Blast furnaces'!$A1186,'Plant data'!$A:$A,0))</f>
        <v>Jharkhand</v>
      </c>
      <c r="D1186" s="3" t="str">
        <f>INDEX('Plant data'!F:F,MATCH('Blast furnaces'!$A1186,'Plant data'!$A:$A,0))</f>
        <v>India</v>
      </c>
      <c r="E1186" s="3" t="s">
        <v>2005</v>
      </c>
      <c r="F1186" s="3" t="s">
        <v>27</v>
      </c>
      <c r="G1186" s="5" t="s">
        <v>2004</v>
      </c>
      <c r="H1186" s="3" t="s">
        <v>29</v>
      </c>
      <c r="I1186" s="3" t="s">
        <v>30</v>
      </c>
      <c r="J1186" s="3" t="s">
        <v>30</v>
      </c>
      <c r="K1186" s="3">
        <v>2016</v>
      </c>
      <c r="L1186" s="3">
        <v>9</v>
      </c>
      <c r="M1186" s="3" t="s">
        <v>30</v>
      </c>
      <c r="N1186" s="3" t="s">
        <v>30</v>
      </c>
      <c r="O1186" s="3" t="s">
        <v>30</v>
      </c>
      <c r="P1186" s="3">
        <v>1100</v>
      </c>
      <c r="Q1186" s="3">
        <v>1050</v>
      </c>
      <c r="R1186" s="8"/>
      <c r="S1186" s="9" t="str">
        <f t="shared" si="139"/>
        <v/>
      </c>
      <c r="T1186" s="9" t="str">
        <f t="shared" si="141"/>
        <v/>
      </c>
      <c r="U1186" s="2"/>
      <c r="V1186" s="2"/>
      <c r="W1186" s="2"/>
    </row>
    <row r="1187" spans="1:23" ht="14.5" hidden="1" x14ac:dyDescent="0.35">
      <c r="A1187" s="3" t="s">
        <v>2002</v>
      </c>
      <c r="B1187" s="3" t="str">
        <f>INDEX('Plant data'!D:D,MATCH('Blast furnaces'!$A1187,'Plant data'!$A:$A,0))</f>
        <v>Bokaro</v>
      </c>
      <c r="C1187" s="3" t="str">
        <f>INDEX('Plant data'!E:E,MATCH('Blast furnaces'!$A1187,'Plant data'!$A:$A,0))</f>
        <v>Jharkhand</v>
      </c>
      <c r="D1187" s="3" t="str">
        <f>INDEX('Plant data'!F:F,MATCH('Blast furnaces'!$A1187,'Plant data'!$A:$A,0))</f>
        <v>India</v>
      </c>
      <c r="E1187" s="3" t="s">
        <v>2006</v>
      </c>
      <c r="F1187" s="3" t="s">
        <v>33</v>
      </c>
      <c r="G1187" s="5" t="s">
        <v>2004</v>
      </c>
      <c r="H1187" s="3" t="s">
        <v>313</v>
      </c>
      <c r="I1187" s="3">
        <v>2018</v>
      </c>
      <c r="J1187" s="3" t="s">
        <v>30</v>
      </c>
      <c r="K1187" s="3">
        <v>2026</v>
      </c>
      <c r="L1187" s="8"/>
      <c r="M1187" s="3" t="s">
        <v>30</v>
      </c>
      <c r="N1187" s="3" t="s">
        <v>30</v>
      </c>
      <c r="O1187" s="3" t="s">
        <v>30</v>
      </c>
      <c r="P1187" s="3">
        <v>1100</v>
      </c>
      <c r="Q1187" s="3">
        <v>1700</v>
      </c>
      <c r="R1187" s="8"/>
      <c r="S1187" s="9" t="str">
        <f t="shared" si="139"/>
        <v/>
      </c>
      <c r="T1187" s="2"/>
      <c r="U1187" s="2"/>
      <c r="V1187" s="2"/>
      <c r="W1187" s="2"/>
    </row>
    <row r="1188" spans="1:23" ht="14.5" hidden="1" x14ac:dyDescent="0.35">
      <c r="A1188" s="3" t="s">
        <v>2007</v>
      </c>
      <c r="B1188" s="3" t="str">
        <f>INDEX('Plant data'!D:D,MATCH('Blast furnaces'!$A1188,'Plant data'!$A:$A,0))</f>
        <v>Jamshedpur</v>
      </c>
      <c r="C1188" s="3" t="str">
        <f>INDEX('Plant data'!E:E,MATCH('Blast furnaces'!$A1188,'Plant data'!$A:$A,0))</f>
        <v>Jharkhand</v>
      </c>
      <c r="D1188" s="3" t="str">
        <f>INDEX('Plant data'!F:F,MATCH('Blast furnaces'!$A1188,'Plant data'!$A:$A,0))</f>
        <v>India</v>
      </c>
      <c r="E1188" s="3" t="s">
        <v>2008</v>
      </c>
      <c r="F1188" s="3" t="s">
        <v>33</v>
      </c>
      <c r="G1188" s="5" t="s">
        <v>2009</v>
      </c>
      <c r="H1188" s="3" t="s">
        <v>29</v>
      </c>
      <c r="I1188" s="3" t="s">
        <v>30</v>
      </c>
      <c r="J1188" s="3" t="s">
        <v>30</v>
      </c>
      <c r="K1188" s="3">
        <v>1995</v>
      </c>
      <c r="L1188" s="3">
        <v>30</v>
      </c>
      <c r="M1188" s="3" t="s">
        <v>30</v>
      </c>
      <c r="N1188" s="3" t="s">
        <v>30</v>
      </c>
      <c r="O1188" s="3" t="s">
        <v>30</v>
      </c>
      <c r="P1188" s="3">
        <v>276</v>
      </c>
      <c r="Q1188" s="3">
        <v>280</v>
      </c>
      <c r="R1188" s="8"/>
      <c r="S1188" s="9" t="str">
        <f t="shared" si="139"/>
        <v/>
      </c>
      <c r="T1188" s="9" t="str">
        <f t="shared" ref="T1188:T1191" si="142">IF(R1188="","",EDATE(S1188,240))</f>
        <v/>
      </c>
      <c r="U1188" s="2"/>
      <c r="V1188" s="2"/>
      <c r="W1188" s="2"/>
    </row>
    <row r="1189" spans="1:23" ht="14.5" hidden="1" x14ac:dyDescent="0.35">
      <c r="A1189" s="3" t="s">
        <v>2007</v>
      </c>
      <c r="B1189" s="3" t="str">
        <f>INDEX('Plant data'!D:D,MATCH('Blast furnaces'!$A1189,'Plant data'!$A:$A,0))</f>
        <v>Jamshedpur</v>
      </c>
      <c r="C1189" s="3" t="str">
        <f>INDEX('Plant data'!E:E,MATCH('Blast furnaces'!$A1189,'Plant data'!$A:$A,0))</f>
        <v>Jharkhand</v>
      </c>
      <c r="D1189" s="3" t="str">
        <f>INDEX('Plant data'!F:F,MATCH('Blast furnaces'!$A1189,'Plant data'!$A:$A,0))</f>
        <v>India</v>
      </c>
      <c r="E1189" s="3" t="s">
        <v>2010</v>
      </c>
      <c r="F1189" s="3" t="s">
        <v>27</v>
      </c>
      <c r="G1189" s="5" t="s">
        <v>2009</v>
      </c>
      <c r="H1189" s="3" t="s">
        <v>29</v>
      </c>
      <c r="I1189" s="3" t="s">
        <v>30</v>
      </c>
      <c r="J1189" s="3" t="s">
        <v>30</v>
      </c>
      <c r="K1189" s="3">
        <v>2010</v>
      </c>
      <c r="L1189" s="3">
        <v>15</v>
      </c>
      <c r="M1189" s="3" t="s">
        <v>30</v>
      </c>
      <c r="N1189" s="3" t="s">
        <v>30</v>
      </c>
      <c r="O1189" s="3" t="s">
        <v>30</v>
      </c>
      <c r="P1189" s="3">
        <v>374</v>
      </c>
      <c r="Q1189" s="3">
        <v>380</v>
      </c>
      <c r="R1189" s="8"/>
      <c r="S1189" s="9" t="str">
        <f t="shared" si="139"/>
        <v/>
      </c>
      <c r="T1189" s="9" t="str">
        <f t="shared" si="142"/>
        <v/>
      </c>
      <c r="U1189" s="2"/>
      <c r="V1189" s="2"/>
      <c r="W1189" s="2"/>
    </row>
    <row r="1190" spans="1:23" ht="14.5" hidden="1" x14ac:dyDescent="0.35">
      <c r="A1190" s="3" t="s">
        <v>2011</v>
      </c>
      <c r="B1190" s="3" t="str">
        <f>INDEX('Plant data'!D:D,MATCH('Blast furnaces'!$A1190,'Plant data'!$A:$A,0))</f>
        <v>Raigarh</v>
      </c>
      <c r="C1190" s="3" t="str">
        <f>INDEX('Plant data'!E:E,MATCH('Blast furnaces'!$A1190,'Plant data'!$A:$A,0))</f>
        <v>Chhattisgarh</v>
      </c>
      <c r="D1190" s="3" t="str">
        <f>INDEX('Plant data'!F:F,MATCH('Blast furnaces'!$A1190,'Plant data'!$A:$A,0))</f>
        <v>India</v>
      </c>
      <c r="E1190" s="3" t="s">
        <v>2012</v>
      </c>
      <c r="F1190" s="3" t="s">
        <v>62</v>
      </c>
      <c r="G1190" s="5" t="s">
        <v>2013</v>
      </c>
      <c r="H1190" s="3" t="s">
        <v>29</v>
      </c>
      <c r="I1190" s="3" t="s">
        <v>30</v>
      </c>
      <c r="J1190" s="3" t="s">
        <v>30</v>
      </c>
      <c r="K1190" s="3">
        <v>2013</v>
      </c>
      <c r="L1190" s="3">
        <v>12</v>
      </c>
      <c r="M1190" s="3" t="s">
        <v>30</v>
      </c>
      <c r="N1190" s="3" t="s">
        <v>30</v>
      </c>
      <c r="O1190" s="3" t="s">
        <v>30</v>
      </c>
      <c r="P1190" s="3">
        <v>700</v>
      </c>
      <c r="Q1190" s="3">
        <v>550</v>
      </c>
      <c r="R1190" s="3">
        <v>2019</v>
      </c>
      <c r="S1190" s="9">
        <f t="shared" si="139"/>
        <v>43466</v>
      </c>
      <c r="T1190" s="9">
        <f t="shared" si="142"/>
        <v>50771</v>
      </c>
      <c r="U1190" s="2"/>
      <c r="V1190" s="2"/>
      <c r="W1190" s="2"/>
    </row>
    <row r="1191" spans="1:23" ht="14.5" hidden="1" x14ac:dyDescent="0.35">
      <c r="A1191" s="3" t="s">
        <v>2014</v>
      </c>
      <c r="B1191" s="3" t="str">
        <f>INDEX('Plant data'!D:D,MATCH('Blast furnaces'!$A1191,'Plant data'!$A:$A,0))</f>
        <v>Toranagallu</v>
      </c>
      <c r="C1191" s="3" t="str">
        <f>INDEX('Plant data'!E:E,MATCH('Blast furnaces'!$A1191,'Plant data'!$A:$A,0))</f>
        <v>Karnataka</v>
      </c>
      <c r="D1191" s="3" t="str">
        <f>INDEX('Plant data'!F:F,MATCH('Blast furnaces'!$A1191,'Plant data'!$A:$A,0))</f>
        <v>India</v>
      </c>
      <c r="E1191" s="3" t="s">
        <v>2015</v>
      </c>
      <c r="F1191" s="3" t="s">
        <v>62</v>
      </c>
      <c r="G1191" s="5" t="s">
        <v>2016</v>
      </c>
      <c r="H1191" s="3" t="s">
        <v>29</v>
      </c>
      <c r="I1191" s="6">
        <v>43823</v>
      </c>
      <c r="J1191" s="6">
        <v>44568</v>
      </c>
      <c r="K1191" s="3">
        <v>2024</v>
      </c>
      <c r="L1191" s="3">
        <v>1</v>
      </c>
      <c r="M1191" s="3" t="s">
        <v>30</v>
      </c>
      <c r="N1191" s="3" t="s">
        <v>30</v>
      </c>
      <c r="O1191" s="3" t="s">
        <v>30</v>
      </c>
      <c r="P1191" s="3">
        <v>4500</v>
      </c>
      <c r="Q1191" s="3">
        <v>5500</v>
      </c>
      <c r="R1191" s="8"/>
      <c r="S1191" s="9" t="str">
        <f t="shared" si="139"/>
        <v/>
      </c>
      <c r="T1191" s="9" t="str">
        <f t="shared" si="142"/>
        <v/>
      </c>
      <c r="U1191" s="2"/>
      <c r="V1191" s="2"/>
      <c r="W1191" s="2"/>
    </row>
    <row r="1192" spans="1:23" ht="14.5" hidden="1" x14ac:dyDescent="0.35">
      <c r="A1192" s="3" t="s">
        <v>2017</v>
      </c>
      <c r="B1192" s="3" t="str">
        <f>INDEX('Plant data'!D:D,MATCH('Blast furnaces'!$A1192,'Plant data'!$A:$A,0))</f>
        <v>Rajnagar</v>
      </c>
      <c r="C1192" s="3" t="str">
        <f>INDEX('Plant data'!E:E,MATCH('Blast furnaces'!$A1192,'Plant data'!$A:$A,0))</f>
        <v>Odisha</v>
      </c>
      <c r="D1192" s="3" t="str">
        <f>INDEX('Plant data'!F:F,MATCH('Blast furnaces'!$A1192,'Plant data'!$A:$A,0))</f>
        <v>India</v>
      </c>
      <c r="E1192" s="3" t="s">
        <v>2018</v>
      </c>
      <c r="F1192" s="3" t="s">
        <v>33</v>
      </c>
      <c r="G1192" s="5" t="s">
        <v>2019</v>
      </c>
      <c r="H1192" s="3" t="s">
        <v>313</v>
      </c>
      <c r="I1192" s="3">
        <v>2017</v>
      </c>
      <c r="J1192" s="3" t="s">
        <v>30</v>
      </c>
      <c r="K1192" s="3">
        <v>2026</v>
      </c>
      <c r="L1192" s="8"/>
      <c r="M1192" s="3" t="s">
        <v>30</v>
      </c>
      <c r="N1192" s="3" t="s">
        <v>30</v>
      </c>
      <c r="O1192" s="3" t="s">
        <v>30</v>
      </c>
      <c r="P1192" s="3">
        <v>4500</v>
      </c>
      <c r="Q1192" s="3">
        <v>5350</v>
      </c>
      <c r="R1192" s="8"/>
      <c r="S1192" s="9" t="str">
        <f t="shared" si="139"/>
        <v/>
      </c>
      <c r="T1192" s="2"/>
      <c r="U1192" s="2"/>
      <c r="V1192" s="2"/>
      <c r="W1192" s="2"/>
    </row>
    <row r="1193" spans="1:23" ht="14.5" hidden="1" x14ac:dyDescent="0.35">
      <c r="A1193" s="3" t="s">
        <v>2017</v>
      </c>
      <c r="B1193" s="3" t="str">
        <f>INDEX('Plant data'!D:D,MATCH('Blast furnaces'!$A1193,'Plant data'!$A:$A,0))</f>
        <v>Rajnagar</v>
      </c>
      <c r="C1193" s="3" t="str">
        <f>INDEX('Plant data'!E:E,MATCH('Blast furnaces'!$A1193,'Plant data'!$A:$A,0))</f>
        <v>Odisha</v>
      </c>
      <c r="D1193" s="3" t="str">
        <f>INDEX('Plant data'!F:F,MATCH('Blast furnaces'!$A1193,'Plant data'!$A:$A,0))</f>
        <v>India</v>
      </c>
      <c r="E1193" s="3" t="s">
        <v>2020</v>
      </c>
      <c r="F1193" s="3" t="s">
        <v>27</v>
      </c>
      <c r="G1193" s="5" t="s">
        <v>2019</v>
      </c>
      <c r="H1193" s="3" t="s">
        <v>313</v>
      </c>
      <c r="I1193" s="3">
        <v>2017</v>
      </c>
      <c r="J1193" s="3" t="s">
        <v>30</v>
      </c>
      <c r="K1193" s="3">
        <v>2029</v>
      </c>
      <c r="L1193" s="8"/>
      <c r="M1193" s="3" t="s">
        <v>30</v>
      </c>
      <c r="N1193" s="3" t="s">
        <v>30</v>
      </c>
      <c r="O1193" s="3" t="s">
        <v>30</v>
      </c>
      <c r="P1193" s="3">
        <v>4500</v>
      </c>
      <c r="Q1193" s="3">
        <v>5350</v>
      </c>
      <c r="R1193" s="8"/>
      <c r="S1193" s="9" t="str">
        <f t="shared" si="139"/>
        <v/>
      </c>
      <c r="T1193" s="2"/>
      <c r="U1193" s="2"/>
      <c r="V1193" s="2"/>
      <c r="W1193" s="2"/>
    </row>
    <row r="1194" spans="1:23" ht="14.5" hidden="1" x14ac:dyDescent="0.35">
      <c r="A1194" s="3" t="s">
        <v>2017</v>
      </c>
      <c r="B1194" s="3" t="str">
        <f>INDEX('Plant data'!D:D,MATCH('Blast furnaces'!$A1194,'Plant data'!$A:$A,0))</f>
        <v>Rajnagar</v>
      </c>
      <c r="C1194" s="3" t="str">
        <f>INDEX('Plant data'!E:E,MATCH('Blast furnaces'!$A1194,'Plant data'!$A:$A,0))</f>
        <v>Odisha</v>
      </c>
      <c r="D1194" s="3" t="str">
        <f>INDEX('Plant data'!F:F,MATCH('Blast furnaces'!$A1194,'Plant data'!$A:$A,0))</f>
        <v>India</v>
      </c>
      <c r="E1194" s="3" t="s">
        <v>2021</v>
      </c>
      <c r="F1194" s="3" t="s">
        <v>79</v>
      </c>
      <c r="G1194" s="5" t="s">
        <v>2019</v>
      </c>
      <c r="H1194" s="3" t="s">
        <v>313</v>
      </c>
      <c r="I1194" s="3">
        <v>2017</v>
      </c>
      <c r="J1194" s="3" t="s">
        <v>30</v>
      </c>
      <c r="K1194" s="3">
        <v>2032</v>
      </c>
      <c r="L1194" s="8"/>
      <c r="M1194" s="3" t="s">
        <v>30</v>
      </c>
      <c r="N1194" s="3" t="s">
        <v>30</v>
      </c>
      <c r="O1194" s="3" t="s">
        <v>30</v>
      </c>
      <c r="P1194" s="3">
        <v>4500</v>
      </c>
      <c r="Q1194" s="3">
        <v>5350</v>
      </c>
      <c r="R1194" s="8"/>
      <c r="S1194" s="9" t="str">
        <f t="shared" si="139"/>
        <v/>
      </c>
      <c r="T1194" s="2"/>
      <c r="U1194" s="2"/>
      <c r="V1194" s="2"/>
      <c r="W1194" s="2"/>
    </row>
    <row r="1195" spans="1:23" ht="14.5" hidden="1" x14ac:dyDescent="0.35">
      <c r="A1195" s="3" t="s">
        <v>2022</v>
      </c>
      <c r="B1195" s="3" t="str">
        <f>INDEX('Plant data'!D:D,MATCH('Blast furnaces'!$A1195,'Plant data'!$A:$A,0))</f>
        <v>Kalinganagar</v>
      </c>
      <c r="C1195" s="3" t="str">
        <f>INDEX('Plant data'!E:E,MATCH('Blast furnaces'!$A1195,'Plant data'!$A:$A,0))</f>
        <v>Odisha</v>
      </c>
      <c r="D1195" s="3" t="str">
        <f>INDEX('Plant data'!F:F,MATCH('Blast furnaces'!$A1195,'Plant data'!$A:$A,0))</f>
        <v>India</v>
      </c>
      <c r="E1195" s="3" t="s">
        <v>2023</v>
      </c>
      <c r="F1195" s="3" t="s">
        <v>2024</v>
      </c>
      <c r="G1195" s="5" t="s">
        <v>2025</v>
      </c>
      <c r="H1195" s="3" t="s">
        <v>29</v>
      </c>
      <c r="I1195" s="3" t="s">
        <v>30</v>
      </c>
      <c r="J1195" s="3" t="s">
        <v>30</v>
      </c>
      <c r="K1195" s="3">
        <v>2002</v>
      </c>
      <c r="L1195" s="3">
        <v>23</v>
      </c>
      <c r="M1195" s="3" t="s">
        <v>30</v>
      </c>
      <c r="N1195" s="3" t="s">
        <v>30</v>
      </c>
      <c r="O1195" s="3" t="s">
        <v>30</v>
      </c>
      <c r="P1195" s="3">
        <v>1100</v>
      </c>
      <c r="Q1195" s="3">
        <v>1670</v>
      </c>
      <c r="R1195" s="4">
        <v>43132</v>
      </c>
      <c r="S1195" s="9">
        <f t="shared" si="139"/>
        <v>43132</v>
      </c>
      <c r="T1195" s="9">
        <f>IF(R1195="","",EDATE(S1195,240))</f>
        <v>50437</v>
      </c>
      <c r="U1195" s="2"/>
      <c r="V1195" s="2"/>
      <c r="W1195" s="2"/>
    </row>
    <row r="1196" spans="1:23" ht="14.5" hidden="1" x14ac:dyDescent="0.35">
      <c r="A1196" s="3" t="s">
        <v>2022</v>
      </c>
      <c r="B1196" s="3" t="str">
        <f>INDEX('Plant data'!D:D,MATCH('Blast furnaces'!$A1196,'Plant data'!$A:$A,0))</f>
        <v>Kalinganagar</v>
      </c>
      <c r="C1196" s="3" t="str">
        <f>INDEX('Plant data'!E:E,MATCH('Blast furnaces'!$A1196,'Plant data'!$A:$A,0))</f>
        <v>Odisha</v>
      </c>
      <c r="D1196" s="3" t="str">
        <f>INDEX('Plant data'!F:F,MATCH('Blast furnaces'!$A1196,'Plant data'!$A:$A,0))</f>
        <v>India</v>
      </c>
      <c r="E1196" s="3" t="s">
        <v>2026</v>
      </c>
      <c r="F1196" s="3" t="s">
        <v>62</v>
      </c>
      <c r="G1196" s="5" t="s">
        <v>2025</v>
      </c>
      <c r="H1196" s="3" t="s">
        <v>313</v>
      </c>
      <c r="I1196" s="3">
        <v>2022</v>
      </c>
      <c r="J1196" s="3" t="s">
        <v>30</v>
      </c>
      <c r="K1196" s="3">
        <v>2030</v>
      </c>
      <c r="L1196" s="8"/>
      <c r="M1196" s="3" t="s">
        <v>30</v>
      </c>
      <c r="N1196" s="3" t="s">
        <v>30</v>
      </c>
      <c r="O1196" s="3" t="s">
        <v>30</v>
      </c>
      <c r="P1196" s="8"/>
      <c r="Q1196" s="3">
        <v>5873</v>
      </c>
      <c r="R1196" s="8"/>
      <c r="S1196" s="9" t="str">
        <f t="shared" si="139"/>
        <v/>
      </c>
      <c r="T1196" s="2"/>
      <c r="U1196" s="2"/>
      <c r="V1196" s="2"/>
      <c r="W1196" s="2"/>
    </row>
    <row r="1197" spans="1:23" ht="14.5" hidden="1" x14ac:dyDescent="0.35">
      <c r="A1197" s="3" t="s">
        <v>2022</v>
      </c>
      <c r="B1197" s="3" t="str">
        <f>INDEX('Plant data'!D:D,MATCH('Blast furnaces'!$A1197,'Plant data'!$A:$A,0))</f>
        <v>Kalinganagar</v>
      </c>
      <c r="C1197" s="3" t="str">
        <f>INDEX('Plant data'!E:E,MATCH('Blast furnaces'!$A1197,'Plant data'!$A:$A,0))</f>
        <v>Odisha</v>
      </c>
      <c r="D1197" s="3" t="str">
        <f>INDEX('Plant data'!F:F,MATCH('Blast furnaces'!$A1197,'Plant data'!$A:$A,0))</f>
        <v>India</v>
      </c>
      <c r="E1197" s="3" t="s">
        <v>2027</v>
      </c>
      <c r="F1197" s="3" t="s">
        <v>180</v>
      </c>
      <c r="G1197" s="5" t="s">
        <v>2025</v>
      </c>
      <c r="H1197" s="3" t="s">
        <v>313</v>
      </c>
      <c r="I1197" s="3">
        <v>2022</v>
      </c>
      <c r="J1197" s="3" t="s">
        <v>30</v>
      </c>
      <c r="K1197" s="3">
        <v>2030</v>
      </c>
      <c r="L1197" s="8"/>
      <c r="M1197" s="3" t="s">
        <v>30</v>
      </c>
      <c r="N1197" s="3" t="s">
        <v>30</v>
      </c>
      <c r="O1197" s="3" t="s">
        <v>30</v>
      </c>
      <c r="P1197" s="8"/>
      <c r="Q1197" s="3">
        <v>4100</v>
      </c>
      <c r="R1197" s="8"/>
      <c r="S1197" s="9" t="str">
        <f t="shared" si="139"/>
        <v/>
      </c>
      <c r="T1197" s="2"/>
      <c r="U1197" s="2"/>
      <c r="V1197" s="2"/>
      <c r="W1197" s="2"/>
    </row>
    <row r="1198" spans="1:23" ht="14.5" hidden="1" x14ac:dyDescent="0.35">
      <c r="A1198" s="3" t="s">
        <v>2028</v>
      </c>
      <c r="B1198" s="3" t="str">
        <f>INDEX('Plant data'!D:D,MATCH('Blast furnaces'!$A1198,'Plant data'!$A:$A,0))</f>
        <v>Anjar</v>
      </c>
      <c r="C1198" s="3" t="str">
        <f>INDEX('Plant data'!E:E,MATCH('Blast furnaces'!$A1198,'Plant data'!$A:$A,0))</f>
        <v>Gujarat</v>
      </c>
      <c r="D1198" s="3" t="str">
        <f>INDEX('Plant data'!F:F,MATCH('Blast furnaces'!$A1198,'Plant data'!$A:$A,0))</f>
        <v>India</v>
      </c>
      <c r="E1198" s="3" t="s">
        <v>2029</v>
      </c>
      <c r="F1198" s="3" t="s">
        <v>33</v>
      </c>
      <c r="G1198" s="5" t="s">
        <v>2030</v>
      </c>
      <c r="H1198" s="3" t="s">
        <v>29</v>
      </c>
      <c r="I1198" s="3">
        <v>2020</v>
      </c>
      <c r="J1198" s="3" t="s">
        <v>30</v>
      </c>
      <c r="K1198" s="3">
        <v>2022</v>
      </c>
      <c r="L1198" s="3">
        <v>3</v>
      </c>
      <c r="M1198" s="3" t="s">
        <v>30</v>
      </c>
      <c r="N1198" s="3" t="s">
        <v>30</v>
      </c>
      <c r="O1198" s="3" t="s">
        <v>30</v>
      </c>
      <c r="P1198" s="3">
        <v>500</v>
      </c>
      <c r="Q1198" s="3" t="s">
        <v>30</v>
      </c>
      <c r="R1198" s="8"/>
      <c r="S1198" s="9" t="str">
        <f t="shared" si="139"/>
        <v/>
      </c>
      <c r="T1198" s="9" t="str">
        <f>IF(R1198="","",EDATE(S1198,240))</f>
        <v/>
      </c>
      <c r="U1198" s="2"/>
      <c r="V1198" s="2"/>
      <c r="W1198" s="2"/>
    </row>
    <row r="1199" spans="1:23" ht="14.5" hidden="1" x14ac:dyDescent="0.35">
      <c r="A1199" s="3" t="s">
        <v>2028</v>
      </c>
      <c r="B1199" s="3" t="str">
        <f>INDEX('Plant data'!D:D,MATCH('Blast furnaces'!$A1199,'Plant data'!$A:$A,0))</f>
        <v>Anjar</v>
      </c>
      <c r="C1199" s="3" t="str">
        <f>INDEX('Plant data'!E:E,MATCH('Blast furnaces'!$A1199,'Plant data'!$A:$A,0))</f>
        <v>Gujarat</v>
      </c>
      <c r="D1199" s="3" t="str">
        <f>INDEX('Plant data'!F:F,MATCH('Blast furnaces'!$A1199,'Plant data'!$A:$A,0))</f>
        <v>India</v>
      </c>
      <c r="E1199" s="3" t="s">
        <v>2031</v>
      </c>
      <c r="F1199" s="3" t="s">
        <v>62</v>
      </c>
      <c r="G1199" s="5" t="s">
        <v>2030</v>
      </c>
      <c r="H1199" s="3" t="s">
        <v>313</v>
      </c>
      <c r="I1199" s="3">
        <v>2016</v>
      </c>
      <c r="J1199" s="3" t="s">
        <v>30</v>
      </c>
      <c r="K1199" s="3">
        <v>2030</v>
      </c>
      <c r="L1199" s="8"/>
      <c r="M1199" s="3" t="s">
        <v>30</v>
      </c>
      <c r="N1199" s="3" t="s">
        <v>30</v>
      </c>
      <c r="O1199" s="3" t="s">
        <v>30</v>
      </c>
      <c r="P1199" s="3">
        <v>3340</v>
      </c>
      <c r="Q1199" s="3">
        <v>4300</v>
      </c>
      <c r="R1199" s="8"/>
      <c r="S1199" s="9" t="str">
        <f t="shared" si="139"/>
        <v/>
      </c>
      <c r="T1199" s="2"/>
      <c r="U1199" s="2"/>
      <c r="V1199" s="2"/>
      <c r="W1199" s="2"/>
    </row>
    <row r="1200" spans="1:23" ht="14.5" hidden="1" x14ac:dyDescent="0.35">
      <c r="A1200" s="3" t="s">
        <v>2032</v>
      </c>
      <c r="B1200" s="3" t="str">
        <f>INDEX('Plant data'!D:D,MATCH('Blast furnaces'!$A1200,'Plant data'!$A:$A,0))</f>
        <v>Patratu</v>
      </c>
      <c r="C1200" s="3" t="str">
        <f>INDEX('Plant data'!E:E,MATCH('Blast furnaces'!$A1200,'Plant data'!$A:$A,0))</f>
        <v>Jharkhand</v>
      </c>
      <c r="D1200" s="3" t="str">
        <f>INDEX('Plant data'!F:F,MATCH('Blast furnaces'!$A1200,'Plant data'!$A:$A,0))</f>
        <v>India</v>
      </c>
      <c r="E1200" s="3" t="s">
        <v>2033</v>
      </c>
      <c r="F1200" s="3" t="s">
        <v>62</v>
      </c>
      <c r="G1200" s="5" t="s">
        <v>2034</v>
      </c>
      <c r="H1200" s="3" t="s">
        <v>313</v>
      </c>
      <c r="I1200" s="3">
        <v>2007</v>
      </c>
      <c r="J1200" s="3" t="s">
        <v>30</v>
      </c>
      <c r="K1200" s="3" t="s">
        <v>30</v>
      </c>
      <c r="L1200" s="3" t="s">
        <v>30</v>
      </c>
      <c r="M1200" s="3" t="s">
        <v>30</v>
      </c>
      <c r="N1200" s="3" t="s">
        <v>30</v>
      </c>
      <c r="O1200" s="3" t="s">
        <v>30</v>
      </c>
      <c r="P1200" s="3">
        <v>3200</v>
      </c>
      <c r="Q1200" s="3">
        <v>4019</v>
      </c>
      <c r="R1200" s="8"/>
      <c r="S1200" s="9" t="str">
        <f t="shared" si="139"/>
        <v/>
      </c>
      <c r="T1200" s="2"/>
      <c r="U1200" s="2"/>
      <c r="V1200" s="2"/>
      <c r="W1200" s="2"/>
    </row>
    <row r="1201" spans="1:23" ht="14.5" hidden="1" x14ac:dyDescent="0.35">
      <c r="A1201" s="3" t="s">
        <v>2035</v>
      </c>
      <c r="B1201" s="3" t="str">
        <f>INDEX('Plant data'!D:D,MATCH('Blast furnaces'!$A1201,'Plant data'!$A:$A,0))</f>
        <v>Kalinganagar</v>
      </c>
      <c r="C1201" s="3" t="str">
        <f>INDEX('Plant data'!E:E,MATCH('Blast furnaces'!$A1201,'Plant data'!$A:$A,0))</f>
        <v>Odisha</v>
      </c>
      <c r="D1201" s="3" t="str">
        <f>INDEX('Plant data'!F:F,MATCH('Blast furnaces'!$A1201,'Plant data'!$A:$A,0))</f>
        <v>India</v>
      </c>
      <c r="E1201" s="3" t="s">
        <v>2036</v>
      </c>
      <c r="F1201" s="3" t="s">
        <v>33</v>
      </c>
      <c r="G1201" s="5" t="s">
        <v>2037</v>
      </c>
      <c r="H1201" s="3" t="s">
        <v>29</v>
      </c>
      <c r="I1201" s="3" t="s">
        <v>30</v>
      </c>
      <c r="J1201" s="3">
        <v>2022</v>
      </c>
      <c r="K1201" s="3">
        <v>2023</v>
      </c>
      <c r="L1201" s="3">
        <v>2</v>
      </c>
      <c r="M1201" s="3" t="s">
        <v>30</v>
      </c>
      <c r="N1201" s="3" t="s">
        <v>30</v>
      </c>
      <c r="O1201" s="3" t="s">
        <v>30</v>
      </c>
      <c r="P1201" s="3">
        <v>2000</v>
      </c>
      <c r="Q1201" s="3">
        <v>2307</v>
      </c>
      <c r="R1201" s="8"/>
      <c r="S1201" s="9" t="str">
        <f t="shared" si="139"/>
        <v/>
      </c>
      <c r="T1201" s="9" t="str">
        <f>IF(R1201="","",EDATE(S1201,240))</f>
        <v/>
      </c>
      <c r="U1201" s="2"/>
      <c r="V1201" s="2"/>
      <c r="W1201" s="2"/>
    </row>
    <row r="1202" spans="1:23" ht="14.5" hidden="1" x14ac:dyDescent="0.35">
      <c r="A1202" s="3" t="s">
        <v>2035</v>
      </c>
      <c r="B1202" s="3" t="str">
        <f>INDEX('Plant data'!D:D,MATCH('Blast furnaces'!$A1202,'Plant data'!$A:$A,0))</f>
        <v>Kalinganagar</v>
      </c>
      <c r="C1202" s="3" t="str">
        <f>INDEX('Plant data'!E:E,MATCH('Blast furnaces'!$A1202,'Plant data'!$A:$A,0))</f>
        <v>Odisha</v>
      </c>
      <c r="D1202" s="3" t="str">
        <f>INDEX('Plant data'!F:F,MATCH('Blast furnaces'!$A1202,'Plant data'!$A:$A,0))</f>
        <v>India</v>
      </c>
      <c r="E1202" s="3" t="s">
        <v>2038</v>
      </c>
      <c r="F1202" s="3" t="s">
        <v>62</v>
      </c>
      <c r="G1202" s="5" t="s">
        <v>2037</v>
      </c>
      <c r="H1202" s="3" t="s">
        <v>313</v>
      </c>
      <c r="I1202" s="3" t="s">
        <v>30</v>
      </c>
      <c r="J1202" s="3" t="s">
        <v>30</v>
      </c>
      <c r="K1202" s="3">
        <v>2027</v>
      </c>
      <c r="L1202" s="8"/>
      <c r="M1202" s="3" t="s">
        <v>30</v>
      </c>
      <c r="N1202" s="3" t="s">
        <v>30</v>
      </c>
      <c r="O1202" s="3" t="s">
        <v>30</v>
      </c>
      <c r="P1202" s="3">
        <v>840</v>
      </c>
      <c r="Q1202" s="3">
        <v>720</v>
      </c>
      <c r="R1202" s="8"/>
      <c r="S1202" s="9" t="str">
        <f t="shared" si="139"/>
        <v/>
      </c>
      <c r="T1202" s="2"/>
      <c r="U1202" s="2"/>
      <c r="V1202" s="2"/>
      <c r="W1202" s="2"/>
    </row>
    <row r="1203" spans="1:23" ht="14.5" hidden="1" x14ac:dyDescent="0.35">
      <c r="A1203" s="3" t="s">
        <v>2039</v>
      </c>
      <c r="B1203" s="3" t="str">
        <f>INDEX('Plant data'!D:D,MATCH('Blast furnaces'!$A1203,'Plant data'!$A:$A,0))</f>
        <v>Kharagpur</v>
      </c>
      <c r="C1203" s="3" t="str">
        <f>INDEX('Plant data'!E:E,MATCH('Blast furnaces'!$A1203,'Plant data'!$A:$A,0))</f>
        <v>West Bengal</v>
      </c>
      <c r="D1203" s="3" t="str">
        <f>INDEX('Plant data'!F:F,MATCH('Blast furnaces'!$A1203,'Plant data'!$A:$A,0))</f>
        <v>India</v>
      </c>
      <c r="E1203" s="3" t="s">
        <v>2040</v>
      </c>
      <c r="F1203" s="3" t="s">
        <v>33</v>
      </c>
      <c r="G1203" s="5" t="s">
        <v>2041</v>
      </c>
      <c r="H1203" s="3" t="s">
        <v>29</v>
      </c>
      <c r="I1203" s="3" t="s">
        <v>30</v>
      </c>
      <c r="J1203" s="3" t="s">
        <v>30</v>
      </c>
      <c r="K1203" s="3">
        <v>1994</v>
      </c>
      <c r="L1203" s="3">
        <v>31</v>
      </c>
      <c r="M1203" s="3" t="s">
        <v>30</v>
      </c>
      <c r="N1203" s="3" t="s">
        <v>30</v>
      </c>
      <c r="O1203" s="3" t="s">
        <v>30</v>
      </c>
      <c r="P1203" s="3">
        <v>345</v>
      </c>
      <c r="Q1203" s="3">
        <v>259</v>
      </c>
      <c r="R1203" s="4">
        <v>41883</v>
      </c>
      <c r="S1203" s="9">
        <f t="shared" si="139"/>
        <v>41883</v>
      </c>
      <c r="T1203" s="9">
        <f t="shared" ref="T1203:T1205" si="143">IF(R1203="","",EDATE(S1203,240))</f>
        <v>49188</v>
      </c>
      <c r="U1203" s="2"/>
      <c r="V1203" s="2"/>
      <c r="W1203" s="2"/>
    </row>
    <row r="1204" spans="1:23" ht="14.5" hidden="1" x14ac:dyDescent="0.35">
      <c r="A1204" s="3" t="s">
        <v>2039</v>
      </c>
      <c r="B1204" s="3" t="str">
        <f>INDEX('Plant data'!D:D,MATCH('Blast furnaces'!$A1204,'Plant data'!$A:$A,0))</f>
        <v>Kharagpur</v>
      </c>
      <c r="C1204" s="3" t="str">
        <f>INDEX('Plant data'!E:E,MATCH('Blast furnaces'!$A1204,'Plant data'!$A:$A,0))</f>
        <v>West Bengal</v>
      </c>
      <c r="D1204" s="3" t="str">
        <f>INDEX('Plant data'!F:F,MATCH('Blast furnaces'!$A1204,'Plant data'!$A:$A,0))</f>
        <v>India</v>
      </c>
      <c r="E1204" s="3" t="s">
        <v>2042</v>
      </c>
      <c r="F1204" s="3" t="s">
        <v>27</v>
      </c>
      <c r="G1204" s="5" t="s">
        <v>2041</v>
      </c>
      <c r="H1204" s="3" t="s">
        <v>29</v>
      </c>
      <c r="I1204" s="3">
        <v>2003</v>
      </c>
      <c r="J1204" s="3" t="s">
        <v>30</v>
      </c>
      <c r="K1204" s="3">
        <v>2005</v>
      </c>
      <c r="L1204" s="3">
        <v>20</v>
      </c>
      <c r="M1204" s="3" t="s">
        <v>30</v>
      </c>
      <c r="N1204" s="3" t="s">
        <v>30</v>
      </c>
      <c r="O1204" s="3" t="s">
        <v>30</v>
      </c>
      <c r="P1204" s="3">
        <v>255</v>
      </c>
      <c r="Q1204" s="3">
        <v>259</v>
      </c>
      <c r="R1204" s="7">
        <v>44105</v>
      </c>
      <c r="S1204" s="9">
        <f t="shared" si="139"/>
        <v>44105</v>
      </c>
      <c r="T1204" s="9">
        <f t="shared" si="143"/>
        <v>51410</v>
      </c>
      <c r="U1204" s="2"/>
      <c r="V1204" s="2"/>
      <c r="W1204" s="2"/>
    </row>
    <row r="1205" spans="1:23" ht="14.5" hidden="1" x14ac:dyDescent="0.35">
      <c r="A1205" s="3" t="s">
        <v>2043</v>
      </c>
      <c r="B1205" s="3" t="str">
        <f>INDEX('Plant data'!D:D,MATCH('Blast furnaces'!$A1205,'Plant data'!$A:$A,0))</f>
        <v>Raipur</v>
      </c>
      <c r="C1205" s="3" t="str">
        <f>INDEX('Plant data'!E:E,MATCH('Blast furnaces'!$A1205,'Plant data'!$A:$A,0))</f>
        <v>Chhattisgarh</v>
      </c>
      <c r="D1205" s="3" t="str">
        <f>INDEX('Plant data'!F:F,MATCH('Blast furnaces'!$A1205,'Plant data'!$A:$A,0))</f>
        <v>India</v>
      </c>
      <c r="E1205" s="3" t="s">
        <v>2044</v>
      </c>
      <c r="F1205" s="3" t="s">
        <v>62</v>
      </c>
      <c r="G1205" s="5" t="s">
        <v>2045</v>
      </c>
      <c r="H1205" s="3" t="s">
        <v>29</v>
      </c>
      <c r="I1205" s="3" t="s">
        <v>30</v>
      </c>
      <c r="J1205" s="3" t="s">
        <v>30</v>
      </c>
      <c r="K1205" s="3">
        <v>1996</v>
      </c>
      <c r="L1205" s="3">
        <v>29</v>
      </c>
      <c r="M1205" s="3" t="s">
        <v>30</v>
      </c>
      <c r="N1205" s="3" t="s">
        <v>30</v>
      </c>
      <c r="O1205" s="3" t="s">
        <v>30</v>
      </c>
      <c r="P1205" s="3">
        <v>1000</v>
      </c>
      <c r="Q1205" s="3">
        <v>750</v>
      </c>
      <c r="R1205" s="6">
        <v>45505</v>
      </c>
      <c r="S1205" s="9">
        <f t="shared" si="139"/>
        <v>45505</v>
      </c>
      <c r="T1205" s="9">
        <f t="shared" si="143"/>
        <v>52810</v>
      </c>
      <c r="U1205" s="2"/>
      <c r="V1205" s="2"/>
      <c r="W1205" s="2"/>
    </row>
    <row r="1206" spans="1:23" ht="18.75" hidden="1" customHeight="1" x14ac:dyDescent="0.35">
      <c r="A1206" s="3" t="s">
        <v>2043</v>
      </c>
      <c r="B1206" s="3" t="str">
        <f>INDEX('Plant data'!D:D,MATCH('Blast furnaces'!$A1206,'Plant data'!$A:$A,0))</f>
        <v>Raipur</v>
      </c>
      <c r="C1206" s="3" t="str">
        <f>INDEX('Plant data'!E:E,MATCH('Blast furnaces'!$A1206,'Plant data'!$A:$A,0))</f>
        <v>Chhattisgarh</v>
      </c>
      <c r="D1206" s="3" t="str">
        <f>INDEX('Plant data'!F:F,MATCH('Blast furnaces'!$A1206,'Plant data'!$A:$A,0))</f>
        <v>India</v>
      </c>
      <c r="E1206" s="3" t="s">
        <v>2046</v>
      </c>
      <c r="F1206" s="3" t="s">
        <v>180</v>
      </c>
      <c r="G1206" s="5" t="s">
        <v>2045</v>
      </c>
      <c r="H1206" s="3" t="s">
        <v>313</v>
      </c>
      <c r="I1206" s="3">
        <v>2021</v>
      </c>
      <c r="J1206" s="3" t="s">
        <v>30</v>
      </c>
      <c r="K1206" s="3">
        <v>2025</v>
      </c>
      <c r="L1206" s="3">
        <v>0</v>
      </c>
      <c r="M1206" s="3" t="s">
        <v>30</v>
      </c>
      <c r="N1206" s="3" t="s">
        <v>30</v>
      </c>
      <c r="O1206" s="3" t="s">
        <v>30</v>
      </c>
      <c r="P1206" s="3">
        <v>1000</v>
      </c>
      <c r="Q1206" s="3">
        <v>1000</v>
      </c>
      <c r="R1206" s="8"/>
      <c r="S1206" s="9" t="str">
        <f t="shared" si="139"/>
        <v/>
      </c>
      <c r="T1206" s="2"/>
      <c r="U1206" s="2"/>
      <c r="V1206" s="2"/>
      <c r="W1206" s="2"/>
    </row>
    <row r="1207" spans="1:23" ht="14.5" hidden="1" x14ac:dyDescent="0.35">
      <c r="A1207" s="3" t="s">
        <v>2047</v>
      </c>
      <c r="B1207" s="3" t="str">
        <f>INDEX('Plant data'!D:D,MATCH('Blast furnaces'!$A1207,'Plant data'!$A:$A,0))</f>
        <v>Koppal</v>
      </c>
      <c r="C1207" s="3" t="str">
        <f>INDEX('Plant data'!E:E,MATCH('Blast furnaces'!$A1207,'Plant data'!$A:$A,0))</f>
        <v>Karnataka</v>
      </c>
      <c r="D1207" s="3" t="str">
        <f>INDEX('Plant data'!F:F,MATCH('Blast furnaces'!$A1207,'Plant data'!$A:$A,0))</f>
        <v>India</v>
      </c>
      <c r="E1207" s="3" t="s">
        <v>2048</v>
      </c>
      <c r="F1207" s="3" t="s">
        <v>180</v>
      </c>
      <c r="G1207" s="5" t="s">
        <v>2049</v>
      </c>
      <c r="H1207" s="3" t="s">
        <v>313</v>
      </c>
      <c r="I1207" s="3">
        <v>2011</v>
      </c>
      <c r="J1207" s="3" t="s">
        <v>30</v>
      </c>
      <c r="K1207" s="3">
        <v>2036</v>
      </c>
      <c r="L1207" s="8"/>
      <c r="M1207" s="3" t="s">
        <v>30</v>
      </c>
      <c r="N1207" s="3" t="s">
        <v>30</v>
      </c>
      <c r="O1207" s="3" t="s">
        <v>30</v>
      </c>
      <c r="P1207" s="3">
        <v>2500</v>
      </c>
      <c r="Q1207" s="3" t="s">
        <v>30</v>
      </c>
      <c r="R1207" s="8"/>
      <c r="S1207" s="9" t="str">
        <f t="shared" si="139"/>
        <v/>
      </c>
      <c r="T1207" s="2"/>
      <c r="U1207" s="2"/>
      <c r="V1207" s="2"/>
      <c r="W1207" s="2"/>
    </row>
    <row r="1208" spans="1:23" ht="14.5" hidden="1" x14ac:dyDescent="0.35">
      <c r="A1208" s="3" t="s">
        <v>2047</v>
      </c>
      <c r="B1208" s="3" t="str">
        <f>INDEX('Plant data'!D:D,MATCH('Blast furnaces'!$A1208,'Plant data'!$A:$A,0))</f>
        <v>Koppal</v>
      </c>
      <c r="C1208" s="3" t="str">
        <f>INDEX('Plant data'!E:E,MATCH('Blast furnaces'!$A1208,'Plant data'!$A:$A,0))</f>
        <v>Karnataka</v>
      </c>
      <c r="D1208" s="3" t="str">
        <f>INDEX('Plant data'!F:F,MATCH('Blast furnaces'!$A1208,'Plant data'!$A:$A,0))</f>
        <v>India</v>
      </c>
      <c r="E1208" s="3" t="s">
        <v>2050</v>
      </c>
      <c r="F1208" s="3" t="s">
        <v>62</v>
      </c>
      <c r="G1208" s="5" t="s">
        <v>2049</v>
      </c>
      <c r="H1208" s="3" t="s">
        <v>313</v>
      </c>
      <c r="I1208" s="3">
        <v>2011</v>
      </c>
      <c r="J1208" s="3" t="s">
        <v>30</v>
      </c>
      <c r="K1208" s="3">
        <v>2029</v>
      </c>
      <c r="L1208" s="8"/>
      <c r="M1208" s="3" t="s">
        <v>30</v>
      </c>
      <c r="N1208" s="3" t="s">
        <v>30</v>
      </c>
      <c r="O1208" s="3" t="s">
        <v>30</v>
      </c>
      <c r="P1208" s="3">
        <v>2500</v>
      </c>
      <c r="Q1208" s="3" t="s">
        <v>30</v>
      </c>
      <c r="R1208" s="8"/>
      <c r="S1208" s="9" t="str">
        <f t="shared" si="139"/>
        <v/>
      </c>
      <c r="T1208" s="2"/>
      <c r="U1208" s="2"/>
      <c r="V1208" s="2"/>
      <c r="W1208" s="2"/>
    </row>
    <row r="1209" spans="1:23" ht="14.5" hidden="1" x14ac:dyDescent="0.35">
      <c r="A1209" s="3" t="s">
        <v>2051</v>
      </c>
      <c r="B1209" s="3" t="str">
        <f>INDEX('Plant data'!D:D,MATCH('Blast furnaces'!$A1209,'Plant data'!$A:$A,0))</f>
        <v>Hospet</v>
      </c>
      <c r="C1209" s="3" t="str">
        <f>INDEX('Plant data'!E:E,MATCH('Blast furnaces'!$A1209,'Plant data'!$A:$A,0))</f>
        <v>Karnataka</v>
      </c>
      <c r="D1209" s="3" t="str">
        <f>INDEX('Plant data'!F:F,MATCH('Blast furnaces'!$A1209,'Plant data'!$A:$A,0))</f>
        <v>India</v>
      </c>
      <c r="E1209" s="3" t="s">
        <v>2052</v>
      </c>
      <c r="F1209" s="3" t="s">
        <v>33</v>
      </c>
      <c r="G1209" s="5" t="s">
        <v>2053</v>
      </c>
      <c r="H1209" s="3" t="s">
        <v>29</v>
      </c>
      <c r="I1209" s="3" t="s">
        <v>30</v>
      </c>
      <c r="J1209" s="3" t="s">
        <v>30</v>
      </c>
      <c r="K1209" s="3">
        <v>1998</v>
      </c>
      <c r="L1209" s="3">
        <v>27</v>
      </c>
      <c r="M1209" s="3" t="s">
        <v>30</v>
      </c>
      <c r="N1209" s="3" t="s">
        <v>30</v>
      </c>
      <c r="O1209" s="3" t="s">
        <v>30</v>
      </c>
      <c r="P1209" s="3">
        <v>206</v>
      </c>
      <c r="Q1209" s="3">
        <v>250</v>
      </c>
      <c r="R1209" s="3">
        <v>2009</v>
      </c>
      <c r="S1209" s="9">
        <f t="shared" si="139"/>
        <v>39814</v>
      </c>
      <c r="T1209" s="9">
        <f t="shared" ref="T1209:T1211" si="144">IF(R1209="","",EDATE(S1209,240))</f>
        <v>47119</v>
      </c>
      <c r="U1209" s="2"/>
      <c r="V1209" s="2"/>
      <c r="W1209" s="2"/>
    </row>
    <row r="1210" spans="1:23" ht="14.5" hidden="1" x14ac:dyDescent="0.35">
      <c r="A1210" s="3" t="s">
        <v>2051</v>
      </c>
      <c r="B1210" s="3" t="str">
        <f>INDEX('Plant data'!D:D,MATCH('Blast furnaces'!$A1210,'Plant data'!$A:$A,0))</f>
        <v>Hospet</v>
      </c>
      <c r="C1210" s="3" t="str">
        <f>INDEX('Plant data'!E:E,MATCH('Blast furnaces'!$A1210,'Plant data'!$A:$A,0))</f>
        <v>Karnataka</v>
      </c>
      <c r="D1210" s="3" t="str">
        <f>INDEX('Plant data'!F:F,MATCH('Blast furnaces'!$A1210,'Plant data'!$A:$A,0))</f>
        <v>India</v>
      </c>
      <c r="E1210" s="3" t="s">
        <v>2054</v>
      </c>
      <c r="F1210" s="3" t="s">
        <v>27</v>
      </c>
      <c r="G1210" s="5" t="s">
        <v>2053</v>
      </c>
      <c r="H1210" s="3" t="s">
        <v>29</v>
      </c>
      <c r="I1210" s="3" t="s">
        <v>30</v>
      </c>
      <c r="J1210" s="3" t="s">
        <v>30</v>
      </c>
      <c r="K1210" s="3">
        <v>2000</v>
      </c>
      <c r="L1210" s="3">
        <v>25</v>
      </c>
      <c r="M1210" s="3" t="s">
        <v>30</v>
      </c>
      <c r="N1210" s="3" t="s">
        <v>30</v>
      </c>
      <c r="O1210" s="3" t="s">
        <v>30</v>
      </c>
      <c r="P1210" s="3">
        <v>206</v>
      </c>
      <c r="Q1210" s="3">
        <v>250</v>
      </c>
      <c r="R1210" s="8"/>
      <c r="S1210" s="9" t="str">
        <f t="shared" si="139"/>
        <v/>
      </c>
      <c r="T1210" s="9" t="str">
        <f t="shared" si="144"/>
        <v/>
      </c>
      <c r="U1210" s="2"/>
      <c r="V1210" s="2"/>
      <c r="W1210" s="2"/>
    </row>
    <row r="1211" spans="1:23" ht="14.5" hidden="1" x14ac:dyDescent="0.35">
      <c r="A1211" s="3" t="s">
        <v>2051</v>
      </c>
      <c r="B1211" s="3" t="str">
        <f>INDEX('Plant data'!D:D,MATCH('Blast furnaces'!$A1211,'Plant data'!$A:$A,0))</f>
        <v>Hospet</v>
      </c>
      <c r="C1211" s="3" t="str">
        <f>INDEX('Plant data'!E:E,MATCH('Blast furnaces'!$A1211,'Plant data'!$A:$A,0))</f>
        <v>Karnataka</v>
      </c>
      <c r="D1211" s="3" t="str">
        <f>INDEX('Plant data'!F:F,MATCH('Blast furnaces'!$A1211,'Plant data'!$A:$A,0))</f>
        <v>India</v>
      </c>
      <c r="E1211" s="3" t="s">
        <v>2055</v>
      </c>
      <c r="F1211" s="3" t="s">
        <v>79</v>
      </c>
      <c r="G1211" s="5" t="s">
        <v>2053</v>
      </c>
      <c r="H1211" s="3" t="s">
        <v>29</v>
      </c>
      <c r="I1211" s="3" t="s">
        <v>30</v>
      </c>
      <c r="J1211" s="3" t="s">
        <v>30</v>
      </c>
      <c r="K1211" s="3">
        <v>2008</v>
      </c>
      <c r="L1211" s="3">
        <v>17</v>
      </c>
      <c r="M1211" s="3" t="s">
        <v>30</v>
      </c>
      <c r="N1211" s="3" t="s">
        <v>30</v>
      </c>
      <c r="O1211" s="3" t="s">
        <v>30</v>
      </c>
      <c r="P1211" s="3">
        <v>288</v>
      </c>
      <c r="Q1211" s="3">
        <v>350</v>
      </c>
      <c r="R1211" s="8"/>
      <c r="S1211" s="9" t="str">
        <f t="shared" si="139"/>
        <v/>
      </c>
      <c r="T1211" s="9" t="str">
        <f t="shared" si="144"/>
        <v/>
      </c>
      <c r="U1211" s="2"/>
      <c r="V1211" s="2"/>
      <c r="W1211" s="2"/>
    </row>
    <row r="1212" spans="1:23" ht="14.5" hidden="1" x14ac:dyDescent="0.35">
      <c r="A1212" s="3" t="s">
        <v>2051</v>
      </c>
      <c r="B1212" s="3" t="str">
        <f>INDEX('Plant data'!D:D,MATCH('Blast furnaces'!$A1212,'Plant data'!$A:$A,0))</f>
        <v>Hospet</v>
      </c>
      <c r="C1212" s="3" t="str">
        <f>INDEX('Plant data'!E:E,MATCH('Blast furnaces'!$A1212,'Plant data'!$A:$A,0))</f>
        <v>Karnataka</v>
      </c>
      <c r="D1212" s="3" t="str">
        <f>INDEX('Plant data'!F:F,MATCH('Blast furnaces'!$A1212,'Plant data'!$A:$A,0))</f>
        <v>India</v>
      </c>
      <c r="E1212" s="3" t="s">
        <v>2056</v>
      </c>
      <c r="F1212" s="3" t="s">
        <v>48</v>
      </c>
      <c r="G1212" s="5" t="s">
        <v>2053</v>
      </c>
      <c r="H1212" s="3" t="s">
        <v>313</v>
      </c>
      <c r="I1212" s="3">
        <v>2014</v>
      </c>
      <c r="J1212" s="3" t="s">
        <v>30</v>
      </c>
      <c r="K1212" s="3">
        <v>2025</v>
      </c>
      <c r="L1212" s="3">
        <v>0</v>
      </c>
      <c r="M1212" s="3" t="s">
        <v>30</v>
      </c>
      <c r="N1212" s="3" t="s">
        <v>30</v>
      </c>
      <c r="O1212" s="3" t="s">
        <v>30</v>
      </c>
      <c r="P1212" s="3">
        <v>940</v>
      </c>
      <c r="Q1212" s="3">
        <v>750</v>
      </c>
      <c r="R1212" s="8"/>
      <c r="S1212" s="9" t="str">
        <f t="shared" si="139"/>
        <v/>
      </c>
      <c r="T1212" s="2"/>
      <c r="U1212" s="2"/>
      <c r="V1212" s="2"/>
      <c r="W1212" s="2"/>
    </row>
    <row r="1213" spans="1:23" ht="14.5" hidden="1" x14ac:dyDescent="0.35">
      <c r="A1213" s="3" t="s">
        <v>2057</v>
      </c>
      <c r="B1213" s="3" t="str">
        <f>INDEX('Plant data'!D:D,MATCH('Blast furnaces'!$A1213,'Plant data'!$A:$A,0))</f>
        <v>Kharagpur</v>
      </c>
      <c r="C1213" s="3" t="str">
        <f>INDEX('Plant data'!E:E,MATCH('Blast furnaces'!$A1213,'Plant data'!$A:$A,0))</f>
        <v>West Bengal</v>
      </c>
      <c r="D1213" s="3" t="str">
        <f>INDEX('Plant data'!F:F,MATCH('Blast furnaces'!$A1213,'Plant data'!$A:$A,0))</f>
        <v>India</v>
      </c>
      <c r="E1213" s="3" t="s">
        <v>2058</v>
      </c>
      <c r="F1213" s="3" t="s">
        <v>33</v>
      </c>
      <c r="G1213" s="5" t="s">
        <v>2059</v>
      </c>
      <c r="H1213" s="3" t="s">
        <v>29</v>
      </c>
      <c r="I1213" s="3" t="s">
        <v>30</v>
      </c>
      <c r="J1213" s="3" t="s">
        <v>30</v>
      </c>
      <c r="K1213" s="3">
        <v>2007</v>
      </c>
      <c r="L1213" s="3">
        <v>18</v>
      </c>
      <c r="M1213" s="3" t="s">
        <v>30</v>
      </c>
      <c r="N1213" s="3" t="s">
        <v>30</v>
      </c>
      <c r="O1213" s="3" t="s">
        <v>30</v>
      </c>
      <c r="P1213" s="3">
        <v>300</v>
      </c>
      <c r="Q1213" s="3">
        <v>350</v>
      </c>
      <c r="R1213" s="8"/>
      <c r="S1213" s="9" t="str">
        <f t="shared" si="139"/>
        <v/>
      </c>
      <c r="T1213" s="9" t="str">
        <f t="shared" ref="T1213:T1218" si="145">IF(R1213="","",EDATE(S1213,240))</f>
        <v/>
      </c>
      <c r="U1213" s="2"/>
      <c r="V1213" s="2"/>
      <c r="W1213" s="2"/>
    </row>
    <row r="1214" spans="1:23" ht="14.5" hidden="1" x14ac:dyDescent="0.35">
      <c r="A1214" s="3" t="s">
        <v>2057</v>
      </c>
      <c r="B1214" s="3" t="str">
        <f>INDEX('Plant data'!D:D,MATCH('Blast furnaces'!$A1214,'Plant data'!$A:$A,0))</f>
        <v>Kharagpur</v>
      </c>
      <c r="C1214" s="3" t="str">
        <f>INDEX('Plant data'!E:E,MATCH('Blast furnaces'!$A1214,'Plant data'!$A:$A,0))</f>
        <v>West Bengal</v>
      </c>
      <c r="D1214" s="3" t="str">
        <f>INDEX('Plant data'!F:F,MATCH('Blast furnaces'!$A1214,'Plant data'!$A:$A,0))</f>
        <v>India</v>
      </c>
      <c r="E1214" s="3" t="s">
        <v>2060</v>
      </c>
      <c r="F1214" s="3" t="s">
        <v>27</v>
      </c>
      <c r="G1214" s="5" t="s">
        <v>2059</v>
      </c>
      <c r="H1214" s="3" t="s">
        <v>29</v>
      </c>
      <c r="I1214" s="3" t="s">
        <v>30</v>
      </c>
      <c r="J1214" s="3" t="s">
        <v>30</v>
      </c>
      <c r="K1214" s="3">
        <v>2024</v>
      </c>
      <c r="L1214" s="3">
        <v>1</v>
      </c>
      <c r="M1214" s="3" t="s">
        <v>30</v>
      </c>
      <c r="N1214" s="3" t="s">
        <v>30</v>
      </c>
      <c r="O1214" s="3" t="s">
        <v>30</v>
      </c>
      <c r="P1214" s="3">
        <v>300</v>
      </c>
      <c r="Q1214" s="3">
        <v>350</v>
      </c>
      <c r="R1214" s="8"/>
      <c r="S1214" s="9" t="str">
        <f t="shared" si="139"/>
        <v/>
      </c>
      <c r="T1214" s="9" t="str">
        <f t="shared" si="145"/>
        <v/>
      </c>
      <c r="U1214" s="2"/>
      <c r="V1214" s="2"/>
      <c r="W1214" s="2"/>
    </row>
    <row r="1215" spans="1:23" ht="14.5" hidden="1" x14ac:dyDescent="0.35">
      <c r="A1215" s="3" t="s">
        <v>2061</v>
      </c>
      <c r="B1215" s="3" t="str">
        <f>INDEX('Plant data'!D:D,MATCH('Blast furnaces'!$A1215,'Plant data'!$A:$A,0))</f>
        <v>Kharagpur</v>
      </c>
      <c r="C1215" s="3" t="str">
        <f>INDEX('Plant data'!E:E,MATCH('Blast furnaces'!$A1215,'Plant data'!$A:$A,0))</f>
        <v>West Bengal</v>
      </c>
      <c r="D1215" s="3" t="str">
        <f>INDEX('Plant data'!F:F,MATCH('Blast furnaces'!$A1215,'Plant data'!$A:$A,0))</f>
        <v>India</v>
      </c>
      <c r="E1215" s="3" t="s">
        <v>2062</v>
      </c>
      <c r="F1215" s="3" t="s">
        <v>62</v>
      </c>
      <c r="G1215" s="5" t="s">
        <v>2063</v>
      </c>
      <c r="H1215" s="3" t="s">
        <v>29</v>
      </c>
      <c r="I1215" s="3" t="s">
        <v>30</v>
      </c>
      <c r="J1215" s="3" t="s">
        <v>30</v>
      </c>
      <c r="K1215" s="3">
        <v>2007</v>
      </c>
      <c r="L1215" s="3">
        <v>18</v>
      </c>
      <c r="M1215" s="3" t="s">
        <v>30</v>
      </c>
      <c r="N1215" s="3" t="s">
        <v>30</v>
      </c>
      <c r="O1215" s="3" t="s">
        <v>30</v>
      </c>
      <c r="P1215" s="3">
        <v>500</v>
      </c>
      <c r="Q1215" s="3">
        <v>450</v>
      </c>
      <c r="R1215" s="8"/>
      <c r="S1215" s="9" t="str">
        <f t="shared" si="139"/>
        <v/>
      </c>
      <c r="T1215" s="9" t="str">
        <f t="shared" si="145"/>
        <v/>
      </c>
      <c r="U1215" s="2"/>
      <c r="V1215" s="2"/>
      <c r="W1215" s="2"/>
    </row>
    <row r="1216" spans="1:23" ht="14.5" hidden="1" x14ac:dyDescent="0.35">
      <c r="A1216" s="3" t="s">
        <v>2064</v>
      </c>
      <c r="B1216" s="3" t="str">
        <f>INDEX('Plant data'!D:D,MATCH('Blast furnaces'!$A1216,'Plant data'!$A:$A,0))</f>
        <v>Raipur</v>
      </c>
      <c r="C1216" s="3" t="str">
        <f>INDEX('Plant data'!E:E,MATCH('Blast furnaces'!$A1216,'Plant data'!$A:$A,0))</f>
        <v>Chhattisgarh</v>
      </c>
      <c r="D1216" s="3" t="str">
        <f>INDEX('Plant data'!F:F,MATCH('Blast furnaces'!$A1216,'Plant data'!$A:$A,0))</f>
        <v>India</v>
      </c>
      <c r="E1216" s="3" t="s">
        <v>2065</v>
      </c>
      <c r="F1216" s="3" t="s">
        <v>62</v>
      </c>
      <c r="G1216" s="5" t="s">
        <v>2066</v>
      </c>
      <c r="H1216" s="3" t="s">
        <v>29</v>
      </c>
      <c r="I1216" s="3" t="s">
        <v>30</v>
      </c>
      <c r="J1216" s="3" t="s">
        <v>30</v>
      </c>
      <c r="K1216" s="3" t="s">
        <v>30</v>
      </c>
      <c r="L1216" s="3" t="s">
        <v>30</v>
      </c>
      <c r="M1216" s="3" t="s">
        <v>30</v>
      </c>
      <c r="N1216" s="3" t="s">
        <v>30</v>
      </c>
      <c r="O1216" s="3" t="s">
        <v>30</v>
      </c>
      <c r="P1216" s="3">
        <v>33</v>
      </c>
      <c r="Q1216" s="3" t="s">
        <v>30</v>
      </c>
      <c r="R1216" s="8"/>
      <c r="S1216" s="9" t="str">
        <f t="shared" si="139"/>
        <v/>
      </c>
      <c r="T1216" s="9" t="str">
        <f t="shared" si="145"/>
        <v/>
      </c>
      <c r="U1216" s="2"/>
      <c r="V1216" s="2"/>
      <c r="W1216" s="2"/>
    </row>
    <row r="1217" spans="1:23" ht="14.5" hidden="1" x14ac:dyDescent="0.35">
      <c r="A1217" s="3" t="s">
        <v>2067</v>
      </c>
      <c r="B1217" s="3" t="str">
        <f>INDEX('Plant data'!D:D,MATCH('Blast furnaces'!$A1217,'Plant data'!$A:$A,0))</f>
        <v>Kalinganagar</v>
      </c>
      <c r="C1217" s="3" t="str">
        <f>INDEX('Plant data'!E:E,MATCH('Blast furnaces'!$A1217,'Plant data'!$A:$A,0))</f>
        <v>Odisha</v>
      </c>
      <c r="D1217" s="3" t="str">
        <f>INDEX('Plant data'!F:F,MATCH('Blast furnaces'!$A1217,'Plant data'!$A:$A,0))</f>
        <v>India</v>
      </c>
      <c r="E1217" s="3" t="s">
        <v>2068</v>
      </c>
      <c r="F1217" s="3" t="s">
        <v>62</v>
      </c>
      <c r="G1217" s="5" t="s">
        <v>2069</v>
      </c>
      <c r="H1217" s="3" t="s">
        <v>29</v>
      </c>
      <c r="I1217" s="3" t="s">
        <v>30</v>
      </c>
      <c r="J1217" s="3" t="s">
        <v>30</v>
      </c>
      <c r="K1217" s="3">
        <v>2005</v>
      </c>
      <c r="L1217" s="3">
        <v>20</v>
      </c>
      <c r="M1217" s="3" t="s">
        <v>30</v>
      </c>
      <c r="N1217" s="3" t="s">
        <v>30</v>
      </c>
      <c r="O1217" s="3" t="s">
        <v>30</v>
      </c>
      <c r="P1217" s="3">
        <v>600</v>
      </c>
      <c r="Q1217" s="3">
        <v>389</v>
      </c>
      <c r="R1217" s="7">
        <v>43040</v>
      </c>
      <c r="S1217" s="9">
        <f t="shared" si="139"/>
        <v>43040</v>
      </c>
      <c r="T1217" s="9">
        <f t="shared" si="145"/>
        <v>50345</v>
      </c>
      <c r="U1217" s="2"/>
      <c r="V1217" s="2"/>
      <c r="W1217" s="2"/>
    </row>
    <row r="1218" spans="1:23" ht="14.5" hidden="1" x14ac:dyDescent="0.35">
      <c r="A1218" s="3" t="s">
        <v>2067</v>
      </c>
      <c r="B1218" s="3" t="str">
        <f>INDEX('Plant data'!D:D,MATCH('Blast furnaces'!$A1218,'Plant data'!$A:$A,0))</f>
        <v>Kalinganagar</v>
      </c>
      <c r="C1218" s="3" t="str">
        <f>INDEX('Plant data'!E:E,MATCH('Blast furnaces'!$A1218,'Plant data'!$A:$A,0))</f>
        <v>Odisha</v>
      </c>
      <c r="D1218" s="3" t="str">
        <f>INDEX('Plant data'!F:F,MATCH('Blast furnaces'!$A1218,'Plant data'!$A:$A,0))</f>
        <v>India</v>
      </c>
      <c r="E1218" s="3" t="s">
        <v>2070</v>
      </c>
      <c r="F1218" s="3" t="s">
        <v>180</v>
      </c>
      <c r="G1218" s="5" t="s">
        <v>2069</v>
      </c>
      <c r="H1218" s="3" t="s">
        <v>29</v>
      </c>
      <c r="I1218" s="3" t="s">
        <v>30</v>
      </c>
      <c r="J1218" s="3" t="s">
        <v>30</v>
      </c>
      <c r="K1218" s="3">
        <v>2012</v>
      </c>
      <c r="L1218" s="3">
        <v>13</v>
      </c>
      <c r="M1218" s="3" t="s">
        <v>30</v>
      </c>
      <c r="N1218" s="3" t="s">
        <v>30</v>
      </c>
      <c r="O1218" s="3" t="s">
        <v>30</v>
      </c>
      <c r="P1218" s="3">
        <v>600</v>
      </c>
      <c r="Q1218" s="3">
        <v>389</v>
      </c>
      <c r="R1218" s="8"/>
      <c r="S1218" s="9" t="str">
        <f t="shared" si="139"/>
        <v/>
      </c>
      <c r="T1218" s="9" t="str">
        <f t="shared" si="145"/>
        <v/>
      </c>
      <c r="U1218" s="2"/>
      <c r="V1218" s="2"/>
      <c r="W1218" s="2"/>
    </row>
    <row r="1219" spans="1:23" ht="14.5" hidden="1" x14ac:dyDescent="0.35">
      <c r="A1219" s="3" t="s">
        <v>2067</v>
      </c>
      <c r="B1219" s="3" t="str">
        <f>INDEX('Plant data'!D:D,MATCH('Blast furnaces'!$A1219,'Plant data'!$A:$A,0))</f>
        <v>Kalinganagar</v>
      </c>
      <c r="C1219" s="3" t="str">
        <f>INDEX('Plant data'!E:E,MATCH('Blast furnaces'!$A1219,'Plant data'!$A:$A,0))</f>
        <v>Odisha</v>
      </c>
      <c r="D1219" s="3" t="str">
        <f>INDEX('Plant data'!F:F,MATCH('Blast furnaces'!$A1219,'Plant data'!$A:$A,0))</f>
        <v>India</v>
      </c>
      <c r="E1219" s="3" t="s">
        <v>2071</v>
      </c>
      <c r="F1219" s="3" t="s">
        <v>236</v>
      </c>
      <c r="G1219" s="5" t="s">
        <v>2069</v>
      </c>
      <c r="H1219" s="3" t="s">
        <v>64</v>
      </c>
      <c r="I1219" s="3">
        <v>2014</v>
      </c>
      <c r="J1219" s="3" t="s">
        <v>30</v>
      </c>
      <c r="K1219" s="3" t="s">
        <v>30</v>
      </c>
      <c r="L1219" s="3" t="s">
        <v>30</v>
      </c>
      <c r="M1219" s="3" t="s">
        <v>30</v>
      </c>
      <c r="N1219" s="3" t="s">
        <v>30</v>
      </c>
      <c r="O1219" s="3" t="s">
        <v>30</v>
      </c>
      <c r="P1219" s="3">
        <v>2300</v>
      </c>
      <c r="Q1219" s="3">
        <v>3200</v>
      </c>
      <c r="R1219" s="8"/>
      <c r="S1219" s="9" t="str">
        <f t="shared" ref="S1219:S1282" si="146">_xlfn.LET(
  _xlpm.x, R1219,
  _xlpm.t, TEXT(R1219,"@"),
  IF(R1219="","",
     IF(ISNUMBER(_xlpm.x),
        IF(_xlpm.x&gt;=30000, _xlpm.x, DATE(_xlpm.x,1,1)),
        DATE(
          LEFT(_xlpm.t,4),
          IF(LEN(_xlpm.t)&gt;=7, MID(_xlpm.t,6,2), 1),
          IF(LEN(_xlpm.t)&gt;=10, RIGHT(_xlpm.t,2), 1)
        )
     )
  )
)</f>
        <v/>
      </c>
      <c r="T1219" s="2"/>
      <c r="U1219" s="2"/>
      <c r="V1219" s="2"/>
      <c r="W1219" s="2"/>
    </row>
    <row r="1220" spans="1:23" ht="14.5" hidden="1" x14ac:dyDescent="0.35">
      <c r="A1220" s="3" t="s">
        <v>2072</v>
      </c>
      <c r="B1220" s="3" t="str">
        <f>INDEX('Plant data'!D:D,MATCH('Blast furnaces'!$A1220,'Plant data'!$A:$A,0))</f>
        <v>Durgapur</v>
      </c>
      <c r="C1220" s="3" t="str">
        <f>INDEX('Plant data'!E:E,MATCH('Blast furnaces'!$A1220,'Plant data'!$A:$A,0))</f>
        <v>West Bengal</v>
      </c>
      <c r="D1220" s="3" t="str">
        <f>INDEX('Plant data'!F:F,MATCH('Blast furnaces'!$A1220,'Plant data'!$A:$A,0))</f>
        <v>India</v>
      </c>
      <c r="E1220" s="3" t="s">
        <v>2073</v>
      </c>
      <c r="F1220" s="3" t="s">
        <v>62</v>
      </c>
      <c r="G1220" s="5" t="s">
        <v>2074</v>
      </c>
      <c r="H1220" s="3" t="s">
        <v>29</v>
      </c>
      <c r="I1220" s="3" t="s">
        <v>30</v>
      </c>
      <c r="J1220" s="3" t="s">
        <v>30</v>
      </c>
      <c r="K1220" s="3">
        <v>2009</v>
      </c>
      <c r="L1220" s="3">
        <v>16</v>
      </c>
      <c r="M1220" s="3" t="s">
        <v>30</v>
      </c>
      <c r="N1220" s="3" t="s">
        <v>30</v>
      </c>
      <c r="O1220" s="3" t="s">
        <v>30</v>
      </c>
      <c r="P1220" s="3">
        <v>40</v>
      </c>
      <c r="Q1220" s="3">
        <v>45</v>
      </c>
      <c r="R1220" s="8"/>
      <c r="S1220" s="9" t="str">
        <f t="shared" si="146"/>
        <v/>
      </c>
      <c r="T1220" s="9" t="str">
        <f t="shared" ref="T1220:T1221" si="147">IF(R1220="","",EDATE(S1220,240))</f>
        <v/>
      </c>
      <c r="U1220" s="2"/>
      <c r="V1220" s="2"/>
      <c r="W1220" s="2"/>
    </row>
    <row r="1221" spans="1:23" ht="14.5" hidden="1" x14ac:dyDescent="0.35">
      <c r="A1221" s="3" t="s">
        <v>2072</v>
      </c>
      <c r="B1221" s="3" t="str">
        <f>INDEX('Plant data'!D:D,MATCH('Blast furnaces'!$A1221,'Plant data'!$A:$A,0))</f>
        <v>Durgapur</v>
      </c>
      <c r="C1221" s="3" t="str">
        <f>INDEX('Plant data'!E:E,MATCH('Blast furnaces'!$A1221,'Plant data'!$A:$A,0))</f>
        <v>West Bengal</v>
      </c>
      <c r="D1221" s="3" t="str">
        <f>INDEX('Plant data'!F:F,MATCH('Blast furnaces'!$A1221,'Plant data'!$A:$A,0))</f>
        <v>India</v>
      </c>
      <c r="E1221" s="3" t="s">
        <v>2075</v>
      </c>
      <c r="F1221" s="3" t="s">
        <v>180</v>
      </c>
      <c r="G1221" s="5" t="s">
        <v>2074</v>
      </c>
      <c r="H1221" s="3" t="s">
        <v>29</v>
      </c>
      <c r="I1221" s="3" t="s">
        <v>30</v>
      </c>
      <c r="J1221" s="3" t="s">
        <v>30</v>
      </c>
      <c r="K1221" s="3">
        <v>2009</v>
      </c>
      <c r="L1221" s="3">
        <v>16</v>
      </c>
      <c r="M1221" s="3" t="s">
        <v>30</v>
      </c>
      <c r="N1221" s="3" t="s">
        <v>30</v>
      </c>
      <c r="O1221" s="3" t="s">
        <v>30</v>
      </c>
      <c r="P1221" s="3">
        <v>40</v>
      </c>
      <c r="Q1221" s="3">
        <v>45</v>
      </c>
      <c r="R1221" s="8"/>
      <c r="S1221" s="9" t="str">
        <f t="shared" si="146"/>
        <v/>
      </c>
      <c r="T1221" s="9" t="str">
        <f t="shared" si="147"/>
        <v/>
      </c>
      <c r="U1221" s="2"/>
      <c r="V1221" s="2"/>
      <c r="W1221" s="2"/>
    </row>
    <row r="1222" spans="1:23" ht="14.5" hidden="1" x14ac:dyDescent="0.35">
      <c r="A1222" s="3" t="s">
        <v>2076</v>
      </c>
      <c r="B1222" s="3" t="str">
        <f>INDEX('Plant data'!D:D,MATCH('Blast furnaces'!$A1222,'Plant data'!$A:$A,0))</f>
        <v>Raghunathpur</v>
      </c>
      <c r="C1222" s="3" t="str">
        <f>INDEX('Plant data'!E:E,MATCH('Blast furnaces'!$A1222,'Plant data'!$A:$A,0))</f>
        <v>West Bengal</v>
      </c>
      <c r="D1222" s="3" t="str">
        <f>INDEX('Plant data'!F:F,MATCH('Blast furnaces'!$A1222,'Plant data'!$A:$A,0))</f>
        <v>India</v>
      </c>
      <c r="E1222" s="3" t="s">
        <v>2077</v>
      </c>
      <c r="F1222" s="3" t="s">
        <v>62</v>
      </c>
      <c r="G1222" s="5" t="s">
        <v>2078</v>
      </c>
      <c r="H1222" s="3" t="s">
        <v>64</v>
      </c>
      <c r="I1222" s="3">
        <v>2007</v>
      </c>
      <c r="J1222" s="3">
        <v>2010</v>
      </c>
      <c r="K1222" s="3">
        <v>2030</v>
      </c>
      <c r="L1222" s="8"/>
      <c r="M1222" s="3" t="s">
        <v>30</v>
      </c>
      <c r="N1222" s="3">
        <v>2016</v>
      </c>
      <c r="O1222" s="3" t="s">
        <v>30</v>
      </c>
      <c r="P1222" s="3">
        <v>2680</v>
      </c>
      <c r="Q1222" s="3" t="s">
        <v>30</v>
      </c>
      <c r="R1222" s="8"/>
      <c r="S1222" s="9" t="str">
        <f t="shared" si="146"/>
        <v/>
      </c>
      <c r="T1222" s="2"/>
      <c r="U1222" s="2"/>
      <c r="V1222" s="2"/>
      <c r="W1222" s="2"/>
    </row>
    <row r="1223" spans="1:23" ht="14.5" hidden="1" x14ac:dyDescent="0.35">
      <c r="A1223" s="3" t="s">
        <v>2079</v>
      </c>
      <c r="B1223" s="3" t="str">
        <f>INDEX('Plant data'!D:D,MATCH('Blast furnaces'!$A1223,'Plant data'!$A:$A,0))</f>
        <v>Bhorandiha</v>
      </c>
      <c r="C1223" s="3" t="str">
        <f>INDEX('Plant data'!E:E,MATCH('Blast furnaces'!$A1223,'Plant data'!$A:$A,0))</f>
        <v>Jharkhand</v>
      </c>
      <c r="D1223" s="3" t="str">
        <f>INDEX('Plant data'!F:F,MATCH('Blast furnaces'!$A1223,'Plant data'!$A:$A,0))</f>
        <v>India</v>
      </c>
      <c r="E1223" s="3" t="s">
        <v>2080</v>
      </c>
      <c r="F1223" s="3" t="s">
        <v>33</v>
      </c>
      <c r="G1223" s="5" t="s">
        <v>2081</v>
      </c>
      <c r="H1223" s="3" t="s">
        <v>29</v>
      </c>
      <c r="I1223" s="3">
        <v>2008</v>
      </c>
      <c r="J1223" s="3" t="s">
        <v>30</v>
      </c>
      <c r="K1223" s="3">
        <v>2010</v>
      </c>
      <c r="L1223" s="3">
        <v>15</v>
      </c>
      <c r="M1223" s="3" t="s">
        <v>30</v>
      </c>
      <c r="N1223" s="3" t="s">
        <v>30</v>
      </c>
      <c r="O1223" s="3" t="s">
        <v>30</v>
      </c>
      <c r="P1223" s="3">
        <v>300</v>
      </c>
      <c r="Q1223" s="3">
        <v>330</v>
      </c>
      <c r="R1223" s="8"/>
      <c r="S1223" s="9" t="str">
        <f t="shared" si="146"/>
        <v/>
      </c>
      <c r="T1223" s="9" t="str">
        <f t="shared" ref="T1223:T1225" si="148">IF(R1223="","",EDATE(S1223,240))</f>
        <v/>
      </c>
      <c r="U1223" s="2"/>
      <c r="V1223" s="2"/>
      <c r="W1223" s="2"/>
    </row>
    <row r="1224" spans="1:23" ht="14.5" hidden="1" x14ac:dyDescent="0.35">
      <c r="A1224" s="3" t="s">
        <v>2079</v>
      </c>
      <c r="B1224" s="3" t="str">
        <f>INDEX('Plant data'!D:D,MATCH('Blast furnaces'!$A1224,'Plant data'!$A:$A,0))</f>
        <v>Bhorandiha</v>
      </c>
      <c r="C1224" s="3" t="str">
        <f>INDEX('Plant data'!E:E,MATCH('Blast furnaces'!$A1224,'Plant data'!$A:$A,0))</f>
        <v>Jharkhand</v>
      </c>
      <c r="D1224" s="3" t="str">
        <f>INDEX('Plant data'!F:F,MATCH('Blast furnaces'!$A1224,'Plant data'!$A:$A,0))</f>
        <v>India</v>
      </c>
      <c r="E1224" s="3" t="s">
        <v>2082</v>
      </c>
      <c r="F1224" s="3" t="s">
        <v>27</v>
      </c>
      <c r="G1224" s="5" t="s">
        <v>2081</v>
      </c>
      <c r="H1224" s="3" t="s">
        <v>29</v>
      </c>
      <c r="I1224" s="3">
        <v>2008</v>
      </c>
      <c r="J1224" s="3" t="s">
        <v>30</v>
      </c>
      <c r="K1224" s="3">
        <v>2017</v>
      </c>
      <c r="L1224" s="3">
        <v>8</v>
      </c>
      <c r="M1224" s="3" t="s">
        <v>30</v>
      </c>
      <c r="N1224" s="3" t="s">
        <v>30</v>
      </c>
      <c r="O1224" s="3" t="s">
        <v>30</v>
      </c>
      <c r="P1224" s="3">
        <v>300</v>
      </c>
      <c r="Q1224" s="3">
        <v>330</v>
      </c>
      <c r="R1224" s="8"/>
      <c r="S1224" s="9" t="str">
        <f t="shared" si="146"/>
        <v/>
      </c>
      <c r="T1224" s="9" t="str">
        <f t="shared" si="148"/>
        <v/>
      </c>
      <c r="U1224" s="2"/>
      <c r="V1224" s="2"/>
      <c r="W1224" s="2"/>
    </row>
    <row r="1225" spans="1:23" ht="14.5" hidden="1" x14ac:dyDescent="0.35">
      <c r="A1225" s="3" t="s">
        <v>2083</v>
      </c>
      <c r="B1225" s="3" t="str">
        <f>INDEX('Plant data'!D:D,MATCH('Blast furnaces'!$A1225,'Plant data'!$A:$A,0))</f>
        <v>Markuta</v>
      </c>
      <c r="C1225" s="3" t="str">
        <f>INDEX('Plant data'!E:E,MATCH('Blast furnaces'!$A1225,'Plant data'!$A:$A,0))</f>
        <v>Odisha</v>
      </c>
      <c r="D1225" s="3" t="str">
        <f>INDEX('Plant data'!F:F,MATCH('Blast furnaces'!$A1225,'Plant data'!$A:$A,0))</f>
        <v>India</v>
      </c>
      <c r="E1225" s="3" t="s">
        <v>2084</v>
      </c>
      <c r="F1225" s="3" t="s">
        <v>33</v>
      </c>
      <c r="G1225" s="5" t="s">
        <v>2085</v>
      </c>
      <c r="H1225" s="3" t="s">
        <v>29</v>
      </c>
      <c r="I1225" s="3">
        <v>2004</v>
      </c>
      <c r="J1225" s="3" t="s">
        <v>30</v>
      </c>
      <c r="K1225" s="3" t="s">
        <v>30</v>
      </c>
      <c r="L1225" s="3" t="s">
        <v>30</v>
      </c>
      <c r="M1225" s="3" t="s">
        <v>30</v>
      </c>
      <c r="N1225" s="3" t="s">
        <v>30</v>
      </c>
      <c r="O1225" s="3" t="s">
        <v>30</v>
      </c>
      <c r="P1225" s="3">
        <v>188</v>
      </c>
      <c r="Q1225" s="3">
        <v>225</v>
      </c>
      <c r="R1225" s="8"/>
      <c r="S1225" s="9" t="str">
        <f t="shared" si="146"/>
        <v/>
      </c>
      <c r="T1225" s="9" t="str">
        <f t="shared" si="148"/>
        <v/>
      </c>
      <c r="U1225" s="2"/>
      <c r="V1225" s="2"/>
      <c r="W1225" s="2"/>
    </row>
    <row r="1226" spans="1:23" ht="14.5" hidden="1" x14ac:dyDescent="0.35">
      <c r="A1226" s="3" t="s">
        <v>2083</v>
      </c>
      <c r="B1226" s="3" t="str">
        <f>INDEX('Plant data'!D:D,MATCH('Blast furnaces'!$A1226,'Plant data'!$A:$A,0))</f>
        <v>Markuta</v>
      </c>
      <c r="C1226" s="3" t="str">
        <f>INDEX('Plant data'!E:E,MATCH('Blast furnaces'!$A1226,'Plant data'!$A:$A,0))</f>
        <v>Odisha</v>
      </c>
      <c r="D1226" s="3" t="str">
        <f>INDEX('Plant data'!F:F,MATCH('Blast furnaces'!$A1226,'Plant data'!$A:$A,0))</f>
        <v>India</v>
      </c>
      <c r="E1226" s="3" t="s">
        <v>2086</v>
      </c>
      <c r="F1226" s="3" t="s">
        <v>27</v>
      </c>
      <c r="G1226" s="5" t="s">
        <v>2085</v>
      </c>
      <c r="H1226" s="3" t="s">
        <v>313</v>
      </c>
      <c r="I1226" s="3">
        <v>2022</v>
      </c>
      <c r="J1226" s="3" t="s">
        <v>30</v>
      </c>
      <c r="K1226" s="3" t="s">
        <v>30</v>
      </c>
      <c r="L1226" s="3" t="s">
        <v>30</v>
      </c>
      <c r="M1226" s="3" t="s">
        <v>30</v>
      </c>
      <c r="N1226" s="3" t="s">
        <v>30</v>
      </c>
      <c r="O1226" s="3" t="s">
        <v>30</v>
      </c>
      <c r="P1226" s="3">
        <v>530</v>
      </c>
      <c r="Q1226" s="3">
        <v>450</v>
      </c>
      <c r="R1226" s="8"/>
      <c r="S1226" s="9" t="str">
        <f t="shared" si="146"/>
        <v/>
      </c>
      <c r="T1226" s="2"/>
      <c r="U1226" s="2"/>
      <c r="V1226" s="2"/>
      <c r="W1226" s="2"/>
    </row>
    <row r="1227" spans="1:23" ht="14.5" hidden="1" x14ac:dyDescent="0.35">
      <c r="A1227" s="3" t="s">
        <v>2087</v>
      </c>
      <c r="B1227" s="3" t="str">
        <f>INDEX('Plant data'!D:D,MATCH('Blast furnaces'!$A1227,'Plant data'!$A:$A,0))</f>
        <v>Raigarh</v>
      </c>
      <c r="C1227" s="3" t="str">
        <f>INDEX('Plant data'!E:E,MATCH('Blast furnaces'!$A1227,'Plant data'!$A:$A,0))</f>
        <v>Chhattisgarh</v>
      </c>
      <c r="D1227" s="3" t="str">
        <f>INDEX('Plant data'!F:F,MATCH('Blast furnaces'!$A1227,'Plant data'!$A:$A,0))</f>
        <v>India</v>
      </c>
      <c r="E1227" s="3" t="s">
        <v>2088</v>
      </c>
      <c r="F1227" s="3" t="s">
        <v>33</v>
      </c>
      <c r="G1227" s="5" t="s">
        <v>2089</v>
      </c>
      <c r="H1227" s="3" t="s">
        <v>313</v>
      </c>
      <c r="I1227" s="3">
        <v>2020</v>
      </c>
      <c r="J1227" s="3" t="s">
        <v>30</v>
      </c>
      <c r="K1227" s="3">
        <v>2030</v>
      </c>
      <c r="L1227" s="8"/>
      <c r="M1227" s="3" t="s">
        <v>30</v>
      </c>
      <c r="N1227" s="3" t="s">
        <v>30</v>
      </c>
      <c r="O1227" s="3" t="s">
        <v>30</v>
      </c>
      <c r="P1227" s="3">
        <v>450</v>
      </c>
      <c r="Q1227" s="3">
        <v>380</v>
      </c>
      <c r="R1227" s="8"/>
      <c r="S1227" s="9" t="str">
        <f t="shared" si="146"/>
        <v/>
      </c>
      <c r="T1227" s="2"/>
      <c r="U1227" s="2"/>
      <c r="V1227" s="2"/>
      <c r="W1227" s="2"/>
    </row>
    <row r="1228" spans="1:23" ht="14.5" hidden="1" x14ac:dyDescent="0.35">
      <c r="A1228" s="3" t="s">
        <v>2090</v>
      </c>
      <c r="B1228" s="3" t="str">
        <f>INDEX('Plant data'!D:D,MATCH('Blast furnaces'!$A1228,'Plant data'!$A:$A,0))</f>
        <v>Tadipatri</v>
      </c>
      <c r="C1228" s="3" t="str">
        <f>INDEX('Plant data'!E:E,MATCH('Blast furnaces'!$A1228,'Plant data'!$A:$A,0))</f>
        <v>Andhra Pradesh</v>
      </c>
      <c r="D1228" s="3" t="str">
        <f>INDEX('Plant data'!F:F,MATCH('Blast furnaces'!$A1228,'Plant data'!$A:$A,0))</f>
        <v>India</v>
      </c>
      <c r="E1228" s="3" t="s">
        <v>2091</v>
      </c>
      <c r="F1228" s="3" t="s">
        <v>62</v>
      </c>
      <c r="G1228" s="5" t="s">
        <v>2092</v>
      </c>
      <c r="H1228" s="3" t="s">
        <v>29</v>
      </c>
      <c r="I1228" s="3">
        <v>2010</v>
      </c>
      <c r="J1228" s="3" t="s">
        <v>30</v>
      </c>
      <c r="K1228" s="3">
        <v>2012</v>
      </c>
      <c r="L1228" s="3">
        <v>13</v>
      </c>
      <c r="M1228" s="3" t="s">
        <v>30</v>
      </c>
      <c r="N1228" s="3" t="s">
        <v>30</v>
      </c>
      <c r="O1228" s="3" t="s">
        <v>30</v>
      </c>
      <c r="P1228" s="3">
        <v>324</v>
      </c>
      <c r="Q1228" s="3">
        <v>350</v>
      </c>
      <c r="R1228" s="8"/>
      <c r="S1228" s="9" t="str">
        <f t="shared" si="146"/>
        <v/>
      </c>
      <c r="T1228" s="9" t="str">
        <f>IF(R1228="","",EDATE(S1228,240))</f>
        <v/>
      </c>
      <c r="U1228" s="2"/>
      <c r="V1228" s="2"/>
      <c r="W1228" s="2"/>
    </row>
    <row r="1229" spans="1:23" ht="14.5" hidden="1" x14ac:dyDescent="0.35">
      <c r="A1229" s="3" t="s">
        <v>2090</v>
      </c>
      <c r="B1229" s="3" t="str">
        <f>INDEX('Plant data'!D:D,MATCH('Blast furnaces'!$A1229,'Plant data'!$A:$A,0))</f>
        <v>Tadipatri</v>
      </c>
      <c r="C1229" s="3" t="str">
        <f>INDEX('Plant data'!E:E,MATCH('Blast furnaces'!$A1229,'Plant data'!$A:$A,0))</f>
        <v>Andhra Pradesh</v>
      </c>
      <c r="D1229" s="3" t="str">
        <f>INDEX('Plant data'!F:F,MATCH('Blast furnaces'!$A1229,'Plant data'!$A:$A,0))</f>
        <v>India</v>
      </c>
      <c r="E1229" s="3" t="s">
        <v>2093</v>
      </c>
      <c r="F1229" s="3" t="s">
        <v>180</v>
      </c>
      <c r="G1229" s="5" t="s">
        <v>2092</v>
      </c>
      <c r="H1229" s="3" t="s">
        <v>224</v>
      </c>
      <c r="I1229" s="3">
        <v>2019</v>
      </c>
      <c r="J1229" s="3">
        <v>2022</v>
      </c>
      <c r="K1229" s="3">
        <v>2025</v>
      </c>
      <c r="L1229" s="3">
        <v>0</v>
      </c>
      <c r="M1229" s="3" t="s">
        <v>30</v>
      </c>
      <c r="N1229" s="3" t="s">
        <v>30</v>
      </c>
      <c r="O1229" s="3" t="s">
        <v>30</v>
      </c>
      <c r="P1229" s="3">
        <v>700</v>
      </c>
      <c r="Q1229" s="3">
        <v>750</v>
      </c>
      <c r="R1229" s="8"/>
      <c r="S1229" s="9" t="str">
        <f t="shared" si="146"/>
        <v/>
      </c>
      <c r="T1229" s="2"/>
      <c r="U1229" s="2"/>
      <c r="V1229" s="2"/>
      <c r="W1229" s="2"/>
    </row>
    <row r="1230" spans="1:23" ht="14.5" hidden="1" x14ac:dyDescent="0.35">
      <c r="A1230" s="3" t="s">
        <v>2094</v>
      </c>
      <c r="B1230" s="3" t="str">
        <f>INDEX('Plant data'!D:D,MATCH('Blast furnaces'!$A1230,'Plant data'!$A:$A,0))</f>
        <v>Jhadabandh</v>
      </c>
      <c r="C1230" s="3" t="str">
        <f>INDEX('Plant data'!E:E,MATCH('Blast furnaces'!$A1230,'Plant data'!$A:$A,0))</f>
        <v>Odisha</v>
      </c>
      <c r="D1230" s="3" t="str">
        <f>INDEX('Plant data'!F:F,MATCH('Blast furnaces'!$A1230,'Plant data'!$A:$A,0))</f>
        <v>India</v>
      </c>
      <c r="E1230" s="3" t="s">
        <v>2095</v>
      </c>
      <c r="F1230" s="3" t="s">
        <v>33</v>
      </c>
      <c r="G1230" s="5" t="s">
        <v>2096</v>
      </c>
      <c r="H1230" s="3" t="s">
        <v>313</v>
      </c>
      <c r="I1230" s="3">
        <v>2018</v>
      </c>
      <c r="J1230" s="3" t="s">
        <v>30</v>
      </c>
      <c r="K1230" s="3" t="s">
        <v>30</v>
      </c>
      <c r="L1230" s="3" t="s">
        <v>30</v>
      </c>
      <c r="M1230" s="3" t="s">
        <v>30</v>
      </c>
      <c r="N1230" s="3" t="s">
        <v>30</v>
      </c>
      <c r="O1230" s="3" t="s">
        <v>30</v>
      </c>
      <c r="P1230" s="3">
        <v>567</v>
      </c>
      <c r="Q1230" s="3">
        <v>600</v>
      </c>
      <c r="R1230" s="8"/>
      <c r="S1230" s="9" t="str">
        <f t="shared" si="146"/>
        <v/>
      </c>
      <c r="T1230" s="2"/>
      <c r="U1230" s="2"/>
      <c r="V1230" s="2"/>
      <c r="W1230" s="2"/>
    </row>
    <row r="1231" spans="1:23" ht="14.5" hidden="1" x14ac:dyDescent="0.35">
      <c r="A1231" s="3" t="s">
        <v>2094</v>
      </c>
      <c r="B1231" s="3" t="str">
        <f>INDEX('Plant data'!D:D,MATCH('Blast furnaces'!$A1231,'Plant data'!$A:$A,0))</f>
        <v>Jhadabandh</v>
      </c>
      <c r="C1231" s="3" t="str">
        <f>INDEX('Plant data'!E:E,MATCH('Blast furnaces'!$A1231,'Plant data'!$A:$A,0))</f>
        <v>Odisha</v>
      </c>
      <c r="D1231" s="3" t="str">
        <f>INDEX('Plant data'!F:F,MATCH('Blast furnaces'!$A1231,'Plant data'!$A:$A,0))</f>
        <v>India</v>
      </c>
      <c r="E1231" s="3" t="s">
        <v>2097</v>
      </c>
      <c r="F1231" s="3" t="s">
        <v>27</v>
      </c>
      <c r="G1231" s="5" t="s">
        <v>2096</v>
      </c>
      <c r="H1231" s="3" t="s">
        <v>313</v>
      </c>
      <c r="I1231" s="3">
        <v>2018</v>
      </c>
      <c r="J1231" s="3" t="s">
        <v>30</v>
      </c>
      <c r="K1231" s="3">
        <v>2030</v>
      </c>
      <c r="L1231" s="8"/>
      <c r="M1231" s="3" t="s">
        <v>30</v>
      </c>
      <c r="N1231" s="3" t="s">
        <v>30</v>
      </c>
      <c r="O1231" s="3" t="s">
        <v>30</v>
      </c>
      <c r="P1231" s="3">
        <v>583</v>
      </c>
      <c r="Q1231" s="3">
        <v>450</v>
      </c>
      <c r="R1231" s="8"/>
      <c r="S1231" s="9" t="str">
        <f t="shared" si="146"/>
        <v/>
      </c>
      <c r="T1231" s="2"/>
      <c r="U1231" s="2"/>
      <c r="V1231" s="2"/>
      <c r="W1231" s="2"/>
    </row>
    <row r="1232" spans="1:23" ht="14.5" hidden="1" x14ac:dyDescent="0.35">
      <c r="A1232" s="3" t="s">
        <v>2094</v>
      </c>
      <c r="B1232" s="3" t="str">
        <f>INDEX('Plant data'!D:D,MATCH('Blast furnaces'!$A1232,'Plant data'!$A:$A,0))</f>
        <v>Jhadabandh</v>
      </c>
      <c r="C1232" s="3" t="str">
        <f>INDEX('Plant data'!E:E,MATCH('Blast furnaces'!$A1232,'Plant data'!$A:$A,0))</f>
        <v>Odisha</v>
      </c>
      <c r="D1232" s="3" t="str">
        <f>INDEX('Plant data'!F:F,MATCH('Blast furnaces'!$A1232,'Plant data'!$A:$A,0))</f>
        <v>India</v>
      </c>
      <c r="E1232" s="3" t="s">
        <v>2098</v>
      </c>
      <c r="F1232" s="3" t="s">
        <v>62</v>
      </c>
      <c r="G1232" s="5" t="s">
        <v>2096</v>
      </c>
      <c r="H1232" s="3" t="s">
        <v>313</v>
      </c>
      <c r="I1232" s="3">
        <v>2018</v>
      </c>
      <c r="J1232" s="3" t="s">
        <v>30</v>
      </c>
      <c r="K1232" s="3">
        <v>2030</v>
      </c>
      <c r="L1232" s="8"/>
      <c r="M1232" s="3" t="s">
        <v>30</v>
      </c>
      <c r="N1232" s="3" t="s">
        <v>30</v>
      </c>
      <c r="O1232" s="3" t="s">
        <v>30</v>
      </c>
      <c r="P1232" s="3">
        <v>583</v>
      </c>
      <c r="Q1232" s="3">
        <v>450</v>
      </c>
      <c r="R1232" s="8"/>
      <c r="S1232" s="9" t="str">
        <f t="shared" si="146"/>
        <v/>
      </c>
      <c r="T1232" s="2"/>
      <c r="U1232" s="2"/>
      <c r="V1232" s="2"/>
      <c r="W1232" s="2"/>
    </row>
    <row r="1233" spans="1:23" ht="14.5" hidden="1" x14ac:dyDescent="0.35">
      <c r="A1233" s="3" t="s">
        <v>2094</v>
      </c>
      <c r="B1233" s="3" t="str">
        <f>INDEX('Plant data'!D:D,MATCH('Blast furnaces'!$A1233,'Plant data'!$A:$A,0))</f>
        <v>Jhadabandh</v>
      </c>
      <c r="C1233" s="3" t="str">
        <f>INDEX('Plant data'!E:E,MATCH('Blast furnaces'!$A1233,'Plant data'!$A:$A,0))</f>
        <v>Odisha</v>
      </c>
      <c r="D1233" s="3" t="str">
        <f>INDEX('Plant data'!F:F,MATCH('Blast furnaces'!$A1233,'Plant data'!$A:$A,0))</f>
        <v>India</v>
      </c>
      <c r="E1233" s="3" t="s">
        <v>2099</v>
      </c>
      <c r="F1233" s="3" t="s">
        <v>180</v>
      </c>
      <c r="G1233" s="5" t="s">
        <v>2096</v>
      </c>
      <c r="H1233" s="3" t="s">
        <v>313</v>
      </c>
      <c r="I1233" s="3">
        <v>2021</v>
      </c>
      <c r="J1233" s="3" t="s">
        <v>30</v>
      </c>
      <c r="K1233" s="3" t="s">
        <v>30</v>
      </c>
      <c r="L1233" s="3" t="s">
        <v>30</v>
      </c>
      <c r="M1233" s="3" t="s">
        <v>30</v>
      </c>
      <c r="N1233" s="3" t="s">
        <v>30</v>
      </c>
      <c r="O1233" s="3" t="s">
        <v>30</v>
      </c>
      <c r="P1233" s="3">
        <v>865</v>
      </c>
      <c r="Q1233" s="3">
        <v>650</v>
      </c>
      <c r="R1233" s="8"/>
      <c r="S1233" s="9" t="str">
        <f t="shared" si="146"/>
        <v/>
      </c>
      <c r="T1233" s="2"/>
      <c r="U1233" s="2"/>
      <c r="V1233" s="2"/>
      <c r="W1233" s="2"/>
    </row>
    <row r="1234" spans="1:23" ht="14.5" hidden="1" x14ac:dyDescent="0.35">
      <c r="A1234" s="3" t="s">
        <v>2094</v>
      </c>
      <c r="B1234" s="3" t="str">
        <f>INDEX('Plant data'!D:D,MATCH('Blast furnaces'!$A1234,'Plant data'!$A:$A,0))</f>
        <v>Jhadabandh</v>
      </c>
      <c r="C1234" s="3" t="str">
        <f>INDEX('Plant data'!E:E,MATCH('Blast furnaces'!$A1234,'Plant data'!$A:$A,0))</f>
        <v>Odisha</v>
      </c>
      <c r="D1234" s="3" t="str">
        <f>INDEX('Plant data'!F:F,MATCH('Blast furnaces'!$A1234,'Plant data'!$A:$A,0))</f>
        <v>India</v>
      </c>
      <c r="E1234" s="3" t="s">
        <v>2100</v>
      </c>
      <c r="F1234" s="3" t="s">
        <v>236</v>
      </c>
      <c r="G1234" s="5" t="s">
        <v>2096</v>
      </c>
      <c r="H1234" s="3" t="s">
        <v>313</v>
      </c>
      <c r="I1234" s="3">
        <v>2021</v>
      </c>
      <c r="J1234" s="3" t="s">
        <v>30</v>
      </c>
      <c r="K1234" s="3" t="s">
        <v>30</v>
      </c>
      <c r="L1234" s="3" t="s">
        <v>30</v>
      </c>
      <c r="M1234" s="3" t="s">
        <v>30</v>
      </c>
      <c r="N1234" s="3" t="s">
        <v>30</v>
      </c>
      <c r="O1234" s="3" t="s">
        <v>30</v>
      </c>
      <c r="P1234" s="3">
        <v>865</v>
      </c>
      <c r="Q1234" s="3">
        <v>650</v>
      </c>
      <c r="R1234" s="8"/>
      <c r="S1234" s="9" t="str">
        <f t="shared" si="146"/>
        <v/>
      </c>
      <c r="T1234" s="2"/>
      <c r="U1234" s="2"/>
      <c r="V1234" s="2"/>
      <c r="W1234" s="2"/>
    </row>
    <row r="1235" spans="1:23" ht="14.5" hidden="1" x14ac:dyDescent="0.35">
      <c r="A1235" s="3" t="s">
        <v>2094</v>
      </c>
      <c r="B1235" s="3" t="str">
        <f>INDEX('Plant data'!D:D,MATCH('Blast furnaces'!$A1235,'Plant data'!$A:$A,0))</f>
        <v>Jhadabandh</v>
      </c>
      <c r="C1235" s="3" t="str">
        <f>INDEX('Plant data'!E:E,MATCH('Blast furnaces'!$A1235,'Plant data'!$A:$A,0))</f>
        <v>Odisha</v>
      </c>
      <c r="D1235" s="3" t="str">
        <f>INDEX('Plant data'!F:F,MATCH('Blast furnaces'!$A1235,'Plant data'!$A:$A,0))</f>
        <v>India</v>
      </c>
      <c r="E1235" s="3" t="s">
        <v>2101</v>
      </c>
      <c r="F1235" s="3" t="s">
        <v>243</v>
      </c>
      <c r="G1235" s="5" t="s">
        <v>2096</v>
      </c>
      <c r="H1235" s="3" t="s">
        <v>313</v>
      </c>
      <c r="I1235" s="3">
        <v>2021</v>
      </c>
      <c r="J1235" s="3" t="s">
        <v>30</v>
      </c>
      <c r="K1235" s="3" t="s">
        <v>30</v>
      </c>
      <c r="L1235" s="3" t="s">
        <v>30</v>
      </c>
      <c r="M1235" s="3" t="s">
        <v>30</v>
      </c>
      <c r="N1235" s="3" t="s">
        <v>30</v>
      </c>
      <c r="O1235" s="3" t="s">
        <v>30</v>
      </c>
      <c r="P1235" s="3">
        <v>1313</v>
      </c>
      <c r="Q1235" s="3">
        <v>1250</v>
      </c>
      <c r="R1235" s="8"/>
      <c r="S1235" s="9" t="str">
        <f t="shared" si="146"/>
        <v/>
      </c>
      <c r="T1235" s="2"/>
      <c r="U1235" s="2"/>
      <c r="V1235" s="2"/>
      <c r="W1235" s="2"/>
    </row>
    <row r="1236" spans="1:23" ht="14.5" hidden="1" x14ac:dyDescent="0.35">
      <c r="A1236" s="3" t="s">
        <v>2102</v>
      </c>
      <c r="B1236" s="3" t="str">
        <f>INDEX('Plant data'!D:D,MATCH('Blast furnaces'!$A1236,'Plant data'!$A:$A,0))</f>
        <v>Kendrapara</v>
      </c>
      <c r="C1236" s="3" t="str">
        <f>INDEX('Plant data'!E:E,MATCH('Blast furnaces'!$A1236,'Plant data'!$A:$A,0))</f>
        <v>Odisha</v>
      </c>
      <c r="D1236" s="3" t="str">
        <f>INDEX('Plant data'!F:F,MATCH('Blast furnaces'!$A1236,'Plant data'!$A:$A,0))</f>
        <v>India</v>
      </c>
      <c r="E1236" s="3" t="s">
        <v>2103</v>
      </c>
      <c r="F1236" s="3" t="s">
        <v>62</v>
      </c>
      <c r="G1236" s="5" t="s">
        <v>2104</v>
      </c>
      <c r="H1236" s="3" t="s">
        <v>313</v>
      </c>
      <c r="I1236" s="3">
        <v>2021</v>
      </c>
      <c r="J1236" s="3" t="s">
        <v>30</v>
      </c>
      <c r="K1236" s="3" t="s">
        <v>30</v>
      </c>
      <c r="L1236" s="3" t="s">
        <v>30</v>
      </c>
      <c r="M1236" s="3" t="s">
        <v>30</v>
      </c>
      <c r="N1236" s="3" t="s">
        <v>30</v>
      </c>
      <c r="O1236" s="3" t="s">
        <v>30</v>
      </c>
      <c r="P1236" s="3">
        <v>4667</v>
      </c>
      <c r="Q1236" s="3" t="s">
        <v>30</v>
      </c>
      <c r="R1236" s="8"/>
      <c r="S1236" s="9" t="str">
        <f t="shared" si="146"/>
        <v/>
      </c>
      <c r="T1236" s="2"/>
      <c r="U1236" s="2"/>
      <c r="V1236" s="2"/>
      <c r="W1236" s="2"/>
    </row>
    <row r="1237" spans="1:23" ht="14.5" hidden="1" x14ac:dyDescent="0.35">
      <c r="A1237" s="3" t="s">
        <v>2102</v>
      </c>
      <c r="B1237" s="3" t="str">
        <f>INDEX('Plant data'!D:D,MATCH('Blast furnaces'!$A1237,'Plant data'!$A:$A,0))</f>
        <v>Kendrapara</v>
      </c>
      <c r="C1237" s="3" t="str">
        <f>INDEX('Plant data'!E:E,MATCH('Blast furnaces'!$A1237,'Plant data'!$A:$A,0))</f>
        <v>Odisha</v>
      </c>
      <c r="D1237" s="3" t="str">
        <f>INDEX('Plant data'!F:F,MATCH('Blast furnaces'!$A1237,'Plant data'!$A:$A,0))</f>
        <v>India</v>
      </c>
      <c r="E1237" s="3" t="s">
        <v>2105</v>
      </c>
      <c r="F1237" s="3" t="s">
        <v>180</v>
      </c>
      <c r="G1237" s="5" t="s">
        <v>2104</v>
      </c>
      <c r="H1237" s="3" t="s">
        <v>313</v>
      </c>
      <c r="I1237" s="3">
        <v>2021</v>
      </c>
      <c r="J1237" s="3" t="s">
        <v>30</v>
      </c>
      <c r="K1237" s="3" t="s">
        <v>30</v>
      </c>
      <c r="L1237" s="3" t="s">
        <v>30</v>
      </c>
      <c r="M1237" s="3" t="s">
        <v>30</v>
      </c>
      <c r="N1237" s="3" t="s">
        <v>30</v>
      </c>
      <c r="O1237" s="3" t="s">
        <v>30</v>
      </c>
      <c r="P1237" s="3">
        <v>4667</v>
      </c>
      <c r="Q1237" s="3" t="s">
        <v>30</v>
      </c>
      <c r="R1237" s="8"/>
      <c r="S1237" s="9" t="str">
        <f t="shared" si="146"/>
        <v/>
      </c>
      <c r="T1237" s="2"/>
      <c r="U1237" s="2"/>
      <c r="V1237" s="2"/>
      <c r="W1237" s="2"/>
    </row>
    <row r="1238" spans="1:23" ht="14.5" hidden="1" x14ac:dyDescent="0.35">
      <c r="A1238" s="3" t="s">
        <v>2102</v>
      </c>
      <c r="B1238" s="3" t="str">
        <f>INDEX('Plant data'!D:D,MATCH('Blast furnaces'!$A1238,'Plant data'!$A:$A,0))</f>
        <v>Kendrapara</v>
      </c>
      <c r="C1238" s="3" t="str">
        <f>INDEX('Plant data'!E:E,MATCH('Blast furnaces'!$A1238,'Plant data'!$A:$A,0))</f>
        <v>Odisha</v>
      </c>
      <c r="D1238" s="3" t="str">
        <f>INDEX('Plant data'!F:F,MATCH('Blast furnaces'!$A1238,'Plant data'!$A:$A,0))</f>
        <v>India</v>
      </c>
      <c r="E1238" s="3" t="s">
        <v>2106</v>
      </c>
      <c r="F1238" s="3" t="s">
        <v>236</v>
      </c>
      <c r="G1238" s="5" t="s">
        <v>2104</v>
      </c>
      <c r="H1238" s="3" t="s">
        <v>313</v>
      </c>
      <c r="I1238" s="3">
        <v>2021</v>
      </c>
      <c r="J1238" s="3" t="s">
        <v>30</v>
      </c>
      <c r="K1238" s="3" t="s">
        <v>30</v>
      </c>
      <c r="L1238" s="3" t="s">
        <v>30</v>
      </c>
      <c r="M1238" s="3" t="s">
        <v>30</v>
      </c>
      <c r="N1238" s="3" t="s">
        <v>30</v>
      </c>
      <c r="O1238" s="3" t="s">
        <v>30</v>
      </c>
      <c r="P1238" s="3">
        <v>4667</v>
      </c>
      <c r="Q1238" s="3" t="s">
        <v>30</v>
      </c>
      <c r="R1238" s="8"/>
      <c r="S1238" s="9" t="str">
        <f t="shared" si="146"/>
        <v/>
      </c>
      <c r="T1238" s="2"/>
      <c r="U1238" s="2"/>
      <c r="V1238" s="2"/>
      <c r="W1238" s="2"/>
    </row>
    <row r="1239" spans="1:23" ht="14.5" hidden="1" x14ac:dyDescent="0.35">
      <c r="A1239" s="3" t="s">
        <v>2107</v>
      </c>
      <c r="B1239" s="3" t="str">
        <f>INDEX('Plant data'!D:D,MATCH('Blast furnaces'!$A1239,'Plant data'!$A:$A,0))</f>
        <v>Warthi</v>
      </c>
      <c r="C1239" s="3" t="str">
        <f>INDEX('Plant data'!E:E,MATCH('Blast furnaces'!$A1239,'Plant data'!$A:$A,0))</f>
        <v>Maharashtra</v>
      </c>
      <c r="D1239" s="3" t="str">
        <f>INDEX('Plant data'!F:F,MATCH('Blast furnaces'!$A1239,'Plant data'!$A:$A,0))</f>
        <v>India</v>
      </c>
      <c r="E1239" s="3" t="s">
        <v>2108</v>
      </c>
      <c r="F1239" s="3" t="s">
        <v>62</v>
      </c>
      <c r="G1239" s="5" t="s">
        <v>2109</v>
      </c>
      <c r="H1239" s="3" t="s">
        <v>29</v>
      </c>
      <c r="I1239" s="3" t="s">
        <v>30</v>
      </c>
      <c r="J1239" s="3" t="s">
        <v>30</v>
      </c>
      <c r="K1239" s="3">
        <v>2006</v>
      </c>
      <c r="L1239" s="3">
        <v>19</v>
      </c>
      <c r="M1239" s="3" t="s">
        <v>30</v>
      </c>
      <c r="N1239" s="3" t="s">
        <v>30</v>
      </c>
      <c r="O1239" s="3" t="s">
        <v>30</v>
      </c>
      <c r="P1239" s="3">
        <v>300</v>
      </c>
      <c r="Q1239" s="3">
        <v>350</v>
      </c>
      <c r="R1239" s="3">
        <v>2023</v>
      </c>
      <c r="S1239" s="9">
        <f t="shared" si="146"/>
        <v>44927</v>
      </c>
      <c r="T1239" s="9">
        <f>IF(R1239="","",EDATE(S1239,240))</f>
        <v>52232</v>
      </c>
      <c r="U1239" s="2"/>
      <c r="V1239" s="2"/>
      <c r="W1239" s="2"/>
    </row>
    <row r="1240" spans="1:23" ht="14.5" hidden="1" x14ac:dyDescent="0.35">
      <c r="A1240" s="3" t="s">
        <v>2107</v>
      </c>
      <c r="B1240" s="3" t="str">
        <f>INDEX('Plant data'!D:D,MATCH('Blast furnaces'!$A1240,'Plant data'!$A:$A,0))</f>
        <v>Warthi</v>
      </c>
      <c r="C1240" s="3" t="str">
        <f>INDEX('Plant data'!E:E,MATCH('Blast furnaces'!$A1240,'Plant data'!$A:$A,0))</f>
        <v>Maharashtra</v>
      </c>
      <c r="D1240" s="3" t="str">
        <f>INDEX('Plant data'!F:F,MATCH('Blast furnaces'!$A1240,'Plant data'!$A:$A,0))</f>
        <v>India</v>
      </c>
      <c r="E1240" s="3" t="s">
        <v>2110</v>
      </c>
      <c r="F1240" s="3" t="s">
        <v>180</v>
      </c>
      <c r="G1240" s="5" t="s">
        <v>2109</v>
      </c>
      <c r="H1240" s="3" t="s">
        <v>313</v>
      </c>
      <c r="I1240" s="3">
        <v>2017</v>
      </c>
      <c r="J1240" s="3" t="s">
        <v>30</v>
      </c>
      <c r="K1240" s="3" t="s">
        <v>30</v>
      </c>
      <c r="L1240" s="3" t="s">
        <v>30</v>
      </c>
      <c r="M1240" s="3" t="s">
        <v>30</v>
      </c>
      <c r="N1240" s="3" t="s">
        <v>30</v>
      </c>
      <c r="O1240" s="3" t="s">
        <v>30</v>
      </c>
      <c r="P1240" s="3">
        <v>300</v>
      </c>
      <c r="Q1240" s="3">
        <v>350</v>
      </c>
      <c r="R1240" s="8"/>
      <c r="S1240" s="9" t="str">
        <f t="shared" si="146"/>
        <v/>
      </c>
      <c r="T1240" s="2"/>
      <c r="U1240" s="2"/>
      <c r="V1240" s="2"/>
      <c r="W1240" s="2"/>
    </row>
    <row r="1241" spans="1:23" ht="14.5" hidden="1" x14ac:dyDescent="0.35">
      <c r="A1241" s="3" t="s">
        <v>2111</v>
      </c>
      <c r="B1241" s="3" t="str">
        <f>INDEX('Plant data'!D:D,MATCH('Blast furnaces'!$A1241,'Plant data'!$A:$A,0))</f>
        <v>Lenjan</v>
      </c>
      <c r="C1241" s="3" t="str">
        <f>INDEX('Plant data'!E:E,MATCH('Blast furnaces'!$A1241,'Plant data'!$A:$A,0))</f>
        <v>Isfahan</v>
      </c>
      <c r="D1241" s="3" t="str">
        <f>INDEX('Plant data'!F:F,MATCH('Blast furnaces'!$A1241,'Plant data'!$A:$A,0))</f>
        <v>Iran</v>
      </c>
      <c r="E1241" s="3" t="s">
        <v>2112</v>
      </c>
      <c r="F1241" s="3" t="s">
        <v>33</v>
      </c>
      <c r="G1241" s="5" t="s">
        <v>2113</v>
      </c>
      <c r="H1241" s="3" t="s">
        <v>29</v>
      </c>
      <c r="I1241" s="3" t="s">
        <v>30</v>
      </c>
      <c r="J1241" s="3" t="s">
        <v>30</v>
      </c>
      <c r="K1241" s="3">
        <v>1972</v>
      </c>
      <c r="L1241" s="3">
        <v>53</v>
      </c>
      <c r="M1241" s="3" t="s">
        <v>30</v>
      </c>
      <c r="N1241" s="3" t="s">
        <v>30</v>
      </c>
      <c r="O1241" s="3" t="s">
        <v>30</v>
      </c>
      <c r="P1241" s="3">
        <v>700</v>
      </c>
      <c r="Q1241" s="3">
        <v>1000</v>
      </c>
      <c r="R1241" s="4">
        <v>40787</v>
      </c>
      <c r="S1241" s="9">
        <f t="shared" si="146"/>
        <v>40787</v>
      </c>
      <c r="T1241" s="9">
        <f t="shared" ref="T1241:T1245" si="149">IF(R1241="","",EDATE(S1241,240))</f>
        <v>48092</v>
      </c>
      <c r="U1241" s="2"/>
      <c r="V1241" s="2"/>
      <c r="W1241" s="2"/>
    </row>
    <row r="1242" spans="1:23" ht="14.5" hidden="1" x14ac:dyDescent="0.35">
      <c r="A1242" s="3" t="s">
        <v>2111</v>
      </c>
      <c r="B1242" s="3" t="str">
        <f>INDEX('Plant data'!D:D,MATCH('Blast furnaces'!$A1242,'Plant data'!$A:$A,0))</f>
        <v>Lenjan</v>
      </c>
      <c r="C1242" s="3" t="str">
        <f>INDEX('Plant data'!E:E,MATCH('Blast furnaces'!$A1242,'Plant data'!$A:$A,0))</f>
        <v>Isfahan</v>
      </c>
      <c r="D1242" s="3" t="str">
        <f>INDEX('Plant data'!F:F,MATCH('Blast furnaces'!$A1242,'Plant data'!$A:$A,0))</f>
        <v>Iran</v>
      </c>
      <c r="E1242" s="3" t="s">
        <v>2114</v>
      </c>
      <c r="F1242" s="3" t="s">
        <v>27</v>
      </c>
      <c r="G1242" s="5" t="s">
        <v>2113</v>
      </c>
      <c r="H1242" s="3" t="s">
        <v>29</v>
      </c>
      <c r="I1242" s="3" t="s">
        <v>30</v>
      </c>
      <c r="J1242" s="3" t="s">
        <v>30</v>
      </c>
      <c r="K1242" s="3" t="s">
        <v>30</v>
      </c>
      <c r="L1242" s="3" t="s">
        <v>30</v>
      </c>
      <c r="M1242" s="3" t="s">
        <v>30</v>
      </c>
      <c r="N1242" s="3" t="s">
        <v>30</v>
      </c>
      <c r="O1242" s="3" t="s">
        <v>30</v>
      </c>
      <c r="P1242" s="3">
        <v>1500</v>
      </c>
      <c r="Q1242" s="3">
        <v>2270</v>
      </c>
      <c r="R1242" s="3">
        <v>2013</v>
      </c>
      <c r="S1242" s="9">
        <f t="shared" si="146"/>
        <v>41275</v>
      </c>
      <c r="T1242" s="9">
        <f t="shared" si="149"/>
        <v>48580</v>
      </c>
      <c r="U1242" s="2"/>
      <c r="V1242" s="2"/>
      <c r="W1242" s="2"/>
    </row>
    <row r="1243" spans="1:23" ht="14.5" hidden="1" x14ac:dyDescent="0.35">
      <c r="A1243" s="3" t="s">
        <v>2111</v>
      </c>
      <c r="B1243" s="3" t="str">
        <f>INDEX('Plant data'!D:D,MATCH('Blast furnaces'!$A1243,'Plant data'!$A:$A,0))</f>
        <v>Lenjan</v>
      </c>
      <c r="C1243" s="3" t="str">
        <f>INDEX('Plant data'!E:E,MATCH('Blast furnaces'!$A1243,'Plant data'!$A:$A,0))</f>
        <v>Isfahan</v>
      </c>
      <c r="D1243" s="3" t="str">
        <f>INDEX('Plant data'!F:F,MATCH('Blast furnaces'!$A1243,'Plant data'!$A:$A,0))</f>
        <v>Iran</v>
      </c>
      <c r="E1243" s="3" t="s">
        <v>2115</v>
      </c>
      <c r="F1243" s="3" t="s">
        <v>79</v>
      </c>
      <c r="G1243" s="5" t="s">
        <v>2113</v>
      </c>
      <c r="H1243" s="3" t="s">
        <v>29</v>
      </c>
      <c r="I1243" s="3" t="s">
        <v>30</v>
      </c>
      <c r="J1243" s="3" t="s">
        <v>30</v>
      </c>
      <c r="K1243" s="3">
        <v>2009</v>
      </c>
      <c r="L1243" s="3">
        <v>16</v>
      </c>
      <c r="M1243" s="3" t="s">
        <v>30</v>
      </c>
      <c r="N1243" s="3" t="s">
        <v>30</v>
      </c>
      <c r="O1243" s="3" t="s">
        <v>30</v>
      </c>
      <c r="P1243" s="3">
        <v>1400</v>
      </c>
      <c r="Q1243" s="3">
        <v>2020</v>
      </c>
      <c r="R1243" s="8"/>
      <c r="S1243" s="9" t="str">
        <f t="shared" si="146"/>
        <v/>
      </c>
      <c r="T1243" s="9" t="str">
        <f t="shared" si="149"/>
        <v/>
      </c>
      <c r="U1243" s="2"/>
      <c r="V1243" s="2"/>
      <c r="W1243" s="2"/>
    </row>
    <row r="1244" spans="1:23" ht="14.5" hidden="1" x14ac:dyDescent="0.35">
      <c r="A1244" s="3" t="s">
        <v>2116</v>
      </c>
      <c r="B1244" s="3" t="str">
        <f>INDEX('Plant data'!D:D,MATCH('Blast furnaces'!$A1244,'Plant data'!$A:$A,0))</f>
        <v>Zarand</v>
      </c>
      <c r="C1244" s="3" t="str">
        <f>INDEX('Plant data'!E:E,MATCH('Blast furnaces'!$A1244,'Plant data'!$A:$A,0))</f>
        <v>Kerman</v>
      </c>
      <c r="D1244" s="3" t="str">
        <f>INDEX('Plant data'!F:F,MATCH('Blast furnaces'!$A1244,'Plant data'!$A:$A,0))</f>
        <v>Iran</v>
      </c>
      <c r="E1244" s="3" t="s">
        <v>2117</v>
      </c>
      <c r="F1244" s="3" t="s">
        <v>62</v>
      </c>
      <c r="G1244" s="5" t="s">
        <v>2118</v>
      </c>
      <c r="H1244" s="3" t="s">
        <v>29</v>
      </c>
      <c r="I1244" s="3" t="s">
        <v>30</v>
      </c>
      <c r="J1244" s="3" t="s">
        <v>30</v>
      </c>
      <c r="K1244" s="3">
        <v>2020</v>
      </c>
      <c r="L1244" s="3">
        <v>5</v>
      </c>
      <c r="M1244" s="3" t="s">
        <v>30</v>
      </c>
      <c r="N1244" s="3" t="s">
        <v>30</v>
      </c>
      <c r="O1244" s="3" t="s">
        <v>30</v>
      </c>
      <c r="P1244" s="3">
        <v>1700</v>
      </c>
      <c r="Q1244" s="3">
        <v>2000</v>
      </c>
      <c r="R1244" s="8"/>
      <c r="S1244" s="9" t="str">
        <f t="shared" si="146"/>
        <v/>
      </c>
      <c r="T1244" s="9" t="str">
        <f t="shared" si="149"/>
        <v/>
      </c>
      <c r="U1244" s="2"/>
      <c r="V1244" s="2"/>
      <c r="W1244" s="2"/>
    </row>
    <row r="1245" spans="1:23" ht="14.5" hidden="1" x14ac:dyDescent="0.35">
      <c r="A1245" s="3" t="s">
        <v>2119</v>
      </c>
      <c r="B1245" s="3" t="str">
        <f>INDEX('Plant data'!D:D,MATCH('Blast furnaces'!$A1245,'Plant data'!$A:$A,0))</f>
        <v>Taranto</v>
      </c>
      <c r="C1245" s="3" t="str">
        <f>INDEX('Plant data'!E:E,MATCH('Blast furnaces'!$A1245,'Plant data'!$A:$A,0))</f>
        <v>Province of Taranto</v>
      </c>
      <c r="D1245" s="3" t="str">
        <f>INDEX('Plant data'!F:F,MATCH('Blast furnaces'!$A1245,'Plant data'!$A:$A,0))</f>
        <v>Italy</v>
      </c>
      <c r="E1245" s="3" t="s">
        <v>2120</v>
      </c>
      <c r="F1245" s="3" t="s">
        <v>33</v>
      </c>
      <c r="G1245" s="5" t="s">
        <v>2121</v>
      </c>
      <c r="H1245" s="3" t="s">
        <v>29</v>
      </c>
      <c r="I1245" s="3" t="s">
        <v>30</v>
      </c>
      <c r="J1245" s="3" t="s">
        <v>30</v>
      </c>
      <c r="K1245" s="3">
        <v>1960</v>
      </c>
      <c r="L1245" s="3">
        <v>65</v>
      </c>
      <c r="M1245" s="3" t="s">
        <v>30</v>
      </c>
      <c r="N1245" s="3" t="s">
        <v>30</v>
      </c>
      <c r="O1245" s="3" t="s">
        <v>30</v>
      </c>
      <c r="P1245" s="3">
        <v>2000</v>
      </c>
      <c r="Q1245" s="3" t="s">
        <v>30</v>
      </c>
      <c r="R1245" s="4">
        <v>42217</v>
      </c>
      <c r="S1245" s="9">
        <f t="shared" si="146"/>
        <v>42217</v>
      </c>
      <c r="T1245" s="9">
        <f t="shared" si="149"/>
        <v>49522</v>
      </c>
      <c r="U1245" s="2"/>
      <c r="V1245" s="2"/>
      <c r="W1245" s="2"/>
    </row>
    <row r="1246" spans="1:23" ht="14.5" hidden="1" x14ac:dyDescent="0.35">
      <c r="A1246" s="3" t="s">
        <v>2119</v>
      </c>
      <c r="B1246" s="3" t="str">
        <f>INDEX('Plant data'!D:D,MATCH('Blast furnaces'!$A1246,'Plant data'!$A:$A,0))</f>
        <v>Taranto</v>
      </c>
      <c r="C1246" s="3" t="str">
        <f>INDEX('Plant data'!E:E,MATCH('Blast furnaces'!$A1246,'Plant data'!$A:$A,0))</f>
        <v>Province of Taranto</v>
      </c>
      <c r="D1246" s="3" t="str">
        <f>INDEX('Plant data'!F:F,MATCH('Blast furnaces'!$A1246,'Plant data'!$A:$A,0))</f>
        <v>Italy</v>
      </c>
      <c r="E1246" s="3" t="s">
        <v>2122</v>
      </c>
      <c r="F1246" s="3" t="s">
        <v>27</v>
      </c>
      <c r="G1246" s="5" t="s">
        <v>2121</v>
      </c>
      <c r="H1246" s="3" t="s">
        <v>53</v>
      </c>
      <c r="I1246" s="3" t="s">
        <v>30</v>
      </c>
      <c r="J1246" s="3" t="s">
        <v>30</v>
      </c>
      <c r="K1246" s="3">
        <v>1960</v>
      </c>
      <c r="L1246" s="3">
        <v>65</v>
      </c>
      <c r="M1246" s="3" t="s">
        <v>30</v>
      </c>
      <c r="N1246" s="4">
        <v>45292</v>
      </c>
      <c r="O1246" s="3" t="s">
        <v>30</v>
      </c>
      <c r="P1246" s="3">
        <v>2000</v>
      </c>
      <c r="Q1246" s="3" t="s">
        <v>30</v>
      </c>
      <c r="R1246" s="3">
        <v>2022</v>
      </c>
      <c r="S1246" s="9">
        <f t="shared" si="146"/>
        <v>44562</v>
      </c>
      <c r="T1246" s="2"/>
      <c r="U1246" s="2"/>
      <c r="V1246" s="2"/>
      <c r="W1246" s="2"/>
    </row>
    <row r="1247" spans="1:23" ht="14.5" hidden="1" x14ac:dyDescent="0.35">
      <c r="A1247" s="3" t="s">
        <v>2119</v>
      </c>
      <c r="B1247" s="3" t="str">
        <f>INDEX('Plant data'!D:D,MATCH('Blast furnaces'!$A1247,'Plant data'!$A:$A,0))</f>
        <v>Taranto</v>
      </c>
      <c r="C1247" s="3" t="str">
        <f>INDEX('Plant data'!E:E,MATCH('Blast furnaces'!$A1247,'Plant data'!$A:$A,0))</f>
        <v>Province of Taranto</v>
      </c>
      <c r="D1247" s="3" t="str">
        <f>INDEX('Plant data'!F:F,MATCH('Blast furnaces'!$A1247,'Plant data'!$A:$A,0))</f>
        <v>Italy</v>
      </c>
      <c r="E1247" s="3" t="s">
        <v>2123</v>
      </c>
      <c r="F1247" s="3" t="s">
        <v>48</v>
      </c>
      <c r="G1247" s="5" t="s">
        <v>2121</v>
      </c>
      <c r="H1247" s="3" t="s">
        <v>29</v>
      </c>
      <c r="I1247" s="3" t="s">
        <v>30</v>
      </c>
      <c r="J1247" s="3" t="s">
        <v>30</v>
      </c>
      <c r="K1247" s="3">
        <v>1960</v>
      </c>
      <c r="L1247" s="3">
        <v>65</v>
      </c>
      <c r="M1247" s="3" t="s">
        <v>30</v>
      </c>
      <c r="N1247" s="3" t="s">
        <v>30</v>
      </c>
      <c r="O1247" s="3" t="s">
        <v>30</v>
      </c>
      <c r="P1247" s="3">
        <v>2000</v>
      </c>
      <c r="Q1247" s="3" t="s">
        <v>30</v>
      </c>
      <c r="R1247" s="3">
        <v>2022</v>
      </c>
      <c r="S1247" s="9">
        <f t="shared" si="146"/>
        <v>44562</v>
      </c>
      <c r="T1247" s="9">
        <f>IF(R1247="","",EDATE(S1247,240))</f>
        <v>51867</v>
      </c>
      <c r="U1247" s="2"/>
      <c r="V1247" s="2"/>
      <c r="W1247" s="2"/>
    </row>
    <row r="1248" spans="1:23" ht="14.5" hidden="1" x14ac:dyDescent="0.35">
      <c r="A1248" s="3" t="s">
        <v>2119</v>
      </c>
      <c r="B1248" s="3" t="str">
        <f>INDEX('Plant data'!D:D,MATCH('Blast furnaces'!$A1248,'Plant data'!$A:$A,0))</f>
        <v>Taranto</v>
      </c>
      <c r="C1248" s="3" t="str">
        <f>INDEX('Plant data'!E:E,MATCH('Blast furnaces'!$A1248,'Plant data'!$A:$A,0))</f>
        <v>Province of Taranto</v>
      </c>
      <c r="D1248" s="3" t="str">
        <f>INDEX('Plant data'!F:F,MATCH('Blast furnaces'!$A1248,'Plant data'!$A:$A,0))</f>
        <v>Italy</v>
      </c>
      <c r="E1248" s="3" t="s">
        <v>2124</v>
      </c>
      <c r="F1248" s="3" t="s">
        <v>39</v>
      </c>
      <c r="G1248" s="5" t="s">
        <v>2121</v>
      </c>
      <c r="H1248" s="3" t="s">
        <v>53</v>
      </c>
      <c r="I1248" s="3" t="s">
        <v>30</v>
      </c>
      <c r="J1248" s="3" t="s">
        <v>30</v>
      </c>
      <c r="K1248" s="3">
        <v>1974</v>
      </c>
      <c r="L1248" s="3">
        <v>51</v>
      </c>
      <c r="M1248" s="3" t="s">
        <v>30</v>
      </c>
      <c r="N1248" s="3">
        <v>2015</v>
      </c>
      <c r="O1248" s="3" t="s">
        <v>30</v>
      </c>
      <c r="P1248" s="3">
        <v>3500</v>
      </c>
      <c r="Q1248" s="3" t="s">
        <v>30</v>
      </c>
      <c r="R1248" s="3">
        <v>2000</v>
      </c>
      <c r="S1248" s="9">
        <f t="shared" si="146"/>
        <v>36526</v>
      </c>
      <c r="T1248" s="2"/>
      <c r="U1248" s="2"/>
      <c r="V1248" s="2"/>
      <c r="W1248" s="2"/>
    </row>
    <row r="1249" spans="1:23" ht="14.5" hidden="1" x14ac:dyDescent="0.35">
      <c r="A1249" s="3" t="s">
        <v>2125</v>
      </c>
      <c r="B1249" s="3" t="str">
        <f>INDEX('Plant data'!D:D,MATCH('Blast furnaces'!$A1249,'Plant data'!$A:$A,0))</f>
        <v>Chuo</v>
      </c>
      <c r="C1249" s="3" t="str">
        <f>INDEX('Plant data'!E:E,MATCH('Blast furnaces'!$A1249,'Plant data'!$A:$A,0))</f>
        <v>Chiba</v>
      </c>
      <c r="D1249" s="3" t="str">
        <f>INDEX('Plant data'!F:F,MATCH('Blast furnaces'!$A1249,'Plant data'!$A:$A,0))</f>
        <v>Japan</v>
      </c>
      <c r="E1249" s="3" t="s">
        <v>2126</v>
      </c>
      <c r="F1249" s="3" t="s">
        <v>43</v>
      </c>
      <c r="G1249" s="5" t="s">
        <v>2127</v>
      </c>
      <c r="H1249" s="3" t="s">
        <v>29</v>
      </c>
      <c r="I1249" s="3" t="s">
        <v>30</v>
      </c>
      <c r="J1249" s="3" t="s">
        <v>30</v>
      </c>
      <c r="K1249" s="3">
        <v>1977</v>
      </c>
      <c r="L1249" s="3">
        <v>48</v>
      </c>
      <c r="M1249" s="3" t="s">
        <v>30</v>
      </c>
      <c r="N1249" s="3" t="s">
        <v>30</v>
      </c>
      <c r="O1249" s="3" t="s">
        <v>30</v>
      </c>
      <c r="P1249" s="3">
        <v>4689</v>
      </c>
      <c r="Q1249" s="3">
        <v>5153</v>
      </c>
      <c r="R1249" s="6">
        <v>44939</v>
      </c>
      <c r="S1249" s="9">
        <f t="shared" si="146"/>
        <v>44939</v>
      </c>
      <c r="T1249" s="9">
        <f t="shared" ref="T1249:T1256" si="150">IF(R1249="","",EDATE(S1249,240))</f>
        <v>52244</v>
      </c>
      <c r="U1249" s="2"/>
      <c r="V1249" s="2"/>
      <c r="W1249" s="2"/>
    </row>
    <row r="1250" spans="1:23" ht="14.5" hidden="1" x14ac:dyDescent="0.35">
      <c r="A1250" s="3" t="s">
        <v>2125</v>
      </c>
      <c r="B1250" s="3" t="str">
        <f>INDEX('Plant data'!D:D,MATCH('Blast furnaces'!$A1250,'Plant data'!$A:$A,0))</f>
        <v>Chuo</v>
      </c>
      <c r="C1250" s="3" t="str">
        <f>INDEX('Plant data'!E:E,MATCH('Blast furnaces'!$A1250,'Plant data'!$A:$A,0))</f>
        <v>Chiba</v>
      </c>
      <c r="D1250" s="3" t="str">
        <f>INDEX('Plant data'!F:F,MATCH('Blast furnaces'!$A1250,'Plant data'!$A:$A,0))</f>
        <v>Japan</v>
      </c>
      <c r="E1250" s="3" t="s">
        <v>2128</v>
      </c>
      <c r="F1250" s="3" t="s">
        <v>62</v>
      </c>
      <c r="G1250" s="5" t="s">
        <v>2127</v>
      </c>
      <c r="H1250" s="3" t="s">
        <v>29</v>
      </c>
      <c r="I1250" s="3">
        <v>2020</v>
      </c>
      <c r="J1250" s="3">
        <v>2021</v>
      </c>
      <c r="K1250" s="3">
        <v>2025</v>
      </c>
      <c r="L1250" s="3">
        <v>0</v>
      </c>
      <c r="M1250" s="3" t="s">
        <v>30</v>
      </c>
      <c r="N1250" s="3" t="s">
        <v>30</v>
      </c>
      <c r="O1250" s="3" t="s">
        <v>30</v>
      </c>
      <c r="P1250" s="3">
        <v>50</v>
      </c>
      <c r="Q1250" s="3">
        <v>150</v>
      </c>
      <c r="R1250" s="8"/>
      <c r="S1250" s="9" t="str">
        <f t="shared" si="146"/>
        <v/>
      </c>
      <c r="T1250" s="9" t="str">
        <f t="shared" si="150"/>
        <v/>
      </c>
      <c r="U1250" s="2"/>
      <c r="V1250" s="2"/>
      <c r="W1250" s="2"/>
    </row>
    <row r="1251" spans="1:23" ht="14.5" hidden="1" x14ac:dyDescent="0.35">
      <c r="A1251" s="3" t="s">
        <v>2129</v>
      </c>
      <c r="B1251" s="3" t="str">
        <f>INDEX('Plant data'!D:D,MATCH('Blast furnaces'!$A1251,'Plant data'!$A:$A,0))</f>
        <v>Kurashiki</v>
      </c>
      <c r="C1251" s="3" t="str">
        <f>INDEX('Plant data'!E:E,MATCH('Blast furnaces'!$A1251,'Plant data'!$A:$A,0))</f>
        <v>Okayama</v>
      </c>
      <c r="D1251" s="3" t="str">
        <f>INDEX('Plant data'!F:F,MATCH('Blast furnaces'!$A1251,'Plant data'!$A:$A,0))</f>
        <v>Japan</v>
      </c>
      <c r="E1251" s="3" t="s">
        <v>2130</v>
      </c>
      <c r="F1251" s="3" t="s">
        <v>27</v>
      </c>
      <c r="G1251" s="5" t="s">
        <v>2131</v>
      </c>
      <c r="H1251" s="3" t="s">
        <v>40</v>
      </c>
      <c r="I1251" s="3" t="s">
        <v>30</v>
      </c>
      <c r="J1251" s="3" t="s">
        <v>30</v>
      </c>
      <c r="K1251" s="3" t="s">
        <v>30</v>
      </c>
      <c r="L1251" s="3" t="s">
        <v>30</v>
      </c>
      <c r="M1251" s="3">
        <v>2022</v>
      </c>
      <c r="N1251" s="3" t="s">
        <v>30</v>
      </c>
      <c r="O1251" s="3">
        <v>2027</v>
      </c>
      <c r="P1251" s="3">
        <v>3684</v>
      </c>
      <c r="Q1251" s="3">
        <v>4100</v>
      </c>
      <c r="R1251" s="7">
        <v>37926</v>
      </c>
      <c r="S1251" s="9">
        <f t="shared" si="146"/>
        <v>37926</v>
      </c>
      <c r="T1251" s="9">
        <f t="shared" si="150"/>
        <v>45231</v>
      </c>
      <c r="U1251" s="2"/>
      <c r="V1251" s="2"/>
      <c r="W1251" s="2"/>
    </row>
    <row r="1252" spans="1:23" ht="14.5" hidden="1" x14ac:dyDescent="0.35">
      <c r="A1252" s="3" t="s">
        <v>2129</v>
      </c>
      <c r="B1252" s="3" t="str">
        <f>INDEX('Plant data'!D:D,MATCH('Blast furnaces'!$A1252,'Plant data'!$A:$A,0))</f>
        <v>Kurashiki</v>
      </c>
      <c r="C1252" s="3" t="str">
        <f>INDEX('Plant data'!E:E,MATCH('Blast furnaces'!$A1252,'Plant data'!$A:$A,0))</f>
        <v>Okayama</v>
      </c>
      <c r="D1252" s="3" t="str">
        <f>INDEX('Plant data'!F:F,MATCH('Blast furnaces'!$A1252,'Plant data'!$A:$A,0))</f>
        <v>Japan</v>
      </c>
      <c r="E1252" s="3" t="s">
        <v>2132</v>
      </c>
      <c r="F1252" s="3" t="s">
        <v>79</v>
      </c>
      <c r="G1252" s="5" t="s">
        <v>2131</v>
      </c>
      <c r="H1252" s="3" t="s">
        <v>29</v>
      </c>
      <c r="I1252" s="3" t="s">
        <v>30</v>
      </c>
      <c r="J1252" s="3" t="s">
        <v>30</v>
      </c>
      <c r="K1252" s="3" t="s">
        <v>30</v>
      </c>
      <c r="L1252" s="3" t="s">
        <v>30</v>
      </c>
      <c r="M1252" s="3" t="s">
        <v>30</v>
      </c>
      <c r="N1252" s="3" t="s">
        <v>30</v>
      </c>
      <c r="O1252" s="3" t="s">
        <v>30</v>
      </c>
      <c r="P1252" s="3">
        <v>3800</v>
      </c>
      <c r="Q1252" s="3">
        <v>5055</v>
      </c>
      <c r="R1252" s="4">
        <v>40210</v>
      </c>
      <c r="S1252" s="9">
        <f t="shared" si="146"/>
        <v>40210</v>
      </c>
      <c r="T1252" s="9">
        <f t="shared" si="150"/>
        <v>47515</v>
      </c>
      <c r="U1252" s="2"/>
      <c r="V1252" s="2"/>
      <c r="W1252" s="2"/>
    </row>
    <row r="1253" spans="1:23" ht="14.5" hidden="1" x14ac:dyDescent="0.35">
      <c r="A1253" s="3" t="s">
        <v>2129</v>
      </c>
      <c r="B1253" s="3" t="str">
        <f>INDEX('Plant data'!D:D,MATCH('Blast furnaces'!$A1253,'Plant data'!$A:$A,0))</f>
        <v>Kurashiki</v>
      </c>
      <c r="C1253" s="3" t="str">
        <f>INDEX('Plant data'!E:E,MATCH('Blast furnaces'!$A1253,'Plant data'!$A:$A,0))</f>
        <v>Okayama</v>
      </c>
      <c r="D1253" s="3" t="str">
        <f>INDEX('Plant data'!F:F,MATCH('Blast furnaces'!$A1253,'Plant data'!$A:$A,0))</f>
        <v>Japan</v>
      </c>
      <c r="E1253" s="3" t="s">
        <v>2133</v>
      </c>
      <c r="F1253" s="3" t="s">
        <v>48</v>
      </c>
      <c r="G1253" s="5" t="s">
        <v>2131</v>
      </c>
      <c r="H1253" s="3" t="s">
        <v>29</v>
      </c>
      <c r="I1253" s="3" t="s">
        <v>30</v>
      </c>
      <c r="J1253" s="3" t="s">
        <v>30</v>
      </c>
      <c r="K1253" s="3">
        <v>1973</v>
      </c>
      <c r="L1253" s="3">
        <v>52</v>
      </c>
      <c r="M1253" s="3" t="s">
        <v>30</v>
      </c>
      <c r="N1253" s="3" t="s">
        <v>30</v>
      </c>
      <c r="O1253" s="3" t="s">
        <v>30</v>
      </c>
      <c r="P1253" s="3">
        <v>3800</v>
      </c>
      <c r="Q1253" s="3">
        <v>5100</v>
      </c>
      <c r="R1253" s="6">
        <v>44543</v>
      </c>
      <c r="S1253" s="9">
        <f t="shared" si="146"/>
        <v>44543</v>
      </c>
      <c r="T1253" s="9">
        <f t="shared" si="150"/>
        <v>51848</v>
      </c>
      <c r="U1253" s="2"/>
      <c r="V1253" s="2"/>
      <c r="W1253" s="2"/>
    </row>
    <row r="1254" spans="1:23" ht="14.5" hidden="1" x14ac:dyDescent="0.35">
      <c r="A1254" s="3" t="s">
        <v>2134</v>
      </c>
      <c r="B1254" s="3" t="str">
        <f>INDEX('Plant data'!D:D,MATCH('Blast furnaces'!$A1254,'Plant data'!$A:$A,0))</f>
        <v>Fukuyama</v>
      </c>
      <c r="C1254" s="3" t="str">
        <f>INDEX('Plant data'!E:E,MATCH('Blast furnaces'!$A1254,'Plant data'!$A:$A,0))</f>
        <v>Hiroshima</v>
      </c>
      <c r="D1254" s="3" t="str">
        <f>INDEX('Plant data'!F:F,MATCH('Blast furnaces'!$A1254,'Plant data'!$A:$A,0))</f>
        <v>Japan</v>
      </c>
      <c r="E1254" s="3" t="s">
        <v>2135</v>
      </c>
      <c r="F1254" s="3" t="s">
        <v>79</v>
      </c>
      <c r="G1254" s="5" t="s">
        <v>2136</v>
      </c>
      <c r="H1254" s="3" t="s">
        <v>29</v>
      </c>
      <c r="I1254" s="3" t="s">
        <v>30</v>
      </c>
      <c r="J1254" s="3" t="s">
        <v>30</v>
      </c>
      <c r="K1254" s="3" t="s">
        <v>30</v>
      </c>
      <c r="L1254" s="3" t="s">
        <v>30</v>
      </c>
      <c r="M1254" s="3" t="s">
        <v>30</v>
      </c>
      <c r="N1254" s="3" t="s">
        <v>30</v>
      </c>
      <c r="O1254" s="3" t="s">
        <v>30</v>
      </c>
      <c r="P1254" s="3">
        <v>3875</v>
      </c>
      <c r="Q1254" s="3">
        <v>4300</v>
      </c>
      <c r="R1254" s="6">
        <v>40677</v>
      </c>
      <c r="S1254" s="9">
        <f t="shared" si="146"/>
        <v>40677</v>
      </c>
      <c r="T1254" s="9">
        <f t="shared" si="150"/>
        <v>47982</v>
      </c>
      <c r="U1254" s="2"/>
      <c r="V1254" s="2"/>
      <c r="W1254" s="2"/>
    </row>
    <row r="1255" spans="1:23" ht="14.5" hidden="1" x14ac:dyDescent="0.35">
      <c r="A1255" s="3" t="s">
        <v>2134</v>
      </c>
      <c r="B1255" s="3" t="str">
        <f>INDEX('Plant data'!D:D,MATCH('Blast furnaces'!$A1255,'Plant data'!$A:$A,0))</f>
        <v>Fukuyama</v>
      </c>
      <c r="C1255" s="3" t="str">
        <f>INDEX('Plant data'!E:E,MATCH('Blast furnaces'!$A1255,'Plant data'!$A:$A,0))</f>
        <v>Hiroshima</v>
      </c>
      <c r="D1255" s="3" t="str">
        <f>INDEX('Plant data'!F:F,MATCH('Blast furnaces'!$A1255,'Plant data'!$A:$A,0))</f>
        <v>Japan</v>
      </c>
      <c r="E1255" s="3" t="s">
        <v>2137</v>
      </c>
      <c r="F1255" s="3" t="s">
        <v>48</v>
      </c>
      <c r="G1255" s="5" t="s">
        <v>2136</v>
      </c>
      <c r="H1255" s="3" t="s">
        <v>29</v>
      </c>
      <c r="I1255" s="3" t="s">
        <v>30</v>
      </c>
      <c r="J1255" s="3" t="s">
        <v>30</v>
      </c>
      <c r="K1255" s="3">
        <v>1971</v>
      </c>
      <c r="L1255" s="3">
        <v>54</v>
      </c>
      <c r="M1255" s="3" t="s">
        <v>30</v>
      </c>
      <c r="N1255" s="3" t="s">
        <v>30</v>
      </c>
      <c r="O1255" s="3" t="s">
        <v>30</v>
      </c>
      <c r="P1255" s="3">
        <v>4543</v>
      </c>
      <c r="Q1255" s="3">
        <v>5000</v>
      </c>
      <c r="R1255" s="4">
        <v>44075</v>
      </c>
      <c r="S1255" s="9">
        <f t="shared" si="146"/>
        <v>44075</v>
      </c>
      <c r="T1255" s="9">
        <f t="shared" si="150"/>
        <v>51380</v>
      </c>
      <c r="U1255" s="2"/>
      <c r="V1255" s="2"/>
      <c r="W1255" s="2"/>
    </row>
    <row r="1256" spans="1:23" ht="14.5" hidden="1" x14ac:dyDescent="0.35">
      <c r="A1256" s="3" t="s">
        <v>2134</v>
      </c>
      <c r="B1256" s="3" t="str">
        <f>INDEX('Plant data'!D:D,MATCH('Blast furnaces'!$A1256,'Plant data'!$A:$A,0))</f>
        <v>Fukuyama</v>
      </c>
      <c r="C1256" s="3" t="str">
        <f>INDEX('Plant data'!E:E,MATCH('Blast furnaces'!$A1256,'Plant data'!$A:$A,0))</f>
        <v>Hiroshima</v>
      </c>
      <c r="D1256" s="3" t="str">
        <f>INDEX('Plant data'!F:F,MATCH('Blast furnaces'!$A1256,'Plant data'!$A:$A,0))</f>
        <v>Japan</v>
      </c>
      <c r="E1256" s="3" t="s">
        <v>2138</v>
      </c>
      <c r="F1256" s="3" t="s">
        <v>39</v>
      </c>
      <c r="G1256" s="5" t="s">
        <v>2136</v>
      </c>
      <c r="H1256" s="3" t="s">
        <v>29</v>
      </c>
      <c r="I1256" s="3" t="s">
        <v>30</v>
      </c>
      <c r="J1256" s="3" t="s">
        <v>30</v>
      </c>
      <c r="K1256" s="3">
        <v>1973</v>
      </c>
      <c r="L1256" s="3">
        <v>52</v>
      </c>
      <c r="M1256" s="3" t="s">
        <v>30</v>
      </c>
      <c r="N1256" s="3" t="s">
        <v>30</v>
      </c>
      <c r="O1256" s="3" t="s">
        <v>30</v>
      </c>
      <c r="P1256" s="3">
        <v>5020</v>
      </c>
      <c r="Q1256" s="3">
        <v>5500</v>
      </c>
      <c r="R1256" s="4">
        <v>38412</v>
      </c>
      <c r="S1256" s="9">
        <f t="shared" si="146"/>
        <v>38412</v>
      </c>
      <c r="T1256" s="9">
        <f t="shared" si="150"/>
        <v>45717</v>
      </c>
      <c r="U1256" s="2"/>
      <c r="V1256" s="2"/>
      <c r="W1256" s="2"/>
    </row>
    <row r="1257" spans="1:23" ht="14.5" hidden="1" x14ac:dyDescent="0.35">
      <c r="A1257" s="3" t="s">
        <v>2139</v>
      </c>
      <c r="B1257" s="3" t="str">
        <f>INDEX('Plant data'!D:D,MATCH('Blast furnaces'!$A1257,'Plant data'!$A:$A,0))</f>
        <v>Kawasaki</v>
      </c>
      <c r="C1257" s="3" t="str">
        <f>INDEX('Plant data'!E:E,MATCH('Blast furnaces'!$A1257,'Plant data'!$A:$A,0))</f>
        <v>Kantō</v>
      </c>
      <c r="D1257" s="3" t="str">
        <f>INDEX('Plant data'!F:F,MATCH('Blast furnaces'!$A1257,'Plant data'!$A:$A,0))</f>
        <v>Japan</v>
      </c>
      <c r="E1257" s="3" t="s">
        <v>2140</v>
      </c>
      <c r="F1257" s="3" t="s">
        <v>27</v>
      </c>
      <c r="G1257" s="5" t="s">
        <v>2141</v>
      </c>
      <c r="H1257" s="3" t="s">
        <v>190</v>
      </c>
      <c r="I1257" s="3" t="s">
        <v>30</v>
      </c>
      <c r="J1257" s="3" t="s">
        <v>30</v>
      </c>
      <c r="K1257" s="3">
        <v>1981</v>
      </c>
      <c r="L1257" s="3">
        <v>42.7</v>
      </c>
      <c r="M1257" s="6">
        <v>44144</v>
      </c>
      <c r="N1257" s="3" t="s">
        <v>30</v>
      </c>
      <c r="O1257" s="6">
        <v>45185</v>
      </c>
      <c r="P1257" s="3">
        <v>4543</v>
      </c>
      <c r="Q1257" s="3">
        <v>5000</v>
      </c>
      <c r="R1257" s="4">
        <v>38108</v>
      </c>
      <c r="S1257" s="9">
        <f t="shared" si="146"/>
        <v>38108</v>
      </c>
      <c r="T1257" s="2"/>
      <c r="U1257" s="2"/>
      <c r="V1257" s="2"/>
      <c r="W1257" s="2"/>
    </row>
    <row r="1258" spans="1:23" ht="14.5" hidden="1" x14ac:dyDescent="0.35">
      <c r="A1258" s="3" t="s">
        <v>2142</v>
      </c>
      <c r="B1258" s="3" t="str">
        <f>INDEX('Plant data'!D:D,MATCH('Blast furnaces'!$A1258,'Plant data'!$A:$A,0))</f>
        <v>Kakogawa</v>
      </c>
      <c r="C1258" s="3" t="str">
        <f>INDEX('Plant data'!E:E,MATCH('Blast furnaces'!$A1258,'Plant data'!$A:$A,0))</f>
        <v>Hyogo</v>
      </c>
      <c r="D1258" s="3" t="str">
        <f>INDEX('Plant data'!F:F,MATCH('Blast furnaces'!$A1258,'Plant data'!$A:$A,0))</f>
        <v>Japan</v>
      </c>
      <c r="E1258" s="3" t="s">
        <v>2143</v>
      </c>
      <c r="F1258" s="3" t="s">
        <v>33</v>
      </c>
      <c r="G1258" s="5" t="s">
        <v>2144</v>
      </c>
      <c r="H1258" s="3" t="s">
        <v>190</v>
      </c>
      <c r="I1258" s="3" t="s">
        <v>30</v>
      </c>
      <c r="J1258" s="3" t="s">
        <v>30</v>
      </c>
      <c r="K1258" s="3">
        <v>1970</v>
      </c>
      <c r="L1258" s="3">
        <v>37</v>
      </c>
      <c r="M1258" s="3" t="s">
        <v>30</v>
      </c>
      <c r="N1258" s="3" t="s">
        <v>30</v>
      </c>
      <c r="O1258" s="3">
        <v>2007</v>
      </c>
      <c r="P1258" s="3">
        <v>3650</v>
      </c>
      <c r="Q1258" s="3">
        <v>4550</v>
      </c>
      <c r="R1258" s="4">
        <v>32143</v>
      </c>
      <c r="S1258" s="9">
        <f t="shared" si="146"/>
        <v>32143</v>
      </c>
      <c r="T1258" s="2"/>
      <c r="U1258" s="2"/>
      <c r="V1258" s="2"/>
      <c r="W1258" s="2"/>
    </row>
    <row r="1259" spans="1:23" ht="14.5" hidden="1" x14ac:dyDescent="0.35">
      <c r="A1259" s="3" t="s">
        <v>2142</v>
      </c>
      <c r="B1259" s="3" t="str">
        <f>INDEX('Plant data'!D:D,MATCH('Blast furnaces'!$A1259,'Plant data'!$A:$A,0))</f>
        <v>Kakogawa</v>
      </c>
      <c r="C1259" s="3" t="str">
        <f>INDEX('Plant data'!E:E,MATCH('Blast furnaces'!$A1259,'Plant data'!$A:$A,0))</f>
        <v>Hyogo</v>
      </c>
      <c r="D1259" s="3" t="str">
        <f>INDEX('Plant data'!F:F,MATCH('Blast furnaces'!$A1259,'Plant data'!$A:$A,0))</f>
        <v>Japan</v>
      </c>
      <c r="E1259" s="3" t="s">
        <v>2145</v>
      </c>
      <c r="F1259" s="3" t="s">
        <v>27</v>
      </c>
      <c r="G1259" s="5" t="s">
        <v>2144</v>
      </c>
      <c r="H1259" s="3" t="s">
        <v>29</v>
      </c>
      <c r="I1259" s="3" t="s">
        <v>30</v>
      </c>
      <c r="J1259" s="3" t="s">
        <v>30</v>
      </c>
      <c r="K1259" s="3">
        <v>1973</v>
      </c>
      <c r="L1259" s="3">
        <v>52</v>
      </c>
      <c r="M1259" s="3" t="s">
        <v>30</v>
      </c>
      <c r="N1259" s="3" t="s">
        <v>30</v>
      </c>
      <c r="O1259" s="3" t="s">
        <v>30</v>
      </c>
      <c r="P1259" s="3">
        <v>4088</v>
      </c>
      <c r="Q1259" s="3">
        <v>5400</v>
      </c>
      <c r="R1259" s="4">
        <v>39203</v>
      </c>
      <c r="S1259" s="9">
        <f t="shared" si="146"/>
        <v>39203</v>
      </c>
      <c r="T1259" s="9">
        <f t="shared" ref="T1259:T1260" si="151">IF(R1259="","",EDATE(S1259,240))</f>
        <v>46508</v>
      </c>
      <c r="U1259" s="2"/>
      <c r="V1259" s="2"/>
      <c r="W1259" s="2"/>
    </row>
    <row r="1260" spans="1:23" ht="14.5" hidden="1" x14ac:dyDescent="0.35">
      <c r="A1260" s="3" t="s">
        <v>2142</v>
      </c>
      <c r="B1260" s="3" t="str">
        <f>INDEX('Plant data'!D:D,MATCH('Blast furnaces'!$A1260,'Plant data'!$A:$A,0))</f>
        <v>Kakogawa</v>
      </c>
      <c r="C1260" s="3" t="str">
        <f>INDEX('Plant data'!E:E,MATCH('Blast furnaces'!$A1260,'Plant data'!$A:$A,0))</f>
        <v>Hyogo</v>
      </c>
      <c r="D1260" s="3" t="str">
        <f>INDEX('Plant data'!F:F,MATCH('Blast furnaces'!$A1260,'Plant data'!$A:$A,0))</f>
        <v>Japan</v>
      </c>
      <c r="E1260" s="3" t="s">
        <v>2146</v>
      </c>
      <c r="F1260" s="3" t="s">
        <v>79</v>
      </c>
      <c r="G1260" s="5" t="s">
        <v>2144</v>
      </c>
      <c r="H1260" s="3" t="s">
        <v>29</v>
      </c>
      <c r="I1260" s="3" t="s">
        <v>30</v>
      </c>
      <c r="J1260" s="3" t="s">
        <v>30</v>
      </c>
      <c r="K1260" s="3">
        <v>1978</v>
      </c>
      <c r="L1260" s="3">
        <v>47</v>
      </c>
      <c r="M1260" s="3" t="s">
        <v>30</v>
      </c>
      <c r="N1260" s="3" t="s">
        <v>30</v>
      </c>
      <c r="O1260" s="3" t="s">
        <v>30</v>
      </c>
      <c r="P1260" s="3">
        <v>3650</v>
      </c>
      <c r="Q1260" s="3">
        <v>4500</v>
      </c>
      <c r="R1260" s="6">
        <v>42727</v>
      </c>
      <c r="S1260" s="9">
        <f t="shared" si="146"/>
        <v>42727</v>
      </c>
      <c r="T1260" s="9">
        <f t="shared" si="151"/>
        <v>50032</v>
      </c>
      <c r="U1260" s="2"/>
      <c r="V1260" s="2"/>
      <c r="W1260" s="2"/>
    </row>
    <row r="1261" spans="1:23" ht="14.5" hidden="1" x14ac:dyDescent="0.35">
      <c r="A1261" s="3" t="s">
        <v>2147</v>
      </c>
      <c r="B1261" s="3" t="str">
        <f>INDEX('Plant data'!D:D,MATCH('Blast furnaces'!$A1261,'Plant data'!$A:$A,0))</f>
        <v>Kobe</v>
      </c>
      <c r="C1261" s="3" t="str">
        <f>INDEX('Plant data'!E:E,MATCH('Blast furnaces'!$A1261,'Plant data'!$A:$A,0))</f>
        <v>Hyogo</v>
      </c>
      <c r="D1261" s="3" t="str">
        <f>INDEX('Plant data'!F:F,MATCH('Blast furnaces'!$A1261,'Plant data'!$A:$A,0))</f>
        <v>Japan</v>
      </c>
      <c r="E1261" s="3" t="s">
        <v>2148</v>
      </c>
      <c r="F1261" s="3" t="s">
        <v>79</v>
      </c>
      <c r="G1261" s="5" t="s">
        <v>2149</v>
      </c>
      <c r="H1261" s="3" t="s">
        <v>190</v>
      </c>
      <c r="I1261" s="3" t="s">
        <v>30</v>
      </c>
      <c r="J1261" s="3" t="s">
        <v>30</v>
      </c>
      <c r="K1261" s="3" t="s">
        <v>30</v>
      </c>
      <c r="L1261" s="3" t="s">
        <v>30</v>
      </c>
      <c r="M1261" s="6">
        <v>41423</v>
      </c>
      <c r="N1261" s="3">
        <v>2017</v>
      </c>
      <c r="O1261" s="3">
        <v>2017</v>
      </c>
      <c r="P1261" s="3">
        <v>1795</v>
      </c>
      <c r="Q1261" s="3">
        <v>1845</v>
      </c>
      <c r="R1261" s="4">
        <v>39448</v>
      </c>
      <c r="S1261" s="9">
        <f t="shared" si="146"/>
        <v>39448</v>
      </c>
      <c r="T1261" s="2"/>
      <c r="U1261" s="2"/>
      <c r="V1261" s="2"/>
      <c r="W1261" s="2"/>
    </row>
    <row r="1262" spans="1:23" ht="14.5" hidden="1" x14ac:dyDescent="0.35">
      <c r="A1262" s="3" t="s">
        <v>2150</v>
      </c>
      <c r="B1262" s="3" t="str">
        <f>INDEX('Plant data'!D:D,MATCH('Blast furnaces'!$A1262,'Plant data'!$A:$A,0))</f>
        <v>Kure</v>
      </c>
      <c r="C1262" s="3" t="str">
        <f>INDEX('Plant data'!E:E,MATCH('Blast furnaces'!$A1262,'Plant data'!$A:$A,0))</f>
        <v>Hiroshima</v>
      </c>
      <c r="D1262" s="3" t="str">
        <f>INDEX('Plant data'!F:F,MATCH('Blast furnaces'!$A1262,'Plant data'!$A:$A,0))</f>
        <v>Japan</v>
      </c>
      <c r="E1262" s="3" t="s">
        <v>2151</v>
      </c>
      <c r="F1262" s="3" t="s">
        <v>33</v>
      </c>
      <c r="G1262" s="5" t="s">
        <v>2152</v>
      </c>
      <c r="H1262" s="3" t="s">
        <v>190</v>
      </c>
      <c r="I1262" s="3" t="s">
        <v>30</v>
      </c>
      <c r="J1262" s="3" t="s">
        <v>30</v>
      </c>
      <c r="K1262" s="3">
        <v>1962</v>
      </c>
      <c r="L1262" s="3">
        <v>61.74</v>
      </c>
      <c r="M1262" s="4">
        <v>43862</v>
      </c>
      <c r="N1262" s="4">
        <v>44440</v>
      </c>
      <c r="O1262" s="6">
        <v>45199</v>
      </c>
      <c r="P1262" s="3">
        <v>2000</v>
      </c>
      <c r="Q1262" s="3">
        <v>2650</v>
      </c>
      <c r="R1262" s="4">
        <v>34790</v>
      </c>
      <c r="S1262" s="9">
        <f t="shared" si="146"/>
        <v>34790</v>
      </c>
      <c r="T1262" s="2"/>
      <c r="U1262" s="2"/>
      <c r="V1262" s="2"/>
      <c r="W1262" s="2"/>
    </row>
    <row r="1263" spans="1:23" ht="14.5" hidden="1" x14ac:dyDescent="0.35">
      <c r="A1263" s="3" t="s">
        <v>2150</v>
      </c>
      <c r="B1263" s="3" t="str">
        <f>INDEX('Plant data'!D:D,MATCH('Blast furnaces'!$A1263,'Plant data'!$A:$A,0))</f>
        <v>Kure</v>
      </c>
      <c r="C1263" s="3" t="str">
        <f>INDEX('Plant data'!E:E,MATCH('Blast furnaces'!$A1263,'Plant data'!$A:$A,0))</f>
        <v>Hiroshima</v>
      </c>
      <c r="D1263" s="3" t="str">
        <f>INDEX('Plant data'!F:F,MATCH('Blast furnaces'!$A1263,'Plant data'!$A:$A,0))</f>
        <v>Japan</v>
      </c>
      <c r="E1263" s="3" t="s">
        <v>2153</v>
      </c>
      <c r="F1263" s="3" t="s">
        <v>27</v>
      </c>
      <c r="G1263" s="5" t="s">
        <v>2152</v>
      </c>
      <c r="H1263" s="3" t="s">
        <v>190</v>
      </c>
      <c r="I1263" s="3" t="s">
        <v>30</v>
      </c>
      <c r="J1263" s="3" t="s">
        <v>30</v>
      </c>
      <c r="K1263" s="3">
        <v>1966</v>
      </c>
      <c r="L1263" s="3">
        <v>57.74</v>
      </c>
      <c r="M1263" s="4">
        <v>43862</v>
      </c>
      <c r="N1263" s="4">
        <v>43862</v>
      </c>
      <c r="O1263" s="6">
        <v>45199</v>
      </c>
      <c r="P1263" s="3">
        <v>1600</v>
      </c>
      <c r="Q1263" s="3">
        <v>2080</v>
      </c>
      <c r="R1263" s="7">
        <v>37926</v>
      </c>
      <c r="S1263" s="9">
        <f t="shared" si="146"/>
        <v>37926</v>
      </c>
      <c r="T1263" s="2"/>
      <c r="U1263" s="2"/>
      <c r="V1263" s="2"/>
      <c r="W1263" s="2"/>
    </row>
    <row r="1264" spans="1:23" ht="14.5" hidden="1" x14ac:dyDescent="0.35">
      <c r="A1264" s="3" t="s">
        <v>2154</v>
      </c>
      <c r="B1264" s="3" t="str">
        <f>INDEX('Plant data'!D:D,MATCH('Blast furnaces'!$A1264,'Plant data'!$A:$A,0))</f>
        <v>Kimitsu</v>
      </c>
      <c r="C1264" s="3" t="str">
        <f>INDEX('Plant data'!E:E,MATCH('Blast furnaces'!$A1264,'Plant data'!$A:$A,0))</f>
        <v>Chiba</v>
      </c>
      <c r="D1264" s="3" t="str">
        <f>INDEX('Plant data'!F:F,MATCH('Blast furnaces'!$A1264,'Plant data'!$A:$A,0))</f>
        <v>Japan</v>
      </c>
      <c r="E1264" s="3" t="s">
        <v>2155</v>
      </c>
      <c r="F1264" s="3" t="s">
        <v>27</v>
      </c>
      <c r="G1264" s="5" t="s">
        <v>2156</v>
      </c>
      <c r="H1264" s="3" t="s">
        <v>29</v>
      </c>
      <c r="I1264" s="3" t="s">
        <v>30</v>
      </c>
      <c r="J1264" s="3" t="s">
        <v>30</v>
      </c>
      <c r="K1264" s="3">
        <v>1969</v>
      </c>
      <c r="L1264" s="3">
        <v>56</v>
      </c>
      <c r="M1264" s="3" t="s">
        <v>30</v>
      </c>
      <c r="N1264" s="3" t="s">
        <v>30</v>
      </c>
      <c r="O1264" s="3" t="s">
        <v>30</v>
      </c>
      <c r="P1264" s="3">
        <v>4100</v>
      </c>
      <c r="Q1264" s="3">
        <v>4500</v>
      </c>
      <c r="R1264" s="4">
        <v>41030</v>
      </c>
      <c r="S1264" s="9">
        <f t="shared" si="146"/>
        <v>41030</v>
      </c>
      <c r="T1264" s="9">
        <f t="shared" ref="T1264:T1273" si="152">IF(R1264="","",EDATE(S1264,240))</f>
        <v>48335</v>
      </c>
      <c r="U1264" s="2"/>
      <c r="V1264" s="2"/>
      <c r="W1264" s="2"/>
    </row>
    <row r="1265" spans="1:23" ht="14.5" hidden="1" x14ac:dyDescent="0.35">
      <c r="A1265" s="3" t="s">
        <v>2154</v>
      </c>
      <c r="B1265" s="3" t="str">
        <f>INDEX('Plant data'!D:D,MATCH('Blast furnaces'!$A1265,'Plant data'!$A:$A,0))</f>
        <v>Kimitsu</v>
      </c>
      <c r="C1265" s="3" t="str">
        <f>INDEX('Plant data'!E:E,MATCH('Blast furnaces'!$A1265,'Plant data'!$A:$A,0))</f>
        <v>Chiba</v>
      </c>
      <c r="D1265" s="3" t="str">
        <f>INDEX('Plant data'!F:F,MATCH('Blast furnaces'!$A1265,'Plant data'!$A:$A,0))</f>
        <v>Japan</v>
      </c>
      <c r="E1265" s="3" t="s">
        <v>2157</v>
      </c>
      <c r="F1265" s="3" t="s">
        <v>48</v>
      </c>
      <c r="G1265" s="5" t="s">
        <v>2156</v>
      </c>
      <c r="H1265" s="3" t="s">
        <v>29</v>
      </c>
      <c r="I1265" s="3" t="s">
        <v>30</v>
      </c>
      <c r="J1265" s="3" t="s">
        <v>30</v>
      </c>
      <c r="K1265" s="3">
        <v>1975</v>
      </c>
      <c r="L1265" s="3">
        <v>50</v>
      </c>
      <c r="M1265" s="3" t="s">
        <v>30</v>
      </c>
      <c r="N1265" s="3" t="s">
        <v>30</v>
      </c>
      <c r="O1265" s="3" t="s">
        <v>30</v>
      </c>
      <c r="P1265" s="3">
        <v>5100</v>
      </c>
      <c r="Q1265" s="3">
        <v>5555</v>
      </c>
      <c r="R1265" s="4">
        <v>37742</v>
      </c>
      <c r="S1265" s="9">
        <f t="shared" si="146"/>
        <v>37742</v>
      </c>
      <c r="T1265" s="9">
        <f t="shared" si="152"/>
        <v>45047</v>
      </c>
      <c r="U1265" s="2"/>
      <c r="V1265" s="2"/>
      <c r="W1265" s="2"/>
    </row>
    <row r="1266" spans="1:23" ht="14.5" hidden="1" x14ac:dyDescent="0.35">
      <c r="A1266" s="3" t="s">
        <v>2154</v>
      </c>
      <c r="B1266" s="3" t="str">
        <f>INDEX('Plant data'!D:D,MATCH('Blast furnaces'!$A1266,'Plant data'!$A:$A,0))</f>
        <v>Kimitsu</v>
      </c>
      <c r="C1266" s="3" t="str">
        <f>INDEX('Plant data'!E:E,MATCH('Blast furnaces'!$A1266,'Plant data'!$A:$A,0))</f>
        <v>Chiba</v>
      </c>
      <c r="D1266" s="3" t="str">
        <f>INDEX('Plant data'!F:F,MATCH('Blast furnaces'!$A1266,'Plant data'!$A:$A,0))</f>
        <v>Japan</v>
      </c>
      <c r="E1266" s="3" t="s">
        <v>2158</v>
      </c>
      <c r="F1266" s="3" t="s">
        <v>62</v>
      </c>
      <c r="G1266" s="5" t="s">
        <v>2156</v>
      </c>
      <c r="H1266" s="3" t="s">
        <v>29</v>
      </c>
      <c r="I1266" s="3" t="s">
        <v>30</v>
      </c>
      <c r="J1266" s="3" t="s">
        <v>30</v>
      </c>
      <c r="K1266" s="3">
        <v>2022</v>
      </c>
      <c r="L1266" s="3">
        <v>3</v>
      </c>
      <c r="M1266" s="3" t="s">
        <v>30</v>
      </c>
      <c r="N1266" s="3" t="s">
        <v>30</v>
      </c>
      <c r="O1266" s="3" t="s">
        <v>30</v>
      </c>
      <c r="P1266" s="8"/>
      <c r="Q1266" s="3">
        <v>12</v>
      </c>
      <c r="R1266" s="8"/>
      <c r="S1266" s="9" t="str">
        <f t="shared" si="146"/>
        <v/>
      </c>
      <c r="T1266" s="9" t="str">
        <f t="shared" si="152"/>
        <v/>
      </c>
      <c r="U1266" s="2"/>
      <c r="V1266" s="2"/>
      <c r="W1266" s="2"/>
    </row>
    <row r="1267" spans="1:23" ht="14.5" hidden="1" x14ac:dyDescent="0.35">
      <c r="A1267" s="3" t="s">
        <v>2159</v>
      </c>
      <c r="B1267" s="3" t="str">
        <f>INDEX('Plant data'!D:D,MATCH('Blast furnaces'!$A1267,'Plant data'!$A:$A,0))</f>
        <v>Muroran</v>
      </c>
      <c r="C1267" s="3" t="str">
        <f>INDEX('Plant data'!E:E,MATCH('Blast furnaces'!$A1267,'Plant data'!$A:$A,0))</f>
        <v>Hokkaidō</v>
      </c>
      <c r="D1267" s="3" t="str">
        <f>INDEX('Plant data'!F:F,MATCH('Blast furnaces'!$A1267,'Plant data'!$A:$A,0))</f>
        <v>Japan</v>
      </c>
      <c r="E1267" s="3" t="s">
        <v>2160</v>
      </c>
      <c r="F1267" s="3" t="s">
        <v>27</v>
      </c>
      <c r="G1267" s="5" t="s">
        <v>2161</v>
      </c>
      <c r="H1267" s="3" t="s">
        <v>29</v>
      </c>
      <c r="I1267" s="3" t="s">
        <v>30</v>
      </c>
      <c r="J1267" s="3" t="s">
        <v>30</v>
      </c>
      <c r="K1267" s="3">
        <v>1985</v>
      </c>
      <c r="L1267" s="3">
        <v>40</v>
      </c>
      <c r="M1267" s="3" t="s">
        <v>30</v>
      </c>
      <c r="N1267" s="3" t="s">
        <v>30</v>
      </c>
      <c r="O1267" s="3" t="s">
        <v>30</v>
      </c>
      <c r="P1267" s="3">
        <v>2300</v>
      </c>
      <c r="Q1267" s="3">
        <v>3014</v>
      </c>
      <c r="R1267" s="7">
        <v>44136</v>
      </c>
      <c r="S1267" s="9">
        <f t="shared" si="146"/>
        <v>44136</v>
      </c>
      <c r="T1267" s="9">
        <f t="shared" si="152"/>
        <v>51441</v>
      </c>
      <c r="U1267" s="2"/>
      <c r="V1267" s="2"/>
      <c r="W1267" s="2"/>
    </row>
    <row r="1268" spans="1:23" ht="14.5" hidden="1" x14ac:dyDescent="0.35">
      <c r="A1268" s="3" t="s">
        <v>2162</v>
      </c>
      <c r="B1268" s="3" t="str">
        <f>INDEX('Plant data'!D:D,MATCH('Blast furnaces'!$A1268,'Plant data'!$A:$A,0))</f>
        <v>Tokai</v>
      </c>
      <c r="C1268" s="3" t="str">
        <f>INDEX('Plant data'!E:E,MATCH('Blast furnaces'!$A1268,'Plant data'!$A:$A,0))</f>
        <v>Aichi</v>
      </c>
      <c r="D1268" s="3" t="str">
        <f>INDEX('Plant data'!F:F,MATCH('Blast furnaces'!$A1268,'Plant data'!$A:$A,0))</f>
        <v>Japan</v>
      </c>
      <c r="E1268" s="3" t="s">
        <v>2163</v>
      </c>
      <c r="F1268" s="3" t="s">
        <v>33</v>
      </c>
      <c r="G1268" s="5" t="s">
        <v>2164</v>
      </c>
      <c r="H1268" s="3" t="s">
        <v>29</v>
      </c>
      <c r="I1268" s="3" t="s">
        <v>30</v>
      </c>
      <c r="J1268" s="3" t="s">
        <v>30</v>
      </c>
      <c r="K1268" s="3">
        <v>1964</v>
      </c>
      <c r="L1268" s="3">
        <v>61</v>
      </c>
      <c r="M1268" s="3" t="s">
        <v>30</v>
      </c>
      <c r="N1268" s="3" t="s">
        <v>30</v>
      </c>
      <c r="O1268" s="3" t="s">
        <v>30</v>
      </c>
      <c r="P1268" s="3">
        <v>4966</v>
      </c>
      <c r="Q1268" s="3">
        <v>5443</v>
      </c>
      <c r="R1268" s="4">
        <v>39173</v>
      </c>
      <c r="S1268" s="9">
        <f t="shared" si="146"/>
        <v>39173</v>
      </c>
      <c r="T1268" s="9">
        <f t="shared" si="152"/>
        <v>46478</v>
      </c>
      <c r="U1268" s="2"/>
      <c r="V1268" s="2"/>
      <c r="W1268" s="2"/>
    </row>
    <row r="1269" spans="1:23" ht="14.5" hidden="1" x14ac:dyDescent="0.35">
      <c r="A1269" s="3" t="s">
        <v>2162</v>
      </c>
      <c r="B1269" s="3" t="str">
        <f>INDEX('Plant data'!D:D,MATCH('Blast furnaces'!$A1269,'Plant data'!$A:$A,0))</f>
        <v>Tokai</v>
      </c>
      <c r="C1269" s="3" t="str">
        <f>INDEX('Plant data'!E:E,MATCH('Blast furnaces'!$A1269,'Plant data'!$A:$A,0))</f>
        <v>Aichi</v>
      </c>
      <c r="D1269" s="3" t="str">
        <f>INDEX('Plant data'!F:F,MATCH('Blast furnaces'!$A1269,'Plant data'!$A:$A,0))</f>
        <v>Japan</v>
      </c>
      <c r="E1269" s="3" t="s">
        <v>2165</v>
      </c>
      <c r="F1269" s="3" t="s">
        <v>79</v>
      </c>
      <c r="G1269" s="5" t="s">
        <v>2164</v>
      </c>
      <c r="H1269" s="3" t="s">
        <v>29</v>
      </c>
      <c r="I1269" s="3" t="s">
        <v>30</v>
      </c>
      <c r="J1269" s="3" t="s">
        <v>30</v>
      </c>
      <c r="K1269" s="3">
        <v>1969</v>
      </c>
      <c r="L1269" s="3">
        <v>56</v>
      </c>
      <c r="M1269" s="3" t="s">
        <v>30</v>
      </c>
      <c r="N1269" s="3" t="s">
        <v>30</v>
      </c>
      <c r="O1269" s="3" t="s">
        <v>30</v>
      </c>
      <c r="P1269" s="3">
        <v>4500</v>
      </c>
      <c r="Q1269" s="3">
        <v>4425</v>
      </c>
      <c r="R1269" s="4">
        <v>44713</v>
      </c>
      <c r="S1269" s="9">
        <f t="shared" si="146"/>
        <v>44713</v>
      </c>
      <c r="T1269" s="9">
        <f t="shared" si="152"/>
        <v>52018</v>
      </c>
      <c r="U1269" s="2"/>
      <c r="V1269" s="2"/>
      <c r="W1269" s="2"/>
    </row>
    <row r="1270" spans="1:23" ht="14.5" hidden="1" x14ac:dyDescent="0.35">
      <c r="A1270" s="3" t="s">
        <v>2166</v>
      </c>
      <c r="B1270" s="3" t="str">
        <f>INDEX('Plant data'!D:D,MATCH('Blast furnaces'!$A1270,'Plant data'!$A:$A,0))</f>
        <v>Oita</v>
      </c>
      <c r="C1270" s="3" t="str">
        <f>INDEX('Plant data'!E:E,MATCH('Blast furnaces'!$A1270,'Plant data'!$A:$A,0))</f>
        <v>Oita</v>
      </c>
      <c r="D1270" s="3" t="str">
        <f>INDEX('Plant data'!F:F,MATCH('Blast furnaces'!$A1270,'Plant data'!$A:$A,0))</f>
        <v>Japan</v>
      </c>
      <c r="E1270" s="3" t="s">
        <v>2167</v>
      </c>
      <c r="F1270" s="3" t="s">
        <v>33</v>
      </c>
      <c r="G1270" s="5" t="s">
        <v>2168</v>
      </c>
      <c r="H1270" s="3" t="s">
        <v>29</v>
      </c>
      <c r="I1270" s="3" t="s">
        <v>30</v>
      </c>
      <c r="J1270" s="3" t="s">
        <v>30</v>
      </c>
      <c r="K1270" s="3">
        <v>1972</v>
      </c>
      <c r="L1270" s="3">
        <v>53</v>
      </c>
      <c r="M1270" s="3" t="s">
        <v>30</v>
      </c>
      <c r="N1270" s="3" t="s">
        <v>30</v>
      </c>
      <c r="O1270" s="3" t="s">
        <v>30</v>
      </c>
      <c r="P1270" s="3">
        <v>5282</v>
      </c>
      <c r="Q1270" s="3">
        <v>5775</v>
      </c>
      <c r="R1270" s="4">
        <v>40026</v>
      </c>
      <c r="S1270" s="9">
        <f t="shared" si="146"/>
        <v>40026</v>
      </c>
      <c r="T1270" s="9">
        <f t="shared" si="152"/>
        <v>47331</v>
      </c>
      <c r="U1270" s="2"/>
      <c r="V1270" s="2"/>
      <c r="W1270" s="2"/>
    </row>
    <row r="1271" spans="1:23" ht="14.5" hidden="1" x14ac:dyDescent="0.35">
      <c r="A1271" s="3" t="s">
        <v>2166</v>
      </c>
      <c r="B1271" s="3" t="str">
        <f>INDEX('Plant data'!D:D,MATCH('Blast furnaces'!$A1271,'Plant data'!$A:$A,0))</f>
        <v>Oita</v>
      </c>
      <c r="C1271" s="3" t="str">
        <f>INDEX('Plant data'!E:E,MATCH('Blast furnaces'!$A1271,'Plant data'!$A:$A,0))</f>
        <v>Oita</v>
      </c>
      <c r="D1271" s="3" t="str">
        <f>INDEX('Plant data'!F:F,MATCH('Blast furnaces'!$A1271,'Plant data'!$A:$A,0))</f>
        <v>Japan</v>
      </c>
      <c r="E1271" s="3" t="s">
        <v>2169</v>
      </c>
      <c r="F1271" s="3" t="s">
        <v>27</v>
      </c>
      <c r="G1271" s="5" t="s">
        <v>2168</v>
      </c>
      <c r="H1271" s="3" t="s">
        <v>29</v>
      </c>
      <c r="I1271" s="3" t="s">
        <v>30</v>
      </c>
      <c r="J1271" s="3" t="s">
        <v>30</v>
      </c>
      <c r="K1271" s="3">
        <v>1976</v>
      </c>
      <c r="L1271" s="3">
        <v>49</v>
      </c>
      <c r="M1271" s="3" t="s">
        <v>30</v>
      </c>
      <c r="N1271" s="3" t="s">
        <v>30</v>
      </c>
      <c r="O1271" s="3" t="s">
        <v>30</v>
      </c>
      <c r="P1271" s="3">
        <v>5282</v>
      </c>
      <c r="Q1271" s="3">
        <v>5775</v>
      </c>
      <c r="R1271" s="4">
        <v>38108</v>
      </c>
      <c r="S1271" s="9">
        <f t="shared" si="146"/>
        <v>38108</v>
      </c>
      <c r="T1271" s="9">
        <f t="shared" si="152"/>
        <v>45413</v>
      </c>
      <c r="U1271" s="2"/>
      <c r="V1271" s="2"/>
      <c r="W1271" s="2"/>
    </row>
    <row r="1272" spans="1:23" ht="14.5" hidden="1" x14ac:dyDescent="0.35">
      <c r="A1272" s="3" t="s">
        <v>2170</v>
      </c>
      <c r="B1272" s="3" t="str">
        <f>INDEX('Plant data'!D:D,MATCH('Blast furnaces'!$A1272,'Plant data'!$A:$A,0))</f>
        <v>Kitakyushu</v>
      </c>
      <c r="C1272" s="3" t="str">
        <f>INDEX('Plant data'!E:E,MATCH('Blast furnaces'!$A1272,'Plant data'!$A:$A,0))</f>
        <v>Fukuoka</v>
      </c>
      <c r="D1272" s="3" t="str">
        <f>INDEX('Plant data'!F:F,MATCH('Blast furnaces'!$A1272,'Plant data'!$A:$A,0))</f>
        <v>Japan</v>
      </c>
      <c r="E1272" s="3" t="s">
        <v>2171</v>
      </c>
      <c r="F1272" s="3" t="s">
        <v>48</v>
      </c>
      <c r="G1272" s="5" t="s">
        <v>2172</v>
      </c>
      <c r="H1272" s="3" t="s">
        <v>29</v>
      </c>
      <c r="I1272" s="3" t="s">
        <v>30</v>
      </c>
      <c r="J1272" s="3" t="s">
        <v>30</v>
      </c>
      <c r="K1272" s="3">
        <v>1972</v>
      </c>
      <c r="L1272" s="3">
        <v>53</v>
      </c>
      <c r="M1272" s="3" t="s">
        <v>30</v>
      </c>
      <c r="N1272" s="3" t="s">
        <v>30</v>
      </c>
      <c r="O1272" s="3" t="s">
        <v>30</v>
      </c>
      <c r="P1272" s="3">
        <v>4543</v>
      </c>
      <c r="Q1272" s="3">
        <v>5000</v>
      </c>
      <c r="R1272" s="6">
        <v>41749</v>
      </c>
      <c r="S1272" s="9">
        <f t="shared" si="146"/>
        <v>41749</v>
      </c>
      <c r="T1272" s="9">
        <f t="shared" si="152"/>
        <v>49054</v>
      </c>
      <c r="U1272" s="2"/>
      <c r="V1272" s="2"/>
      <c r="W1272" s="2"/>
    </row>
    <row r="1273" spans="1:23" ht="14.5" hidden="1" x14ac:dyDescent="0.35">
      <c r="A1273" s="3" t="s">
        <v>2173</v>
      </c>
      <c r="B1273" s="3" t="str">
        <f>INDEX('Plant data'!D:D,MATCH('Blast furnaces'!$A1273,'Plant data'!$A:$A,0))</f>
        <v>Kashima</v>
      </c>
      <c r="C1273" s="3" t="str">
        <f>INDEX('Plant data'!E:E,MATCH('Blast furnaces'!$A1273,'Plant data'!$A:$A,0))</f>
        <v>Ibaraki</v>
      </c>
      <c r="D1273" s="3" t="str">
        <f>INDEX('Plant data'!F:F,MATCH('Blast furnaces'!$A1273,'Plant data'!$A:$A,0))</f>
        <v>Japan</v>
      </c>
      <c r="E1273" s="3" t="s">
        <v>2174</v>
      </c>
      <c r="F1273" s="3" t="s">
        <v>33</v>
      </c>
      <c r="G1273" s="5" t="s">
        <v>2175</v>
      </c>
      <c r="H1273" s="3" t="s">
        <v>29</v>
      </c>
      <c r="I1273" s="3" t="s">
        <v>30</v>
      </c>
      <c r="J1273" s="3" t="s">
        <v>30</v>
      </c>
      <c r="K1273" s="3">
        <v>1971</v>
      </c>
      <c r="L1273" s="3">
        <v>54</v>
      </c>
      <c r="M1273" s="3" t="s">
        <v>30</v>
      </c>
      <c r="N1273" s="3" t="s">
        <v>30</v>
      </c>
      <c r="O1273" s="3" t="s">
        <v>30</v>
      </c>
      <c r="P1273" s="3">
        <v>4896</v>
      </c>
      <c r="Q1273" s="3">
        <v>5370</v>
      </c>
      <c r="R1273" s="4">
        <v>38231</v>
      </c>
      <c r="S1273" s="9">
        <f t="shared" si="146"/>
        <v>38231</v>
      </c>
      <c r="T1273" s="9">
        <f t="shared" si="152"/>
        <v>45536</v>
      </c>
      <c r="U1273" s="2"/>
      <c r="V1273" s="2"/>
      <c r="W1273" s="2"/>
    </row>
    <row r="1274" spans="1:23" ht="14.5" hidden="1" x14ac:dyDescent="0.35">
      <c r="A1274" s="3" t="s">
        <v>2173</v>
      </c>
      <c r="B1274" s="3" t="str">
        <f>INDEX('Plant data'!D:D,MATCH('Blast furnaces'!$A1274,'Plant data'!$A:$A,0))</f>
        <v>Kashima</v>
      </c>
      <c r="C1274" s="3" t="str">
        <f>INDEX('Plant data'!E:E,MATCH('Blast furnaces'!$A1274,'Plant data'!$A:$A,0))</f>
        <v>Ibaraki</v>
      </c>
      <c r="D1274" s="3" t="str">
        <f>INDEX('Plant data'!F:F,MATCH('Blast furnaces'!$A1274,'Plant data'!$A:$A,0))</f>
        <v>Japan</v>
      </c>
      <c r="E1274" s="3" t="s">
        <v>2176</v>
      </c>
      <c r="F1274" s="3" t="s">
        <v>79</v>
      </c>
      <c r="G1274" s="5" t="s">
        <v>2175</v>
      </c>
      <c r="H1274" s="3" t="s">
        <v>190</v>
      </c>
      <c r="I1274" s="3" t="s">
        <v>30</v>
      </c>
      <c r="J1274" s="3" t="s">
        <v>30</v>
      </c>
      <c r="K1274" s="3">
        <v>1976</v>
      </c>
      <c r="L1274" s="3">
        <v>49.25</v>
      </c>
      <c r="M1274" s="6">
        <v>45199</v>
      </c>
      <c r="N1274" s="3" t="s">
        <v>30</v>
      </c>
      <c r="O1274" s="6">
        <v>45747</v>
      </c>
      <c r="P1274" s="3">
        <v>4896</v>
      </c>
      <c r="Q1274" s="3">
        <v>5370</v>
      </c>
      <c r="R1274" s="4">
        <v>39203</v>
      </c>
      <c r="S1274" s="9">
        <f t="shared" si="146"/>
        <v>39203</v>
      </c>
      <c r="T1274" s="2"/>
      <c r="U1274" s="2"/>
      <c r="V1274" s="2"/>
      <c r="W1274" s="2"/>
    </row>
    <row r="1275" spans="1:23" ht="14.5" hidden="1" x14ac:dyDescent="0.35">
      <c r="A1275" s="3" t="s">
        <v>2177</v>
      </c>
      <c r="B1275" s="3" t="str">
        <f>INDEX('Plant data'!D:D,MATCH('Blast furnaces'!$A1275,'Plant data'!$A:$A,0))</f>
        <v>Kitakyushu</v>
      </c>
      <c r="C1275" s="3" t="str">
        <f>INDEX('Plant data'!E:E,MATCH('Blast furnaces'!$A1275,'Plant data'!$A:$A,0))</f>
        <v>Fukuoka</v>
      </c>
      <c r="D1275" s="3" t="str">
        <f>INDEX('Plant data'!F:F,MATCH('Blast furnaces'!$A1275,'Plant data'!$A:$A,0))</f>
        <v>Japan</v>
      </c>
      <c r="E1275" s="3" t="s">
        <v>2178</v>
      </c>
      <c r="F1275" s="3" t="s">
        <v>27</v>
      </c>
      <c r="G1275" s="5" t="s">
        <v>2179</v>
      </c>
      <c r="H1275" s="3" t="s">
        <v>190</v>
      </c>
      <c r="I1275" s="3" t="s">
        <v>30</v>
      </c>
      <c r="J1275" s="3" t="s">
        <v>30</v>
      </c>
      <c r="K1275" s="3">
        <v>1974</v>
      </c>
      <c r="L1275" s="3">
        <v>46.75</v>
      </c>
      <c r="M1275" s="4">
        <v>42064</v>
      </c>
      <c r="N1275" s="6">
        <v>44104</v>
      </c>
      <c r="O1275" s="6">
        <v>44104</v>
      </c>
      <c r="P1275" s="3">
        <v>1500</v>
      </c>
      <c r="Q1275" s="3">
        <v>2150</v>
      </c>
      <c r="R1275" s="4">
        <v>37347</v>
      </c>
      <c r="S1275" s="9">
        <f t="shared" si="146"/>
        <v>37347</v>
      </c>
      <c r="T1275" s="2"/>
      <c r="U1275" s="2"/>
      <c r="V1275" s="2"/>
      <c r="W1275" s="2"/>
    </row>
    <row r="1276" spans="1:23" ht="14.5" hidden="1" x14ac:dyDescent="0.35">
      <c r="A1276" s="3" t="s">
        <v>2180</v>
      </c>
      <c r="B1276" s="3" t="str">
        <f>INDEX('Plant data'!D:D,MATCH('Blast furnaces'!$A1276,'Plant data'!$A:$A,0))</f>
        <v>Wakayama</v>
      </c>
      <c r="C1276" s="3" t="str">
        <f>INDEX('Plant data'!E:E,MATCH('Blast furnaces'!$A1276,'Plant data'!$A:$A,0))</f>
        <v>Kansai</v>
      </c>
      <c r="D1276" s="3" t="str">
        <f>INDEX('Plant data'!F:F,MATCH('Blast furnaces'!$A1276,'Plant data'!$A:$A,0))</f>
        <v>Japan</v>
      </c>
      <c r="E1276" s="3" t="s">
        <v>2181</v>
      </c>
      <c r="F1276" s="3" t="s">
        <v>27</v>
      </c>
      <c r="G1276" s="5" t="s">
        <v>2182</v>
      </c>
      <c r="H1276" s="3" t="s">
        <v>29</v>
      </c>
      <c r="I1276" s="3" t="s">
        <v>30</v>
      </c>
      <c r="J1276" s="3" t="s">
        <v>30</v>
      </c>
      <c r="K1276" s="3">
        <v>1963</v>
      </c>
      <c r="L1276" s="3">
        <v>62</v>
      </c>
      <c r="M1276" s="3" t="s">
        <v>30</v>
      </c>
      <c r="N1276" s="3" t="s">
        <v>30</v>
      </c>
      <c r="O1276" s="3" t="s">
        <v>30</v>
      </c>
      <c r="P1276" s="3">
        <v>2500</v>
      </c>
      <c r="Q1276" s="3">
        <v>3700</v>
      </c>
      <c r="R1276" s="6">
        <v>43511</v>
      </c>
      <c r="S1276" s="9">
        <f t="shared" si="146"/>
        <v>43511</v>
      </c>
      <c r="T1276" s="9">
        <f>IF(R1276="","",EDATE(S1276,240))</f>
        <v>50816</v>
      </c>
      <c r="U1276" s="2"/>
      <c r="V1276" s="2"/>
      <c r="W1276" s="2"/>
    </row>
    <row r="1277" spans="1:23" ht="14.5" hidden="1" x14ac:dyDescent="0.35">
      <c r="A1277" s="3" t="s">
        <v>2180</v>
      </c>
      <c r="B1277" s="3" t="str">
        <f>INDEX('Plant data'!D:D,MATCH('Blast furnaces'!$A1277,'Plant data'!$A:$A,0))</f>
        <v>Wakayama</v>
      </c>
      <c r="C1277" s="3" t="str">
        <f>INDEX('Plant data'!E:E,MATCH('Blast furnaces'!$A1277,'Plant data'!$A:$A,0))</f>
        <v>Kansai</v>
      </c>
      <c r="D1277" s="3" t="str">
        <f>INDEX('Plant data'!F:F,MATCH('Blast furnaces'!$A1277,'Plant data'!$A:$A,0))</f>
        <v>Japan</v>
      </c>
      <c r="E1277" s="3" t="s">
        <v>2183</v>
      </c>
      <c r="F1277" s="3" t="s">
        <v>33</v>
      </c>
      <c r="G1277" s="5" t="s">
        <v>2182</v>
      </c>
      <c r="H1277" s="3" t="s">
        <v>190</v>
      </c>
      <c r="I1277" s="3" t="s">
        <v>30</v>
      </c>
      <c r="J1277" s="3" t="s">
        <v>30</v>
      </c>
      <c r="K1277" s="3">
        <v>1961</v>
      </c>
      <c r="L1277" s="3">
        <v>61</v>
      </c>
      <c r="M1277" s="6">
        <v>43868</v>
      </c>
      <c r="N1277" s="3">
        <v>2021</v>
      </c>
      <c r="O1277" s="3">
        <v>2022</v>
      </c>
      <c r="P1277" s="3">
        <v>2500</v>
      </c>
      <c r="Q1277" s="3">
        <v>3700</v>
      </c>
      <c r="R1277" s="4">
        <v>39995</v>
      </c>
      <c r="S1277" s="9">
        <f t="shared" si="146"/>
        <v>39995</v>
      </c>
      <c r="T1277" s="2"/>
      <c r="U1277" s="2"/>
      <c r="V1277" s="2"/>
      <c r="W1277" s="2"/>
    </row>
    <row r="1278" spans="1:23" ht="14.5" hidden="1" x14ac:dyDescent="0.35">
      <c r="A1278" s="3" t="s">
        <v>2184</v>
      </c>
      <c r="B1278" s="3" t="str">
        <f>INDEX('Plant data'!D:D,MATCH('Blast furnaces'!$A1278,'Plant data'!$A:$A,0))</f>
        <v>Phnom Penh</v>
      </c>
      <c r="C1278" s="3" t="str">
        <f>INDEX('Plant data'!E:E,MATCH('Blast furnaces'!$A1278,'Plant data'!$A:$A,0))</f>
        <v>Phnom Penh</v>
      </c>
      <c r="D1278" s="3" t="str">
        <f>INDEX('Plant data'!F:F,MATCH('Blast furnaces'!$A1278,'Plant data'!$A:$A,0))</f>
        <v>Cambodia</v>
      </c>
      <c r="E1278" s="3" t="s">
        <v>2185</v>
      </c>
      <c r="F1278" s="3" t="s">
        <v>33</v>
      </c>
      <c r="G1278" s="5" t="s">
        <v>2186</v>
      </c>
      <c r="H1278" s="3" t="s">
        <v>313</v>
      </c>
      <c r="I1278" s="6">
        <v>43609</v>
      </c>
      <c r="J1278" s="3" t="s">
        <v>30</v>
      </c>
      <c r="K1278" s="3" t="s">
        <v>30</v>
      </c>
      <c r="L1278" s="3" t="s">
        <v>30</v>
      </c>
      <c r="M1278" s="3" t="s">
        <v>30</v>
      </c>
      <c r="N1278" s="3" t="s">
        <v>30</v>
      </c>
      <c r="O1278" s="3" t="s">
        <v>30</v>
      </c>
      <c r="P1278" s="3">
        <v>1550</v>
      </c>
      <c r="Q1278" s="3" t="s">
        <v>30</v>
      </c>
      <c r="R1278" s="8"/>
      <c r="S1278" s="9" t="str">
        <f t="shared" si="146"/>
        <v/>
      </c>
      <c r="T1278" s="2"/>
      <c r="U1278" s="2"/>
      <c r="V1278" s="2"/>
      <c r="W1278" s="2"/>
    </row>
    <row r="1279" spans="1:23" ht="14.5" hidden="1" x14ac:dyDescent="0.35">
      <c r="A1279" s="3" t="s">
        <v>2184</v>
      </c>
      <c r="B1279" s="3" t="str">
        <f>INDEX('Plant data'!D:D,MATCH('Blast furnaces'!$A1279,'Plant data'!$A:$A,0))</f>
        <v>Phnom Penh</v>
      </c>
      <c r="C1279" s="3" t="str">
        <f>INDEX('Plant data'!E:E,MATCH('Blast furnaces'!$A1279,'Plant data'!$A:$A,0))</f>
        <v>Phnom Penh</v>
      </c>
      <c r="D1279" s="3" t="str">
        <f>INDEX('Plant data'!F:F,MATCH('Blast furnaces'!$A1279,'Plant data'!$A:$A,0))</f>
        <v>Cambodia</v>
      </c>
      <c r="E1279" s="3" t="s">
        <v>2187</v>
      </c>
      <c r="F1279" s="3" t="s">
        <v>27</v>
      </c>
      <c r="G1279" s="5" t="s">
        <v>2186</v>
      </c>
      <c r="H1279" s="3" t="s">
        <v>313</v>
      </c>
      <c r="I1279" s="6">
        <v>43609</v>
      </c>
      <c r="J1279" s="3" t="s">
        <v>30</v>
      </c>
      <c r="K1279" s="3" t="s">
        <v>30</v>
      </c>
      <c r="L1279" s="3" t="s">
        <v>30</v>
      </c>
      <c r="M1279" s="3" t="s">
        <v>30</v>
      </c>
      <c r="N1279" s="3" t="s">
        <v>30</v>
      </c>
      <c r="O1279" s="3" t="s">
        <v>30</v>
      </c>
      <c r="P1279" s="3">
        <v>1550</v>
      </c>
      <c r="Q1279" s="3" t="s">
        <v>30</v>
      </c>
      <c r="R1279" s="8"/>
      <c r="S1279" s="9" t="str">
        <f t="shared" si="146"/>
        <v/>
      </c>
      <c r="T1279" s="2"/>
      <c r="U1279" s="2"/>
      <c r="V1279" s="2"/>
      <c r="W1279" s="2"/>
    </row>
    <row r="1280" spans="1:23" ht="14.5" hidden="1" x14ac:dyDescent="0.35">
      <c r="A1280" s="3" t="s">
        <v>2188</v>
      </c>
      <c r="B1280" s="3" t="str">
        <f>INDEX('Plant data'!D:D,MATCH('Blast furnaces'!$A1280,'Plant data'!$A:$A,0))</f>
        <v>Chongjin</v>
      </c>
      <c r="C1280" s="3" t="str">
        <f>INDEX('Plant data'!E:E,MATCH('Blast furnaces'!$A1280,'Plant data'!$A:$A,0))</f>
        <v>North Hamgyeong</v>
      </c>
      <c r="D1280" s="3" t="str">
        <f>INDEX('Plant data'!F:F,MATCH('Blast furnaces'!$A1280,'Plant data'!$A:$A,0))</f>
        <v>North Korea</v>
      </c>
      <c r="E1280" s="3" t="s">
        <v>2189</v>
      </c>
      <c r="F1280" s="3" t="s">
        <v>62</v>
      </c>
      <c r="G1280" s="3" t="s">
        <v>2190</v>
      </c>
      <c r="H1280" s="3" t="s">
        <v>29</v>
      </c>
      <c r="I1280" s="3" t="s">
        <v>30</v>
      </c>
      <c r="J1280" s="3" t="s">
        <v>30</v>
      </c>
      <c r="K1280" s="3">
        <v>1942</v>
      </c>
      <c r="L1280" s="3">
        <v>83</v>
      </c>
      <c r="M1280" s="3" t="s">
        <v>30</v>
      </c>
      <c r="N1280" s="3" t="s">
        <v>30</v>
      </c>
      <c r="O1280" s="3" t="s">
        <v>30</v>
      </c>
      <c r="P1280" s="3">
        <v>365</v>
      </c>
      <c r="Q1280" s="3" t="s">
        <v>30</v>
      </c>
      <c r="R1280" s="3">
        <v>1960</v>
      </c>
      <c r="S1280" s="9">
        <f t="shared" si="146"/>
        <v>21916</v>
      </c>
      <c r="T1280" s="9">
        <f t="shared" ref="T1280:T1300" si="153">IF(R1280="","",EDATE(S1280,240))</f>
        <v>29221</v>
      </c>
      <c r="U1280" s="2"/>
      <c r="V1280" s="2"/>
      <c r="W1280" s="2"/>
    </row>
    <row r="1281" spans="1:23" ht="14.5" hidden="1" x14ac:dyDescent="0.35">
      <c r="A1281" s="3" t="s">
        <v>2188</v>
      </c>
      <c r="B1281" s="3" t="str">
        <f>INDEX('Plant data'!D:D,MATCH('Blast furnaces'!$A1281,'Plant data'!$A:$A,0))</f>
        <v>Chongjin</v>
      </c>
      <c r="C1281" s="3" t="str">
        <f>INDEX('Plant data'!E:E,MATCH('Blast furnaces'!$A1281,'Plant data'!$A:$A,0))</f>
        <v>North Hamgyeong</v>
      </c>
      <c r="D1281" s="3" t="str">
        <f>INDEX('Plant data'!F:F,MATCH('Blast furnaces'!$A1281,'Plant data'!$A:$A,0))</f>
        <v>North Korea</v>
      </c>
      <c r="E1281" s="3" t="s">
        <v>2191</v>
      </c>
      <c r="F1281" s="3" t="s">
        <v>180</v>
      </c>
      <c r="G1281" s="3" t="s">
        <v>2190</v>
      </c>
      <c r="H1281" s="3" t="s">
        <v>29</v>
      </c>
      <c r="I1281" s="3" t="s">
        <v>30</v>
      </c>
      <c r="J1281" s="3" t="s">
        <v>30</v>
      </c>
      <c r="K1281" s="3">
        <v>1942</v>
      </c>
      <c r="L1281" s="3">
        <v>83</v>
      </c>
      <c r="M1281" s="3" t="s">
        <v>30</v>
      </c>
      <c r="N1281" s="3" t="s">
        <v>30</v>
      </c>
      <c r="O1281" s="3" t="s">
        <v>30</v>
      </c>
      <c r="P1281" s="3">
        <v>365</v>
      </c>
      <c r="Q1281" s="3" t="s">
        <v>30</v>
      </c>
      <c r="R1281" s="3">
        <v>1960</v>
      </c>
      <c r="S1281" s="9">
        <f t="shared" si="146"/>
        <v>21916</v>
      </c>
      <c r="T1281" s="9">
        <f t="shared" si="153"/>
        <v>29221</v>
      </c>
      <c r="U1281" s="2"/>
      <c r="V1281" s="2"/>
      <c r="W1281" s="2"/>
    </row>
    <row r="1282" spans="1:23" ht="14.5" hidden="1" x14ac:dyDescent="0.35">
      <c r="A1282" s="3" t="s">
        <v>2188</v>
      </c>
      <c r="B1282" s="3" t="str">
        <f>INDEX('Plant data'!D:D,MATCH('Blast furnaces'!$A1282,'Plant data'!$A:$A,0))</f>
        <v>Chongjin</v>
      </c>
      <c r="C1282" s="3" t="str">
        <f>INDEX('Plant data'!E:E,MATCH('Blast furnaces'!$A1282,'Plant data'!$A:$A,0))</f>
        <v>North Hamgyeong</v>
      </c>
      <c r="D1282" s="3" t="str">
        <f>INDEX('Plant data'!F:F,MATCH('Blast furnaces'!$A1282,'Plant data'!$A:$A,0))</f>
        <v>North Korea</v>
      </c>
      <c r="E1282" s="3" t="s">
        <v>2192</v>
      </c>
      <c r="F1282" s="3" t="s">
        <v>236</v>
      </c>
      <c r="G1282" s="3" t="s">
        <v>2190</v>
      </c>
      <c r="H1282" s="3" t="s">
        <v>29</v>
      </c>
      <c r="I1282" s="3" t="s">
        <v>30</v>
      </c>
      <c r="J1282" s="3" t="s">
        <v>30</v>
      </c>
      <c r="K1282" s="3">
        <v>1970</v>
      </c>
      <c r="L1282" s="3">
        <v>55</v>
      </c>
      <c r="M1282" s="3" t="s">
        <v>30</v>
      </c>
      <c r="N1282" s="3" t="s">
        <v>30</v>
      </c>
      <c r="O1282" s="3" t="s">
        <v>30</v>
      </c>
      <c r="P1282" s="3">
        <v>323</v>
      </c>
      <c r="Q1282" s="3" t="s">
        <v>30</v>
      </c>
      <c r="R1282" s="8"/>
      <c r="S1282" s="9" t="str">
        <f t="shared" si="146"/>
        <v/>
      </c>
      <c r="T1282" s="9" t="str">
        <f t="shared" si="153"/>
        <v/>
      </c>
      <c r="U1282" s="2"/>
      <c r="V1282" s="2"/>
      <c r="W1282" s="2"/>
    </row>
    <row r="1283" spans="1:23" ht="14.5" hidden="1" x14ac:dyDescent="0.35">
      <c r="A1283" s="3" t="s">
        <v>2188</v>
      </c>
      <c r="B1283" s="3" t="str">
        <f>INDEX('Plant data'!D:D,MATCH('Blast furnaces'!$A1283,'Plant data'!$A:$A,0))</f>
        <v>Chongjin</v>
      </c>
      <c r="C1283" s="3" t="str">
        <f>INDEX('Plant data'!E:E,MATCH('Blast furnaces'!$A1283,'Plant data'!$A:$A,0))</f>
        <v>North Hamgyeong</v>
      </c>
      <c r="D1283" s="3" t="str">
        <f>INDEX('Plant data'!F:F,MATCH('Blast furnaces'!$A1283,'Plant data'!$A:$A,0))</f>
        <v>North Korea</v>
      </c>
      <c r="E1283" s="3" t="s">
        <v>2193</v>
      </c>
      <c r="F1283" s="3" t="s">
        <v>243</v>
      </c>
      <c r="G1283" s="3" t="s">
        <v>2190</v>
      </c>
      <c r="H1283" s="3" t="s">
        <v>29</v>
      </c>
      <c r="I1283" s="3" t="s">
        <v>30</v>
      </c>
      <c r="J1283" s="3" t="s">
        <v>30</v>
      </c>
      <c r="K1283" s="3">
        <v>1970</v>
      </c>
      <c r="L1283" s="3">
        <v>55</v>
      </c>
      <c r="M1283" s="3" t="s">
        <v>30</v>
      </c>
      <c r="N1283" s="3" t="s">
        <v>30</v>
      </c>
      <c r="O1283" s="3" t="s">
        <v>30</v>
      </c>
      <c r="P1283" s="3">
        <v>323</v>
      </c>
      <c r="Q1283" s="3" t="s">
        <v>30</v>
      </c>
      <c r="R1283" s="8"/>
      <c r="S1283" s="9" t="str">
        <f t="shared" ref="S1283:S1346" si="154">_xlfn.LET(
  _xlpm.x, R1283,
  _xlpm.t, TEXT(R1283,"@"),
  IF(R1283="","",
     IF(ISNUMBER(_xlpm.x),
        IF(_xlpm.x&gt;=30000, _xlpm.x, DATE(_xlpm.x,1,1)),
        DATE(
          LEFT(_xlpm.t,4),
          IF(LEN(_xlpm.t)&gt;=7, MID(_xlpm.t,6,2), 1),
          IF(LEN(_xlpm.t)&gt;=10, RIGHT(_xlpm.t,2), 1)
        )
     )
  )
)</f>
        <v/>
      </c>
      <c r="T1283" s="9" t="str">
        <f t="shared" si="153"/>
        <v/>
      </c>
      <c r="U1283" s="2"/>
      <c r="V1283" s="2"/>
      <c r="W1283" s="2"/>
    </row>
    <row r="1284" spans="1:23" ht="14.5" hidden="1" x14ac:dyDescent="0.35">
      <c r="A1284" s="3" t="s">
        <v>2188</v>
      </c>
      <c r="B1284" s="3" t="str">
        <f>INDEX('Plant data'!D:D,MATCH('Blast furnaces'!$A1284,'Plant data'!$A:$A,0))</f>
        <v>Chongjin</v>
      </c>
      <c r="C1284" s="3" t="str">
        <f>INDEX('Plant data'!E:E,MATCH('Blast furnaces'!$A1284,'Plant data'!$A:$A,0))</f>
        <v>North Hamgyeong</v>
      </c>
      <c r="D1284" s="3" t="str">
        <f>INDEX('Plant data'!F:F,MATCH('Blast furnaces'!$A1284,'Plant data'!$A:$A,0))</f>
        <v>North Korea</v>
      </c>
      <c r="E1284" s="3" t="s">
        <v>2194</v>
      </c>
      <c r="F1284" s="3" t="s">
        <v>245</v>
      </c>
      <c r="G1284" s="3" t="s">
        <v>2190</v>
      </c>
      <c r="H1284" s="3" t="s">
        <v>29</v>
      </c>
      <c r="I1284" s="3" t="s">
        <v>30</v>
      </c>
      <c r="J1284" s="3" t="s">
        <v>30</v>
      </c>
      <c r="K1284" s="3">
        <v>1970</v>
      </c>
      <c r="L1284" s="3">
        <v>55</v>
      </c>
      <c r="M1284" s="3" t="s">
        <v>30</v>
      </c>
      <c r="N1284" s="3" t="s">
        <v>30</v>
      </c>
      <c r="O1284" s="3" t="s">
        <v>30</v>
      </c>
      <c r="P1284" s="3">
        <v>323</v>
      </c>
      <c r="Q1284" s="3" t="s">
        <v>30</v>
      </c>
      <c r="R1284" s="8"/>
      <c r="S1284" s="9" t="str">
        <f t="shared" si="154"/>
        <v/>
      </c>
      <c r="T1284" s="9" t="str">
        <f t="shared" si="153"/>
        <v/>
      </c>
      <c r="U1284" s="2"/>
      <c r="V1284" s="2"/>
      <c r="W1284" s="2"/>
    </row>
    <row r="1285" spans="1:23" ht="14.5" hidden="1" x14ac:dyDescent="0.35">
      <c r="A1285" s="3" t="s">
        <v>2195</v>
      </c>
      <c r="B1285" s="3" t="str">
        <f>INDEX('Plant data'!D:D,MATCH('Blast furnaces'!$A1285,'Plant data'!$A:$A,0))</f>
        <v>Songnim</v>
      </c>
      <c r="C1285" s="3" t="str">
        <f>INDEX('Plant data'!E:E,MATCH('Blast furnaces'!$A1285,'Plant data'!$A:$A,0))</f>
        <v>North Hwanghae</v>
      </c>
      <c r="D1285" s="3" t="str">
        <f>INDEX('Plant data'!F:F,MATCH('Blast furnaces'!$A1285,'Plant data'!$A:$A,0))</f>
        <v>North Korea</v>
      </c>
      <c r="E1285" s="3" t="s">
        <v>2196</v>
      </c>
      <c r="F1285" s="3" t="s">
        <v>62</v>
      </c>
      <c r="G1285" s="5" t="s">
        <v>2197</v>
      </c>
      <c r="H1285" s="3" t="s">
        <v>29</v>
      </c>
      <c r="I1285" s="3" t="s">
        <v>30</v>
      </c>
      <c r="J1285" s="3" t="s">
        <v>30</v>
      </c>
      <c r="K1285" s="3">
        <v>1956</v>
      </c>
      <c r="L1285" s="3">
        <v>69</v>
      </c>
      <c r="M1285" s="3" t="s">
        <v>30</v>
      </c>
      <c r="N1285" s="3" t="s">
        <v>30</v>
      </c>
      <c r="O1285" s="3" t="s">
        <v>30</v>
      </c>
      <c r="P1285" s="3">
        <v>250</v>
      </c>
      <c r="Q1285" s="3">
        <v>1000</v>
      </c>
      <c r="R1285" s="6">
        <v>44462</v>
      </c>
      <c r="S1285" s="9">
        <f t="shared" si="154"/>
        <v>44462</v>
      </c>
      <c r="T1285" s="9">
        <f t="shared" si="153"/>
        <v>51767</v>
      </c>
      <c r="U1285" s="2"/>
      <c r="V1285" s="2"/>
      <c r="W1285" s="2"/>
    </row>
    <row r="1286" spans="1:23" ht="14.5" hidden="1" x14ac:dyDescent="0.35">
      <c r="A1286" s="3" t="s">
        <v>2195</v>
      </c>
      <c r="B1286" s="3" t="str">
        <f>INDEX('Plant data'!D:D,MATCH('Blast furnaces'!$A1286,'Plant data'!$A:$A,0))</f>
        <v>Songnim</v>
      </c>
      <c r="C1286" s="3" t="str">
        <f>INDEX('Plant data'!E:E,MATCH('Blast furnaces'!$A1286,'Plant data'!$A:$A,0))</f>
        <v>North Hwanghae</v>
      </c>
      <c r="D1286" s="3" t="str">
        <f>INDEX('Plant data'!F:F,MATCH('Blast furnaces'!$A1286,'Plant data'!$A:$A,0))</f>
        <v>North Korea</v>
      </c>
      <c r="E1286" s="3" t="s">
        <v>2198</v>
      </c>
      <c r="F1286" s="3" t="s">
        <v>180</v>
      </c>
      <c r="G1286" s="5" t="s">
        <v>2197</v>
      </c>
      <c r="H1286" s="3" t="s">
        <v>29</v>
      </c>
      <c r="I1286" s="3" t="s">
        <v>30</v>
      </c>
      <c r="J1286" s="3" t="s">
        <v>30</v>
      </c>
      <c r="K1286" s="3" t="s">
        <v>30</v>
      </c>
      <c r="L1286" s="3" t="s">
        <v>30</v>
      </c>
      <c r="M1286" s="3" t="s">
        <v>30</v>
      </c>
      <c r="N1286" s="3" t="s">
        <v>30</v>
      </c>
      <c r="O1286" s="3" t="s">
        <v>30</v>
      </c>
      <c r="P1286" s="3">
        <v>250</v>
      </c>
      <c r="Q1286" s="3">
        <v>1000</v>
      </c>
      <c r="R1286" s="8"/>
      <c r="S1286" s="9" t="str">
        <f t="shared" si="154"/>
        <v/>
      </c>
      <c r="T1286" s="9" t="str">
        <f t="shared" si="153"/>
        <v/>
      </c>
      <c r="U1286" s="2"/>
      <c r="V1286" s="2"/>
      <c r="W1286" s="2"/>
    </row>
    <row r="1287" spans="1:23" ht="14.5" hidden="1" x14ac:dyDescent="0.35">
      <c r="A1287" s="3" t="s">
        <v>2195</v>
      </c>
      <c r="B1287" s="3" t="str">
        <f>INDEX('Plant data'!D:D,MATCH('Blast furnaces'!$A1287,'Plant data'!$A:$A,0))</f>
        <v>Songnim</v>
      </c>
      <c r="C1287" s="3" t="str">
        <f>INDEX('Plant data'!E:E,MATCH('Blast furnaces'!$A1287,'Plant data'!$A:$A,0))</f>
        <v>North Hwanghae</v>
      </c>
      <c r="D1287" s="3" t="str">
        <f>INDEX('Plant data'!F:F,MATCH('Blast furnaces'!$A1287,'Plant data'!$A:$A,0))</f>
        <v>North Korea</v>
      </c>
      <c r="E1287" s="3" t="s">
        <v>2199</v>
      </c>
      <c r="F1287" s="3" t="s">
        <v>236</v>
      </c>
      <c r="G1287" s="5" t="s">
        <v>2197</v>
      </c>
      <c r="H1287" s="3" t="s">
        <v>29</v>
      </c>
      <c r="I1287" s="3" t="s">
        <v>30</v>
      </c>
      <c r="J1287" s="3" t="s">
        <v>30</v>
      </c>
      <c r="K1287" s="3" t="s">
        <v>30</v>
      </c>
      <c r="L1287" s="3" t="s">
        <v>30</v>
      </c>
      <c r="M1287" s="3" t="s">
        <v>30</v>
      </c>
      <c r="N1287" s="3" t="s">
        <v>30</v>
      </c>
      <c r="O1287" s="3" t="s">
        <v>30</v>
      </c>
      <c r="P1287" s="3">
        <v>250</v>
      </c>
      <c r="Q1287" s="3">
        <v>1000</v>
      </c>
      <c r="R1287" s="8"/>
      <c r="S1287" s="9" t="str">
        <f t="shared" si="154"/>
        <v/>
      </c>
      <c r="T1287" s="9" t="str">
        <f t="shared" si="153"/>
        <v/>
      </c>
      <c r="U1287" s="2"/>
      <c r="V1287" s="2"/>
      <c r="W1287" s="2"/>
    </row>
    <row r="1288" spans="1:23" ht="14.5" hidden="1" x14ac:dyDescent="0.35">
      <c r="A1288" s="3" t="s">
        <v>2195</v>
      </c>
      <c r="B1288" s="3" t="str">
        <f>INDEX('Plant data'!D:D,MATCH('Blast furnaces'!$A1288,'Plant data'!$A:$A,0))</f>
        <v>Songnim</v>
      </c>
      <c r="C1288" s="3" t="str">
        <f>INDEX('Plant data'!E:E,MATCH('Blast furnaces'!$A1288,'Plant data'!$A:$A,0))</f>
        <v>North Hwanghae</v>
      </c>
      <c r="D1288" s="3" t="str">
        <f>INDEX('Plant data'!F:F,MATCH('Blast furnaces'!$A1288,'Plant data'!$A:$A,0))</f>
        <v>North Korea</v>
      </c>
      <c r="E1288" s="3" t="s">
        <v>2200</v>
      </c>
      <c r="F1288" s="3" t="s">
        <v>243</v>
      </c>
      <c r="G1288" s="5" t="s">
        <v>2197</v>
      </c>
      <c r="H1288" s="3" t="s">
        <v>29</v>
      </c>
      <c r="I1288" s="3" t="s">
        <v>30</v>
      </c>
      <c r="J1288" s="3" t="s">
        <v>30</v>
      </c>
      <c r="K1288" s="3">
        <v>2024</v>
      </c>
      <c r="L1288" s="3">
        <v>1</v>
      </c>
      <c r="M1288" s="3" t="s">
        <v>30</v>
      </c>
      <c r="N1288" s="3" t="s">
        <v>30</v>
      </c>
      <c r="O1288" s="3" t="s">
        <v>30</v>
      </c>
      <c r="P1288" s="8"/>
      <c r="Q1288" s="3" t="s">
        <v>30</v>
      </c>
      <c r="R1288" s="8"/>
      <c r="S1288" s="9" t="str">
        <f t="shared" si="154"/>
        <v/>
      </c>
      <c r="T1288" s="9" t="str">
        <f t="shared" si="153"/>
        <v/>
      </c>
      <c r="U1288" s="2"/>
      <c r="V1288" s="2"/>
      <c r="W1288" s="2"/>
    </row>
    <row r="1289" spans="1:23" ht="14.5" hidden="1" x14ac:dyDescent="0.35">
      <c r="A1289" s="3" t="s">
        <v>2201</v>
      </c>
      <c r="B1289" s="3" t="str">
        <f>INDEX('Plant data'!D:D,MATCH('Blast furnaces'!$A1289,'Plant data'!$A:$A,0))</f>
        <v>Chongjin</v>
      </c>
      <c r="C1289" s="3" t="str">
        <f>INDEX('Plant data'!E:E,MATCH('Blast furnaces'!$A1289,'Plant data'!$A:$A,0))</f>
        <v>North Hamgyeong</v>
      </c>
      <c r="D1289" s="3" t="str">
        <f>INDEX('Plant data'!F:F,MATCH('Blast furnaces'!$A1289,'Plant data'!$A:$A,0))</f>
        <v>North Korea</v>
      </c>
      <c r="E1289" s="3" t="s">
        <v>2202</v>
      </c>
      <c r="F1289" s="3" t="s">
        <v>33</v>
      </c>
      <c r="G1289" s="5" t="s">
        <v>2203</v>
      </c>
      <c r="H1289" s="3" t="s">
        <v>29</v>
      </c>
      <c r="I1289" s="3" t="s">
        <v>30</v>
      </c>
      <c r="J1289" s="3" t="s">
        <v>30</v>
      </c>
      <c r="K1289" s="3">
        <v>1938</v>
      </c>
      <c r="L1289" s="3">
        <v>87</v>
      </c>
      <c r="M1289" s="3" t="s">
        <v>30</v>
      </c>
      <c r="N1289" s="3" t="s">
        <v>30</v>
      </c>
      <c r="O1289" s="3" t="s">
        <v>30</v>
      </c>
      <c r="P1289" s="3">
        <v>800</v>
      </c>
      <c r="Q1289" s="3">
        <v>1000</v>
      </c>
      <c r="R1289" s="8"/>
      <c r="S1289" s="9" t="str">
        <f t="shared" si="154"/>
        <v/>
      </c>
      <c r="T1289" s="9" t="str">
        <f t="shared" si="153"/>
        <v/>
      </c>
      <c r="U1289" s="2"/>
      <c r="V1289" s="2"/>
      <c r="W1289" s="2"/>
    </row>
    <row r="1290" spans="1:23" ht="14.5" hidden="1" x14ac:dyDescent="0.35">
      <c r="A1290" s="3" t="s">
        <v>2201</v>
      </c>
      <c r="B1290" s="3" t="str">
        <f>INDEX('Plant data'!D:D,MATCH('Blast furnaces'!$A1290,'Plant data'!$A:$A,0))</f>
        <v>Chongjin</v>
      </c>
      <c r="C1290" s="3" t="str">
        <f>INDEX('Plant data'!E:E,MATCH('Blast furnaces'!$A1290,'Plant data'!$A:$A,0))</f>
        <v>North Hamgyeong</v>
      </c>
      <c r="D1290" s="3" t="str">
        <f>INDEX('Plant data'!F:F,MATCH('Blast furnaces'!$A1290,'Plant data'!$A:$A,0))</f>
        <v>North Korea</v>
      </c>
      <c r="E1290" s="3" t="s">
        <v>2204</v>
      </c>
      <c r="F1290" s="3" t="s">
        <v>27</v>
      </c>
      <c r="G1290" s="5" t="s">
        <v>2203</v>
      </c>
      <c r="H1290" s="3" t="s">
        <v>29</v>
      </c>
      <c r="I1290" s="3" t="s">
        <v>30</v>
      </c>
      <c r="J1290" s="3" t="s">
        <v>30</v>
      </c>
      <c r="K1290" s="3">
        <v>1958</v>
      </c>
      <c r="L1290" s="3">
        <v>67</v>
      </c>
      <c r="M1290" s="3" t="s">
        <v>30</v>
      </c>
      <c r="N1290" s="3" t="s">
        <v>30</v>
      </c>
      <c r="O1290" s="3" t="s">
        <v>30</v>
      </c>
      <c r="P1290" s="3">
        <v>800</v>
      </c>
      <c r="Q1290" s="3">
        <v>1000</v>
      </c>
      <c r="R1290" s="8"/>
      <c r="S1290" s="9" t="str">
        <f t="shared" si="154"/>
        <v/>
      </c>
      <c r="T1290" s="9" t="str">
        <f t="shared" si="153"/>
        <v/>
      </c>
      <c r="U1290" s="2"/>
      <c r="V1290" s="2"/>
      <c r="W1290" s="2"/>
    </row>
    <row r="1291" spans="1:23" ht="14.5" hidden="1" x14ac:dyDescent="0.35">
      <c r="A1291" s="3" t="s">
        <v>2201</v>
      </c>
      <c r="B1291" s="3" t="str">
        <f>INDEX('Plant data'!D:D,MATCH('Blast furnaces'!$A1291,'Plant data'!$A:$A,0))</f>
        <v>Chongjin</v>
      </c>
      <c r="C1291" s="3" t="str">
        <f>INDEX('Plant data'!E:E,MATCH('Blast furnaces'!$A1291,'Plant data'!$A:$A,0))</f>
        <v>North Hamgyeong</v>
      </c>
      <c r="D1291" s="3" t="str">
        <f>INDEX('Plant data'!F:F,MATCH('Blast furnaces'!$A1291,'Plant data'!$A:$A,0))</f>
        <v>North Korea</v>
      </c>
      <c r="E1291" s="3" t="s">
        <v>2205</v>
      </c>
      <c r="F1291" s="3" t="s">
        <v>79</v>
      </c>
      <c r="G1291" s="5" t="s">
        <v>2203</v>
      </c>
      <c r="H1291" s="3" t="s">
        <v>29</v>
      </c>
      <c r="I1291" s="3" t="s">
        <v>30</v>
      </c>
      <c r="J1291" s="3" t="s">
        <v>30</v>
      </c>
      <c r="K1291" s="3">
        <v>2009</v>
      </c>
      <c r="L1291" s="3">
        <v>16</v>
      </c>
      <c r="M1291" s="3" t="s">
        <v>30</v>
      </c>
      <c r="N1291" s="3" t="s">
        <v>30</v>
      </c>
      <c r="O1291" s="3" t="s">
        <v>30</v>
      </c>
      <c r="P1291" s="3">
        <v>1200</v>
      </c>
      <c r="Q1291" s="3">
        <v>1500</v>
      </c>
      <c r="R1291" s="8"/>
      <c r="S1291" s="9" t="str">
        <f t="shared" si="154"/>
        <v/>
      </c>
      <c r="T1291" s="9" t="str">
        <f t="shared" si="153"/>
        <v/>
      </c>
      <c r="U1291" s="2"/>
      <c r="V1291" s="2"/>
      <c r="W1291" s="2"/>
    </row>
    <row r="1292" spans="1:23" ht="14.5" hidden="1" x14ac:dyDescent="0.35">
      <c r="A1292" s="3" t="s">
        <v>2201</v>
      </c>
      <c r="B1292" s="3" t="str">
        <f>INDEX('Plant data'!D:D,MATCH('Blast furnaces'!$A1292,'Plant data'!$A:$A,0))</f>
        <v>Chongjin</v>
      </c>
      <c r="C1292" s="3" t="str">
        <f>INDEX('Plant data'!E:E,MATCH('Blast furnaces'!$A1292,'Plant data'!$A:$A,0))</f>
        <v>North Hamgyeong</v>
      </c>
      <c r="D1292" s="3" t="str">
        <f>INDEX('Plant data'!F:F,MATCH('Blast furnaces'!$A1292,'Plant data'!$A:$A,0))</f>
        <v>North Korea</v>
      </c>
      <c r="E1292" s="3" t="s">
        <v>2206</v>
      </c>
      <c r="F1292" s="3" t="s">
        <v>243</v>
      </c>
      <c r="G1292" s="5" t="s">
        <v>2203</v>
      </c>
      <c r="H1292" s="3" t="s">
        <v>29</v>
      </c>
      <c r="I1292" s="3" t="s">
        <v>30</v>
      </c>
      <c r="J1292" s="3" t="s">
        <v>30</v>
      </c>
      <c r="K1292" s="3">
        <v>2023</v>
      </c>
      <c r="L1292" s="3">
        <v>2</v>
      </c>
      <c r="M1292" s="3" t="s">
        <v>30</v>
      </c>
      <c r="N1292" s="3" t="s">
        <v>30</v>
      </c>
      <c r="O1292" s="3" t="s">
        <v>30</v>
      </c>
      <c r="P1292" s="8"/>
      <c r="Q1292" s="3" t="s">
        <v>30</v>
      </c>
      <c r="R1292" s="8"/>
      <c r="S1292" s="9" t="str">
        <f t="shared" si="154"/>
        <v/>
      </c>
      <c r="T1292" s="9" t="str">
        <f t="shared" si="153"/>
        <v/>
      </c>
      <c r="U1292" s="2"/>
      <c r="V1292" s="2"/>
      <c r="W1292" s="2"/>
    </row>
    <row r="1293" spans="1:23" ht="14.5" hidden="1" x14ac:dyDescent="0.35">
      <c r="A1293" s="3" t="s">
        <v>2207</v>
      </c>
      <c r="B1293" s="3" t="str">
        <f>INDEX('Plant data'!D:D,MATCH('Blast furnaces'!$A1293,'Plant data'!$A:$A,0))</f>
        <v>Dangjin</v>
      </c>
      <c r="C1293" s="3" t="str">
        <f>INDEX('Plant data'!E:E,MATCH('Blast furnaces'!$A1293,'Plant data'!$A:$A,0))</f>
        <v>South Chungcheong</v>
      </c>
      <c r="D1293" s="3" t="str">
        <f>INDEX('Plant data'!F:F,MATCH('Blast furnaces'!$A1293,'Plant data'!$A:$A,0))</f>
        <v>South Korea</v>
      </c>
      <c r="E1293" s="3" t="s">
        <v>2208</v>
      </c>
      <c r="F1293" s="3" t="s">
        <v>33</v>
      </c>
      <c r="G1293" s="5" t="s">
        <v>2209</v>
      </c>
      <c r="H1293" s="3" t="s">
        <v>29</v>
      </c>
      <c r="I1293" s="4">
        <v>39173</v>
      </c>
      <c r="J1293" s="3" t="s">
        <v>30</v>
      </c>
      <c r="K1293" s="3">
        <v>2010</v>
      </c>
      <c r="L1293" s="3">
        <v>15</v>
      </c>
      <c r="M1293" s="3" t="s">
        <v>30</v>
      </c>
      <c r="N1293" s="3" t="s">
        <v>30</v>
      </c>
      <c r="O1293" s="3" t="s">
        <v>30</v>
      </c>
      <c r="P1293" s="3">
        <v>4080</v>
      </c>
      <c r="Q1293" s="3">
        <v>4525</v>
      </c>
      <c r="R1293" s="8"/>
      <c r="S1293" s="9" t="str">
        <f t="shared" si="154"/>
        <v/>
      </c>
      <c r="T1293" s="9" t="str">
        <f t="shared" si="153"/>
        <v/>
      </c>
      <c r="U1293" s="2"/>
      <c r="V1293" s="2"/>
      <c r="W1293" s="2"/>
    </row>
    <row r="1294" spans="1:23" ht="14.5" hidden="1" x14ac:dyDescent="0.35">
      <c r="A1294" s="3" t="s">
        <v>2207</v>
      </c>
      <c r="B1294" s="3" t="str">
        <f>INDEX('Plant data'!D:D,MATCH('Blast furnaces'!$A1294,'Plant data'!$A:$A,0))</f>
        <v>Dangjin</v>
      </c>
      <c r="C1294" s="3" t="str">
        <f>INDEX('Plant data'!E:E,MATCH('Blast furnaces'!$A1294,'Plant data'!$A:$A,0))</f>
        <v>South Chungcheong</v>
      </c>
      <c r="D1294" s="3" t="str">
        <f>INDEX('Plant data'!F:F,MATCH('Blast furnaces'!$A1294,'Plant data'!$A:$A,0))</f>
        <v>South Korea</v>
      </c>
      <c r="E1294" s="3" t="s">
        <v>2210</v>
      </c>
      <c r="F1294" s="3" t="s">
        <v>27</v>
      </c>
      <c r="G1294" s="5" t="s">
        <v>2209</v>
      </c>
      <c r="H1294" s="3" t="s">
        <v>29</v>
      </c>
      <c r="I1294" s="4">
        <v>39173</v>
      </c>
      <c r="J1294" s="3" t="s">
        <v>30</v>
      </c>
      <c r="K1294" s="3">
        <v>2010</v>
      </c>
      <c r="L1294" s="3">
        <v>15</v>
      </c>
      <c r="M1294" s="3" t="s">
        <v>30</v>
      </c>
      <c r="N1294" s="3" t="s">
        <v>30</v>
      </c>
      <c r="O1294" s="3" t="s">
        <v>30</v>
      </c>
      <c r="P1294" s="3">
        <v>4080</v>
      </c>
      <c r="Q1294" s="3">
        <v>4525</v>
      </c>
      <c r="R1294" s="8"/>
      <c r="S1294" s="9" t="str">
        <f t="shared" si="154"/>
        <v/>
      </c>
      <c r="T1294" s="9" t="str">
        <f t="shared" si="153"/>
        <v/>
      </c>
      <c r="U1294" s="2"/>
      <c r="V1294" s="2"/>
      <c r="W1294" s="2"/>
    </row>
    <row r="1295" spans="1:23" ht="14.5" hidden="1" x14ac:dyDescent="0.35">
      <c r="A1295" s="3" t="s">
        <v>2207</v>
      </c>
      <c r="B1295" s="3" t="str">
        <f>INDEX('Plant data'!D:D,MATCH('Blast furnaces'!$A1295,'Plant data'!$A:$A,0))</f>
        <v>Dangjin</v>
      </c>
      <c r="C1295" s="3" t="str">
        <f>INDEX('Plant data'!E:E,MATCH('Blast furnaces'!$A1295,'Plant data'!$A:$A,0))</f>
        <v>South Chungcheong</v>
      </c>
      <c r="D1295" s="3" t="str">
        <f>INDEX('Plant data'!F:F,MATCH('Blast furnaces'!$A1295,'Plant data'!$A:$A,0))</f>
        <v>South Korea</v>
      </c>
      <c r="E1295" s="3" t="s">
        <v>2211</v>
      </c>
      <c r="F1295" s="3" t="s">
        <v>79</v>
      </c>
      <c r="G1295" s="5" t="s">
        <v>2209</v>
      </c>
      <c r="H1295" s="3" t="s">
        <v>29</v>
      </c>
      <c r="I1295" s="4">
        <v>40603</v>
      </c>
      <c r="J1295" s="6">
        <v>40645</v>
      </c>
      <c r="K1295" s="3">
        <v>2013</v>
      </c>
      <c r="L1295" s="3">
        <v>12</v>
      </c>
      <c r="M1295" s="3" t="s">
        <v>30</v>
      </c>
      <c r="N1295" s="3" t="s">
        <v>30</v>
      </c>
      <c r="O1295" s="3" t="s">
        <v>30</v>
      </c>
      <c r="P1295" s="3">
        <v>4280</v>
      </c>
      <c r="Q1295" s="3">
        <v>4525</v>
      </c>
      <c r="R1295" s="8"/>
      <c r="S1295" s="9" t="str">
        <f t="shared" si="154"/>
        <v/>
      </c>
      <c r="T1295" s="9" t="str">
        <f t="shared" si="153"/>
        <v/>
      </c>
      <c r="U1295" s="2"/>
      <c r="V1295" s="2"/>
      <c r="W1295" s="2"/>
    </row>
    <row r="1296" spans="1:23" ht="14.5" hidden="1" x14ac:dyDescent="0.35">
      <c r="A1296" s="3" t="s">
        <v>2212</v>
      </c>
      <c r="B1296" s="3" t="str">
        <f>INDEX('Plant data'!D:D,MATCH('Blast furnaces'!$A1296,'Plant data'!$A:$A,0))</f>
        <v>Gwangyang</v>
      </c>
      <c r="C1296" s="3" t="str">
        <f>INDEX('Plant data'!E:E,MATCH('Blast furnaces'!$A1296,'Plant data'!$A:$A,0))</f>
        <v>South Jeolla</v>
      </c>
      <c r="D1296" s="3" t="str">
        <f>INDEX('Plant data'!F:F,MATCH('Blast furnaces'!$A1296,'Plant data'!$A:$A,0))</f>
        <v>South Korea</v>
      </c>
      <c r="E1296" s="3" t="s">
        <v>2213</v>
      </c>
      <c r="F1296" s="3" t="s">
        <v>33</v>
      </c>
      <c r="G1296" s="5" t="s">
        <v>2214</v>
      </c>
      <c r="H1296" s="3" t="s">
        <v>29</v>
      </c>
      <c r="I1296" s="3" t="s">
        <v>30</v>
      </c>
      <c r="J1296" s="3" t="s">
        <v>30</v>
      </c>
      <c r="K1296" s="3">
        <v>1987</v>
      </c>
      <c r="L1296" s="3">
        <v>38</v>
      </c>
      <c r="M1296" s="3" t="s">
        <v>30</v>
      </c>
      <c r="N1296" s="3" t="s">
        <v>30</v>
      </c>
      <c r="O1296" s="3" t="s">
        <v>30</v>
      </c>
      <c r="P1296" s="3">
        <v>5650</v>
      </c>
      <c r="Q1296" s="3">
        <v>6000</v>
      </c>
      <c r="R1296" s="6">
        <v>41432</v>
      </c>
      <c r="S1296" s="9">
        <f t="shared" si="154"/>
        <v>41432</v>
      </c>
      <c r="T1296" s="9">
        <f t="shared" si="153"/>
        <v>48737</v>
      </c>
      <c r="U1296" s="2"/>
      <c r="V1296" s="2"/>
      <c r="W1296" s="2"/>
    </row>
    <row r="1297" spans="1:23" ht="14.5" hidden="1" x14ac:dyDescent="0.35">
      <c r="A1297" s="3" t="s">
        <v>2212</v>
      </c>
      <c r="B1297" s="3" t="str">
        <f>INDEX('Plant data'!D:D,MATCH('Blast furnaces'!$A1297,'Plant data'!$A:$A,0))</f>
        <v>Gwangyang</v>
      </c>
      <c r="C1297" s="3" t="str">
        <f>INDEX('Plant data'!E:E,MATCH('Blast furnaces'!$A1297,'Plant data'!$A:$A,0))</f>
        <v>South Jeolla</v>
      </c>
      <c r="D1297" s="3" t="str">
        <f>INDEX('Plant data'!F:F,MATCH('Blast furnaces'!$A1297,'Plant data'!$A:$A,0))</f>
        <v>South Korea</v>
      </c>
      <c r="E1297" s="3" t="s">
        <v>2215</v>
      </c>
      <c r="F1297" s="3" t="s">
        <v>48</v>
      </c>
      <c r="G1297" s="5" t="s">
        <v>2214</v>
      </c>
      <c r="H1297" s="3" t="s">
        <v>29</v>
      </c>
      <c r="I1297" s="3" t="s">
        <v>30</v>
      </c>
      <c r="J1297" s="3" t="s">
        <v>30</v>
      </c>
      <c r="K1297" s="3">
        <v>1992</v>
      </c>
      <c r="L1297" s="3">
        <v>33</v>
      </c>
      <c r="M1297" s="3" t="s">
        <v>30</v>
      </c>
      <c r="N1297" s="3" t="s">
        <v>30</v>
      </c>
      <c r="O1297" s="3" t="s">
        <v>30</v>
      </c>
      <c r="P1297" s="3">
        <v>5000</v>
      </c>
      <c r="Q1297" s="3">
        <v>5500</v>
      </c>
      <c r="R1297" s="4">
        <v>44713</v>
      </c>
      <c r="S1297" s="9">
        <f t="shared" si="154"/>
        <v>44713</v>
      </c>
      <c r="T1297" s="9">
        <f t="shared" si="153"/>
        <v>52018</v>
      </c>
      <c r="U1297" s="2"/>
      <c r="V1297" s="2"/>
      <c r="W1297" s="2"/>
    </row>
    <row r="1298" spans="1:23" ht="14.5" hidden="1" x14ac:dyDescent="0.35">
      <c r="A1298" s="3" t="s">
        <v>2212</v>
      </c>
      <c r="B1298" s="3" t="str">
        <f>INDEX('Plant data'!D:D,MATCH('Blast furnaces'!$A1298,'Plant data'!$A:$A,0))</f>
        <v>Gwangyang</v>
      </c>
      <c r="C1298" s="3" t="str">
        <f>INDEX('Plant data'!E:E,MATCH('Blast furnaces'!$A1298,'Plant data'!$A:$A,0))</f>
        <v>South Jeolla</v>
      </c>
      <c r="D1298" s="3" t="str">
        <f>INDEX('Plant data'!F:F,MATCH('Blast furnaces'!$A1298,'Plant data'!$A:$A,0))</f>
        <v>South Korea</v>
      </c>
      <c r="E1298" s="3" t="s">
        <v>2216</v>
      </c>
      <c r="F1298" s="3" t="s">
        <v>39</v>
      </c>
      <c r="G1298" s="5" t="s">
        <v>2214</v>
      </c>
      <c r="H1298" s="3" t="s">
        <v>29</v>
      </c>
      <c r="I1298" s="3" t="s">
        <v>30</v>
      </c>
      <c r="J1298" s="6">
        <v>35353</v>
      </c>
      <c r="K1298" s="3">
        <v>2000</v>
      </c>
      <c r="L1298" s="3">
        <v>25</v>
      </c>
      <c r="M1298" s="3" t="s">
        <v>30</v>
      </c>
      <c r="N1298" s="3" t="s">
        <v>30</v>
      </c>
      <c r="O1298" s="3" t="s">
        <v>30</v>
      </c>
      <c r="P1298" s="3">
        <v>5000</v>
      </c>
      <c r="Q1298" s="3">
        <v>5500</v>
      </c>
      <c r="R1298" s="4">
        <v>42522</v>
      </c>
      <c r="S1298" s="9">
        <f t="shared" si="154"/>
        <v>42522</v>
      </c>
      <c r="T1298" s="9">
        <f t="shared" si="153"/>
        <v>49827</v>
      </c>
      <c r="U1298" s="2"/>
      <c r="V1298" s="2"/>
      <c r="W1298" s="2"/>
    </row>
    <row r="1299" spans="1:23" ht="14.5" hidden="1" x14ac:dyDescent="0.35">
      <c r="A1299" s="3" t="s">
        <v>2212</v>
      </c>
      <c r="B1299" s="3" t="str">
        <f>INDEX('Plant data'!D:D,MATCH('Blast furnaces'!$A1299,'Plant data'!$A:$A,0))</f>
        <v>Gwangyang</v>
      </c>
      <c r="C1299" s="3" t="str">
        <f>INDEX('Plant data'!E:E,MATCH('Blast furnaces'!$A1299,'Plant data'!$A:$A,0))</f>
        <v>South Jeolla</v>
      </c>
      <c r="D1299" s="3" t="str">
        <f>INDEX('Plant data'!F:F,MATCH('Blast furnaces'!$A1299,'Plant data'!$A:$A,0))</f>
        <v>South Korea</v>
      </c>
      <c r="E1299" s="3" t="s">
        <v>2217</v>
      </c>
      <c r="F1299" s="3" t="s">
        <v>79</v>
      </c>
      <c r="G1299" s="5" t="s">
        <v>2214</v>
      </c>
      <c r="H1299" s="3" t="s">
        <v>29</v>
      </c>
      <c r="I1299" s="3" t="s">
        <v>30</v>
      </c>
      <c r="J1299" s="3" t="s">
        <v>30</v>
      </c>
      <c r="K1299" s="3">
        <v>1990</v>
      </c>
      <c r="L1299" s="3">
        <v>35</v>
      </c>
      <c r="M1299" s="3" t="s">
        <v>30</v>
      </c>
      <c r="N1299" s="3" t="s">
        <v>30</v>
      </c>
      <c r="O1299" s="3" t="s">
        <v>30</v>
      </c>
      <c r="P1299" s="3">
        <v>4600</v>
      </c>
      <c r="Q1299" s="3">
        <v>5500</v>
      </c>
      <c r="R1299" s="6">
        <v>44022</v>
      </c>
      <c r="S1299" s="9">
        <f t="shared" si="154"/>
        <v>44022</v>
      </c>
      <c r="T1299" s="9">
        <f t="shared" si="153"/>
        <v>51327</v>
      </c>
      <c r="U1299" s="2"/>
      <c r="V1299" s="2"/>
      <c r="W1299" s="2"/>
    </row>
    <row r="1300" spans="1:23" ht="14.5" hidden="1" x14ac:dyDescent="0.35">
      <c r="A1300" s="3" t="s">
        <v>2212</v>
      </c>
      <c r="B1300" s="3" t="str">
        <f>INDEX('Plant data'!D:D,MATCH('Blast furnaces'!$A1300,'Plant data'!$A:$A,0))</f>
        <v>Gwangyang</v>
      </c>
      <c r="C1300" s="3" t="str">
        <f>INDEX('Plant data'!E:E,MATCH('Blast furnaces'!$A1300,'Plant data'!$A:$A,0))</f>
        <v>South Jeolla</v>
      </c>
      <c r="D1300" s="3" t="str">
        <f>INDEX('Plant data'!F:F,MATCH('Blast furnaces'!$A1300,'Plant data'!$A:$A,0))</f>
        <v>South Korea</v>
      </c>
      <c r="E1300" s="3" t="s">
        <v>2218</v>
      </c>
      <c r="F1300" s="3" t="s">
        <v>27</v>
      </c>
      <c r="G1300" s="5" t="s">
        <v>2214</v>
      </c>
      <c r="H1300" s="3" t="s">
        <v>29</v>
      </c>
      <c r="I1300" s="3" t="s">
        <v>30</v>
      </c>
      <c r="J1300" s="3" t="s">
        <v>30</v>
      </c>
      <c r="K1300" s="3">
        <v>1988</v>
      </c>
      <c r="L1300" s="3">
        <v>37</v>
      </c>
      <c r="M1300" s="3" t="s">
        <v>30</v>
      </c>
      <c r="N1300" s="3" t="s">
        <v>30</v>
      </c>
      <c r="O1300" s="3" t="s">
        <v>30</v>
      </c>
      <c r="P1300" s="3">
        <v>4500</v>
      </c>
      <c r="Q1300" s="3">
        <v>4350</v>
      </c>
      <c r="R1300" s="4">
        <v>37742</v>
      </c>
      <c r="S1300" s="9">
        <f t="shared" si="154"/>
        <v>37742</v>
      </c>
      <c r="T1300" s="9">
        <f t="shared" si="153"/>
        <v>45047</v>
      </c>
      <c r="U1300" s="2"/>
      <c r="V1300" s="2"/>
      <c r="W1300" s="2"/>
    </row>
    <row r="1301" spans="1:23" ht="14.5" hidden="1" x14ac:dyDescent="0.35">
      <c r="A1301" s="3" t="s">
        <v>2219</v>
      </c>
      <c r="B1301" s="3" t="str">
        <f>INDEX('Plant data'!D:D,MATCH('Blast furnaces'!$A1301,'Plant data'!$A:$A,0))</f>
        <v>Pohang</v>
      </c>
      <c r="C1301" s="3" t="str">
        <f>INDEX('Plant data'!E:E,MATCH('Blast furnaces'!$A1301,'Plant data'!$A:$A,0))</f>
        <v>North Gyeongsang</v>
      </c>
      <c r="D1301" s="3" t="str">
        <f>INDEX('Plant data'!F:F,MATCH('Blast furnaces'!$A1301,'Plant data'!$A:$A,0))</f>
        <v>South Korea</v>
      </c>
      <c r="E1301" s="3" t="s">
        <v>2220</v>
      </c>
      <c r="F1301" s="3" t="s">
        <v>33</v>
      </c>
      <c r="G1301" s="5" t="s">
        <v>2221</v>
      </c>
      <c r="H1301" s="3" t="s">
        <v>53</v>
      </c>
      <c r="I1301" s="3" t="s">
        <v>30</v>
      </c>
      <c r="J1301" s="3">
        <v>1970</v>
      </c>
      <c r="K1301" s="3">
        <v>1973</v>
      </c>
      <c r="L1301" s="3">
        <v>52</v>
      </c>
      <c r="M1301" s="3">
        <v>2017</v>
      </c>
      <c r="N1301" s="6">
        <v>44559</v>
      </c>
      <c r="O1301" s="3" t="s">
        <v>30</v>
      </c>
      <c r="P1301" s="3">
        <v>1300</v>
      </c>
      <c r="Q1301" s="3">
        <v>1660</v>
      </c>
      <c r="R1301" s="6">
        <v>34026</v>
      </c>
      <c r="S1301" s="9">
        <f t="shared" si="154"/>
        <v>34026</v>
      </c>
      <c r="T1301" s="2"/>
      <c r="U1301" s="2"/>
      <c r="V1301" s="2"/>
      <c r="W1301" s="2"/>
    </row>
    <row r="1302" spans="1:23" ht="14.5" hidden="1" x14ac:dyDescent="0.35">
      <c r="A1302" s="3" t="s">
        <v>2219</v>
      </c>
      <c r="B1302" s="3" t="str">
        <f>INDEX('Plant data'!D:D,MATCH('Blast furnaces'!$A1302,'Plant data'!$A:$A,0))</f>
        <v>Pohang</v>
      </c>
      <c r="C1302" s="3" t="str">
        <f>INDEX('Plant data'!E:E,MATCH('Blast furnaces'!$A1302,'Plant data'!$A:$A,0))</f>
        <v>North Gyeongsang</v>
      </c>
      <c r="D1302" s="3" t="str">
        <f>INDEX('Plant data'!F:F,MATCH('Blast furnaces'!$A1302,'Plant data'!$A:$A,0))</f>
        <v>South Korea</v>
      </c>
      <c r="E1302" s="3" t="s">
        <v>2222</v>
      </c>
      <c r="F1302" s="3" t="s">
        <v>48</v>
      </c>
      <c r="G1302" s="5" t="s">
        <v>2221</v>
      </c>
      <c r="H1302" s="3" t="s">
        <v>29</v>
      </c>
      <c r="I1302" s="3" t="s">
        <v>30</v>
      </c>
      <c r="J1302" s="3">
        <v>1979</v>
      </c>
      <c r="K1302" s="3">
        <v>1981</v>
      </c>
      <c r="L1302" s="3">
        <v>44</v>
      </c>
      <c r="M1302" s="3" t="s">
        <v>30</v>
      </c>
      <c r="N1302" s="3" t="s">
        <v>30</v>
      </c>
      <c r="O1302" s="3" t="s">
        <v>30</v>
      </c>
      <c r="P1302" s="3">
        <v>5300</v>
      </c>
      <c r="Q1302" s="3">
        <v>5600</v>
      </c>
      <c r="R1302" s="6">
        <v>45475</v>
      </c>
      <c r="S1302" s="9">
        <f t="shared" si="154"/>
        <v>45475</v>
      </c>
      <c r="T1302" s="9">
        <f t="shared" ref="T1302:T1304" si="155">IF(R1302="","",EDATE(S1302,240))</f>
        <v>52780</v>
      </c>
      <c r="U1302" s="2"/>
      <c r="V1302" s="2"/>
      <c r="W1302" s="2"/>
    </row>
    <row r="1303" spans="1:23" ht="14.5" hidden="1" x14ac:dyDescent="0.35">
      <c r="A1303" s="3" t="s">
        <v>2219</v>
      </c>
      <c r="B1303" s="3" t="str">
        <f>INDEX('Plant data'!D:D,MATCH('Blast furnaces'!$A1303,'Plant data'!$A:$A,0))</f>
        <v>Pohang</v>
      </c>
      <c r="C1303" s="3" t="str">
        <f>INDEX('Plant data'!E:E,MATCH('Blast furnaces'!$A1303,'Plant data'!$A:$A,0))</f>
        <v>North Gyeongsang</v>
      </c>
      <c r="D1303" s="3" t="str">
        <f>INDEX('Plant data'!F:F,MATCH('Blast furnaces'!$A1303,'Plant data'!$A:$A,0))</f>
        <v>South Korea</v>
      </c>
      <c r="E1303" s="3" t="s">
        <v>2223</v>
      </c>
      <c r="F1303" s="3" t="s">
        <v>79</v>
      </c>
      <c r="G1303" s="5" t="s">
        <v>2221</v>
      </c>
      <c r="H1303" s="3" t="s">
        <v>29</v>
      </c>
      <c r="I1303" s="3" t="s">
        <v>30</v>
      </c>
      <c r="J1303" s="3">
        <v>1976</v>
      </c>
      <c r="K1303" s="3">
        <v>1978</v>
      </c>
      <c r="L1303" s="3">
        <v>47</v>
      </c>
      <c r="M1303" s="3" t="s">
        <v>30</v>
      </c>
      <c r="N1303" s="3" t="s">
        <v>30</v>
      </c>
      <c r="O1303" s="3" t="s">
        <v>30</v>
      </c>
      <c r="P1303" s="3">
        <v>5300</v>
      </c>
      <c r="Q1303" s="3">
        <v>5600</v>
      </c>
      <c r="R1303" s="6">
        <v>42892</v>
      </c>
      <c r="S1303" s="9">
        <f t="shared" si="154"/>
        <v>42892</v>
      </c>
      <c r="T1303" s="9">
        <f t="shared" si="155"/>
        <v>50197</v>
      </c>
      <c r="U1303" s="2"/>
      <c r="V1303" s="2"/>
      <c r="W1303" s="2"/>
    </row>
    <row r="1304" spans="1:23" ht="14.5" hidden="1" x14ac:dyDescent="0.35">
      <c r="A1304" s="3" t="s">
        <v>2219</v>
      </c>
      <c r="B1304" s="3" t="str">
        <f>INDEX('Plant data'!D:D,MATCH('Blast furnaces'!$A1304,'Plant data'!$A:$A,0))</f>
        <v>Pohang</v>
      </c>
      <c r="C1304" s="3" t="str">
        <f>INDEX('Plant data'!E:E,MATCH('Blast furnaces'!$A1304,'Plant data'!$A:$A,0))</f>
        <v>North Gyeongsang</v>
      </c>
      <c r="D1304" s="3" t="str">
        <f>INDEX('Plant data'!F:F,MATCH('Blast furnaces'!$A1304,'Plant data'!$A:$A,0))</f>
        <v>South Korea</v>
      </c>
      <c r="E1304" s="3" t="s">
        <v>2224</v>
      </c>
      <c r="F1304" s="3" t="s">
        <v>27</v>
      </c>
      <c r="G1304" s="5" t="s">
        <v>2221</v>
      </c>
      <c r="H1304" s="3" t="s">
        <v>29</v>
      </c>
      <c r="I1304" s="3" t="s">
        <v>30</v>
      </c>
      <c r="J1304" s="3">
        <v>1974</v>
      </c>
      <c r="K1304" s="3">
        <v>1976</v>
      </c>
      <c r="L1304" s="3">
        <v>49</v>
      </c>
      <c r="M1304" s="3" t="s">
        <v>30</v>
      </c>
      <c r="N1304" s="3" t="s">
        <v>30</v>
      </c>
      <c r="O1304" s="3" t="s">
        <v>30</v>
      </c>
      <c r="P1304" s="3">
        <v>2300</v>
      </c>
      <c r="Q1304" s="3">
        <v>2550</v>
      </c>
      <c r="R1304" s="4">
        <v>42795</v>
      </c>
      <c r="S1304" s="9">
        <f t="shared" si="154"/>
        <v>42795</v>
      </c>
      <c r="T1304" s="9">
        <f t="shared" si="155"/>
        <v>50100</v>
      </c>
      <c r="U1304" s="2"/>
      <c r="V1304" s="2"/>
      <c r="W1304" s="2"/>
    </row>
    <row r="1305" spans="1:23" ht="14.5" hidden="1" x14ac:dyDescent="0.35">
      <c r="A1305" s="3" t="s">
        <v>2225</v>
      </c>
      <c r="B1305" s="3" t="str">
        <f>INDEX('Plant data'!D:D,MATCH('Blast furnaces'!$A1305,'Plant data'!$A:$A,0))</f>
        <v>Temirtau</v>
      </c>
      <c r="C1305" s="3" t="str">
        <f>INDEX('Plant data'!E:E,MATCH('Blast furnaces'!$A1305,'Plant data'!$A:$A,0))</f>
        <v>Karaganda</v>
      </c>
      <c r="D1305" s="3" t="str">
        <f>INDEX('Plant data'!F:F,MATCH('Blast furnaces'!$A1305,'Plant data'!$A:$A,0))</f>
        <v>Kazakhstan</v>
      </c>
      <c r="E1305" s="3" t="s">
        <v>2226</v>
      </c>
      <c r="F1305" s="3" t="s">
        <v>33</v>
      </c>
      <c r="G1305" s="5" t="s">
        <v>2227</v>
      </c>
      <c r="H1305" s="3" t="s">
        <v>190</v>
      </c>
      <c r="I1305" s="3" t="s">
        <v>30</v>
      </c>
      <c r="J1305" s="3" t="s">
        <v>30</v>
      </c>
      <c r="K1305" s="3">
        <v>1982</v>
      </c>
      <c r="L1305" s="3">
        <v>35</v>
      </c>
      <c r="M1305" s="3" t="s">
        <v>30</v>
      </c>
      <c r="N1305" s="3" t="s">
        <v>30</v>
      </c>
      <c r="O1305" s="3">
        <v>2017</v>
      </c>
      <c r="P1305" s="3">
        <v>1100</v>
      </c>
      <c r="Q1305" s="3">
        <v>1719</v>
      </c>
      <c r="R1305" s="8"/>
      <c r="S1305" s="9" t="str">
        <f t="shared" si="154"/>
        <v/>
      </c>
      <c r="T1305" s="2"/>
      <c r="U1305" s="2"/>
      <c r="V1305" s="2"/>
      <c r="W1305" s="2"/>
    </row>
    <row r="1306" spans="1:23" ht="14.5" hidden="1" x14ac:dyDescent="0.35">
      <c r="A1306" s="3" t="s">
        <v>2225</v>
      </c>
      <c r="B1306" s="3" t="str">
        <f>INDEX('Plant data'!D:D,MATCH('Blast furnaces'!$A1306,'Plant data'!$A:$A,0))</f>
        <v>Temirtau</v>
      </c>
      <c r="C1306" s="3" t="str">
        <f>INDEX('Plant data'!E:E,MATCH('Blast furnaces'!$A1306,'Plant data'!$A:$A,0))</f>
        <v>Karaganda</v>
      </c>
      <c r="D1306" s="3" t="str">
        <f>INDEX('Plant data'!F:F,MATCH('Blast furnaces'!$A1306,'Plant data'!$A:$A,0))</f>
        <v>Kazakhstan</v>
      </c>
      <c r="E1306" s="3" t="s">
        <v>2228</v>
      </c>
      <c r="F1306" s="3" t="s">
        <v>27</v>
      </c>
      <c r="G1306" s="5" t="s">
        <v>2227</v>
      </c>
      <c r="H1306" s="3" t="s">
        <v>29</v>
      </c>
      <c r="I1306" s="3" t="s">
        <v>30</v>
      </c>
      <c r="J1306" s="3" t="s">
        <v>30</v>
      </c>
      <c r="K1306" s="3">
        <v>1961</v>
      </c>
      <c r="L1306" s="3">
        <v>64</v>
      </c>
      <c r="M1306" s="3" t="s">
        <v>30</v>
      </c>
      <c r="N1306" s="3" t="s">
        <v>30</v>
      </c>
      <c r="O1306" s="3" t="s">
        <v>30</v>
      </c>
      <c r="P1306" s="3">
        <v>1300</v>
      </c>
      <c r="Q1306" s="3">
        <v>2291</v>
      </c>
      <c r="R1306" s="6">
        <v>41026</v>
      </c>
      <c r="S1306" s="9">
        <f t="shared" si="154"/>
        <v>41026</v>
      </c>
      <c r="T1306" s="9">
        <f t="shared" ref="T1306:T1308" si="156">IF(R1306="","",EDATE(S1306,240))</f>
        <v>48331</v>
      </c>
      <c r="U1306" s="2"/>
      <c r="V1306" s="2"/>
      <c r="W1306" s="2"/>
    </row>
    <row r="1307" spans="1:23" ht="14.5" hidden="1" x14ac:dyDescent="0.35">
      <c r="A1307" s="3" t="s">
        <v>2225</v>
      </c>
      <c r="B1307" s="3" t="str">
        <f>INDEX('Plant data'!D:D,MATCH('Blast furnaces'!$A1307,'Plant data'!$A:$A,0))</f>
        <v>Temirtau</v>
      </c>
      <c r="C1307" s="3" t="str">
        <f>INDEX('Plant data'!E:E,MATCH('Blast furnaces'!$A1307,'Plant data'!$A:$A,0))</f>
        <v>Karaganda</v>
      </c>
      <c r="D1307" s="3" t="str">
        <f>INDEX('Plant data'!F:F,MATCH('Blast furnaces'!$A1307,'Plant data'!$A:$A,0))</f>
        <v>Kazakhstan</v>
      </c>
      <c r="E1307" s="3" t="s">
        <v>2229</v>
      </c>
      <c r="F1307" s="3" t="s">
        <v>79</v>
      </c>
      <c r="G1307" s="5" t="s">
        <v>2227</v>
      </c>
      <c r="H1307" s="3" t="s">
        <v>29</v>
      </c>
      <c r="I1307" s="3" t="s">
        <v>30</v>
      </c>
      <c r="J1307" s="3" t="s">
        <v>30</v>
      </c>
      <c r="K1307" s="3">
        <v>1971</v>
      </c>
      <c r="L1307" s="3">
        <v>54</v>
      </c>
      <c r="M1307" s="3" t="s">
        <v>30</v>
      </c>
      <c r="N1307" s="3" t="s">
        <v>30</v>
      </c>
      <c r="O1307" s="3" t="s">
        <v>30</v>
      </c>
      <c r="P1307" s="3">
        <v>3800</v>
      </c>
      <c r="Q1307" s="3">
        <v>3848</v>
      </c>
      <c r="R1307" s="6">
        <v>42053</v>
      </c>
      <c r="S1307" s="9">
        <f t="shared" si="154"/>
        <v>42053</v>
      </c>
      <c r="T1307" s="9">
        <f t="shared" si="156"/>
        <v>49358</v>
      </c>
      <c r="U1307" s="2"/>
      <c r="V1307" s="2"/>
      <c r="W1307" s="2"/>
    </row>
    <row r="1308" spans="1:23" ht="14.5" hidden="1" x14ac:dyDescent="0.35">
      <c r="A1308" s="3" t="s">
        <v>2225</v>
      </c>
      <c r="B1308" s="3" t="str">
        <f>INDEX('Plant data'!D:D,MATCH('Blast furnaces'!$A1308,'Plant data'!$A:$A,0))</f>
        <v>Temirtau</v>
      </c>
      <c r="C1308" s="3" t="str">
        <f>INDEX('Plant data'!E:E,MATCH('Blast furnaces'!$A1308,'Plant data'!$A:$A,0))</f>
        <v>Karaganda</v>
      </c>
      <c r="D1308" s="3" t="str">
        <f>INDEX('Plant data'!F:F,MATCH('Blast furnaces'!$A1308,'Plant data'!$A:$A,0))</f>
        <v>Kazakhstan</v>
      </c>
      <c r="E1308" s="3" t="s">
        <v>2230</v>
      </c>
      <c r="F1308" s="3" t="s">
        <v>48</v>
      </c>
      <c r="G1308" s="5" t="s">
        <v>2227</v>
      </c>
      <c r="H1308" s="3" t="s">
        <v>29</v>
      </c>
      <c r="I1308" s="3" t="s">
        <v>30</v>
      </c>
      <c r="J1308" s="3" t="s">
        <v>30</v>
      </c>
      <c r="K1308" s="3">
        <v>1975</v>
      </c>
      <c r="L1308" s="3">
        <v>50</v>
      </c>
      <c r="M1308" s="3" t="s">
        <v>30</v>
      </c>
      <c r="N1308" s="3" t="s">
        <v>30</v>
      </c>
      <c r="O1308" s="3" t="s">
        <v>30</v>
      </c>
      <c r="P1308" s="3">
        <v>1350</v>
      </c>
      <c r="Q1308" s="3">
        <v>3499</v>
      </c>
      <c r="R1308" s="4">
        <v>45505</v>
      </c>
      <c r="S1308" s="9">
        <f t="shared" si="154"/>
        <v>45505</v>
      </c>
      <c r="T1308" s="9">
        <f t="shared" si="156"/>
        <v>52810</v>
      </c>
      <c r="U1308" s="2"/>
      <c r="V1308" s="2"/>
      <c r="W1308" s="2"/>
    </row>
    <row r="1309" spans="1:23" ht="14.5" hidden="1" x14ac:dyDescent="0.35">
      <c r="A1309" s="3" t="s">
        <v>2231</v>
      </c>
      <c r="B1309" s="3" t="str">
        <f>INDEX('Plant data'!D:D,MATCH('Blast furnaces'!$A1309,'Plant data'!$A:$A,0))</f>
        <v>Hambantota</v>
      </c>
      <c r="C1309" s="3" t="str">
        <f>INDEX('Plant data'!E:E,MATCH('Blast furnaces'!$A1309,'Plant data'!$A:$A,0))</f>
        <v>Hambantota</v>
      </c>
      <c r="D1309" s="3" t="str">
        <f>INDEX('Plant data'!F:F,MATCH('Blast furnaces'!$A1309,'Plant data'!$A:$A,0))</f>
        <v>Sri Lanka</v>
      </c>
      <c r="E1309" s="3" t="s">
        <v>2232</v>
      </c>
      <c r="F1309" s="3" t="s">
        <v>62</v>
      </c>
      <c r="G1309" s="5" t="s">
        <v>2233</v>
      </c>
      <c r="H1309" s="3" t="s">
        <v>224</v>
      </c>
      <c r="I1309" s="6">
        <v>44398</v>
      </c>
      <c r="J1309" s="4">
        <v>44621</v>
      </c>
      <c r="K1309" s="3" t="s">
        <v>30</v>
      </c>
      <c r="L1309" s="3" t="s">
        <v>30</v>
      </c>
      <c r="M1309" s="3" t="s">
        <v>30</v>
      </c>
      <c r="N1309" s="3" t="s">
        <v>30</v>
      </c>
      <c r="O1309" s="3" t="s">
        <v>30</v>
      </c>
      <c r="P1309" s="8"/>
      <c r="Q1309" s="3" t="s">
        <v>30</v>
      </c>
      <c r="R1309" s="8"/>
      <c r="S1309" s="9" t="str">
        <f t="shared" si="154"/>
        <v/>
      </c>
      <c r="T1309" s="2"/>
      <c r="U1309" s="2"/>
      <c r="V1309" s="2"/>
      <c r="W1309" s="2"/>
    </row>
    <row r="1310" spans="1:23" ht="14.5" hidden="1" x14ac:dyDescent="0.35">
      <c r="A1310" s="3" t="s">
        <v>2234</v>
      </c>
      <c r="B1310" s="3" t="str">
        <f>INDEX('Plant data'!D:D,MATCH('Blast furnaces'!$A1310,'Plant data'!$A:$A,0))</f>
        <v>unknown</v>
      </c>
      <c r="C1310" s="3" t="str">
        <f>INDEX('Plant data'!E:E,MATCH('Blast furnaces'!$A1310,'Plant data'!$A:$A,0))</f>
        <v>unknown</v>
      </c>
      <c r="D1310" s="3" t="str">
        <f>INDEX('Plant data'!F:F,MATCH('Blast furnaces'!$A1310,'Plant data'!$A:$A,0))</f>
        <v>Myanmar</v>
      </c>
      <c r="E1310" s="3" t="s">
        <v>2235</v>
      </c>
      <c r="F1310" s="3" t="s">
        <v>62</v>
      </c>
      <c r="G1310" s="5" t="s">
        <v>2236</v>
      </c>
      <c r="H1310" s="3" t="s">
        <v>313</v>
      </c>
      <c r="I1310" s="6">
        <v>43629</v>
      </c>
      <c r="J1310" s="3" t="s">
        <v>30</v>
      </c>
      <c r="K1310" s="3" t="s">
        <v>30</v>
      </c>
      <c r="L1310" s="3" t="s">
        <v>30</v>
      </c>
      <c r="M1310" s="3" t="s">
        <v>30</v>
      </c>
      <c r="N1310" s="3" t="s">
        <v>30</v>
      </c>
      <c r="O1310" s="3" t="s">
        <v>30</v>
      </c>
      <c r="P1310" s="3">
        <v>2000</v>
      </c>
      <c r="Q1310" s="3" t="s">
        <v>30</v>
      </c>
      <c r="R1310" s="8"/>
      <c r="S1310" s="9" t="str">
        <f t="shared" si="154"/>
        <v/>
      </c>
      <c r="T1310" s="2"/>
      <c r="U1310" s="2"/>
      <c r="V1310" s="2"/>
      <c r="W1310" s="2"/>
    </row>
    <row r="1311" spans="1:23" ht="14.5" hidden="1" x14ac:dyDescent="0.35">
      <c r="A1311" s="3" t="s">
        <v>2234</v>
      </c>
      <c r="B1311" s="3" t="str">
        <f>INDEX('Plant data'!D:D,MATCH('Blast furnaces'!$A1311,'Plant data'!$A:$A,0))</f>
        <v>unknown</v>
      </c>
      <c r="C1311" s="3" t="str">
        <f>INDEX('Plant data'!E:E,MATCH('Blast furnaces'!$A1311,'Plant data'!$A:$A,0))</f>
        <v>unknown</v>
      </c>
      <c r="D1311" s="3" t="str">
        <f>INDEX('Plant data'!F:F,MATCH('Blast furnaces'!$A1311,'Plant data'!$A:$A,0))</f>
        <v>Myanmar</v>
      </c>
      <c r="E1311" s="3" t="s">
        <v>2237</v>
      </c>
      <c r="F1311" s="3" t="s">
        <v>180</v>
      </c>
      <c r="G1311" s="5" t="s">
        <v>2236</v>
      </c>
      <c r="H1311" s="3" t="s">
        <v>313</v>
      </c>
      <c r="I1311" s="6">
        <v>43629</v>
      </c>
      <c r="J1311" s="3" t="s">
        <v>30</v>
      </c>
      <c r="K1311" s="3" t="s">
        <v>30</v>
      </c>
      <c r="L1311" s="3" t="s">
        <v>30</v>
      </c>
      <c r="M1311" s="3" t="s">
        <v>30</v>
      </c>
      <c r="N1311" s="3" t="s">
        <v>30</v>
      </c>
      <c r="O1311" s="3" t="s">
        <v>30</v>
      </c>
      <c r="P1311" s="3">
        <v>2000</v>
      </c>
      <c r="Q1311" s="3" t="s">
        <v>30</v>
      </c>
      <c r="R1311" s="8"/>
      <c r="S1311" s="9" t="str">
        <f t="shared" si="154"/>
        <v/>
      </c>
      <c r="T1311" s="2"/>
      <c r="U1311" s="2"/>
      <c r="V1311" s="2"/>
      <c r="W1311" s="2"/>
    </row>
    <row r="1312" spans="1:23" ht="14.5" hidden="1" x14ac:dyDescent="0.35">
      <c r="A1312" s="3" t="s">
        <v>2238</v>
      </c>
      <c r="B1312" s="3" t="str">
        <f>INDEX('Plant data'!D:D,MATCH('Blast furnaces'!$A1312,'Plant data'!$A:$A,0))</f>
        <v>Monclova</v>
      </c>
      <c r="C1312" s="3" t="str">
        <f>INDEX('Plant data'!E:E,MATCH('Blast furnaces'!$A1312,'Plant data'!$A:$A,0))</f>
        <v>Coahuila</v>
      </c>
      <c r="D1312" s="3" t="str">
        <f>INDEX('Plant data'!F:F,MATCH('Blast furnaces'!$A1312,'Plant data'!$A:$A,0))</f>
        <v>Mexico</v>
      </c>
      <c r="E1312" s="3" t="s">
        <v>2239</v>
      </c>
      <c r="F1312" s="3" t="s">
        <v>39</v>
      </c>
      <c r="G1312" s="5" t="s">
        <v>2240</v>
      </c>
      <c r="H1312" s="3" t="s">
        <v>53</v>
      </c>
      <c r="I1312" s="3" t="s">
        <v>30</v>
      </c>
      <c r="J1312" s="3" t="s">
        <v>30</v>
      </c>
      <c r="K1312" s="3">
        <v>1976</v>
      </c>
      <c r="L1312" s="3">
        <v>49</v>
      </c>
      <c r="M1312" s="3" t="s">
        <v>30</v>
      </c>
      <c r="N1312" s="3">
        <v>2022</v>
      </c>
      <c r="O1312" s="3" t="s">
        <v>30</v>
      </c>
      <c r="P1312" s="3">
        <v>2628</v>
      </c>
      <c r="Q1312" s="3">
        <v>2210</v>
      </c>
      <c r="R1312" s="3">
        <v>2014</v>
      </c>
      <c r="S1312" s="9">
        <f t="shared" si="154"/>
        <v>41640</v>
      </c>
      <c r="T1312" s="2"/>
      <c r="U1312" s="2"/>
      <c r="V1312" s="2"/>
      <c r="W1312" s="2"/>
    </row>
    <row r="1313" spans="1:23" ht="14.5" hidden="1" x14ac:dyDescent="0.35">
      <c r="A1313" s="3" t="s">
        <v>2238</v>
      </c>
      <c r="B1313" s="3" t="str">
        <f>INDEX('Plant data'!D:D,MATCH('Blast furnaces'!$A1313,'Plant data'!$A:$A,0))</f>
        <v>Monclova</v>
      </c>
      <c r="C1313" s="3" t="str">
        <f>INDEX('Plant data'!E:E,MATCH('Blast furnaces'!$A1313,'Plant data'!$A:$A,0))</f>
        <v>Coahuila</v>
      </c>
      <c r="D1313" s="3" t="str">
        <f>INDEX('Plant data'!F:F,MATCH('Blast furnaces'!$A1313,'Plant data'!$A:$A,0))</f>
        <v>Mexico</v>
      </c>
      <c r="E1313" s="3" t="s">
        <v>2241</v>
      </c>
      <c r="F1313" s="3" t="s">
        <v>43</v>
      </c>
      <c r="G1313" s="5" t="s">
        <v>2240</v>
      </c>
      <c r="H1313" s="3" t="s">
        <v>53</v>
      </c>
      <c r="I1313" s="3" t="s">
        <v>30</v>
      </c>
      <c r="J1313" s="3" t="s">
        <v>30</v>
      </c>
      <c r="K1313" s="3">
        <v>2011</v>
      </c>
      <c r="L1313" s="3">
        <v>14</v>
      </c>
      <c r="M1313" s="3" t="s">
        <v>30</v>
      </c>
      <c r="N1313" s="4">
        <v>43831</v>
      </c>
      <c r="O1313" s="3" t="s">
        <v>30</v>
      </c>
      <c r="P1313" s="3">
        <v>1752</v>
      </c>
      <c r="Q1313" s="3">
        <v>1392</v>
      </c>
      <c r="R1313" s="8"/>
      <c r="S1313" s="9" t="str">
        <f t="shared" si="154"/>
        <v/>
      </c>
      <c r="T1313" s="2"/>
      <c r="U1313" s="2"/>
      <c r="V1313" s="2"/>
      <c r="W1313" s="2"/>
    </row>
    <row r="1314" spans="1:23" ht="14.5" hidden="1" x14ac:dyDescent="0.35">
      <c r="A1314" s="3" t="s">
        <v>2242</v>
      </c>
      <c r="B1314" s="3" t="str">
        <f>INDEX('Plant data'!D:D,MATCH('Blast furnaces'!$A1314,'Plant data'!$A:$A,0))</f>
        <v>Lázaro Cárdenas</v>
      </c>
      <c r="C1314" s="3" t="str">
        <f>INDEX('Plant data'!E:E,MATCH('Blast furnaces'!$A1314,'Plant data'!$A:$A,0))</f>
        <v>Michoacán</v>
      </c>
      <c r="D1314" s="3" t="str">
        <f>INDEX('Plant data'!F:F,MATCH('Blast furnaces'!$A1314,'Plant data'!$A:$A,0))</f>
        <v>Mexico</v>
      </c>
      <c r="E1314" s="3" t="s">
        <v>2243</v>
      </c>
      <c r="F1314" s="3" t="s">
        <v>33</v>
      </c>
      <c r="G1314" s="3" t="s">
        <v>2244</v>
      </c>
      <c r="H1314" s="3" t="s">
        <v>29</v>
      </c>
      <c r="I1314" s="3" t="s">
        <v>30</v>
      </c>
      <c r="J1314" s="3" t="s">
        <v>30</v>
      </c>
      <c r="K1314" s="3">
        <v>1976</v>
      </c>
      <c r="L1314" s="3">
        <v>49</v>
      </c>
      <c r="M1314" s="3" t="s">
        <v>30</v>
      </c>
      <c r="N1314" s="3" t="s">
        <v>30</v>
      </c>
      <c r="O1314" s="3" t="s">
        <v>30</v>
      </c>
      <c r="P1314" s="3">
        <v>1452</v>
      </c>
      <c r="Q1314" s="3">
        <v>1712</v>
      </c>
      <c r="R1314" s="4">
        <v>43497</v>
      </c>
      <c r="S1314" s="9">
        <f t="shared" si="154"/>
        <v>43497</v>
      </c>
      <c r="T1314" s="9">
        <f>IF(R1314="","",EDATE(S1314,240))</f>
        <v>50802</v>
      </c>
      <c r="U1314" s="2"/>
      <c r="V1314" s="2"/>
      <c r="W1314" s="2"/>
    </row>
    <row r="1315" spans="1:23" ht="14.5" hidden="1" x14ac:dyDescent="0.35">
      <c r="A1315" s="3" t="s">
        <v>2245</v>
      </c>
      <c r="B1315" s="3" t="str">
        <f>INDEX('Plant data'!D:D,MATCH('Blast furnaces'!$A1315,'Plant data'!$A:$A,0))</f>
        <v>Klang</v>
      </c>
      <c r="C1315" s="3" t="str">
        <f>INDEX('Plant data'!E:E,MATCH('Blast furnaces'!$A1315,'Plant data'!$A:$A,0))</f>
        <v>Selangor</v>
      </c>
      <c r="D1315" s="3" t="str">
        <f>INDEX('Plant data'!F:F,MATCH('Blast furnaces'!$A1315,'Plant data'!$A:$A,0))</f>
        <v>Malaysia</v>
      </c>
      <c r="E1315" s="3" t="s">
        <v>2246</v>
      </c>
      <c r="F1315" s="3" t="s">
        <v>62</v>
      </c>
      <c r="G1315" s="5" t="s">
        <v>2247</v>
      </c>
      <c r="H1315" s="3" t="s">
        <v>313</v>
      </c>
      <c r="I1315" s="6">
        <v>44181</v>
      </c>
      <c r="J1315" s="3" t="s">
        <v>30</v>
      </c>
      <c r="K1315" s="3" t="s">
        <v>30</v>
      </c>
      <c r="L1315" s="3" t="s">
        <v>30</v>
      </c>
      <c r="M1315" s="3" t="s">
        <v>30</v>
      </c>
      <c r="N1315" s="3" t="s">
        <v>30</v>
      </c>
      <c r="O1315" s="3" t="s">
        <v>30</v>
      </c>
      <c r="P1315" s="3">
        <v>1600</v>
      </c>
      <c r="Q1315" s="3">
        <v>3000</v>
      </c>
      <c r="R1315" s="8"/>
      <c r="S1315" s="9" t="str">
        <f t="shared" si="154"/>
        <v/>
      </c>
      <c r="T1315" s="2"/>
      <c r="U1315" s="2"/>
      <c r="V1315" s="2"/>
      <c r="W1315" s="2"/>
    </row>
    <row r="1316" spans="1:23" ht="14.5" hidden="1" x14ac:dyDescent="0.35">
      <c r="A1316" s="3" t="s">
        <v>2248</v>
      </c>
      <c r="B1316" s="3" t="str">
        <f>INDEX('Plant data'!D:D,MATCH('Blast furnaces'!$A1316,'Plant data'!$A:$A,0))</f>
        <v>Samalaju</v>
      </c>
      <c r="C1316" s="3" t="str">
        <f>INDEX('Plant data'!E:E,MATCH('Blast furnaces'!$A1316,'Plant data'!$A:$A,0))</f>
        <v>Sarawak</v>
      </c>
      <c r="D1316" s="3" t="str">
        <f>INDEX('Plant data'!F:F,MATCH('Blast furnaces'!$A1316,'Plant data'!$A:$A,0))</f>
        <v>Malaysia</v>
      </c>
      <c r="E1316" s="3" t="s">
        <v>2249</v>
      </c>
      <c r="F1316" s="3" t="s">
        <v>62</v>
      </c>
      <c r="G1316" s="5" t="s">
        <v>2250</v>
      </c>
      <c r="H1316" s="3" t="s">
        <v>224</v>
      </c>
      <c r="I1316" s="3">
        <v>2020</v>
      </c>
      <c r="J1316" s="3">
        <v>2024</v>
      </c>
      <c r="K1316" s="3" t="s">
        <v>30</v>
      </c>
      <c r="L1316" s="3" t="s">
        <v>30</v>
      </c>
      <c r="M1316" s="3" t="s">
        <v>30</v>
      </c>
      <c r="N1316" s="3" t="s">
        <v>30</v>
      </c>
      <c r="O1316" s="3" t="s">
        <v>30</v>
      </c>
      <c r="P1316" s="3">
        <v>5000</v>
      </c>
      <c r="Q1316" s="3" t="s">
        <v>30</v>
      </c>
      <c r="R1316" s="8"/>
      <c r="S1316" s="9" t="str">
        <f t="shared" si="154"/>
        <v/>
      </c>
      <c r="T1316" s="2"/>
      <c r="U1316" s="2"/>
      <c r="V1316" s="2"/>
      <c r="W1316" s="2"/>
    </row>
    <row r="1317" spans="1:23" ht="14.5" hidden="1" x14ac:dyDescent="0.35">
      <c r="A1317" s="3" t="s">
        <v>2248</v>
      </c>
      <c r="B1317" s="3" t="str">
        <f>INDEX('Plant data'!D:D,MATCH('Blast furnaces'!$A1317,'Plant data'!$A:$A,0))</f>
        <v>Samalaju</v>
      </c>
      <c r="C1317" s="3" t="str">
        <f>INDEX('Plant data'!E:E,MATCH('Blast furnaces'!$A1317,'Plant data'!$A:$A,0))</f>
        <v>Sarawak</v>
      </c>
      <c r="D1317" s="3" t="str">
        <f>INDEX('Plant data'!F:F,MATCH('Blast furnaces'!$A1317,'Plant data'!$A:$A,0))</f>
        <v>Malaysia</v>
      </c>
      <c r="E1317" s="3" t="s">
        <v>2251</v>
      </c>
      <c r="F1317" s="3" t="s">
        <v>180</v>
      </c>
      <c r="G1317" s="5" t="s">
        <v>2250</v>
      </c>
      <c r="H1317" s="3" t="s">
        <v>313</v>
      </c>
      <c r="I1317" s="3">
        <v>2020</v>
      </c>
      <c r="J1317" s="3" t="s">
        <v>30</v>
      </c>
      <c r="K1317" s="3" t="s">
        <v>30</v>
      </c>
      <c r="L1317" s="3" t="s">
        <v>30</v>
      </c>
      <c r="M1317" s="3" t="s">
        <v>30</v>
      </c>
      <c r="N1317" s="3" t="s">
        <v>30</v>
      </c>
      <c r="O1317" s="3" t="s">
        <v>30</v>
      </c>
      <c r="P1317" s="3">
        <v>5000</v>
      </c>
      <c r="Q1317" s="3" t="s">
        <v>30</v>
      </c>
      <c r="R1317" s="8"/>
      <c r="S1317" s="9" t="str">
        <f t="shared" si="154"/>
        <v/>
      </c>
      <c r="T1317" s="2"/>
      <c r="U1317" s="2"/>
      <c r="V1317" s="2"/>
      <c r="W1317" s="2"/>
    </row>
    <row r="1318" spans="1:23" ht="14.5" hidden="1" x14ac:dyDescent="0.35">
      <c r="A1318" s="3" t="s">
        <v>2252</v>
      </c>
      <c r="B1318" s="3" t="str">
        <f>INDEX('Plant data'!D:D,MATCH('Blast furnaces'!$A1318,'Plant data'!$A:$A,0))</f>
        <v>Kemaman</v>
      </c>
      <c r="C1318" s="3" t="str">
        <f>INDEX('Plant data'!E:E,MATCH('Blast furnaces'!$A1318,'Plant data'!$A:$A,0))</f>
        <v>Terengganu</v>
      </c>
      <c r="D1318" s="3" t="str">
        <f>INDEX('Plant data'!F:F,MATCH('Blast furnaces'!$A1318,'Plant data'!$A:$A,0))</f>
        <v>Malaysia</v>
      </c>
      <c r="E1318" s="3" t="s">
        <v>2253</v>
      </c>
      <c r="F1318" s="3" t="s">
        <v>33</v>
      </c>
      <c r="G1318" s="5" t="s">
        <v>2254</v>
      </c>
      <c r="H1318" s="3" t="s">
        <v>29</v>
      </c>
      <c r="I1318" s="3" t="s">
        <v>30</v>
      </c>
      <c r="J1318" s="3" t="s">
        <v>30</v>
      </c>
      <c r="K1318" s="3" t="s">
        <v>30</v>
      </c>
      <c r="L1318" s="3" t="s">
        <v>30</v>
      </c>
      <c r="M1318" s="3" t="s">
        <v>30</v>
      </c>
      <c r="N1318" s="3" t="s">
        <v>30</v>
      </c>
      <c r="O1318" s="3" t="s">
        <v>30</v>
      </c>
      <c r="P1318" s="3">
        <v>700</v>
      </c>
      <c r="Q1318" s="3">
        <v>670</v>
      </c>
      <c r="R1318" s="8"/>
      <c r="S1318" s="9" t="str">
        <f t="shared" si="154"/>
        <v/>
      </c>
      <c r="T1318" s="9" t="str">
        <f t="shared" ref="T1318:T1322" si="157">IF(R1318="","",EDATE(S1318,240))</f>
        <v/>
      </c>
      <c r="U1318" s="2"/>
      <c r="V1318" s="2"/>
      <c r="W1318" s="2"/>
    </row>
    <row r="1319" spans="1:23" ht="14.5" hidden="1" x14ac:dyDescent="0.35">
      <c r="A1319" s="3" t="s">
        <v>2252</v>
      </c>
      <c r="B1319" s="3" t="str">
        <f>INDEX('Plant data'!D:D,MATCH('Blast furnaces'!$A1319,'Plant data'!$A:$A,0))</f>
        <v>Kemaman</v>
      </c>
      <c r="C1319" s="3" t="str">
        <f>INDEX('Plant data'!E:E,MATCH('Blast furnaces'!$A1319,'Plant data'!$A:$A,0))</f>
        <v>Terengganu</v>
      </c>
      <c r="D1319" s="3" t="str">
        <f>INDEX('Plant data'!F:F,MATCH('Blast furnaces'!$A1319,'Plant data'!$A:$A,0))</f>
        <v>Malaysia</v>
      </c>
      <c r="E1319" s="3" t="s">
        <v>2255</v>
      </c>
      <c r="F1319" s="3" t="s">
        <v>27</v>
      </c>
      <c r="G1319" s="5" t="s">
        <v>2254</v>
      </c>
      <c r="H1319" s="3" t="s">
        <v>29</v>
      </c>
      <c r="I1319" s="3" t="s">
        <v>30</v>
      </c>
      <c r="J1319" s="6">
        <v>44640</v>
      </c>
      <c r="K1319" s="3">
        <v>2023</v>
      </c>
      <c r="L1319" s="3">
        <v>2</v>
      </c>
      <c r="M1319" s="3" t="s">
        <v>30</v>
      </c>
      <c r="N1319" s="3" t="s">
        <v>30</v>
      </c>
      <c r="O1319" s="3" t="s">
        <v>30</v>
      </c>
      <c r="P1319" s="3">
        <v>1700</v>
      </c>
      <c r="Q1319" s="3">
        <v>1380</v>
      </c>
      <c r="R1319" s="8"/>
      <c r="S1319" s="9" t="str">
        <f t="shared" si="154"/>
        <v/>
      </c>
      <c r="T1319" s="9" t="str">
        <f t="shared" si="157"/>
        <v/>
      </c>
      <c r="U1319" s="2"/>
      <c r="V1319" s="2"/>
      <c r="W1319" s="2"/>
    </row>
    <row r="1320" spans="1:23" ht="14.5" hidden="1" x14ac:dyDescent="0.35">
      <c r="A1320" s="3" t="s">
        <v>2256</v>
      </c>
      <c r="B1320" s="3" t="str">
        <f>INDEX('Plant data'!D:D,MATCH('Blast furnaces'!$A1320,'Plant data'!$A:$A,0))</f>
        <v>Prai</v>
      </c>
      <c r="C1320" s="3" t="str">
        <f>INDEX('Plant data'!E:E,MATCH('Blast furnaces'!$A1320,'Plant data'!$A:$A,0))</f>
        <v>Penang</v>
      </c>
      <c r="D1320" s="3" t="str">
        <f>INDEX('Plant data'!F:F,MATCH('Blast furnaces'!$A1320,'Plant data'!$A:$A,0))</f>
        <v>Malaysia</v>
      </c>
      <c r="E1320" s="3" t="s">
        <v>2257</v>
      </c>
      <c r="F1320" s="3" t="s">
        <v>62</v>
      </c>
      <c r="G1320" s="5" t="s">
        <v>2258</v>
      </c>
      <c r="H1320" s="3" t="s">
        <v>29</v>
      </c>
      <c r="I1320" s="3" t="s">
        <v>30</v>
      </c>
      <c r="J1320" s="3">
        <v>2008</v>
      </c>
      <c r="K1320" s="3">
        <v>2011</v>
      </c>
      <c r="L1320" s="3">
        <v>14</v>
      </c>
      <c r="M1320" s="3" t="s">
        <v>30</v>
      </c>
      <c r="N1320" s="3" t="s">
        <v>30</v>
      </c>
      <c r="O1320" s="3" t="s">
        <v>30</v>
      </c>
      <c r="P1320" s="3">
        <v>500</v>
      </c>
      <c r="Q1320" s="3">
        <v>450</v>
      </c>
      <c r="R1320" s="8"/>
      <c r="S1320" s="9" t="str">
        <f t="shared" si="154"/>
        <v/>
      </c>
      <c r="T1320" s="9" t="str">
        <f t="shared" si="157"/>
        <v/>
      </c>
      <c r="U1320" s="2"/>
      <c r="V1320" s="2"/>
      <c r="W1320" s="2"/>
    </row>
    <row r="1321" spans="1:23" ht="14.5" hidden="1" x14ac:dyDescent="0.35">
      <c r="A1321" s="3" t="s">
        <v>2259</v>
      </c>
      <c r="B1321" s="3" t="str">
        <f>INDEX('Plant data'!D:D,MATCH('Blast furnaces'!$A1321,'Plant data'!$A:$A,0))</f>
        <v>Kuantan</v>
      </c>
      <c r="C1321" s="3" t="str">
        <f>INDEX('Plant data'!E:E,MATCH('Blast furnaces'!$A1321,'Plant data'!$A:$A,0))</f>
        <v>Pahang</v>
      </c>
      <c r="D1321" s="3" t="str">
        <f>INDEX('Plant data'!F:F,MATCH('Blast furnaces'!$A1321,'Plant data'!$A:$A,0))</f>
        <v>Malaysia</v>
      </c>
      <c r="E1321" s="3" t="s">
        <v>2260</v>
      </c>
      <c r="F1321" s="3" t="s">
        <v>33</v>
      </c>
      <c r="G1321" s="5" t="s">
        <v>2261</v>
      </c>
      <c r="H1321" s="3" t="s">
        <v>29</v>
      </c>
      <c r="I1321" s="3" t="s">
        <v>30</v>
      </c>
      <c r="J1321" s="7">
        <v>42675</v>
      </c>
      <c r="K1321" s="3">
        <v>2018</v>
      </c>
      <c r="L1321" s="3">
        <v>7</v>
      </c>
      <c r="M1321" s="3" t="s">
        <v>30</v>
      </c>
      <c r="N1321" s="3" t="s">
        <v>30</v>
      </c>
      <c r="O1321" s="3" t="s">
        <v>30</v>
      </c>
      <c r="P1321" s="3">
        <v>1750</v>
      </c>
      <c r="Q1321" s="3">
        <v>1080</v>
      </c>
      <c r="R1321" s="8"/>
      <c r="S1321" s="9" t="str">
        <f t="shared" si="154"/>
        <v/>
      </c>
      <c r="T1321" s="9" t="str">
        <f t="shared" si="157"/>
        <v/>
      </c>
      <c r="U1321" s="2"/>
      <c r="V1321" s="2"/>
      <c r="W1321" s="2"/>
    </row>
    <row r="1322" spans="1:23" ht="14.5" hidden="1" x14ac:dyDescent="0.35">
      <c r="A1322" s="3" t="s">
        <v>2259</v>
      </c>
      <c r="B1322" s="3" t="str">
        <f>INDEX('Plant data'!D:D,MATCH('Blast furnaces'!$A1322,'Plant data'!$A:$A,0))</f>
        <v>Kuantan</v>
      </c>
      <c r="C1322" s="3" t="str">
        <f>INDEX('Plant data'!E:E,MATCH('Blast furnaces'!$A1322,'Plant data'!$A:$A,0))</f>
        <v>Pahang</v>
      </c>
      <c r="D1322" s="3" t="str">
        <f>INDEX('Plant data'!F:F,MATCH('Blast furnaces'!$A1322,'Plant data'!$A:$A,0))</f>
        <v>Malaysia</v>
      </c>
      <c r="E1322" s="3" t="s">
        <v>2262</v>
      </c>
      <c r="F1322" s="3" t="s">
        <v>27</v>
      </c>
      <c r="G1322" s="5" t="s">
        <v>2261</v>
      </c>
      <c r="H1322" s="3" t="s">
        <v>29</v>
      </c>
      <c r="I1322" s="3" t="s">
        <v>30</v>
      </c>
      <c r="J1322" s="7">
        <v>42675</v>
      </c>
      <c r="K1322" s="3">
        <v>2018</v>
      </c>
      <c r="L1322" s="3">
        <v>7</v>
      </c>
      <c r="M1322" s="3" t="s">
        <v>30</v>
      </c>
      <c r="N1322" s="3" t="s">
        <v>30</v>
      </c>
      <c r="O1322" s="3" t="s">
        <v>30</v>
      </c>
      <c r="P1322" s="3">
        <v>1750</v>
      </c>
      <c r="Q1322" s="3">
        <v>1080</v>
      </c>
      <c r="R1322" s="8"/>
      <c r="S1322" s="9" t="str">
        <f t="shared" si="154"/>
        <v/>
      </c>
      <c r="T1322" s="9" t="str">
        <f t="shared" si="157"/>
        <v/>
      </c>
      <c r="U1322" s="2"/>
      <c r="V1322" s="2"/>
      <c r="W1322" s="2"/>
    </row>
    <row r="1323" spans="1:23" ht="14.5" hidden="1" x14ac:dyDescent="0.35">
      <c r="A1323" s="3" t="s">
        <v>2263</v>
      </c>
      <c r="B1323" s="3" t="str">
        <f>INDEX('Plant data'!D:D,MATCH('Blast furnaces'!$A1323,'Plant data'!$A:$A,0))</f>
        <v>Ajaokuta</v>
      </c>
      <c r="C1323" s="3" t="str">
        <f>INDEX('Plant data'!E:E,MATCH('Blast furnaces'!$A1323,'Plant data'!$A:$A,0))</f>
        <v>Kogi State</v>
      </c>
      <c r="D1323" s="3" t="str">
        <f>INDEX('Plant data'!F:F,MATCH('Blast furnaces'!$A1323,'Plant data'!$A:$A,0))</f>
        <v>Nigeria</v>
      </c>
      <c r="E1323" s="3" t="s">
        <v>2264</v>
      </c>
      <c r="F1323" s="3" t="s">
        <v>62</v>
      </c>
      <c r="G1323" s="5" t="s">
        <v>2265</v>
      </c>
      <c r="H1323" s="3" t="s">
        <v>224</v>
      </c>
      <c r="I1323" s="3" t="s">
        <v>30</v>
      </c>
      <c r="J1323" s="3">
        <v>1979</v>
      </c>
      <c r="K1323" s="3" t="s">
        <v>30</v>
      </c>
      <c r="L1323" s="3" t="s">
        <v>30</v>
      </c>
      <c r="M1323" s="3" t="s">
        <v>30</v>
      </c>
      <c r="N1323" s="3" t="s">
        <v>30</v>
      </c>
      <c r="O1323" s="3" t="s">
        <v>30</v>
      </c>
      <c r="P1323" s="3">
        <v>1355</v>
      </c>
      <c r="Q1323" s="3">
        <v>2000</v>
      </c>
      <c r="R1323" s="8"/>
      <c r="S1323" s="9" t="str">
        <f t="shared" si="154"/>
        <v/>
      </c>
      <c r="T1323" s="2"/>
      <c r="U1323" s="2"/>
      <c r="V1323" s="2"/>
      <c r="W1323" s="2"/>
    </row>
    <row r="1324" spans="1:23" ht="14.5" hidden="1" x14ac:dyDescent="0.35">
      <c r="A1324" s="3" t="s">
        <v>2266</v>
      </c>
      <c r="B1324" s="3" t="str">
        <f>INDEX('Plant data'!D:D,MATCH('Blast furnaces'!$A1324,'Plant data'!$A:$A,0))</f>
        <v>Velsen-Noord</v>
      </c>
      <c r="C1324" s="3" t="str">
        <f>INDEX('Plant data'!E:E,MATCH('Blast furnaces'!$A1324,'Plant data'!$A:$A,0))</f>
        <v>North Holland</v>
      </c>
      <c r="D1324" s="3" t="str">
        <f>INDEX('Plant data'!F:F,MATCH('Blast furnaces'!$A1324,'Plant data'!$A:$A,0))</f>
        <v>Netherlands</v>
      </c>
      <c r="E1324" s="3" t="s">
        <v>2267</v>
      </c>
      <c r="F1324" s="3" t="s">
        <v>141</v>
      </c>
      <c r="G1324" s="5" t="s">
        <v>2268</v>
      </c>
      <c r="H1324" s="3" t="s">
        <v>40</v>
      </c>
      <c r="I1324" s="3" t="s">
        <v>30</v>
      </c>
      <c r="J1324" s="3" t="s">
        <v>30</v>
      </c>
      <c r="K1324" s="3">
        <v>1992</v>
      </c>
      <c r="L1324" s="3">
        <v>38</v>
      </c>
      <c r="M1324" s="3" t="s">
        <v>30</v>
      </c>
      <c r="N1324" s="3" t="s">
        <v>30</v>
      </c>
      <c r="O1324" s="3">
        <v>2030</v>
      </c>
      <c r="P1324" s="3">
        <v>3540</v>
      </c>
      <c r="Q1324" s="3">
        <v>3790</v>
      </c>
      <c r="R1324" s="3">
        <v>2006</v>
      </c>
      <c r="S1324" s="9">
        <f t="shared" si="154"/>
        <v>38718</v>
      </c>
      <c r="T1324" s="9">
        <f t="shared" ref="T1324:T1325" si="158">IF(R1324="","",EDATE(S1324,240))</f>
        <v>46023</v>
      </c>
      <c r="U1324" s="2"/>
      <c r="V1324" s="2"/>
      <c r="W1324" s="2"/>
    </row>
    <row r="1325" spans="1:23" ht="14.5" hidden="1" x14ac:dyDescent="0.35">
      <c r="A1325" s="3" t="s">
        <v>2266</v>
      </c>
      <c r="B1325" s="3" t="str">
        <f>INDEX('Plant data'!D:D,MATCH('Blast furnaces'!$A1325,'Plant data'!$A:$A,0))</f>
        <v>Velsen-Noord</v>
      </c>
      <c r="C1325" s="3" t="str">
        <f>INDEX('Plant data'!E:E,MATCH('Blast furnaces'!$A1325,'Plant data'!$A:$A,0))</f>
        <v>North Holland</v>
      </c>
      <c r="D1325" s="3" t="str">
        <f>INDEX('Plant data'!F:F,MATCH('Blast furnaces'!$A1325,'Plant data'!$A:$A,0))</f>
        <v>Netherlands</v>
      </c>
      <c r="E1325" s="3" t="s">
        <v>2269</v>
      </c>
      <c r="F1325" s="3" t="s">
        <v>43</v>
      </c>
      <c r="G1325" s="5" t="s">
        <v>2268</v>
      </c>
      <c r="H1325" s="3" t="s">
        <v>40</v>
      </c>
      <c r="I1325" s="3" t="s">
        <v>30</v>
      </c>
      <c r="J1325" s="3" t="s">
        <v>30</v>
      </c>
      <c r="K1325" s="3">
        <v>1967</v>
      </c>
      <c r="L1325" s="3">
        <v>68</v>
      </c>
      <c r="M1325" s="3" t="s">
        <v>30</v>
      </c>
      <c r="N1325" s="3" t="s">
        <v>30</v>
      </c>
      <c r="O1325" s="3">
        <v>2035</v>
      </c>
      <c r="P1325" s="3">
        <v>2770</v>
      </c>
      <c r="Q1325" s="3">
        <v>2328</v>
      </c>
      <c r="R1325" s="6">
        <v>45328</v>
      </c>
      <c r="S1325" s="9">
        <f t="shared" si="154"/>
        <v>45328</v>
      </c>
      <c r="T1325" s="9">
        <f t="shared" si="158"/>
        <v>52633</v>
      </c>
      <c r="U1325" s="2"/>
      <c r="V1325" s="2"/>
      <c r="W1325" s="2"/>
    </row>
    <row r="1326" spans="1:23" ht="14.5" hidden="1" x14ac:dyDescent="0.35">
      <c r="A1326" s="3" t="s">
        <v>2270</v>
      </c>
      <c r="B1326" s="3" t="str">
        <f>INDEX('Plant data'!D:D,MATCH('Blast furnaces'!$A1326,'Plant data'!$A:$A,0))</f>
        <v>Chimbote</v>
      </c>
      <c r="C1326" s="3" t="str">
        <f>INDEX('Plant data'!E:E,MATCH('Blast furnaces'!$A1326,'Plant data'!$A:$A,0))</f>
        <v>Áncash</v>
      </c>
      <c r="D1326" s="3" t="str">
        <f>INDEX('Plant data'!F:F,MATCH('Blast furnaces'!$A1326,'Plant data'!$A:$A,0))</f>
        <v>Peru</v>
      </c>
      <c r="E1326" s="3" t="s">
        <v>2271</v>
      </c>
      <c r="F1326" s="3" t="s">
        <v>62</v>
      </c>
      <c r="G1326" s="5" t="s">
        <v>2272</v>
      </c>
      <c r="H1326" s="3" t="s">
        <v>53</v>
      </c>
      <c r="I1326" s="3" t="s">
        <v>30</v>
      </c>
      <c r="J1326" s="3" t="s">
        <v>30</v>
      </c>
      <c r="K1326" s="3">
        <v>1967</v>
      </c>
      <c r="L1326" s="3">
        <v>58</v>
      </c>
      <c r="M1326" s="3" t="s">
        <v>30</v>
      </c>
      <c r="N1326" s="6">
        <v>39752</v>
      </c>
      <c r="O1326" s="3" t="s">
        <v>30</v>
      </c>
      <c r="P1326" s="3">
        <v>400</v>
      </c>
      <c r="Q1326" s="3" t="s">
        <v>30</v>
      </c>
      <c r="R1326" s="8"/>
      <c r="S1326" s="9" t="str">
        <f t="shared" si="154"/>
        <v/>
      </c>
      <c r="T1326" s="2"/>
      <c r="U1326" s="2"/>
      <c r="V1326" s="2"/>
      <c r="W1326" s="2"/>
    </row>
    <row r="1327" spans="1:23" ht="14.5" hidden="1" x14ac:dyDescent="0.35">
      <c r="A1327" s="3" t="s">
        <v>2273</v>
      </c>
      <c r="B1327" s="3" t="str">
        <f>INDEX('Plant data'!D:D,MATCH('Blast furnaces'!$A1327,'Plant data'!$A:$A,0))</f>
        <v>Maasim</v>
      </c>
      <c r="C1327" s="3" t="str">
        <f>INDEX('Plant data'!E:E,MATCH('Blast furnaces'!$A1327,'Plant data'!$A:$A,0))</f>
        <v>Sarangani</v>
      </c>
      <c r="D1327" s="3" t="str">
        <f>INDEX('Plant data'!F:F,MATCH('Blast furnaces'!$A1327,'Plant data'!$A:$A,0))</f>
        <v>Philippines</v>
      </c>
      <c r="E1327" s="3" t="s">
        <v>2274</v>
      </c>
      <c r="F1327" s="3" t="s">
        <v>33</v>
      </c>
      <c r="G1327" s="5" t="s">
        <v>2275</v>
      </c>
      <c r="H1327" s="3" t="s">
        <v>224</v>
      </c>
      <c r="I1327" s="3" t="s">
        <v>30</v>
      </c>
      <c r="J1327" s="3">
        <v>2019</v>
      </c>
      <c r="K1327" s="3">
        <v>2025</v>
      </c>
      <c r="L1327" s="3">
        <v>0</v>
      </c>
      <c r="M1327" s="3" t="s">
        <v>30</v>
      </c>
      <c r="N1327" s="3" t="s">
        <v>30</v>
      </c>
      <c r="O1327" s="3" t="s">
        <v>30</v>
      </c>
      <c r="P1327" s="3">
        <v>895</v>
      </c>
      <c r="Q1327" s="3">
        <v>630</v>
      </c>
      <c r="R1327" s="8"/>
      <c r="S1327" s="9" t="str">
        <f t="shared" si="154"/>
        <v/>
      </c>
      <c r="T1327" s="2"/>
      <c r="U1327" s="2"/>
      <c r="V1327" s="2"/>
      <c r="W1327" s="2"/>
    </row>
    <row r="1328" spans="1:23" ht="14.5" hidden="1" x14ac:dyDescent="0.35">
      <c r="A1328" s="3" t="s">
        <v>2273</v>
      </c>
      <c r="B1328" s="3" t="str">
        <f>INDEX('Plant data'!D:D,MATCH('Blast furnaces'!$A1328,'Plant data'!$A:$A,0))</f>
        <v>Maasim</v>
      </c>
      <c r="C1328" s="3" t="str">
        <f>INDEX('Plant data'!E:E,MATCH('Blast furnaces'!$A1328,'Plant data'!$A:$A,0))</f>
        <v>Sarangani</v>
      </c>
      <c r="D1328" s="3" t="str">
        <f>INDEX('Plant data'!F:F,MATCH('Blast furnaces'!$A1328,'Plant data'!$A:$A,0))</f>
        <v>Philippines</v>
      </c>
      <c r="E1328" s="3" t="s">
        <v>2276</v>
      </c>
      <c r="F1328" s="3" t="s">
        <v>27</v>
      </c>
      <c r="G1328" s="5" t="s">
        <v>2275</v>
      </c>
      <c r="H1328" s="3" t="s">
        <v>224</v>
      </c>
      <c r="I1328" s="3" t="s">
        <v>30</v>
      </c>
      <c r="J1328" s="3">
        <v>2019</v>
      </c>
      <c r="K1328" s="3">
        <v>2025</v>
      </c>
      <c r="L1328" s="3">
        <v>0</v>
      </c>
      <c r="M1328" s="3" t="s">
        <v>30</v>
      </c>
      <c r="N1328" s="3" t="s">
        <v>30</v>
      </c>
      <c r="O1328" s="3" t="s">
        <v>30</v>
      </c>
      <c r="P1328" s="3">
        <v>895</v>
      </c>
      <c r="Q1328" s="3">
        <v>630</v>
      </c>
      <c r="R1328" s="8"/>
      <c r="S1328" s="9" t="str">
        <f t="shared" si="154"/>
        <v/>
      </c>
      <c r="T1328" s="2"/>
      <c r="U1328" s="2"/>
      <c r="V1328" s="2"/>
      <c r="W1328" s="2"/>
    </row>
    <row r="1329" spans="1:23" ht="14.5" hidden="1" x14ac:dyDescent="0.35">
      <c r="A1329" s="3" t="s">
        <v>2277</v>
      </c>
      <c r="B1329" s="3" t="str">
        <f>INDEX('Plant data'!D:D,MATCH('Blast furnaces'!$A1329,'Plant data'!$A:$A,0))</f>
        <v>Karachi</v>
      </c>
      <c r="C1329" s="3" t="str">
        <f>INDEX('Plant data'!E:E,MATCH('Blast furnaces'!$A1329,'Plant data'!$A:$A,0))</f>
        <v>Sindh</v>
      </c>
      <c r="D1329" s="3" t="str">
        <f>INDEX('Plant data'!F:F,MATCH('Blast furnaces'!$A1329,'Plant data'!$A:$A,0))</f>
        <v>Pakistan</v>
      </c>
      <c r="E1329" s="3" t="s">
        <v>2278</v>
      </c>
      <c r="F1329" s="3" t="s">
        <v>33</v>
      </c>
      <c r="G1329" s="5" t="s">
        <v>2279</v>
      </c>
      <c r="H1329" s="3" t="s">
        <v>190</v>
      </c>
      <c r="I1329" s="3" t="s">
        <v>30</v>
      </c>
      <c r="J1329" s="3" t="s">
        <v>30</v>
      </c>
      <c r="K1329" s="3">
        <v>1981</v>
      </c>
      <c r="L1329" s="3">
        <v>43.41</v>
      </c>
      <c r="M1329" s="3" t="s">
        <v>30</v>
      </c>
      <c r="N1329" s="3">
        <v>2015</v>
      </c>
      <c r="O1329" s="4">
        <v>45444</v>
      </c>
      <c r="P1329" s="3">
        <v>615</v>
      </c>
      <c r="Q1329" s="3" t="s">
        <v>30</v>
      </c>
      <c r="R1329" s="4">
        <v>42036</v>
      </c>
      <c r="S1329" s="9">
        <f t="shared" si="154"/>
        <v>42036</v>
      </c>
      <c r="T1329" s="2"/>
      <c r="U1329" s="2"/>
      <c r="V1329" s="2"/>
      <c r="W1329" s="2"/>
    </row>
    <row r="1330" spans="1:23" ht="14.5" hidden="1" x14ac:dyDescent="0.35">
      <c r="A1330" s="3" t="s">
        <v>2277</v>
      </c>
      <c r="B1330" s="3" t="str">
        <f>INDEX('Plant data'!D:D,MATCH('Blast furnaces'!$A1330,'Plant data'!$A:$A,0))</f>
        <v>Karachi</v>
      </c>
      <c r="C1330" s="3" t="str">
        <f>INDEX('Plant data'!E:E,MATCH('Blast furnaces'!$A1330,'Plant data'!$A:$A,0))</f>
        <v>Sindh</v>
      </c>
      <c r="D1330" s="3" t="str">
        <f>INDEX('Plant data'!F:F,MATCH('Blast furnaces'!$A1330,'Plant data'!$A:$A,0))</f>
        <v>Pakistan</v>
      </c>
      <c r="E1330" s="3" t="s">
        <v>2280</v>
      </c>
      <c r="F1330" s="3" t="s">
        <v>27</v>
      </c>
      <c r="G1330" s="5" t="s">
        <v>2279</v>
      </c>
      <c r="H1330" s="3" t="s">
        <v>190</v>
      </c>
      <c r="I1330" s="3" t="s">
        <v>30</v>
      </c>
      <c r="J1330" s="3" t="s">
        <v>30</v>
      </c>
      <c r="K1330" s="3" t="s">
        <v>30</v>
      </c>
      <c r="L1330" s="3" t="s">
        <v>30</v>
      </c>
      <c r="M1330" s="3" t="s">
        <v>30</v>
      </c>
      <c r="N1330" s="3">
        <v>2015</v>
      </c>
      <c r="O1330" s="4">
        <v>45444</v>
      </c>
      <c r="P1330" s="3">
        <v>615</v>
      </c>
      <c r="Q1330" s="3" t="s">
        <v>30</v>
      </c>
      <c r="R1330" s="7">
        <v>41974</v>
      </c>
      <c r="S1330" s="9">
        <f t="shared" si="154"/>
        <v>41974</v>
      </c>
      <c r="T1330" s="2"/>
      <c r="U1330" s="2"/>
      <c r="V1330" s="2"/>
      <c r="W1330" s="2"/>
    </row>
    <row r="1331" spans="1:23" ht="14.5" hidden="1" x14ac:dyDescent="0.35">
      <c r="A1331" s="3" t="s">
        <v>2281</v>
      </c>
      <c r="B1331" s="3" t="str">
        <f>INDEX('Plant data'!D:D,MATCH('Blast furnaces'!$A1331,'Plant data'!$A:$A,0))</f>
        <v>Karachi</v>
      </c>
      <c r="C1331" s="3" t="str">
        <f>INDEX('Plant data'!E:E,MATCH('Blast furnaces'!$A1331,'Plant data'!$A:$A,0))</f>
        <v>Sindh</v>
      </c>
      <c r="D1331" s="3" t="str">
        <f>INDEX('Plant data'!F:F,MATCH('Blast furnaces'!$A1331,'Plant data'!$A:$A,0))</f>
        <v>Pakistan</v>
      </c>
      <c r="E1331" s="3" t="s">
        <v>2282</v>
      </c>
      <c r="F1331" s="3" t="s">
        <v>62</v>
      </c>
      <c r="G1331" s="5" t="s">
        <v>2283</v>
      </c>
      <c r="H1331" s="3" t="s">
        <v>313</v>
      </c>
      <c r="I1331" s="6">
        <v>45183</v>
      </c>
      <c r="J1331" s="3" t="s">
        <v>30</v>
      </c>
      <c r="K1331" s="3">
        <v>2025</v>
      </c>
      <c r="L1331" s="3">
        <v>0</v>
      </c>
      <c r="M1331" s="3" t="s">
        <v>30</v>
      </c>
      <c r="N1331" s="3" t="s">
        <v>30</v>
      </c>
      <c r="O1331" s="3" t="s">
        <v>30</v>
      </c>
      <c r="P1331" s="3">
        <v>4500</v>
      </c>
      <c r="Q1331" s="3" t="s">
        <v>30</v>
      </c>
      <c r="R1331" s="8"/>
      <c r="S1331" s="9" t="str">
        <f t="shared" si="154"/>
        <v/>
      </c>
      <c r="T1331" s="2"/>
      <c r="U1331" s="2"/>
      <c r="V1331" s="2"/>
      <c r="W1331" s="2"/>
    </row>
    <row r="1332" spans="1:23" ht="14.5" hidden="1" x14ac:dyDescent="0.35">
      <c r="A1332" s="3" t="s">
        <v>2284</v>
      </c>
      <c r="B1332" s="3" t="str">
        <f>INDEX('Plant data'!D:D,MATCH('Blast furnaces'!$A1332,'Plant data'!$A:$A,0))</f>
        <v>Dabrowa Gornicza</v>
      </c>
      <c r="C1332" s="3" t="str">
        <f>INDEX('Plant data'!E:E,MATCH('Blast furnaces'!$A1332,'Plant data'!$A:$A,0))</f>
        <v>Silesia</v>
      </c>
      <c r="D1332" s="3" t="str">
        <f>INDEX('Plant data'!F:F,MATCH('Blast furnaces'!$A1332,'Plant data'!$A:$A,0))</f>
        <v>Poland</v>
      </c>
      <c r="E1332" s="3" t="s">
        <v>2285</v>
      </c>
      <c r="F1332" s="3" t="s">
        <v>27</v>
      </c>
      <c r="G1332" s="3" t="s">
        <v>2286</v>
      </c>
      <c r="H1332" s="3" t="s">
        <v>29</v>
      </c>
      <c r="I1332" s="3" t="s">
        <v>30</v>
      </c>
      <c r="J1332" s="3" t="s">
        <v>30</v>
      </c>
      <c r="K1332" s="3">
        <v>1986</v>
      </c>
      <c r="L1332" s="3">
        <v>39</v>
      </c>
      <c r="M1332" s="3" t="s">
        <v>30</v>
      </c>
      <c r="N1332" s="3" t="s">
        <v>30</v>
      </c>
      <c r="O1332" s="3" t="s">
        <v>30</v>
      </c>
      <c r="P1332" s="3">
        <v>2300</v>
      </c>
      <c r="Q1332" s="3" t="s">
        <v>30</v>
      </c>
      <c r="R1332" s="4">
        <v>45139</v>
      </c>
      <c r="S1332" s="9">
        <f t="shared" si="154"/>
        <v>45139</v>
      </c>
      <c r="T1332" s="9">
        <f t="shared" ref="T1332:T1333" si="159">IF(R1332="","",EDATE(S1332,240))</f>
        <v>52444</v>
      </c>
      <c r="U1332" s="2"/>
      <c r="V1332" s="2"/>
      <c r="W1332" s="2"/>
    </row>
    <row r="1333" spans="1:23" ht="14.5" hidden="1" x14ac:dyDescent="0.35">
      <c r="A1333" s="3" t="s">
        <v>2284</v>
      </c>
      <c r="B1333" s="3" t="str">
        <f>INDEX('Plant data'!D:D,MATCH('Blast furnaces'!$A1333,'Plant data'!$A:$A,0))</f>
        <v>Dabrowa Gornicza</v>
      </c>
      <c r="C1333" s="3" t="str">
        <f>INDEX('Plant data'!E:E,MATCH('Blast furnaces'!$A1333,'Plant data'!$A:$A,0))</f>
        <v>Silesia</v>
      </c>
      <c r="D1333" s="3" t="str">
        <f>INDEX('Plant data'!F:F,MATCH('Blast furnaces'!$A1333,'Plant data'!$A:$A,0))</f>
        <v>Poland</v>
      </c>
      <c r="E1333" s="3" t="s">
        <v>2287</v>
      </c>
      <c r="F1333" s="3" t="s">
        <v>79</v>
      </c>
      <c r="G1333" s="3" t="s">
        <v>2286</v>
      </c>
      <c r="H1333" s="3" t="s">
        <v>29</v>
      </c>
      <c r="I1333" s="3" t="s">
        <v>30</v>
      </c>
      <c r="J1333" s="3" t="s">
        <v>30</v>
      </c>
      <c r="K1333" s="3">
        <v>1987</v>
      </c>
      <c r="L1333" s="3">
        <v>38</v>
      </c>
      <c r="M1333" s="3" t="s">
        <v>30</v>
      </c>
      <c r="N1333" s="3" t="s">
        <v>30</v>
      </c>
      <c r="O1333" s="3" t="s">
        <v>30</v>
      </c>
      <c r="P1333" s="3">
        <v>2200</v>
      </c>
      <c r="Q1333" s="3" t="s">
        <v>30</v>
      </c>
      <c r="R1333" s="8"/>
      <c r="S1333" s="9" t="str">
        <f t="shared" si="154"/>
        <v/>
      </c>
      <c r="T1333" s="9" t="str">
        <f t="shared" si="159"/>
        <v/>
      </c>
      <c r="U1333" s="2"/>
      <c r="V1333" s="2"/>
      <c r="W1333" s="2"/>
    </row>
    <row r="1334" spans="1:23" ht="14.5" hidden="1" x14ac:dyDescent="0.35">
      <c r="A1334" s="3" t="s">
        <v>2288</v>
      </c>
      <c r="B1334" s="3" t="str">
        <f>INDEX('Plant data'!D:D,MATCH('Blast furnaces'!$A1334,'Plant data'!$A:$A,0))</f>
        <v>Kraków</v>
      </c>
      <c r="C1334" s="3" t="str">
        <f>INDEX('Plant data'!E:E,MATCH('Blast furnaces'!$A1334,'Plant data'!$A:$A,0))</f>
        <v>Lesser Poland</v>
      </c>
      <c r="D1334" s="3" t="str">
        <f>INDEX('Plant data'!F:F,MATCH('Blast furnaces'!$A1334,'Plant data'!$A:$A,0))</f>
        <v>Poland</v>
      </c>
      <c r="E1334" s="3" t="s">
        <v>2289</v>
      </c>
      <c r="F1334" s="3" t="s">
        <v>39</v>
      </c>
      <c r="G1334" s="3" t="s">
        <v>2290</v>
      </c>
      <c r="H1334" s="3" t="s">
        <v>190</v>
      </c>
      <c r="I1334" s="3" t="s">
        <v>30</v>
      </c>
      <c r="J1334" s="3" t="s">
        <v>30</v>
      </c>
      <c r="K1334" s="3" t="s">
        <v>30</v>
      </c>
      <c r="L1334" s="3" t="s">
        <v>30</v>
      </c>
      <c r="M1334" s="3" t="s">
        <v>30</v>
      </c>
      <c r="N1334" s="7">
        <v>43770</v>
      </c>
      <c r="O1334" s="3">
        <v>2020</v>
      </c>
      <c r="P1334" s="3">
        <v>1310</v>
      </c>
      <c r="Q1334" s="3" t="s">
        <v>30</v>
      </c>
      <c r="R1334" s="8"/>
      <c r="S1334" s="9" t="str">
        <f t="shared" si="154"/>
        <v/>
      </c>
      <c r="T1334" s="2"/>
      <c r="U1334" s="2"/>
      <c r="V1334" s="2"/>
      <c r="W1334" s="2"/>
    </row>
    <row r="1335" spans="1:23" ht="14.5" hidden="1" x14ac:dyDescent="0.35">
      <c r="A1335" s="3" t="s">
        <v>2291</v>
      </c>
      <c r="B1335" s="3" t="str">
        <f>INDEX('Plant data'!D:D,MATCH('Blast furnaces'!$A1335,'Plant data'!$A:$A,0))</f>
        <v>Galati</v>
      </c>
      <c r="C1335" s="3" t="str">
        <f>INDEX('Plant data'!E:E,MATCH('Blast furnaces'!$A1335,'Plant data'!$A:$A,0))</f>
        <v>Galați County</v>
      </c>
      <c r="D1335" s="3" t="str">
        <f>INDEX('Plant data'!F:F,MATCH('Blast furnaces'!$A1335,'Plant data'!$A:$A,0))</f>
        <v>Romania</v>
      </c>
      <c r="E1335" s="3" t="s">
        <v>2292</v>
      </c>
      <c r="F1335" s="3" t="s">
        <v>39</v>
      </c>
      <c r="G1335" s="5" t="s">
        <v>2293</v>
      </c>
      <c r="H1335" s="3" t="s">
        <v>40</v>
      </c>
      <c r="I1335" s="3" t="s">
        <v>30</v>
      </c>
      <c r="J1335" s="3" t="s">
        <v>30</v>
      </c>
      <c r="K1335" s="3">
        <v>1978</v>
      </c>
      <c r="L1335" s="3">
        <v>47</v>
      </c>
      <c r="M1335" s="4">
        <v>44682</v>
      </c>
      <c r="N1335" s="3">
        <v>2024</v>
      </c>
      <c r="O1335" s="3">
        <v>2025</v>
      </c>
      <c r="P1335" s="3">
        <v>2100</v>
      </c>
      <c r="Q1335" s="3">
        <v>3100</v>
      </c>
      <c r="R1335" s="4">
        <v>44986</v>
      </c>
      <c r="S1335" s="9">
        <f t="shared" si="154"/>
        <v>44986</v>
      </c>
      <c r="T1335" s="9">
        <f>IF(R1335="","",EDATE(S1335,240))</f>
        <v>52291</v>
      </c>
      <c r="U1335" s="2"/>
      <c r="V1335" s="2"/>
      <c r="W1335" s="2"/>
    </row>
    <row r="1336" spans="1:23" ht="14.5" hidden="1" x14ac:dyDescent="0.35">
      <c r="A1336" s="3" t="s">
        <v>2294</v>
      </c>
      <c r="B1336" s="3" t="str">
        <f>INDEX('Plant data'!D:D,MATCH('Blast furnaces'!$A1336,'Plant data'!$A:$A,0))</f>
        <v>Smederevo</v>
      </c>
      <c r="C1336" s="3" t="str">
        <f>INDEX('Plant data'!E:E,MATCH('Blast furnaces'!$A1336,'Plant data'!$A:$A,0))</f>
        <v>Podunavlje</v>
      </c>
      <c r="D1336" s="3" t="str">
        <f>INDEX('Plant data'!F:F,MATCH('Blast furnaces'!$A1336,'Plant data'!$A:$A,0))</f>
        <v>Serbia</v>
      </c>
      <c r="E1336" s="3" t="s">
        <v>2295</v>
      </c>
      <c r="F1336" s="3" t="s">
        <v>33</v>
      </c>
      <c r="G1336" s="5" t="s">
        <v>2296</v>
      </c>
      <c r="H1336" s="3" t="s">
        <v>53</v>
      </c>
      <c r="I1336" s="3" t="s">
        <v>30</v>
      </c>
      <c r="J1336" s="3" t="s">
        <v>30</v>
      </c>
      <c r="K1336" s="3">
        <v>1971</v>
      </c>
      <c r="L1336" s="3">
        <v>54</v>
      </c>
      <c r="M1336" s="3" t="s">
        <v>30</v>
      </c>
      <c r="N1336" s="3">
        <v>2023</v>
      </c>
      <c r="O1336" s="3" t="s">
        <v>30</v>
      </c>
      <c r="P1336" s="3">
        <v>900</v>
      </c>
      <c r="Q1336" s="3" t="s">
        <v>30</v>
      </c>
      <c r="R1336" s="3">
        <v>2005</v>
      </c>
      <c r="S1336" s="9">
        <f t="shared" si="154"/>
        <v>38353</v>
      </c>
      <c r="T1336" s="2"/>
      <c r="U1336" s="2"/>
      <c r="V1336" s="2"/>
      <c r="W1336" s="2"/>
    </row>
    <row r="1337" spans="1:23" ht="14.5" hidden="1" x14ac:dyDescent="0.35">
      <c r="A1337" s="3" t="s">
        <v>2294</v>
      </c>
      <c r="B1337" s="3" t="str">
        <f>INDEX('Plant data'!D:D,MATCH('Blast furnaces'!$A1337,'Plant data'!$A:$A,0))</f>
        <v>Smederevo</v>
      </c>
      <c r="C1337" s="3" t="str">
        <f>INDEX('Plant data'!E:E,MATCH('Blast furnaces'!$A1337,'Plant data'!$A:$A,0))</f>
        <v>Podunavlje</v>
      </c>
      <c r="D1337" s="3" t="str">
        <f>INDEX('Plant data'!F:F,MATCH('Blast furnaces'!$A1337,'Plant data'!$A:$A,0))</f>
        <v>Serbia</v>
      </c>
      <c r="E1337" s="3" t="s">
        <v>2297</v>
      </c>
      <c r="F1337" s="3" t="s">
        <v>27</v>
      </c>
      <c r="G1337" s="5" t="s">
        <v>2296</v>
      </c>
      <c r="H1337" s="3" t="s">
        <v>29</v>
      </c>
      <c r="I1337" s="3" t="s">
        <v>30</v>
      </c>
      <c r="J1337" s="3" t="s">
        <v>30</v>
      </c>
      <c r="K1337" s="3">
        <v>1987</v>
      </c>
      <c r="L1337" s="3">
        <v>38</v>
      </c>
      <c r="M1337" s="3" t="s">
        <v>30</v>
      </c>
      <c r="N1337" s="3" t="s">
        <v>30</v>
      </c>
      <c r="O1337" s="3" t="s">
        <v>30</v>
      </c>
      <c r="P1337" s="3">
        <v>1300</v>
      </c>
      <c r="Q1337" s="3" t="s">
        <v>30</v>
      </c>
      <c r="R1337" s="3">
        <v>2007</v>
      </c>
      <c r="S1337" s="9">
        <f t="shared" si="154"/>
        <v>39083</v>
      </c>
      <c r="T1337" s="9">
        <f t="shared" ref="T1337:T1351" si="160">IF(R1337="","",EDATE(S1337,240))</f>
        <v>46388</v>
      </c>
      <c r="U1337" s="2"/>
      <c r="V1337" s="2"/>
      <c r="W1337" s="2"/>
    </row>
    <row r="1338" spans="1:23" ht="14.5" hidden="1" x14ac:dyDescent="0.35">
      <c r="A1338" s="3" t="s">
        <v>2298</v>
      </c>
      <c r="B1338" s="3" t="str">
        <f>INDEX('Plant data'!D:D,MATCH('Blast furnaces'!$A1338,'Plant data'!$A:$A,0))</f>
        <v>Chelyabinsk</v>
      </c>
      <c r="C1338" s="3" t="str">
        <f>INDEX('Plant data'!E:E,MATCH('Blast furnaces'!$A1338,'Plant data'!$A:$A,0))</f>
        <v>Chelyabinsk</v>
      </c>
      <c r="D1338" s="3" t="str">
        <f>INDEX('Plant data'!F:F,MATCH('Blast furnaces'!$A1338,'Plant data'!$A:$A,0))</f>
        <v>Russia</v>
      </c>
      <c r="E1338" s="3" t="s">
        <v>2299</v>
      </c>
      <c r="F1338" s="3" t="s">
        <v>33</v>
      </c>
      <c r="G1338" s="5" t="s">
        <v>2300</v>
      </c>
      <c r="H1338" s="3" t="s">
        <v>29</v>
      </c>
      <c r="I1338" s="3" t="s">
        <v>30</v>
      </c>
      <c r="J1338" s="3" t="s">
        <v>30</v>
      </c>
      <c r="K1338" s="3">
        <v>2004</v>
      </c>
      <c r="L1338" s="3">
        <v>21</v>
      </c>
      <c r="M1338" s="3" t="s">
        <v>30</v>
      </c>
      <c r="N1338" s="3" t="s">
        <v>30</v>
      </c>
      <c r="O1338" s="3" t="s">
        <v>30</v>
      </c>
      <c r="P1338" s="3">
        <v>1500</v>
      </c>
      <c r="Q1338" s="3">
        <v>2030</v>
      </c>
      <c r="R1338" s="4">
        <v>41061</v>
      </c>
      <c r="S1338" s="9">
        <f t="shared" si="154"/>
        <v>41061</v>
      </c>
      <c r="T1338" s="9">
        <f t="shared" si="160"/>
        <v>48366</v>
      </c>
      <c r="U1338" s="2"/>
      <c r="V1338" s="2"/>
      <c r="W1338" s="2"/>
    </row>
    <row r="1339" spans="1:23" ht="14.5" hidden="1" x14ac:dyDescent="0.35">
      <c r="A1339" s="3" t="s">
        <v>2298</v>
      </c>
      <c r="B1339" s="3" t="str">
        <f>INDEX('Plant data'!D:D,MATCH('Blast furnaces'!$A1339,'Plant data'!$A:$A,0))</f>
        <v>Chelyabinsk</v>
      </c>
      <c r="C1339" s="3" t="str">
        <f>INDEX('Plant data'!E:E,MATCH('Blast furnaces'!$A1339,'Plant data'!$A:$A,0))</f>
        <v>Chelyabinsk</v>
      </c>
      <c r="D1339" s="3" t="str">
        <f>INDEX('Plant data'!F:F,MATCH('Blast furnaces'!$A1339,'Plant data'!$A:$A,0))</f>
        <v>Russia</v>
      </c>
      <c r="E1339" s="3" t="s">
        <v>2301</v>
      </c>
      <c r="F1339" s="3" t="s">
        <v>48</v>
      </c>
      <c r="G1339" s="5" t="s">
        <v>2300</v>
      </c>
      <c r="H1339" s="3" t="s">
        <v>29</v>
      </c>
      <c r="I1339" s="3" t="s">
        <v>30</v>
      </c>
      <c r="J1339" s="3" t="s">
        <v>30</v>
      </c>
      <c r="K1339" s="3">
        <v>2020</v>
      </c>
      <c r="L1339" s="3">
        <v>5</v>
      </c>
      <c r="M1339" s="3" t="s">
        <v>30</v>
      </c>
      <c r="N1339" s="3" t="s">
        <v>30</v>
      </c>
      <c r="O1339" s="3" t="s">
        <v>30</v>
      </c>
      <c r="P1339" s="3">
        <v>1100</v>
      </c>
      <c r="Q1339" s="3">
        <v>1386</v>
      </c>
      <c r="R1339" s="8"/>
      <c r="S1339" s="9" t="str">
        <f t="shared" si="154"/>
        <v/>
      </c>
      <c r="T1339" s="9" t="str">
        <f t="shared" si="160"/>
        <v/>
      </c>
      <c r="U1339" s="2"/>
      <c r="V1339" s="2"/>
      <c r="W1339" s="2"/>
    </row>
    <row r="1340" spans="1:23" ht="14.5" hidden="1" x14ac:dyDescent="0.35">
      <c r="A1340" s="3" t="s">
        <v>2298</v>
      </c>
      <c r="B1340" s="3" t="str">
        <f>INDEX('Plant data'!D:D,MATCH('Blast furnaces'!$A1340,'Plant data'!$A:$A,0))</f>
        <v>Chelyabinsk</v>
      </c>
      <c r="C1340" s="3" t="str">
        <f>INDEX('Plant data'!E:E,MATCH('Blast furnaces'!$A1340,'Plant data'!$A:$A,0))</f>
        <v>Chelyabinsk</v>
      </c>
      <c r="D1340" s="3" t="str">
        <f>INDEX('Plant data'!F:F,MATCH('Blast furnaces'!$A1340,'Plant data'!$A:$A,0))</f>
        <v>Russia</v>
      </c>
      <c r="E1340" s="3" t="s">
        <v>2302</v>
      </c>
      <c r="F1340" s="3" t="s">
        <v>39</v>
      </c>
      <c r="G1340" s="5" t="s">
        <v>2300</v>
      </c>
      <c r="H1340" s="3" t="s">
        <v>29</v>
      </c>
      <c r="I1340" s="3" t="s">
        <v>30</v>
      </c>
      <c r="J1340" s="3" t="s">
        <v>30</v>
      </c>
      <c r="K1340" s="3">
        <v>2023</v>
      </c>
      <c r="L1340" s="3">
        <v>2</v>
      </c>
      <c r="M1340" s="3" t="s">
        <v>30</v>
      </c>
      <c r="N1340" s="3" t="s">
        <v>30</v>
      </c>
      <c r="O1340" s="3" t="s">
        <v>30</v>
      </c>
      <c r="P1340" s="3">
        <v>1400</v>
      </c>
      <c r="Q1340" s="3">
        <v>1719</v>
      </c>
      <c r="R1340" s="4">
        <v>45170</v>
      </c>
      <c r="S1340" s="9">
        <f t="shared" si="154"/>
        <v>45170</v>
      </c>
      <c r="T1340" s="9">
        <f t="shared" si="160"/>
        <v>52475</v>
      </c>
      <c r="U1340" s="2"/>
      <c r="V1340" s="2"/>
      <c r="W1340" s="2"/>
    </row>
    <row r="1341" spans="1:23" ht="14.5" hidden="1" x14ac:dyDescent="0.35">
      <c r="A1341" s="3" t="s">
        <v>2303</v>
      </c>
      <c r="B1341" s="3" t="str">
        <f>INDEX('Plant data'!D:D,MATCH('Blast furnaces'!$A1341,'Plant data'!$A:$A,0))</f>
        <v>Tula</v>
      </c>
      <c r="C1341" s="3" t="str">
        <f>INDEX('Plant data'!E:E,MATCH('Blast furnaces'!$A1341,'Plant data'!$A:$A,0))</f>
        <v>Tula</v>
      </c>
      <c r="D1341" s="3" t="str">
        <f>INDEX('Plant data'!F:F,MATCH('Blast furnaces'!$A1341,'Plant data'!$A:$A,0))</f>
        <v>Russia</v>
      </c>
      <c r="E1341" s="3" t="s">
        <v>2304</v>
      </c>
      <c r="F1341" s="3" t="s">
        <v>33</v>
      </c>
      <c r="G1341" s="5" t="s">
        <v>2305</v>
      </c>
      <c r="H1341" s="3" t="s">
        <v>29</v>
      </c>
      <c r="I1341" s="3" t="s">
        <v>30</v>
      </c>
      <c r="J1341" s="3" t="s">
        <v>30</v>
      </c>
      <c r="K1341" s="3">
        <v>1962</v>
      </c>
      <c r="L1341" s="3">
        <v>63</v>
      </c>
      <c r="M1341" s="3" t="s">
        <v>30</v>
      </c>
      <c r="N1341" s="3" t="s">
        <v>30</v>
      </c>
      <c r="O1341" s="3" t="s">
        <v>30</v>
      </c>
      <c r="P1341" s="3">
        <v>1246</v>
      </c>
      <c r="Q1341" s="3">
        <v>1510</v>
      </c>
      <c r="R1341" s="3">
        <v>2020</v>
      </c>
      <c r="S1341" s="9">
        <f t="shared" si="154"/>
        <v>43831</v>
      </c>
      <c r="T1341" s="9">
        <f t="shared" si="160"/>
        <v>51136</v>
      </c>
      <c r="U1341" s="2"/>
      <c r="V1341" s="2"/>
      <c r="W1341" s="2"/>
    </row>
    <row r="1342" spans="1:23" ht="14.5" hidden="1" x14ac:dyDescent="0.35">
      <c r="A1342" s="3" t="s">
        <v>2303</v>
      </c>
      <c r="B1342" s="3" t="str">
        <f>INDEX('Plant data'!D:D,MATCH('Blast furnaces'!$A1342,'Plant data'!$A:$A,0))</f>
        <v>Tula</v>
      </c>
      <c r="C1342" s="3" t="str">
        <f>INDEX('Plant data'!E:E,MATCH('Blast furnaces'!$A1342,'Plant data'!$A:$A,0))</f>
        <v>Tula</v>
      </c>
      <c r="D1342" s="3" t="str">
        <f>INDEX('Plant data'!F:F,MATCH('Blast furnaces'!$A1342,'Plant data'!$A:$A,0))</f>
        <v>Russia</v>
      </c>
      <c r="E1342" s="3" t="s">
        <v>2306</v>
      </c>
      <c r="F1342" s="3" t="s">
        <v>27</v>
      </c>
      <c r="G1342" s="5" t="s">
        <v>2305</v>
      </c>
      <c r="H1342" s="3" t="s">
        <v>29</v>
      </c>
      <c r="I1342" s="3" t="s">
        <v>30</v>
      </c>
      <c r="J1342" s="3" t="s">
        <v>30</v>
      </c>
      <c r="K1342" s="3">
        <v>1944</v>
      </c>
      <c r="L1342" s="3">
        <v>81</v>
      </c>
      <c r="M1342" s="3" t="s">
        <v>30</v>
      </c>
      <c r="N1342" s="3" t="s">
        <v>30</v>
      </c>
      <c r="O1342" s="3" t="s">
        <v>30</v>
      </c>
      <c r="P1342" s="3">
        <v>2000</v>
      </c>
      <c r="Q1342" s="3">
        <v>1234</v>
      </c>
      <c r="R1342" s="3">
        <v>2021</v>
      </c>
      <c r="S1342" s="9">
        <f t="shared" si="154"/>
        <v>44197</v>
      </c>
      <c r="T1342" s="9">
        <f t="shared" si="160"/>
        <v>51502</v>
      </c>
      <c r="U1342" s="2"/>
      <c r="V1342" s="2"/>
      <c r="W1342" s="2"/>
    </row>
    <row r="1343" spans="1:23" ht="14.5" hidden="1" x14ac:dyDescent="0.35">
      <c r="A1343" s="3" t="s">
        <v>2303</v>
      </c>
      <c r="B1343" s="3" t="str">
        <f>INDEX('Plant data'!D:D,MATCH('Blast furnaces'!$A1343,'Plant data'!$A:$A,0))</f>
        <v>Tula</v>
      </c>
      <c r="C1343" s="3" t="str">
        <f>INDEX('Plant data'!E:E,MATCH('Blast furnaces'!$A1343,'Plant data'!$A:$A,0))</f>
        <v>Tula</v>
      </c>
      <c r="D1343" s="3" t="str">
        <f>INDEX('Plant data'!F:F,MATCH('Blast furnaces'!$A1343,'Plant data'!$A:$A,0))</f>
        <v>Russia</v>
      </c>
      <c r="E1343" s="3" t="s">
        <v>2307</v>
      </c>
      <c r="F1343" s="3" t="s">
        <v>79</v>
      </c>
      <c r="G1343" s="5" t="s">
        <v>2305</v>
      </c>
      <c r="H1343" s="3" t="s">
        <v>29</v>
      </c>
      <c r="I1343" s="3" t="s">
        <v>30</v>
      </c>
      <c r="J1343" s="3" t="s">
        <v>30</v>
      </c>
      <c r="K1343" s="3">
        <v>1962</v>
      </c>
      <c r="L1343" s="3">
        <v>63</v>
      </c>
      <c r="M1343" s="3" t="s">
        <v>30</v>
      </c>
      <c r="N1343" s="3" t="s">
        <v>30</v>
      </c>
      <c r="O1343" s="3" t="s">
        <v>30</v>
      </c>
      <c r="P1343" s="3">
        <v>4500</v>
      </c>
      <c r="Q1343" s="3">
        <v>2200</v>
      </c>
      <c r="R1343" s="3">
        <v>2022</v>
      </c>
      <c r="S1343" s="9">
        <f t="shared" si="154"/>
        <v>44562</v>
      </c>
      <c r="T1343" s="9">
        <f t="shared" si="160"/>
        <v>51867</v>
      </c>
      <c r="U1343" s="2"/>
      <c r="V1343" s="2"/>
      <c r="W1343" s="2"/>
    </row>
    <row r="1344" spans="1:23" ht="14.5" hidden="1" x14ac:dyDescent="0.35">
      <c r="A1344" s="3" t="s">
        <v>2308</v>
      </c>
      <c r="B1344" s="3" t="str">
        <f>INDEX('Plant data'!D:D,MATCH('Blast furnaces'!$A1344,'Plant data'!$A:$A,0))</f>
        <v>Magnitogorsk</v>
      </c>
      <c r="C1344" s="3" t="str">
        <f>INDEX('Plant data'!E:E,MATCH('Blast furnaces'!$A1344,'Plant data'!$A:$A,0))</f>
        <v>Chelyabinsk</v>
      </c>
      <c r="D1344" s="3" t="str">
        <f>INDEX('Plant data'!F:F,MATCH('Blast furnaces'!$A1344,'Plant data'!$A:$A,0))</f>
        <v>Russia</v>
      </c>
      <c r="E1344" s="3" t="s">
        <v>2309</v>
      </c>
      <c r="F1344" s="3" t="s">
        <v>33</v>
      </c>
      <c r="G1344" s="5" t="s">
        <v>2310</v>
      </c>
      <c r="H1344" s="3" t="s">
        <v>29</v>
      </c>
      <c r="I1344" s="3" t="s">
        <v>30</v>
      </c>
      <c r="J1344" s="3" t="s">
        <v>30</v>
      </c>
      <c r="K1344" s="3">
        <v>1932</v>
      </c>
      <c r="L1344" s="3">
        <v>93</v>
      </c>
      <c r="M1344" s="3" t="s">
        <v>30</v>
      </c>
      <c r="N1344" s="3" t="s">
        <v>30</v>
      </c>
      <c r="O1344" s="3" t="s">
        <v>30</v>
      </c>
      <c r="P1344" s="3">
        <v>1250</v>
      </c>
      <c r="Q1344" s="3">
        <v>1370</v>
      </c>
      <c r="R1344" s="3">
        <v>2018</v>
      </c>
      <c r="S1344" s="9">
        <f t="shared" si="154"/>
        <v>43101</v>
      </c>
      <c r="T1344" s="9">
        <f t="shared" si="160"/>
        <v>50406</v>
      </c>
      <c r="U1344" s="2"/>
      <c r="V1344" s="2"/>
      <c r="W1344" s="2"/>
    </row>
    <row r="1345" spans="1:23" ht="14.5" hidden="1" x14ac:dyDescent="0.35">
      <c r="A1345" s="3" t="s">
        <v>2308</v>
      </c>
      <c r="B1345" s="3" t="str">
        <f>INDEX('Plant data'!D:D,MATCH('Blast furnaces'!$A1345,'Plant data'!$A:$A,0))</f>
        <v>Magnitogorsk</v>
      </c>
      <c r="C1345" s="3" t="str">
        <f>INDEX('Plant data'!E:E,MATCH('Blast furnaces'!$A1345,'Plant data'!$A:$A,0))</f>
        <v>Chelyabinsk</v>
      </c>
      <c r="D1345" s="3" t="str">
        <f>INDEX('Plant data'!F:F,MATCH('Blast furnaces'!$A1345,'Plant data'!$A:$A,0))</f>
        <v>Russia</v>
      </c>
      <c r="E1345" s="3" t="s">
        <v>2311</v>
      </c>
      <c r="F1345" s="3" t="s">
        <v>27</v>
      </c>
      <c r="G1345" s="5" t="s">
        <v>2310</v>
      </c>
      <c r="H1345" s="3" t="s">
        <v>29</v>
      </c>
      <c r="I1345" s="3" t="s">
        <v>30</v>
      </c>
      <c r="J1345" s="3" t="s">
        <v>30</v>
      </c>
      <c r="K1345" s="3">
        <v>1932</v>
      </c>
      <c r="L1345" s="3">
        <v>93</v>
      </c>
      <c r="M1345" s="3" t="s">
        <v>30</v>
      </c>
      <c r="N1345" s="3" t="s">
        <v>30</v>
      </c>
      <c r="O1345" s="3" t="s">
        <v>30</v>
      </c>
      <c r="P1345" s="3">
        <v>1424</v>
      </c>
      <c r="Q1345" s="3">
        <v>1370</v>
      </c>
      <c r="R1345" s="6">
        <v>44029</v>
      </c>
      <c r="S1345" s="9">
        <f t="shared" si="154"/>
        <v>44029</v>
      </c>
      <c r="T1345" s="9">
        <f t="shared" si="160"/>
        <v>51334</v>
      </c>
      <c r="U1345" s="2"/>
      <c r="V1345" s="2"/>
      <c r="W1345" s="2"/>
    </row>
    <row r="1346" spans="1:23" ht="14.5" hidden="1" x14ac:dyDescent="0.35">
      <c r="A1346" s="3" t="s">
        <v>2308</v>
      </c>
      <c r="B1346" s="3" t="str">
        <f>INDEX('Plant data'!D:D,MATCH('Blast furnaces'!$A1346,'Plant data'!$A:$A,0))</f>
        <v>Magnitogorsk</v>
      </c>
      <c r="C1346" s="3" t="str">
        <f>INDEX('Plant data'!E:E,MATCH('Blast furnaces'!$A1346,'Plant data'!$A:$A,0))</f>
        <v>Chelyabinsk</v>
      </c>
      <c r="D1346" s="3" t="str">
        <f>INDEX('Plant data'!F:F,MATCH('Blast furnaces'!$A1346,'Plant data'!$A:$A,0))</f>
        <v>Russia</v>
      </c>
      <c r="E1346" s="3" t="s">
        <v>2312</v>
      </c>
      <c r="F1346" s="3" t="s">
        <v>48</v>
      </c>
      <c r="G1346" s="5" t="s">
        <v>2310</v>
      </c>
      <c r="H1346" s="3" t="s">
        <v>40</v>
      </c>
      <c r="I1346" s="3" t="s">
        <v>30</v>
      </c>
      <c r="J1346" s="3" t="s">
        <v>30</v>
      </c>
      <c r="K1346" s="3">
        <v>1933</v>
      </c>
      <c r="L1346" s="3">
        <v>92</v>
      </c>
      <c r="M1346" s="3">
        <v>2021</v>
      </c>
      <c r="N1346" s="3" t="s">
        <v>30</v>
      </c>
      <c r="O1346" s="3">
        <v>2025</v>
      </c>
      <c r="P1346" s="3">
        <v>1250</v>
      </c>
      <c r="Q1346" s="3">
        <v>1370</v>
      </c>
      <c r="R1346" s="3">
        <v>2005</v>
      </c>
      <c r="S1346" s="9">
        <f t="shared" si="154"/>
        <v>38353</v>
      </c>
      <c r="T1346" s="9">
        <f t="shared" si="160"/>
        <v>45658</v>
      </c>
      <c r="U1346" s="2"/>
      <c r="V1346" s="2"/>
      <c r="W1346" s="2"/>
    </row>
    <row r="1347" spans="1:23" ht="14.5" hidden="1" x14ac:dyDescent="0.35">
      <c r="A1347" s="3" t="s">
        <v>2308</v>
      </c>
      <c r="B1347" s="3" t="str">
        <f>INDEX('Plant data'!D:D,MATCH('Blast furnaces'!$A1347,'Plant data'!$A:$A,0))</f>
        <v>Magnitogorsk</v>
      </c>
      <c r="C1347" s="3" t="str">
        <f>INDEX('Plant data'!E:E,MATCH('Blast furnaces'!$A1347,'Plant data'!$A:$A,0))</f>
        <v>Chelyabinsk</v>
      </c>
      <c r="D1347" s="3" t="str">
        <f>INDEX('Plant data'!F:F,MATCH('Blast furnaces'!$A1347,'Plant data'!$A:$A,0))</f>
        <v>Russia</v>
      </c>
      <c r="E1347" s="3" t="s">
        <v>2313</v>
      </c>
      <c r="F1347" s="3" t="s">
        <v>43</v>
      </c>
      <c r="G1347" s="5" t="s">
        <v>2310</v>
      </c>
      <c r="H1347" s="3" t="s">
        <v>29</v>
      </c>
      <c r="I1347" s="3" t="s">
        <v>30</v>
      </c>
      <c r="J1347" s="3" t="s">
        <v>30</v>
      </c>
      <c r="K1347" s="3">
        <v>1943</v>
      </c>
      <c r="L1347" s="3">
        <v>82</v>
      </c>
      <c r="M1347" s="3" t="s">
        <v>30</v>
      </c>
      <c r="N1347" s="3" t="s">
        <v>30</v>
      </c>
      <c r="O1347" s="3" t="s">
        <v>30</v>
      </c>
      <c r="P1347" s="3">
        <v>1241</v>
      </c>
      <c r="Q1347" s="3">
        <v>1380</v>
      </c>
      <c r="R1347" s="7">
        <v>41609</v>
      </c>
      <c r="S1347" s="9">
        <f t="shared" ref="S1347:S1410" si="161">_xlfn.LET(
  _xlpm.x, R1347,
  _xlpm.t, TEXT(R1347,"@"),
  IF(R1347="","",
     IF(ISNUMBER(_xlpm.x),
        IF(_xlpm.x&gt;=30000, _xlpm.x, DATE(_xlpm.x,1,1)),
        DATE(
          LEFT(_xlpm.t,4),
          IF(LEN(_xlpm.t)&gt;=7, MID(_xlpm.t,6,2), 1),
          IF(LEN(_xlpm.t)&gt;=10, RIGHT(_xlpm.t,2), 1)
        )
     )
  )
)</f>
        <v>41609</v>
      </c>
      <c r="T1347" s="9">
        <f t="shared" si="160"/>
        <v>48914</v>
      </c>
      <c r="U1347" s="2"/>
      <c r="V1347" s="2"/>
      <c r="W1347" s="2"/>
    </row>
    <row r="1348" spans="1:23" ht="14.5" hidden="1" x14ac:dyDescent="0.35">
      <c r="A1348" s="3" t="s">
        <v>2308</v>
      </c>
      <c r="B1348" s="3" t="str">
        <f>INDEX('Plant data'!D:D,MATCH('Blast furnaces'!$A1348,'Plant data'!$A:$A,0))</f>
        <v>Magnitogorsk</v>
      </c>
      <c r="C1348" s="3" t="str">
        <f>INDEX('Plant data'!E:E,MATCH('Blast furnaces'!$A1348,'Plant data'!$A:$A,0))</f>
        <v>Chelyabinsk</v>
      </c>
      <c r="D1348" s="3" t="str">
        <f>INDEX('Plant data'!F:F,MATCH('Blast furnaces'!$A1348,'Plant data'!$A:$A,0))</f>
        <v>Russia</v>
      </c>
      <c r="E1348" s="3" t="s">
        <v>2314</v>
      </c>
      <c r="F1348" s="3" t="s">
        <v>141</v>
      </c>
      <c r="G1348" s="5" t="s">
        <v>2310</v>
      </c>
      <c r="H1348" s="3" t="s">
        <v>40</v>
      </c>
      <c r="I1348" s="3" t="s">
        <v>30</v>
      </c>
      <c r="J1348" s="3" t="s">
        <v>30</v>
      </c>
      <c r="K1348" s="3">
        <v>1952</v>
      </c>
      <c r="L1348" s="3">
        <v>73</v>
      </c>
      <c r="M1348" s="3">
        <v>2021</v>
      </c>
      <c r="N1348" s="3" t="s">
        <v>30</v>
      </c>
      <c r="O1348" s="3">
        <v>2025</v>
      </c>
      <c r="P1348" s="3">
        <v>1168</v>
      </c>
      <c r="Q1348" s="3">
        <v>1371</v>
      </c>
      <c r="R1348" s="3">
        <v>2022</v>
      </c>
      <c r="S1348" s="9">
        <f t="shared" si="161"/>
        <v>44562</v>
      </c>
      <c r="T1348" s="9">
        <f t="shared" si="160"/>
        <v>51867</v>
      </c>
      <c r="U1348" s="2"/>
      <c r="V1348" s="2"/>
      <c r="W1348" s="2"/>
    </row>
    <row r="1349" spans="1:23" ht="14.5" hidden="1" x14ac:dyDescent="0.35">
      <c r="A1349" s="3" t="s">
        <v>2308</v>
      </c>
      <c r="B1349" s="3" t="str">
        <f>INDEX('Plant data'!D:D,MATCH('Blast furnaces'!$A1349,'Plant data'!$A:$A,0))</f>
        <v>Magnitogorsk</v>
      </c>
      <c r="C1349" s="3" t="str">
        <f>INDEX('Plant data'!E:E,MATCH('Blast furnaces'!$A1349,'Plant data'!$A:$A,0))</f>
        <v>Chelyabinsk</v>
      </c>
      <c r="D1349" s="3" t="str">
        <f>INDEX('Plant data'!F:F,MATCH('Blast furnaces'!$A1349,'Plant data'!$A:$A,0))</f>
        <v>Russia</v>
      </c>
      <c r="E1349" s="3" t="s">
        <v>2315</v>
      </c>
      <c r="F1349" s="3" t="s">
        <v>263</v>
      </c>
      <c r="G1349" s="5" t="s">
        <v>2310</v>
      </c>
      <c r="H1349" s="3" t="s">
        <v>40</v>
      </c>
      <c r="I1349" s="3" t="s">
        <v>30</v>
      </c>
      <c r="J1349" s="3" t="s">
        <v>30</v>
      </c>
      <c r="K1349" s="3">
        <v>1954</v>
      </c>
      <c r="L1349" s="3">
        <v>71</v>
      </c>
      <c r="M1349" s="3">
        <v>2021</v>
      </c>
      <c r="N1349" s="3" t="s">
        <v>30</v>
      </c>
      <c r="O1349" s="3">
        <v>2025</v>
      </c>
      <c r="P1349" s="3">
        <v>1168</v>
      </c>
      <c r="Q1349" s="3">
        <v>1371</v>
      </c>
      <c r="R1349" s="4">
        <v>42064</v>
      </c>
      <c r="S1349" s="9">
        <f t="shared" si="161"/>
        <v>42064</v>
      </c>
      <c r="T1349" s="9">
        <f t="shared" si="160"/>
        <v>49369</v>
      </c>
      <c r="U1349" s="2"/>
      <c r="V1349" s="2"/>
      <c r="W1349" s="2"/>
    </row>
    <row r="1350" spans="1:23" ht="14.5" hidden="1" x14ac:dyDescent="0.35">
      <c r="A1350" s="3" t="s">
        <v>2308</v>
      </c>
      <c r="B1350" s="3" t="str">
        <f>INDEX('Plant data'!D:D,MATCH('Blast furnaces'!$A1350,'Plant data'!$A:$A,0))</f>
        <v>Magnitogorsk</v>
      </c>
      <c r="C1350" s="3" t="str">
        <f>INDEX('Plant data'!E:E,MATCH('Blast furnaces'!$A1350,'Plant data'!$A:$A,0))</f>
        <v>Chelyabinsk</v>
      </c>
      <c r="D1350" s="3" t="str">
        <f>INDEX('Plant data'!F:F,MATCH('Blast furnaces'!$A1350,'Plant data'!$A:$A,0))</f>
        <v>Russia</v>
      </c>
      <c r="E1350" s="3" t="s">
        <v>2316</v>
      </c>
      <c r="F1350" s="3" t="s">
        <v>881</v>
      </c>
      <c r="G1350" s="5" t="s">
        <v>2310</v>
      </c>
      <c r="H1350" s="3" t="s">
        <v>29</v>
      </c>
      <c r="I1350" s="3" t="s">
        <v>30</v>
      </c>
      <c r="J1350" s="3" t="s">
        <v>30</v>
      </c>
      <c r="K1350" s="3">
        <v>1964</v>
      </c>
      <c r="L1350" s="3">
        <v>61</v>
      </c>
      <c r="M1350" s="3" t="s">
        <v>30</v>
      </c>
      <c r="N1350" s="3" t="s">
        <v>30</v>
      </c>
      <c r="O1350" s="3" t="s">
        <v>30</v>
      </c>
      <c r="P1350" s="3">
        <v>1825</v>
      </c>
      <c r="Q1350" s="3">
        <v>2014</v>
      </c>
      <c r="R1350" s="6">
        <v>42409</v>
      </c>
      <c r="S1350" s="9">
        <f t="shared" si="161"/>
        <v>42409</v>
      </c>
      <c r="T1350" s="9">
        <f t="shared" si="160"/>
        <v>49714</v>
      </c>
      <c r="U1350" s="2"/>
      <c r="V1350" s="2"/>
      <c r="W1350" s="2"/>
    </row>
    <row r="1351" spans="1:23" ht="14.5" hidden="1" x14ac:dyDescent="0.35">
      <c r="A1351" s="3" t="s">
        <v>2308</v>
      </c>
      <c r="B1351" s="3" t="str">
        <f>INDEX('Plant data'!D:D,MATCH('Blast furnaces'!$A1351,'Plant data'!$A:$A,0))</f>
        <v>Magnitogorsk</v>
      </c>
      <c r="C1351" s="3" t="str">
        <f>INDEX('Plant data'!E:E,MATCH('Blast furnaces'!$A1351,'Plant data'!$A:$A,0))</f>
        <v>Chelyabinsk</v>
      </c>
      <c r="D1351" s="3" t="str">
        <f>INDEX('Plant data'!F:F,MATCH('Blast furnaces'!$A1351,'Plant data'!$A:$A,0))</f>
        <v>Russia</v>
      </c>
      <c r="E1351" s="3" t="s">
        <v>2317</v>
      </c>
      <c r="F1351" s="3" t="s">
        <v>883</v>
      </c>
      <c r="G1351" s="5" t="s">
        <v>2310</v>
      </c>
      <c r="H1351" s="3" t="s">
        <v>29</v>
      </c>
      <c r="I1351" s="3" t="s">
        <v>30</v>
      </c>
      <c r="J1351" s="3" t="s">
        <v>30</v>
      </c>
      <c r="K1351" s="3">
        <v>1966</v>
      </c>
      <c r="L1351" s="3">
        <v>59</v>
      </c>
      <c r="M1351" s="3" t="s">
        <v>30</v>
      </c>
      <c r="N1351" s="3" t="s">
        <v>30</v>
      </c>
      <c r="O1351" s="3" t="s">
        <v>30</v>
      </c>
      <c r="P1351" s="3">
        <v>1800</v>
      </c>
      <c r="Q1351" s="3">
        <v>2014</v>
      </c>
      <c r="R1351" s="6">
        <v>39683</v>
      </c>
      <c r="S1351" s="9">
        <f t="shared" si="161"/>
        <v>39683</v>
      </c>
      <c r="T1351" s="9">
        <f t="shared" si="160"/>
        <v>46988</v>
      </c>
      <c r="U1351" s="2"/>
      <c r="V1351" s="2"/>
      <c r="W1351" s="2"/>
    </row>
    <row r="1352" spans="1:23" ht="14.5" hidden="1" x14ac:dyDescent="0.35">
      <c r="A1352" s="3" t="s">
        <v>2308</v>
      </c>
      <c r="B1352" s="3" t="str">
        <f>INDEX('Plant data'!D:D,MATCH('Blast furnaces'!$A1352,'Plant data'!$A:$A,0))</f>
        <v>Magnitogorsk</v>
      </c>
      <c r="C1352" s="3" t="str">
        <f>INDEX('Plant data'!E:E,MATCH('Blast furnaces'!$A1352,'Plant data'!$A:$A,0))</f>
        <v>Chelyabinsk</v>
      </c>
      <c r="D1352" s="3" t="str">
        <f>INDEX('Plant data'!F:F,MATCH('Blast furnaces'!$A1352,'Plant data'!$A:$A,0))</f>
        <v>Russia</v>
      </c>
      <c r="E1352" s="3" t="s">
        <v>2318</v>
      </c>
      <c r="F1352" s="3" t="s">
        <v>1145</v>
      </c>
      <c r="G1352" s="5" t="s">
        <v>2310</v>
      </c>
      <c r="H1352" s="3" t="s">
        <v>313</v>
      </c>
      <c r="I1352" s="3">
        <v>2021</v>
      </c>
      <c r="J1352" s="3" t="s">
        <v>30</v>
      </c>
      <c r="K1352" s="3" t="s">
        <v>30</v>
      </c>
      <c r="L1352" s="3" t="s">
        <v>30</v>
      </c>
      <c r="M1352" s="3" t="s">
        <v>30</v>
      </c>
      <c r="N1352" s="3" t="s">
        <v>30</v>
      </c>
      <c r="O1352" s="3" t="s">
        <v>30</v>
      </c>
      <c r="P1352" s="3">
        <v>3700</v>
      </c>
      <c r="Q1352" s="3">
        <v>3800</v>
      </c>
      <c r="R1352" s="8"/>
      <c r="S1352" s="9" t="str">
        <f t="shared" si="161"/>
        <v/>
      </c>
      <c r="T1352" s="2"/>
      <c r="U1352" s="2"/>
      <c r="V1352" s="2"/>
      <c r="W1352" s="2"/>
    </row>
    <row r="1353" spans="1:23" ht="14.5" hidden="1" x14ac:dyDescent="0.35">
      <c r="A1353" s="3" t="s">
        <v>2319</v>
      </c>
      <c r="B1353" s="3" t="str">
        <f>INDEX('Plant data'!D:D,MATCH('Blast furnaces'!$A1353,'Plant data'!$A:$A,0))</f>
        <v>Lipetsk</v>
      </c>
      <c r="C1353" s="3" t="str">
        <f>INDEX('Plant data'!E:E,MATCH('Blast furnaces'!$A1353,'Plant data'!$A:$A,0))</f>
        <v>Lipetsk</v>
      </c>
      <c r="D1353" s="3" t="str">
        <f>INDEX('Plant data'!F:F,MATCH('Blast furnaces'!$A1353,'Plant data'!$A:$A,0))</f>
        <v>Russia</v>
      </c>
      <c r="E1353" s="3" t="s">
        <v>2320</v>
      </c>
      <c r="F1353" s="3" t="s">
        <v>79</v>
      </c>
      <c r="G1353" s="5" t="s">
        <v>2321</v>
      </c>
      <c r="H1353" s="3" t="s">
        <v>29</v>
      </c>
      <c r="I1353" s="3" t="s">
        <v>30</v>
      </c>
      <c r="J1353" s="3" t="s">
        <v>30</v>
      </c>
      <c r="K1353" s="3">
        <v>1962</v>
      </c>
      <c r="L1353" s="3">
        <v>63</v>
      </c>
      <c r="M1353" s="3" t="s">
        <v>30</v>
      </c>
      <c r="N1353" s="3" t="s">
        <v>30</v>
      </c>
      <c r="O1353" s="3" t="s">
        <v>30</v>
      </c>
      <c r="P1353" s="3">
        <v>1600</v>
      </c>
      <c r="Q1353" s="3">
        <v>2000</v>
      </c>
      <c r="R1353" s="4">
        <v>39845</v>
      </c>
      <c r="S1353" s="9">
        <f t="shared" si="161"/>
        <v>39845</v>
      </c>
      <c r="T1353" s="9">
        <f t="shared" ref="T1353:T1357" si="162">IF(R1353="","",EDATE(S1353,240))</f>
        <v>47150</v>
      </c>
      <c r="U1353" s="2"/>
      <c r="V1353" s="2"/>
      <c r="W1353" s="2"/>
    </row>
    <row r="1354" spans="1:23" ht="14.5" hidden="1" x14ac:dyDescent="0.35">
      <c r="A1354" s="3" t="s">
        <v>2319</v>
      </c>
      <c r="B1354" s="3" t="str">
        <f>INDEX('Plant data'!D:D,MATCH('Blast furnaces'!$A1354,'Plant data'!$A:$A,0))</f>
        <v>Lipetsk</v>
      </c>
      <c r="C1354" s="3" t="str">
        <f>INDEX('Plant data'!E:E,MATCH('Blast furnaces'!$A1354,'Plant data'!$A:$A,0))</f>
        <v>Lipetsk</v>
      </c>
      <c r="D1354" s="3" t="str">
        <f>INDEX('Plant data'!F:F,MATCH('Blast furnaces'!$A1354,'Plant data'!$A:$A,0))</f>
        <v>Russia</v>
      </c>
      <c r="E1354" s="3" t="s">
        <v>2322</v>
      </c>
      <c r="F1354" s="3" t="s">
        <v>48</v>
      </c>
      <c r="G1354" s="5" t="s">
        <v>2321</v>
      </c>
      <c r="H1354" s="3" t="s">
        <v>29</v>
      </c>
      <c r="I1354" s="3" t="s">
        <v>30</v>
      </c>
      <c r="J1354" s="3" t="s">
        <v>30</v>
      </c>
      <c r="K1354" s="3">
        <v>1967</v>
      </c>
      <c r="L1354" s="3">
        <v>58</v>
      </c>
      <c r="M1354" s="3" t="s">
        <v>30</v>
      </c>
      <c r="N1354" s="3" t="s">
        <v>30</v>
      </c>
      <c r="O1354" s="3" t="s">
        <v>30</v>
      </c>
      <c r="P1354" s="3">
        <v>2100</v>
      </c>
      <c r="Q1354" s="3">
        <v>2000</v>
      </c>
      <c r="R1354" s="6">
        <v>44232</v>
      </c>
      <c r="S1354" s="9">
        <f t="shared" si="161"/>
        <v>44232</v>
      </c>
      <c r="T1354" s="9">
        <f t="shared" si="162"/>
        <v>51537</v>
      </c>
      <c r="U1354" s="2"/>
      <c r="V1354" s="2"/>
      <c r="W1354" s="2"/>
    </row>
    <row r="1355" spans="1:23" ht="14.5" hidden="1" x14ac:dyDescent="0.35">
      <c r="A1355" s="3" t="s">
        <v>2319</v>
      </c>
      <c r="B1355" s="3" t="str">
        <f>INDEX('Plant data'!D:D,MATCH('Blast furnaces'!$A1355,'Plant data'!$A:$A,0))</f>
        <v>Lipetsk</v>
      </c>
      <c r="C1355" s="3" t="str">
        <f>INDEX('Plant data'!E:E,MATCH('Blast furnaces'!$A1355,'Plant data'!$A:$A,0))</f>
        <v>Lipetsk</v>
      </c>
      <c r="D1355" s="3" t="str">
        <f>INDEX('Plant data'!F:F,MATCH('Blast furnaces'!$A1355,'Plant data'!$A:$A,0))</f>
        <v>Russia</v>
      </c>
      <c r="E1355" s="3" t="s">
        <v>2323</v>
      </c>
      <c r="F1355" s="3" t="s">
        <v>39</v>
      </c>
      <c r="G1355" s="5" t="s">
        <v>2321</v>
      </c>
      <c r="H1355" s="3" t="s">
        <v>29</v>
      </c>
      <c r="I1355" s="3" t="s">
        <v>30</v>
      </c>
      <c r="J1355" s="3" t="s">
        <v>30</v>
      </c>
      <c r="K1355" s="3">
        <v>1973</v>
      </c>
      <c r="L1355" s="3">
        <v>52</v>
      </c>
      <c r="M1355" s="3" t="s">
        <v>30</v>
      </c>
      <c r="N1355" s="3" t="s">
        <v>30</v>
      </c>
      <c r="O1355" s="3" t="s">
        <v>30</v>
      </c>
      <c r="P1355" s="3">
        <v>2900</v>
      </c>
      <c r="Q1355" s="3">
        <v>3200</v>
      </c>
      <c r="R1355" s="4">
        <v>42095</v>
      </c>
      <c r="S1355" s="9">
        <f t="shared" si="161"/>
        <v>42095</v>
      </c>
      <c r="T1355" s="9">
        <f t="shared" si="162"/>
        <v>49400</v>
      </c>
      <c r="U1355" s="2"/>
      <c r="V1355" s="2"/>
      <c r="W1355" s="2"/>
    </row>
    <row r="1356" spans="1:23" ht="14.5" hidden="1" x14ac:dyDescent="0.35">
      <c r="A1356" s="3" t="s">
        <v>2319</v>
      </c>
      <c r="B1356" s="3" t="str">
        <f>INDEX('Plant data'!D:D,MATCH('Blast furnaces'!$A1356,'Plant data'!$A:$A,0))</f>
        <v>Lipetsk</v>
      </c>
      <c r="C1356" s="3" t="str">
        <f>INDEX('Plant data'!E:E,MATCH('Blast furnaces'!$A1356,'Plant data'!$A:$A,0))</f>
        <v>Lipetsk</v>
      </c>
      <c r="D1356" s="3" t="str">
        <f>INDEX('Plant data'!F:F,MATCH('Blast furnaces'!$A1356,'Plant data'!$A:$A,0))</f>
        <v>Russia</v>
      </c>
      <c r="E1356" s="3" t="s">
        <v>2324</v>
      </c>
      <c r="F1356" s="3" t="s">
        <v>43</v>
      </c>
      <c r="G1356" s="5" t="s">
        <v>2321</v>
      </c>
      <c r="H1356" s="3" t="s">
        <v>29</v>
      </c>
      <c r="I1356" s="3" t="s">
        <v>30</v>
      </c>
      <c r="J1356" s="3" t="s">
        <v>30</v>
      </c>
      <c r="K1356" s="3">
        <v>1978</v>
      </c>
      <c r="L1356" s="3">
        <v>47</v>
      </c>
      <c r="M1356" s="3" t="s">
        <v>30</v>
      </c>
      <c r="N1356" s="3" t="s">
        <v>30</v>
      </c>
      <c r="O1356" s="3" t="s">
        <v>30</v>
      </c>
      <c r="P1356" s="3">
        <v>3400</v>
      </c>
      <c r="Q1356" s="3">
        <v>3200</v>
      </c>
      <c r="R1356" s="3">
        <v>2019</v>
      </c>
      <c r="S1356" s="9">
        <f t="shared" si="161"/>
        <v>43466</v>
      </c>
      <c r="T1356" s="9">
        <f t="shared" si="162"/>
        <v>50771</v>
      </c>
      <c r="U1356" s="2"/>
      <c r="V1356" s="2"/>
      <c r="W1356" s="2"/>
    </row>
    <row r="1357" spans="1:23" ht="14.5" hidden="1" x14ac:dyDescent="0.35">
      <c r="A1357" s="3" t="s">
        <v>2319</v>
      </c>
      <c r="B1357" s="3" t="str">
        <f>INDEX('Plant data'!D:D,MATCH('Blast furnaces'!$A1357,'Plant data'!$A:$A,0))</f>
        <v>Lipetsk</v>
      </c>
      <c r="C1357" s="3" t="str">
        <f>INDEX('Plant data'!E:E,MATCH('Blast furnaces'!$A1357,'Plant data'!$A:$A,0))</f>
        <v>Lipetsk</v>
      </c>
      <c r="D1357" s="3" t="str">
        <f>INDEX('Plant data'!F:F,MATCH('Blast furnaces'!$A1357,'Plant data'!$A:$A,0))</f>
        <v>Russia</v>
      </c>
      <c r="E1357" s="3" t="s">
        <v>2325</v>
      </c>
      <c r="F1357" s="3" t="s">
        <v>141</v>
      </c>
      <c r="G1357" s="5" t="s">
        <v>2321</v>
      </c>
      <c r="H1357" s="3" t="s">
        <v>29</v>
      </c>
      <c r="I1357" s="3" t="s">
        <v>30</v>
      </c>
      <c r="J1357" s="3" t="s">
        <v>30</v>
      </c>
      <c r="K1357" s="3">
        <v>2011</v>
      </c>
      <c r="L1357" s="3">
        <v>14</v>
      </c>
      <c r="M1357" s="3" t="s">
        <v>30</v>
      </c>
      <c r="N1357" s="3" t="s">
        <v>30</v>
      </c>
      <c r="O1357" s="3" t="s">
        <v>30</v>
      </c>
      <c r="P1357" s="3">
        <v>4200</v>
      </c>
      <c r="Q1357" s="3">
        <v>4200</v>
      </c>
      <c r="R1357" s="3">
        <v>2019</v>
      </c>
      <c r="S1357" s="9">
        <f t="shared" si="161"/>
        <v>43466</v>
      </c>
      <c r="T1357" s="9">
        <f t="shared" si="162"/>
        <v>50771</v>
      </c>
      <c r="U1357" s="2"/>
      <c r="V1357" s="2"/>
      <c r="W1357" s="2"/>
    </row>
    <row r="1358" spans="1:23" ht="14.5" hidden="1" x14ac:dyDescent="0.35">
      <c r="A1358" s="3" t="s">
        <v>2326</v>
      </c>
      <c r="B1358" s="3" t="str">
        <f>INDEX('Plant data'!D:D,MATCH('Blast furnaces'!$A1358,'Plant data'!$A:$A,0))</f>
        <v>Nizhnij Tagil</v>
      </c>
      <c r="C1358" s="3" t="str">
        <f>INDEX('Plant data'!E:E,MATCH('Blast furnaces'!$A1358,'Plant data'!$A:$A,0))</f>
        <v>Sverdlovsk</v>
      </c>
      <c r="D1358" s="3" t="str">
        <f>INDEX('Plant data'!F:F,MATCH('Blast furnaces'!$A1358,'Plant data'!$A:$A,0))</f>
        <v>Russia</v>
      </c>
      <c r="E1358" s="3" t="s">
        <v>2327</v>
      </c>
      <c r="F1358" s="3" t="s">
        <v>39</v>
      </c>
      <c r="G1358" s="5" t="s">
        <v>2328</v>
      </c>
      <c r="H1358" s="3" t="s">
        <v>53</v>
      </c>
      <c r="I1358" s="3" t="s">
        <v>30</v>
      </c>
      <c r="J1358" s="3" t="s">
        <v>30</v>
      </c>
      <c r="K1358" s="3">
        <v>1959</v>
      </c>
      <c r="L1358" s="3">
        <v>66</v>
      </c>
      <c r="M1358" s="3" t="s">
        <v>30</v>
      </c>
      <c r="N1358" s="4">
        <v>44013</v>
      </c>
      <c r="O1358" s="3" t="s">
        <v>30</v>
      </c>
      <c r="P1358" s="3">
        <v>1800</v>
      </c>
      <c r="Q1358" s="3">
        <v>2200</v>
      </c>
      <c r="R1358" s="4">
        <v>38961</v>
      </c>
      <c r="S1358" s="9">
        <f t="shared" si="161"/>
        <v>38961</v>
      </c>
      <c r="T1358" s="2"/>
      <c r="U1358" s="2"/>
      <c r="V1358" s="2"/>
      <c r="W1358" s="2"/>
    </row>
    <row r="1359" spans="1:23" ht="14.5" hidden="1" x14ac:dyDescent="0.35">
      <c r="A1359" s="3" t="s">
        <v>2326</v>
      </c>
      <c r="B1359" s="3" t="str">
        <f>INDEX('Plant data'!D:D,MATCH('Blast furnaces'!$A1359,'Plant data'!$A:$A,0))</f>
        <v>Nizhnij Tagil</v>
      </c>
      <c r="C1359" s="3" t="str">
        <f>INDEX('Plant data'!E:E,MATCH('Blast furnaces'!$A1359,'Plant data'!$A:$A,0))</f>
        <v>Sverdlovsk</v>
      </c>
      <c r="D1359" s="3" t="str">
        <f>INDEX('Plant data'!F:F,MATCH('Blast furnaces'!$A1359,'Plant data'!$A:$A,0))</f>
        <v>Russia</v>
      </c>
      <c r="E1359" s="3" t="s">
        <v>2329</v>
      </c>
      <c r="F1359" s="3" t="s">
        <v>43</v>
      </c>
      <c r="G1359" s="5" t="s">
        <v>2328</v>
      </c>
      <c r="H1359" s="3" t="s">
        <v>29</v>
      </c>
      <c r="I1359" s="3" t="s">
        <v>30</v>
      </c>
      <c r="J1359" s="4">
        <v>43525</v>
      </c>
      <c r="K1359" s="3">
        <v>1969</v>
      </c>
      <c r="L1359" s="3">
        <v>56</v>
      </c>
      <c r="M1359" s="3" t="s">
        <v>30</v>
      </c>
      <c r="N1359" s="3" t="s">
        <v>30</v>
      </c>
      <c r="O1359" s="3" t="s">
        <v>30</v>
      </c>
      <c r="P1359" s="3">
        <v>2500</v>
      </c>
      <c r="Q1359" s="3">
        <v>2200</v>
      </c>
      <c r="R1359" s="4">
        <v>44013</v>
      </c>
      <c r="S1359" s="9">
        <f t="shared" si="161"/>
        <v>44013</v>
      </c>
      <c r="T1359" s="9">
        <f t="shared" ref="T1359:T1360" si="163">IF(R1359="","",EDATE(S1359,240))</f>
        <v>51318</v>
      </c>
      <c r="U1359" s="2"/>
      <c r="V1359" s="2"/>
      <c r="W1359" s="2"/>
    </row>
    <row r="1360" spans="1:23" ht="14.5" hidden="1" x14ac:dyDescent="0.35">
      <c r="A1360" s="3" t="s">
        <v>2326</v>
      </c>
      <c r="B1360" s="3" t="str">
        <f>INDEX('Plant data'!D:D,MATCH('Blast furnaces'!$A1360,'Plant data'!$A:$A,0))</f>
        <v>Nizhnij Tagil</v>
      </c>
      <c r="C1360" s="3" t="str">
        <f>INDEX('Plant data'!E:E,MATCH('Blast furnaces'!$A1360,'Plant data'!$A:$A,0))</f>
        <v>Sverdlovsk</v>
      </c>
      <c r="D1360" s="3" t="str">
        <f>INDEX('Plant data'!F:F,MATCH('Blast furnaces'!$A1360,'Plant data'!$A:$A,0))</f>
        <v>Russia</v>
      </c>
      <c r="E1360" s="3" t="s">
        <v>2330</v>
      </c>
      <c r="F1360" s="3" t="s">
        <v>141</v>
      </c>
      <c r="G1360" s="5" t="s">
        <v>2328</v>
      </c>
      <c r="H1360" s="3" t="s">
        <v>29</v>
      </c>
      <c r="I1360" s="6">
        <v>42565</v>
      </c>
      <c r="J1360" s="4">
        <v>42552</v>
      </c>
      <c r="K1360" s="3">
        <v>2018</v>
      </c>
      <c r="L1360" s="3">
        <v>7</v>
      </c>
      <c r="M1360" s="3" t="s">
        <v>30</v>
      </c>
      <c r="N1360" s="3" t="s">
        <v>30</v>
      </c>
      <c r="O1360" s="3" t="s">
        <v>30</v>
      </c>
      <c r="P1360" s="3">
        <v>2550</v>
      </c>
      <c r="Q1360" s="3">
        <v>2200</v>
      </c>
      <c r="R1360" s="3">
        <v>2018</v>
      </c>
      <c r="S1360" s="9">
        <f t="shared" si="161"/>
        <v>43101</v>
      </c>
      <c r="T1360" s="9">
        <f t="shared" si="163"/>
        <v>50406</v>
      </c>
      <c r="U1360" s="2"/>
      <c r="V1360" s="2"/>
      <c r="W1360" s="2"/>
    </row>
    <row r="1361" spans="1:23" ht="14.5" hidden="1" x14ac:dyDescent="0.35">
      <c r="A1361" s="3" t="s">
        <v>2331</v>
      </c>
      <c r="B1361" s="3" t="str">
        <f>INDEX('Plant data'!D:D,MATCH('Blast furnaces'!$A1361,'Plant data'!$A:$A,0))</f>
        <v>Serov</v>
      </c>
      <c r="C1361" s="3" t="str">
        <f>INDEX('Plant data'!E:E,MATCH('Blast furnaces'!$A1361,'Plant data'!$A:$A,0))</f>
        <v>Sverdlovsk</v>
      </c>
      <c r="D1361" s="3" t="str">
        <f>INDEX('Plant data'!F:F,MATCH('Blast furnaces'!$A1361,'Plant data'!$A:$A,0))</f>
        <v>Russia</v>
      </c>
      <c r="E1361" s="3" t="s">
        <v>2332</v>
      </c>
      <c r="F1361" s="3" t="s">
        <v>33</v>
      </c>
      <c r="G1361" s="5" t="s">
        <v>2333</v>
      </c>
      <c r="H1361" s="3" t="s">
        <v>53</v>
      </c>
      <c r="I1361" s="3" t="s">
        <v>30</v>
      </c>
      <c r="J1361" s="3" t="s">
        <v>30</v>
      </c>
      <c r="K1361" s="3" t="s">
        <v>30</v>
      </c>
      <c r="L1361" s="3" t="s">
        <v>30</v>
      </c>
      <c r="M1361" s="3" t="s">
        <v>30</v>
      </c>
      <c r="N1361" s="3">
        <v>1997</v>
      </c>
      <c r="O1361" s="3" t="s">
        <v>30</v>
      </c>
      <c r="P1361" s="8"/>
      <c r="Q1361" s="3">
        <v>260</v>
      </c>
      <c r="R1361" s="8"/>
      <c r="S1361" s="9" t="str">
        <f t="shared" si="161"/>
        <v/>
      </c>
      <c r="T1361" s="2"/>
      <c r="U1361" s="2"/>
      <c r="V1361" s="2"/>
      <c r="W1361" s="2"/>
    </row>
    <row r="1362" spans="1:23" ht="14.5" hidden="1" x14ac:dyDescent="0.35">
      <c r="A1362" s="3" t="s">
        <v>2331</v>
      </c>
      <c r="B1362" s="3" t="str">
        <f>INDEX('Plant data'!D:D,MATCH('Blast furnaces'!$A1362,'Plant data'!$A:$A,0))</f>
        <v>Serov</v>
      </c>
      <c r="C1362" s="3" t="str">
        <f>INDEX('Plant data'!E:E,MATCH('Blast furnaces'!$A1362,'Plant data'!$A:$A,0))</f>
        <v>Sverdlovsk</v>
      </c>
      <c r="D1362" s="3" t="str">
        <f>INDEX('Plant data'!F:F,MATCH('Blast furnaces'!$A1362,'Plant data'!$A:$A,0))</f>
        <v>Russia</v>
      </c>
      <c r="E1362" s="3" t="s">
        <v>2334</v>
      </c>
      <c r="F1362" s="3" t="s">
        <v>79</v>
      </c>
      <c r="G1362" s="5" t="s">
        <v>2333</v>
      </c>
      <c r="H1362" s="3" t="s">
        <v>29</v>
      </c>
      <c r="I1362" s="3" t="s">
        <v>30</v>
      </c>
      <c r="J1362" s="3" t="s">
        <v>30</v>
      </c>
      <c r="K1362" s="3" t="s">
        <v>30</v>
      </c>
      <c r="L1362" s="3" t="s">
        <v>30</v>
      </c>
      <c r="M1362" s="3" t="s">
        <v>30</v>
      </c>
      <c r="N1362" s="3" t="s">
        <v>30</v>
      </c>
      <c r="O1362" s="3" t="s">
        <v>30</v>
      </c>
      <c r="P1362" s="3">
        <v>146</v>
      </c>
      <c r="Q1362" s="3">
        <v>205</v>
      </c>
      <c r="R1362" s="8"/>
      <c r="S1362" s="9" t="str">
        <f t="shared" si="161"/>
        <v/>
      </c>
      <c r="T1362" s="9" t="str">
        <f t="shared" ref="T1362:T1368" si="164">IF(R1362="","",EDATE(S1362,240))</f>
        <v/>
      </c>
      <c r="U1362" s="2"/>
      <c r="V1362" s="2"/>
      <c r="W1362" s="2"/>
    </row>
    <row r="1363" spans="1:23" ht="14.5" hidden="1" x14ac:dyDescent="0.35">
      <c r="A1363" s="3" t="s">
        <v>2331</v>
      </c>
      <c r="B1363" s="3" t="str">
        <f>INDEX('Plant data'!D:D,MATCH('Blast furnaces'!$A1363,'Plant data'!$A:$A,0))</f>
        <v>Serov</v>
      </c>
      <c r="C1363" s="3" t="str">
        <f>INDEX('Plant data'!E:E,MATCH('Blast furnaces'!$A1363,'Plant data'!$A:$A,0))</f>
        <v>Sverdlovsk</v>
      </c>
      <c r="D1363" s="3" t="str">
        <f>INDEX('Plant data'!F:F,MATCH('Blast furnaces'!$A1363,'Plant data'!$A:$A,0))</f>
        <v>Russia</v>
      </c>
      <c r="E1363" s="3" t="s">
        <v>2335</v>
      </c>
      <c r="F1363" s="3" t="s">
        <v>39</v>
      </c>
      <c r="G1363" s="5" t="s">
        <v>2333</v>
      </c>
      <c r="H1363" s="3" t="s">
        <v>29</v>
      </c>
      <c r="I1363" s="3" t="s">
        <v>30</v>
      </c>
      <c r="J1363" s="3" t="s">
        <v>30</v>
      </c>
      <c r="K1363" s="3" t="s">
        <v>30</v>
      </c>
      <c r="L1363" s="3" t="s">
        <v>30</v>
      </c>
      <c r="M1363" s="3" t="s">
        <v>30</v>
      </c>
      <c r="N1363" s="3" t="s">
        <v>30</v>
      </c>
      <c r="O1363" s="3" t="s">
        <v>30</v>
      </c>
      <c r="P1363" s="3">
        <v>219</v>
      </c>
      <c r="Q1363" s="3">
        <v>212</v>
      </c>
      <c r="R1363" s="6">
        <v>42355</v>
      </c>
      <c r="S1363" s="9">
        <f t="shared" si="161"/>
        <v>42355</v>
      </c>
      <c r="T1363" s="9">
        <f t="shared" si="164"/>
        <v>49660</v>
      </c>
      <c r="U1363" s="2"/>
      <c r="V1363" s="2"/>
      <c r="W1363" s="2"/>
    </row>
    <row r="1364" spans="1:23" ht="14.5" hidden="1" x14ac:dyDescent="0.35">
      <c r="A1364" s="3" t="s">
        <v>2336</v>
      </c>
      <c r="B1364" s="3" t="str">
        <f>INDEX('Plant data'!D:D,MATCH('Blast furnaces'!$A1364,'Plant data'!$A:$A,0))</f>
        <v>Cherepovets</v>
      </c>
      <c r="C1364" s="3" t="str">
        <f>INDEX('Plant data'!E:E,MATCH('Blast furnaces'!$A1364,'Plant data'!$A:$A,0))</f>
        <v>Vologda</v>
      </c>
      <c r="D1364" s="3" t="str">
        <f>INDEX('Plant data'!F:F,MATCH('Blast furnaces'!$A1364,'Plant data'!$A:$A,0))</f>
        <v>Russia</v>
      </c>
      <c r="E1364" s="3" t="s">
        <v>2337</v>
      </c>
      <c r="F1364" s="3" t="s">
        <v>33</v>
      </c>
      <c r="G1364" s="5" t="s">
        <v>2338</v>
      </c>
      <c r="H1364" s="3" t="s">
        <v>29</v>
      </c>
      <c r="I1364" s="3" t="s">
        <v>30</v>
      </c>
      <c r="J1364" s="3" t="s">
        <v>30</v>
      </c>
      <c r="K1364" s="3">
        <v>1955</v>
      </c>
      <c r="L1364" s="3">
        <v>70</v>
      </c>
      <c r="M1364" s="3" t="s">
        <v>30</v>
      </c>
      <c r="N1364" s="3" t="s">
        <v>30</v>
      </c>
      <c r="O1364" s="3" t="s">
        <v>30</v>
      </c>
      <c r="P1364" s="3">
        <v>1100</v>
      </c>
      <c r="Q1364" s="3">
        <v>1007</v>
      </c>
      <c r="R1364" s="6">
        <v>43003</v>
      </c>
      <c r="S1364" s="9">
        <f t="shared" si="161"/>
        <v>43003</v>
      </c>
      <c r="T1364" s="9">
        <f t="shared" si="164"/>
        <v>50308</v>
      </c>
      <c r="U1364" s="2"/>
      <c r="V1364" s="2"/>
      <c r="W1364" s="2"/>
    </row>
    <row r="1365" spans="1:23" ht="14.5" hidden="1" x14ac:dyDescent="0.35">
      <c r="A1365" s="3" t="s">
        <v>2336</v>
      </c>
      <c r="B1365" s="3" t="str">
        <f>INDEX('Plant data'!D:D,MATCH('Blast furnaces'!$A1365,'Plant data'!$A:$A,0))</f>
        <v>Cherepovets</v>
      </c>
      <c r="C1365" s="3" t="str">
        <f>INDEX('Plant data'!E:E,MATCH('Blast furnaces'!$A1365,'Plant data'!$A:$A,0))</f>
        <v>Vologda</v>
      </c>
      <c r="D1365" s="3" t="str">
        <f>INDEX('Plant data'!F:F,MATCH('Blast furnaces'!$A1365,'Plant data'!$A:$A,0))</f>
        <v>Russia</v>
      </c>
      <c r="E1365" s="3" t="s">
        <v>2339</v>
      </c>
      <c r="F1365" s="3" t="s">
        <v>27</v>
      </c>
      <c r="G1365" s="5" t="s">
        <v>2338</v>
      </c>
      <c r="H1365" s="3" t="s">
        <v>29</v>
      </c>
      <c r="I1365" s="3" t="s">
        <v>30</v>
      </c>
      <c r="J1365" s="3" t="s">
        <v>30</v>
      </c>
      <c r="K1365" s="3">
        <v>1956</v>
      </c>
      <c r="L1365" s="3">
        <v>69</v>
      </c>
      <c r="M1365" s="3" t="s">
        <v>30</v>
      </c>
      <c r="N1365" s="3" t="s">
        <v>30</v>
      </c>
      <c r="O1365" s="3" t="s">
        <v>30</v>
      </c>
      <c r="P1365" s="3">
        <v>1100</v>
      </c>
      <c r="Q1365" s="3">
        <v>1033</v>
      </c>
      <c r="R1365" s="6">
        <v>43431</v>
      </c>
      <c r="S1365" s="9">
        <f t="shared" si="161"/>
        <v>43431</v>
      </c>
      <c r="T1365" s="9">
        <f t="shared" si="164"/>
        <v>50736</v>
      </c>
      <c r="U1365" s="2"/>
      <c r="V1365" s="2"/>
      <c r="W1365" s="2"/>
    </row>
    <row r="1366" spans="1:23" ht="14.5" hidden="1" x14ac:dyDescent="0.35">
      <c r="A1366" s="3" t="s">
        <v>2336</v>
      </c>
      <c r="B1366" s="3" t="str">
        <f>INDEX('Plant data'!D:D,MATCH('Blast furnaces'!$A1366,'Plant data'!$A:$A,0))</f>
        <v>Cherepovets</v>
      </c>
      <c r="C1366" s="3" t="str">
        <f>INDEX('Plant data'!E:E,MATCH('Blast furnaces'!$A1366,'Plant data'!$A:$A,0))</f>
        <v>Vologda</v>
      </c>
      <c r="D1366" s="3" t="str">
        <f>INDEX('Plant data'!F:F,MATCH('Blast furnaces'!$A1366,'Plant data'!$A:$A,0))</f>
        <v>Russia</v>
      </c>
      <c r="E1366" s="3" t="s">
        <v>2340</v>
      </c>
      <c r="F1366" s="3" t="s">
        <v>79</v>
      </c>
      <c r="G1366" s="5" t="s">
        <v>2338</v>
      </c>
      <c r="H1366" s="3" t="s">
        <v>29</v>
      </c>
      <c r="I1366" s="3" t="s">
        <v>30</v>
      </c>
      <c r="J1366" s="3" t="s">
        <v>30</v>
      </c>
      <c r="K1366" s="3">
        <v>2020</v>
      </c>
      <c r="L1366" s="3">
        <v>5</v>
      </c>
      <c r="M1366" s="3" t="s">
        <v>30</v>
      </c>
      <c r="N1366" s="3" t="s">
        <v>30</v>
      </c>
      <c r="O1366" s="3" t="s">
        <v>30</v>
      </c>
      <c r="P1366" s="3">
        <v>3000</v>
      </c>
      <c r="Q1366" s="3">
        <v>3290</v>
      </c>
      <c r="R1366" s="8"/>
      <c r="S1366" s="9" t="str">
        <f t="shared" si="161"/>
        <v/>
      </c>
      <c r="T1366" s="9" t="str">
        <f t="shared" si="164"/>
        <v/>
      </c>
      <c r="U1366" s="2"/>
      <c r="V1366" s="2"/>
      <c r="W1366" s="2"/>
    </row>
    <row r="1367" spans="1:23" ht="14.5" hidden="1" x14ac:dyDescent="0.35">
      <c r="A1367" s="3" t="s">
        <v>2336</v>
      </c>
      <c r="B1367" s="3" t="str">
        <f>INDEX('Plant data'!D:D,MATCH('Blast furnaces'!$A1367,'Plant data'!$A:$A,0))</f>
        <v>Cherepovets</v>
      </c>
      <c r="C1367" s="3" t="str">
        <f>INDEX('Plant data'!E:E,MATCH('Blast furnaces'!$A1367,'Plant data'!$A:$A,0))</f>
        <v>Vologda</v>
      </c>
      <c r="D1367" s="3" t="str">
        <f>INDEX('Plant data'!F:F,MATCH('Blast furnaces'!$A1367,'Plant data'!$A:$A,0))</f>
        <v>Russia</v>
      </c>
      <c r="E1367" s="3" t="s">
        <v>2341</v>
      </c>
      <c r="F1367" s="3" t="s">
        <v>48</v>
      </c>
      <c r="G1367" s="5" t="s">
        <v>2338</v>
      </c>
      <c r="H1367" s="3" t="s">
        <v>29</v>
      </c>
      <c r="I1367" s="3" t="s">
        <v>30</v>
      </c>
      <c r="J1367" s="3" t="s">
        <v>30</v>
      </c>
      <c r="K1367" s="3">
        <v>1969</v>
      </c>
      <c r="L1367" s="3">
        <v>56</v>
      </c>
      <c r="M1367" s="3" t="s">
        <v>30</v>
      </c>
      <c r="N1367" s="3" t="s">
        <v>30</v>
      </c>
      <c r="O1367" s="3" t="s">
        <v>30</v>
      </c>
      <c r="P1367" s="3">
        <v>2400</v>
      </c>
      <c r="Q1367" s="3">
        <v>2700</v>
      </c>
      <c r="R1367" s="3">
        <v>2005</v>
      </c>
      <c r="S1367" s="9">
        <f t="shared" si="161"/>
        <v>38353</v>
      </c>
      <c r="T1367" s="9">
        <f t="shared" si="164"/>
        <v>45658</v>
      </c>
      <c r="U1367" s="2"/>
      <c r="V1367" s="2"/>
      <c r="W1367" s="2"/>
    </row>
    <row r="1368" spans="1:23" ht="14.5" hidden="1" x14ac:dyDescent="0.35">
      <c r="A1368" s="3" t="s">
        <v>2336</v>
      </c>
      <c r="B1368" s="3" t="str">
        <f>INDEX('Plant data'!D:D,MATCH('Blast furnaces'!$A1368,'Plant data'!$A:$A,0))</f>
        <v>Cherepovets</v>
      </c>
      <c r="C1368" s="3" t="str">
        <f>INDEX('Plant data'!E:E,MATCH('Blast furnaces'!$A1368,'Plant data'!$A:$A,0))</f>
        <v>Vologda</v>
      </c>
      <c r="D1368" s="3" t="str">
        <f>INDEX('Plant data'!F:F,MATCH('Blast furnaces'!$A1368,'Plant data'!$A:$A,0))</f>
        <v>Russia</v>
      </c>
      <c r="E1368" s="3" t="s">
        <v>2342</v>
      </c>
      <c r="F1368" s="3" t="s">
        <v>39</v>
      </c>
      <c r="G1368" s="5" t="s">
        <v>2338</v>
      </c>
      <c r="H1368" s="3" t="s">
        <v>29</v>
      </c>
      <c r="I1368" s="3" t="s">
        <v>30</v>
      </c>
      <c r="J1368" s="3" t="s">
        <v>30</v>
      </c>
      <c r="K1368" s="3">
        <v>1986</v>
      </c>
      <c r="L1368" s="3">
        <v>39</v>
      </c>
      <c r="M1368" s="3" t="s">
        <v>30</v>
      </c>
      <c r="N1368" s="3" t="s">
        <v>30</v>
      </c>
      <c r="O1368" s="3" t="s">
        <v>30</v>
      </c>
      <c r="P1368" s="3">
        <v>4200</v>
      </c>
      <c r="Q1368" s="3">
        <v>5580</v>
      </c>
      <c r="R1368" s="6">
        <v>45511</v>
      </c>
      <c r="S1368" s="9">
        <f t="shared" si="161"/>
        <v>45511</v>
      </c>
      <c r="T1368" s="9">
        <f t="shared" si="164"/>
        <v>52816</v>
      </c>
      <c r="U1368" s="2"/>
      <c r="V1368" s="2"/>
      <c r="W1368" s="2"/>
    </row>
    <row r="1369" spans="1:23" ht="14.5" hidden="1" x14ac:dyDescent="0.35">
      <c r="A1369" s="3" t="s">
        <v>2343</v>
      </c>
      <c r="B1369" s="3" t="str">
        <f>INDEX('Plant data'!D:D,MATCH('Blast furnaces'!$A1369,'Plant data'!$A:$A,0))</f>
        <v>Novotroitsk</v>
      </c>
      <c r="C1369" s="3" t="str">
        <f>INDEX('Plant data'!E:E,MATCH('Blast furnaces'!$A1369,'Plant data'!$A:$A,0))</f>
        <v>Orenburg</v>
      </c>
      <c r="D1369" s="3" t="str">
        <f>INDEX('Plant data'!F:F,MATCH('Blast furnaces'!$A1369,'Plant data'!$A:$A,0))</f>
        <v>Russia</v>
      </c>
      <c r="E1369" s="3" t="s">
        <v>2344</v>
      </c>
      <c r="F1369" s="3" t="s">
        <v>33</v>
      </c>
      <c r="G1369" s="5" t="s">
        <v>2345</v>
      </c>
      <c r="H1369" s="3" t="s">
        <v>190</v>
      </c>
      <c r="I1369" s="3" t="s">
        <v>30</v>
      </c>
      <c r="J1369" s="3">
        <v>1953</v>
      </c>
      <c r="K1369" s="3">
        <v>1955</v>
      </c>
      <c r="L1369" s="3">
        <v>67.33</v>
      </c>
      <c r="M1369" s="3" t="s">
        <v>30</v>
      </c>
      <c r="N1369" s="3" t="s">
        <v>30</v>
      </c>
      <c r="O1369" s="4">
        <v>44682</v>
      </c>
      <c r="P1369" s="3">
        <v>970</v>
      </c>
      <c r="Q1369" s="3">
        <v>1000</v>
      </c>
      <c r="R1369" s="3">
        <v>2012</v>
      </c>
      <c r="S1369" s="9">
        <f t="shared" si="161"/>
        <v>40909</v>
      </c>
      <c r="T1369" s="2"/>
      <c r="U1369" s="2"/>
      <c r="V1369" s="2"/>
      <c r="W1369" s="2"/>
    </row>
    <row r="1370" spans="1:23" ht="14.5" hidden="1" x14ac:dyDescent="0.35">
      <c r="A1370" s="3" t="s">
        <v>2343</v>
      </c>
      <c r="B1370" s="3" t="str">
        <f>INDEX('Plant data'!D:D,MATCH('Blast furnaces'!$A1370,'Plant data'!$A:$A,0))</f>
        <v>Novotroitsk</v>
      </c>
      <c r="C1370" s="3" t="str">
        <f>INDEX('Plant data'!E:E,MATCH('Blast furnaces'!$A1370,'Plant data'!$A:$A,0))</f>
        <v>Orenburg</v>
      </c>
      <c r="D1370" s="3" t="str">
        <f>INDEX('Plant data'!F:F,MATCH('Blast furnaces'!$A1370,'Plant data'!$A:$A,0))</f>
        <v>Russia</v>
      </c>
      <c r="E1370" s="3" t="s">
        <v>2346</v>
      </c>
      <c r="F1370" s="3" t="s">
        <v>27</v>
      </c>
      <c r="G1370" s="5" t="s">
        <v>2345</v>
      </c>
      <c r="H1370" s="3" t="s">
        <v>29</v>
      </c>
      <c r="I1370" s="3" t="s">
        <v>30</v>
      </c>
      <c r="J1370" s="3" t="s">
        <v>30</v>
      </c>
      <c r="K1370" s="3">
        <v>1958</v>
      </c>
      <c r="L1370" s="3">
        <v>67</v>
      </c>
      <c r="M1370" s="3" t="s">
        <v>30</v>
      </c>
      <c r="N1370" s="3" t="s">
        <v>30</v>
      </c>
      <c r="O1370" s="3" t="s">
        <v>30</v>
      </c>
      <c r="P1370" s="3">
        <v>760</v>
      </c>
      <c r="Q1370" s="3">
        <v>1232</v>
      </c>
      <c r="R1370" s="6">
        <v>44195</v>
      </c>
      <c r="S1370" s="9">
        <f t="shared" si="161"/>
        <v>44195</v>
      </c>
      <c r="T1370" s="9">
        <f t="shared" ref="T1370:T1390" si="165">IF(R1370="","",EDATE(S1370,240))</f>
        <v>51500</v>
      </c>
      <c r="U1370" s="2"/>
      <c r="V1370" s="2"/>
      <c r="W1370" s="2"/>
    </row>
    <row r="1371" spans="1:23" ht="14.5" hidden="1" x14ac:dyDescent="0.35">
      <c r="A1371" s="3" t="s">
        <v>2343</v>
      </c>
      <c r="B1371" s="3" t="str">
        <f>INDEX('Plant data'!D:D,MATCH('Blast furnaces'!$A1371,'Plant data'!$A:$A,0))</f>
        <v>Novotroitsk</v>
      </c>
      <c r="C1371" s="3" t="str">
        <f>INDEX('Plant data'!E:E,MATCH('Blast furnaces'!$A1371,'Plant data'!$A:$A,0))</f>
        <v>Orenburg</v>
      </c>
      <c r="D1371" s="3" t="str">
        <f>INDEX('Plant data'!F:F,MATCH('Blast furnaces'!$A1371,'Plant data'!$A:$A,0))</f>
        <v>Russia</v>
      </c>
      <c r="E1371" s="3" t="s">
        <v>2347</v>
      </c>
      <c r="F1371" s="3" t="s">
        <v>79</v>
      </c>
      <c r="G1371" s="5" t="s">
        <v>2345</v>
      </c>
      <c r="H1371" s="3" t="s">
        <v>29</v>
      </c>
      <c r="I1371" s="3" t="s">
        <v>30</v>
      </c>
      <c r="J1371" s="4">
        <v>44228</v>
      </c>
      <c r="K1371" s="3">
        <v>1965</v>
      </c>
      <c r="L1371" s="3">
        <v>60</v>
      </c>
      <c r="M1371" s="3" t="s">
        <v>30</v>
      </c>
      <c r="N1371" s="3" t="s">
        <v>30</v>
      </c>
      <c r="O1371" s="3" t="s">
        <v>30</v>
      </c>
      <c r="P1371" s="3">
        <v>1000</v>
      </c>
      <c r="Q1371" s="3">
        <v>1648</v>
      </c>
      <c r="R1371" s="3">
        <v>2021</v>
      </c>
      <c r="S1371" s="9">
        <f t="shared" si="161"/>
        <v>44197</v>
      </c>
      <c r="T1371" s="9">
        <f t="shared" si="165"/>
        <v>51502</v>
      </c>
      <c r="U1371" s="2"/>
      <c r="V1371" s="2"/>
      <c r="W1371" s="2"/>
    </row>
    <row r="1372" spans="1:23" ht="14.5" hidden="1" x14ac:dyDescent="0.35">
      <c r="A1372" s="3" t="s">
        <v>2343</v>
      </c>
      <c r="B1372" s="3" t="str">
        <f>INDEX('Plant data'!D:D,MATCH('Blast furnaces'!$A1372,'Plant data'!$A:$A,0))</f>
        <v>Novotroitsk</v>
      </c>
      <c r="C1372" s="3" t="str">
        <f>INDEX('Plant data'!E:E,MATCH('Blast furnaces'!$A1372,'Plant data'!$A:$A,0))</f>
        <v>Orenburg</v>
      </c>
      <c r="D1372" s="3" t="str">
        <f>INDEX('Plant data'!F:F,MATCH('Blast furnaces'!$A1372,'Plant data'!$A:$A,0))</f>
        <v>Russia</v>
      </c>
      <c r="E1372" s="3" t="s">
        <v>2348</v>
      </c>
      <c r="F1372" s="3" t="s">
        <v>48</v>
      </c>
      <c r="G1372" s="5" t="s">
        <v>2345</v>
      </c>
      <c r="H1372" s="3" t="s">
        <v>29</v>
      </c>
      <c r="I1372" s="3" t="s">
        <v>30</v>
      </c>
      <c r="J1372" s="3" t="s">
        <v>30</v>
      </c>
      <c r="K1372" s="3">
        <v>1973</v>
      </c>
      <c r="L1372" s="3">
        <v>52</v>
      </c>
      <c r="M1372" s="3" t="s">
        <v>30</v>
      </c>
      <c r="N1372" s="3" t="s">
        <v>30</v>
      </c>
      <c r="O1372" s="3" t="s">
        <v>30</v>
      </c>
      <c r="P1372" s="3">
        <v>1278</v>
      </c>
      <c r="Q1372" s="3">
        <v>2015</v>
      </c>
      <c r="R1372" s="6">
        <v>42479</v>
      </c>
      <c r="S1372" s="9">
        <f t="shared" si="161"/>
        <v>42479</v>
      </c>
      <c r="T1372" s="9">
        <f t="shared" si="165"/>
        <v>49784</v>
      </c>
      <c r="U1372" s="2"/>
      <c r="V1372" s="2"/>
      <c r="W1372" s="2"/>
    </row>
    <row r="1373" spans="1:23" ht="14.5" hidden="1" x14ac:dyDescent="0.35">
      <c r="A1373" s="3" t="s">
        <v>2349</v>
      </c>
      <c r="B1373" s="3" t="str">
        <f>INDEX('Plant data'!D:D,MATCH('Blast furnaces'!$A1373,'Plant data'!$A:$A,0))</f>
        <v>Novokuznetsk</v>
      </c>
      <c r="C1373" s="3" t="str">
        <f>INDEX('Plant data'!E:E,MATCH('Blast furnaces'!$A1373,'Plant data'!$A:$A,0))</f>
        <v>Kemerovskaya</v>
      </c>
      <c r="D1373" s="3" t="str">
        <f>INDEX('Plant data'!F:F,MATCH('Blast furnaces'!$A1373,'Plant data'!$A:$A,0))</f>
        <v>Russia</v>
      </c>
      <c r="E1373" s="3" t="s">
        <v>2350</v>
      </c>
      <c r="F1373" s="3" t="s">
        <v>33</v>
      </c>
      <c r="G1373" s="5" t="s">
        <v>2351</v>
      </c>
      <c r="H1373" s="3" t="s">
        <v>29</v>
      </c>
      <c r="I1373" s="3" t="s">
        <v>30</v>
      </c>
      <c r="J1373" s="3" t="s">
        <v>30</v>
      </c>
      <c r="K1373" s="3">
        <v>1964</v>
      </c>
      <c r="L1373" s="3">
        <v>61</v>
      </c>
      <c r="M1373" s="3" t="s">
        <v>30</v>
      </c>
      <c r="N1373" s="3" t="s">
        <v>30</v>
      </c>
      <c r="O1373" s="3" t="s">
        <v>30</v>
      </c>
      <c r="P1373" s="3">
        <v>2548</v>
      </c>
      <c r="Q1373" s="3">
        <v>3000</v>
      </c>
      <c r="R1373" s="6">
        <v>42548</v>
      </c>
      <c r="S1373" s="9">
        <f t="shared" si="161"/>
        <v>42548</v>
      </c>
      <c r="T1373" s="9">
        <f t="shared" si="165"/>
        <v>49853</v>
      </c>
      <c r="U1373" s="2"/>
      <c r="V1373" s="2"/>
      <c r="W1373" s="2"/>
    </row>
    <row r="1374" spans="1:23" ht="14.5" hidden="1" x14ac:dyDescent="0.35">
      <c r="A1374" s="3" t="s">
        <v>2349</v>
      </c>
      <c r="B1374" s="3" t="str">
        <f>INDEX('Plant data'!D:D,MATCH('Blast furnaces'!$A1374,'Plant data'!$A:$A,0))</f>
        <v>Novokuznetsk</v>
      </c>
      <c r="C1374" s="3" t="str">
        <f>INDEX('Plant data'!E:E,MATCH('Blast furnaces'!$A1374,'Plant data'!$A:$A,0))</f>
        <v>Kemerovskaya</v>
      </c>
      <c r="D1374" s="3" t="str">
        <f>INDEX('Plant data'!F:F,MATCH('Blast furnaces'!$A1374,'Plant data'!$A:$A,0))</f>
        <v>Russia</v>
      </c>
      <c r="E1374" s="3" t="s">
        <v>2352</v>
      </c>
      <c r="F1374" s="3" t="s">
        <v>27</v>
      </c>
      <c r="G1374" s="5" t="s">
        <v>2351</v>
      </c>
      <c r="H1374" s="3" t="s">
        <v>29</v>
      </c>
      <c r="I1374" s="3" t="s">
        <v>30</v>
      </c>
      <c r="J1374" s="3" t="s">
        <v>30</v>
      </c>
      <c r="K1374" s="3">
        <v>1967</v>
      </c>
      <c r="L1374" s="3">
        <v>58</v>
      </c>
      <c r="M1374" s="3" t="s">
        <v>30</v>
      </c>
      <c r="N1374" s="3" t="s">
        <v>30</v>
      </c>
      <c r="O1374" s="3" t="s">
        <v>30</v>
      </c>
      <c r="P1374" s="3">
        <v>1170</v>
      </c>
      <c r="Q1374" s="3">
        <v>2000</v>
      </c>
      <c r="R1374" s="6">
        <v>42963</v>
      </c>
      <c r="S1374" s="9">
        <f t="shared" si="161"/>
        <v>42963</v>
      </c>
      <c r="T1374" s="9">
        <f t="shared" si="165"/>
        <v>50268</v>
      </c>
      <c r="U1374" s="2"/>
      <c r="V1374" s="2"/>
      <c r="W1374" s="2"/>
    </row>
    <row r="1375" spans="1:23" ht="14.5" hidden="1" x14ac:dyDescent="0.35">
      <c r="A1375" s="3" t="s">
        <v>2349</v>
      </c>
      <c r="B1375" s="3" t="str">
        <f>INDEX('Plant data'!D:D,MATCH('Blast furnaces'!$A1375,'Plant data'!$A:$A,0))</f>
        <v>Novokuznetsk</v>
      </c>
      <c r="C1375" s="3" t="str">
        <f>INDEX('Plant data'!E:E,MATCH('Blast furnaces'!$A1375,'Plant data'!$A:$A,0))</f>
        <v>Kemerovskaya</v>
      </c>
      <c r="D1375" s="3" t="str">
        <f>INDEX('Plant data'!F:F,MATCH('Blast furnaces'!$A1375,'Plant data'!$A:$A,0))</f>
        <v>Russia</v>
      </c>
      <c r="E1375" s="3" t="s">
        <v>2353</v>
      </c>
      <c r="F1375" s="3" t="s">
        <v>79</v>
      </c>
      <c r="G1375" s="5" t="s">
        <v>2351</v>
      </c>
      <c r="H1375" s="3" t="s">
        <v>29</v>
      </c>
      <c r="I1375" s="3" t="s">
        <v>30</v>
      </c>
      <c r="J1375" s="3" t="s">
        <v>30</v>
      </c>
      <c r="K1375" s="3">
        <v>1971</v>
      </c>
      <c r="L1375" s="3">
        <v>54</v>
      </c>
      <c r="M1375" s="3" t="s">
        <v>30</v>
      </c>
      <c r="N1375" s="3" t="s">
        <v>30</v>
      </c>
      <c r="O1375" s="3" t="s">
        <v>30</v>
      </c>
      <c r="P1375" s="3">
        <v>2482</v>
      </c>
      <c r="Q1375" s="3">
        <v>3000</v>
      </c>
      <c r="R1375" s="6">
        <v>43461</v>
      </c>
      <c r="S1375" s="9">
        <f t="shared" si="161"/>
        <v>43461</v>
      </c>
      <c r="T1375" s="9">
        <f t="shared" si="165"/>
        <v>50766</v>
      </c>
      <c r="U1375" s="2"/>
      <c r="V1375" s="2"/>
      <c r="W1375" s="2"/>
    </row>
    <row r="1376" spans="1:23" ht="14.5" hidden="1" x14ac:dyDescent="0.35">
      <c r="A1376" s="3" t="s">
        <v>2354</v>
      </c>
      <c r="B1376" s="3" t="str">
        <f>INDEX('Plant data'!D:D,MATCH('Blast furnaces'!$A1376,'Plant data'!$A:$A,0))</f>
        <v>Oxelösund</v>
      </c>
      <c r="C1376" s="3" t="str">
        <f>INDEX('Plant data'!E:E,MATCH('Blast furnaces'!$A1376,'Plant data'!$A:$A,0))</f>
        <v>Södermanland</v>
      </c>
      <c r="D1376" s="3" t="str">
        <f>INDEX('Plant data'!F:F,MATCH('Blast furnaces'!$A1376,'Plant data'!$A:$A,0))</f>
        <v>Sweden</v>
      </c>
      <c r="E1376" s="3" t="s">
        <v>2355</v>
      </c>
      <c r="F1376" s="3" t="s">
        <v>27</v>
      </c>
      <c r="G1376" s="3" t="s">
        <v>2356</v>
      </c>
      <c r="H1376" s="3" t="s">
        <v>40</v>
      </c>
      <c r="I1376" s="3" t="s">
        <v>30</v>
      </c>
      <c r="J1376" s="3" t="s">
        <v>30</v>
      </c>
      <c r="K1376" s="3">
        <v>1952</v>
      </c>
      <c r="L1376" s="3">
        <v>73</v>
      </c>
      <c r="M1376" s="3">
        <v>2021</v>
      </c>
      <c r="N1376" s="3" t="s">
        <v>30</v>
      </c>
      <c r="O1376" s="3">
        <v>2025</v>
      </c>
      <c r="P1376" s="3">
        <v>550</v>
      </c>
      <c r="Q1376" s="3">
        <v>760</v>
      </c>
      <c r="R1376" s="3">
        <v>1996</v>
      </c>
      <c r="S1376" s="9">
        <f t="shared" si="161"/>
        <v>35065</v>
      </c>
      <c r="T1376" s="9">
        <f t="shared" si="165"/>
        <v>42370</v>
      </c>
      <c r="U1376" s="2"/>
      <c r="V1376" s="2"/>
      <c r="W1376" s="2"/>
    </row>
    <row r="1377" spans="1:23" ht="14.5" hidden="1" x14ac:dyDescent="0.35">
      <c r="A1377" s="3" t="s">
        <v>2354</v>
      </c>
      <c r="B1377" s="3" t="str">
        <f>INDEX('Plant data'!D:D,MATCH('Blast furnaces'!$A1377,'Plant data'!$A:$A,0))</f>
        <v>Oxelösund</v>
      </c>
      <c r="C1377" s="3" t="str">
        <f>INDEX('Plant data'!E:E,MATCH('Blast furnaces'!$A1377,'Plant data'!$A:$A,0))</f>
        <v>Södermanland</v>
      </c>
      <c r="D1377" s="3" t="str">
        <f>INDEX('Plant data'!F:F,MATCH('Blast furnaces'!$A1377,'Plant data'!$A:$A,0))</f>
        <v>Sweden</v>
      </c>
      <c r="E1377" s="3" t="s">
        <v>2357</v>
      </c>
      <c r="F1377" s="3" t="s">
        <v>48</v>
      </c>
      <c r="G1377" s="3" t="s">
        <v>2356</v>
      </c>
      <c r="H1377" s="3" t="s">
        <v>40</v>
      </c>
      <c r="I1377" s="3" t="s">
        <v>30</v>
      </c>
      <c r="J1377" s="3" t="s">
        <v>30</v>
      </c>
      <c r="K1377" s="3">
        <v>1961</v>
      </c>
      <c r="L1377" s="3">
        <v>64</v>
      </c>
      <c r="M1377" s="3">
        <v>2021</v>
      </c>
      <c r="N1377" s="3" t="s">
        <v>30</v>
      </c>
      <c r="O1377" s="3">
        <v>2025</v>
      </c>
      <c r="P1377" s="3">
        <v>1000</v>
      </c>
      <c r="Q1377" s="3">
        <v>1339</v>
      </c>
      <c r="R1377" s="3">
        <v>2011</v>
      </c>
      <c r="S1377" s="9">
        <f t="shared" si="161"/>
        <v>40544</v>
      </c>
      <c r="T1377" s="9">
        <f t="shared" si="165"/>
        <v>47849</v>
      </c>
      <c r="U1377" s="2"/>
      <c r="V1377" s="2"/>
      <c r="W1377" s="2"/>
    </row>
    <row r="1378" spans="1:23" ht="14.5" hidden="1" x14ac:dyDescent="0.35">
      <c r="A1378" s="3" t="s">
        <v>2358</v>
      </c>
      <c r="B1378" s="3" t="str">
        <f>INDEX('Plant data'!D:D,MATCH('Blast furnaces'!$A1378,'Plant data'!$A:$A,0))</f>
        <v>Luleå</v>
      </c>
      <c r="C1378" s="3" t="str">
        <f>INDEX('Plant data'!E:E,MATCH('Blast furnaces'!$A1378,'Plant data'!$A:$A,0))</f>
        <v>Norrbotten</v>
      </c>
      <c r="D1378" s="3" t="str">
        <f>INDEX('Plant data'!F:F,MATCH('Blast furnaces'!$A1378,'Plant data'!$A:$A,0))</f>
        <v>Sweden</v>
      </c>
      <c r="E1378" s="3" t="s">
        <v>2359</v>
      </c>
      <c r="F1378" s="3" t="s">
        <v>79</v>
      </c>
      <c r="G1378" s="3" t="s">
        <v>2360</v>
      </c>
      <c r="H1378" s="3" t="s">
        <v>40</v>
      </c>
      <c r="I1378" s="3" t="s">
        <v>30</v>
      </c>
      <c r="J1378" s="3" t="s">
        <v>30</v>
      </c>
      <c r="K1378" s="3">
        <v>2000</v>
      </c>
      <c r="L1378" s="3">
        <v>30</v>
      </c>
      <c r="M1378" s="4">
        <v>44562</v>
      </c>
      <c r="N1378" s="3" t="s">
        <v>30</v>
      </c>
      <c r="O1378" s="3">
        <v>2030</v>
      </c>
      <c r="P1378" s="3">
        <v>2555</v>
      </c>
      <c r="Q1378" s="3">
        <v>2540</v>
      </c>
      <c r="R1378" s="4">
        <v>42217</v>
      </c>
      <c r="S1378" s="9">
        <f t="shared" si="161"/>
        <v>42217</v>
      </c>
      <c r="T1378" s="9">
        <f t="shared" si="165"/>
        <v>49522</v>
      </c>
      <c r="U1378" s="2"/>
      <c r="V1378" s="2"/>
      <c r="W1378" s="2"/>
    </row>
    <row r="1379" spans="1:23" ht="14.5" hidden="1" x14ac:dyDescent="0.35">
      <c r="A1379" s="3" t="s">
        <v>2361</v>
      </c>
      <c r="B1379" s="3" t="str">
        <f>INDEX('Plant data'!D:D,MATCH('Blast furnaces'!$A1379,'Plant data'!$A:$A,0))</f>
        <v>Košice</v>
      </c>
      <c r="C1379" s="3" t="str">
        <f>INDEX('Plant data'!E:E,MATCH('Blast furnaces'!$A1379,'Plant data'!$A:$A,0))</f>
        <v>Košice Region</v>
      </c>
      <c r="D1379" s="3" t="str">
        <f>INDEX('Plant data'!F:F,MATCH('Blast furnaces'!$A1379,'Plant data'!$A:$A,0))</f>
        <v>Slovakia</v>
      </c>
      <c r="E1379" s="3" t="s">
        <v>2362</v>
      </c>
      <c r="F1379" s="3" t="s">
        <v>33</v>
      </c>
      <c r="G1379" s="3" t="s">
        <v>2363</v>
      </c>
      <c r="H1379" s="3" t="s">
        <v>29</v>
      </c>
      <c r="I1379" s="3" t="s">
        <v>30</v>
      </c>
      <c r="J1379" s="3" t="s">
        <v>30</v>
      </c>
      <c r="K1379" s="3">
        <v>1965</v>
      </c>
      <c r="L1379" s="3">
        <v>60</v>
      </c>
      <c r="M1379" s="3" t="s">
        <v>30</v>
      </c>
      <c r="N1379" s="3" t="s">
        <v>30</v>
      </c>
      <c r="O1379" s="3" t="s">
        <v>30</v>
      </c>
      <c r="P1379" s="3">
        <v>1300</v>
      </c>
      <c r="Q1379" s="3">
        <v>1950</v>
      </c>
      <c r="R1379" s="8"/>
      <c r="S1379" s="9" t="str">
        <f t="shared" si="161"/>
        <v/>
      </c>
      <c r="T1379" s="9" t="str">
        <f t="shared" si="165"/>
        <v/>
      </c>
      <c r="U1379" s="2"/>
      <c r="V1379" s="2"/>
      <c r="W1379" s="2"/>
    </row>
    <row r="1380" spans="1:23" ht="14.5" hidden="1" x14ac:dyDescent="0.35">
      <c r="A1380" s="3" t="s">
        <v>2361</v>
      </c>
      <c r="B1380" s="3" t="str">
        <f>INDEX('Plant data'!D:D,MATCH('Blast furnaces'!$A1380,'Plant data'!$A:$A,0))</f>
        <v>Košice</v>
      </c>
      <c r="C1380" s="3" t="str">
        <f>INDEX('Plant data'!E:E,MATCH('Blast furnaces'!$A1380,'Plant data'!$A:$A,0))</f>
        <v>Košice Region</v>
      </c>
      <c r="D1380" s="3" t="str">
        <f>INDEX('Plant data'!F:F,MATCH('Blast furnaces'!$A1380,'Plant data'!$A:$A,0))</f>
        <v>Slovakia</v>
      </c>
      <c r="E1380" s="3" t="s">
        <v>2364</v>
      </c>
      <c r="F1380" s="3" t="s">
        <v>27</v>
      </c>
      <c r="G1380" s="3" t="s">
        <v>2363</v>
      </c>
      <c r="H1380" s="3" t="s">
        <v>29</v>
      </c>
      <c r="I1380" s="3" t="s">
        <v>30</v>
      </c>
      <c r="J1380" s="3" t="s">
        <v>30</v>
      </c>
      <c r="K1380" s="3">
        <v>1965</v>
      </c>
      <c r="L1380" s="3">
        <v>60</v>
      </c>
      <c r="M1380" s="3" t="s">
        <v>30</v>
      </c>
      <c r="N1380" s="3" t="s">
        <v>30</v>
      </c>
      <c r="O1380" s="3" t="s">
        <v>30</v>
      </c>
      <c r="P1380" s="3">
        <v>1700</v>
      </c>
      <c r="Q1380" s="3">
        <v>2550</v>
      </c>
      <c r="R1380" s="3">
        <v>2017</v>
      </c>
      <c r="S1380" s="9">
        <f t="shared" si="161"/>
        <v>42736</v>
      </c>
      <c r="T1380" s="9">
        <f t="shared" si="165"/>
        <v>50041</v>
      </c>
      <c r="U1380" s="2"/>
      <c r="V1380" s="2"/>
      <c r="W1380" s="2"/>
    </row>
    <row r="1381" spans="1:23" ht="14.5" hidden="1" x14ac:dyDescent="0.35">
      <c r="A1381" s="3" t="s">
        <v>2361</v>
      </c>
      <c r="B1381" s="3" t="str">
        <f>INDEX('Plant data'!D:D,MATCH('Blast furnaces'!$A1381,'Plant data'!$A:$A,0))</f>
        <v>Košice</v>
      </c>
      <c r="C1381" s="3" t="str">
        <f>INDEX('Plant data'!E:E,MATCH('Blast furnaces'!$A1381,'Plant data'!$A:$A,0))</f>
        <v>Košice Region</v>
      </c>
      <c r="D1381" s="3" t="str">
        <f>INDEX('Plant data'!F:F,MATCH('Blast furnaces'!$A1381,'Plant data'!$A:$A,0))</f>
        <v>Slovakia</v>
      </c>
      <c r="E1381" s="3" t="s">
        <v>2365</v>
      </c>
      <c r="F1381" s="3" t="s">
        <v>79</v>
      </c>
      <c r="G1381" s="3" t="s">
        <v>2363</v>
      </c>
      <c r="H1381" s="3" t="s">
        <v>29</v>
      </c>
      <c r="I1381" s="3" t="s">
        <v>30</v>
      </c>
      <c r="J1381" s="3" t="s">
        <v>30</v>
      </c>
      <c r="K1381" s="3">
        <v>1965</v>
      </c>
      <c r="L1381" s="3">
        <v>60</v>
      </c>
      <c r="M1381" s="3" t="s">
        <v>30</v>
      </c>
      <c r="N1381" s="3" t="s">
        <v>30</v>
      </c>
      <c r="O1381" s="3" t="s">
        <v>30</v>
      </c>
      <c r="P1381" s="3">
        <v>2000</v>
      </c>
      <c r="Q1381" s="3">
        <v>1850</v>
      </c>
      <c r="R1381" s="8"/>
      <c r="S1381" s="9" t="str">
        <f t="shared" si="161"/>
        <v/>
      </c>
      <c r="T1381" s="9" t="str">
        <f t="shared" si="165"/>
        <v/>
      </c>
      <c r="U1381" s="2"/>
      <c r="V1381" s="2"/>
      <c r="W1381" s="2"/>
    </row>
    <row r="1382" spans="1:23" ht="14.5" hidden="1" x14ac:dyDescent="0.35">
      <c r="A1382" s="3" t="s">
        <v>2366</v>
      </c>
      <c r="B1382" s="3" t="str">
        <f>INDEX('Plant data'!D:D,MATCH('Blast furnaces'!$A1382,'Plant data'!$A:$A,0))</f>
        <v>Homs-hisya Industrial Zone</v>
      </c>
      <c r="C1382" s="3" t="str">
        <f>INDEX('Plant data'!E:E,MATCH('Blast furnaces'!$A1382,'Plant data'!$A:$A,0))</f>
        <v>Homs</v>
      </c>
      <c r="D1382" s="3" t="str">
        <f>INDEX('Plant data'!F:F,MATCH('Blast furnaces'!$A1382,'Plant data'!$A:$A,0))</f>
        <v>Syria</v>
      </c>
      <c r="E1382" s="3" t="s">
        <v>2367</v>
      </c>
      <c r="F1382" s="3" t="s">
        <v>33</v>
      </c>
      <c r="G1382" s="5" t="s">
        <v>2368</v>
      </c>
      <c r="H1382" s="3" t="s">
        <v>29</v>
      </c>
      <c r="I1382" s="3">
        <v>2010</v>
      </c>
      <c r="J1382" s="3" t="s">
        <v>30</v>
      </c>
      <c r="K1382" s="3">
        <v>2013</v>
      </c>
      <c r="L1382" s="3">
        <v>12</v>
      </c>
      <c r="M1382" s="3" t="s">
        <v>30</v>
      </c>
      <c r="N1382" s="3" t="s">
        <v>30</v>
      </c>
      <c r="O1382" s="3" t="s">
        <v>30</v>
      </c>
      <c r="P1382" s="3">
        <v>150</v>
      </c>
      <c r="Q1382" s="3">
        <v>250</v>
      </c>
      <c r="R1382" s="8"/>
      <c r="S1382" s="9" t="str">
        <f t="shared" si="161"/>
        <v/>
      </c>
      <c r="T1382" s="9" t="str">
        <f t="shared" si="165"/>
        <v/>
      </c>
      <c r="U1382" s="2"/>
      <c r="V1382" s="2"/>
      <c r="W1382" s="2"/>
    </row>
    <row r="1383" spans="1:23" ht="14.5" hidden="1" x14ac:dyDescent="0.35">
      <c r="A1383" s="3" t="s">
        <v>2366</v>
      </c>
      <c r="B1383" s="3" t="str">
        <f>INDEX('Plant data'!D:D,MATCH('Blast furnaces'!$A1383,'Plant data'!$A:$A,0))</f>
        <v>Homs-hisya Industrial Zone</v>
      </c>
      <c r="C1383" s="3" t="str">
        <f>INDEX('Plant data'!E:E,MATCH('Blast furnaces'!$A1383,'Plant data'!$A:$A,0))</f>
        <v>Homs</v>
      </c>
      <c r="D1383" s="3" t="str">
        <f>INDEX('Plant data'!F:F,MATCH('Blast furnaces'!$A1383,'Plant data'!$A:$A,0))</f>
        <v>Syria</v>
      </c>
      <c r="E1383" s="3" t="s">
        <v>2369</v>
      </c>
      <c r="F1383" s="3" t="s">
        <v>27</v>
      </c>
      <c r="G1383" s="5" t="s">
        <v>2368</v>
      </c>
      <c r="H1383" s="3" t="s">
        <v>29</v>
      </c>
      <c r="I1383" s="3">
        <v>2010</v>
      </c>
      <c r="J1383" s="3" t="s">
        <v>30</v>
      </c>
      <c r="K1383" s="3">
        <v>2013</v>
      </c>
      <c r="L1383" s="3">
        <v>12</v>
      </c>
      <c r="M1383" s="3" t="s">
        <v>30</v>
      </c>
      <c r="N1383" s="3" t="s">
        <v>30</v>
      </c>
      <c r="O1383" s="3" t="s">
        <v>30</v>
      </c>
      <c r="P1383" s="3">
        <v>150</v>
      </c>
      <c r="Q1383" s="3">
        <v>250</v>
      </c>
      <c r="R1383" s="8"/>
      <c r="S1383" s="9" t="str">
        <f t="shared" si="161"/>
        <v/>
      </c>
      <c r="T1383" s="9" t="str">
        <f t="shared" si="165"/>
        <v/>
      </c>
      <c r="U1383" s="2"/>
      <c r="V1383" s="2"/>
      <c r="W1383" s="2"/>
    </row>
    <row r="1384" spans="1:23" ht="14.5" hidden="1" x14ac:dyDescent="0.35">
      <c r="A1384" s="3" t="s">
        <v>2370</v>
      </c>
      <c r="B1384" s="3" t="str">
        <f>INDEX('Plant data'!D:D,MATCH('Blast furnaces'!$A1384,'Plant data'!$A:$A,0))</f>
        <v>Ereğli</v>
      </c>
      <c r="C1384" s="3" t="str">
        <f>INDEX('Plant data'!E:E,MATCH('Blast furnaces'!$A1384,'Plant data'!$A:$A,0))</f>
        <v>Zonguldak</v>
      </c>
      <c r="D1384" s="3" t="str">
        <f>INDEX('Plant data'!F:F,MATCH('Blast furnaces'!$A1384,'Plant data'!$A:$A,0))</f>
        <v>Türkiye</v>
      </c>
      <c r="E1384" s="3" t="s">
        <v>2371</v>
      </c>
      <c r="F1384" s="3" t="s">
        <v>2372</v>
      </c>
      <c r="G1384" s="5" t="s">
        <v>2373</v>
      </c>
      <c r="H1384" s="3" t="s">
        <v>29</v>
      </c>
      <c r="I1384" s="3" t="s">
        <v>30</v>
      </c>
      <c r="J1384" s="3" t="s">
        <v>30</v>
      </c>
      <c r="K1384" s="3">
        <v>2023</v>
      </c>
      <c r="L1384" s="3">
        <v>2</v>
      </c>
      <c r="M1384" s="3" t="s">
        <v>30</v>
      </c>
      <c r="N1384" s="3" t="s">
        <v>30</v>
      </c>
      <c r="O1384" s="3" t="s">
        <v>30</v>
      </c>
      <c r="P1384" s="3">
        <v>1825</v>
      </c>
      <c r="Q1384" s="3">
        <v>2188</v>
      </c>
      <c r="R1384" s="6">
        <v>45228</v>
      </c>
      <c r="S1384" s="9">
        <f t="shared" si="161"/>
        <v>45228</v>
      </c>
      <c r="T1384" s="9">
        <f t="shared" si="165"/>
        <v>52533</v>
      </c>
      <c r="U1384" s="2"/>
      <c r="V1384" s="2"/>
      <c r="W1384" s="2"/>
    </row>
    <row r="1385" spans="1:23" ht="14.5" hidden="1" x14ac:dyDescent="0.35">
      <c r="A1385" s="3" t="s">
        <v>2370</v>
      </c>
      <c r="B1385" s="3" t="str">
        <f>INDEX('Plant data'!D:D,MATCH('Blast furnaces'!$A1385,'Plant data'!$A:$A,0))</f>
        <v>Ereğli</v>
      </c>
      <c r="C1385" s="3" t="str">
        <f>INDEX('Plant data'!E:E,MATCH('Blast furnaces'!$A1385,'Plant data'!$A:$A,0))</f>
        <v>Zonguldak</v>
      </c>
      <c r="D1385" s="3" t="str">
        <f>INDEX('Plant data'!F:F,MATCH('Blast furnaces'!$A1385,'Plant data'!$A:$A,0))</f>
        <v>Türkiye</v>
      </c>
      <c r="E1385" s="3" t="s">
        <v>2374</v>
      </c>
      <c r="F1385" s="3" t="s">
        <v>2375</v>
      </c>
      <c r="G1385" s="5" t="s">
        <v>2373</v>
      </c>
      <c r="H1385" s="3" t="s">
        <v>29</v>
      </c>
      <c r="I1385" s="3" t="s">
        <v>30</v>
      </c>
      <c r="J1385" s="3" t="s">
        <v>30</v>
      </c>
      <c r="K1385" s="3">
        <v>2008</v>
      </c>
      <c r="L1385" s="3">
        <v>17</v>
      </c>
      <c r="M1385" s="3" t="s">
        <v>30</v>
      </c>
      <c r="N1385" s="3" t="s">
        <v>30</v>
      </c>
      <c r="O1385" s="3" t="s">
        <v>30</v>
      </c>
      <c r="P1385" s="3">
        <v>1750</v>
      </c>
      <c r="Q1385" s="3">
        <v>1850</v>
      </c>
      <c r="R1385" s="8"/>
      <c r="S1385" s="9" t="str">
        <f t="shared" si="161"/>
        <v/>
      </c>
      <c r="T1385" s="9" t="str">
        <f t="shared" si="165"/>
        <v/>
      </c>
      <c r="U1385" s="2"/>
      <c r="V1385" s="2"/>
      <c r="W1385" s="2"/>
    </row>
    <row r="1386" spans="1:23" ht="14.5" hidden="1" x14ac:dyDescent="0.35">
      <c r="A1386" s="3" t="s">
        <v>2376</v>
      </c>
      <c r="B1386" s="3" t="str">
        <f>INDEX('Plant data'!D:D,MATCH('Blast furnaces'!$A1386,'Plant data'!$A:$A,0))</f>
        <v>Payas</v>
      </c>
      <c r="C1386" s="3" t="str">
        <f>INDEX('Plant data'!E:E,MATCH('Blast furnaces'!$A1386,'Plant data'!$A:$A,0))</f>
        <v>Hatay</v>
      </c>
      <c r="D1386" s="3" t="str">
        <f>INDEX('Plant data'!F:F,MATCH('Blast furnaces'!$A1386,'Plant data'!$A:$A,0))</f>
        <v>Türkiye</v>
      </c>
      <c r="E1386" s="3" t="s">
        <v>2377</v>
      </c>
      <c r="F1386" s="3" t="s">
        <v>79</v>
      </c>
      <c r="G1386" s="5" t="s">
        <v>2378</v>
      </c>
      <c r="H1386" s="3" t="s">
        <v>29</v>
      </c>
      <c r="I1386" s="3" t="s">
        <v>30</v>
      </c>
      <c r="J1386" s="3" t="s">
        <v>30</v>
      </c>
      <c r="K1386" s="3">
        <v>1985</v>
      </c>
      <c r="L1386" s="3">
        <v>40</v>
      </c>
      <c r="M1386" s="3" t="s">
        <v>30</v>
      </c>
      <c r="N1386" s="3" t="s">
        <v>30</v>
      </c>
      <c r="O1386" s="3" t="s">
        <v>30</v>
      </c>
      <c r="P1386" s="3">
        <v>1800</v>
      </c>
      <c r="Q1386" s="3" t="s">
        <v>30</v>
      </c>
      <c r="R1386" s="3">
        <v>2015</v>
      </c>
      <c r="S1386" s="9">
        <f t="shared" si="161"/>
        <v>42005</v>
      </c>
      <c r="T1386" s="9">
        <f t="shared" si="165"/>
        <v>49310</v>
      </c>
      <c r="U1386" s="2"/>
      <c r="V1386" s="2"/>
      <c r="W1386" s="2"/>
    </row>
    <row r="1387" spans="1:23" ht="14.5" hidden="1" x14ac:dyDescent="0.35">
      <c r="A1387" s="3" t="s">
        <v>2376</v>
      </c>
      <c r="B1387" s="3" t="str">
        <f>INDEX('Plant data'!D:D,MATCH('Blast furnaces'!$A1387,'Plant data'!$A:$A,0))</f>
        <v>Payas</v>
      </c>
      <c r="C1387" s="3" t="str">
        <f>INDEX('Plant data'!E:E,MATCH('Blast furnaces'!$A1387,'Plant data'!$A:$A,0))</f>
        <v>Hatay</v>
      </c>
      <c r="D1387" s="3" t="str">
        <f>INDEX('Plant data'!F:F,MATCH('Blast furnaces'!$A1387,'Plant data'!$A:$A,0))</f>
        <v>Türkiye</v>
      </c>
      <c r="E1387" s="3" t="s">
        <v>2379</v>
      </c>
      <c r="F1387" s="3" t="s">
        <v>27</v>
      </c>
      <c r="G1387" s="5" t="s">
        <v>2378</v>
      </c>
      <c r="H1387" s="3" t="s">
        <v>29</v>
      </c>
      <c r="I1387" s="3" t="s">
        <v>30</v>
      </c>
      <c r="J1387" s="3" t="s">
        <v>30</v>
      </c>
      <c r="K1387" s="3">
        <v>1979</v>
      </c>
      <c r="L1387" s="3">
        <v>46</v>
      </c>
      <c r="M1387" s="3" t="s">
        <v>30</v>
      </c>
      <c r="N1387" s="3" t="s">
        <v>30</v>
      </c>
      <c r="O1387" s="3" t="s">
        <v>30</v>
      </c>
      <c r="P1387" s="3">
        <v>1300</v>
      </c>
      <c r="Q1387" s="3" t="s">
        <v>30</v>
      </c>
      <c r="R1387" s="4">
        <v>44197</v>
      </c>
      <c r="S1387" s="9">
        <f t="shared" si="161"/>
        <v>44197</v>
      </c>
      <c r="T1387" s="9">
        <f t="shared" si="165"/>
        <v>51502</v>
      </c>
      <c r="U1387" s="2"/>
      <c r="V1387" s="2"/>
      <c r="W1387" s="2"/>
    </row>
    <row r="1388" spans="1:23" ht="14.5" hidden="1" x14ac:dyDescent="0.35">
      <c r="A1388" s="3" t="s">
        <v>2376</v>
      </c>
      <c r="B1388" s="3" t="str">
        <f>INDEX('Plant data'!D:D,MATCH('Blast furnaces'!$A1388,'Plant data'!$A:$A,0))</f>
        <v>Payas</v>
      </c>
      <c r="C1388" s="3" t="str">
        <f>INDEX('Plant data'!E:E,MATCH('Blast furnaces'!$A1388,'Plant data'!$A:$A,0))</f>
        <v>Hatay</v>
      </c>
      <c r="D1388" s="3" t="str">
        <f>INDEX('Plant data'!F:F,MATCH('Blast furnaces'!$A1388,'Plant data'!$A:$A,0))</f>
        <v>Türkiye</v>
      </c>
      <c r="E1388" s="3" t="s">
        <v>2380</v>
      </c>
      <c r="F1388" s="3" t="s">
        <v>48</v>
      </c>
      <c r="G1388" s="5" t="s">
        <v>2378</v>
      </c>
      <c r="H1388" s="3" t="s">
        <v>29</v>
      </c>
      <c r="I1388" s="3" t="s">
        <v>30</v>
      </c>
      <c r="J1388" s="3" t="s">
        <v>30</v>
      </c>
      <c r="K1388" s="3">
        <v>2011</v>
      </c>
      <c r="L1388" s="3">
        <v>14</v>
      </c>
      <c r="M1388" s="3" t="s">
        <v>30</v>
      </c>
      <c r="N1388" s="3" t="s">
        <v>30</v>
      </c>
      <c r="O1388" s="3" t="s">
        <v>30</v>
      </c>
      <c r="P1388" s="3">
        <v>2200</v>
      </c>
      <c r="Q1388" s="3">
        <v>2500</v>
      </c>
      <c r="R1388" s="8"/>
      <c r="S1388" s="9" t="str">
        <f t="shared" si="161"/>
        <v/>
      </c>
      <c r="T1388" s="9" t="str">
        <f t="shared" si="165"/>
        <v/>
      </c>
      <c r="U1388" s="2"/>
      <c r="V1388" s="2"/>
      <c r="W1388" s="2"/>
    </row>
    <row r="1389" spans="1:23" ht="14.5" hidden="1" x14ac:dyDescent="0.35">
      <c r="A1389" s="3" t="s">
        <v>2376</v>
      </c>
      <c r="B1389" s="3" t="str">
        <f>INDEX('Plant data'!D:D,MATCH('Blast furnaces'!$A1389,'Plant data'!$A:$A,0))</f>
        <v>Payas</v>
      </c>
      <c r="C1389" s="3" t="str">
        <f>INDEX('Plant data'!E:E,MATCH('Blast furnaces'!$A1389,'Plant data'!$A:$A,0))</f>
        <v>Hatay</v>
      </c>
      <c r="D1389" s="3" t="str">
        <f>INDEX('Plant data'!F:F,MATCH('Blast furnaces'!$A1389,'Plant data'!$A:$A,0))</f>
        <v>Türkiye</v>
      </c>
      <c r="E1389" s="3" t="s">
        <v>2381</v>
      </c>
      <c r="F1389" s="3" t="s">
        <v>33</v>
      </c>
      <c r="G1389" s="5" t="s">
        <v>2378</v>
      </c>
      <c r="H1389" s="3" t="s">
        <v>29</v>
      </c>
      <c r="I1389" s="3">
        <v>2018</v>
      </c>
      <c r="J1389" s="6">
        <v>44169</v>
      </c>
      <c r="K1389" s="3">
        <v>2025</v>
      </c>
      <c r="L1389" s="3">
        <v>0</v>
      </c>
      <c r="M1389" s="3" t="s">
        <v>30</v>
      </c>
      <c r="N1389" s="3" t="s">
        <v>30</v>
      </c>
      <c r="O1389" s="3" t="s">
        <v>30</v>
      </c>
      <c r="P1389" s="3">
        <v>2800</v>
      </c>
      <c r="Q1389" s="3">
        <v>3587</v>
      </c>
      <c r="R1389" s="8"/>
      <c r="S1389" s="9" t="str">
        <f t="shared" si="161"/>
        <v/>
      </c>
      <c r="T1389" s="9" t="str">
        <f t="shared" si="165"/>
        <v/>
      </c>
      <c r="U1389" s="2"/>
      <c r="V1389" s="2"/>
      <c r="W1389" s="2"/>
    </row>
    <row r="1390" spans="1:23" ht="14.5" hidden="1" x14ac:dyDescent="0.35">
      <c r="A1390" s="3" t="s">
        <v>2382</v>
      </c>
      <c r="B1390" s="3" t="str">
        <f>INDEX('Plant data'!D:D,MATCH('Blast furnaces'!$A1390,'Plant data'!$A:$A,0))</f>
        <v>Merkez</v>
      </c>
      <c r="C1390" s="3" t="str">
        <f>INDEX('Plant data'!E:E,MATCH('Blast furnaces'!$A1390,'Plant data'!$A:$A,0))</f>
        <v>Karabük</v>
      </c>
      <c r="D1390" s="3" t="str">
        <f>INDEX('Plant data'!F:F,MATCH('Blast furnaces'!$A1390,'Plant data'!$A:$A,0))</f>
        <v>Türkiye</v>
      </c>
      <c r="E1390" s="3" t="s">
        <v>2383</v>
      </c>
      <c r="F1390" s="3" t="s">
        <v>33</v>
      </c>
      <c r="G1390" s="5" t="s">
        <v>2384</v>
      </c>
      <c r="H1390" s="3" t="s">
        <v>29</v>
      </c>
      <c r="I1390" s="3" t="s">
        <v>30</v>
      </c>
      <c r="J1390" s="3" t="s">
        <v>30</v>
      </c>
      <c r="K1390" s="3">
        <v>1939</v>
      </c>
      <c r="L1390" s="3">
        <v>86</v>
      </c>
      <c r="M1390" s="3" t="s">
        <v>30</v>
      </c>
      <c r="N1390" s="3" t="s">
        <v>30</v>
      </c>
      <c r="O1390" s="3" t="s">
        <v>30</v>
      </c>
      <c r="P1390" s="3">
        <v>563</v>
      </c>
      <c r="Q1390" s="3" t="s">
        <v>30</v>
      </c>
      <c r="R1390" s="4">
        <v>44621</v>
      </c>
      <c r="S1390" s="9">
        <f t="shared" si="161"/>
        <v>44621</v>
      </c>
      <c r="T1390" s="9">
        <f t="shared" si="165"/>
        <v>51926</v>
      </c>
      <c r="U1390" s="2"/>
      <c r="V1390" s="2"/>
      <c r="W1390" s="2"/>
    </row>
    <row r="1391" spans="1:23" ht="14.5" hidden="1" x14ac:dyDescent="0.35">
      <c r="A1391" s="3" t="s">
        <v>2382</v>
      </c>
      <c r="B1391" s="3" t="str">
        <f>INDEX('Plant data'!D:D,MATCH('Blast furnaces'!$A1391,'Plant data'!$A:$A,0))</f>
        <v>Merkez</v>
      </c>
      <c r="C1391" s="3" t="str">
        <f>INDEX('Plant data'!E:E,MATCH('Blast furnaces'!$A1391,'Plant data'!$A:$A,0))</f>
        <v>Karabük</v>
      </c>
      <c r="D1391" s="3" t="str">
        <f>INDEX('Plant data'!F:F,MATCH('Blast furnaces'!$A1391,'Plant data'!$A:$A,0))</f>
        <v>Türkiye</v>
      </c>
      <c r="E1391" s="3" t="s">
        <v>2385</v>
      </c>
      <c r="F1391" s="3" t="s">
        <v>43</v>
      </c>
      <c r="G1391" s="5" t="s">
        <v>2384</v>
      </c>
      <c r="H1391" s="3" t="s">
        <v>224</v>
      </c>
      <c r="I1391" s="3" t="s">
        <v>30</v>
      </c>
      <c r="J1391" s="3" t="s">
        <v>30</v>
      </c>
      <c r="K1391" s="3" t="s">
        <v>30</v>
      </c>
      <c r="L1391" s="3" t="s">
        <v>30</v>
      </c>
      <c r="M1391" s="3" t="s">
        <v>30</v>
      </c>
      <c r="N1391" s="3" t="s">
        <v>30</v>
      </c>
      <c r="O1391" s="3" t="s">
        <v>30</v>
      </c>
      <c r="P1391" s="3">
        <v>1000</v>
      </c>
      <c r="Q1391" s="3" t="s">
        <v>30</v>
      </c>
      <c r="R1391" s="8"/>
      <c r="S1391" s="9" t="str">
        <f t="shared" si="161"/>
        <v/>
      </c>
      <c r="T1391" s="2"/>
      <c r="U1391" s="2"/>
      <c r="V1391" s="2"/>
      <c r="W1391" s="2"/>
    </row>
    <row r="1392" spans="1:23" ht="14.5" hidden="1" x14ac:dyDescent="0.35">
      <c r="A1392" s="3" t="s">
        <v>2382</v>
      </c>
      <c r="B1392" s="3" t="str">
        <f>INDEX('Plant data'!D:D,MATCH('Blast furnaces'!$A1392,'Plant data'!$A:$A,0))</f>
        <v>Merkez</v>
      </c>
      <c r="C1392" s="3" t="str">
        <f>INDEX('Plant data'!E:E,MATCH('Blast furnaces'!$A1392,'Plant data'!$A:$A,0))</f>
        <v>Karabük</v>
      </c>
      <c r="D1392" s="3" t="str">
        <f>INDEX('Plant data'!F:F,MATCH('Blast furnaces'!$A1392,'Plant data'!$A:$A,0))</f>
        <v>Türkiye</v>
      </c>
      <c r="E1392" s="3" t="s">
        <v>2386</v>
      </c>
      <c r="F1392" s="3" t="s">
        <v>48</v>
      </c>
      <c r="G1392" s="5" t="s">
        <v>2384</v>
      </c>
      <c r="H1392" s="3" t="s">
        <v>29</v>
      </c>
      <c r="I1392" s="3" t="s">
        <v>30</v>
      </c>
      <c r="J1392" s="3" t="s">
        <v>30</v>
      </c>
      <c r="K1392" s="3">
        <v>2008</v>
      </c>
      <c r="L1392" s="3">
        <v>17</v>
      </c>
      <c r="M1392" s="3" t="s">
        <v>30</v>
      </c>
      <c r="N1392" s="3" t="s">
        <v>30</v>
      </c>
      <c r="O1392" s="3" t="s">
        <v>30</v>
      </c>
      <c r="P1392" s="3">
        <v>550</v>
      </c>
      <c r="Q1392" s="3" t="s">
        <v>30</v>
      </c>
      <c r="R1392" s="7">
        <v>44866</v>
      </c>
      <c r="S1392" s="9">
        <f t="shared" si="161"/>
        <v>44866</v>
      </c>
      <c r="T1392" s="9">
        <f t="shared" ref="T1392:T1401" si="166">IF(R1392="","",EDATE(S1392,240))</f>
        <v>52171</v>
      </c>
      <c r="U1392" s="2"/>
      <c r="V1392" s="2"/>
      <c r="W1392" s="2"/>
    </row>
    <row r="1393" spans="1:23" ht="14.5" hidden="1" x14ac:dyDescent="0.35">
      <c r="A1393" s="3" t="s">
        <v>2382</v>
      </c>
      <c r="B1393" s="3" t="str">
        <f>INDEX('Plant data'!D:D,MATCH('Blast furnaces'!$A1393,'Plant data'!$A:$A,0))</f>
        <v>Merkez</v>
      </c>
      <c r="C1393" s="3" t="str">
        <f>INDEX('Plant data'!E:E,MATCH('Blast furnaces'!$A1393,'Plant data'!$A:$A,0))</f>
        <v>Karabük</v>
      </c>
      <c r="D1393" s="3" t="str">
        <f>INDEX('Plant data'!F:F,MATCH('Blast furnaces'!$A1393,'Plant data'!$A:$A,0))</f>
        <v>Türkiye</v>
      </c>
      <c r="E1393" s="3" t="s">
        <v>2387</v>
      </c>
      <c r="F1393" s="3" t="s">
        <v>39</v>
      </c>
      <c r="G1393" s="5" t="s">
        <v>2384</v>
      </c>
      <c r="H1393" s="3" t="s">
        <v>29</v>
      </c>
      <c r="I1393" s="3">
        <v>2011</v>
      </c>
      <c r="J1393" s="3" t="s">
        <v>30</v>
      </c>
      <c r="K1393" s="3">
        <v>2014</v>
      </c>
      <c r="L1393" s="3">
        <v>11</v>
      </c>
      <c r="M1393" s="3" t="s">
        <v>30</v>
      </c>
      <c r="N1393" s="3" t="s">
        <v>30</v>
      </c>
      <c r="O1393" s="3" t="s">
        <v>30</v>
      </c>
      <c r="P1393" s="3">
        <v>1200</v>
      </c>
      <c r="Q1393" s="3">
        <v>1280</v>
      </c>
      <c r="R1393" s="8"/>
      <c r="S1393" s="9" t="str">
        <f t="shared" si="161"/>
        <v/>
      </c>
      <c r="T1393" s="9" t="str">
        <f t="shared" si="166"/>
        <v/>
      </c>
      <c r="U1393" s="2"/>
      <c r="V1393" s="2"/>
      <c r="W1393" s="2"/>
    </row>
    <row r="1394" spans="1:23" ht="14.5" hidden="1" x14ac:dyDescent="0.35">
      <c r="A1394" s="3" t="s">
        <v>2388</v>
      </c>
      <c r="B1394" s="3" t="str">
        <f>INDEX('Plant data'!D:D,MATCH('Blast furnaces'!$A1394,'Plant data'!$A:$A,0))</f>
        <v>Kaohsiung</v>
      </c>
      <c r="C1394" s="3" t="str">
        <f>INDEX('Plant data'!E:E,MATCH('Blast furnaces'!$A1394,'Plant data'!$A:$A,0))</f>
        <v>Kaohsiung</v>
      </c>
      <c r="D1394" s="3" t="str">
        <f>INDEX('Plant data'!F:F,MATCH('Blast furnaces'!$A1394,'Plant data'!$A:$A,0))</f>
        <v>Taiwan</v>
      </c>
      <c r="E1394" s="3" t="s">
        <v>2389</v>
      </c>
      <c r="F1394" s="3" t="s">
        <v>33</v>
      </c>
      <c r="G1394" s="5" t="s">
        <v>2390</v>
      </c>
      <c r="H1394" s="3" t="s">
        <v>40</v>
      </c>
      <c r="I1394" s="3" t="s">
        <v>30</v>
      </c>
      <c r="J1394" s="3" t="s">
        <v>30</v>
      </c>
      <c r="K1394" s="3">
        <v>1977</v>
      </c>
      <c r="L1394" s="3">
        <v>53</v>
      </c>
      <c r="M1394" s="6">
        <v>45020</v>
      </c>
      <c r="N1394" s="3" t="s">
        <v>30</v>
      </c>
      <c r="O1394" s="3">
        <v>2030</v>
      </c>
      <c r="P1394" s="3">
        <v>2100</v>
      </c>
      <c r="Q1394" s="3">
        <v>2434</v>
      </c>
      <c r="R1394" s="8"/>
      <c r="S1394" s="9" t="str">
        <f t="shared" si="161"/>
        <v/>
      </c>
      <c r="T1394" s="9" t="str">
        <f t="shared" si="166"/>
        <v/>
      </c>
      <c r="U1394" s="2"/>
      <c r="V1394" s="2"/>
      <c r="W1394" s="2"/>
    </row>
    <row r="1395" spans="1:23" ht="14.5" hidden="1" x14ac:dyDescent="0.35">
      <c r="A1395" s="3" t="s">
        <v>2388</v>
      </c>
      <c r="B1395" s="3" t="str">
        <f>INDEX('Plant data'!D:D,MATCH('Blast furnaces'!$A1395,'Plant data'!$A:$A,0))</f>
        <v>Kaohsiung</v>
      </c>
      <c r="C1395" s="3" t="str">
        <f>INDEX('Plant data'!E:E,MATCH('Blast furnaces'!$A1395,'Plant data'!$A:$A,0))</f>
        <v>Kaohsiung</v>
      </c>
      <c r="D1395" s="3" t="str">
        <f>INDEX('Plant data'!F:F,MATCH('Blast furnaces'!$A1395,'Plant data'!$A:$A,0))</f>
        <v>Taiwan</v>
      </c>
      <c r="E1395" s="3" t="s">
        <v>2391</v>
      </c>
      <c r="F1395" s="3" t="s">
        <v>27</v>
      </c>
      <c r="G1395" s="5" t="s">
        <v>2390</v>
      </c>
      <c r="H1395" s="3" t="s">
        <v>29</v>
      </c>
      <c r="I1395" s="3" t="s">
        <v>30</v>
      </c>
      <c r="J1395" s="3" t="s">
        <v>30</v>
      </c>
      <c r="K1395" s="3">
        <v>1982</v>
      </c>
      <c r="L1395" s="3">
        <v>43</v>
      </c>
      <c r="M1395" s="3" t="s">
        <v>30</v>
      </c>
      <c r="N1395" s="3" t="s">
        <v>30</v>
      </c>
      <c r="O1395" s="3" t="s">
        <v>30</v>
      </c>
      <c r="P1395" s="3">
        <v>2920</v>
      </c>
      <c r="Q1395" s="3">
        <v>3276</v>
      </c>
      <c r="R1395" s="3">
        <v>2021</v>
      </c>
      <c r="S1395" s="9">
        <f t="shared" si="161"/>
        <v>44197</v>
      </c>
      <c r="T1395" s="9">
        <f t="shared" si="166"/>
        <v>51502</v>
      </c>
      <c r="U1395" s="2"/>
      <c r="V1395" s="2"/>
      <c r="W1395" s="2"/>
    </row>
    <row r="1396" spans="1:23" ht="14.5" hidden="1" x14ac:dyDescent="0.35">
      <c r="A1396" s="3" t="s">
        <v>2388</v>
      </c>
      <c r="B1396" s="3" t="str">
        <f>INDEX('Plant data'!D:D,MATCH('Blast furnaces'!$A1396,'Plant data'!$A:$A,0))</f>
        <v>Kaohsiung</v>
      </c>
      <c r="C1396" s="3" t="str">
        <f>INDEX('Plant data'!E:E,MATCH('Blast furnaces'!$A1396,'Plant data'!$A:$A,0))</f>
        <v>Kaohsiung</v>
      </c>
      <c r="D1396" s="3" t="str">
        <f>INDEX('Plant data'!F:F,MATCH('Blast furnaces'!$A1396,'Plant data'!$A:$A,0))</f>
        <v>Taiwan</v>
      </c>
      <c r="E1396" s="3" t="s">
        <v>2392</v>
      </c>
      <c r="F1396" s="3" t="s">
        <v>79</v>
      </c>
      <c r="G1396" s="5" t="s">
        <v>2390</v>
      </c>
      <c r="H1396" s="3" t="s">
        <v>29</v>
      </c>
      <c r="I1396" s="3" t="s">
        <v>30</v>
      </c>
      <c r="J1396" s="3" t="s">
        <v>30</v>
      </c>
      <c r="K1396" s="3">
        <v>1988</v>
      </c>
      <c r="L1396" s="3">
        <v>37</v>
      </c>
      <c r="M1396" s="3" t="s">
        <v>30</v>
      </c>
      <c r="N1396" s="3" t="s">
        <v>30</v>
      </c>
      <c r="O1396" s="3" t="s">
        <v>30</v>
      </c>
      <c r="P1396" s="3">
        <v>3000</v>
      </c>
      <c r="Q1396" s="3">
        <v>3400</v>
      </c>
      <c r="R1396" s="8"/>
      <c r="S1396" s="9" t="str">
        <f t="shared" si="161"/>
        <v/>
      </c>
      <c r="T1396" s="9" t="str">
        <f t="shared" si="166"/>
        <v/>
      </c>
      <c r="U1396" s="2"/>
      <c r="V1396" s="2"/>
      <c r="W1396" s="2"/>
    </row>
    <row r="1397" spans="1:23" ht="14.5" hidden="1" x14ac:dyDescent="0.35">
      <c r="A1397" s="3" t="s">
        <v>2388</v>
      </c>
      <c r="B1397" s="3" t="str">
        <f>INDEX('Plant data'!D:D,MATCH('Blast furnaces'!$A1397,'Plant data'!$A:$A,0))</f>
        <v>Kaohsiung</v>
      </c>
      <c r="C1397" s="3" t="str">
        <f>INDEX('Plant data'!E:E,MATCH('Blast furnaces'!$A1397,'Plant data'!$A:$A,0))</f>
        <v>Kaohsiung</v>
      </c>
      <c r="D1397" s="3" t="str">
        <f>INDEX('Plant data'!F:F,MATCH('Blast furnaces'!$A1397,'Plant data'!$A:$A,0))</f>
        <v>Taiwan</v>
      </c>
      <c r="E1397" s="3" t="s">
        <v>2393</v>
      </c>
      <c r="F1397" s="3" t="s">
        <v>48</v>
      </c>
      <c r="G1397" s="5" t="s">
        <v>2390</v>
      </c>
      <c r="H1397" s="3" t="s">
        <v>29</v>
      </c>
      <c r="I1397" s="3" t="s">
        <v>30</v>
      </c>
      <c r="J1397" s="3" t="s">
        <v>30</v>
      </c>
      <c r="K1397" s="3">
        <v>1996</v>
      </c>
      <c r="L1397" s="3">
        <v>29</v>
      </c>
      <c r="M1397" s="3" t="s">
        <v>30</v>
      </c>
      <c r="N1397" s="3" t="s">
        <v>30</v>
      </c>
      <c r="O1397" s="3" t="s">
        <v>30</v>
      </c>
      <c r="P1397" s="3">
        <v>3000</v>
      </c>
      <c r="Q1397" s="3">
        <v>3400</v>
      </c>
      <c r="R1397" s="4">
        <v>41671</v>
      </c>
      <c r="S1397" s="9">
        <f t="shared" si="161"/>
        <v>41671</v>
      </c>
      <c r="T1397" s="9">
        <f t="shared" si="166"/>
        <v>48976</v>
      </c>
      <c r="U1397" s="2"/>
      <c r="V1397" s="2"/>
      <c r="W1397" s="2"/>
    </row>
    <row r="1398" spans="1:23" ht="14.5" hidden="1" x14ac:dyDescent="0.35">
      <c r="A1398" s="3" t="s">
        <v>2394</v>
      </c>
      <c r="B1398" s="3" t="str">
        <f>INDEX('Plant data'!D:D,MATCH('Blast furnaces'!$A1398,'Plant data'!$A:$A,0))</f>
        <v>Longjing</v>
      </c>
      <c r="C1398" s="3" t="str">
        <f>INDEX('Plant data'!E:E,MATCH('Blast furnaces'!$A1398,'Plant data'!$A:$A,0))</f>
        <v>Taichung</v>
      </c>
      <c r="D1398" s="3" t="str">
        <f>INDEX('Plant data'!F:F,MATCH('Blast furnaces'!$A1398,'Plant data'!$A:$A,0))</f>
        <v>Taiwan</v>
      </c>
      <c r="E1398" s="3" t="s">
        <v>2395</v>
      </c>
      <c r="F1398" s="3" t="s">
        <v>33</v>
      </c>
      <c r="G1398" s="5" t="s">
        <v>2396</v>
      </c>
      <c r="H1398" s="3" t="s">
        <v>29</v>
      </c>
      <c r="I1398" s="3" t="s">
        <v>30</v>
      </c>
      <c r="J1398" s="3" t="s">
        <v>30</v>
      </c>
      <c r="K1398" s="3">
        <v>2010</v>
      </c>
      <c r="L1398" s="3">
        <v>15</v>
      </c>
      <c r="M1398" s="3" t="s">
        <v>30</v>
      </c>
      <c r="N1398" s="3" t="s">
        <v>30</v>
      </c>
      <c r="O1398" s="3" t="s">
        <v>30</v>
      </c>
      <c r="P1398" s="3">
        <v>2500</v>
      </c>
      <c r="Q1398" s="3">
        <v>3274</v>
      </c>
      <c r="R1398" s="8"/>
      <c r="S1398" s="9" t="str">
        <f t="shared" si="161"/>
        <v/>
      </c>
      <c r="T1398" s="9" t="str">
        <f t="shared" si="166"/>
        <v/>
      </c>
      <c r="U1398" s="2"/>
      <c r="V1398" s="2"/>
      <c r="W1398" s="2"/>
    </row>
    <row r="1399" spans="1:23" ht="14.5" hidden="1" x14ac:dyDescent="0.35">
      <c r="A1399" s="3" t="s">
        <v>2394</v>
      </c>
      <c r="B1399" s="3" t="str">
        <f>INDEX('Plant data'!D:D,MATCH('Blast furnaces'!$A1399,'Plant data'!$A:$A,0))</f>
        <v>Longjing</v>
      </c>
      <c r="C1399" s="3" t="str">
        <f>INDEX('Plant data'!E:E,MATCH('Blast furnaces'!$A1399,'Plant data'!$A:$A,0))</f>
        <v>Taichung</v>
      </c>
      <c r="D1399" s="3" t="str">
        <f>INDEX('Plant data'!F:F,MATCH('Blast furnaces'!$A1399,'Plant data'!$A:$A,0))</f>
        <v>Taiwan</v>
      </c>
      <c r="E1399" s="3" t="s">
        <v>2397</v>
      </c>
      <c r="F1399" s="3" t="s">
        <v>27</v>
      </c>
      <c r="G1399" s="5" t="s">
        <v>2396</v>
      </c>
      <c r="H1399" s="3" t="s">
        <v>29</v>
      </c>
      <c r="I1399" s="3" t="s">
        <v>30</v>
      </c>
      <c r="J1399" s="3" t="s">
        <v>30</v>
      </c>
      <c r="K1399" s="3">
        <v>2013</v>
      </c>
      <c r="L1399" s="3">
        <v>12</v>
      </c>
      <c r="M1399" s="3" t="s">
        <v>30</v>
      </c>
      <c r="N1399" s="3" t="s">
        <v>30</v>
      </c>
      <c r="O1399" s="3" t="s">
        <v>30</v>
      </c>
      <c r="P1399" s="3">
        <v>2500</v>
      </c>
      <c r="Q1399" s="3">
        <v>3274</v>
      </c>
      <c r="R1399" s="8"/>
      <c r="S1399" s="9" t="str">
        <f t="shared" si="161"/>
        <v/>
      </c>
      <c r="T1399" s="9" t="str">
        <f t="shared" si="166"/>
        <v/>
      </c>
      <c r="U1399" s="2"/>
      <c r="V1399" s="2"/>
      <c r="W1399" s="2"/>
    </row>
    <row r="1400" spans="1:23" ht="14.5" hidden="1" x14ac:dyDescent="0.35">
      <c r="A1400" s="3" t="s">
        <v>2398</v>
      </c>
      <c r="B1400" s="3" t="str">
        <f>INDEX('Plant data'!D:D,MATCH('Blast furnaces'!$A1400,'Plant data'!$A:$A,0))</f>
        <v>Alchevsk</v>
      </c>
      <c r="C1400" s="3" t="str">
        <f>INDEX('Plant data'!E:E,MATCH('Blast furnaces'!$A1400,'Plant data'!$A:$A,0))</f>
        <v>Luhansk</v>
      </c>
      <c r="D1400" s="3" t="str">
        <f>INDEX('Plant data'!F:F,MATCH('Blast furnaces'!$A1400,'Plant data'!$A:$A,0))</f>
        <v>Ukraine</v>
      </c>
      <c r="E1400" s="3" t="s">
        <v>2399</v>
      </c>
      <c r="F1400" s="3" t="s">
        <v>33</v>
      </c>
      <c r="G1400" s="5" t="s">
        <v>2400</v>
      </c>
      <c r="H1400" s="3" t="s">
        <v>29</v>
      </c>
      <c r="I1400" s="3" t="s">
        <v>30</v>
      </c>
      <c r="J1400" s="3" t="s">
        <v>30</v>
      </c>
      <c r="K1400" s="3">
        <v>1977</v>
      </c>
      <c r="L1400" s="3">
        <v>48</v>
      </c>
      <c r="M1400" s="3" t="s">
        <v>30</v>
      </c>
      <c r="N1400" s="3" t="s">
        <v>30</v>
      </c>
      <c r="O1400" s="3" t="s">
        <v>30</v>
      </c>
      <c r="P1400" s="3">
        <v>2592</v>
      </c>
      <c r="Q1400" s="3">
        <v>3000</v>
      </c>
      <c r="R1400" s="3">
        <v>2014</v>
      </c>
      <c r="S1400" s="9">
        <f t="shared" si="161"/>
        <v>41640</v>
      </c>
      <c r="T1400" s="9">
        <f t="shared" si="166"/>
        <v>48945</v>
      </c>
      <c r="U1400" s="2"/>
      <c r="V1400" s="2"/>
      <c r="W1400" s="2"/>
    </row>
    <row r="1401" spans="1:23" ht="14.5" hidden="1" x14ac:dyDescent="0.35">
      <c r="A1401" s="3" t="s">
        <v>2398</v>
      </c>
      <c r="B1401" s="3" t="str">
        <f>INDEX('Plant data'!D:D,MATCH('Blast furnaces'!$A1401,'Plant data'!$A:$A,0))</f>
        <v>Alchevsk</v>
      </c>
      <c r="C1401" s="3" t="str">
        <f>INDEX('Plant data'!E:E,MATCH('Blast furnaces'!$A1401,'Plant data'!$A:$A,0))</f>
        <v>Luhansk</v>
      </c>
      <c r="D1401" s="3" t="str">
        <f>INDEX('Plant data'!F:F,MATCH('Blast furnaces'!$A1401,'Plant data'!$A:$A,0))</f>
        <v>Ukraine</v>
      </c>
      <c r="E1401" s="3" t="s">
        <v>2401</v>
      </c>
      <c r="F1401" s="3" t="s">
        <v>79</v>
      </c>
      <c r="G1401" s="5" t="s">
        <v>2400</v>
      </c>
      <c r="H1401" s="3" t="s">
        <v>29</v>
      </c>
      <c r="I1401" s="3" t="s">
        <v>30</v>
      </c>
      <c r="J1401" s="3" t="s">
        <v>30</v>
      </c>
      <c r="K1401" s="3">
        <v>1898</v>
      </c>
      <c r="L1401" s="3">
        <v>127</v>
      </c>
      <c r="M1401" s="3" t="s">
        <v>30</v>
      </c>
      <c r="N1401" s="3">
        <v>2017</v>
      </c>
      <c r="O1401" s="3" t="s">
        <v>30</v>
      </c>
      <c r="P1401" s="3">
        <v>1734</v>
      </c>
      <c r="Q1401" s="3">
        <v>1386</v>
      </c>
      <c r="R1401" s="8"/>
      <c r="S1401" s="9" t="str">
        <f t="shared" si="161"/>
        <v/>
      </c>
      <c r="T1401" s="9" t="str">
        <f t="shared" si="166"/>
        <v/>
      </c>
      <c r="U1401" s="2"/>
      <c r="V1401" s="2"/>
      <c r="W1401" s="2"/>
    </row>
    <row r="1402" spans="1:23" ht="14.5" hidden="1" x14ac:dyDescent="0.35">
      <c r="A1402" s="3" t="s">
        <v>2398</v>
      </c>
      <c r="B1402" s="3" t="str">
        <f>INDEX('Plant data'!D:D,MATCH('Blast furnaces'!$A1402,'Plant data'!$A:$A,0))</f>
        <v>Alchevsk</v>
      </c>
      <c r="C1402" s="3" t="str">
        <f>INDEX('Plant data'!E:E,MATCH('Blast furnaces'!$A1402,'Plant data'!$A:$A,0))</f>
        <v>Luhansk</v>
      </c>
      <c r="D1402" s="3" t="str">
        <f>INDEX('Plant data'!F:F,MATCH('Blast furnaces'!$A1402,'Plant data'!$A:$A,0))</f>
        <v>Ukraine</v>
      </c>
      <c r="E1402" s="3" t="s">
        <v>2402</v>
      </c>
      <c r="F1402" s="3" t="s">
        <v>48</v>
      </c>
      <c r="G1402" s="5" t="s">
        <v>2400</v>
      </c>
      <c r="H1402" s="3" t="s">
        <v>53</v>
      </c>
      <c r="I1402" s="3" t="s">
        <v>30</v>
      </c>
      <c r="J1402" s="3" t="s">
        <v>30</v>
      </c>
      <c r="K1402" s="3">
        <v>1945</v>
      </c>
      <c r="L1402" s="3">
        <v>80</v>
      </c>
      <c r="M1402" s="3" t="s">
        <v>30</v>
      </c>
      <c r="N1402" s="3">
        <v>2017</v>
      </c>
      <c r="O1402" s="3" t="s">
        <v>30</v>
      </c>
      <c r="P1402" s="3">
        <v>82</v>
      </c>
      <c r="Q1402" s="3">
        <v>1386</v>
      </c>
      <c r="R1402" s="7">
        <v>41214</v>
      </c>
      <c r="S1402" s="9">
        <f t="shared" si="161"/>
        <v>41214</v>
      </c>
      <c r="T1402" s="2"/>
      <c r="U1402" s="2"/>
      <c r="V1402" s="2"/>
      <c r="W1402" s="2"/>
    </row>
    <row r="1403" spans="1:23" ht="14.5" hidden="1" x14ac:dyDescent="0.35">
      <c r="A1403" s="3" t="s">
        <v>2398</v>
      </c>
      <c r="B1403" s="3" t="str">
        <f>INDEX('Plant data'!D:D,MATCH('Blast furnaces'!$A1403,'Plant data'!$A:$A,0))</f>
        <v>Alchevsk</v>
      </c>
      <c r="C1403" s="3" t="str">
        <f>INDEX('Plant data'!E:E,MATCH('Blast furnaces'!$A1403,'Plant data'!$A:$A,0))</f>
        <v>Luhansk</v>
      </c>
      <c r="D1403" s="3" t="str">
        <f>INDEX('Plant data'!F:F,MATCH('Blast furnaces'!$A1403,'Plant data'!$A:$A,0))</f>
        <v>Ukraine</v>
      </c>
      <c r="E1403" s="3" t="s">
        <v>2403</v>
      </c>
      <c r="F1403" s="3" t="s">
        <v>39</v>
      </c>
      <c r="G1403" s="5" t="s">
        <v>2400</v>
      </c>
      <c r="H1403" s="3" t="s">
        <v>29</v>
      </c>
      <c r="I1403" s="3" t="s">
        <v>30</v>
      </c>
      <c r="J1403" s="3" t="s">
        <v>30</v>
      </c>
      <c r="K1403" s="3">
        <v>1944</v>
      </c>
      <c r="L1403" s="3">
        <v>81</v>
      </c>
      <c r="M1403" s="3" t="s">
        <v>30</v>
      </c>
      <c r="N1403" s="3" t="s">
        <v>30</v>
      </c>
      <c r="O1403" s="3" t="s">
        <v>30</v>
      </c>
      <c r="P1403" s="3">
        <v>913</v>
      </c>
      <c r="Q1403" s="3">
        <v>1719</v>
      </c>
      <c r="R1403" s="3">
        <v>1984</v>
      </c>
      <c r="S1403" s="9">
        <f t="shared" si="161"/>
        <v>30682</v>
      </c>
      <c r="T1403" s="9">
        <f>IF(R1403="","",EDATE(S1403,240))</f>
        <v>37987</v>
      </c>
      <c r="U1403" s="2"/>
      <c r="V1403" s="2"/>
      <c r="W1403" s="2"/>
    </row>
    <row r="1404" spans="1:23" ht="14.5" hidden="1" x14ac:dyDescent="0.35">
      <c r="A1404" s="3" t="s">
        <v>2398</v>
      </c>
      <c r="B1404" s="3" t="str">
        <f>INDEX('Plant data'!D:D,MATCH('Blast furnaces'!$A1404,'Plant data'!$A:$A,0))</f>
        <v>Alchevsk</v>
      </c>
      <c r="C1404" s="3" t="str">
        <f>INDEX('Plant data'!E:E,MATCH('Blast furnaces'!$A1404,'Plant data'!$A:$A,0))</f>
        <v>Luhansk</v>
      </c>
      <c r="D1404" s="3" t="str">
        <f>INDEX('Plant data'!F:F,MATCH('Blast furnaces'!$A1404,'Plant data'!$A:$A,0))</f>
        <v>Ukraine</v>
      </c>
      <c r="E1404" s="3" t="s">
        <v>2404</v>
      </c>
      <c r="F1404" s="3" t="s">
        <v>27</v>
      </c>
      <c r="G1404" s="5" t="s">
        <v>2400</v>
      </c>
      <c r="H1404" s="3" t="s">
        <v>190</v>
      </c>
      <c r="I1404" s="3" t="s">
        <v>30</v>
      </c>
      <c r="J1404" s="3" t="s">
        <v>30</v>
      </c>
      <c r="K1404" s="3">
        <v>1948</v>
      </c>
      <c r="L1404" s="3">
        <v>42</v>
      </c>
      <c r="M1404" s="3" t="s">
        <v>30</v>
      </c>
      <c r="N1404" s="3" t="s">
        <v>30</v>
      </c>
      <c r="O1404" s="3">
        <v>1990</v>
      </c>
      <c r="P1404" s="3">
        <v>920</v>
      </c>
      <c r="Q1404" s="3">
        <v>930</v>
      </c>
      <c r="R1404" s="8"/>
      <c r="S1404" s="9" t="str">
        <f t="shared" si="161"/>
        <v/>
      </c>
      <c r="T1404" s="2"/>
      <c r="U1404" s="2"/>
      <c r="V1404" s="2"/>
      <c r="W1404" s="2"/>
    </row>
    <row r="1405" spans="1:23" ht="14.5" hidden="1" x14ac:dyDescent="0.35">
      <c r="A1405" s="3" t="s">
        <v>2405</v>
      </c>
      <c r="B1405" s="3" t="str">
        <f>INDEX('Plant data'!D:D,MATCH('Blast furnaces'!$A1405,'Plant data'!$A:$A,0))</f>
        <v>Kryvyi Rih</v>
      </c>
      <c r="C1405" s="3" t="str">
        <f>INDEX('Plant data'!E:E,MATCH('Blast furnaces'!$A1405,'Plant data'!$A:$A,0))</f>
        <v>Dnipropetrovsk</v>
      </c>
      <c r="D1405" s="3" t="str">
        <f>INDEX('Plant data'!F:F,MATCH('Blast furnaces'!$A1405,'Plant data'!$A:$A,0))</f>
        <v>Ukraine</v>
      </c>
      <c r="E1405" s="3" t="s">
        <v>2406</v>
      </c>
      <c r="F1405" s="3" t="s">
        <v>33</v>
      </c>
      <c r="G1405" s="5" t="s">
        <v>2407</v>
      </c>
      <c r="H1405" s="3" t="s">
        <v>190</v>
      </c>
      <c r="I1405" s="3" t="s">
        <v>30</v>
      </c>
      <c r="J1405" s="3" t="s">
        <v>30</v>
      </c>
      <c r="K1405" s="3">
        <v>1949</v>
      </c>
      <c r="L1405" s="3">
        <v>63</v>
      </c>
      <c r="M1405" s="3" t="s">
        <v>30</v>
      </c>
      <c r="N1405" s="3">
        <v>2005</v>
      </c>
      <c r="O1405" s="3">
        <v>2012</v>
      </c>
      <c r="P1405" s="3">
        <v>881</v>
      </c>
      <c r="Q1405" s="3">
        <v>1053</v>
      </c>
      <c r="R1405" s="4">
        <v>37712</v>
      </c>
      <c r="S1405" s="9">
        <f t="shared" si="161"/>
        <v>37712</v>
      </c>
      <c r="T1405" s="2"/>
      <c r="U1405" s="2"/>
      <c r="V1405" s="2"/>
      <c r="W1405" s="2"/>
    </row>
    <row r="1406" spans="1:23" ht="14.5" hidden="1" x14ac:dyDescent="0.35">
      <c r="A1406" s="3" t="s">
        <v>2405</v>
      </c>
      <c r="B1406" s="3" t="str">
        <f>INDEX('Plant data'!D:D,MATCH('Blast furnaces'!$A1406,'Plant data'!$A:$A,0))</f>
        <v>Kryvyi Rih</v>
      </c>
      <c r="C1406" s="3" t="str">
        <f>INDEX('Plant data'!E:E,MATCH('Blast furnaces'!$A1406,'Plant data'!$A:$A,0))</f>
        <v>Dnipropetrovsk</v>
      </c>
      <c r="D1406" s="3" t="str">
        <f>INDEX('Plant data'!F:F,MATCH('Blast furnaces'!$A1406,'Plant data'!$A:$A,0))</f>
        <v>Ukraine</v>
      </c>
      <c r="E1406" s="3" t="s">
        <v>2408</v>
      </c>
      <c r="F1406" s="3" t="s">
        <v>39</v>
      </c>
      <c r="G1406" s="5" t="s">
        <v>2407</v>
      </c>
      <c r="H1406" s="3" t="s">
        <v>190</v>
      </c>
      <c r="I1406" s="3" t="s">
        <v>30</v>
      </c>
      <c r="J1406" s="3" t="s">
        <v>30</v>
      </c>
      <c r="K1406" s="3">
        <v>1960</v>
      </c>
      <c r="L1406" s="3">
        <v>60</v>
      </c>
      <c r="M1406" s="3" t="s">
        <v>30</v>
      </c>
      <c r="N1406" s="3">
        <v>2011</v>
      </c>
      <c r="O1406" s="3">
        <v>2020</v>
      </c>
      <c r="P1406" s="3">
        <v>1681</v>
      </c>
      <c r="Q1406" s="3">
        <v>2000</v>
      </c>
      <c r="R1406" s="4">
        <v>37377</v>
      </c>
      <c r="S1406" s="9">
        <f t="shared" si="161"/>
        <v>37377</v>
      </c>
      <c r="T1406" s="2"/>
      <c r="U1406" s="2"/>
      <c r="V1406" s="2"/>
      <c r="W1406" s="2"/>
    </row>
    <row r="1407" spans="1:23" ht="14.5" hidden="1" x14ac:dyDescent="0.35">
      <c r="A1407" s="3" t="s">
        <v>2405</v>
      </c>
      <c r="B1407" s="3" t="str">
        <f>INDEX('Plant data'!D:D,MATCH('Blast furnaces'!$A1407,'Plant data'!$A:$A,0))</f>
        <v>Kryvyi Rih</v>
      </c>
      <c r="C1407" s="3" t="str">
        <f>INDEX('Plant data'!E:E,MATCH('Blast furnaces'!$A1407,'Plant data'!$A:$A,0))</f>
        <v>Dnipropetrovsk</v>
      </c>
      <c r="D1407" s="3" t="str">
        <f>INDEX('Plant data'!F:F,MATCH('Blast furnaces'!$A1407,'Plant data'!$A:$A,0))</f>
        <v>Ukraine</v>
      </c>
      <c r="E1407" s="3" t="s">
        <v>2409</v>
      </c>
      <c r="F1407" s="3" t="s">
        <v>43</v>
      </c>
      <c r="G1407" s="5" t="s">
        <v>2407</v>
      </c>
      <c r="H1407" s="3" t="s">
        <v>29</v>
      </c>
      <c r="I1407" s="3" t="s">
        <v>30</v>
      </c>
      <c r="J1407" s="3" t="s">
        <v>30</v>
      </c>
      <c r="K1407" s="3">
        <v>2000</v>
      </c>
      <c r="L1407" s="3">
        <v>25</v>
      </c>
      <c r="M1407" s="3" t="s">
        <v>30</v>
      </c>
      <c r="N1407" s="3" t="s">
        <v>30</v>
      </c>
      <c r="O1407" s="3" t="s">
        <v>30</v>
      </c>
      <c r="P1407" s="3">
        <v>1360</v>
      </c>
      <c r="Q1407" s="3">
        <v>2000</v>
      </c>
      <c r="R1407" s="3">
        <v>2024</v>
      </c>
      <c r="S1407" s="9">
        <f t="shared" si="161"/>
        <v>45292</v>
      </c>
      <c r="T1407" s="9">
        <f>IF(R1407="","",EDATE(S1407,240))</f>
        <v>52597</v>
      </c>
      <c r="U1407" s="2"/>
      <c r="V1407" s="2"/>
      <c r="W1407" s="2"/>
    </row>
    <row r="1408" spans="1:23" ht="14.5" hidden="1" x14ac:dyDescent="0.35">
      <c r="A1408" s="3" t="s">
        <v>2405</v>
      </c>
      <c r="B1408" s="3" t="str">
        <f>INDEX('Plant data'!D:D,MATCH('Blast furnaces'!$A1408,'Plant data'!$A:$A,0))</f>
        <v>Kryvyi Rih</v>
      </c>
      <c r="C1408" s="3" t="str">
        <f>INDEX('Plant data'!E:E,MATCH('Blast furnaces'!$A1408,'Plant data'!$A:$A,0))</f>
        <v>Dnipropetrovsk</v>
      </c>
      <c r="D1408" s="3" t="str">
        <f>INDEX('Plant data'!F:F,MATCH('Blast furnaces'!$A1408,'Plant data'!$A:$A,0))</f>
        <v>Ukraine</v>
      </c>
      <c r="E1408" s="3" t="s">
        <v>2410</v>
      </c>
      <c r="F1408" s="3" t="s">
        <v>141</v>
      </c>
      <c r="G1408" s="5" t="s">
        <v>2407</v>
      </c>
      <c r="H1408" s="3" t="s">
        <v>53</v>
      </c>
      <c r="I1408" s="3" t="s">
        <v>30</v>
      </c>
      <c r="J1408" s="3" t="s">
        <v>30</v>
      </c>
      <c r="K1408" s="3">
        <v>1962</v>
      </c>
      <c r="L1408" s="3">
        <v>63</v>
      </c>
      <c r="M1408" s="3" t="s">
        <v>30</v>
      </c>
      <c r="N1408" s="4">
        <v>44621</v>
      </c>
      <c r="O1408" s="3" t="s">
        <v>30</v>
      </c>
      <c r="P1408" s="3">
        <v>1270</v>
      </c>
      <c r="Q1408" s="3">
        <v>2700</v>
      </c>
      <c r="R1408" s="6">
        <v>44162</v>
      </c>
      <c r="S1408" s="9">
        <f t="shared" si="161"/>
        <v>44162</v>
      </c>
      <c r="T1408" s="2"/>
      <c r="U1408" s="2"/>
      <c r="V1408" s="2"/>
      <c r="W1408" s="2"/>
    </row>
    <row r="1409" spans="1:23" ht="14.5" hidden="1" x14ac:dyDescent="0.35">
      <c r="A1409" s="3" t="s">
        <v>2405</v>
      </c>
      <c r="B1409" s="3" t="str">
        <f>INDEX('Plant data'!D:D,MATCH('Blast furnaces'!$A1409,'Plant data'!$A:$A,0))</f>
        <v>Kryvyi Rih</v>
      </c>
      <c r="C1409" s="3" t="str">
        <f>INDEX('Plant data'!E:E,MATCH('Blast furnaces'!$A1409,'Plant data'!$A:$A,0))</f>
        <v>Dnipropetrovsk</v>
      </c>
      <c r="D1409" s="3" t="str">
        <f>INDEX('Plant data'!F:F,MATCH('Blast furnaces'!$A1409,'Plant data'!$A:$A,0))</f>
        <v>Ukraine</v>
      </c>
      <c r="E1409" s="3" t="s">
        <v>2411</v>
      </c>
      <c r="F1409" s="3" t="s">
        <v>263</v>
      </c>
      <c r="G1409" s="5" t="s">
        <v>2407</v>
      </c>
      <c r="H1409" s="3" t="s">
        <v>29</v>
      </c>
      <c r="I1409" s="3" t="s">
        <v>30</v>
      </c>
      <c r="J1409" s="3" t="s">
        <v>30</v>
      </c>
      <c r="K1409" s="3">
        <v>1970</v>
      </c>
      <c r="L1409" s="3">
        <v>55</v>
      </c>
      <c r="M1409" s="3" t="s">
        <v>30</v>
      </c>
      <c r="N1409" s="3" t="s">
        <v>30</v>
      </c>
      <c r="O1409" s="3" t="s">
        <v>30</v>
      </c>
      <c r="P1409" s="3">
        <v>2258</v>
      </c>
      <c r="Q1409" s="3">
        <v>2700</v>
      </c>
      <c r="R1409" s="4">
        <v>39661</v>
      </c>
      <c r="S1409" s="9">
        <f t="shared" si="161"/>
        <v>39661</v>
      </c>
      <c r="T1409" s="9">
        <f>IF(R1409="","",EDATE(S1409,240))</f>
        <v>46966</v>
      </c>
      <c r="U1409" s="2"/>
      <c r="V1409" s="2"/>
      <c r="W1409" s="2"/>
    </row>
    <row r="1410" spans="1:23" ht="14.5" hidden="1" x14ac:dyDescent="0.35">
      <c r="A1410" s="3" t="s">
        <v>2405</v>
      </c>
      <c r="B1410" s="3" t="str">
        <f>INDEX('Plant data'!D:D,MATCH('Blast furnaces'!$A1410,'Plant data'!$A:$A,0))</f>
        <v>Kryvyi Rih</v>
      </c>
      <c r="C1410" s="3" t="str">
        <f>INDEX('Plant data'!E:E,MATCH('Blast furnaces'!$A1410,'Plant data'!$A:$A,0))</f>
        <v>Dnipropetrovsk</v>
      </c>
      <c r="D1410" s="3" t="str">
        <f>INDEX('Plant data'!F:F,MATCH('Blast furnaces'!$A1410,'Plant data'!$A:$A,0))</f>
        <v>Ukraine</v>
      </c>
      <c r="E1410" s="3" t="s">
        <v>2412</v>
      </c>
      <c r="F1410" s="3" t="s">
        <v>881</v>
      </c>
      <c r="G1410" s="5" t="s">
        <v>2407</v>
      </c>
      <c r="H1410" s="3" t="s">
        <v>53</v>
      </c>
      <c r="I1410" s="3" t="s">
        <v>30</v>
      </c>
      <c r="J1410" s="3" t="s">
        <v>30</v>
      </c>
      <c r="K1410" s="3">
        <v>1974</v>
      </c>
      <c r="L1410" s="3">
        <v>51</v>
      </c>
      <c r="M1410" s="3" t="s">
        <v>30</v>
      </c>
      <c r="N1410" s="4">
        <v>44621</v>
      </c>
      <c r="O1410" s="3" t="s">
        <v>30</v>
      </c>
      <c r="P1410" s="3">
        <v>4000</v>
      </c>
      <c r="Q1410" s="3">
        <v>5034</v>
      </c>
      <c r="R1410" s="7">
        <v>37956</v>
      </c>
      <c r="S1410" s="9">
        <f t="shared" si="161"/>
        <v>37956</v>
      </c>
      <c r="T1410" s="2"/>
      <c r="U1410" s="2"/>
      <c r="V1410" s="2"/>
      <c r="W1410" s="2"/>
    </row>
    <row r="1411" spans="1:23" ht="14.5" hidden="1" x14ac:dyDescent="0.35">
      <c r="A1411" s="3" t="s">
        <v>2405</v>
      </c>
      <c r="B1411" s="3" t="str">
        <f>INDEX('Plant data'!D:D,MATCH('Blast furnaces'!$A1411,'Plant data'!$A:$A,0))</f>
        <v>Kryvyi Rih</v>
      </c>
      <c r="C1411" s="3" t="str">
        <f>INDEX('Plant data'!E:E,MATCH('Blast furnaces'!$A1411,'Plant data'!$A:$A,0))</f>
        <v>Dnipropetrovsk</v>
      </c>
      <c r="D1411" s="3" t="str">
        <f>INDEX('Plant data'!F:F,MATCH('Blast furnaces'!$A1411,'Plant data'!$A:$A,0))</f>
        <v>Ukraine</v>
      </c>
      <c r="E1411" s="3" t="s">
        <v>2413</v>
      </c>
      <c r="F1411" s="3" t="s">
        <v>27</v>
      </c>
      <c r="G1411" s="5" t="s">
        <v>2407</v>
      </c>
      <c r="H1411" s="3" t="s">
        <v>190</v>
      </c>
      <c r="I1411" s="3" t="s">
        <v>30</v>
      </c>
      <c r="J1411" s="3" t="s">
        <v>30</v>
      </c>
      <c r="K1411" s="3">
        <v>1950</v>
      </c>
      <c r="L1411" s="3">
        <v>75</v>
      </c>
      <c r="M1411" s="3" t="s">
        <v>30</v>
      </c>
      <c r="N1411" s="3" t="s">
        <v>30</v>
      </c>
      <c r="O1411" s="3" t="s">
        <v>30</v>
      </c>
      <c r="P1411" s="3">
        <v>881</v>
      </c>
      <c r="Q1411" s="3">
        <v>1053</v>
      </c>
      <c r="R1411" s="8"/>
      <c r="S1411" s="9" t="str">
        <f t="shared" ref="S1411:S1474" si="167">_xlfn.LET(
  _xlpm.x, R1411,
  _xlpm.t, TEXT(R1411,"@"),
  IF(R1411="","",
     IF(ISNUMBER(_xlpm.x),
        IF(_xlpm.x&gt;=30000, _xlpm.x, DATE(_xlpm.x,1,1)),
        DATE(
          LEFT(_xlpm.t,4),
          IF(LEN(_xlpm.t)&gt;=7, MID(_xlpm.t,6,2), 1),
          IF(LEN(_xlpm.t)&gt;=10, RIGHT(_xlpm.t,2), 1)
        )
     )
  )
)</f>
        <v/>
      </c>
      <c r="T1411" s="2"/>
      <c r="U1411" s="2"/>
      <c r="V1411" s="2"/>
      <c r="W1411" s="2"/>
    </row>
    <row r="1412" spans="1:23" ht="14.5" hidden="1" x14ac:dyDescent="0.35">
      <c r="A1412" s="3" t="s">
        <v>2405</v>
      </c>
      <c r="B1412" s="3" t="str">
        <f>INDEX('Plant data'!D:D,MATCH('Blast furnaces'!$A1412,'Plant data'!$A:$A,0))</f>
        <v>Kryvyi Rih</v>
      </c>
      <c r="C1412" s="3" t="str">
        <f>INDEX('Plant data'!E:E,MATCH('Blast furnaces'!$A1412,'Plant data'!$A:$A,0))</f>
        <v>Dnipropetrovsk</v>
      </c>
      <c r="D1412" s="3" t="str">
        <f>INDEX('Plant data'!F:F,MATCH('Blast furnaces'!$A1412,'Plant data'!$A:$A,0))</f>
        <v>Ukraine</v>
      </c>
      <c r="E1412" s="3" t="s">
        <v>2414</v>
      </c>
      <c r="F1412" s="3" t="s">
        <v>79</v>
      </c>
      <c r="G1412" s="5" t="s">
        <v>2407</v>
      </c>
      <c r="H1412" s="3" t="s">
        <v>190</v>
      </c>
      <c r="I1412" s="3" t="s">
        <v>30</v>
      </c>
      <c r="J1412" s="3" t="s">
        <v>30</v>
      </c>
      <c r="K1412" s="3">
        <v>1951</v>
      </c>
      <c r="L1412" s="3">
        <v>74</v>
      </c>
      <c r="M1412" s="3" t="s">
        <v>30</v>
      </c>
      <c r="N1412" s="3" t="s">
        <v>30</v>
      </c>
      <c r="O1412" s="3" t="s">
        <v>30</v>
      </c>
      <c r="P1412" s="3">
        <v>881</v>
      </c>
      <c r="Q1412" s="3">
        <v>1053</v>
      </c>
      <c r="R1412" s="8"/>
      <c r="S1412" s="9" t="str">
        <f t="shared" si="167"/>
        <v/>
      </c>
      <c r="T1412" s="2"/>
      <c r="U1412" s="2"/>
      <c r="V1412" s="2"/>
      <c r="W1412" s="2"/>
    </row>
    <row r="1413" spans="1:23" ht="14.5" hidden="1" x14ac:dyDescent="0.35">
      <c r="A1413" s="3" t="s">
        <v>2405</v>
      </c>
      <c r="B1413" s="3" t="str">
        <f>INDEX('Plant data'!D:D,MATCH('Blast furnaces'!$A1413,'Plant data'!$A:$A,0))</f>
        <v>Kryvyi Rih</v>
      </c>
      <c r="C1413" s="3" t="str">
        <f>INDEX('Plant data'!E:E,MATCH('Blast furnaces'!$A1413,'Plant data'!$A:$A,0))</f>
        <v>Dnipropetrovsk</v>
      </c>
      <c r="D1413" s="3" t="str">
        <f>INDEX('Plant data'!F:F,MATCH('Blast furnaces'!$A1413,'Plant data'!$A:$A,0))</f>
        <v>Ukraine</v>
      </c>
      <c r="E1413" s="3" t="s">
        <v>2415</v>
      </c>
      <c r="F1413" s="3" t="s">
        <v>48</v>
      </c>
      <c r="G1413" s="5" t="s">
        <v>2407</v>
      </c>
      <c r="H1413" s="3" t="s">
        <v>190</v>
      </c>
      <c r="I1413" s="3" t="s">
        <v>30</v>
      </c>
      <c r="J1413" s="3" t="s">
        <v>30</v>
      </c>
      <c r="K1413" s="3">
        <v>1958</v>
      </c>
      <c r="L1413" s="3">
        <v>67</v>
      </c>
      <c r="M1413" s="3" t="s">
        <v>30</v>
      </c>
      <c r="N1413" s="3" t="s">
        <v>30</v>
      </c>
      <c r="O1413" s="3" t="s">
        <v>30</v>
      </c>
      <c r="P1413" s="3">
        <v>1100</v>
      </c>
      <c r="Q1413" s="3">
        <v>1719</v>
      </c>
      <c r="R1413" s="8"/>
      <c r="S1413" s="9" t="str">
        <f t="shared" si="167"/>
        <v/>
      </c>
      <c r="T1413" s="2"/>
      <c r="U1413" s="2"/>
      <c r="V1413" s="2"/>
      <c r="W1413" s="2"/>
    </row>
    <row r="1414" spans="1:23" ht="14.5" hidden="1" x14ac:dyDescent="0.35">
      <c r="A1414" s="3" t="s">
        <v>2416</v>
      </c>
      <c r="B1414" s="3" t="str">
        <f>INDEX('Plant data'!D:D,MATCH('Blast furnaces'!$A1414,'Plant data'!$A:$A,0))</f>
        <v>Mariupol</v>
      </c>
      <c r="C1414" s="3" t="str">
        <f>INDEX('Plant data'!E:E,MATCH('Blast furnaces'!$A1414,'Plant data'!$A:$A,0))</f>
        <v>Donetsk</v>
      </c>
      <c r="D1414" s="3" t="str">
        <f>INDEX('Plant data'!F:F,MATCH('Blast furnaces'!$A1414,'Plant data'!$A:$A,0))</f>
        <v>Ukraine</v>
      </c>
      <c r="E1414" s="3" t="s">
        <v>2417</v>
      </c>
      <c r="F1414" s="3" t="s">
        <v>27</v>
      </c>
      <c r="G1414" s="5" t="s">
        <v>2418</v>
      </c>
      <c r="H1414" s="3" t="s">
        <v>190</v>
      </c>
      <c r="I1414" s="3" t="s">
        <v>30</v>
      </c>
      <c r="J1414" s="3" t="s">
        <v>30</v>
      </c>
      <c r="K1414" s="3">
        <v>1949</v>
      </c>
      <c r="L1414" s="3">
        <v>73.33</v>
      </c>
      <c r="M1414" s="3" t="s">
        <v>30</v>
      </c>
      <c r="N1414" s="3" t="s">
        <v>30</v>
      </c>
      <c r="O1414" s="4">
        <v>44682</v>
      </c>
      <c r="P1414" s="3">
        <v>3000</v>
      </c>
      <c r="Q1414" s="3">
        <v>1719</v>
      </c>
      <c r="R1414" s="3">
        <v>2019</v>
      </c>
      <c r="S1414" s="9">
        <f t="shared" si="167"/>
        <v>43466</v>
      </c>
      <c r="T1414" s="2"/>
      <c r="U1414" s="2"/>
      <c r="V1414" s="2"/>
      <c r="W1414" s="2"/>
    </row>
    <row r="1415" spans="1:23" ht="14.5" hidden="1" x14ac:dyDescent="0.35">
      <c r="A1415" s="3" t="s">
        <v>2416</v>
      </c>
      <c r="B1415" s="3" t="str">
        <f>INDEX('Plant data'!D:D,MATCH('Blast furnaces'!$A1415,'Plant data'!$A:$A,0))</f>
        <v>Mariupol</v>
      </c>
      <c r="C1415" s="3" t="str">
        <f>INDEX('Plant data'!E:E,MATCH('Blast furnaces'!$A1415,'Plant data'!$A:$A,0))</f>
        <v>Donetsk</v>
      </c>
      <c r="D1415" s="3" t="str">
        <f>INDEX('Plant data'!F:F,MATCH('Blast furnaces'!$A1415,'Plant data'!$A:$A,0))</f>
        <v>Ukraine</v>
      </c>
      <c r="E1415" s="3" t="s">
        <v>2419</v>
      </c>
      <c r="F1415" s="3" t="s">
        <v>79</v>
      </c>
      <c r="G1415" s="5" t="s">
        <v>2418</v>
      </c>
      <c r="H1415" s="3" t="s">
        <v>190</v>
      </c>
      <c r="I1415" s="3" t="s">
        <v>30</v>
      </c>
      <c r="J1415" s="3" t="s">
        <v>30</v>
      </c>
      <c r="K1415" s="3">
        <v>1945</v>
      </c>
      <c r="L1415" s="3">
        <v>77.33</v>
      </c>
      <c r="M1415" s="3" t="s">
        <v>30</v>
      </c>
      <c r="N1415" s="3" t="s">
        <v>30</v>
      </c>
      <c r="O1415" s="4">
        <v>44682</v>
      </c>
      <c r="P1415" s="3">
        <v>1600</v>
      </c>
      <c r="Q1415" s="3">
        <v>1800</v>
      </c>
      <c r="R1415" s="7">
        <v>43739</v>
      </c>
      <c r="S1415" s="9">
        <f t="shared" si="167"/>
        <v>43739</v>
      </c>
      <c r="T1415" s="2"/>
      <c r="U1415" s="2"/>
      <c r="V1415" s="2"/>
      <c r="W1415" s="2"/>
    </row>
    <row r="1416" spans="1:23" ht="14.5" hidden="1" x14ac:dyDescent="0.35">
      <c r="A1416" s="3" t="s">
        <v>2416</v>
      </c>
      <c r="B1416" s="3" t="str">
        <f>INDEX('Plant data'!D:D,MATCH('Blast furnaces'!$A1416,'Plant data'!$A:$A,0))</f>
        <v>Mariupol</v>
      </c>
      <c r="C1416" s="3" t="str">
        <f>INDEX('Plant data'!E:E,MATCH('Blast furnaces'!$A1416,'Plant data'!$A:$A,0))</f>
        <v>Donetsk</v>
      </c>
      <c r="D1416" s="3" t="str">
        <f>INDEX('Plant data'!F:F,MATCH('Blast furnaces'!$A1416,'Plant data'!$A:$A,0))</f>
        <v>Ukraine</v>
      </c>
      <c r="E1416" s="3" t="s">
        <v>2420</v>
      </c>
      <c r="F1416" s="3" t="s">
        <v>48</v>
      </c>
      <c r="G1416" s="5" t="s">
        <v>2418</v>
      </c>
      <c r="H1416" s="3" t="s">
        <v>190</v>
      </c>
      <c r="I1416" s="3" t="s">
        <v>30</v>
      </c>
      <c r="J1416" s="3" t="s">
        <v>30</v>
      </c>
      <c r="K1416" s="3">
        <v>1946</v>
      </c>
      <c r="L1416" s="3">
        <v>76.33</v>
      </c>
      <c r="M1416" s="3" t="s">
        <v>30</v>
      </c>
      <c r="N1416" s="3" t="s">
        <v>30</v>
      </c>
      <c r="O1416" s="4">
        <v>44682</v>
      </c>
      <c r="P1416" s="3">
        <v>1500</v>
      </c>
      <c r="Q1416" s="3">
        <v>2002</v>
      </c>
      <c r="R1416" s="4">
        <v>42125</v>
      </c>
      <c r="S1416" s="9">
        <f t="shared" si="167"/>
        <v>42125</v>
      </c>
      <c r="T1416" s="2"/>
      <c r="U1416" s="2"/>
      <c r="V1416" s="2"/>
      <c r="W1416" s="2"/>
    </row>
    <row r="1417" spans="1:23" ht="14.5" hidden="1" x14ac:dyDescent="0.35">
      <c r="A1417" s="3" t="s">
        <v>2416</v>
      </c>
      <c r="B1417" s="3" t="str">
        <f>INDEX('Plant data'!D:D,MATCH('Blast furnaces'!$A1417,'Plant data'!$A:$A,0))</f>
        <v>Mariupol</v>
      </c>
      <c r="C1417" s="3" t="str">
        <f>INDEX('Plant data'!E:E,MATCH('Blast furnaces'!$A1417,'Plant data'!$A:$A,0))</f>
        <v>Donetsk</v>
      </c>
      <c r="D1417" s="3" t="str">
        <f>INDEX('Plant data'!F:F,MATCH('Blast furnaces'!$A1417,'Plant data'!$A:$A,0))</f>
        <v>Ukraine</v>
      </c>
      <c r="E1417" s="3" t="s">
        <v>2421</v>
      </c>
      <c r="F1417" s="3" t="s">
        <v>39</v>
      </c>
      <c r="G1417" s="5" t="s">
        <v>2418</v>
      </c>
      <c r="H1417" s="3" t="s">
        <v>190</v>
      </c>
      <c r="I1417" s="3" t="s">
        <v>30</v>
      </c>
      <c r="J1417" s="3" t="s">
        <v>30</v>
      </c>
      <c r="K1417" s="3">
        <v>1958</v>
      </c>
      <c r="L1417" s="3">
        <v>61.41</v>
      </c>
      <c r="M1417" s="3" t="s">
        <v>30</v>
      </c>
      <c r="N1417" s="3" t="s">
        <v>30</v>
      </c>
      <c r="O1417" s="4">
        <v>43617</v>
      </c>
      <c r="P1417" s="3">
        <v>1216</v>
      </c>
      <c r="Q1417" s="3">
        <v>1513</v>
      </c>
      <c r="R1417" s="4">
        <v>41883</v>
      </c>
      <c r="S1417" s="9">
        <f t="shared" si="167"/>
        <v>41883</v>
      </c>
      <c r="T1417" s="2"/>
      <c r="U1417" s="2"/>
      <c r="V1417" s="2"/>
      <c r="W1417" s="2"/>
    </row>
    <row r="1418" spans="1:23" ht="14.5" hidden="1" x14ac:dyDescent="0.35">
      <c r="A1418" s="3" t="s">
        <v>2416</v>
      </c>
      <c r="B1418" s="3" t="str">
        <f>INDEX('Plant data'!D:D,MATCH('Blast furnaces'!$A1418,'Plant data'!$A:$A,0))</f>
        <v>Mariupol</v>
      </c>
      <c r="C1418" s="3" t="str">
        <f>INDEX('Plant data'!E:E,MATCH('Blast furnaces'!$A1418,'Plant data'!$A:$A,0))</f>
        <v>Donetsk</v>
      </c>
      <c r="D1418" s="3" t="str">
        <f>INDEX('Plant data'!F:F,MATCH('Blast furnaces'!$A1418,'Plant data'!$A:$A,0))</f>
        <v>Ukraine</v>
      </c>
      <c r="E1418" s="3" t="s">
        <v>2422</v>
      </c>
      <c r="F1418" s="3" t="s">
        <v>43</v>
      </c>
      <c r="G1418" s="5" t="s">
        <v>2418</v>
      </c>
      <c r="H1418" s="3" t="s">
        <v>190</v>
      </c>
      <c r="I1418" s="3" t="s">
        <v>30</v>
      </c>
      <c r="J1418" s="3" t="s">
        <v>30</v>
      </c>
      <c r="K1418" s="3">
        <v>1959</v>
      </c>
      <c r="L1418" s="3">
        <v>63.33</v>
      </c>
      <c r="M1418" s="3" t="s">
        <v>30</v>
      </c>
      <c r="N1418" s="3" t="s">
        <v>30</v>
      </c>
      <c r="O1418" s="4">
        <v>44682</v>
      </c>
      <c r="P1418" s="3">
        <v>1413</v>
      </c>
      <c r="Q1418" s="3">
        <v>1719</v>
      </c>
      <c r="R1418" s="3">
        <v>2016</v>
      </c>
      <c r="S1418" s="9">
        <f t="shared" si="167"/>
        <v>42370</v>
      </c>
      <c r="T1418" s="2"/>
      <c r="U1418" s="2"/>
      <c r="V1418" s="2"/>
      <c r="W1418" s="2"/>
    </row>
    <row r="1419" spans="1:23" ht="14.5" hidden="1" x14ac:dyDescent="0.35">
      <c r="A1419" s="3" t="s">
        <v>2423</v>
      </c>
      <c r="B1419" s="3" t="str">
        <f>INDEX('Plant data'!D:D,MATCH('Blast furnaces'!$A1419,'Plant data'!$A:$A,0))</f>
        <v>Kamianske</v>
      </c>
      <c r="C1419" s="3" t="str">
        <f>INDEX('Plant data'!E:E,MATCH('Blast furnaces'!$A1419,'Plant data'!$A:$A,0))</f>
        <v>Dnipropetrovsk</v>
      </c>
      <c r="D1419" s="3" t="str">
        <f>INDEX('Plant data'!F:F,MATCH('Blast furnaces'!$A1419,'Plant data'!$A:$A,0))</f>
        <v>Ukraine</v>
      </c>
      <c r="E1419" s="3" t="s">
        <v>2424</v>
      </c>
      <c r="F1419" s="3" t="s">
        <v>881</v>
      </c>
      <c r="G1419" s="5" t="s">
        <v>2425</v>
      </c>
      <c r="H1419" s="3" t="s">
        <v>29</v>
      </c>
      <c r="I1419" s="3" t="s">
        <v>30</v>
      </c>
      <c r="J1419" s="3" t="s">
        <v>30</v>
      </c>
      <c r="K1419" s="3">
        <v>1986</v>
      </c>
      <c r="L1419" s="3">
        <v>39</v>
      </c>
      <c r="M1419" s="3" t="s">
        <v>30</v>
      </c>
      <c r="N1419" s="3" t="s">
        <v>30</v>
      </c>
      <c r="O1419" s="3" t="s">
        <v>30</v>
      </c>
      <c r="P1419" s="3">
        <v>1411</v>
      </c>
      <c r="Q1419" s="3">
        <v>1386</v>
      </c>
      <c r="R1419" s="6">
        <v>45824</v>
      </c>
      <c r="S1419" s="9">
        <f t="shared" si="167"/>
        <v>45824</v>
      </c>
      <c r="T1419" s="9">
        <f t="shared" ref="T1419:T1421" si="168">IF(R1419="","",EDATE(S1419,240))</f>
        <v>53129</v>
      </c>
      <c r="U1419" s="2"/>
      <c r="V1419" s="2"/>
      <c r="W1419" s="2"/>
    </row>
    <row r="1420" spans="1:23" ht="14.5" hidden="1" x14ac:dyDescent="0.35">
      <c r="A1420" s="3" t="s">
        <v>2423</v>
      </c>
      <c r="B1420" s="3" t="str">
        <f>INDEX('Plant data'!D:D,MATCH('Blast furnaces'!$A1420,'Plant data'!$A:$A,0))</f>
        <v>Kamianske</v>
      </c>
      <c r="C1420" s="3" t="str">
        <f>INDEX('Plant data'!E:E,MATCH('Blast furnaces'!$A1420,'Plant data'!$A:$A,0))</f>
        <v>Dnipropetrovsk</v>
      </c>
      <c r="D1420" s="3" t="str">
        <f>INDEX('Plant data'!F:F,MATCH('Blast furnaces'!$A1420,'Plant data'!$A:$A,0))</f>
        <v>Ukraine</v>
      </c>
      <c r="E1420" s="3" t="s">
        <v>2426</v>
      </c>
      <c r="F1420" s="3" t="s">
        <v>2427</v>
      </c>
      <c r="G1420" s="5" t="s">
        <v>2425</v>
      </c>
      <c r="H1420" s="3" t="s">
        <v>29</v>
      </c>
      <c r="I1420" s="3" t="s">
        <v>30</v>
      </c>
      <c r="J1420" s="3" t="s">
        <v>30</v>
      </c>
      <c r="K1420" s="3">
        <v>2007</v>
      </c>
      <c r="L1420" s="3">
        <v>18</v>
      </c>
      <c r="M1420" s="3" t="s">
        <v>30</v>
      </c>
      <c r="N1420" s="3" t="s">
        <v>30</v>
      </c>
      <c r="O1420" s="3" t="s">
        <v>30</v>
      </c>
      <c r="P1420" s="3">
        <v>1527</v>
      </c>
      <c r="Q1420" s="3">
        <v>1500</v>
      </c>
      <c r="R1420" s="3">
        <v>2024</v>
      </c>
      <c r="S1420" s="9">
        <f t="shared" si="167"/>
        <v>45292</v>
      </c>
      <c r="T1420" s="9">
        <f t="shared" si="168"/>
        <v>52597</v>
      </c>
      <c r="U1420" s="2"/>
      <c r="V1420" s="2"/>
      <c r="W1420" s="2"/>
    </row>
    <row r="1421" spans="1:23" ht="14.5" hidden="1" x14ac:dyDescent="0.35">
      <c r="A1421" s="3" t="s">
        <v>2423</v>
      </c>
      <c r="B1421" s="3" t="str">
        <f>INDEX('Plant data'!D:D,MATCH('Blast furnaces'!$A1421,'Plant data'!$A:$A,0))</f>
        <v>Kamianske</v>
      </c>
      <c r="C1421" s="3" t="str">
        <f>INDEX('Plant data'!E:E,MATCH('Blast furnaces'!$A1421,'Plant data'!$A:$A,0))</f>
        <v>Dnipropetrovsk</v>
      </c>
      <c r="D1421" s="3" t="str">
        <f>INDEX('Plant data'!F:F,MATCH('Blast furnaces'!$A1421,'Plant data'!$A:$A,0))</f>
        <v>Ukraine</v>
      </c>
      <c r="E1421" s="3" t="s">
        <v>2428</v>
      </c>
      <c r="F1421" s="3" t="s">
        <v>1147</v>
      </c>
      <c r="G1421" s="5" t="s">
        <v>2425</v>
      </c>
      <c r="H1421" s="3" t="s">
        <v>29</v>
      </c>
      <c r="I1421" s="3" t="s">
        <v>30</v>
      </c>
      <c r="J1421" s="3" t="s">
        <v>30</v>
      </c>
      <c r="K1421" s="3">
        <v>1952</v>
      </c>
      <c r="L1421" s="3">
        <v>73</v>
      </c>
      <c r="M1421" s="3" t="s">
        <v>30</v>
      </c>
      <c r="N1421" s="3" t="s">
        <v>30</v>
      </c>
      <c r="O1421" s="3" t="s">
        <v>30</v>
      </c>
      <c r="P1421" s="3">
        <v>1411</v>
      </c>
      <c r="Q1421" s="3">
        <v>1386</v>
      </c>
      <c r="R1421" s="7">
        <v>42339</v>
      </c>
      <c r="S1421" s="9">
        <f t="shared" si="167"/>
        <v>42339</v>
      </c>
      <c r="T1421" s="9">
        <f t="shared" si="168"/>
        <v>49644</v>
      </c>
      <c r="U1421" s="2"/>
      <c r="V1421" s="2"/>
      <c r="W1421" s="2"/>
    </row>
    <row r="1422" spans="1:23" ht="14.5" hidden="1" x14ac:dyDescent="0.35">
      <c r="A1422" s="3" t="s">
        <v>2429</v>
      </c>
      <c r="B1422" s="3" t="str">
        <f>INDEX('Plant data'!D:D,MATCH('Blast furnaces'!$A1422,'Plant data'!$A:$A,0))</f>
        <v>Donetsk</v>
      </c>
      <c r="C1422" s="3" t="str">
        <f>INDEX('Plant data'!E:E,MATCH('Blast furnaces'!$A1422,'Plant data'!$A:$A,0))</f>
        <v>Donetsk</v>
      </c>
      <c r="D1422" s="3" t="str">
        <f>INDEX('Plant data'!F:F,MATCH('Blast furnaces'!$A1422,'Plant data'!$A:$A,0))</f>
        <v>Ukraine</v>
      </c>
      <c r="E1422" s="3" t="s">
        <v>2430</v>
      </c>
      <c r="F1422" s="3" t="s">
        <v>33</v>
      </c>
      <c r="G1422" s="5" t="s">
        <v>2431</v>
      </c>
      <c r="H1422" s="3" t="s">
        <v>53</v>
      </c>
      <c r="I1422" s="3" t="s">
        <v>30</v>
      </c>
      <c r="J1422" s="3" t="s">
        <v>30</v>
      </c>
      <c r="K1422" s="3">
        <v>1956</v>
      </c>
      <c r="L1422" s="3">
        <v>69</v>
      </c>
      <c r="M1422" s="3" t="s">
        <v>30</v>
      </c>
      <c r="N1422" s="3" t="s">
        <v>30</v>
      </c>
      <c r="O1422" s="3" t="s">
        <v>30</v>
      </c>
      <c r="P1422" s="3">
        <v>800</v>
      </c>
      <c r="Q1422" s="3">
        <v>1033</v>
      </c>
      <c r="R1422" s="4">
        <v>39142</v>
      </c>
      <c r="S1422" s="9">
        <f t="shared" si="167"/>
        <v>39142</v>
      </c>
      <c r="T1422" s="2"/>
      <c r="U1422" s="2"/>
      <c r="V1422" s="2"/>
      <c r="W1422" s="2"/>
    </row>
    <row r="1423" spans="1:23" ht="14.5" hidden="1" x14ac:dyDescent="0.35">
      <c r="A1423" s="3" t="s">
        <v>2429</v>
      </c>
      <c r="B1423" s="3" t="str">
        <f>INDEX('Plant data'!D:D,MATCH('Blast furnaces'!$A1423,'Plant data'!$A:$A,0))</f>
        <v>Donetsk</v>
      </c>
      <c r="C1423" s="3" t="str">
        <f>INDEX('Plant data'!E:E,MATCH('Blast furnaces'!$A1423,'Plant data'!$A:$A,0))</f>
        <v>Donetsk</v>
      </c>
      <c r="D1423" s="3" t="str">
        <f>INDEX('Plant data'!F:F,MATCH('Blast furnaces'!$A1423,'Plant data'!$A:$A,0))</f>
        <v>Ukraine</v>
      </c>
      <c r="E1423" s="3" t="s">
        <v>2432</v>
      </c>
      <c r="F1423" s="3" t="s">
        <v>27</v>
      </c>
      <c r="G1423" s="5" t="s">
        <v>2431</v>
      </c>
      <c r="H1423" s="3" t="s">
        <v>53</v>
      </c>
      <c r="I1423" s="3" t="s">
        <v>30</v>
      </c>
      <c r="J1423" s="3" t="s">
        <v>30</v>
      </c>
      <c r="K1423" s="3">
        <v>1957</v>
      </c>
      <c r="L1423" s="3">
        <v>68</v>
      </c>
      <c r="M1423" s="3" t="s">
        <v>30</v>
      </c>
      <c r="N1423" s="3" t="s">
        <v>30</v>
      </c>
      <c r="O1423" s="3" t="s">
        <v>30</v>
      </c>
      <c r="P1423" s="3">
        <v>700</v>
      </c>
      <c r="Q1423" s="3">
        <v>1033</v>
      </c>
      <c r="R1423" s="4">
        <v>37377</v>
      </c>
      <c r="S1423" s="9">
        <f t="shared" si="167"/>
        <v>37377</v>
      </c>
      <c r="T1423" s="2"/>
      <c r="U1423" s="2"/>
      <c r="V1423" s="2"/>
      <c r="W1423" s="2"/>
    </row>
    <row r="1424" spans="1:23" ht="14.5" hidden="1" x14ac:dyDescent="0.35">
      <c r="A1424" s="3" t="s">
        <v>2433</v>
      </c>
      <c r="B1424" s="3" t="str">
        <f>INDEX('Plant data'!D:D,MATCH('Blast furnaces'!$A1424,'Plant data'!$A:$A,0))</f>
        <v>Dnipro</v>
      </c>
      <c r="C1424" s="3" t="str">
        <f>INDEX('Plant data'!E:E,MATCH('Blast furnaces'!$A1424,'Plant data'!$A:$A,0))</f>
        <v>Dnipropetrovsk</v>
      </c>
      <c r="D1424" s="3" t="str">
        <f>INDEX('Plant data'!F:F,MATCH('Blast furnaces'!$A1424,'Plant data'!$A:$A,0))</f>
        <v>Ukraine</v>
      </c>
      <c r="E1424" s="3" t="s">
        <v>2434</v>
      </c>
      <c r="F1424" s="3" t="s">
        <v>27</v>
      </c>
      <c r="G1424" s="5" t="s">
        <v>2435</v>
      </c>
      <c r="H1424" s="3" t="s">
        <v>53</v>
      </c>
      <c r="I1424" s="3" t="s">
        <v>30</v>
      </c>
      <c r="J1424" s="3" t="s">
        <v>30</v>
      </c>
      <c r="K1424" s="3">
        <v>1951</v>
      </c>
      <c r="L1424" s="3">
        <v>74</v>
      </c>
      <c r="M1424" s="3" t="s">
        <v>30</v>
      </c>
      <c r="N1424" s="4">
        <v>44562</v>
      </c>
      <c r="O1424" s="3" t="s">
        <v>30</v>
      </c>
      <c r="P1424" s="3">
        <v>725</v>
      </c>
      <c r="Q1424" s="3">
        <v>700</v>
      </c>
      <c r="R1424" s="6">
        <v>43986</v>
      </c>
      <c r="S1424" s="9">
        <f t="shared" si="167"/>
        <v>43986</v>
      </c>
      <c r="T1424" s="2"/>
      <c r="U1424" s="2"/>
      <c r="V1424" s="2"/>
      <c r="W1424" s="2"/>
    </row>
    <row r="1425" spans="1:23" ht="14.5" hidden="1" x14ac:dyDescent="0.35">
      <c r="A1425" s="3" t="s">
        <v>2433</v>
      </c>
      <c r="B1425" s="3" t="str">
        <f>INDEX('Plant data'!D:D,MATCH('Blast furnaces'!$A1425,'Plant data'!$A:$A,0))</f>
        <v>Dnipro</v>
      </c>
      <c r="C1425" s="3" t="str">
        <f>INDEX('Plant data'!E:E,MATCH('Blast furnaces'!$A1425,'Plant data'!$A:$A,0))</f>
        <v>Dnipropetrovsk</v>
      </c>
      <c r="D1425" s="3" t="str">
        <f>INDEX('Plant data'!F:F,MATCH('Blast furnaces'!$A1425,'Plant data'!$A:$A,0))</f>
        <v>Ukraine</v>
      </c>
      <c r="E1425" s="3" t="s">
        <v>2436</v>
      </c>
      <c r="F1425" s="3" t="s">
        <v>79</v>
      </c>
      <c r="G1425" s="5" t="s">
        <v>2435</v>
      </c>
      <c r="H1425" s="3" t="s">
        <v>53</v>
      </c>
      <c r="I1425" s="3" t="s">
        <v>30</v>
      </c>
      <c r="J1425" s="3" t="s">
        <v>30</v>
      </c>
      <c r="K1425" s="3">
        <v>1958</v>
      </c>
      <c r="L1425" s="3">
        <v>67</v>
      </c>
      <c r="M1425" s="3" t="s">
        <v>30</v>
      </c>
      <c r="N1425" s="4">
        <v>44562</v>
      </c>
      <c r="O1425" s="3" t="s">
        <v>30</v>
      </c>
      <c r="P1425" s="3">
        <v>1070</v>
      </c>
      <c r="Q1425" s="3">
        <v>1033</v>
      </c>
      <c r="R1425" s="4">
        <v>43344</v>
      </c>
      <c r="S1425" s="9">
        <f t="shared" si="167"/>
        <v>43344</v>
      </c>
      <c r="T1425" s="2"/>
      <c r="U1425" s="2"/>
      <c r="V1425" s="2"/>
      <c r="W1425" s="2"/>
    </row>
    <row r="1426" spans="1:23" ht="14.5" hidden="1" x14ac:dyDescent="0.35">
      <c r="A1426" s="3" t="s">
        <v>2437</v>
      </c>
      <c r="B1426" s="3" t="str">
        <f>INDEX('Plant data'!D:D,MATCH('Blast furnaces'!$A1426,'Plant data'!$A:$A,0))</f>
        <v>Yenakiieve</v>
      </c>
      <c r="C1426" s="3" t="str">
        <f>INDEX('Plant data'!E:E,MATCH('Blast furnaces'!$A1426,'Plant data'!$A:$A,0))</f>
        <v>Donetsk</v>
      </c>
      <c r="D1426" s="3" t="str">
        <f>INDEX('Plant data'!F:F,MATCH('Blast furnaces'!$A1426,'Plant data'!$A:$A,0))</f>
        <v>Ukraine</v>
      </c>
      <c r="E1426" s="3" t="s">
        <v>2438</v>
      </c>
      <c r="F1426" s="3" t="s">
        <v>79</v>
      </c>
      <c r="G1426" s="5" t="s">
        <v>2439</v>
      </c>
      <c r="H1426" s="3" t="s">
        <v>29</v>
      </c>
      <c r="I1426" s="3" t="s">
        <v>30</v>
      </c>
      <c r="J1426" s="3" t="s">
        <v>30</v>
      </c>
      <c r="K1426" s="3">
        <v>2008</v>
      </c>
      <c r="L1426" s="3">
        <v>17</v>
      </c>
      <c r="M1426" s="3" t="s">
        <v>30</v>
      </c>
      <c r="N1426" s="3" t="s">
        <v>30</v>
      </c>
      <c r="O1426" s="3" t="s">
        <v>30</v>
      </c>
      <c r="P1426" s="3">
        <v>1314</v>
      </c>
      <c r="Q1426" s="3">
        <v>1719</v>
      </c>
      <c r="R1426" s="8"/>
      <c r="S1426" s="9" t="str">
        <f t="shared" si="167"/>
        <v/>
      </c>
      <c r="T1426" s="9" t="str">
        <f t="shared" ref="T1426:T1427" si="169">IF(R1426="","",EDATE(S1426,240))</f>
        <v/>
      </c>
      <c r="U1426" s="2"/>
      <c r="V1426" s="2"/>
      <c r="W1426" s="2"/>
    </row>
    <row r="1427" spans="1:23" ht="14.5" hidden="1" x14ac:dyDescent="0.35">
      <c r="A1427" s="3" t="s">
        <v>2437</v>
      </c>
      <c r="B1427" s="3" t="str">
        <f>INDEX('Plant data'!D:D,MATCH('Blast furnaces'!$A1427,'Plant data'!$A:$A,0))</f>
        <v>Yenakiieve</v>
      </c>
      <c r="C1427" s="3" t="str">
        <f>INDEX('Plant data'!E:E,MATCH('Blast furnaces'!$A1427,'Plant data'!$A:$A,0))</f>
        <v>Donetsk</v>
      </c>
      <c r="D1427" s="3" t="str">
        <f>INDEX('Plant data'!F:F,MATCH('Blast furnaces'!$A1427,'Plant data'!$A:$A,0))</f>
        <v>Ukraine</v>
      </c>
      <c r="E1427" s="3" t="s">
        <v>2440</v>
      </c>
      <c r="F1427" s="3" t="s">
        <v>39</v>
      </c>
      <c r="G1427" s="5" t="s">
        <v>2439</v>
      </c>
      <c r="H1427" s="3" t="s">
        <v>29</v>
      </c>
      <c r="I1427" s="3" t="s">
        <v>30</v>
      </c>
      <c r="J1427" s="3" t="s">
        <v>30</v>
      </c>
      <c r="K1427" s="3">
        <v>2007</v>
      </c>
      <c r="L1427" s="3">
        <v>18</v>
      </c>
      <c r="M1427" s="3" t="s">
        <v>30</v>
      </c>
      <c r="N1427" s="4">
        <v>44440</v>
      </c>
      <c r="O1427" s="3" t="s">
        <v>30</v>
      </c>
      <c r="P1427" s="3">
        <v>1050</v>
      </c>
      <c r="Q1427" s="3">
        <v>1513</v>
      </c>
      <c r="R1427" s="8"/>
      <c r="S1427" s="9" t="str">
        <f t="shared" si="167"/>
        <v/>
      </c>
      <c r="T1427" s="9" t="str">
        <f t="shared" si="169"/>
        <v/>
      </c>
      <c r="U1427" s="2"/>
      <c r="V1427" s="2"/>
      <c r="W1427" s="2"/>
    </row>
    <row r="1428" spans="1:23" ht="14.5" hidden="1" x14ac:dyDescent="0.35">
      <c r="A1428" s="3" t="s">
        <v>2441</v>
      </c>
      <c r="B1428" s="3" t="str">
        <f>INDEX('Plant data'!D:D,MATCH('Blast furnaces'!$A1428,'Plant data'!$A:$A,0))</f>
        <v>Mariupol</v>
      </c>
      <c r="C1428" s="3" t="str">
        <f>INDEX('Plant data'!E:E,MATCH('Blast furnaces'!$A1428,'Plant data'!$A:$A,0))</f>
        <v>Donetsk</v>
      </c>
      <c r="D1428" s="3" t="str">
        <f>INDEX('Plant data'!F:F,MATCH('Blast furnaces'!$A1428,'Plant data'!$A:$A,0))</f>
        <v>Ukraine</v>
      </c>
      <c r="E1428" s="3" t="s">
        <v>2442</v>
      </c>
      <c r="F1428" s="3" t="s">
        <v>33</v>
      </c>
      <c r="G1428" s="5" t="s">
        <v>2443</v>
      </c>
      <c r="H1428" s="3" t="s">
        <v>53</v>
      </c>
      <c r="I1428" s="3" t="s">
        <v>30</v>
      </c>
      <c r="J1428" s="3" t="s">
        <v>30</v>
      </c>
      <c r="K1428" s="3">
        <v>1957</v>
      </c>
      <c r="L1428" s="3">
        <v>68</v>
      </c>
      <c r="M1428" s="3" t="s">
        <v>30</v>
      </c>
      <c r="N1428" s="4">
        <v>44621</v>
      </c>
      <c r="O1428" s="3" t="s">
        <v>30</v>
      </c>
      <c r="P1428" s="3">
        <v>573</v>
      </c>
      <c r="Q1428" s="3">
        <v>1033</v>
      </c>
      <c r="R1428" s="3">
        <v>2008</v>
      </c>
      <c r="S1428" s="9">
        <f t="shared" si="167"/>
        <v>39448</v>
      </c>
      <c r="T1428" s="2"/>
      <c r="U1428" s="2"/>
      <c r="V1428" s="2"/>
      <c r="W1428" s="2"/>
    </row>
    <row r="1429" spans="1:23" ht="14.5" hidden="1" x14ac:dyDescent="0.35">
      <c r="A1429" s="3" t="s">
        <v>2441</v>
      </c>
      <c r="B1429" s="3" t="str">
        <f>INDEX('Plant data'!D:D,MATCH('Blast furnaces'!$A1429,'Plant data'!$A:$A,0))</f>
        <v>Mariupol</v>
      </c>
      <c r="C1429" s="3" t="str">
        <f>INDEX('Plant data'!E:E,MATCH('Blast furnaces'!$A1429,'Plant data'!$A:$A,0))</f>
        <v>Donetsk</v>
      </c>
      <c r="D1429" s="3" t="str">
        <f>INDEX('Plant data'!F:F,MATCH('Blast furnaces'!$A1429,'Plant data'!$A:$A,0))</f>
        <v>Ukraine</v>
      </c>
      <c r="E1429" s="3" t="s">
        <v>2444</v>
      </c>
      <c r="F1429" s="3" t="s">
        <v>27</v>
      </c>
      <c r="G1429" s="5" t="s">
        <v>2443</v>
      </c>
      <c r="H1429" s="3" t="s">
        <v>53</v>
      </c>
      <c r="I1429" s="3" t="s">
        <v>30</v>
      </c>
      <c r="J1429" s="3" t="s">
        <v>30</v>
      </c>
      <c r="K1429" s="3">
        <v>1954</v>
      </c>
      <c r="L1429" s="3">
        <v>71</v>
      </c>
      <c r="M1429" s="3" t="s">
        <v>30</v>
      </c>
      <c r="N1429" s="4">
        <v>44621</v>
      </c>
      <c r="O1429" s="3" t="s">
        <v>30</v>
      </c>
      <c r="P1429" s="3">
        <v>1095</v>
      </c>
      <c r="Q1429" s="3">
        <v>1300</v>
      </c>
      <c r="R1429" s="4">
        <v>43678</v>
      </c>
      <c r="S1429" s="9">
        <f t="shared" si="167"/>
        <v>43678</v>
      </c>
      <c r="T1429" s="2"/>
      <c r="U1429" s="2"/>
      <c r="V1429" s="2"/>
      <c r="W1429" s="2"/>
    </row>
    <row r="1430" spans="1:23" ht="14.5" hidden="1" x14ac:dyDescent="0.35">
      <c r="A1430" s="3" t="s">
        <v>2441</v>
      </c>
      <c r="B1430" s="3" t="str">
        <f>INDEX('Plant data'!D:D,MATCH('Blast furnaces'!$A1430,'Plant data'!$A:$A,0))</f>
        <v>Mariupol</v>
      </c>
      <c r="C1430" s="3" t="str">
        <f>INDEX('Plant data'!E:E,MATCH('Blast furnaces'!$A1430,'Plant data'!$A:$A,0))</f>
        <v>Donetsk</v>
      </c>
      <c r="D1430" s="3" t="str">
        <f>INDEX('Plant data'!F:F,MATCH('Blast furnaces'!$A1430,'Plant data'!$A:$A,0))</f>
        <v>Ukraine</v>
      </c>
      <c r="E1430" s="3" t="s">
        <v>2445</v>
      </c>
      <c r="F1430" s="3" t="s">
        <v>79</v>
      </c>
      <c r="G1430" s="5" t="s">
        <v>2443</v>
      </c>
      <c r="H1430" s="3" t="s">
        <v>53</v>
      </c>
      <c r="I1430" s="3" t="s">
        <v>30</v>
      </c>
      <c r="J1430" s="3" t="s">
        <v>30</v>
      </c>
      <c r="K1430" s="3">
        <v>1958</v>
      </c>
      <c r="L1430" s="3">
        <v>67</v>
      </c>
      <c r="M1430" s="3" t="s">
        <v>30</v>
      </c>
      <c r="N1430" s="4">
        <v>44621</v>
      </c>
      <c r="O1430" s="3" t="s">
        <v>30</v>
      </c>
      <c r="P1430" s="3">
        <v>1168</v>
      </c>
      <c r="Q1430" s="3">
        <v>2002</v>
      </c>
      <c r="R1430" s="3">
        <v>2020</v>
      </c>
      <c r="S1430" s="9">
        <f t="shared" si="167"/>
        <v>43831</v>
      </c>
      <c r="T1430" s="2"/>
      <c r="U1430" s="2"/>
      <c r="V1430" s="2"/>
      <c r="W1430" s="2"/>
    </row>
    <row r="1431" spans="1:23" ht="14.5" hidden="1" x14ac:dyDescent="0.35">
      <c r="A1431" s="3" t="s">
        <v>2441</v>
      </c>
      <c r="B1431" s="3" t="str">
        <f>INDEX('Plant data'!D:D,MATCH('Blast furnaces'!$A1431,'Plant data'!$A:$A,0))</f>
        <v>Mariupol</v>
      </c>
      <c r="C1431" s="3" t="str">
        <f>INDEX('Plant data'!E:E,MATCH('Blast furnaces'!$A1431,'Plant data'!$A:$A,0))</f>
        <v>Donetsk</v>
      </c>
      <c r="D1431" s="3" t="str">
        <f>INDEX('Plant data'!F:F,MATCH('Blast furnaces'!$A1431,'Plant data'!$A:$A,0))</f>
        <v>Ukraine</v>
      </c>
      <c r="E1431" s="3" t="s">
        <v>2446</v>
      </c>
      <c r="F1431" s="3" t="s">
        <v>48</v>
      </c>
      <c r="G1431" s="5" t="s">
        <v>2443</v>
      </c>
      <c r="H1431" s="3" t="s">
        <v>53</v>
      </c>
      <c r="I1431" s="3" t="s">
        <v>30</v>
      </c>
      <c r="J1431" s="3" t="s">
        <v>30</v>
      </c>
      <c r="K1431" s="3">
        <v>1963</v>
      </c>
      <c r="L1431" s="3">
        <v>62</v>
      </c>
      <c r="M1431" s="3" t="s">
        <v>30</v>
      </c>
      <c r="N1431" s="4">
        <v>44621</v>
      </c>
      <c r="O1431" s="3" t="s">
        <v>30</v>
      </c>
      <c r="P1431" s="3">
        <v>1387</v>
      </c>
      <c r="Q1431" s="3">
        <v>2002</v>
      </c>
      <c r="R1431" s="4">
        <v>40725</v>
      </c>
      <c r="S1431" s="9">
        <f t="shared" si="167"/>
        <v>40725</v>
      </c>
      <c r="T1431" s="2"/>
      <c r="U1431" s="2"/>
      <c r="V1431" s="2"/>
      <c r="W1431" s="2"/>
    </row>
    <row r="1432" spans="1:23" ht="14.5" hidden="1" x14ac:dyDescent="0.35">
      <c r="A1432" s="3" t="s">
        <v>2441</v>
      </c>
      <c r="B1432" s="3" t="str">
        <f>INDEX('Plant data'!D:D,MATCH('Blast furnaces'!$A1432,'Plant data'!$A:$A,0))</f>
        <v>Mariupol</v>
      </c>
      <c r="C1432" s="3" t="str">
        <f>INDEX('Plant data'!E:E,MATCH('Blast furnaces'!$A1432,'Plant data'!$A:$A,0))</f>
        <v>Donetsk</v>
      </c>
      <c r="D1432" s="3" t="str">
        <f>INDEX('Plant data'!F:F,MATCH('Blast furnaces'!$A1432,'Plant data'!$A:$A,0))</f>
        <v>Ukraine</v>
      </c>
      <c r="E1432" s="3" t="s">
        <v>2447</v>
      </c>
      <c r="F1432" s="3" t="s">
        <v>39</v>
      </c>
      <c r="G1432" s="5" t="s">
        <v>2443</v>
      </c>
      <c r="H1432" s="3" t="s">
        <v>53</v>
      </c>
      <c r="I1432" s="3" t="s">
        <v>30</v>
      </c>
      <c r="J1432" s="3" t="s">
        <v>30</v>
      </c>
      <c r="K1432" s="3">
        <v>1965</v>
      </c>
      <c r="L1432" s="3">
        <v>60</v>
      </c>
      <c r="M1432" s="3" t="s">
        <v>30</v>
      </c>
      <c r="N1432" s="4">
        <v>44621</v>
      </c>
      <c r="O1432" s="3" t="s">
        <v>30</v>
      </c>
      <c r="P1432" s="3">
        <v>1277</v>
      </c>
      <c r="Q1432" s="3">
        <v>2300</v>
      </c>
      <c r="R1432" s="4">
        <v>41791</v>
      </c>
      <c r="S1432" s="9">
        <f t="shared" si="167"/>
        <v>41791</v>
      </c>
      <c r="T1432" s="2"/>
      <c r="U1432" s="2"/>
      <c r="V1432" s="2"/>
      <c r="W1432" s="2"/>
    </row>
    <row r="1433" spans="1:23" ht="14.5" hidden="1" x14ac:dyDescent="0.35">
      <c r="A1433" s="3" t="s">
        <v>2448</v>
      </c>
      <c r="B1433" s="3" t="str">
        <f>INDEX('Plant data'!D:D,MATCH('Blast furnaces'!$A1433,'Plant data'!$A:$A,0))</f>
        <v>Zaporizhzhia</v>
      </c>
      <c r="C1433" s="3" t="str">
        <f>INDEX('Plant data'!E:E,MATCH('Blast furnaces'!$A1433,'Plant data'!$A:$A,0))</f>
        <v>Zaporizhzhia</v>
      </c>
      <c r="D1433" s="3" t="str">
        <f>INDEX('Plant data'!F:F,MATCH('Blast furnaces'!$A1433,'Plant data'!$A:$A,0))</f>
        <v>Ukraine</v>
      </c>
      <c r="E1433" s="3" t="s">
        <v>2449</v>
      </c>
      <c r="F1433" s="3" t="s">
        <v>27</v>
      </c>
      <c r="G1433" s="5" t="s">
        <v>2450</v>
      </c>
      <c r="H1433" s="3" t="s">
        <v>29</v>
      </c>
      <c r="I1433" s="3" t="s">
        <v>30</v>
      </c>
      <c r="J1433" s="3" t="s">
        <v>30</v>
      </c>
      <c r="K1433" s="3">
        <v>1934</v>
      </c>
      <c r="L1433" s="3">
        <v>91</v>
      </c>
      <c r="M1433" s="3" t="s">
        <v>30</v>
      </c>
      <c r="N1433" s="3" t="s">
        <v>30</v>
      </c>
      <c r="O1433" s="3" t="s">
        <v>30</v>
      </c>
      <c r="P1433" s="3">
        <v>1150</v>
      </c>
      <c r="Q1433" s="3">
        <v>1513</v>
      </c>
      <c r="R1433" s="4">
        <v>45413</v>
      </c>
      <c r="S1433" s="9">
        <f t="shared" si="167"/>
        <v>45413</v>
      </c>
      <c r="T1433" s="9">
        <f t="shared" ref="T1433:T1435" si="170">IF(R1433="","",EDATE(S1433,240))</f>
        <v>52718</v>
      </c>
      <c r="U1433" s="2"/>
      <c r="V1433" s="2"/>
      <c r="W1433" s="2"/>
    </row>
    <row r="1434" spans="1:23" ht="14.5" hidden="1" x14ac:dyDescent="0.35">
      <c r="A1434" s="3" t="s">
        <v>2448</v>
      </c>
      <c r="B1434" s="3" t="str">
        <f>INDEX('Plant data'!D:D,MATCH('Blast furnaces'!$A1434,'Plant data'!$A:$A,0))</f>
        <v>Zaporizhzhia</v>
      </c>
      <c r="C1434" s="3" t="str">
        <f>INDEX('Plant data'!E:E,MATCH('Blast furnaces'!$A1434,'Plant data'!$A:$A,0))</f>
        <v>Zaporizhzhia</v>
      </c>
      <c r="D1434" s="3" t="str">
        <f>INDEX('Plant data'!F:F,MATCH('Blast furnaces'!$A1434,'Plant data'!$A:$A,0))</f>
        <v>Ukraine</v>
      </c>
      <c r="E1434" s="3" t="s">
        <v>2451</v>
      </c>
      <c r="F1434" s="3" t="s">
        <v>79</v>
      </c>
      <c r="G1434" s="5" t="s">
        <v>2450</v>
      </c>
      <c r="H1434" s="3" t="s">
        <v>29</v>
      </c>
      <c r="I1434" s="3" t="s">
        <v>30</v>
      </c>
      <c r="J1434" s="3" t="s">
        <v>30</v>
      </c>
      <c r="K1434" s="3">
        <v>1938</v>
      </c>
      <c r="L1434" s="3">
        <v>87</v>
      </c>
      <c r="M1434" s="3" t="s">
        <v>30</v>
      </c>
      <c r="N1434" s="3" t="s">
        <v>30</v>
      </c>
      <c r="O1434" s="3" t="s">
        <v>30</v>
      </c>
      <c r="P1434" s="3">
        <v>1050</v>
      </c>
      <c r="Q1434" s="3">
        <v>1513</v>
      </c>
      <c r="R1434" s="6">
        <v>45094</v>
      </c>
      <c r="S1434" s="9">
        <f t="shared" si="167"/>
        <v>45094</v>
      </c>
      <c r="T1434" s="9">
        <f t="shared" si="170"/>
        <v>52399</v>
      </c>
      <c r="U1434" s="2"/>
      <c r="V1434" s="2"/>
      <c r="W1434" s="2"/>
    </row>
    <row r="1435" spans="1:23" ht="14.5" hidden="1" x14ac:dyDescent="0.35">
      <c r="A1435" s="3" t="s">
        <v>2448</v>
      </c>
      <c r="B1435" s="3" t="str">
        <f>INDEX('Plant data'!D:D,MATCH('Blast furnaces'!$A1435,'Plant data'!$A:$A,0))</f>
        <v>Zaporizhzhia</v>
      </c>
      <c r="C1435" s="3" t="str">
        <f>INDEX('Plant data'!E:E,MATCH('Blast furnaces'!$A1435,'Plant data'!$A:$A,0))</f>
        <v>Zaporizhzhia</v>
      </c>
      <c r="D1435" s="3" t="str">
        <f>INDEX('Plant data'!F:F,MATCH('Blast furnaces'!$A1435,'Plant data'!$A:$A,0))</f>
        <v>Ukraine</v>
      </c>
      <c r="E1435" s="3" t="s">
        <v>2452</v>
      </c>
      <c r="F1435" s="3" t="s">
        <v>48</v>
      </c>
      <c r="G1435" s="5" t="s">
        <v>2450</v>
      </c>
      <c r="H1435" s="3" t="s">
        <v>29</v>
      </c>
      <c r="I1435" s="3" t="s">
        <v>30</v>
      </c>
      <c r="J1435" s="3" t="s">
        <v>30</v>
      </c>
      <c r="K1435" s="3">
        <v>1947</v>
      </c>
      <c r="L1435" s="3">
        <v>78</v>
      </c>
      <c r="M1435" s="3" t="s">
        <v>30</v>
      </c>
      <c r="N1435" s="3" t="s">
        <v>30</v>
      </c>
      <c r="O1435" s="3" t="s">
        <v>30</v>
      </c>
      <c r="P1435" s="3">
        <v>1112</v>
      </c>
      <c r="Q1435" s="3">
        <v>1300</v>
      </c>
      <c r="R1435" s="7">
        <v>43435</v>
      </c>
      <c r="S1435" s="9">
        <f t="shared" si="167"/>
        <v>43435</v>
      </c>
      <c r="T1435" s="9">
        <f t="shared" si="170"/>
        <v>50740</v>
      </c>
      <c r="U1435" s="2"/>
      <c r="V1435" s="2"/>
      <c r="W1435" s="2"/>
    </row>
    <row r="1436" spans="1:23" ht="14.5" hidden="1" x14ac:dyDescent="0.35">
      <c r="A1436" s="3" t="s">
        <v>2448</v>
      </c>
      <c r="B1436" s="3" t="str">
        <f>INDEX('Plant data'!D:D,MATCH('Blast furnaces'!$A1436,'Plant data'!$A:$A,0))</f>
        <v>Zaporizhzhia</v>
      </c>
      <c r="C1436" s="3" t="str">
        <f>INDEX('Plant data'!E:E,MATCH('Blast furnaces'!$A1436,'Plant data'!$A:$A,0))</f>
        <v>Zaporizhzhia</v>
      </c>
      <c r="D1436" s="3" t="str">
        <f>INDEX('Plant data'!F:F,MATCH('Blast furnaces'!$A1436,'Plant data'!$A:$A,0))</f>
        <v>Ukraine</v>
      </c>
      <c r="E1436" s="3" t="s">
        <v>2453</v>
      </c>
      <c r="F1436" s="3" t="s">
        <v>39</v>
      </c>
      <c r="G1436" s="5" t="s">
        <v>2450</v>
      </c>
      <c r="H1436" s="3" t="s">
        <v>53</v>
      </c>
      <c r="I1436" s="3" t="s">
        <v>30</v>
      </c>
      <c r="J1436" s="3" t="s">
        <v>30</v>
      </c>
      <c r="K1436" s="3">
        <v>1952</v>
      </c>
      <c r="L1436" s="3">
        <v>73</v>
      </c>
      <c r="M1436" s="3" t="s">
        <v>30</v>
      </c>
      <c r="N1436" s="4">
        <v>44621</v>
      </c>
      <c r="O1436" s="3" t="s">
        <v>30</v>
      </c>
      <c r="P1436" s="3">
        <v>1059</v>
      </c>
      <c r="Q1436" s="3">
        <v>1513</v>
      </c>
      <c r="R1436" s="4">
        <v>43252</v>
      </c>
      <c r="S1436" s="9">
        <f t="shared" si="167"/>
        <v>43252</v>
      </c>
      <c r="T1436" s="2"/>
      <c r="U1436" s="2"/>
      <c r="V1436" s="2"/>
      <c r="W1436" s="2"/>
    </row>
    <row r="1437" spans="1:23" ht="14.5" x14ac:dyDescent="0.35">
      <c r="A1437" s="3" t="s">
        <v>2454</v>
      </c>
      <c r="B1437" s="3" t="str">
        <f>INDEX('Plant data'!D:D,MATCH('Blast furnaces'!$A1437,'Plant data'!$A:$A,0))</f>
        <v>Dearborn</v>
      </c>
      <c r="C1437" s="3" t="str">
        <f>INDEX('Plant data'!E:E,MATCH('Blast furnaces'!$A1437,'Plant data'!$A:$A,0))</f>
        <v>Michigan</v>
      </c>
      <c r="D1437" s="3" t="str">
        <f>INDEX('Plant data'!F:F,MATCH('Blast furnaces'!$A1437,'Plant data'!$A:$A,0))</f>
        <v>United States</v>
      </c>
      <c r="E1437" s="3" t="s">
        <v>2455</v>
      </c>
      <c r="F1437" s="3" t="s">
        <v>2456</v>
      </c>
      <c r="G1437" s="5" t="s">
        <v>2457</v>
      </c>
      <c r="H1437" s="3" t="s">
        <v>29</v>
      </c>
      <c r="I1437" s="3" t="s">
        <v>30</v>
      </c>
      <c r="J1437" s="3" t="s">
        <v>30</v>
      </c>
      <c r="K1437" s="3">
        <v>2007</v>
      </c>
      <c r="L1437" s="3">
        <v>18</v>
      </c>
      <c r="M1437" s="3" t="s">
        <v>30</v>
      </c>
      <c r="N1437" s="3" t="s">
        <v>30</v>
      </c>
      <c r="O1437" s="3" t="s">
        <v>30</v>
      </c>
      <c r="P1437" s="3">
        <v>2500</v>
      </c>
      <c r="Q1437" s="3">
        <v>1797</v>
      </c>
      <c r="R1437" s="7">
        <v>43739</v>
      </c>
      <c r="S1437" s="9">
        <f>_xlfn.LET(
  _xlpm.x, R1437,
  _xlpm.t, TEXT(R1437,"@"),
  IF(R1437="","",
     IF(ISNUMBER(_xlpm.x),
        IF(_xlpm.x&gt;=30000, _xlpm.x, DATE(_xlpm.x,1,1)),
        DATE(
          LEFT(_xlpm.t,4),
          IF(LEN(_xlpm.t)&gt;=7, MID(_xlpm.t,6,2), 1),
          IF(LEN(_xlpm.t)&gt;=10, RIGHT(_xlpm.t,2), 1)
        )
     )
  )
)</f>
        <v>43739</v>
      </c>
      <c r="T1437" s="9">
        <f t="shared" ref="T1437:T1441" si="171">IF(R1437="","",EDATE(S1437,240))</f>
        <v>51044</v>
      </c>
      <c r="U1437" s="2">
        <f>YEAR(T1437)</f>
        <v>2039</v>
      </c>
      <c r="V1437" s="33">
        <f>'Blast furnaces'!P1437/calculations!$C$17</f>
        <v>9.6805421103581799E-2</v>
      </c>
      <c r="W1437" s="2"/>
    </row>
    <row r="1438" spans="1:23" ht="14.5" x14ac:dyDescent="0.35">
      <c r="A1438" s="3" t="s">
        <v>2458</v>
      </c>
      <c r="B1438" s="3" t="str">
        <f>INDEX('Plant data'!D:D,MATCH('Blast furnaces'!$A1438,'Plant data'!$A:$A,0))</f>
        <v>Middletown</v>
      </c>
      <c r="C1438" s="3" t="str">
        <f>INDEX('Plant data'!E:E,MATCH('Blast furnaces'!$A1438,'Plant data'!$A:$A,0))</f>
        <v>Ohio</v>
      </c>
      <c r="D1438" s="3" t="str">
        <f>INDEX('Plant data'!F:F,MATCH('Blast furnaces'!$A1438,'Plant data'!$A:$A,0))</f>
        <v>United States</v>
      </c>
      <c r="E1438" s="3" t="s">
        <v>2459</v>
      </c>
      <c r="F1438" s="3" t="s">
        <v>79</v>
      </c>
      <c r="G1438" s="5" t="s">
        <v>2460</v>
      </c>
      <c r="H1438" s="3" t="s">
        <v>40</v>
      </c>
      <c r="I1438" s="3" t="s">
        <v>30</v>
      </c>
      <c r="J1438" s="3" t="s">
        <v>30</v>
      </c>
      <c r="K1438" s="3">
        <v>1953</v>
      </c>
      <c r="L1438" s="3">
        <v>72</v>
      </c>
      <c r="M1438" s="4">
        <v>45352</v>
      </c>
      <c r="N1438" s="3" t="s">
        <v>30</v>
      </c>
      <c r="O1438" s="3" t="s">
        <v>30</v>
      </c>
      <c r="P1438" s="3">
        <v>2090</v>
      </c>
      <c r="Q1438" s="3">
        <v>1493</v>
      </c>
      <c r="R1438" s="3">
        <v>2021</v>
      </c>
      <c r="S1438" s="9">
        <f t="shared" si="167"/>
        <v>44197</v>
      </c>
      <c r="T1438" s="9">
        <f t="shared" si="171"/>
        <v>51502</v>
      </c>
      <c r="U1438" s="2">
        <f t="shared" ref="U1438:U1441" si="172">YEAR(T1438)</f>
        <v>2041</v>
      </c>
      <c r="V1438" s="33">
        <f>'Blast furnaces'!P1438/calculations!$C$17</f>
        <v>8.0929332042594379E-2</v>
      </c>
      <c r="W1438" s="2"/>
    </row>
    <row r="1439" spans="1:23" ht="14.5" x14ac:dyDescent="0.35">
      <c r="A1439" s="3" t="s">
        <v>2461</v>
      </c>
      <c r="B1439" s="3" t="str">
        <f>INDEX('Plant data'!D:D,MATCH('Blast furnaces'!$A1439,'Plant data'!$A:$A,0))</f>
        <v>Burns Harbor</v>
      </c>
      <c r="C1439" s="3" t="str">
        <f>INDEX('Plant data'!E:E,MATCH('Blast furnaces'!$A1439,'Plant data'!$A:$A,0))</f>
        <v>Indiana</v>
      </c>
      <c r="D1439" s="3" t="str">
        <f>INDEX('Plant data'!F:F,MATCH('Blast furnaces'!$A1439,'Plant data'!$A:$A,0))</f>
        <v>United States</v>
      </c>
      <c r="E1439" s="3" t="s">
        <v>2462</v>
      </c>
      <c r="F1439" s="3" t="s">
        <v>480</v>
      </c>
      <c r="G1439" s="5" t="s">
        <v>2463</v>
      </c>
      <c r="H1439" s="3" t="s">
        <v>29</v>
      </c>
      <c r="I1439" s="3" t="s">
        <v>30</v>
      </c>
      <c r="J1439" s="3" t="s">
        <v>30</v>
      </c>
      <c r="K1439" s="3">
        <v>1972</v>
      </c>
      <c r="L1439" s="3">
        <v>53</v>
      </c>
      <c r="M1439" s="3" t="s">
        <v>30</v>
      </c>
      <c r="N1439" s="3" t="s">
        <v>30</v>
      </c>
      <c r="O1439" s="3" t="s">
        <v>30</v>
      </c>
      <c r="P1439" s="3">
        <v>2480</v>
      </c>
      <c r="Q1439" s="3">
        <v>2645</v>
      </c>
      <c r="R1439" s="4">
        <v>39203</v>
      </c>
      <c r="S1439" s="9">
        <f t="shared" si="167"/>
        <v>39203</v>
      </c>
      <c r="T1439" s="9">
        <f t="shared" si="171"/>
        <v>46508</v>
      </c>
      <c r="U1439" s="2">
        <f t="shared" si="172"/>
        <v>2027</v>
      </c>
      <c r="V1439" s="33">
        <f>'Blast furnaces'!P1439/calculations!$C$17</f>
        <v>9.6030977734753151E-2</v>
      </c>
      <c r="W1439" s="2"/>
    </row>
    <row r="1440" spans="1:23" ht="14.5" x14ac:dyDescent="0.35">
      <c r="A1440" s="3" t="s">
        <v>2461</v>
      </c>
      <c r="B1440" s="3" t="str">
        <f>INDEX('Plant data'!D:D,MATCH('Blast furnaces'!$A1440,'Plant data'!$A:$A,0))</f>
        <v>Burns Harbor</v>
      </c>
      <c r="C1440" s="3" t="str">
        <f>INDEX('Plant data'!E:E,MATCH('Blast furnaces'!$A1440,'Plant data'!$A:$A,0))</f>
        <v>Indiana</v>
      </c>
      <c r="D1440" s="3" t="str">
        <f>INDEX('Plant data'!F:F,MATCH('Blast furnaces'!$A1440,'Plant data'!$A:$A,0))</f>
        <v>United States</v>
      </c>
      <c r="E1440" s="3" t="s">
        <v>2464</v>
      </c>
      <c r="F1440" s="3" t="s">
        <v>1984</v>
      </c>
      <c r="G1440" s="5" t="s">
        <v>2463</v>
      </c>
      <c r="H1440" s="3" t="s">
        <v>29</v>
      </c>
      <c r="I1440" s="3" t="s">
        <v>30</v>
      </c>
      <c r="J1440" s="3" t="s">
        <v>30</v>
      </c>
      <c r="K1440" s="3">
        <v>1969</v>
      </c>
      <c r="L1440" s="3">
        <v>56</v>
      </c>
      <c r="M1440" s="3" t="s">
        <v>30</v>
      </c>
      <c r="N1440" s="3" t="s">
        <v>30</v>
      </c>
      <c r="O1440" s="3" t="s">
        <v>30</v>
      </c>
      <c r="P1440" s="3">
        <v>2480</v>
      </c>
      <c r="Q1440" s="3">
        <v>2645</v>
      </c>
      <c r="R1440" s="3">
        <v>2008</v>
      </c>
      <c r="S1440" s="9">
        <f t="shared" si="167"/>
        <v>39448</v>
      </c>
      <c r="T1440" s="9">
        <f t="shared" si="171"/>
        <v>46753</v>
      </c>
      <c r="U1440" s="2">
        <f t="shared" si="172"/>
        <v>2028</v>
      </c>
      <c r="V1440" s="33">
        <f>'Blast furnaces'!P1440/calculations!$C$17</f>
        <v>9.6030977734753151E-2</v>
      </c>
      <c r="W1440" s="2"/>
    </row>
    <row r="1441" spans="1:23" ht="14.5" x14ac:dyDescent="0.35">
      <c r="A1441" s="3" t="s">
        <v>2465</v>
      </c>
      <c r="B1441" s="3" t="str">
        <f>INDEX('Plant data'!D:D,MATCH('Blast furnaces'!$A1441,'Plant data'!$A:$A,0))</f>
        <v>East Chicago</v>
      </c>
      <c r="C1441" s="3" t="str">
        <f>INDEX('Plant data'!E:E,MATCH('Blast furnaces'!$A1441,'Plant data'!$A:$A,0))</f>
        <v>Indiana</v>
      </c>
      <c r="D1441" s="3" t="str">
        <f>INDEX('Plant data'!F:F,MATCH('Blast furnaces'!$A1441,'Plant data'!$A:$A,0))</f>
        <v>United States</v>
      </c>
      <c r="E1441" s="3" t="s">
        <v>2466</v>
      </c>
      <c r="F1441" s="3" t="s">
        <v>141</v>
      </c>
      <c r="G1441" s="5" t="s">
        <v>2467</v>
      </c>
      <c r="H1441" s="3" t="s">
        <v>29</v>
      </c>
      <c r="I1441" s="3" t="s">
        <v>30</v>
      </c>
      <c r="J1441" s="3" t="s">
        <v>30</v>
      </c>
      <c r="K1441" s="3">
        <v>1980</v>
      </c>
      <c r="L1441" s="3">
        <v>45</v>
      </c>
      <c r="M1441" s="3" t="s">
        <v>30</v>
      </c>
      <c r="N1441" s="3" t="s">
        <v>30</v>
      </c>
      <c r="O1441" s="3" t="s">
        <v>30</v>
      </c>
      <c r="P1441" s="3">
        <v>4200</v>
      </c>
      <c r="Q1441" s="3">
        <v>4163</v>
      </c>
      <c r="R1441" s="3">
        <v>2021</v>
      </c>
      <c r="S1441" s="9">
        <f t="shared" si="167"/>
        <v>44197</v>
      </c>
      <c r="T1441" s="9">
        <f t="shared" si="171"/>
        <v>51502</v>
      </c>
      <c r="U1441" s="2">
        <f t="shared" si="172"/>
        <v>2041</v>
      </c>
      <c r="V1441" s="33">
        <f>'Blast furnaces'!P1441/calculations!$C$17</f>
        <v>0.16263310745401743</v>
      </c>
      <c r="W1441" s="2"/>
    </row>
    <row r="1442" spans="1:23" ht="14.5" hidden="1" x14ac:dyDescent="0.35">
      <c r="A1442" s="3" t="s">
        <v>2465</v>
      </c>
      <c r="B1442" s="3" t="str">
        <f>INDEX('Plant data'!D:D,MATCH('Blast furnaces'!$A1442,'Plant data'!$A:$A,0))</f>
        <v>East Chicago</v>
      </c>
      <c r="C1442" s="3" t="str">
        <f>INDEX('Plant data'!E:E,MATCH('Blast furnaces'!$A1442,'Plant data'!$A:$A,0))</f>
        <v>Indiana</v>
      </c>
      <c r="D1442" s="3" t="str">
        <f>INDEX('Plant data'!F:F,MATCH('Blast furnaces'!$A1442,'Plant data'!$A:$A,0))</f>
        <v>United States</v>
      </c>
      <c r="E1442" s="3" t="s">
        <v>2468</v>
      </c>
      <c r="F1442" s="3" t="s">
        <v>79</v>
      </c>
      <c r="G1442" s="5" t="s">
        <v>2467</v>
      </c>
      <c r="H1442" s="3" t="s">
        <v>53</v>
      </c>
      <c r="I1442" s="3" t="s">
        <v>30</v>
      </c>
      <c r="J1442" s="3" t="s">
        <v>30</v>
      </c>
      <c r="K1442" s="3" t="s">
        <v>30</v>
      </c>
      <c r="L1442" s="3" t="s">
        <v>30</v>
      </c>
      <c r="M1442" s="3" t="s">
        <v>30</v>
      </c>
      <c r="N1442" s="7">
        <v>43770</v>
      </c>
      <c r="O1442" s="3" t="s">
        <v>30</v>
      </c>
      <c r="P1442" s="3">
        <v>1600</v>
      </c>
      <c r="Q1442" s="3">
        <v>1586</v>
      </c>
      <c r="R1442" s="4">
        <v>34578</v>
      </c>
      <c r="S1442" s="9">
        <f t="shared" si="167"/>
        <v>34578</v>
      </c>
      <c r="T1442" s="2"/>
      <c r="U1442" s="2"/>
      <c r="V1442" s="2"/>
      <c r="W1442" s="2"/>
    </row>
    <row r="1443" spans="1:23" ht="14.5" hidden="1" x14ac:dyDescent="0.35">
      <c r="A1443" s="3" t="s">
        <v>2465</v>
      </c>
      <c r="B1443" s="3" t="str">
        <f>INDEX('Plant data'!D:D,MATCH('Blast furnaces'!$A1443,'Plant data'!$A:$A,0))</f>
        <v>East Chicago</v>
      </c>
      <c r="C1443" s="3" t="str">
        <f>INDEX('Plant data'!E:E,MATCH('Blast furnaces'!$A1443,'Plant data'!$A:$A,0))</f>
        <v>Indiana</v>
      </c>
      <c r="D1443" s="3" t="str">
        <f>INDEX('Plant data'!F:F,MATCH('Blast furnaces'!$A1443,'Plant data'!$A:$A,0))</f>
        <v>United States</v>
      </c>
      <c r="E1443" s="3" t="s">
        <v>2469</v>
      </c>
      <c r="F1443" s="3" t="s">
        <v>48</v>
      </c>
      <c r="G1443" s="5" t="s">
        <v>2467</v>
      </c>
      <c r="H1443" s="3" t="s">
        <v>53</v>
      </c>
      <c r="I1443" s="3" t="s">
        <v>30</v>
      </c>
      <c r="J1443" s="3" t="s">
        <v>30</v>
      </c>
      <c r="K1443" s="3" t="s">
        <v>30</v>
      </c>
      <c r="L1443" s="3" t="s">
        <v>30</v>
      </c>
      <c r="M1443" s="3" t="s">
        <v>30</v>
      </c>
      <c r="N1443" s="4">
        <v>44652</v>
      </c>
      <c r="O1443" s="3" t="s">
        <v>30</v>
      </c>
      <c r="P1443" s="3">
        <v>2100</v>
      </c>
      <c r="Q1443" s="3">
        <v>2044</v>
      </c>
      <c r="R1443" s="3">
        <v>2003</v>
      </c>
      <c r="S1443" s="9">
        <f t="shared" si="167"/>
        <v>37622</v>
      </c>
      <c r="T1443" s="2"/>
      <c r="U1443" s="2"/>
      <c r="V1443" s="2"/>
      <c r="W1443" s="2"/>
    </row>
    <row r="1444" spans="1:23" ht="14.5" x14ac:dyDescent="0.35">
      <c r="A1444" s="3" t="s">
        <v>2470</v>
      </c>
      <c r="B1444" s="3" t="str">
        <f>INDEX('Plant data'!D:D,MATCH('Blast furnaces'!$A1444,'Plant data'!$A:$A,0))</f>
        <v>Cleveland</v>
      </c>
      <c r="C1444" s="3" t="str">
        <f>INDEX('Plant data'!E:E,MATCH('Blast furnaces'!$A1444,'Plant data'!$A:$A,0))</f>
        <v>Ohio</v>
      </c>
      <c r="D1444" s="3" t="str">
        <f>INDEX('Plant data'!F:F,MATCH('Blast furnaces'!$A1444,'Plant data'!$A:$A,0))</f>
        <v>United States</v>
      </c>
      <c r="E1444" s="3" t="s">
        <v>2471</v>
      </c>
      <c r="F1444" s="3" t="s">
        <v>39</v>
      </c>
      <c r="G1444" s="5" t="s">
        <v>2472</v>
      </c>
      <c r="H1444" s="3" t="s">
        <v>29</v>
      </c>
      <c r="I1444" s="3" t="s">
        <v>30</v>
      </c>
      <c r="J1444" s="3" t="s">
        <v>30</v>
      </c>
      <c r="K1444" s="3">
        <v>1942</v>
      </c>
      <c r="L1444" s="3">
        <v>83</v>
      </c>
      <c r="M1444" s="3" t="s">
        <v>30</v>
      </c>
      <c r="N1444" s="3" t="s">
        <v>30</v>
      </c>
      <c r="O1444" s="3" t="s">
        <v>30</v>
      </c>
      <c r="P1444" s="3">
        <v>1440</v>
      </c>
      <c r="Q1444" s="3">
        <v>1546</v>
      </c>
      <c r="R1444" s="4">
        <v>44774</v>
      </c>
      <c r="S1444" s="9">
        <f t="shared" si="167"/>
        <v>44774</v>
      </c>
      <c r="T1444" s="9">
        <f t="shared" ref="T1444:T1445" si="173">IF(R1444="","",EDATE(S1444,240))</f>
        <v>52079</v>
      </c>
      <c r="U1444" s="2">
        <f t="shared" ref="U1444:U1445" si="174">YEAR(T1444)</f>
        <v>2042</v>
      </c>
      <c r="V1444" s="33">
        <f>'Blast furnaces'!P1444/calculations!$C$17</f>
        <v>5.5759922555663116E-2</v>
      </c>
      <c r="W1444" s="2"/>
    </row>
    <row r="1445" spans="1:23" ht="14.5" x14ac:dyDescent="0.35">
      <c r="A1445" s="3" t="s">
        <v>2470</v>
      </c>
      <c r="B1445" s="3" t="str">
        <f>INDEX('Plant data'!D:D,MATCH('Blast furnaces'!$A1445,'Plant data'!$A:$A,0))</f>
        <v>Cleveland</v>
      </c>
      <c r="C1445" s="3" t="str">
        <f>INDEX('Plant data'!E:E,MATCH('Blast furnaces'!$A1445,'Plant data'!$A:$A,0))</f>
        <v>Ohio</v>
      </c>
      <c r="D1445" s="3" t="str">
        <f>INDEX('Plant data'!F:F,MATCH('Blast furnaces'!$A1445,'Plant data'!$A:$A,0))</f>
        <v>United States</v>
      </c>
      <c r="E1445" s="3" t="s">
        <v>2473</v>
      </c>
      <c r="F1445" s="3" t="s">
        <v>43</v>
      </c>
      <c r="G1445" s="5" t="s">
        <v>2472</v>
      </c>
      <c r="H1445" s="3" t="s">
        <v>29</v>
      </c>
      <c r="I1445" s="3" t="s">
        <v>30</v>
      </c>
      <c r="J1445" s="3" t="s">
        <v>30</v>
      </c>
      <c r="K1445" s="3">
        <v>1952</v>
      </c>
      <c r="L1445" s="3">
        <v>73</v>
      </c>
      <c r="M1445" s="3" t="s">
        <v>30</v>
      </c>
      <c r="N1445" s="3" t="s">
        <v>30</v>
      </c>
      <c r="O1445" s="3" t="s">
        <v>30</v>
      </c>
      <c r="P1445" s="3">
        <v>1370</v>
      </c>
      <c r="Q1445" s="3">
        <v>1598</v>
      </c>
      <c r="R1445" s="3">
        <v>2013</v>
      </c>
      <c r="S1445" s="9">
        <f t="shared" si="167"/>
        <v>41275</v>
      </c>
      <c r="T1445" s="9">
        <f t="shared" si="173"/>
        <v>48580</v>
      </c>
      <c r="U1445" s="2">
        <f t="shared" si="174"/>
        <v>2033</v>
      </c>
      <c r="V1445" s="33">
        <f>'Blast furnaces'!P1445/calculations!$C$17</f>
        <v>5.3049370764762828E-2</v>
      </c>
      <c r="W1445" s="2"/>
    </row>
    <row r="1446" spans="1:23" ht="14.5" hidden="1" x14ac:dyDescent="0.35">
      <c r="A1446" s="3" t="s">
        <v>2474</v>
      </c>
      <c r="B1446" s="3" t="str">
        <f>INDEX('Plant data'!D:D,MATCH('Blast furnaces'!$A1446,'Plant data'!$A:$A,0))</f>
        <v>Lorain</v>
      </c>
      <c r="C1446" s="3" t="str">
        <f>INDEX('Plant data'!E:E,MATCH('Blast furnaces'!$A1446,'Plant data'!$A:$A,0))</f>
        <v>Ohio</v>
      </c>
      <c r="D1446" s="3" t="str">
        <f>INDEX('Plant data'!F:F,MATCH('Blast furnaces'!$A1446,'Plant data'!$A:$A,0))</f>
        <v>United States</v>
      </c>
      <c r="E1446" s="3" t="s">
        <v>2475</v>
      </c>
      <c r="F1446" s="3" t="s">
        <v>62</v>
      </c>
      <c r="G1446" s="5" t="s">
        <v>2476</v>
      </c>
      <c r="H1446" s="3" t="s">
        <v>190</v>
      </c>
      <c r="I1446" s="3" t="s">
        <v>30</v>
      </c>
      <c r="J1446" s="3" t="s">
        <v>30</v>
      </c>
      <c r="K1446" s="3" t="s">
        <v>30</v>
      </c>
      <c r="L1446" s="3" t="s">
        <v>30</v>
      </c>
      <c r="M1446" s="3" t="s">
        <v>30</v>
      </c>
      <c r="N1446" s="3" t="s">
        <v>30</v>
      </c>
      <c r="O1446" s="3">
        <v>2016</v>
      </c>
      <c r="P1446" s="3">
        <v>1000</v>
      </c>
      <c r="Q1446" s="3" t="s">
        <v>30</v>
      </c>
      <c r="R1446" s="8"/>
      <c r="S1446" s="9" t="str">
        <f t="shared" si="167"/>
        <v/>
      </c>
      <c r="T1446" s="2"/>
      <c r="U1446" s="2"/>
      <c r="V1446" s="2"/>
      <c r="W1446" s="2"/>
    </row>
    <row r="1447" spans="1:23" ht="14.5" x14ac:dyDescent="0.35">
      <c r="A1447" s="3" t="s">
        <v>2477</v>
      </c>
      <c r="B1447" s="3" t="str">
        <f>INDEX('Plant data'!D:D,MATCH('Blast furnaces'!$A1447,'Plant data'!$A:$A,0))</f>
        <v>Braddock</v>
      </c>
      <c r="C1447" s="3" t="str">
        <f>INDEX('Plant data'!E:E,MATCH('Blast furnaces'!$A1447,'Plant data'!$A:$A,0))</f>
        <v>Pennsylvania</v>
      </c>
      <c r="D1447" s="3" t="str">
        <f>INDEX('Plant data'!F:F,MATCH('Blast furnaces'!$A1447,'Plant data'!$A:$A,0))</f>
        <v>United States</v>
      </c>
      <c r="E1447" s="3" t="s">
        <v>2478</v>
      </c>
      <c r="F1447" s="3" t="s">
        <v>33</v>
      </c>
      <c r="G1447" s="5" t="s">
        <v>2479</v>
      </c>
      <c r="H1447" s="3" t="s">
        <v>29</v>
      </c>
      <c r="I1447" s="3" t="s">
        <v>30</v>
      </c>
      <c r="J1447" s="3" t="s">
        <v>30</v>
      </c>
      <c r="K1447" s="3">
        <v>1943</v>
      </c>
      <c r="L1447" s="3">
        <v>82</v>
      </c>
      <c r="M1447" s="3" t="s">
        <v>30</v>
      </c>
      <c r="N1447" s="3" t="s">
        <v>30</v>
      </c>
      <c r="O1447" s="3" t="s">
        <v>30</v>
      </c>
      <c r="P1447" s="3">
        <v>1500</v>
      </c>
      <c r="Q1447" s="3">
        <v>1541</v>
      </c>
      <c r="R1447" s="7">
        <v>41944</v>
      </c>
      <c r="S1447" s="9">
        <f t="shared" si="167"/>
        <v>41944</v>
      </c>
      <c r="T1447" s="9">
        <f t="shared" ref="T1447:T1452" si="175">IF(R1447="","",EDATE(S1447,240))</f>
        <v>49249</v>
      </c>
      <c r="U1447" s="2">
        <f t="shared" ref="U1447:U1452" si="176">YEAR(T1447)</f>
        <v>2034</v>
      </c>
      <c r="V1447" s="33">
        <f>'Blast furnaces'!P1447/calculations!$C$17</f>
        <v>5.8083252662149081E-2</v>
      </c>
      <c r="W1447" s="2"/>
    </row>
    <row r="1448" spans="1:23" ht="14.5" x14ac:dyDescent="0.35">
      <c r="A1448" s="3" t="s">
        <v>2477</v>
      </c>
      <c r="B1448" s="3" t="str">
        <f>INDEX('Plant data'!D:D,MATCH('Blast furnaces'!$A1448,'Plant data'!$A:$A,0))</f>
        <v>Braddock</v>
      </c>
      <c r="C1448" s="3" t="str">
        <f>INDEX('Plant data'!E:E,MATCH('Blast furnaces'!$A1448,'Plant data'!$A:$A,0))</f>
        <v>Pennsylvania</v>
      </c>
      <c r="D1448" s="3" t="str">
        <f>INDEX('Plant data'!F:F,MATCH('Blast furnaces'!$A1448,'Plant data'!$A:$A,0))</f>
        <v>United States</v>
      </c>
      <c r="E1448" s="3" t="s">
        <v>2480</v>
      </c>
      <c r="F1448" s="3" t="s">
        <v>79</v>
      </c>
      <c r="G1448" s="5" t="s">
        <v>2479</v>
      </c>
      <c r="H1448" s="3" t="s">
        <v>29</v>
      </c>
      <c r="I1448" s="3" t="s">
        <v>30</v>
      </c>
      <c r="J1448" s="3" t="s">
        <v>30</v>
      </c>
      <c r="K1448" s="3">
        <v>1936</v>
      </c>
      <c r="L1448" s="3">
        <v>89</v>
      </c>
      <c r="M1448" s="3" t="s">
        <v>30</v>
      </c>
      <c r="N1448" s="3" t="s">
        <v>30</v>
      </c>
      <c r="O1448" s="3" t="s">
        <v>30</v>
      </c>
      <c r="P1448" s="3">
        <v>1270</v>
      </c>
      <c r="Q1448" s="3">
        <v>1380</v>
      </c>
      <c r="R1448" s="3">
        <v>2001</v>
      </c>
      <c r="S1448" s="9">
        <f t="shared" si="167"/>
        <v>36892</v>
      </c>
      <c r="T1448" s="9">
        <f t="shared" si="175"/>
        <v>44197</v>
      </c>
      <c r="U1448" s="2">
        <f t="shared" si="176"/>
        <v>2021</v>
      </c>
      <c r="V1448" s="33">
        <f>'Blast furnaces'!P1448/calculations!$C$17</f>
        <v>4.9177153920619554E-2</v>
      </c>
      <c r="W1448" s="2"/>
    </row>
    <row r="1449" spans="1:23" ht="14.5" x14ac:dyDescent="0.35">
      <c r="A1449" s="3" t="s">
        <v>2481</v>
      </c>
      <c r="B1449" s="3" t="str">
        <f>INDEX('Plant data'!D:D,MATCH('Blast furnaces'!$A1449,'Plant data'!$A:$A,0))</f>
        <v>Gary</v>
      </c>
      <c r="C1449" s="3" t="str">
        <f>INDEX('Plant data'!E:E,MATCH('Blast furnaces'!$A1449,'Plant data'!$A:$A,0))</f>
        <v>Indiana</v>
      </c>
      <c r="D1449" s="3" t="str">
        <f>INDEX('Plant data'!F:F,MATCH('Blast furnaces'!$A1449,'Plant data'!$A:$A,0))</f>
        <v>United States</v>
      </c>
      <c r="E1449" s="3" t="s">
        <v>2482</v>
      </c>
      <c r="F1449" s="3" t="s">
        <v>48</v>
      </c>
      <c r="G1449" s="5" t="s">
        <v>2483</v>
      </c>
      <c r="H1449" s="3" t="s">
        <v>29</v>
      </c>
      <c r="I1449" s="3" t="s">
        <v>30</v>
      </c>
      <c r="J1449" s="3" t="s">
        <v>30</v>
      </c>
      <c r="K1449" s="3">
        <v>1917</v>
      </c>
      <c r="L1449" s="3">
        <v>108</v>
      </c>
      <c r="M1449" s="3" t="s">
        <v>30</v>
      </c>
      <c r="N1449" s="3" t="s">
        <v>30</v>
      </c>
      <c r="O1449" s="3" t="s">
        <v>30</v>
      </c>
      <c r="P1449" s="3">
        <v>1360</v>
      </c>
      <c r="Q1449" s="3">
        <v>1496</v>
      </c>
      <c r="R1449" s="3">
        <v>2020</v>
      </c>
      <c r="S1449" s="9">
        <f t="shared" si="167"/>
        <v>43831</v>
      </c>
      <c r="T1449" s="9">
        <f t="shared" si="175"/>
        <v>51136</v>
      </c>
      <c r="U1449" s="2">
        <f t="shared" si="176"/>
        <v>2040</v>
      </c>
      <c r="V1449" s="33">
        <f>'Blast furnaces'!P1449/calculations!$C$17</f>
        <v>5.2662149080348497E-2</v>
      </c>
      <c r="W1449" s="2"/>
    </row>
    <row r="1450" spans="1:23" ht="14.5" x14ac:dyDescent="0.35">
      <c r="A1450" s="3" t="s">
        <v>2481</v>
      </c>
      <c r="B1450" s="3" t="str">
        <f>INDEX('Plant data'!D:D,MATCH('Blast furnaces'!$A1450,'Plant data'!$A:$A,0))</f>
        <v>Gary</v>
      </c>
      <c r="C1450" s="3" t="str">
        <f>INDEX('Plant data'!E:E,MATCH('Blast furnaces'!$A1450,'Plant data'!$A:$A,0))</f>
        <v>Indiana</v>
      </c>
      <c r="D1450" s="3" t="str">
        <f>INDEX('Plant data'!F:F,MATCH('Blast furnaces'!$A1450,'Plant data'!$A:$A,0))</f>
        <v>United States</v>
      </c>
      <c r="E1450" s="3" t="s">
        <v>2484</v>
      </c>
      <c r="F1450" s="3" t="s">
        <v>43</v>
      </c>
      <c r="G1450" s="5" t="s">
        <v>2483</v>
      </c>
      <c r="H1450" s="3" t="s">
        <v>29</v>
      </c>
      <c r="I1450" s="3" t="s">
        <v>30</v>
      </c>
      <c r="J1450" s="3" t="s">
        <v>30</v>
      </c>
      <c r="K1450" s="3">
        <v>1910</v>
      </c>
      <c r="L1450" s="3">
        <v>115</v>
      </c>
      <c r="M1450" s="3" t="s">
        <v>30</v>
      </c>
      <c r="N1450" s="3" t="s">
        <v>30</v>
      </c>
      <c r="O1450" s="3" t="s">
        <v>30</v>
      </c>
      <c r="P1450" s="3">
        <v>1234</v>
      </c>
      <c r="Q1450" s="3">
        <v>1506</v>
      </c>
      <c r="R1450" s="3">
        <v>2018</v>
      </c>
      <c r="S1450" s="9">
        <f t="shared" si="167"/>
        <v>43101</v>
      </c>
      <c r="T1450" s="9">
        <f t="shared" si="175"/>
        <v>50406</v>
      </c>
      <c r="U1450" s="2">
        <f t="shared" si="176"/>
        <v>2038</v>
      </c>
      <c r="V1450" s="33">
        <f>'Blast furnaces'!P1450/calculations!$C$17</f>
        <v>4.7783155856727974E-2</v>
      </c>
      <c r="W1450" s="2"/>
    </row>
    <row r="1451" spans="1:23" ht="14.5" x14ac:dyDescent="0.35">
      <c r="A1451" s="3" t="s">
        <v>2481</v>
      </c>
      <c r="B1451" s="3" t="str">
        <f>INDEX('Plant data'!D:D,MATCH('Blast furnaces'!$A1451,'Plant data'!$A:$A,0))</f>
        <v>Gary</v>
      </c>
      <c r="C1451" s="3" t="str">
        <f>INDEX('Plant data'!E:E,MATCH('Blast furnaces'!$A1451,'Plant data'!$A:$A,0))</f>
        <v>Indiana</v>
      </c>
      <c r="D1451" s="3" t="str">
        <f>INDEX('Plant data'!F:F,MATCH('Blast furnaces'!$A1451,'Plant data'!$A:$A,0))</f>
        <v>United States</v>
      </c>
      <c r="E1451" s="3" t="s">
        <v>2485</v>
      </c>
      <c r="F1451" s="3" t="s">
        <v>263</v>
      </c>
      <c r="G1451" s="5" t="s">
        <v>2483</v>
      </c>
      <c r="H1451" s="3" t="s">
        <v>29</v>
      </c>
      <c r="I1451" s="3" t="s">
        <v>30</v>
      </c>
      <c r="J1451" s="3" t="s">
        <v>30</v>
      </c>
      <c r="K1451" s="3">
        <v>1909</v>
      </c>
      <c r="L1451" s="3">
        <v>116</v>
      </c>
      <c r="M1451" s="3" t="s">
        <v>30</v>
      </c>
      <c r="N1451" s="3" t="s">
        <v>30</v>
      </c>
      <c r="O1451" s="3" t="s">
        <v>30</v>
      </c>
      <c r="P1451" s="3">
        <v>1361</v>
      </c>
      <c r="Q1451" s="3">
        <v>1299</v>
      </c>
      <c r="R1451" s="3">
        <v>2016</v>
      </c>
      <c r="S1451" s="9">
        <f t="shared" si="167"/>
        <v>42370</v>
      </c>
      <c r="T1451" s="9">
        <f t="shared" si="175"/>
        <v>49675</v>
      </c>
      <c r="U1451" s="2">
        <f t="shared" si="176"/>
        <v>2036</v>
      </c>
      <c r="V1451" s="33">
        <f>'Blast furnaces'!P1451/calculations!$C$17</f>
        <v>5.2700871248789929E-2</v>
      </c>
      <c r="W1451" s="2"/>
    </row>
    <row r="1452" spans="1:23" ht="14.5" x14ac:dyDescent="0.35">
      <c r="A1452" s="3" t="s">
        <v>2481</v>
      </c>
      <c r="B1452" s="3" t="str">
        <f>INDEX('Plant data'!D:D,MATCH('Blast furnaces'!$A1452,'Plant data'!$A:$A,0))</f>
        <v>Gary</v>
      </c>
      <c r="C1452" s="3" t="str">
        <f>INDEX('Plant data'!E:E,MATCH('Blast furnaces'!$A1452,'Plant data'!$A:$A,0))</f>
        <v>Indiana</v>
      </c>
      <c r="D1452" s="3" t="str">
        <f>INDEX('Plant data'!F:F,MATCH('Blast furnaces'!$A1452,'Plant data'!$A:$A,0))</f>
        <v>United States</v>
      </c>
      <c r="E1452" s="3" t="s">
        <v>2486</v>
      </c>
      <c r="F1452" s="3" t="s">
        <v>1151</v>
      </c>
      <c r="G1452" s="5" t="s">
        <v>2483</v>
      </c>
      <c r="H1452" s="3" t="s">
        <v>29</v>
      </c>
      <c r="I1452" s="3" t="s">
        <v>30</v>
      </c>
      <c r="J1452" s="3" t="s">
        <v>30</v>
      </c>
      <c r="K1452" s="3">
        <v>1974</v>
      </c>
      <c r="L1452" s="3">
        <v>51</v>
      </c>
      <c r="M1452" s="3" t="s">
        <v>30</v>
      </c>
      <c r="N1452" s="3" t="s">
        <v>30</v>
      </c>
      <c r="O1452" s="3" t="s">
        <v>30</v>
      </c>
      <c r="P1452" s="3">
        <v>2540</v>
      </c>
      <c r="Q1452" s="3">
        <v>3244</v>
      </c>
      <c r="R1452" s="7">
        <v>38687</v>
      </c>
      <c r="S1452" s="9">
        <f t="shared" si="167"/>
        <v>38687</v>
      </c>
      <c r="T1452" s="9">
        <f t="shared" si="175"/>
        <v>45992</v>
      </c>
      <c r="U1452" s="11">
        <v>2026</v>
      </c>
      <c r="V1452" s="33">
        <f>'Blast furnaces'!P1452/calculations!$C$17</f>
        <v>9.8354307841239108E-2</v>
      </c>
      <c r="W1452" s="2"/>
    </row>
    <row r="1453" spans="1:23" ht="14.5" hidden="1" x14ac:dyDescent="0.35">
      <c r="A1453" s="3" t="s">
        <v>2487</v>
      </c>
      <c r="B1453" s="3" t="str">
        <f>INDEX('Plant data'!D:D,MATCH('Blast furnaces'!$A1453,'Plant data'!$A:$A,0))</f>
        <v>Ecorse</v>
      </c>
      <c r="C1453" s="3" t="str">
        <f>INDEX('Plant data'!E:E,MATCH('Blast furnaces'!$A1453,'Plant data'!$A:$A,0))</f>
        <v>Michigan</v>
      </c>
      <c r="D1453" s="3" t="str">
        <f>INDEX('Plant data'!F:F,MATCH('Blast furnaces'!$A1453,'Plant data'!$A:$A,0))</f>
        <v>United States</v>
      </c>
      <c r="E1453" s="3" t="s">
        <v>2488</v>
      </c>
      <c r="F1453" s="3" t="s">
        <v>2489</v>
      </c>
      <c r="G1453" s="5" t="s">
        <v>2490</v>
      </c>
      <c r="H1453" s="3" t="s">
        <v>53</v>
      </c>
      <c r="I1453" s="3" t="s">
        <v>30</v>
      </c>
      <c r="J1453" s="3" t="s">
        <v>30</v>
      </c>
      <c r="K1453" s="3" t="s">
        <v>30</v>
      </c>
      <c r="L1453" s="3" t="s">
        <v>30</v>
      </c>
      <c r="M1453" s="3" t="s">
        <v>30</v>
      </c>
      <c r="N1453" s="4">
        <v>43647</v>
      </c>
      <c r="O1453" s="3" t="s">
        <v>30</v>
      </c>
      <c r="P1453" s="3">
        <v>1216</v>
      </c>
      <c r="Q1453" s="3">
        <v>1645</v>
      </c>
      <c r="R1453" s="8"/>
      <c r="S1453" s="9" t="str">
        <f t="shared" si="167"/>
        <v/>
      </c>
      <c r="T1453" s="2"/>
      <c r="U1453" s="2"/>
      <c r="V1453" s="2"/>
      <c r="W1453" s="2"/>
    </row>
    <row r="1454" spans="1:23" ht="14.5" hidden="1" x14ac:dyDescent="0.35">
      <c r="A1454" s="3" t="s">
        <v>2487</v>
      </c>
      <c r="B1454" s="3" t="str">
        <f>INDEX('Plant data'!D:D,MATCH('Blast furnaces'!$A1454,'Plant data'!$A:$A,0))</f>
        <v>Ecorse</v>
      </c>
      <c r="C1454" s="3" t="str">
        <f>INDEX('Plant data'!E:E,MATCH('Blast furnaces'!$A1454,'Plant data'!$A:$A,0))</f>
        <v>Michigan</v>
      </c>
      <c r="D1454" s="3" t="str">
        <f>INDEX('Plant data'!F:F,MATCH('Blast furnaces'!$A1454,'Plant data'!$A:$A,0))</f>
        <v>United States</v>
      </c>
      <c r="E1454" s="3" t="s">
        <v>2491</v>
      </c>
      <c r="F1454" s="3" t="s">
        <v>2492</v>
      </c>
      <c r="G1454" s="5" t="s">
        <v>2490</v>
      </c>
      <c r="H1454" s="3" t="s">
        <v>53</v>
      </c>
      <c r="I1454" s="3" t="s">
        <v>30</v>
      </c>
      <c r="J1454" s="3" t="s">
        <v>30</v>
      </c>
      <c r="K1454" s="3">
        <v>1955</v>
      </c>
      <c r="L1454" s="3">
        <v>70</v>
      </c>
      <c r="M1454" s="3" t="s">
        <v>30</v>
      </c>
      <c r="N1454" s="4">
        <v>43891</v>
      </c>
      <c r="O1454" s="3" t="s">
        <v>30</v>
      </c>
      <c r="P1454" s="3">
        <v>1270</v>
      </c>
      <c r="Q1454" s="3">
        <v>1666</v>
      </c>
      <c r="R1454" s="8"/>
      <c r="S1454" s="9" t="str">
        <f t="shared" si="167"/>
        <v/>
      </c>
      <c r="T1454" s="2"/>
      <c r="U1454" s="2"/>
      <c r="V1454" s="2"/>
      <c r="W1454" s="2"/>
    </row>
    <row r="1455" spans="1:23" ht="14.5" hidden="1" x14ac:dyDescent="0.35">
      <c r="A1455" s="3" t="s">
        <v>2493</v>
      </c>
      <c r="B1455" s="3" t="str">
        <f>INDEX('Plant data'!D:D,MATCH('Blast furnaces'!$A1455,'Plant data'!$A:$A,0))</f>
        <v>Granite City</v>
      </c>
      <c r="C1455" s="3" t="str">
        <f>INDEX('Plant data'!E:E,MATCH('Blast furnaces'!$A1455,'Plant data'!$A:$A,0))</f>
        <v>Illinois</v>
      </c>
      <c r="D1455" s="3" t="str">
        <f>INDEX('Plant data'!F:F,MATCH('Blast furnaces'!$A1455,'Plant data'!$A:$A,0))</f>
        <v>United States</v>
      </c>
      <c r="E1455" s="3" t="s">
        <v>2494</v>
      </c>
      <c r="F1455" s="3" t="s">
        <v>36</v>
      </c>
      <c r="G1455" s="5" t="s">
        <v>2495</v>
      </c>
      <c r="H1455" s="3" t="s">
        <v>53</v>
      </c>
      <c r="I1455" s="3" t="s">
        <v>30</v>
      </c>
      <c r="J1455" s="3" t="s">
        <v>30</v>
      </c>
      <c r="K1455" s="3">
        <v>1921</v>
      </c>
      <c r="L1455" s="3">
        <v>104</v>
      </c>
      <c r="M1455" s="3" t="s">
        <v>30</v>
      </c>
      <c r="N1455" s="4">
        <v>43891</v>
      </c>
      <c r="O1455" s="3" t="s">
        <v>30</v>
      </c>
      <c r="P1455" s="3">
        <v>1270</v>
      </c>
      <c r="Q1455" s="3">
        <v>1435</v>
      </c>
      <c r="R1455" s="3">
        <v>1995</v>
      </c>
      <c r="S1455" s="9">
        <f t="shared" si="167"/>
        <v>34700</v>
      </c>
      <c r="T1455" s="2"/>
      <c r="U1455" s="2"/>
      <c r="V1455" s="2"/>
      <c r="W1455" s="2"/>
    </row>
    <row r="1456" spans="1:23" ht="14.5" hidden="1" x14ac:dyDescent="0.35">
      <c r="A1456" s="3" t="s">
        <v>2493</v>
      </c>
      <c r="B1456" s="3" t="str">
        <f>INDEX('Plant data'!D:D,MATCH('Blast furnaces'!$A1456,'Plant data'!$A:$A,0))</f>
        <v>Granite City</v>
      </c>
      <c r="C1456" s="3" t="str">
        <f>INDEX('Plant data'!E:E,MATCH('Blast furnaces'!$A1456,'Plant data'!$A:$A,0))</f>
        <v>Illinois</v>
      </c>
      <c r="D1456" s="3" t="str">
        <f>INDEX('Plant data'!F:F,MATCH('Blast furnaces'!$A1456,'Plant data'!$A:$A,0))</f>
        <v>United States</v>
      </c>
      <c r="E1456" s="3" t="s">
        <v>2496</v>
      </c>
      <c r="F1456" s="3" t="s">
        <v>67</v>
      </c>
      <c r="G1456" s="5" t="s">
        <v>2495</v>
      </c>
      <c r="H1456" s="3" t="s">
        <v>53</v>
      </c>
      <c r="I1456" s="3" t="s">
        <v>30</v>
      </c>
      <c r="J1456" s="3" t="s">
        <v>30</v>
      </c>
      <c r="K1456" s="3">
        <v>1926</v>
      </c>
      <c r="L1456" s="3">
        <v>99</v>
      </c>
      <c r="M1456" s="3" t="s">
        <v>30</v>
      </c>
      <c r="N1456" s="4">
        <v>45170</v>
      </c>
      <c r="O1456" s="3" t="s">
        <v>30</v>
      </c>
      <c r="P1456" s="3">
        <v>1270</v>
      </c>
      <c r="Q1456" s="3">
        <v>1402</v>
      </c>
      <c r="R1456" s="3">
        <v>2007</v>
      </c>
      <c r="S1456" s="9">
        <f t="shared" si="167"/>
        <v>39083</v>
      </c>
      <c r="T1456" s="2"/>
      <c r="U1456" s="2"/>
      <c r="V1456" s="2"/>
      <c r="W1456" s="2"/>
    </row>
    <row r="1457" spans="1:23" ht="14.5" hidden="1" x14ac:dyDescent="0.35">
      <c r="A1457" s="3" t="s">
        <v>2497</v>
      </c>
      <c r="B1457" s="3" t="str">
        <f>INDEX('Plant data'!D:D,MATCH('Blast furnaces'!$A1457,'Plant data'!$A:$A,0))</f>
        <v>Ky Anh Town</v>
      </c>
      <c r="C1457" s="3" t="str">
        <f>INDEX('Plant data'!E:E,MATCH('Blast furnaces'!$A1457,'Plant data'!$A:$A,0))</f>
        <v>Ha Tinh</v>
      </c>
      <c r="D1457" s="3" t="str">
        <f>INDEX('Plant data'!F:F,MATCH('Blast furnaces'!$A1457,'Plant data'!$A:$A,0))</f>
        <v>Vietnam</v>
      </c>
      <c r="E1457" s="3" t="s">
        <v>2498</v>
      </c>
      <c r="F1457" s="3" t="s">
        <v>33</v>
      </c>
      <c r="G1457" s="5" t="s">
        <v>2499</v>
      </c>
      <c r="H1457" s="3" t="s">
        <v>29</v>
      </c>
      <c r="I1457" s="3" t="s">
        <v>30</v>
      </c>
      <c r="J1457" s="6">
        <v>41245</v>
      </c>
      <c r="K1457" s="3">
        <v>2017</v>
      </c>
      <c r="L1457" s="3">
        <v>8</v>
      </c>
      <c r="M1457" s="3" t="s">
        <v>30</v>
      </c>
      <c r="N1457" s="3" t="s">
        <v>30</v>
      </c>
      <c r="O1457" s="3" t="s">
        <v>30</v>
      </c>
      <c r="P1457" s="3">
        <v>3500</v>
      </c>
      <c r="Q1457" s="3">
        <v>4350</v>
      </c>
      <c r="R1457" s="8"/>
      <c r="S1457" s="9" t="str">
        <f t="shared" si="167"/>
        <v/>
      </c>
      <c r="T1457" s="9" t="str">
        <f t="shared" ref="T1457:T1458" si="177">IF(R1457="","",EDATE(S1457,240))</f>
        <v/>
      </c>
      <c r="U1457" s="2"/>
      <c r="V1457" s="2"/>
      <c r="W1457" s="2"/>
    </row>
    <row r="1458" spans="1:23" ht="14.5" hidden="1" x14ac:dyDescent="0.35">
      <c r="A1458" s="3" t="s">
        <v>2497</v>
      </c>
      <c r="B1458" s="3" t="str">
        <f>INDEX('Plant data'!D:D,MATCH('Blast furnaces'!$A1458,'Plant data'!$A:$A,0))</f>
        <v>Ky Anh Town</v>
      </c>
      <c r="C1458" s="3" t="str">
        <f>INDEX('Plant data'!E:E,MATCH('Blast furnaces'!$A1458,'Plant data'!$A:$A,0))</f>
        <v>Ha Tinh</v>
      </c>
      <c r="D1458" s="3" t="str">
        <f>INDEX('Plant data'!F:F,MATCH('Blast furnaces'!$A1458,'Plant data'!$A:$A,0))</f>
        <v>Vietnam</v>
      </c>
      <c r="E1458" s="3" t="s">
        <v>2500</v>
      </c>
      <c r="F1458" s="3" t="s">
        <v>27</v>
      </c>
      <c r="G1458" s="5" t="s">
        <v>2499</v>
      </c>
      <c r="H1458" s="3" t="s">
        <v>29</v>
      </c>
      <c r="I1458" s="3" t="s">
        <v>30</v>
      </c>
      <c r="J1458" s="3">
        <v>2013</v>
      </c>
      <c r="K1458" s="3">
        <v>2018</v>
      </c>
      <c r="L1458" s="3">
        <v>7</v>
      </c>
      <c r="M1458" s="3" t="s">
        <v>30</v>
      </c>
      <c r="N1458" s="3" t="s">
        <v>30</v>
      </c>
      <c r="O1458" s="3" t="s">
        <v>30</v>
      </c>
      <c r="P1458" s="3">
        <v>3500</v>
      </c>
      <c r="Q1458" s="3">
        <v>4350</v>
      </c>
      <c r="R1458" s="8"/>
      <c r="S1458" s="9" t="str">
        <f t="shared" si="167"/>
        <v/>
      </c>
      <c r="T1458" s="9" t="str">
        <f t="shared" si="177"/>
        <v/>
      </c>
      <c r="U1458" s="2"/>
      <c r="V1458" s="2"/>
      <c r="W1458" s="2"/>
    </row>
    <row r="1459" spans="1:23" ht="14.5" hidden="1" x14ac:dyDescent="0.35">
      <c r="A1459" s="3" t="s">
        <v>2497</v>
      </c>
      <c r="B1459" s="3" t="str">
        <f>INDEX('Plant data'!D:D,MATCH('Blast furnaces'!$A1459,'Plant data'!$A:$A,0))</f>
        <v>Ky Anh Town</v>
      </c>
      <c r="C1459" s="3" t="str">
        <f>INDEX('Plant data'!E:E,MATCH('Blast furnaces'!$A1459,'Plant data'!$A:$A,0))</f>
        <v>Ha Tinh</v>
      </c>
      <c r="D1459" s="3" t="str">
        <f>INDEX('Plant data'!F:F,MATCH('Blast furnaces'!$A1459,'Plant data'!$A:$A,0))</f>
        <v>Vietnam</v>
      </c>
      <c r="E1459" s="3" t="s">
        <v>2501</v>
      </c>
      <c r="F1459" s="3" t="s">
        <v>79</v>
      </c>
      <c r="G1459" s="5" t="s">
        <v>2499</v>
      </c>
      <c r="H1459" s="3" t="s">
        <v>313</v>
      </c>
      <c r="I1459" s="3">
        <v>2019</v>
      </c>
      <c r="J1459" s="3">
        <v>2021</v>
      </c>
      <c r="K1459" s="3">
        <v>2025</v>
      </c>
      <c r="L1459" s="3">
        <v>0</v>
      </c>
      <c r="M1459" s="3" t="s">
        <v>30</v>
      </c>
      <c r="N1459" s="3" t="s">
        <v>30</v>
      </c>
      <c r="O1459" s="3" t="s">
        <v>30</v>
      </c>
      <c r="P1459" s="3">
        <v>3400</v>
      </c>
      <c r="Q1459" s="3" t="s">
        <v>30</v>
      </c>
      <c r="R1459" s="8"/>
      <c r="S1459" s="9" t="str">
        <f t="shared" si="167"/>
        <v/>
      </c>
      <c r="T1459" s="2"/>
      <c r="U1459" s="2"/>
      <c r="V1459" s="2"/>
      <c r="W1459" s="2"/>
    </row>
    <row r="1460" spans="1:23" ht="14.5" hidden="1" x14ac:dyDescent="0.35">
      <c r="A1460" s="3" t="s">
        <v>2497</v>
      </c>
      <c r="B1460" s="3" t="str">
        <f>INDEX('Plant data'!D:D,MATCH('Blast furnaces'!$A1460,'Plant data'!$A:$A,0))</f>
        <v>Ky Anh Town</v>
      </c>
      <c r="C1460" s="3" t="str">
        <f>INDEX('Plant data'!E:E,MATCH('Blast furnaces'!$A1460,'Plant data'!$A:$A,0))</f>
        <v>Ha Tinh</v>
      </c>
      <c r="D1460" s="3" t="str">
        <f>INDEX('Plant data'!F:F,MATCH('Blast furnaces'!$A1460,'Plant data'!$A:$A,0))</f>
        <v>Vietnam</v>
      </c>
      <c r="E1460" s="3" t="s">
        <v>2502</v>
      </c>
      <c r="F1460" s="3" t="s">
        <v>48</v>
      </c>
      <c r="G1460" s="5" t="s">
        <v>2499</v>
      </c>
      <c r="H1460" s="3" t="s">
        <v>313</v>
      </c>
      <c r="I1460" s="3">
        <v>2019</v>
      </c>
      <c r="J1460" s="3">
        <v>2026</v>
      </c>
      <c r="K1460" s="3">
        <v>2035</v>
      </c>
      <c r="L1460" s="8"/>
      <c r="M1460" s="3" t="s">
        <v>30</v>
      </c>
      <c r="N1460" s="3" t="s">
        <v>30</v>
      </c>
      <c r="O1460" s="3" t="s">
        <v>30</v>
      </c>
      <c r="P1460" s="3">
        <v>4400</v>
      </c>
      <c r="Q1460" s="3" t="s">
        <v>30</v>
      </c>
      <c r="R1460" s="8"/>
      <c r="S1460" s="9" t="str">
        <f t="shared" si="167"/>
        <v/>
      </c>
      <c r="T1460" s="2"/>
      <c r="U1460" s="2"/>
      <c r="V1460" s="2"/>
      <c r="W1460" s="2"/>
    </row>
    <row r="1461" spans="1:23" ht="14.5" hidden="1" x14ac:dyDescent="0.35">
      <c r="A1461" s="3" t="s">
        <v>2503</v>
      </c>
      <c r="B1461" s="3" t="str">
        <f>INDEX('Plant data'!D:D,MATCH('Blast furnaces'!$A1461,'Plant data'!$A:$A,0))</f>
        <v>Phu My Town</v>
      </c>
      <c r="C1461" s="3" t="str">
        <f>INDEX('Plant data'!E:E,MATCH('Blast furnaces'!$A1461,'Plant data'!$A:$A,0))</f>
        <v>Ba Ria Vung Tau</v>
      </c>
      <c r="D1461" s="3" t="str">
        <f>INDEX('Plant data'!F:F,MATCH('Blast furnaces'!$A1461,'Plant data'!$A:$A,0))</f>
        <v>Vietnam</v>
      </c>
      <c r="E1461" s="3" t="s">
        <v>2504</v>
      </c>
      <c r="F1461" s="3" t="s">
        <v>62</v>
      </c>
      <c r="G1461" s="5" t="s">
        <v>2505</v>
      </c>
      <c r="H1461" s="3" t="s">
        <v>29</v>
      </c>
      <c r="I1461" s="3">
        <v>2019</v>
      </c>
      <c r="J1461" s="3" t="s">
        <v>30</v>
      </c>
      <c r="K1461" s="3">
        <v>2020</v>
      </c>
      <c r="L1461" s="3">
        <v>5</v>
      </c>
      <c r="M1461" s="3" t="s">
        <v>30</v>
      </c>
      <c r="N1461" s="3" t="s">
        <v>30</v>
      </c>
      <c r="O1461" s="3" t="s">
        <v>30</v>
      </c>
      <c r="P1461" s="3">
        <v>1000</v>
      </c>
      <c r="Q1461" s="3">
        <v>630</v>
      </c>
      <c r="R1461" s="8"/>
      <c r="S1461" s="9" t="str">
        <f t="shared" si="167"/>
        <v/>
      </c>
      <c r="T1461" s="9" t="str">
        <f t="shared" ref="T1461:T1473" si="178">IF(R1461="","",EDATE(S1461,240))</f>
        <v/>
      </c>
      <c r="U1461" s="2"/>
      <c r="V1461" s="2"/>
      <c r="W1461" s="2"/>
    </row>
    <row r="1462" spans="1:23" ht="14.5" hidden="1" x14ac:dyDescent="0.35">
      <c r="A1462" s="3" t="s">
        <v>2506</v>
      </c>
      <c r="B1462" s="3" t="str">
        <f>INDEX('Plant data'!D:D,MATCH('Blast furnaces'!$A1462,'Plant data'!$A:$A,0))</f>
        <v>Dung Quat Economic Zone</v>
      </c>
      <c r="C1462" s="3" t="str">
        <f>INDEX('Plant data'!E:E,MATCH('Blast furnaces'!$A1462,'Plant data'!$A:$A,0))</f>
        <v>Quang Ngai</v>
      </c>
      <c r="D1462" s="3" t="str">
        <f>INDEX('Plant data'!F:F,MATCH('Blast furnaces'!$A1462,'Plant data'!$A:$A,0))</f>
        <v>Vietnam</v>
      </c>
      <c r="E1462" s="3" t="s">
        <v>2507</v>
      </c>
      <c r="F1462" s="3" t="s">
        <v>33</v>
      </c>
      <c r="G1462" s="5" t="s">
        <v>2508</v>
      </c>
      <c r="H1462" s="3" t="s">
        <v>29</v>
      </c>
      <c r="I1462" s="6">
        <v>42760</v>
      </c>
      <c r="J1462" s="3" t="s">
        <v>30</v>
      </c>
      <c r="K1462" s="3">
        <v>2019</v>
      </c>
      <c r="L1462" s="3">
        <v>6</v>
      </c>
      <c r="M1462" s="3" t="s">
        <v>30</v>
      </c>
      <c r="N1462" s="3" t="s">
        <v>30</v>
      </c>
      <c r="O1462" s="3" t="s">
        <v>30</v>
      </c>
      <c r="P1462" s="3">
        <v>1200</v>
      </c>
      <c r="Q1462" s="3">
        <v>1080</v>
      </c>
      <c r="R1462" s="8"/>
      <c r="S1462" s="9" t="str">
        <f t="shared" si="167"/>
        <v/>
      </c>
      <c r="T1462" s="9" t="str">
        <f t="shared" si="178"/>
        <v/>
      </c>
      <c r="U1462" s="2"/>
      <c r="V1462" s="2"/>
      <c r="W1462" s="2"/>
    </row>
    <row r="1463" spans="1:23" ht="14.5" hidden="1" x14ac:dyDescent="0.35">
      <c r="A1463" s="3" t="s">
        <v>2506</v>
      </c>
      <c r="B1463" s="3" t="str">
        <f>INDEX('Plant data'!D:D,MATCH('Blast furnaces'!$A1463,'Plant data'!$A:$A,0))</f>
        <v>Dung Quat Economic Zone</v>
      </c>
      <c r="C1463" s="3" t="str">
        <f>INDEX('Plant data'!E:E,MATCH('Blast furnaces'!$A1463,'Plant data'!$A:$A,0))</f>
        <v>Quang Ngai</v>
      </c>
      <c r="D1463" s="3" t="str">
        <f>INDEX('Plant data'!F:F,MATCH('Blast furnaces'!$A1463,'Plant data'!$A:$A,0))</f>
        <v>Vietnam</v>
      </c>
      <c r="E1463" s="3" t="s">
        <v>2509</v>
      </c>
      <c r="F1463" s="3" t="s">
        <v>27</v>
      </c>
      <c r="G1463" s="5" t="s">
        <v>2508</v>
      </c>
      <c r="H1463" s="3" t="s">
        <v>29</v>
      </c>
      <c r="I1463" s="6">
        <v>42760</v>
      </c>
      <c r="J1463" s="3" t="s">
        <v>30</v>
      </c>
      <c r="K1463" s="3">
        <v>2019</v>
      </c>
      <c r="L1463" s="3">
        <v>6</v>
      </c>
      <c r="M1463" s="3" t="s">
        <v>30</v>
      </c>
      <c r="N1463" s="3" t="s">
        <v>30</v>
      </c>
      <c r="O1463" s="3" t="s">
        <v>30</v>
      </c>
      <c r="P1463" s="3">
        <v>1200</v>
      </c>
      <c r="Q1463" s="3">
        <v>1080</v>
      </c>
      <c r="R1463" s="8"/>
      <c r="S1463" s="9" t="str">
        <f t="shared" si="167"/>
        <v/>
      </c>
      <c r="T1463" s="9" t="str">
        <f t="shared" si="178"/>
        <v/>
      </c>
      <c r="U1463" s="2"/>
      <c r="V1463" s="2"/>
      <c r="W1463" s="2"/>
    </row>
    <row r="1464" spans="1:23" ht="14.5" hidden="1" x14ac:dyDescent="0.35">
      <c r="A1464" s="3" t="s">
        <v>2506</v>
      </c>
      <c r="B1464" s="3" t="str">
        <f>INDEX('Plant data'!D:D,MATCH('Blast furnaces'!$A1464,'Plant data'!$A:$A,0))</f>
        <v>Dung Quat Economic Zone</v>
      </c>
      <c r="C1464" s="3" t="str">
        <f>INDEX('Plant data'!E:E,MATCH('Blast furnaces'!$A1464,'Plant data'!$A:$A,0))</f>
        <v>Quang Ngai</v>
      </c>
      <c r="D1464" s="3" t="str">
        <f>INDEX('Plant data'!F:F,MATCH('Blast furnaces'!$A1464,'Plant data'!$A:$A,0))</f>
        <v>Vietnam</v>
      </c>
      <c r="E1464" s="3" t="s">
        <v>2510</v>
      </c>
      <c r="F1464" s="3" t="s">
        <v>79</v>
      </c>
      <c r="G1464" s="5" t="s">
        <v>2508</v>
      </c>
      <c r="H1464" s="3" t="s">
        <v>29</v>
      </c>
      <c r="I1464" s="6">
        <v>42760</v>
      </c>
      <c r="J1464" s="3" t="s">
        <v>30</v>
      </c>
      <c r="K1464" s="3">
        <v>2020</v>
      </c>
      <c r="L1464" s="3">
        <v>5</v>
      </c>
      <c r="M1464" s="3" t="s">
        <v>30</v>
      </c>
      <c r="N1464" s="3" t="s">
        <v>30</v>
      </c>
      <c r="O1464" s="3" t="s">
        <v>30</v>
      </c>
      <c r="P1464" s="3">
        <v>1200</v>
      </c>
      <c r="Q1464" s="3">
        <v>1080</v>
      </c>
      <c r="R1464" s="8"/>
      <c r="S1464" s="9" t="str">
        <f t="shared" si="167"/>
        <v/>
      </c>
      <c r="T1464" s="9" t="str">
        <f t="shared" si="178"/>
        <v/>
      </c>
      <c r="U1464" s="2"/>
      <c r="V1464" s="2"/>
      <c r="W1464" s="2"/>
    </row>
    <row r="1465" spans="1:23" ht="14.5" hidden="1" x14ac:dyDescent="0.35">
      <c r="A1465" s="3" t="s">
        <v>2506</v>
      </c>
      <c r="B1465" s="3" t="str">
        <f>INDEX('Plant data'!D:D,MATCH('Blast furnaces'!$A1465,'Plant data'!$A:$A,0))</f>
        <v>Dung Quat Economic Zone</v>
      </c>
      <c r="C1465" s="3" t="str">
        <f>INDEX('Plant data'!E:E,MATCH('Blast furnaces'!$A1465,'Plant data'!$A:$A,0))</f>
        <v>Quang Ngai</v>
      </c>
      <c r="D1465" s="3" t="str">
        <f>INDEX('Plant data'!F:F,MATCH('Blast furnaces'!$A1465,'Plant data'!$A:$A,0))</f>
        <v>Vietnam</v>
      </c>
      <c r="E1465" s="3" t="s">
        <v>2511</v>
      </c>
      <c r="F1465" s="3" t="s">
        <v>48</v>
      </c>
      <c r="G1465" s="5" t="s">
        <v>2508</v>
      </c>
      <c r="H1465" s="3" t="s">
        <v>29</v>
      </c>
      <c r="I1465" s="6">
        <v>42760</v>
      </c>
      <c r="J1465" s="3" t="s">
        <v>30</v>
      </c>
      <c r="K1465" s="3">
        <v>2021</v>
      </c>
      <c r="L1465" s="3">
        <v>4</v>
      </c>
      <c r="M1465" s="3" t="s">
        <v>30</v>
      </c>
      <c r="N1465" s="3" t="s">
        <v>30</v>
      </c>
      <c r="O1465" s="3" t="s">
        <v>30</v>
      </c>
      <c r="P1465" s="3">
        <v>1200</v>
      </c>
      <c r="Q1465" s="3">
        <v>1080</v>
      </c>
      <c r="R1465" s="8"/>
      <c r="S1465" s="9" t="str">
        <f t="shared" si="167"/>
        <v/>
      </c>
      <c r="T1465" s="9" t="str">
        <f t="shared" si="178"/>
        <v/>
      </c>
      <c r="U1465" s="2"/>
      <c r="V1465" s="2"/>
      <c r="W1465" s="2"/>
    </row>
    <row r="1466" spans="1:23" ht="14.5" hidden="1" x14ac:dyDescent="0.35">
      <c r="A1466" s="3" t="s">
        <v>2506</v>
      </c>
      <c r="B1466" s="3" t="str">
        <f>INDEX('Plant data'!D:D,MATCH('Blast furnaces'!$A1466,'Plant data'!$A:$A,0))</f>
        <v>Dung Quat Economic Zone</v>
      </c>
      <c r="C1466" s="3" t="str">
        <f>INDEX('Plant data'!E:E,MATCH('Blast furnaces'!$A1466,'Plant data'!$A:$A,0))</f>
        <v>Quang Ngai</v>
      </c>
      <c r="D1466" s="3" t="str">
        <f>INDEX('Plant data'!F:F,MATCH('Blast furnaces'!$A1466,'Plant data'!$A:$A,0))</f>
        <v>Vietnam</v>
      </c>
      <c r="E1466" s="3" t="s">
        <v>2512</v>
      </c>
      <c r="F1466" s="3" t="s">
        <v>39</v>
      </c>
      <c r="G1466" s="5" t="s">
        <v>2508</v>
      </c>
      <c r="H1466" s="3" t="s">
        <v>29</v>
      </c>
      <c r="I1466" s="7">
        <v>44531</v>
      </c>
      <c r="J1466" s="4">
        <v>45139</v>
      </c>
      <c r="K1466" s="3">
        <v>2024</v>
      </c>
      <c r="L1466" s="3">
        <v>1</v>
      </c>
      <c r="M1466" s="3" t="s">
        <v>30</v>
      </c>
      <c r="N1466" s="3" t="s">
        <v>30</v>
      </c>
      <c r="O1466" s="3" t="s">
        <v>30</v>
      </c>
      <c r="P1466" s="3">
        <v>2800</v>
      </c>
      <c r="Q1466" s="3">
        <v>2500</v>
      </c>
      <c r="R1466" s="8"/>
      <c r="S1466" s="9" t="str">
        <f t="shared" si="167"/>
        <v/>
      </c>
      <c r="T1466" s="9" t="str">
        <f t="shared" si="178"/>
        <v/>
      </c>
      <c r="U1466" s="2"/>
      <c r="V1466" s="2"/>
      <c r="W1466" s="2"/>
    </row>
    <row r="1467" spans="1:23" ht="14.5" hidden="1" x14ac:dyDescent="0.35">
      <c r="A1467" s="3" t="s">
        <v>2506</v>
      </c>
      <c r="B1467" s="3" t="str">
        <f>INDEX('Plant data'!D:D,MATCH('Blast furnaces'!$A1467,'Plant data'!$A:$A,0))</f>
        <v>Dung Quat Economic Zone</v>
      </c>
      <c r="C1467" s="3" t="str">
        <f>INDEX('Plant data'!E:E,MATCH('Blast furnaces'!$A1467,'Plant data'!$A:$A,0))</f>
        <v>Quang Ngai</v>
      </c>
      <c r="D1467" s="3" t="str">
        <f>INDEX('Plant data'!F:F,MATCH('Blast furnaces'!$A1467,'Plant data'!$A:$A,0))</f>
        <v>Vietnam</v>
      </c>
      <c r="E1467" s="3" t="s">
        <v>2513</v>
      </c>
      <c r="F1467" s="3" t="s">
        <v>43</v>
      </c>
      <c r="G1467" s="5" t="s">
        <v>2508</v>
      </c>
      <c r="H1467" s="3" t="s">
        <v>29</v>
      </c>
      <c r="I1467" s="7">
        <v>44531</v>
      </c>
      <c r="J1467" s="3" t="s">
        <v>30</v>
      </c>
      <c r="K1467" s="3">
        <v>2025</v>
      </c>
      <c r="L1467" s="3">
        <v>0</v>
      </c>
      <c r="M1467" s="3" t="s">
        <v>30</v>
      </c>
      <c r="N1467" s="3" t="s">
        <v>30</v>
      </c>
      <c r="O1467" s="3" t="s">
        <v>30</v>
      </c>
      <c r="P1467" s="3">
        <v>2800</v>
      </c>
      <c r="Q1467" s="3">
        <v>2500</v>
      </c>
      <c r="R1467" s="8"/>
      <c r="S1467" s="9" t="str">
        <f t="shared" si="167"/>
        <v/>
      </c>
      <c r="T1467" s="9" t="str">
        <f t="shared" si="178"/>
        <v/>
      </c>
      <c r="U1467" s="2"/>
      <c r="V1467" s="2"/>
      <c r="W1467" s="2"/>
    </row>
    <row r="1468" spans="1:23" ht="14.5" hidden="1" x14ac:dyDescent="0.35">
      <c r="A1468" s="3" t="s">
        <v>2514</v>
      </c>
      <c r="B1468" s="3" t="str">
        <f>INDEX('Plant data'!D:D,MATCH('Blast furnaces'!$A1468,'Plant data'!$A:$A,0))</f>
        <v>Kinh Mon Town</v>
      </c>
      <c r="C1468" s="3" t="str">
        <f>INDEX('Plant data'!E:E,MATCH('Blast furnaces'!$A1468,'Plant data'!$A:$A,0))</f>
        <v>Hai Duong</v>
      </c>
      <c r="D1468" s="3" t="str">
        <f>INDEX('Plant data'!F:F,MATCH('Blast furnaces'!$A1468,'Plant data'!$A:$A,0))</f>
        <v>Vietnam</v>
      </c>
      <c r="E1468" s="3" t="s">
        <v>2515</v>
      </c>
      <c r="F1468" s="3" t="s">
        <v>79</v>
      </c>
      <c r="G1468" s="5" t="s">
        <v>2516</v>
      </c>
      <c r="H1468" s="3" t="s">
        <v>29</v>
      </c>
      <c r="I1468" s="3" t="s">
        <v>30</v>
      </c>
      <c r="J1468" s="3" t="s">
        <v>30</v>
      </c>
      <c r="K1468" s="3">
        <v>2016</v>
      </c>
      <c r="L1468" s="3">
        <v>9</v>
      </c>
      <c r="M1468" s="3" t="s">
        <v>30</v>
      </c>
      <c r="N1468" s="3" t="s">
        <v>30</v>
      </c>
      <c r="O1468" s="3" t="s">
        <v>30</v>
      </c>
      <c r="P1468" s="3">
        <v>1400</v>
      </c>
      <c r="Q1468" s="3">
        <v>580</v>
      </c>
      <c r="R1468" s="7">
        <v>45261</v>
      </c>
      <c r="S1468" s="9">
        <f t="shared" si="167"/>
        <v>45261</v>
      </c>
      <c r="T1468" s="9">
        <f t="shared" si="178"/>
        <v>52566</v>
      </c>
      <c r="U1468" s="2"/>
      <c r="V1468" s="2"/>
      <c r="W1468" s="2"/>
    </row>
    <row r="1469" spans="1:23" ht="14.5" hidden="1" x14ac:dyDescent="0.35">
      <c r="A1469" s="3" t="s">
        <v>2514</v>
      </c>
      <c r="B1469" s="3" t="str">
        <f>INDEX('Plant data'!D:D,MATCH('Blast furnaces'!$A1469,'Plant data'!$A:$A,0))</f>
        <v>Kinh Mon Town</v>
      </c>
      <c r="C1469" s="3" t="str">
        <f>INDEX('Plant data'!E:E,MATCH('Blast furnaces'!$A1469,'Plant data'!$A:$A,0))</f>
        <v>Hai Duong</v>
      </c>
      <c r="D1469" s="3" t="str">
        <f>INDEX('Plant data'!F:F,MATCH('Blast furnaces'!$A1469,'Plant data'!$A:$A,0))</f>
        <v>Vietnam</v>
      </c>
      <c r="E1469" s="3" t="s">
        <v>2517</v>
      </c>
      <c r="F1469" s="3" t="s">
        <v>27</v>
      </c>
      <c r="G1469" s="5" t="s">
        <v>2516</v>
      </c>
      <c r="H1469" s="3" t="s">
        <v>29</v>
      </c>
      <c r="I1469" s="3" t="s">
        <v>30</v>
      </c>
      <c r="J1469" s="3" t="s">
        <v>30</v>
      </c>
      <c r="K1469" s="3">
        <v>2013</v>
      </c>
      <c r="L1469" s="3">
        <v>12</v>
      </c>
      <c r="M1469" s="3" t="s">
        <v>30</v>
      </c>
      <c r="N1469" s="3" t="s">
        <v>30</v>
      </c>
      <c r="O1469" s="3" t="s">
        <v>30</v>
      </c>
      <c r="P1469" s="3">
        <v>878</v>
      </c>
      <c r="Q1469" s="3">
        <v>520</v>
      </c>
      <c r="R1469" s="8"/>
      <c r="S1469" s="9" t="str">
        <f t="shared" si="167"/>
        <v/>
      </c>
      <c r="T1469" s="9" t="str">
        <f t="shared" si="178"/>
        <v/>
      </c>
      <c r="U1469" s="2"/>
      <c r="V1469" s="2"/>
      <c r="W1469" s="2"/>
    </row>
    <row r="1470" spans="1:23" ht="14.5" hidden="1" x14ac:dyDescent="0.35">
      <c r="A1470" s="3" t="s">
        <v>2514</v>
      </c>
      <c r="B1470" s="3" t="str">
        <f>INDEX('Plant data'!D:D,MATCH('Blast furnaces'!$A1470,'Plant data'!$A:$A,0))</f>
        <v>Kinh Mon Town</v>
      </c>
      <c r="C1470" s="3" t="str">
        <f>INDEX('Plant data'!E:E,MATCH('Blast furnaces'!$A1470,'Plant data'!$A:$A,0))</f>
        <v>Hai Duong</v>
      </c>
      <c r="D1470" s="3" t="str">
        <f>INDEX('Plant data'!F:F,MATCH('Blast furnaces'!$A1470,'Plant data'!$A:$A,0))</f>
        <v>Vietnam</v>
      </c>
      <c r="E1470" s="3" t="s">
        <v>2518</v>
      </c>
      <c r="F1470" s="3" t="s">
        <v>33</v>
      </c>
      <c r="G1470" s="5" t="s">
        <v>2516</v>
      </c>
      <c r="H1470" s="3" t="s">
        <v>29</v>
      </c>
      <c r="I1470" s="3" t="s">
        <v>30</v>
      </c>
      <c r="J1470" s="3" t="s">
        <v>30</v>
      </c>
      <c r="K1470" s="3">
        <v>2009</v>
      </c>
      <c r="L1470" s="3">
        <v>16</v>
      </c>
      <c r="M1470" s="3" t="s">
        <v>30</v>
      </c>
      <c r="N1470" s="3" t="s">
        <v>30</v>
      </c>
      <c r="O1470" s="3" t="s">
        <v>30</v>
      </c>
      <c r="P1470" s="3">
        <v>642</v>
      </c>
      <c r="Q1470" s="3">
        <v>380</v>
      </c>
      <c r="R1470" s="8"/>
      <c r="S1470" s="9" t="str">
        <f t="shared" si="167"/>
        <v/>
      </c>
      <c r="T1470" s="9" t="str">
        <f t="shared" si="178"/>
        <v/>
      </c>
      <c r="U1470" s="2"/>
      <c r="V1470" s="2"/>
      <c r="W1470" s="2"/>
    </row>
    <row r="1471" spans="1:23" ht="14.5" hidden="1" x14ac:dyDescent="0.35">
      <c r="A1471" s="3" t="s">
        <v>2519</v>
      </c>
      <c r="B1471" s="3" t="str">
        <f>INDEX('Plant data'!D:D,MATCH('Blast furnaces'!$A1471,'Plant data'!$A:$A,0))</f>
        <v>Tang Long Town</v>
      </c>
      <c r="C1471" s="3" t="str">
        <f>INDEX('Plant data'!E:E,MATCH('Blast furnaces'!$A1471,'Plant data'!$A:$A,0))</f>
        <v>Lao Cai</v>
      </c>
      <c r="D1471" s="3" t="str">
        <f>INDEX('Plant data'!F:F,MATCH('Blast furnaces'!$A1471,'Plant data'!$A:$A,0))</f>
        <v>Vietnam</v>
      </c>
      <c r="E1471" s="3" t="s">
        <v>2520</v>
      </c>
      <c r="F1471" s="3" t="s">
        <v>62</v>
      </c>
      <c r="G1471" s="5" t="s">
        <v>2521</v>
      </c>
      <c r="H1471" s="3" t="s">
        <v>29</v>
      </c>
      <c r="I1471" s="3">
        <v>2004</v>
      </c>
      <c r="J1471" s="3">
        <v>2011</v>
      </c>
      <c r="K1471" s="3">
        <v>2014</v>
      </c>
      <c r="L1471" s="3">
        <v>11</v>
      </c>
      <c r="M1471" s="3" t="s">
        <v>30</v>
      </c>
      <c r="N1471" s="3" t="s">
        <v>30</v>
      </c>
      <c r="O1471" s="3" t="s">
        <v>30</v>
      </c>
      <c r="P1471" s="3">
        <v>500</v>
      </c>
      <c r="Q1471" s="3">
        <v>500</v>
      </c>
      <c r="R1471" s="8"/>
      <c r="S1471" s="9" t="str">
        <f t="shared" si="167"/>
        <v/>
      </c>
      <c r="T1471" s="9" t="str">
        <f t="shared" si="178"/>
        <v/>
      </c>
      <c r="U1471" s="2"/>
      <c r="V1471" s="2"/>
      <c r="W1471" s="2"/>
    </row>
    <row r="1472" spans="1:23" ht="14.5" hidden="1" x14ac:dyDescent="0.35">
      <c r="A1472" s="3" t="s">
        <v>2522</v>
      </c>
      <c r="B1472" s="3" t="str">
        <f>INDEX('Plant data'!D:D,MATCH('Blast furnaces'!$A1472,'Plant data'!$A:$A,0))</f>
        <v>Thanh Pho City</v>
      </c>
      <c r="C1472" s="3" t="str">
        <f>INDEX('Plant data'!E:E,MATCH('Blast furnaces'!$A1472,'Plant data'!$A:$A,0))</f>
        <v>Thai Nguyen</v>
      </c>
      <c r="D1472" s="3" t="str">
        <f>INDEX('Plant data'!F:F,MATCH('Blast furnaces'!$A1472,'Plant data'!$A:$A,0))</f>
        <v>Vietnam</v>
      </c>
      <c r="E1472" s="3" t="s">
        <v>2523</v>
      </c>
      <c r="F1472" s="3" t="s">
        <v>33</v>
      </c>
      <c r="G1472" s="5" t="s">
        <v>2524</v>
      </c>
      <c r="H1472" s="3" t="s">
        <v>29</v>
      </c>
      <c r="I1472" s="3" t="s">
        <v>30</v>
      </c>
      <c r="J1472" s="6">
        <v>22161</v>
      </c>
      <c r="K1472" s="3">
        <v>1963</v>
      </c>
      <c r="L1472" s="3">
        <v>62</v>
      </c>
      <c r="M1472" s="3" t="s">
        <v>30</v>
      </c>
      <c r="N1472" s="3" t="s">
        <v>30</v>
      </c>
      <c r="O1472" s="3" t="s">
        <v>30</v>
      </c>
      <c r="P1472" s="3">
        <v>150</v>
      </c>
      <c r="Q1472" s="3">
        <v>120</v>
      </c>
      <c r="R1472" s="3">
        <v>1971</v>
      </c>
      <c r="S1472" s="9">
        <f t="shared" si="167"/>
        <v>25934</v>
      </c>
      <c r="T1472" s="9">
        <f t="shared" si="178"/>
        <v>33239</v>
      </c>
      <c r="U1472" s="2"/>
      <c r="V1472" s="2"/>
      <c r="W1472" s="2"/>
    </row>
    <row r="1473" spans="1:23" ht="14.5" hidden="1" x14ac:dyDescent="0.35">
      <c r="A1473" s="3" t="s">
        <v>2522</v>
      </c>
      <c r="B1473" s="3" t="str">
        <f>INDEX('Plant data'!D:D,MATCH('Blast furnaces'!$A1473,'Plant data'!$A:$A,0))</f>
        <v>Thanh Pho City</v>
      </c>
      <c r="C1473" s="3" t="str">
        <f>INDEX('Plant data'!E:E,MATCH('Blast furnaces'!$A1473,'Plant data'!$A:$A,0))</f>
        <v>Thai Nguyen</v>
      </c>
      <c r="D1473" s="3" t="str">
        <f>INDEX('Plant data'!F:F,MATCH('Blast furnaces'!$A1473,'Plant data'!$A:$A,0))</f>
        <v>Vietnam</v>
      </c>
      <c r="E1473" s="3" t="s">
        <v>2525</v>
      </c>
      <c r="F1473" s="3" t="s">
        <v>27</v>
      </c>
      <c r="G1473" s="5" t="s">
        <v>2524</v>
      </c>
      <c r="H1473" s="3" t="s">
        <v>29</v>
      </c>
      <c r="I1473" s="3" t="s">
        <v>30</v>
      </c>
      <c r="J1473" s="3" t="s">
        <v>30</v>
      </c>
      <c r="K1473" s="3">
        <v>1964</v>
      </c>
      <c r="L1473" s="3">
        <v>61</v>
      </c>
      <c r="M1473" s="3" t="s">
        <v>30</v>
      </c>
      <c r="N1473" s="3" t="s">
        <v>30</v>
      </c>
      <c r="O1473" s="3" t="s">
        <v>30</v>
      </c>
      <c r="P1473" s="3">
        <v>150</v>
      </c>
      <c r="Q1473" s="3">
        <v>100</v>
      </c>
      <c r="R1473" s="3">
        <v>1971</v>
      </c>
      <c r="S1473" s="9">
        <f t="shared" si="167"/>
        <v>25934</v>
      </c>
      <c r="T1473" s="9">
        <f t="shared" si="178"/>
        <v>33239</v>
      </c>
      <c r="U1473" s="2"/>
      <c r="V1473" s="2"/>
      <c r="W1473" s="2"/>
    </row>
    <row r="1474" spans="1:23" ht="14.5" hidden="1" x14ac:dyDescent="0.35">
      <c r="A1474" s="3" t="s">
        <v>2522</v>
      </c>
      <c r="B1474" s="3" t="str">
        <f>INDEX('Plant data'!D:D,MATCH('Blast furnaces'!$A1474,'Plant data'!$A:$A,0))</f>
        <v>Thanh Pho City</v>
      </c>
      <c r="C1474" s="3" t="str">
        <f>INDEX('Plant data'!E:E,MATCH('Blast furnaces'!$A1474,'Plant data'!$A:$A,0))</f>
        <v>Thai Nguyen</v>
      </c>
      <c r="D1474" s="3" t="str">
        <f>INDEX('Plant data'!F:F,MATCH('Blast furnaces'!$A1474,'Plant data'!$A:$A,0))</f>
        <v>Vietnam</v>
      </c>
      <c r="E1474" s="3" t="s">
        <v>2526</v>
      </c>
      <c r="F1474" s="3" t="s">
        <v>48</v>
      </c>
      <c r="G1474" s="5" t="s">
        <v>2524</v>
      </c>
      <c r="H1474" s="3" t="s">
        <v>224</v>
      </c>
      <c r="I1474" s="6">
        <v>39352</v>
      </c>
      <c r="J1474" s="7">
        <v>39356</v>
      </c>
      <c r="K1474" s="3" t="s">
        <v>30</v>
      </c>
      <c r="L1474" s="3" t="s">
        <v>30</v>
      </c>
      <c r="M1474" s="3" t="s">
        <v>30</v>
      </c>
      <c r="N1474" s="3" t="s">
        <v>30</v>
      </c>
      <c r="O1474" s="3" t="s">
        <v>30</v>
      </c>
      <c r="P1474" s="3">
        <v>580</v>
      </c>
      <c r="Q1474" s="3">
        <v>500</v>
      </c>
      <c r="R1474" s="8"/>
      <c r="S1474" s="9" t="str">
        <f t="shared" si="167"/>
        <v/>
      </c>
      <c r="T1474" s="2"/>
      <c r="U1474" s="2"/>
      <c r="V1474" s="2"/>
      <c r="W1474" s="2"/>
    </row>
    <row r="1475" spans="1:23" ht="14.5" hidden="1" x14ac:dyDescent="0.35">
      <c r="A1475" s="3" t="s">
        <v>2527</v>
      </c>
      <c r="B1475" s="3" t="str">
        <f>INDEX('Plant data'!D:D,MATCH('Blast furnaces'!$A1475,'Plant data'!$A:$A,0))</f>
        <v>Newcastle</v>
      </c>
      <c r="C1475" s="3" t="str">
        <f>INDEX('Plant data'!E:E,MATCH('Blast furnaces'!$A1475,'Plant data'!$A:$A,0))</f>
        <v>Kwazulu Natal</v>
      </c>
      <c r="D1475" s="3" t="str">
        <f>INDEX('Plant data'!F:F,MATCH('Blast furnaces'!$A1475,'Plant data'!$A:$A,0))</f>
        <v>South Africa</v>
      </c>
      <c r="E1475" s="3" t="s">
        <v>2528</v>
      </c>
      <c r="F1475" s="3" t="s">
        <v>2529</v>
      </c>
      <c r="G1475" s="5" t="s">
        <v>2530</v>
      </c>
      <c r="H1475" s="3" t="s">
        <v>190</v>
      </c>
      <c r="I1475" s="3" t="s">
        <v>30</v>
      </c>
      <c r="J1475" s="3" t="s">
        <v>30</v>
      </c>
      <c r="K1475" s="3">
        <v>1974</v>
      </c>
      <c r="L1475" s="3">
        <v>51.67</v>
      </c>
      <c r="M1475" s="4">
        <v>44927</v>
      </c>
      <c r="N1475" s="3" t="s">
        <v>30</v>
      </c>
      <c r="O1475" s="4">
        <v>45901</v>
      </c>
      <c r="P1475" s="3">
        <v>2044</v>
      </c>
      <c r="Q1475" s="3">
        <v>2017</v>
      </c>
      <c r="R1475" s="4">
        <v>44743</v>
      </c>
      <c r="S1475" s="9">
        <f t="shared" ref="S1475:S1538" si="179">_xlfn.LET(
  _xlpm.x, R1475,
  _xlpm.t, TEXT(R1475,"@"),
  IF(R1475="","",
     IF(ISNUMBER(_xlpm.x),
        IF(_xlpm.x&gt;=30000, _xlpm.x, DATE(_xlpm.x,1,1)),
        DATE(
          LEFT(_xlpm.t,4),
          IF(LEN(_xlpm.t)&gt;=7, MID(_xlpm.t,6,2), 1),
          IF(LEN(_xlpm.t)&gt;=10, RIGHT(_xlpm.t,2), 1)
        )
     )
  )
)</f>
        <v>44743</v>
      </c>
      <c r="T1475" s="2"/>
      <c r="U1475" s="2"/>
      <c r="V1475" s="2"/>
      <c r="W1475" s="2"/>
    </row>
    <row r="1476" spans="1:23" ht="14.5" hidden="1" x14ac:dyDescent="0.35">
      <c r="A1476" s="3" t="s">
        <v>2531</v>
      </c>
      <c r="B1476" s="3" t="str">
        <f>INDEX('Plant data'!D:D,MATCH('Blast furnaces'!$A1476,'Plant data'!$A:$A,0))</f>
        <v>Vanderbijlpark</v>
      </c>
      <c r="C1476" s="3" t="str">
        <f>INDEX('Plant data'!E:E,MATCH('Blast furnaces'!$A1476,'Plant data'!$A:$A,0))</f>
        <v>Gauteng</v>
      </c>
      <c r="D1476" s="3" t="str">
        <f>INDEX('Plant data'!F:F,MATCH('Blast furnaces'!$A1476,'Plant data'!$A:$A,0))</f>
        <v>South Africa</v>
      </c>
      <c r="E1476" s="3" t="s">
        <v>2532</v>
      </c>
      <c r="F1476" s="3" t="s">
        <v>480</v>
      </c>
      <c r="G1476" s="5" t="s">
        <v>2533</v>
      </c>
      <c r="H1476" s="3" t="s">
        <v>40</v>
      </c>
      <c r="I1476" s="3" t="s">
        <v>30</v>
      </c>
      <c r="J1476" s="3" t="s">
        <v>30</v>
      </c>
      <c r="K1476" s="3">
        <v>1996</v>
      </c>
      <c r="L1476" s="3">
        <v>34</v>
      </c>
      <c r="M1476" s="3">
        <v>2023</v>
      </c>
      <c r="N1476" s="7">
        <v>44866</v>
      </c>
      <c r="O1476" s="3">
        <v>2030</v>
      </c>
      <c r="P1476" s="3">
        <v>1300</v>
      </c>
      <c r="Q1476" s="3" t="s">
        <v>30</v>
      </c>
      <c r="R1476" s="8"/>
      <c r="S1476" s="9" t="str">
        <f t="shared" si="179"/>
        <v/>
      </c>
      <c r="T1476" s="9" t="str">
        <f t="shared" ref="T1476:T1478" si="180">IF(R1476="","",EDATE(S1476,240))</f>
        <v/>
      </c>
      <c r="U1476" s="2"/>
      <c r="V1476" s="2"/>
      <c r="W1476" s="2"/>
    </row>
    <row r="1477" spans="1:23" ht="14.5" hidden="1" x14ac:dyDescent="0.35">
      <c r="A1477" s="3" t="s">
        <v>2531</v>
      </c>
      <c r="B1477" s="3" t="str">
        <f>INDEX('Plant data'!D:D,MATCH('Blast furnaces'!$A1477,'Plant data'!$A:$A,0))</f>
        <v>Vanderbijlpark</v>
      </c>
      <c r="C1477" s="3" t="str">
        <f>INDEX('Plant data'!E:E,MATCH('Blast furnaces'!$A1477,'Plant data'!$A:$A,0))</f>
        <v>Gauteng</v>
      </c>
      <c r="D1477" s="3" t="str">
        <f>INDEX('Plant data'!F:F,MATCH('Blast furnaces'!$A1477,'Plant data'!$A:$A,0))</f>
        <v>South Africa</v>
      </c>
      <c r="E1477" s="3" t="s">
        <v>2534</v>
      </c>
      <c r="F1477" s="3" t="s">
        <v>1984</v>
      </c>
      <c r="G1477" s="5" t="s">
        <v>2533</v>
      </c>
      <c r="H1477" s="3" t="s">
        <v>29</v>
      </c>
      <c r="I1477" s="3" t="s">
        <v>30</v>
      </c>
      <c r="J1477" s="3" t="s">
        <v>30</v>
      </c>
      <c r="K1477" s="3">
        <v>1990</v>
      </c>
      <c r="L1477" s="3">
        <v>35</v>
      </c>
      <c r="M1477" s="3" t="s">
        <v>30</v>
      </c>
      <c r="N1477" s="3" t="s">
        <v>30</v>
      </c>
      <c r="O1477" s="3" t="s">
        <v>30</v>
      </c>
      <c r="P1477" s="3">
        <v>1900</v>
      </c>
      <c r="Q1477" s="3" t="s">
        <v>30</v>
      </c>
      <c r="R1477" s="3">
        <v>1997</v>
      </c>
      <c r="S1477" s="9">
        <f t="shared" si="179"/>
        <v>35431</v>
      </c>
      <c r="T1477" s="9">
        <f t="shared" si="180"/>
        <v>42736</v>
      </c>
      <c r="U1477" s="2"/>
      <c r="V1477" s="2"/>
      <c r="W1477" s="2"/>
    </row>
    <row r="1478" spans="1:23" ht="14.5" hidden="1" x14ac:dyDescent="0.35">
      <c r="A1478" s="3" t="s">
        <v>2535</v>
      </c>
      <c r="B1478" s="3" t="str">
        <f>INDEX('Plant data'!D:D,MATCH('Blast furnaces'!$A1478,'Plant data'!$A:$A,0))</f>
        <v>Chivhu</v>
      </c>
      <c r="C1478" s="3" t="str">
        <f>INDEX('Plant data'!E:E,MATCH('Blast furnaces'!$A1478,'Plant data'!$A:$A,0))</f>
        <v>Mashonaland</v>
      </c>
      <c r="D1478" s="3" t="str">
        <f>INDEX('Plant data'!F:F,MATCH('Blast furnaces'!$A1478,'Plant data'!$A:$A,0))</f>
        <v>Zimbabwe</v>
      </c>
      <c r="E1478" s="3" t="s">
        <v>2536</v>
      </c>
      <c r="F1478" s="3" t="s">
        <v>33</v>
      </c>
      <c r="G1478" s="5" t="s">
        <v>2537</v>
      </c>
      <c r="H1478" s="3" t="s">
        <v>29</v>
      </c>
      <c r="I1478" s="3">
        <v>2018</v>
      </c>
      <c r="J1478" s="3">
        <v>2021</v>
      </c>
      <c r="K1478" s="3">
        <v>2024</v>
      </c>
      <c r="L1478" s="3">
        <v>1</v>
      </c>
      <c r="M1478" s="3" t="s">
        <v>30</v>
      </c>
      <c r="N1478" s="3" t="s">
        <v>30</v>
      </c>
      <c r="O1478" s="3" t="s">
        <v>30</v>
      </c>
      <c r="P1478" s="3">
        <v>600</v>
      </c>
      <c r="Q1478" s="3" t="s">
        <v>30</v>
      </c>
      <c r="R1478" s="8"/>
      <c r="S1478" s="9" t="str">
        <f t="shared" si="179"/>
        <v/>
      </c>
      <c r="T1478" s="9" t="str">
        <f t="shared" si="180"/>
        <v/>
      </c>
      <c r="U1478" s="2"/>
      <c r="V1478" s="2"/>
      <c r="W1478" s="2"/>
    </row>
    <row r="1479" spans="1:23" ht="14.5" hidden="1" x14ac:dyDescent="0.35">
      <c r="A1479" s="3" t="s">
        <v>2535</v>
      </c>
      <c r="B1479" s="3" t="str">
        <f>INDEX('Plant data'!D:D,MATCH('Blast furnaces'!$A1479,'Plant data'!$A:$A,0))</f>
        <v>Chivhu</v>
      </c>
      <c r="C1479" s="3" t="str">
        <f>INDEX('Plant data'!E:E,MATCH('Blast furnaces'!$A1479,'Plant data'!$A:$A,0))</f>
        <v>Mashonaland</v>
      </c>
      <c r="D1479" s="3" t="str">
        <f>INDEX('Plant data'!F:F,MATCH('Blast furnaces'!$A1479,'Plant data'!$A:$A,0))</f>
        <v>Zimbabwe</v>
      </c>
      <c r="E1479" s="3" t="s">
        <v>2538</v>
      </c>
      <c r="F1479" s="3" t="s">
        <v>62</v>
      </c>
      <c r="G1479" s="5" t="s">
        <v>2537</v>
      </c>
      <c r="H1479" s="3" t="s">
        <v>313</v>
      </c>
      <c r="I1479" s="3">
        <v>2018</v>
      </c>
      <c r="J1479" s="3" t="s">
        <v>30</v>
      </c>
      <c r="K1479" s="3" t="s">
        <v>30</v>
      </c>
      <c r="L1479" s="3" t="s">
        <v>30</v>
      </c>
      <c r="M1479" s="3" t="s">
        <v>30</v>
      </c>
      <c r="N1479" s="3" t="s">
        <v>30</v>
      </c>
      <c r="O1479" s="3" t="s">
        <v>30</v>
      </c>
      <c r="P1479" s="3">
        <v>600</v>
      </c>
      <c r="Q1479" s="3" t="s">
        <v>30</v>
      </c>
      <c r="R1479" s="8"/>
      <c r="S1479" s="9" t="str">
        <f t="shared" si="179"/>
        <v/>
      </c>
      <c r="T1479" s="2"/>
      <c r="U1479" s="2"/>
      <c r="V1479" s="2"/>
      <c r="W1479" s="2"/>
    </row>
    <row r="1480" spans="1:23" ht="14.5" hidden="1" x14ac:dyDescent="0.35">
      <c r="A1480" s="3" t="s">
        <v>2535</v>
      </c>
      <c r="B1480" s="3" t="str">
        <f>INDEX('Plant data'!D:D,MATCH('Blast furnaces'!$A1480,'Plant data'!$A:$A,0))</f>
        <v>Chivhu</v>
      </c>
      <c r="C1480" s="3" t="str">
        <f>INDEX('Plant data'!E:E,MATCH('Blast furnaces'!$A1480,'Plant data'!$A:$A,0))</f>
        <v>Mashonaland</v>
      </c>
      <c r="D1480" s="3" t="str">
        <f>INDEX('Plant data'!F:F,MATCH('Blast furnaces'!$A1480,'Plant data'!$A:$A,0))</f>
        <v>Zimbabwe</v>
      </c>
      <c r="E1480" s="3" t="s">
        <v>2539</v>
      </c>
      <c r="F1480" s="3" t="s">
        <v>180</v>
      </c>
      <c r="G1480" s="5" t="s">
        <v>2537</v>
      </c>
      <c r="H1480" s="3" t="s">
        <v>313</v>
      </c>
      <c r="I1480" s="3">
        <v>2018</v>
      </c>
      <c r="J1480" s="3" t="s">
        <v>30</v>
      </c>
      <c r="K1480" s="3" t="s">
        <v>30</v>
      </c>
      <c r="L1480" s="3" t="s">
        <v>30</v>
      </c>
      <c r="M1480" s="3" t="s">
        <v>30</v>
      </c>
      <c r="N1480" s="3" t="s">
        <v>30</v>
      </c>
      <c r="O1480" s="3" t="s">
        <v>30</v>
      </c>
      <c r="P1480" s="3">
        <v>2600</v>
      </c>
      <c r="Q1480" s="3" t="s">
        <v>30</v>
      </c>
      <c r="R1480" s="8"/>
      <c r="S1480" s="9" t="str">
        <f t="shared" si="179"/>
        <v/>
      </c>
      <c r="T1480" s="2"/>
      <c r="U1480" s="2"/>
      <c r="V1480" s="2"/>
      <c r="W1480" s="2"/>
    </row>
    <row r="1481" spans="1:23" ht="14.5" hidden="1" x14ac:dyDescent="0.35">
      <c r="A1481" s="3" t="s">
        <v>2535</v>
      </c>
      <c r="B1481" s="3" t="str">
        <f>INDEX('Plant data'!D:D,MATCH('Blast furnaces'!$A1481,'Plant data'!$A:$A,0))</f>
        <v>Chivhu</v>
      </c>
      <c r="C1481" s="3" t="str">
        <f>INDEX('Plant data'!E:E,MATCH('Blast furnaces'!$A1481,'Plant data'!$A:$A,0))</f>
        <v>Mashonaland</v>
      </c>
      <c r="D1481" s="3" t="str">
        <f>INDEX('Plant data'!F:F,MATCH('Blast furnaces'!$A1481,'Plant data'!$A:$A,0))</f>
        <v>Zimbabwe</v>
      </c>
      <c r="E1481" s="3" t="s">
        <v>2540</v>
      </c>
      <c r="F1481" s="3" t="s">
        <v>236</v>
      </c>
      <c r="G1481" s="5" t="s">
        <v>2537</v>
      </c>
      <c r="H1481" s="3" t="s">
        <v>313</v>
      </c>
      <c r="I1481" s="3">
        <v>2018</v>
      </c>
      <c r="J1481" s="3" t="s">
        <v>30</v>
      </c>
      <c r="K1481" s="3" t="s">
        <v>30</v>
      </c>
      <c r="L1481" s="3" t="s">
        <v>30</v>
      </c>
      <c r="M1481" s="3" t="s">
        <v>30</v>
      </c>
      <c r="N1481" s="3" t="s">
        <v>30</v>
      </c>
      <c r="O1481" s="3" t="s">
        <v>30</v>
      </c>
      <c r="P1481" s="3">
        <v>1200</v>
      </c>
      <c r="Q1481" s="3" t="s">
        <v>30</v>
      </c>
      <c r="R1481" s="8"/>
      <c r="S1481" s="9" t="str">
        <f t="shared" si="179"/>
        <v/>
      </c>
      <c r="T1481" s="2"/>
      <c r="U1481" s="2"/>
      <c r="V1481" s="2"/>
      <c r="W1481" s="2"/>
    </row>
    <row r="1482" spans="1:23" ht="14.5" hidden="1" x14ac:dyDescent="0.35">
      <c r="A1482" s="3" t="s">
        <v>2541</v>
      </c>
      <c r="B1482" s="3" t="str">
        <f>INDEX('Plant data'!D:D,MATCH('Blast furnaces'!$A1482,'Plant data'!$A:$A,0))</f>
        <v>Yingde</v>
      </c>
      <c r="C1482" s="3" t="str">
        <f>INDEX('Plant data'!E:E,MATCH('Blast furnaces'!$A1482,'Plant data'!$A:$A,0))</f>
        <v>Guangdong</v>
      </c>
      <c r="D1482" s="3" t="str">
        <f>INDEX('Plant data'!F:F,MATCH('Blast furnaces'!$A1482,'Plant data'!$A:$A,0))</f>
        <v>China</v>
      </c>
      <c r="E1482" s="3" t="s">
        <v>2542</v>
      </c>
      <c r="F1482" s="3" t="s">
        <v>33</v>
      </c>
      <c r="G1482" s="5" t="s">
        <v>2543</v>
      </c>
      <c r="H1482" s="3" t="s">
        <v>29</v>
      </c>
      <c r="I1482" s="3" t="s">
        <v>30</v>
      </c>
      <c r="J1482" s="3" t="s">
        <v>30</v>
      </c>
      <c r="K1482" s="3">
        <v>1993</v>
      </c>
      <c r="L1482" s="3">
        <v>32</v>
      </c>
      <c r="M1482" s="3" t="s">
        <v>30</v>
      </c>
      <c r="N1482" s="3" t="s">
        <v>30</v>
      </c>
      <c r="O1482" s="3" t="s">
        <v>30</v>
      </c>
      <c r="P1482" s="3">
        <v>800</v>
      </c>
      <c r="Q1482" s="3">
        <v>630</v>
      </c>
      <c r="R1482" s="6">
        <v>44501</v>
      </c>
      <c r="S1482" s="9">
        <f t="shared" si="179"/>
        <v>44501</v>
      </c>
      <c r="T1482" s="9">
        <f t="shared" ref="T1482:T1496" si="181">IF(R1482="","",EDATE(S1482,240))</f>
        <v>51806</v>
      </c>
      <c r="U1482" s="2"/>
      <c r="V1482" s="2"/>
      <c r="W1482" s="2"/>
    </row>
    <row r="1483" spans="1:23" ht="14.5" hidden="1" x14ac:dyDescent="0.35">
      <c r="A1483" s="3" t="s">
        <v>2544</v>
      </c>
      <c r="B1483" s="3" t="str">
        <f>INDEX('Plant data'!D:D,MATCH('Blast furnaces'!$A1483,'Plant data'!$A:$A,0))</f>
        <v>Qinhuangdao</v>
      </c>
      <c r="C1483" s="3" t="str">
        <f>INDEX('Plant data'!E:E,MATCH('Blast furnaces'!$A1483,'Plant data'!$A:$A,0))</f>
        <v>Hebei</v>
      </c>
      <c r="D1483" s="3" t="str">
        <f>INDEX('Plant data'!F:F,MATCH('Blast furnaces'!$A1483,'Plant data'!$A:$A,0))</f>
        <v>China</v>
      </c>
      <c r="E1483" s="3" t="s">
        <v>2545</v>
      </c>
      <c r="F1483" s="3" t="s">
        <v>62</v>
      </c>
      <c r="G1483" s="5" t="s">
        <v>2546</v>
      </c>
      <c r="H1483" s="3" t="s">
        <v>29</v>
      </c>
      <c r="I1483" s="3" t="s">
        <v>30</v>
      </c>
      <c r="J1483" s="3">
        <v>2015</v>
      </c>
      <c r="K1483" s="3">
        <v>2016</v>
      </c>
      <c r="L1483" s="3">
        <v>9</v>
      </c>
      <c r="M1483" s="3" t="s">
        <v>30</v>
      </c>
      <c r="N1483" s="3" t="s">
        <v>30</v>
      </c>
      <c r="O1483" s="3" t="s">
        <v>30</v>
      </c>
      <c r="P1483" s="3">
        <v>1132</v>
      </c>
      <c r="Q1483" s="3">
        <v>1206</v>
      </c>
      <c r="R1483" s="8"/>
      <c r="S1483" s="9" t="str">
        <f t="shared" si="179"/>
        <v/>
      </c>
      <c r="T1483" s="9" t="str">
        <f t="shared" si="181"/>
        <v/>
      </c>
      <c r="U1483" s="2"/>
      <c r="V1483" s="2"/>
      <c r="W1483" s="2"/>
    </row>
    <row r="1484" spans="1:23" ht="14.5" hidden="1" x14ac:dyDescent="0.35">
      <c r="A1484" s="3" t="s">
        <v>2544</v>
      </c>
      <c r="B1484" s="3" t="str">
        <f>INDEX('Plant data'!D:D,MATCH('Blast furnaces'!$A1484,'Plant data'!$A:$A,0))</f>
        <v>Qinhuangdao</v>
      </c>
      <c r="C1484" s="3" t="str">
        <f>INDEX('Plant data'!E:E,MATCH('Blast furnaces'!$A1484,'Plant data'!$A:$A,0))</f>
        <v>Hebei</v>
      </c>
      <c r="D1484" s="3" t="str">
        <f>INDEX('Plant data'!F:F,MATCH('Blast furnaces'!$A1484,'Plant data'!$A:$A,0))</f>
        <v>China</v>
      </c>
      <c r="E1484" s="3" t="s">
        <v>2547</v>
      </c>
      <c r="F1484" s="3" t="s">
        <v>2548</v>
      </c>
      <c r="G1484" s="5" t="s">
        <v>2546</v>
      </c>
      <c r="H1484" s="3" t="s">
        <v>29</v>
      </c>
      <c r="I1484" s="3" t="s">
        <v>30</v>
      </c>
      <c r="J1484" s="3" t="s">
        <v>30</v>
      </c>
      <c r="K1484" s="3" t="s">
        <v>30</v>
      </c>
      <c r="L1484" s="3" t="s">
        <v>30</v>
      </c>
      <c r="M1484" s="3" t="s">
        <v>30</v>
      </c>
      <c r="N1484" s="3" t="s">
        <v>30</v>
      </c>
      <c r="O1484" s="3" t="s">
        <v>30</v>
      </c>
      <c r="P1484" s="3">
        <v>1160</v>
      </c>
      <c r="Q1484" s="3">
        <v>1260</v>
      </c>
      <c r="R1484" s="8"/>
      <c r="S1484" s="9" t="str">
        <f t="shared" si="179"/>
        <v/>
      </c>
      <c r="T1484" s="9" t="str">
        <f t="shared" si="181"/>
        <v/>
      </c>
      <c r="U1484" s="2"/>
      <c r="V1484" s="2"/>
      <c r="W1484" s="2"/>
    </row>
    <row r="1485" spans="1:23" ht="14.5" hidden="1" x14ac:dyDescent="0.35">
      <c r="A1485" s="3" t="s">
        <v>2544</v>
      </c>
      <c r="B1485" s="3" t="str">
        <f>INDEX('Plant data'!D:D,MATCH('Blast furnaces'!$A1485,'Plant data'!$A:$A,0))</f>
        <v>Qinhuangdao</v>
      </c>
      <c r="C1485" s="3" t="str">
        <f>INDEX('Plant data'!E:E,MATCH('Blast furnaces'!$A1485,'Plant data'!$A:$A,0))</f>
        <v>Hebei</v>
      </c>
      <c r="D1485" s="3" t="str">
        <f>INDEX('Plant data'!F:F,MATCH('Blast furnaces'!$A1485,'Plant data'!$A:$A,0))</f>
        <v>China</v>
      </c>
      <c r="E1485" s="3" t="s">
        <v>2549</v>
      </c>
      <c r="F1485" s="3" t="s">
        <v>222</v>
      </c>
      <c r="G1485" s="5" t="s">
        <v>2546</v>
      </c>
      <c r="H1485" s="3" t="s">
        <v>29</v>
      </c>
      <c r="I1485" s="3" t="s">
        <v>30</v>
      </c>
      <c r="J1485" s="3" t="s">
        <v>30</v>
      </c>
      <c r="K1485" s="3" t="s">
        <v>30</v>
      </c>
      <c r="L1485" s="3" t="s">
        <v>30</v>
      </c>
      <c r="M1485" s="3" t="s">
        <v>30</v>
      </c>
      <c r="N1485" s="3" t="s">
        <v>30</v>
      </c>
      <c r="O1485" s="3" t="s">
        <v>30</v>
      </c>
      <c r="P1485" s="3">
        <v>1160</v>
      </c>
      <c r="Q1485" s="3">
        <v>1260</v>
      </c>
      <c r="R1485" s="8"/>
      <c r="S1485" s="9" t="str">
        <f t="shared" si="179"/>
        <v/>
      </c>
      <c r="T1485" s="9" t="str">
        <f t="shared" si="181"/>
        <v/>
      </c>
      <c r="U1485" s="2"/>
      <c r="V1485" s="2"/>
      <c r="W1485" s="2"/>
    </row>
    <row r="1486" spans="1:23" ht="14.5" hidden="1" x14ac:dyDescent="0.35">
      <c r="A1486" s="3" t="s">
        <v>2544</v>
      </c>
      <c r="B1486" s="3" t="str">
        <f>INDEX('Plant data'!D:D,MATCH('Blast furnaces'!$A1486,'Plant data'!$A:$A,0))</f>
        <v>Qinhuangdao</v>
      </c>
      <c r="C1486" s="3" t="str">
        <f>INDEX('Plant data'!E:E,MATCH('Blast furnaces'!$A1486,'Plant data'!$A:$A,0))</f>
        <v>Hebei</v>
      </c>
      <c r="D1486" s="3" t="str">
        <f>INDEX('Plant data'!F:F,MATCH('Blast furnaces'!$A1486,'Plant data'!$A:$A,0))</f>
        <v>China</v>
      </c>
      <c r="E1486" s="3" t="s">
        <v>2550</v>
      </c>
      <c r="F1486" s="3" t="s">
        <v>507</v>
      </c>
      <c r="G1486" s="5" t="s">
        <v>2546</v>
      </c>
      <c r="H1486" s="3" t="s">
        <v>29</v>
      </c>
      <c r="I1486" s="3" t="s">
        <v>30</v>
      </c>
      <c r="J1486" s="3" t="s">
        <v>30</v>
      </c>
      <c r="K1486" s="3">
        <v>2013</v>
      </c>
      <c r="L1486" s="3">
        <v>12</v>
      </c>
      <c r="M1486" s="3" t="s">
        <v>30</v>
      </c>
      <c r="N1486" s="3" t="s">
        <v>30</v>
      </c>
      <c r="O1486" s="3" t="s">
        <v>30</v>
      </c>
      <c r="P1486" s="3">
        <v>1160</v>
      </c>
      <c r="Q1486" s="3">
        <v>1260</v>
      </c>
      <c r="R1486" s="8"/>
      <c r="S1486" s="9" t="str">
        <f t="shared" si="179"/>
        <v/>
      </c>
      <c r="T1486" s="9" t="str">
        <f t="shared" si="181"/>
        <v/>
      </c>
      <c r="U1486" s="2"/>
      <c r="V1486" s="2"/>
      <c r="W1486" s="2"/>
    </row>
    <row r="1487" spans="1:23" ht="14.5" hidden="1" x14ac:dyDescent="0.35">
      <c r="A1487" s="3" t="s">
        <v>2544</v>
      </c>
      <c r="B1487" s="3" t="str">
        <f>INDEX('Plant data'!D:D,MATCH('Blast furnaces'!$A1487,'Plant data'!$A:$A,0))</f>
        <v>Qinhuangdao</v>
      </c>
      <c r="C1487" s="3" t="str">
        <f>INDEX('Plant data'!E:E,MATCH('Blast furnaces'!$A1487,'Plant data'!$A:$A,0))</f>
        <v>Hebei</v>
      </c>
      <c r="D1487" s="3" t="str">
        <f>INDEX('Plant data'!F:F,MATCH('Blast furnaces'!$A1487,'Plant data'!$A:$A,0))</f>
        <v>China</v>
      </c>
      <c r="E1487" s="3" t="s">
        <v>2551</v>
      </c>
      <c r="F1487" s="3" t="s">
        <v>510</v>
      </c>
      <c r="G1487" s="5" t="s">
        <v>2546</v>
      </c>
      <c r="H1487" s="3" t="s">
        <v>29</v>
      </c>
      <c r="I1487" s="3" t="s">
        <v>30</v>
      </c>
      <c r="J1487" s="3" t="s">
        <v>30</v>
      </c>
      <c r="K1487" s="3">
        <v>2013</v>
      </c>
      <c r="L1487" s="3">
        <v>12</v>
      </c>
      <c r="M1487" s="3" t="s">
        <v>30</v>
      </c>
      <c r="N1487" s="3" t="s">
        <v>30</v>
      </c>
      <c r="O1487" s="3" t="s">
        <v>30</v>
      </c>
      <c r="P1487" s="3">
        <v>1160</v>
      </c>
      <c r="Q1487" s="3">
        <v>1260</v>
      </c>
      <c r="R1487" s="8"/>
      <c r="S1487" s="9" t="str">
        <f t="shared" si="179"/>
        <v/>
      </c>
      <c r="T1487" s="9" t="str">
        <f t="shared" si="181"/>
        <v/>
      </c>
      <c r="U1487" s="2"/>
      <c r="V1487" s="2"/>
      <c r="W1487" s="2"/>
    </row>
    <row r="1488" spans="1:23" ht="14.5" hidden="1" x14ac:dyDescent="0.35">
      <c r="A1488" s="3" t="s">
        <v>2552</v>
      </c>
      <c r="B1488" s="3" t="str">
        <f>INDEX('Plant data'!D:D,MATCH('Blast furnaces'!$A1488,'Plant data'!$A:$A,0))</f>
        <v>Lidian</v>
      </c>
      <c r="C1488" s="3" t="str">
        <f>INDEX('Plant data'!E:E,MATCH('Blast furnaces'!$A1488,'Plant data'!$A:$A,0))</f>
        <v>Jiangsu</v>
      </c>
      <c r="D1488" s="3" t="str">
        <f>INDEX('Plant data'!F:F,MATCH('Blast furnaces'!$A1488,'Plant data'!$A:$A,0))</f>
        <v>China</v>
      </c>
      <c r="E1488" s="3" t="s">
        <v>2553</v>
      </c>
      <c r="F1488" s="3" t="s">
        <v>62</v>
      </c>
      <c r="G1488" s="5" t="s">
        <v>2554</v>
      </c>
      <c r="H1488" s="3" t="s">
        <v>29</v>
      </c>
      <c r="I1488" s="3" t="s">
        <v>30</v>
      </c>
      <c r="J1488" s="3" t="s">
        <v>30</v>
      </c>
      <c r="K1488" s="3">
        <v>2016</v>
      </c>
      <c r="L1488" s="3">
        <v>9</v>
      </c>
      <c r="M1488" s="3" t="s">
        <v>30</v>
      </c>
      <c r="N1488" s="3" t="s">
        <v>30</v>
      </c>
      <c r="O1488" s="3" t="s">
        <v>30</v>
      </c>
      <c r="P1488" s="3">
        <v>1000</v>
      </c>
      <c r="Q1488" s="3">
        <v>1080</v>
      </c>
      <c r="R1488" s="8"/>
      <c r="S1488" s="9" t="str">
        <f t="shared" si="179"/>
        <v/>
      </c>
      <c r="T1488" s="9" t="str">
        <f t="shared" si="181"/>
        <v/>
      </c>
      <c r="U1488" s="2"/>
      <c r="V1488" s="2"/>
      <c r="W1488" s="2"/>
    </row>
    <row r="1489" spans="1:23" ht="14.5" hidden="1" x14ac:dyDescent="0.35">
      <c r="A1489" s="3" t="s">
        <v>2552</v>
      </c>
      <c r="B1489" s="3" t="str">
        <f>INDEX('Plant data'!D:D,MATCH('Blast furnaces'!$A1489,'Plant data'!$A:$A,0))</f>
        <v>Lidian</v>
      </c>
      <c r="C1489" s="3" t="str">
        <f>INDEX('Plant data'!E:E,MATCH('Blast furnaces'!$A1489,'Plant data'!$A:$A,0))</f>
        <v>Jiangsu</v>
      </c>
      <c r="D1489" s="3" t="str">
        <f>INDEX('Plant data'!F:F,MATCH('Blast furnaces'!$A1489,'Plant data'!$A:$A,0))</f>
        <v>China</v>
      </c>
      <c r="E1489" s="3" t="s">
        <v>2555</v>
      </c>
      <c r="F1489" s="3" t="s">
        <v>180</v>
      </c>
      <c r="G1489" s="5" t="s">
        <v>2554</v>
      </c>
      <c r="H1489" s="3" t="s">
        <v>29</v>
      </c>
      <c r="I1489" s="3" t="s">
        <v>30</v>
      </c>
      <c r="J1489" s="3" t="s">
        <v>30</v>
      </c>
      <c r="K1489" s="3">
        <v>2016</v>
      </c>
      <c r="L1489" s="3">
        <v>9</v>
      </c>
      <c r="M1489" s="3" t="s">
        <v>30</v>
      </c>
      <c r="N1489" s="3" t="s">
        <v>30</v>
      </c>
      <c r="O1489" s="3" t="s">
        <v>30</v>
      </c>
      <c r="P1489" s="3">
        <v>1000</v>
      </c>
      <c r="Q1489" s="3">
        <v>1080</v>
      </c>
      <c r="R1489" s="8"/>
      <c r="S1489" s="9" t="str">
        <f t="shared" si="179"/>
        <v/>
      </c>
      <c r="T1489" s="9" t="str">
        <f t="shared" si="181"/>
        <v/>
      </c>
      <c r="U1489" s="2"/>
      <c r="V1489" s="2"/>
      <c r="W1489" s="2"/>
    </row>
    <row r="1490" spans="1:23" ht="14.5" hidden="1" x14ac:dyDescent="0.35">
      <c r="A1490" s="3" t="s">
        <v>2552</v>
      </c>
      <c r="B1490" s="3" t="str">
        <f>INDEX('Plant data'!D:D,MATCH('Blast furnaces'!$A1490,'Plant data'!$A:$A,0))</f>
        <v>Lidian</v>
      </c>
      <c r="C1490" s="3" t="str">
        <f>INDEX('Plant data'!E:E,MATCH('Blast furnaces'!$A1490,'Plant data'!$A:$A,0))</f>
        <v>Jiangsu</v>
      </c>
      <c r="D1490" s="3" t="str">
        <f>INDEX('Plant data'!F:F,MATCH('Blast furnaces'!$A1490,'Plant data'!$A:$A,0))</f>
        <v>China</v>
      </c>
      <c r="E1490" s="3" t="s">
        <v>2556</v>
      </c>
      <c r="F1490" s="3" t="s">
        <v>236</v>
      </c>
      <c r="G1490" s="5" t="s">
        <v>2554</v>
      </c>
      <c r="H1490" s="3" t="s">
        <v>29</v>
      </c>
      <c r="I1490" s="3" t="s">
        <v>30</v>
      </c>
      <c r="J1490" s="3" t="s">
        <v>30</v>
      </c>
      <c r="K1490" s="3" t="s">
        <v>30</v>
      </c>
      <c r="L1490" s="3" t="s">
        <v>30</v>
      </c>
      <c r="M1490" s="3" t="s">
        <v>30</v>
      </c>
      <c r="N1490" s="3" t="s">
        <v>30</v>
      </c>
      <c r="O1490" s="3" t="s">
        <v>30</v>
      </c>
      <c r="P1490" s="3">
        <v>1500</v>
      </c>
      <c r="Q1490" s="3">
        <v>1260</v>
      </c>
      <c r="R1490" s="8"/>
      <c r="S1490" s="9" t="str">
        <f t="shared" si="179"/>
        <v/>
      </c>
      <c r="T1490" s="9" t="str">
        <f t="shared" si="181"/>
        <v/>
      </c>
      <c r="U1490" s="2"/>
      <c r="V1490" s="2"/>
      <c r="W1490" s="2"/>
    </row>
    <row r="1491" spans="1:23" ht="14.5" hidden="1" x14ac:dyDescent="0.35">
      <c r="A1491" s="3" t="s">
        <v>2557</v>
      </c>
      <c r="B1491" s="3" t="str">
        <f>INDEX('Plant data'!D:D,MATCH('Blast furnaces'!$A1491,'Plant data'!$A:$A,0))</f>
        <v>Hongguozi Industrial Park</v>
      </c>
      <c r="C1491" s="3" t="str">
        <f>INDEX('Plant data'!E:E,MATCH('Blast furnaces'!$A1491,'Plant data'!$A:$A,0))</f>
        <v>Ningxia</v>
      </c>
      <c r="D1491" s="3" t="str">
        <f>INDEX('Plant data'!F:F,MATCH('Blast furnaces'!$A1491,'Plant data'!$A:$A,0))</f>
        <v>China</v>
      </c>
      <c r="E1491" s="3" t="s">
        <v>2558</v>
      </c>
      <c r="F1491" s="3" t="s">
        <v>62</v>
      </c>
      <c r="G1491" s="5" t="s">
        <v>2559</v>
      </c>
      <c r="H1491" s="3" t="s">
        <v>29</v>
      </c>
      <c r="I1491" s="3" t="s">
        <v>30</v>
      </c>
      <c r="J1491" s="3" t="s">
        <v>30</v>
      </c>
      <c r="K1491" s="3">
        <v>2013</v>
      </c>
      <c r="L1491" s="3">
        <v>12</v>
      </c>
      <c r="M1491" s="3" t="s">
        <v>30</v>
      </c>
      <c r="N1491" s="3" t="s">
        <v>30</v>
      </c>
      <c r="O1491" s="3" t="s">
        <v>30</v>
      </c>
      <c r="P1491" s="3">
        <v>1167</v>
      </c>
      <c r="Q1491" s="3">
        <v>1250</v>
      </c>
      <c r="R1491" s="8"/>
      <c r="S1491" s="9" t="str">
        <f t="shared" si="179"/>
        <v/>
      </c>
      <c r="T1491" s="9" t="str">
        <f t="shared" si="181"/>
        <v/>
      </c>
      <c r="U1491" s="2"/>
      <c r="V1491" s="2"/>
      <c r="W1491" s="2"/>
    </row>
    <row r="1492" spans="1:23" ht="14.5" hidden="1" x14ac:dyDescent="0.35">
      <c r="A1492" s="3" t="s">
        <v>2557</v>
      </c>
      <c r="B1492" s="3" t="str">
        <f>INDEX('Plant data'!D:D,MATCH('Blast furnaces'!$A1492,'Plant data'!$A:$A,0))</f>
        <v>Hongguozi Industrial Park</v>
      </c>
      <c r="C1492" s="3" t="str">
        <f>INDEX('Plant data'!E:E,MATCH('Blast furnaces'!$A1492,'Plant data'!$A:$A,0))</f>
        <v>Ningxia</v>
      </c>
      <c r="D1492" s="3" t="str">
        <f>INDEX('Plant data'!F:F,MATCH('Blast furnaces'!$A1492,'Plant data'!$A:$A,0))</f>
        <v>China</v>
      </c>
      <c r="E1492" s="3" t="s">
        <v>2560</v>
      </c>
      <c r="F1492" s="3" t="s">
        <v>180</v>
      </c>
      <c r="G1492" s="5" t="s">
        <v>2559</v>
      </c>
      <c r="H1492" s="3" t="s">
        <v>29</v>
      </c>
      <c r="I1492" s="3" t="s">
        <v>30</v>
      </c>
      <c r="J1492" s="3" t="s">
        <v>30</v>
      </c>
      <c r="K1492" s="3">
        <v>2013</v>
      </c>
      <c r="L1492" s="3">
        <v>12</v>
      </c>
      <c r="M1492" s="3" t="s">
        <v>30</v>
      </c>
      <c r="N1492" s="3" t="s">
        <v>30</v>
      </c>
      <c r="O1492" s="3" t="s">
        <v>30</v>
      </c>
      <c r="P1492" s="3">
        <v>1167</v>
      </c>
      <c r="Q1492" s="3">
        <v>1250</v>
      </c>
      <c r="R1492" s="8"/>
      <c r="S1492" s="9" t="str">
        <f t="shared" si="179"/>
        <v/>
      </c>
      <c r="T1492" s="9" t="str">
        <f t="shared" si="181"/>
        <v/>
      </c>
      <c r="U1492" s="2"/>
      <c r="V1492" s="2"/>
      <c r="W1492" s="2"/>
    </row>
    <row r="1493" spans="1:23" ht="14.5" hidden="1" x14ac:dyDescent="0.35">
      <c r="A1493" s="3" t="s">
        <v>2557</v>
      </c>
      <c r="B1493" s="3" t="str">
        <f>INDEX('Plant data'!D:D,MATCH('Blast furnaces'!$A1493,'Plant data'!$A:$A,0))</f>
        <v>Hongguozi Industrial Park</v>
      </c>
      <c r="C1493" s="3" t="str">
        <f>INDEX('Plant data'!E:E,MATCH('Blast furnaces'!$A1493,'Plant data'!$A:$A,0))</f>
        <v>Ningxia</v>
      </c>
      <c r="D1493" s="3" t="str">
        <f>INDEX('Plant data'!F:F,MATCH('Blast furnaces'!$A1493,'Plant data'!$A:$A,0))</f>
        <v>China</v>
      </c>
      <c r="E1493" s="3" t="s">
        <v>2561</v>
      </c>
      <c r="F1493" s="3" t="s">
        <v>236</v>
      </c>
      <c r="G1493" s="5" t="s">
        <v>2559</v>
      </c>
      <c r="H1493" s="3" t="s">
        <v>29</v>
      </c>
      <c r="I1493" s="3" t="s">
        <v>30</v>
      </c>
      <c r="J1493" s="3" t="s">
        <v>30</v>
      </c>
      <c r="K1493" s="3">
        <v>2013</v>
      </c>
      <c r="L1493" s="3">
        <v>12</v>
      </c>
      <c r="M1493" s="3" t="s">
        <v>30</v>
      </c>
      <c r="N1493" s="3" t="s">
        <v>30</v>
      </c>
      <c r="O1493" s="3" t="s">
        <v>30</v>
      </c>
      <c r="P1493" s="3">
        <v>1167</v>
      </c>
      <c r="Q1493" s="3">
        <v>1250</v>
      </c>
      <c r="R1493" s="8"/>
      <c r="S1493" s="9" t="str">
        <f t="shared" si="179"/>
        <v/>
      </c>
      <c r="T1493" s="9" t="str">
        <f t="shared" si="181"/>
        <v/>
      </c>
      <c r="U1493" s="2"/>
      <c r="V1493" s="2"/>
      <c r="W1493" s="2"/>
    </row>
    <row r="1494" spans="1:23" ht="14.5" hidden="1" x14ac:dyDescent="0.35">
      <c r="A1494" s="3" t="s">
        <v>2562</v>
      </c>
      <c r="B1494" s="3" t="str">
        <f>INDEX('Plant data'!D:D,MATCH('Blast furnaces'!$A1494,'Plant data'!$A:$A,0))</f>
        <v>Dingjunshan</v>
      </c>
      <c r="C1494" s="3" t="str">
        <f>INDEX('Plant data'!E:E,MATCH('Blast furnaces'!$A1494,'Plant data'!$A:$A,0))</f>
        <v>Shaanxi</v>
      </c>
      <c r="D1494" s="3" t="str">
        <f>INDEX('Plant data'!F:F,MATCH('Blast furnaces'!$A1494,'Plant data'!$A:$A,0))</f>
        <v>China</v>
      </c>
      <c r="E1494" s="3" t="s">
        <v>2563</v>
      </c>
      <c r="F1494" s="3" t="s">
        <v>62</v>
      </c>
      <c r="G1494" s="5" t="s">
        <v>2564</v>
      </c>
      <c r="H1494" s="3" t="s">
        <v>29</v>
      </c>
      <c r="I1494" s="3" t="s">
        <v>30</v>
      </c>
      <c r="J1494" s="3" t="s">
        <v>30</v>
      </c>
      <c r="K1494" s="3">
        <v>2005</v>
      </c>
      <c r="L1494" s="3">
        <v>20</v>
      </c>
      <c r="M1494" s="3" t="s">
        <v>30</v>
      </c>
      <c r="N1494" s="3" t="s">
        <v>30</v>
      </c>
      <c r="O1494" s="3" t="s">
        <v>30</v>
      </c>
      <c r="P1494" s="3">
        <v>550</v>
      </c>
      <c r="Q1494" s="3">
        <v>450</v>
      </c>
      <c r="R1494" s="8"/>
      <c r="S1494" s="9" t="str">
        <f t="shared" si="179"/>
        <v/>
      </c>
      <c r="T1494" s="9" t="str">
        <f t="shared" si="181"/>
        <v/>
      </c>
      <c r="U1494" s="2"/>
      <c r="V1494" s="2"/>
      <c r="W1494" s="2"/>
    </row>
    <row r="1495" spans="1:23" ht="14.5" hidden="1" x14ac:dyDescent="0.35">
      <c r="A1495" s="3" t="s">
        <v>2565</v>
      </c>
      <c r="B1495" s="3" t="str">
        <f>INDEX('Plant data'!D:D,MATCH('Blast furnaces'!$A1495,'Plant data'!$A:$A,0))</f>
        <v>Xishe</v>
      </c>
      <c r="C1495" s="3" t="str">
        <f>INDEX('Plant data'!E:E,MATCH('Blast furnaces'!$A1495,'Plant data'!$A:$A,0))</f>
        <v>Shanxi</v>
      </c>
      <c r="D1495" s="3" t="str">
        <f>INDEX('Plant data'!F:F,MATCH('Blast furnaces'!$A1495,'Plant data'!$A:$A,0))</f>
        <v>China</v>
      </c>
      <c r="E1495" s="3" t="s">
        <v>2566</v>
      </c>
      <c r="F1495" s="3" t="s">
        <v>180</v>
      </c>
      <c r="G1495" s="5" t="s">
        <v>2567</v>
      </c>
      <c r="H1495" s="3" t="s">
        <v>40</v>
      </c>
      <c r="I1495" s="3" t="s">
        <v>30</v>
      </c>
      <c r="J1495" s="3" t="s">
        <v>30</v>
      </c>
      <c r="K1495" s="3">
        <v>2014</v>
      </c>
      <c r="L1495" s="3">
        <v>11</v>
      </c>
      <c r="M1495" s="6">
        <v>43840</v>
      </c>
      <c r="N1495" s="3" t="s">
        <v>30</v>
      </c>
      <c r="O1495" s="3" t="s">
        <v>30</v>
      </c>
      <c r="P1495" s="3">
        <v>550</v>
      </c>
      <c r="Q1495" s="3">
        <v>450</v>
      </c>
      <c r="R1495" s="6">
        <v>44791</v>
      </c>
      <c r="S1495" s="9">
        <f t="shared" si="179"/>
        <v>44791</v>
      </c>
      <c r="T1495" s="9">
        <f t="shared" si="181"/>
        <v>52096</v>
      </c>
      <c r="U1495" s="2"/>
      <c r="V1495" s="2"/>
      <c r="W1495" s="2"/>
    </row>
    <row r="1496" spans="1:23" ht="14.5" hidden="1" x14ac:dyDescent="0.35">
      <c r="A1496" s="3" t="s">
        <v>2565</v>
      </c>
      <c r="B1496" s="3" t="str">
        <f>INDEX('Plant data'!D:D,MATCH('Blast furnaces'!$A1496,'Plant data'!$A:$A,0))</f>
        <v>Xishe</v>
      </c>
      <c r="C1496" s="3" t="str">
        <f>INDEX('Plant data'!E:E,MATCH('Blast furnaces'!$A1496,'Plant data'!$A:$A,0))</f>
        <v>Shanxi</v>
      </c>
      <c r="D1496" s="3" t="str">
        <f>INDEX('Plant data'!F:F,MATCH('Blast furnaces'!$A1496,'Plant data'!$A:$A,0))</f>
        <v>China</v>
      </c>
      <c r="E1496" s="3" t="s">
        <v>2568</v>
      </c>
      <c r="F1496" s="3" t="s">
        <v>236</v>
      </c>
      <c r="G1496" s="5" t="s">
        <v>2567</v>
      </c>
      <c r="H1496" s="3" t="s">
        <v>40</v>
      </c>
      <c r="I1496" s="3" t="s">
        <v>30</v>
      </c>
      <c r="J1496" s="3" t="s">
        <v>30</v>
      </c>
      <c r="K1496" s="3">
        <v>2014</v>
      </c>
      <c r="L1496" s="3">
        <v>11</v>
      </c>
      <c r="M1496" s="6">
        <v>43840</v>
      </c>
      <c r="N1496" s="3" t="s">
        <v>30</v>
      </c>
      <c r="O1496" s="3" t="s">
        <v>30</v>
      </c>
      <c r="P1496" s="3">
        <v>550</v>
      </c>
      <c r="Q1496" s="3">
        <v>450</v>
      </c>
      <c r="R1496" s="6">
        <v>44791</v>
      </c>
      <c r="S1496" s="9">
        <f t="shared" si="179"/>
        <v>44791</v>
      </c>
      <c r="T1496" s="9">
        <f t="shared" si="181"/>
        <v>52096</v>
      </c>
      <c r="U1496" s="2"/>
      <c r="V1496" s="2"/>
      <c r="W1496" s="2"/>
    </row>
    <row r="1497" spans="1:23" ht="14.5" hidden="1" x14ac:dyDescent="0.35">
      <c r="A1497" s="3" t="s">
        <v>2565</v>
      </c>
      <c r="B1497" s="3" t="str">
        <f>INDEX('Plant data'!D:D,MATCH('Blast furnaces'!$A1497,'Plant data'!$A:$A,0))</f>
        <v>Xishe</v>
      </c>
      <c r="C1497" s="3" t="str">
        <f>INDEX('Plant data'!E:E,MATCH('Blast furnaces'!$A1497,'Plant data'!$A:$A,0))</f>
        <v>Shanxi</v>
      </c>
      <c r="D1497" s="3" t="str">
        <f>INDEX('Plant data'!F:F,MATCH('Blast furnaces'!$A1497,'Plant data'!$A:$A,0))</f>
        <v>China</v>
      </c>
      <c r="E1497" s="3" t="s">
        <v>2569</v>
      </c>
      <c r="F1497" s="3" t="s">
        <v>62</v>
      </c>
      <c r="G1497" s="5" t="s">
        <v>2567</v>
      </c>
      <c r="H1497" s="3" t="s">
        <v>224</v>
      </c>
      <c r="I1497" s="4">
        <v>43831</v>
      </c>
      <c r="J1497" s="6">
        <v>44800</v>
      </c>
      <c r="K1497" s="3" t="s">
        <v>30</v>
      </c>
      <c r="L1497" s="3" t="s">
        <v>30</v>
      </c>
      <c r="M1497" s="3" t="s">
        <v>30</v>
      </c>
      <c r="N1497" s="3" t="s">
        <v>30</v>
      </c>
      <c r="O1497" s="3" t="s">
        <v>30</v>
      </c>
      <c r="P1497" s="3">
        <v>1142</v>
      </c>
      <c r="Q1497" s="3">
        <v>1230</v>
      </c>
      <c r="R1497" s="8"/>
      <c r="S1497" s="9" t="str">
        <f t="shared" si="179"/>
        <v/>
      </c>
      <c r="T1497" s="2"/>
      <c r="U1497" s="2"/>
      <c r="V1497" s="2"/>
      <c r="W1497" s="2"/>
    </row>
    <row r="1498" spans="1:23" ht="14.5" hidden="1" x14ac:dyDescent="0.35">
      <c r="A1498" s="3" t="s">
        <v>2570</v>
      </c>
      <c r="B1498" s="3" t="str">
        <f>INDEX('Plant data'!D:D,MATCH('Blast furnaces'!$A1498,'Plant data'!$A:$A,0))</f>
        <v>Suizhou</v>
      </c>
      <c r="C1498" s="3" t="str">
        <f>INDEX('Plant data'!E:E,MATCH('Blast furnaces'!$A1498,'Plant data'!$A:$A,0))</f>
        <v>Hubei</v>
      </c>
      <c r="D1498" s="3" t="str">
        <f>INDEX('Plant data'!F:F,MATCH('Blast furnaces'!$A1498,'Plant data'!$A:$A,0))</f>
        <v>China</v>
      </c>
      <c r="E1498" s="3" t="s">
        <v>2571</v>
      </c>
      <c r="F1498" s="3" t="s">
        <v>62</v>
      </c>
      <c r="G1498" s="5" t="s">
        <v>2572</v>
      </c>
      <c r="H1498" s="3" t="s">
        <v>29</v>
      </c>
      <c r="I1498" s="3" t="s">
        <v>30</v>
      </c>
      <c r="J1498" s="3" t="s">
        <v>30</v>
      </c>
      <c r="K1498" s="3">
        <v>2013</v>
      </c>
      <c r="L1498" s="3">
        <v>12</v>
      </c>
      <c r="M1498" s="3" t="s">
        <v>30</v>
      </c>
      <c r="N1498" s="3" t="s">
        <v>30</v>
      </c>
      <c r="O1498" s="3" t="s">
        <v>30</v>
      </c>
      <c r="P1498" s="3">
        <v>730</v>
      </c>
      <c r="Q1498" s="3">
        <v>630</v>
      </c>
      <c r="R1498" s="8"/>
      <c r="S1498" s="9" t="str">
        <f t="shared" si="179"/>
        <v/>
      </c>
      <c r="T1498" s="9" t="str">
        <f t="shared" ref="T1498:T1499" si="182">IF(R1498="","",EDATE(S1498,240))</f>
        <v/>
      </c>
      <c r="U1498" s="2"/>
      <c r="V1498" s="2"/>
      <c r="W1498" s="2"/>
    </row>
    <row r="1499" spans="1:23" ht="14.5" hidden="1" x14ac:dyDescent="0.35">
      <c r="A1499" s="3" t="s">
        <v>2573</v>
      </c>
      <c r="B1499" s="3" t="str">
        <f>INDEX('Plant data'!D:D,MATCH('Blast furnaces'!$A1499,'Plant data'!$A:$A,0))</f>
        <v>Huangshi</v>
      </c>
      <c r="C1499" s="3" t="str">
        <f>INDEX('Plant data'!E:E,MATCH('Blast furnaces'!$A1499,'Plant data'!$A:$A,0))</f>
        <v>Hubei</v>
      </c>
      <c r="D1499" s="3" t="str">
        <f>INDEX('Plant data'!F:F,MATCH('Blast furnaces'!$A1499,'Plant data'!$A:$A,0))</f>
        <v>China</v>
      </c>
      <c r="E1499" s="3" t="s">
        <v>2574</v>
      </c>
      <c r="F1499" s="3" t="s">
        <v>62</v>
      </c>
      <c r="G1499" s="5" t="s">
        <v>2575</v>
      </c>
      <c r="H1499" s="3" t="s">
        <v>29</v>
      </c>
      <c r="I1499" s="3" t="s">
        <v>30</v>
      </c>
      <c r="J1499" s="3" t="s">
        <v>30</v>
      </c>
      <c r="K1499" s="3" t="s">
        <v>30</v>
      </c>
      <c r="L1499" s="3" t="s">
        <v>30</v>
      </c>
      <c r="M1499" s="3" t="s">
        <v>30</v>
      </c>
      <c r="N1499" s="3" t="s">
        <v>30</v>
      </c>
      <c r="O1499" s="3" t="s">
        <v>30</v>
      </c>
      <c r="P1499" s="3">
        <v>500</v>
      </c>
      <c r="Q1499" s="3">
        <v>800</v>
      </c>
      <c r="R1499" s="8"/>
      <c r="S1499" s="9" t="str">
        <f t="shared" si="179"/>
        <v/>
      </c>
      <c r="T1499" s="9" t="str">
        <f t="shared" si="182"/>
        <v/>
      </c>
      <c r="U1499" s="2"/>
      <c r="V1499" s="2"/>
      <c r="W1499" s="2"/>
    </row>
    <row r="1500" spans="1:23" ht="14.5" hidden="1" x14ac:dyDescent="0.35">
      <c r="A1500" s="3" t="s">
        <v>2576</v>
      </c>
      <c r="B1500" s="3" t="str">
        <f>INDEX('Plant data'!D:D,MATCH('Blast furnaces'!$A1500,'Plant data'!$A:$A,0))</f>
        <v>unknown</v>
      </c>
      <c r="C1500" s="3" t="str">
        <f>INDEX('Plant data'!E:E,MATCH('Blast furnaces'!$A1500,'Plant data'!$A:$A,0))</f>
        <v>Inner Mongolia</v>
      </c>
      <c r="D1500" s="3" t="str">
        <f>INDEX('Plant data'!F:F,MATCH('Blast furnaces'!$A1500,'Plant data'!$A:$A,0))</f>
        <v>China</v>
      </c>
      <c r="E1500" s="3" t="s">
        <v>2577</v>
      </c>
      <c r="F1500" s="3" t="s">
        <v>62</v>
      </c>
      <c r="G1500" s="5" t="s">
        <v>2578</v>
      </c>
      <c r="H1500" s="3" t="s">
        <v>190</v>
      </c>
      <c r="I1500" s="3" t="s">
        <v>30</v>
      </c>
      <c r="J1500" s="3" t="s">
        <v>30</v>
      </c>
      <c r="K1500" s="3" t="s">
        <v>30</v>
      </c>
      <c r="L1500" s="3" t="s">
        <v>30</v>
      </c>
      <c r="M1500" s="7">
        <v>44166</v>
      </c>
      <c r="N1500" s="6">
        <v>44741</v>
      </c>
      <c r="O1500" s="7">
        <v>45627</v>
      </c>
      <c r="P1500" s="3">
        <v>800</v>
      </c>
      <c r="Q1500" s="3">
        <v>660</v>
      </c>
      <c r="R1500" s="8"/>
      <c r="S1500" s="9" t="str">
        <f t="shared" si="179"/>
        <v/>
      </c>
      <c r="T1500" s="2"/>
      <c r="U1500" s="2"/>
      <c r="V1500" s="2"/>
      <c r="W1500" s="2"/>
    </row>
    <row r="1501" spans="1:23" ht="14.5" hidden="1" x14ac:dyDescent="0.35">
      <c r="A1501" s="3" t="s">
        <v>2579</v>
      </c>
      <c r="B1501" s="3" t="str">
        <f>INDEX('Plant data'!D:D,MATCH('Blast furnaces'!$A1501,'Plant data'!$A:$A,0))</f>
        <v>unknown</v>
      </c>
      <c r="C1501" s="3" t="str">
        <f>INDEX('Plant data'!E:E,MATCH('Blast furnaces'!$A1501,'Plant data'!$A:$A,0))</f>
        <v>Jiangsu</v>
      </c>
      <c r="D1501" s="3" t="str">
        <f>INDEX('Plant data'!F:F,MATCH('Blast furnaces'!$A1501,'Plant data'!$A:$A,0))</f>
        <v>China</v>
      </c>
      <c r="E1501" s="3" t="s">
        <v>2580</v>
      </c>
      <c r="F1501" s="3" t="s">
        <v>62</v>
      </c>
      <c r="G1501" s="5" t="s">
        <v>2581</v>
      </c>
      <c r="H1501" s="3" t="s">
        <v>29</v>
      </c>
      <c r="I1501" s="3" t="s">
        <v>30</v>
      </c>
      <c r="J1501" s="3" t="s">
        <v>30</v>
      </c>
      <c r="K1501" s="3" t="s">
        <v>30</v>
      </c>
      <c r="L1501" s="3" t="s">
        <v>30</v>
      </c>
      <c r="M1501" s="3" t="s">
        <v>30</v>
      </c>
      <c r="N1501" s="3" t="s">
        <v>30</v>
      </c>
      <c r="O1501" s="3" t="s">
        <v>30</v>
      </c>
      <c r="P1501" s="3">
        <v>460</v>
      </c>
      <c r="Q1501" s="3">
        <v>450</v>
      </c>
      <c r="R1501" s="8"/>
      <c r="S1501" s="9" t="str">
        <f t="shared" si="179"/>
        <v/>
      </c>
      <c r="T1501" s="9" t="str">
        <f>IF(R1501="","",EDATE(S1501,240))</f>
        <v/>
      </c>
      <c r="U1501" s="2"/>
      <c r="V1501" s="2"/>
      <c r="W1501" s="2"/>
    </row>
    <row r="1502" spans="1:23" ht="14.5" hidden="1" x14ac:dyDescent="0.35">
      <c r="A1502" s="3" t="s">
        <v>2582</v>
      </c>
      <c r="B1502" s="3" t="str">
        <f>INDEX('Plant data'!D:D,MATCH('Blast furnaces'!$A1502,'Plant data'!$A:$A,0))</f>
        <v>Weigu</v>
      </c>
      <c r="C1502" s="3" t="str">
        <f>INDEX('Plant data'!E:E,MATCH('Blast furnaces'!$A1502,'Plant data'!$A:$A,0))</f>
        <v>Shandong</v>
      </c>
      <c r="D1502" s="3" t="str">
        <f>INDEX('Plant data'!F:F,MATCH('Blast furnaces'!$A1502,'Plant data'!$A:$A,0))</f>
        <v>China</v>
      </c>
      <c r="E1502" s="3" t="s">
        <v>2583</v>
      </c>
      <c r="F1502" s="3" t="s">
        <v>62</v>
      </c>
      <c r="G1502" s="5" t="s">
        <v>2584</v>
      </c>
      <c r="H1502" s="3" t="s">
        <v>190</v>
      </c>
      <c r="I1502" s="3" t="s">
        <v>30</v>
      </c>
      <c r="J1502" s="3" t="s">
        <v>30</v>
      </c>
      <c r="K1502" s="3" t="s">
        <v>30</v>
      </c>
      <c r="L1502" s="3" t="s">
        <v>30</v>
      </c>
      <c r="M1502" s="3" t="s">
        <v>30</v>
      </c>
      <c r="N1502" s="3" t="s">
        <v>30</v>
      </c>
      <c r="O1502" s="3">
        <v>2022</v>
      </c>
      <c r="P1502" s="3">
        <v>740</v>
      </c>
      <c r="Q1502" s="3">
        <v>630</v>
      </c>
      <c r="R1502" s="8"/>
      <c r="S1502" s="9" t="str">
        <f t="shared" si="179"/>
        <v/>
      </c>
      <c r="T1502" s="2"/>
      <c r="U1502" s="2"/>
      <c r="V1502" s="2"/>
      <c r="W1502" s="2"/>
    </row>
    <row r="1503" spans="1:23" ht="14.5" hidden="1" x14ac:dyDescent="0.35">
      <c r="A1503" s="3" t="s">
        <v>2585</v>
      </c>
      <c r="B1503" s="3" t="str">
        <f>INDEX('Plant data'!D:D,MATCH('Blast furnaces'!$A1503,'Plant data'!$A:$A,0))</f>
        <v>Tangshan</v>
      </c>
      <c r="C1503" s="3" t="str">
        <f>INDEX('Plant data'!E:E,MATCH('Blast furnaces'!$A1503,'Plant data'!$A:$A,0))</f>
        <v>Hebei</v>
      </c>
      <c r="D1503" s="3" t="str">
        <f>INDEX('Plant data'!F:F,MATCH('Blast furnaces'!$A1503,'Plant data'!$A:$A,0))</f>
        <v>China</v>
      </c>
      <c r="E1503" s="3" t="s">
        <v>2586</v>
      </c>
      <c r="F1503" s="3" t="s">
        <v>62</v>
      </c>
      <c r="G1503" s="5" t="s">
        <v>2587</v>
      </c>
      <c r="H1503" s="3" t="s">
        <v>190</v>
      </c>
      <c r="I1503" s="3" t="s">
        <v>30</v>
      </c>
      <c r="J1503" s="3" t="s">
        <v>30</v>
      </c>
      <c r="K1503" s="3" t="s">
        <v>30</v>
      </c>
      <c r="L1503" s="3" t="s">
        <v>30</v>
      </c>
      <c r="M1503" s="6">
        <v>44138</v>
      </c>
      <c r="N1503" s="6">
        <v>44152</v>
      </c>
      <c r="O1503" s="3">
        <v>2020</v>
      </c>
      <c r="P1503" s="3">
        <v>1040</v>
      </c>
      <c r="Q1503" s="3">
        <v>1080</v>
      </c>
      <c r="R1503" s="8"/>
      <c r="S1503" s="9" t="str">
        <f t="shared" si="179"/>
        <v/>
      </c>
      <c r="T1503" s="2"/>
      <c r="U1503" s="2"/>
      <c r="V1503" s="2"/>
      <c r="W1503" s="2"/>
    </row>
    <row r="1504" spans="1:23" ht="14.5" hidden="1" x14ac:dyDescent="0.35">
      <c r="A1504" s="3" t="s">
        <v>2588</v>
      </c>
      <c r="B1504" s="3" t="str">
        <f>INDEX('Plant data'!D:D,MATCH('Blast furnaces'!$A1504,'Plant data'!$A:$A,0))</f>
        <v>Handan</v>
      </c>
      <c r="C1504" s="3" t="str">
        <f>INDEX('Plant data'!E:E,MATCH('Blast furnaces'!$A1504,'Plant data'!$A:$A,0))</f>
        <v>Hebei</v>
      </c>
      <c r="D1504" s="3" t="str">
        <f>INDEX('Plant data'!F:F,MATCH('Blast furnaces'!$A1504,'Plant data'!$A:$A,0))</f>
        <v>China</v>
      </c>
      <c r="E1504" s="3" t="s">
        <v>2589</v>
      </c>
      <c r="F1504" s="3" t="s">
        <v>62</v>
      </c>
      <c r="G1504" s="5" t="s">
        <v>2590</v>
      </c>
      <c r="H1504" s="3" t="s">
        <v>190</v>
      </c>
      <c r="I1504" s="3" t="s">
        <v>30</v>
      </c>
      <c r="J1504" s="3" t="s">
        <v>30</v>
      </c>
      <c r="K1504" s="3" t="s">
        <v>30</v>
      </c>
      <c r="L1504" s="3" t="s">
        <v>30</v>
      </c>
      <c r="M1504" s="3" t="s">
        <v>30</v>
      </c>
      <c r="N1504" s="3" t="s">
        <v>30</v>
      </c>
      <c r="O1504" s="3">
        <v>2022</v>
      </c>
      <c r="P1504" s="3">
        <v>530</v>
      </c>
      <c r="Q1504" s="3">
        <v>460</v>
      </c>
      <c r="R1504" s="8"/>
      <c r="S1504" s="9" t="str">
        <f t="shared" si="179"/>
        <v/>
      </c>
      <c r="T1504" s="2"/>
      <c r="U1504" s="2"/>
      <c r="V1504" s="2"/>
      <c r="W1504" s="2"/>
    </row>
    <row r="1505" spans="1:23" ht="14.5" hidden="1" x14ac:dyDescent="0.35">
      <c r="A1505" s="3" t="s">
        <v>2591</v>
      </c>
      <c r="B1505" s="3" t="str">
        <f>INDEX('Plant data'!D:D,MATCH('Blast furnaces'!$A1505,'Plant data'!$A:$A,0))</f>
        <v>Changge</v>
      </c>
      <c r="C1505" s="3" t="str">
        <f>INDEX('Plant data'!E:E,MATCH('Blast furnaces'!$A1505,'Plant data'!$A:$A,0))</f>
        <v>Henan</v>
      </c>
      <c r="D1505" s="3" t="str">
        <f>INDEX('Plant data'!F:F,MATCH('Blast furnaces'!$A1505,'Plant data'!$A:$A,0))</f>
        <v>China</v>
      </c>
      <c r="E1505" s="3" t="s">
        <v>2592</v>
      </c>
      <c r="F1505" s="3" t="s">
        <v>62</v>
      </c>
      <c r="G1505" s="5" t="s">
        <v>2593</v>
      </c>
      <c r="H1505" s="3" t="s">
        <v>29</v>
      </c>
      <c r="I1505" s="3" t="s">
        <v>30</v>
      </c>
      <c r="J1505" s="3" t="s">
        <v>30</v>
      </c>
      <c r="K1505" s="3" t="s">
        <v>30</v>
      </c>
      <c r="L1505" s="3" t="s">
        <v>30</v>
      </c>
      <c r="M1505" s="3" t="s">
        <v>30</v>
      </c>
      <c r="N1505" s="3" t="s">
        <v>30</v>
      </c>
      <c r="O1505" s="3" t="s">
        <v>30</v>
      </c>
      <c r="P1505" s="3">
        <v>450</v>
      </c>
      <c r="Q1505" s="3">
        <v>380</v>
      </c>
      <c r="R1505" s="8"/>
      <c r="S1505" s="9" t="str">
        <f t="shared" si="179"/>
        <v/>
      </c>
      <c r="T1505" s="9" t="str">
        <f t="shared" ref="T1505:T1508" si="183">IF(R1505="","",EDATE(S1505,240))</f>
        <v/>
      </c>
      <c r="U1505" s="2"/>
      <c r="V1505" s="2"/>
      <c r="W1505" s="2"/>
    </row>
    <row r="1506" spans="1:23" ht="14.5" hidden="1" x14ac:dyDescent="0.35">
      <c r="A1506" s="3" t="s">
        <v>2591</v>
      </c>
      <c r="B1506" s="3" t="str">
        <f>INDEX('Plant data'!D:D,MATCH('Blast furnaces'!$A1506,'Plant data'!$A:$A,0))</f>
        <v>Changge</v>
      </c>
      <c r="C1506" s="3" t="str">
        <f>INDEX('Plant data'!E:E,MATCH('Blast furnaces'!$A1506,'Plant data'!$A:$A,0))</f>
        <v>Henan</v>
      </c>
      <c r="D1506" s="3" t="str">
        <f>INDEX('Plant data'!F:F,MATCH('Blast furnaces'!$A1506,'Plant data'!$A:$A,0))</f>
        <v>China</v>
      </c>
      <c r="E1506" s="3" t="s">
        <v>2594</v>
      </c>
      <c r="F1506" s="3" t="s">
        <v>180</v>
      </c>
      <c r="G1506" s="5" t="s">
        <v>2593</v>
      </c>
      <c r="H1506" s="3" t="s">
        <v>29</v>
      </c>
      <c r="I1506" s="3" t="s">
        <v>30</v>
      </c>
      <c r="J1506" s="3" t="s">
        <v>30</v>
      </c>
      <c r="K1506" s="3" t="s">
        <v>30</v>
      </c>
      <c r="L1506" s="3" t="s">
        <v>30</v>
      </c>
      <c r="M1506" s="3" t="s">
        <v>30</v>
      </c>
      <c r="N1506" s="3" t="s">
        <v>30</v>
      </c>
      <c r="O1506" s="3" t="s">
        <v>30</v>
      </c>
      <c r="P1506" s="3">
        <v>450</v>
      </c>
      <c r="Q1506" s="3">
        <v>380</v>
      </c>
      <c r="R1506" s="8"/>
      <c r="S1506" s="9" t="str">
        <f t="shared" si="179"/>
        <v/>
      </c>
      <c r="T1506" s="9" t="str">
        <f t="shared" si="183"/>
        <v/>
      </c>
      <c r="U1506" s="2"/>
      <c r="V1506" s="2"/>
      <c r="W1506" s="2"/>
    </row>
    <row r="1507" spans="1:23" ht="14.5" hidden="1" x14ac:dyDescent="0.35">
      <c r="A1507" s="3" t="s">
        <v>2595</v>
      </c>
      <c r="B1507" s="3" t="str">
        <f>INDEX('Plant data'!D:D,MATCH('Blast furnaces'!$A1507,'Plant data'!$A:$A,0))</f>
        <v>Gudian</v>
      </c>
      <c r="C1507" s="3" t="str">
        <f>INDEX('Plant data'!E:E,MATCH('Blast furnaces'!$A1507,'Plant data'!$A:$A,0))</f>
        <v>Shanxi</v>
      </c>
      <c r="D1507" s="3" t="str">
        <f>INDEX('Plant data'!F:F,MATCH('Blast furnaces'!$A1507,'Plant data'!$A:$A,0))</f>
        <v>China</v>
      </c>
      <c r="E1507" s="3" t="s">
        <v>2596</v>
      </c>
      <c r="F1507" s="3" t="s">
        <v>62</v>
      </c>
      <c r="G1507" s="5" t="s">
        <v>2597</v>
      </c>
      <c r="H1507" s="3" t="s">
        <v>29</v>
      </c>
      <c r="I1507" s="3" t="s">
        <v>30</v>
      </c>
      <c r="J1507" s="3" t="s">
        <v>30</v>
      </c>
      <c r="K1507" s="3" t="s">
        <v>30</v>
      </c>
      <c r="L1507" s="3" t="s">
        <v>30</v>
      </c>
      <c r="M1507" s="3" t="s">
        <v>30</v>
      </c>
      <c r="N1507" s="3" t="s">
        <v>30</v>
      </c>
      <c r="O1507" s="3" t="s">
        <v>30</v>
      </c>
      <c r="P1507" s="3">
        <v>550</v>
      </c>
      <c r="Q1507" s="3">
        <v>450</v>
      </c>
      <c r="R1507" s="8"/>
      <c r="S1507" s="9" t="str">
        <f t="shared" si="179"/>
        <v/>
      </c>
      <c r="T1507" s="9" t="str">
        <f t="shared" si="183"/>
        <v/>
      </c>
      <c r="U1507" s="2"/>
      <c r="V1507" s="2"/>
      <c r="W1507" s="2"/>
    </row>
    <row r="1508" spans="1:23" ht="14.5" hidden="1" x14ac:dyDescent="0.35">
      <c r="A1508" s="3" t="s">
        <v>2595</v>
      </c>
      <c r="B1508" s="3" t="str">
        <f>INDEX('Plant data'!D:D,MATCH('Blast furnaces'!$A1508,'Plant data'!$A:$A,0))</f>
        <v>Gudian</v>
      </c>
      <c r="C1508" s="3" t="str">
        <f>INDEX('Plant data'!E:E,MATCH('Blast furnaces'!$A1508,'Plant data'!$A:$A,0))</f>
        <v>Shanxi</v>
      </c>
      <c r="D1508" s="3" t="str">
        <f>INDEX('Plant data'!F:F,MATCH('Blast furnaces'!$A1508,'Plant data'!$A:$A,0))</f>
        <v>China</v>
      </c>
      <c r="E1508" s="3" t="s">
        <v>2598</v>
      </c>
      <c r="F1508" s="3" t="s">
        <v>180</v>
      </c>
      <c r="G1508" s="5" t="s">
        <v>2597</v>
      </c>
      <c r="H1508" s="3" t="s">
        <v>29</v>
      </c>
      <c r="I1508" s="3" t="s">
        <v>30</v>
      </c>
      <c r="J1508" s="3" t="s">
        <v>30</v>
      </c>
      <c r="K1508" s="3" t="s">
        <v>30</v>
      </c>
      <c r="L1508" s="3" t="s">
        <v>30</v>
      </c>
      <c r="M1508" s="3" t="s">
        <v>30</v>
      </c>
      <c r="N1508" s="3" t="s">
        <v>30</v>
      </c>
      <c r="O1508" s="3" t="s">
        <v>30</v>
      </c>
      <c r="P1508" s="3">
        <v>550</v>
      </c>
      <c r="Q1508" s="3">
        <v>450</v>
      </c>
      <c r="R1508" s="8"/>
      <c r="S1508" s="9" t="str">
        <f t="shared" si="179"/>
        <v/>
      </c>
      <c r="T1508" s="9" t="str">
        <f t="shared" si="183"/>
        <v/>
      </c>
      <c r="U1508" s="2"/>
      <c r="V1508" s="2"/>
      <c r="W1508" s="2"/>
    </row>
    <row r="1509" spans="1:23" ht="14.5" hidden="1" x14ac:dyDescent="0.35">
      <c r="A1509" s="3" t="s">
        <v>2599</v>
      </c>
      <c r="B1509" s="3" t="str">
        <f>INDEX('Plant data'!D:D,MATCH('Blast furnaces'!$A1509,'Plant data'!$A:$A,0))</f>
        <v>unknown</v>
      </c>
      <c r="C1509" s="3" t="str">
        <f>INDEX('Plant data'!E:E,MATCH('Blast furnaces'!$A1509,'Plant data'!$A:$A,0))</f>
        <v>Jiangsu</v>
      </c>
      <c r="D1509" s="3" t="str">
        <f>INDEX('Plant data'!F:F,MATCH('Blast furnaces'!$A1509,'Plant data'!$A:$A,0))</f>
        <v>China</v>
      </c>
      <c r="E1509" s="3" t="s">
        <v>2600</v>
      </c>
      <c r="F1509" s="3" t="s">
        <v>27</v>
      </c>
      <c r="G1509" s="5" t="s">
        <v>2601</v>
      </c>
      <c r="H1509" s="3" t="s">
        <v>190</v>
      </c>
      <c r="I1509" s="3" t="s">
        <v>30</v>
      </c>
      <c r="J1509" s="3" t="s">
        <v>30</v>
      </c>
      <c r="K1509" s="3" t="s">
        <v>30</v>
      </c>
      <c r="L1509" s="3" t="s">
        <v>30</v>
      </c>
      <c r="M1509" s="6">
        <v>44963</v>
      </c>
      <c r="N1509" s="7">
        <v>44896</v>
      </c>
      <c r="O1509" s="4">
        <v>44986</v>
      </c>
      <c r="P1509" s="3">
        <v>650</v>
      </c>
      <c r="Q1509" s="3">
        <v>550</v>
      </c>
      <c r="R1509" s="8"/>
      <c r="S1509" s="9" t="str">
        <f t="shared" si="179"/>
        <v/>
      </c>
      <c r="T1509" s="2"/>
      <c r="U1509" s="2"/>
      <c r="V1509" s="2"/>
      <c r="W1509" s="2"/>
    </row>
    <row r="1510" spans="1:23" ht="14.5" hidden="1" x14ac:dyDescent="0.35">
      <c r="A1510" s="3" t="s">
        <v>2599</v>
      </c>
      <c r="B1510" s="3" t="str">
        <f>INDEX('Plant data'!D:D,MATCH('Blast furnaces'!$A1510,'Plant data'!$A:$A,0))</f>
        <v>unknown</v>
      </c>
      <c r="C1510" s="3" t="str">
        <f>INDEX('Plant data'!E:E,MATCH('Blast furnaces'!$A1510,'Plant data'!$A:$A,0))</f>
        <v>Jiangsu</v>
      </c>
      <c r="D1510" s="3" t="str">
        <f>INDEX('Plant data'!F:F,MATCH('Blast furnaces'!$A1510,'Plant data'!$A:$A,0))</f>
        <v>China</v>
      </c>
      <c r="E1510" s="3" t="s">
        <v>2602</v>
      </c>
      <c r="F1510" s="3" t="s">
        <v>62</v>
      </c>
      <c r="G1510" s="5" t="s">
        <v>2601</v>
      </c>
      <c r="H1510" s="3" t="s">
        <v>190</v>
      </c>
      <c r="I1510" s="3" t="s">
        <v>30</v>
      </c>
      <c r="J1510" s="3" t="s">
        <v>30</v>
      </c>
      <c r="K1510" s="3" t="s">
        <v>30</v>
      </c>
      <c r="L1510" s="3" t="s">
        <v>30</v>
      </c>
      <c r="M1510" s="3" t="s">
        <v>30</v>
      </c>
      <c r="N1510" s="7">
        <v>44896</v>
      </c>
      <c r="O1510" s="4">
        <v>44986</v>
      </c>
      <c r="P1510" s="3">
        <v>540</v>
      </c>
      <c r="Q1510" s="3">
        <v>450</v>
      </c>
      <c r="R1510" s="8"/>
      <c r="S1510" s="9" t="str">
        <f t="shared" si="179"/>
        <v/>
      </c>
      <c r="T1510" s="2"/>
      <c r="U1510" s="2"/>
      <c r="V1510" s="2"/>
      <c r="W1510" s="2"/>
    </row>
    <row r="1511" spans="1:23" ht="14.5" hidden="1" x14ac:dyDescent="0.35">
      <c r="A1511" s="3" t="s">
        <v>2599</v>
      </c>
      <c r="B1511" s="3" t="str">
        <f>INDEX('Plant data'!D:D,MATCH('Blast furnaces'!$A1511,'Plant data'!$A:$A,0))</f>
        <v>unknown</v>
      </c>
      <c r="C1511" s="3" t="str">
        <f>INDEX('Plant data'!E:E,MATCH('Blast furnaces'!$A1511,'Plant data'!$A:$A,0))</f>
        <v>Jiangsu</v>
      </c>
      <c r="D1511" s="3" t="str">
        <f>INDEX('Plant data'!F:F,MATCH('Blast furnaces'!$A1511,'Plant data'!$A:$A,0))</f>
        <v>China</v>
      </c>
      <c r="E1511" s="3" t="s">
        <v>2603</v>
      </c>
      <c r="F1511" s="3" t="s">
        <v>180</v>
      </c>
      <c r="G1511" s="5" t="s">
        <v>2601</v>
      </c>
      <c r="H1511" s="3" t="s">
        <v>190</v>
      </c>
      <c r="I1511" s="3" t="s">
        <v>30</v>
      </c>
      <c r="J1511" s="3" t="s">
        <v>30</v>
      </c>
      <c r="K1511" s="3" t="s">
        <v>30</v>
      </c>
      <c r="L1511" s="3" t="s">
        <v>30</v>
      </c>
      <c r="M1511" s="3" t="s">
        <v>30</v>
      </c>
      <c r="N1511" s="7">
        <v>44896</v>
      </c>
      <c r="O1511" s="4">
        <v>44986</v>
      </c>
      <c r="P1511" s="3">
        <v>660</v>
      </c>
      <c r="Q1511" s="3">
        <v>550</v>
      </c>
      <c r="R1511" s="8"/>
      <c r="S1511" s="9" t="str">
        <f t="shared" si="179"/>
        <v/>
      </c>
      <c r="T1511" s="2"/>
      <c r="U1511" s="2"/>
      <c r="V1511" s="2"/>
      <c r="W1511" s="2"/>
    </row>
    <row r="1512" spans="1:23" ht="14.5" hidden="1" x14ac:dyDescent="0.35">
      <c r="A1512" s="3" t="s">
        <v>2599</v>
      </c>
      <c r="B1512" s="3" t="str">
        <f>INDEX('Plant data'!D:D,MATCH('Blast furnaces'!$A1512,'Plant data'!$A:$A,0))</f>
        <v>unknown</v>
      </c>
      <c r="C1512" s="3" t="str">
        <f>INDEX('Plant data'!E:E,MATCH('Blast furnaces'!$A1512,'Plant data'!$A:$A,0))</f>
        <v>Jiangsu</v>
      </c>
      <c r="D1512" s="3" t="str">
        <f>INDEX('Plant data'!F:F,MATCH('Blast furnaces'!$A1512,'Plant data'!$A:$A,0))</f>
        <v>China</v>
      </c>
      <c r="E1512" s="3" t="s">
        <v>2604</v>
      </c>
      <c r="F1512" s="3" t="s">
        <v>33</v>
      </c>
      <c r="G1512" s="5" t="s">
        <v>2601</v>
      </c>
      <c r="H1512" s="3" t="s">
        <v>190</v>
      </c>
      <c r="I1512" s="3" t="s">
        <v>30</v>
      </c>
      <c r="J1512" s="3" t="s">
        <v>30</v>
      </c>
      <c r="K1512" s="3" t="s">
        <v>30</v>
      </c>
      <c r="L1512" s="3" t="s">
        <v>30</v>
      </c>
      <c r="M1512" s="6">
        <v>44963</v>
      </c>
      <c r="N1512" s="7">
        <v>44896</v>
      </c>
      <c r="O1512" s="4">
        <v>44986</v>
      </c>
      <c r="P1512" s="3">
        <v>550</v>
      </c>
      <c r="Q1512" s="3">
        <v>450</v>
      </c>
      <c r="R1512" s="8"/>
      <c r="S1512" s="9" t="str">
        <f t="shared" si="179"/>
        <v/>
      </c>
      <c r="T1512" s="2"/>
      <c r="U1512" s="2"/>
      <c r="V1512" s="2"/>
      <c r="W1512" s="2"/>
    </row>
    <row r="1513" spans="1:23" ht="14.5" hidden="1" x14ac:dyDescent="0.35">
      <c r="A1513" s="3" t="s">
        <v>2605</v>
      </c>
      <c r="B1513" s="3" t="str">
        <f>INDEX('Plant data'!D:D,MATCH('Blast furnaces'!$A1513,'Plant data'!$A:$A,0))</f>
        <v>unknown</v>
      </c>
      <c r="C1513" s="3" t="str">
        <f>INDEX('Plant data'!E:E,MATCH('Blast furnaces'!$A1513,'Plant data'!$A:$A,0))</f>
        <v>Jiangsu</v>
      </c>
      <c r="D1513" s="3" t="str">
        <f>INDEX('Plant data'!F:F,MATCH('Blast furnaces'!$A1513,'Plant data'!$A:$A,0))</f>
        <v>China</v>
      </c>
      <c r="E1513" s="3" t="s">
        <v>2606</v>
      </c>
      <c r="F1513" s="3" t="s">
        <v>180</v>
      </c>
      <c r="G1513" s="5" t="s">
        <v>2607</v>
      </c>
      <c r="H1513" s="3" t="s">
        <v>190</v>
      </c>
      <c r="I1513" s="3" t="s">
        <v>30</v>
      </c>
      <c r="J1513" s="3" t="s">
        <v>30</v>
      </c>
      <c r="K1513" s="3" t="s">
        <v>30</v>
      </c>
      <c r="L1513" s="3" t="s">
        <v>30</v>
      </c>
      <c r="M1513" s="3" t="s">
        <v>30</v>
      </c>
      <c r="N1513" s="3" t="s">
        <v>30</v>
      </c>
      <c r="O1513" s="4">
        <v>43983</v>
      </c>
      <c r="P1513" s="3">
        <v>650</v>
      </c>
      <c r="Q1513" s="3">
        <v>550</v>
      </c>
      <c r="R1513" s="4">
        <v>44287</v>
      </c>
      <c r="S1513" s="9">
        <f t="shared" si="179"/>
        <v>44287</v>
      </c>
      <c r="T1513" s="2"/>
      <c r="U1513" s="2"/>
      <c r="V1513" s="2"/>
      <c r="W1513" s="2"/>
    </row>
    <row r="1514" spans="1:23" ht="14.5" hidden="1" x14ac:dyDescent="0.35">
      <c r="A1514" s="3" t="s">
        <v>2605</v>
      </c>
      <c r="B1514" s="3" t="str">
        <f>INDEX('Plant data'!D:D,MATCH('Blast furnaces'!$A1514,'Plant data'!$A:$A,0))</f>
        <v>unknown</v>
      </c>
      <c r="C1514" s="3" t="str">
        <f>INDEX('Plant data'!E:E,MATCH('Blast furnaces'!$A1514,'Plant data'!$A:$A,0))</f>
        <v>Jiangsu</v>
      </c>
      <c r="D1514" s="3" t="str">
        <f>INDEX('Plant data'!F:F,MATCH('Blast furnaces'!$A1514,'Plant data'!$A:$A,0))</f>
        <v>China</v>
      </c>
      <c r="E1514" s="3" t="s">
        <v>2608</v>
      </c>
      <c r="F1514" s="3" t="s">
        <v>62</v>
      </c>
      <c r="G1514" s="5" t="s">
        <v>2607</v>
      </c>
      <c r="H1514" s="3" t="s">
        <v>190</v>
      </c>
      <c r="I1514" s="3" t="s">
        <v>30</v>
      </c>
      <c r="J1514" s="3" t="s">
        <v>30</v>
      </c>
      <c r="K1514" s="3" t="s">
        <v>30</v>
      </c>
      <c r="L1514" s="3" t="s">
        <v>30</v>
      </c>
      <c r="M1514" s="3" t="s">
        <v>30</v>
      </c>
      <c r="N1514" s="3" t="s">
        <v>30</v>
      </c>
      <c r="O1514" s="4">
        <v>43983</v>
      </c>
      <c r="P1514" s="3">
        <v>550</v>
      </c>
      <c r="Q1514" s="3">
        <v>450</v>
      </c>
      <c r="R1514" s="8"/>
      <c r="S1514" s="9" t="str">
        <f t="shared" si="179"/>
        <v/>
      </c>
      <c r="T1514" s="2"/>
      <c r="U1514" s="2"/>
      <c r="V1514" s="2"/>
      <c r="W1514" s="2"/>
    </row>
    <row r="1515" spans="1:23" ht="14.5" hidden="1" x14ac:dyDescent="0.35">
      <c r="A1515" s="3" t="s">
        <v>2609</v>
      </c>
      <c r="B1515" s="3" t="str">
        <f>INDEX('Plant data'!D:D,MATCH('Blast furnaces'!$A1515,'Plant data'!$A:$A,0))</f>
        <v>Liguo</v>
      </c>
      <c r="C1515" s="3" t="str">
        <f>INDEX('Plant data'!E:E,MATCH('Blast furnaces'!$A1515,'Plant data'!$A:$A,0))</f>
        <v>Jiangsu</v>
      </c>
      <c r="D1515" s="3" t="str">
        <f>INDEX('Plant data'!F:F,MATCH('Blast furnaces'!$A1515,'Plant data'!$A:$A,0))</f>
        <v>China</v>
      </c>
      <c r="E1515" s="3" t="s">
        <v>2610</v>
      </c>
      <c r="F1515" s="3" t="s">
        <v>180</v>
      </c>
      <c r="G1515" s="5" t="s">
        <v>2611</v>
      </c>
      <c r="H1515" s="3" t="s">
        <v>190</v>
      </c>
      <c r="I1515" s="3" t="s">
        <v>30</v>
      </c>
      <c r="J1515" s="3" t="s">
        <v>30</v>
      </c>
      <c r="K1515" s="3" t="s">
        <v>30</v>
      </c>
      <c r="L1515" s="3" t="s">
        <v>30</v>
      </c>
      <c r="M1515" s="3" t="s">
        <v>30</v>
      </c>
      <c r="N1515" s="3" t="s">
        <v>30</v>
      </c>
      <c r="O1515" s="6">
        <v>43336</v>
      </c>
      <c r="P1515" s="3">
        <v>550</v>
      </c>
      <c r="Q1515" s="3">
        <v>450</v>
      </c>
      <c r="R1515" s="8"/>
      <c r="S1515" s="9" t="str">
        <f t="shared" si="179"/>
        <v/>
      </c>
      <c r="T1515" s="2"/>
      <c r="U1515" s="2"/>
      <c r="V1515" s="2"/>
      <c r="W1515" s="2"/>
    </row>
    <row r="1516" spans="1:23" ht="14.5" hidden="1" x14ac:dyDescent="0.35">
      <c r="A1516" s="3" t="s">
        <v>2609</v>
      </c>
      <c r="B1516" s="3" t="str">
        <f>INDEX('Plant data'!D:D,MATCH('Blast furnaces'!$A1516,'Plant data'!$A:$A,0))</f>
        <v>Liguo</v>
      </c>
      <c r="C1516" s="3" t="str">
        <f>INDEX('Plant data'!E:E,MATCH('Blast furnaces'!$A1516,'Plant data'!$A:$A,0))</f>
        <v>Jiangsu</v>
      </c>
      <c r="D1516" s="3" t="str">
        <f>INDEX('Plant data'!F:F,MATCH('Blast furnaces'!$A1516,'Plant data'!$A:$A,0))</f>
        <v>China</v>
      </c>
      <c r="E1516" s="3" t="s">
        <v>2612</v>
      </c>
      <c r="F1516" s="3" t="s">
        <v>62</v>
      </c>
      <c r="G1516" s="5" t="s">
        <v>2611</v>
      </c>
      <c r="H1516" s="3" t="s">
        <v>190</v>
      </c>
      <c r="I1516" s="3" t="s">
        <v>30</v>
      </c>
      <c r="J1516" s="3" t="s">
        <v>30</v>
      </c>
      <c r="K1516" s="3" t="s">
        <v>30</v>
      </c>
      <c r="L1516" s="3" t="s">
        <v>30</v>
      </c>
      <c r="M1516" s="3" t="s">
        <v>30</v>
      </c>
      <c r="N1516" s="3" t="s">
        <v>30</v>
      </c>
      <c r="O1516" s="6">
        <v>43336</v>
      </c>
      <c r="P1516" s="3">
        <v>550</v>
      </c>
      <c r="Q1516" s="3">
        <v>450</v>
      </c>
      <c r="R1516" s="8"/>
      <c r="S1516" s="9" t="str">
        <f t="shared" si="179"/>
        <v/>
      </c>
      <c r="T1516" s="2"/>
      <c r="U1516" s="2"/>
      <c r="V1516" s="2"/>
      <c r="W1516" s="2"/>
    </row>
    <row r="1517" spans="1:23" ht="14.5" hidden="1" x14ac:dyDescent="0.35">
      <c r="A1517" s="3" t="s">
        <v>2613</v>
      </c>
      <c r="B1517" s="3" t="str">
        <f>INDEX('Plant data'!D:D,MATCH('Blast furnaces'!$A1517,'Plant data'!$A:$A,0))</f>
        <v>Tangshan</v>
      </c>
      <c r="C1517" s="3" t="str">
        <f>INDEX('Plant data'!E:E,MATCH('Blast furnaces'!$A1517,'Plant data'!$A:$A,0))</f>
        <v>Hebei</v>
      </c>
      <c r="D1517" s="3" t="str">
        <f>INDEX('Plant data'!F:F,MATCH('Blast furnaces'!$A1517,'Plant data'!$A:$A,0))</f>
        <v>China</v>
      </c>
      <c r="E1517" s="3" t="s">
        <v>2614</v>
      </c>
      <c r="F1517" s="3" t="s">
        <v>62</v>
      </c>
      <c r="G1517" s="5" t="s">
        <v>2615</v>
      </c>
      <c r="H1517" s="3" t="s">
        <v>64</v>
      </c>
      <c r="I1517" s="3">
        <v>2018</v>
      </c>
      <c r="J1517" s="3" t="s">
        <v>30</v>
      </c>
      <c r="K1517" s="3" t="s">
        <v>30</v>
      </c>
      <c r="L1517" s="3" t="s">
        <v>30</v>
      </c>
      <c r="M1517" s="3" t="s">
        <v>30</v>
      </c>
      <c r="N1517" s="3" t="s">
        <v>30</v>
      </c>
      <c r="O1517" s="3" t="s">
        <v>30</v>
      </c>
      <c r="P1517" s="3">
        <v>2050</v>
      </c>
      <c r="Q1517" s="3">
        <v>2400</v>
      </c>
      <c r="R1517" s="8"/>
      <c r="S1517" s="9" t="str">
        <f t="shared" si="179"/>
        <v/>
      </c>
      <c r="T1517" s="2"/>
      <c r="U1517" s="2"/>
      <c r="V1517" s="2"/>
      <c r="W1517" s="2"/>
    </row>
    <row r="1518" spans="1:23" ht="14.5" hidden="1" x14ac:dyDescent="0.35">
      <c r="A1518" s="3" t="s">
        <v>2616</v>
      </c>
      <c r="B1518" s="3" t="str">
        <f>INDEX('Plant data'!D:D,MATCH('Blast furnaces'!$A1518,'Plant data'!$A:$A,0))</f>
        <v>Baotou</v>
      </c>
      <c r="C1518" s="3" t="str">
        <f>INDEX('Plant data'!E:E,MATCH('Blast furnaces'!$A1518,'Plant data'!$A:$A,0))</f>
        <v>Inner Mongolia</v>
      </c>
      <c r="D1518" s="3" t="str">
        <f>INDEX('Plant data'!F:F,MATCH('Blast furnaces'!$A1518,'Plant data'!$A:$A,0))</f>
        <v>China</v>
      </c>
      <c r="E1518" s="3" t="s">
        <v>2617</v>
      </c>
      <c r="F1518" s="3" t="s">
        <v>62</v>
      </c>
      <c r="G1518" s="5" t="s">
        <v>2618</v>
      </c>
      <c r="H1518" s="3" t="s">
        <v>190</v>
      </c>
      <c r="I1518" s="3" t="s">
        <v>30</v>
      </c>
      <c r="J1518" s="3" t="s">
        <v>30</v>
      </c>
      <c r="K1518" s="3" t="s">
        <v>30</v>
      </c>
      <c r="L1518" s="3" t="s">
        <v>30</v>
      </c>
      <c r="M1518" s="7">
        <v>44470</v>
      </c>
      <c r="N1518" s="3">
        <v>2021</v>
      </c>
      <c r="O1518" s="4">
        <v>45474</v>
      </c>
      <c r="P1518" s="3">
        <v>500</v>
      </c>
      <c r="Q1518" s="3">
        <v>580</v>
      </c>
      <c r="R1518" s="8"/>
      <c r="S1518" s="9" t="str">
        <f t="shared" si="179"/>
        <v/>
      </c>
      <c r="T1518" s="2"/>
      <c r="U1518" s="2"/>
      <c r="V1518" s="2"/>
      <c r="W1518" s="2"/>
    </row>
    <row r="1519" spans="1:23" ht="14.5" hidden="1" x14ac:dyDescent="0.35">
      <c r="A1519" s="3" t="s">
        <v>2616</v>
      </c>
      <c r="B1519" s="3" t="str">
        <f>INDEX('Plant data'!D:D,MATCH('Blast furnaces'!$A1519,'Plant data'!$A:$A,0))</f>
        <v>Baotou</v>
      </c>
      <c r="C1519" s="3" t="str">
        <f>INDEX('Plant data'!E:E,MATCH('Blast furnaces'!$A1519,'Plant data'!$A:$A,0))</f>
        <v>Inner Mongolia</v>
      </c>
      <c r="D1519" s="3" t="str">
        <f>INDEX('Plant data'!F:F,MATCH('Blast furnaces'!$A1519,'Plant data'!$A:$A,0))</f>
        <v>China</v>
      </c>
      <c r="E1519" s="3" t="s">
        <v>2619</v>
      </c>
      <c r="F1519" s="3" t="s">
        <v>180</v>
      </c>
      <c r="G1519" s="5" t="s">
        <v>2618</v>
      </c>
      <c r="H1519" s="3" t="s">
        <v>224</v>
      </c>
      <c r="I1519" s="6">
        <v>44490</v>
      </c>
      <c r="J1519" s="6">
        <v>45447</v>
      </c>
      <c r="K1519" s="3" t="s">
        <v>30</v>
      </c>
      <c r="L1519" s="3" t="s">
        <v>30</v>
      </c>
      <c r="M1519" s="3" t="s">
        <v>30</v>
      </c>
      <c r="N1519" s="3" t="s">
        <v>30</v>
      </c>
      <c r="O1519" s="3" t="s">
        <v>30</v>
      </c>
      <c r="P1519" s="3">
        <v>1130</v>
      </c>
      <c r="Q1519" s="3">
        <v>1200</v>
      </c>
      <c r="R1519" s="8"/>
      <c r="S1519" s="9" t="str">
        <f t="shared" si="179"/>
        <v/>
      </c>
      <c r="T1519" s="2"/>
      <c r="U1519" s="2"/>
      <c r="V1519" s="2"/>
      <c r="W1519" s="2"/>
    </row>
    <row r="1520" spans="1:23" ht="14.5" hidden="1" x14ac:dyDescent="0.35">
      <c r="A1520" s="3" t="s">
        <v>2620</v>
      </c>
      <c r="B1520" s="3" t="str">
        <f>INDEX('Plant data'!D:D,MATCH('Blast furnaces'!$A1520,'Plant data'!$A:$A,0))</f>
        <v>Burhantu</v>
      </c>
      <c r="C1520" s="3" t="str">
        <f>INDEX('Plant data'!E:E,MATCH('Blast furnaces'!$A1520,'Plant data'!$A:$A,0))</f>
        <v>Inner Mongolia</v>
      </c>
      <c r="D1520" s="3" t="str">
        <f>INDEX('Plant data'!F:F,MATCH('Blast furnaces'!$A1520,'Plant data'!$A:$A,0))</f>
        <v>China</v>
      </c>
      <c r="E1520" s="3" t="s">
        <v>2621</v>
      </c>
      <c r="F1520" s="3" t="s">
        <v>62</v>
      </c>
      <c r="G1520" s="5" t="s">
        <v>2622</v>
      </c>
      <c r="H1520" s="3" t="s">
        <v>64</v>
      </c>
      <c r="I1520" s="7">
        <v>44166</v>
      </c>
      <c r="J1520" s="3" t="s">
        <v>30</v>
      </c>
      <c r="K1520" s="3" t="s">
        <v>30</v>
      </c>
      <c r="L1520" s="3" t="s">
        <v>30</v>
      </c>
      <c r="M1520" s="3" t="s">
        <v>30</v>
      </c>
      <c r="N1520" s="3" t="s">
        <v>30</v>
      </c>
      <c r="O1520" s="3" t="s">
        <v>30</v>
      </c>
      <c r="P1520" s="3">
        <v>1150</v>
      </c>
      <c r="Q1520" s="3">
        <v>1250</v>
      </c>
      <c r="R1520" s="8"/>
      <c r="S1520" s="9" t="str">
        <f t="shared" si="179"/>
        <v/>
      </c>
      <c r="T1520" s="2"/>
      <c r="U1520" s="2"/>
      <c r="V1520" s="2"/>
      <c r="W1520" s="2"/>
    </row>
    <row r="1521" spans="1:23" ht="14.5" hidden="1" x14ac:dyDescent="0.35">
      <c r="A1521" s="3" t="s">
        <v>2623</v>
      </c>
      <c r="B1521" s="3" t="str">
        <f>INDEX('Plant data'!D:D,MATCH('Blast furnaces'!$A1521,'Plant data'!$A:$A,0))</f>
        <v>Jianglou</v>
      </c>
      <c r="C1521" s="3" t="str">
        <f>INDEX('Plant data'!E:E,MATCH('Blast furnaces'!$A1521,'Plant data'!$A:$A,0))</f>
        <v>Shandong</v>
      </c>
      <c r="D1521" s="3" t="str">
        <f>INDEX('Plant data'!F:F,MATCH('Blast furnaces'!$A1521,'Plant data'!$A:$A,0))</f>
        <v>China</v>
      </c>
      <c r="E1521" s="3" t="s">
        <v>2624</v>
      </c>
      <c r="F1521" s="3" t="s">
        <v>33</v>
      </c>
      <c r="G1521" s="5" t="s">
        <v>2625</v>
      </c>
      <c r="H1521" s="3" t="s">
        <v>190</v>
      </c>
      <c r="I1521" s="3" t="s">
        <v>30</v>
      </c>
      <c r="J1521" s="3" t="s">
        <v>30</v>
      </c>
      <c r="K1521" s="3" t="s">
        <v>30</v>
      </c>
      <c r="L1521" s="3" t="s">
        <v>30</v>
      </c>
      <c r="M1521" s="3" t="s">
        <v>30</v>
      </c>
      <c r="N1521" s="3" t="s">
        <v>30</v>
      </c>
      <c r="O1521" s="6">
        <v>44432</v>
      </c>
      <c r="P1521" s="3">
        <v>1220</v>
      </c>
      <c r="Q1521" s="3">
        <v>1350</v>
      </c>
      <c r="R1521" s="8"/>
      <c r="S1521" s="9" t="str">
        <f t="shared" si="179"/>
        <v/>
      </c>
      <c r="T1521" s="2"/>
      <c r="U1521" s="2"/>
      <c r="V1521" s="2"/>
      <c r="W1521" s="2"/>
    </row>
    <row r="1522" spans="1:23" ht="14.5" hidden="1" x14ac:dyDescent="0.35">
      <c r="A1522" s="3" t="s">
        <v>2623</v>
      </c>
      <c r="B1522" s="3" t="str">
        <f>INDEX('Plant data'!D:D,MATCH('Blast furnaces'!$A1522,'Plant data'!$A:$A,0))</f>
        <v>Jianglou</v>
      </c>
      <c r="C1522" s="3" t="str">
        <f>INDEX('Plant data'!E:E,MATCH('Blast furnaces'!$A1522,'Plant data'!$A:$A,0))</f>
        <v>Shandong</v>
      </c>
      <c r="D1522" s="3" t="str">
        <f>INDEX('Plant data'!F:F,MATCH('Blast furnaces'!$A1522,'Plant data'!$A:$A,0))</f>
        <v>China</v>
      </c>
      <c r="E1522" s="3" t="s">
        <v>2626</v>
      </c>
      <c r="F1522" s="3" t="s">
        <v>27</v>
      </c>
      <c r="G1522" s="5" t="s">
        <v>2625</v>
      </c>
      <c r="H1522" s="3" t="s">
        <v>190</v>
      </c>
      <c r="I1522" s="3" t="s">
        <v>30</v>
      </c>
      <c r="J1522" s="3" t="s">
        <v>30</v>
      </c>
      <c r="K1522" s="3" t="s">
        <v>30</v>
      </c>
      <c r="L1522" s="3" t="s">
        <v>30</v>
      </c>
      <c r="M1522" s="3" t="s">
        <v>30</v>
      </c>
      <c r="N1522" s="3" t="s">
        <v>30</v>
      </c>
      <c r="O1522" s="6">
        <v>44900</v>
      </c>
      <c r="P1522" s="3">
        <v>1220</v>
      </c>
      <c r="Q1522" s="3">
        <v>1350</v>
      </c>
      <c r="R1522" s="8"/>
      <c r="S1522" s="9" t="str">
        <f t="shared" si="179"/>
        <v/>
      </c>
      <c r="T1522" s="2"/>
      <c r="U1522" s="2"/>
      <c r="V1522" s="2"/>
      <c r="W1522" s="2"/>
    </row>
    <row r="1523" spans="1:23" ht="14.5" hidden="1" x14ac:dyDescent="0.35">
      <c r="A1523" s="3" t="s">
        <v>2627</v>
      </c>
      <c r="B1523" s="3" t="str">
        <f>INDEX('Plant data'!D:D,MATCH('Blast furnaces'!$A1523,'Plant data'!$A:$A,0))</f>
        <v>unknown</v>
      </c>
      <c r="C1523" s="3" t="str">
        <f>INDEX('Plant data'!E:E,MATCH('Blast furnaces'!$A1523,'Plant data'!$A:$A,0))</f>
        <v>Ningxia</v>
      </c>
      <c r="D1523" s="3" t="str">
        <f>INDEX('Plant data'!F:F,MATCH('Blast furnaces'!$A1523,'Plant data'!$A:$A,0))</f>
        <v>China</v>
      </c>
      <c r="E1523" s="3" t="s">
        <v>2628</v>
      </c>
      <c r="F1523" s="3" t="s">
        <v>62</v>
      </c>
      <c r="G1523" s="5" t="s">
        <v>2629</v>
      </c>
      <c r="H1523" s="3" t="s">
        <v>190</v>
      </c>
      <c r="I1523" s="3" t="s">
        <v>30</v>
      </c>
      <c r="J1523" s="3" t="s">
        <v>30</v>
      </c>
      <c r="K1523" s="3" t="s">
        <v>30</v>
      </c>
      <c r="L1523" s="3" t="s">
        <v>30</v>
      </c>
      <c r="M1523" s="6">
        <v>43719</v>
      </c>
      <c r="N1523" s="3" t="s">
        <v>30</v>
      </c>
      <c r="O1523" s="7">
        <v>44501</v>
      </c>
      <c r="P1523" s="3">
        <v>700</v>
      </c>
      <c r="Q1523" s="3">
        <v>600</v>
      </c>
      <c r="R1523" s="8"/>
      <c r="S1523" s="9" t="str">
        <f t="shared" si="179"/>
        <v/>
      </c>
      <c r="T1523" s="2"/>
      <c r="U1523" s="2"/>
      <c r="V1523" s="2"/>
      <c r="W1523" s="2"/>
    </row>
    <row r="1524" spans="1:23" ht="14.5" hidden="1" x14ac:dyDescent="0.35">
      <c r="A1524" s="3" t="s">
        <v>2627</v>
      </c>
      <c r="B1524" s="3" t="str">
        <f>INDEX('Plant data'!D:D,MATCH('Blast furnaces'!$A1524,'Plant data'!$A:$A,0))</f>
        <v>unknown</v>
      </c>
      <c r="C1524" s="3" t="str">
        <f>INDEX('Plant data'!E:E,MATCH('Blast furnaces'!$A1524,'Plant data'!$A:$A,0))</f>
        <v>Ningxia</v>
      </c>
      <c r="D1524" s="3" t="str">
        <f>INDEX('Plant data'!F:F,MATCH('Blast furnaces'!$A1524,'Plant data'!$A:$A,0))</f>
        <v>China</v>
      </c>
      <c r="E1524" s="3" t="s">
        <v>2630</v>
      </c>
      <c r="F1524" s="3" t="s">
        <v>180</v>
      </c>
      <c r="G1524" s="5" t="s">
        <v>2629</v>
      </c>
      <c r="H1524" s="3" t="s">
        <v>190</v>
      </c>
      <c r="I1524" s="3" t="s">
        <v>30</v>
      </c>
      <c r="J1524" s="3" t="s">
        <v>30</v>
      </c>
      <c r="K1524" s="3" t="s">
        <v>30</v>
      </c>
      <c r="L1524" s="3" t="s">
        <v>30</v>
      </c>
      <c r="M1524" s="6">
        <v>43719</v>
      </c>
      <c r="N1524" s="3" t="s">
        <v>30</v>
      </c>
      <c r="O1524" s="7">
        <v>44501</v>
      </c>
      <c r="P1524" s="3">
        <v>700</v>
      </c>
      <c r="Q1524" s="3">
        <v>600</v>
      </c>
      <c r="R1524" s="8"/>
      <c r="S1524" s="9" t="str">
        <f t="shared" si="179"/>
        <v/>
      </c>
      <c r="T1524" s="2"/>
      <c r="U1524" s="2"/>
      <c r="V1524" s="2"/>
      <c r="W1524" s="2"/>
    </row>
    <row r="1525" spans="1:23" ht="14.5" hidden="1" x14ac:dyDescent="0.35">
      <c r="A1525" s="3" t="s">
        <v>2631</v>
      </c>
      <c r="B1525" s="3" t="str">
        <f>INDEX('Plant data'!D:D,MATCH('Blast furnaces'!$A1525,'Plant data'!$A:$A,0))</f>
        <v>unknown</v>
      </c>
      <c r="C1525" s="3" t="str">
        <f>INDEX('Plant data'!E:E,MATCH('Blast furnaces'!$A1525,'Plant data'!$A:$A,0))</f>
        <v>Shandong</v>
      </c>
      <c r="D1525" s="3" t="str">
        <f>INDEX('Plant data'!F:F,MATCH('Blast furnaces'!$A1525,'Plant data'!$A:$A,0))</f>
        <v>China</v>
      </c>
      <c r="E1525" s="3" t="s">
        <v>2632</v>
      </c>
      <c r="F1525" s="3" t="s">
        <v>33</v>
      </c>
      <c r="G1525" s="5" t="s">
        <v>2633</v>
      </c>
      <c r="H1525" s="3" t="s">
        <v>29</v>
      </c>
      <c r="I1525" s="6">
        <v>43186</v>
      </c>
      <c r="J1525" s="3" t="s">
        <v>30</v>
      </c>
      <c r="K1525" s="3">
        <v>2021</v>
      </c>
      <c r="L1525" s="3">
        <v>4</v>
      </c>
      <c r="M1525" s="3" t="s">
        <v>30</v>
      </c>
      <c r="N1525" s="3" t="s">
        <v>30</v>
      </c>
      <c r="O1525" s="3" t="s">
        <v>30</v>
      </c>
      <c r="P1525" s="3">
        <v>3040</v>
      </c>
      <c r="Q1525" s="3">
        <v>3800</v>
      </c>
      <c r="R1525" s="8"/>
      <c r="S1525" s="9" t="str">
        <f t="shared" si="179"/>
        <v/>
      </c>
      <c r="T1525" s="9" t="str">
        <f>IF(R1525="","",EDATE(S1525,240))</f>
        <v/>
      </c>
      <c r="U1525" s="2"/>
      <c r="V1525" s="2"/>
      <c r="W1525" s="2"/>
    </row>
    <row r="1526" spans="1:23" ht="14.5" hidden="1" x14ac:dyDescent="0.35">
      <c r="A1526" s="3" t="s">
        <v>2631</v>
      </c>
      <c r="B1526" s="3" t="str">
        <f>INDEX('Plant data'!D:D,MATCH('Blast furnaces'!$A1526,'Plant data'!$A:$A,0))</f>
        <v>unknown</v>
      </c>
      <c r="C1526" s="3" t="str">
        <f>INDEX('Plant data'!E:E,MATCH('Blast furnaces'!$A1526,'Plant data'!$A:$A,0))</f>
        <v>Shandong</v>
      </c>
      <c r="D1526" s="3" t="str">
        <f>INDEX('Plant data'!F:F,MATCH('Blast furnaces'!$A1526,'Plant data'!$A:$A,0))</f>
        <v>China</v>
      </c>
      <c r="E1526" s="3" t="s">
        <v>2634</v>
      </c>
      <c r="F1526" s="3" t="s">
        <v>27</v>
      </c>
      <c r="G1526" s="5" t="s">
        <v>2633</v>
      </c>
      <c r="H1526" s="3" t="s">
        <v>64</v>
      </c>
      <c r="I1526" s="3">
        <v>2018</v>
      </c>
      <c r="J1526" s="6">
        <v>44246</v>
      </c>
      <c r="K1526" s="3" t="s">
        <v>30</v>
      </c>
      <c r="L1526" s="3" t="s">
        <v>30</v>
      </c>
      <c r="M1526" s="3" t="s">
        <v>30</v>
      </c>
      <c r="N1526" s="3" t="s">
        <v>30</v>
      </c>
      <c r="O1526" s="3" t="s">
        <v>30</v>
      </c>
      <c r="P1526" s="3">
        <v>3040</v>
      </c>
      <c r="Q1526" s="3">
        <v>3800</v>
      </c>
      <c r="R1526" s="8"/>
      <c r="S1526" s="9" t="str">
        <f t="shared" si="179"/>
        <v/>
      </c>
      <c r="T1526" s="2"/>
      <c r="U1526" s="2"/>
      <c r="V1526" s="2"/>
      <c r="W1526" s="2"/>
    </row>
    <row r="1527" spans="1:23" ht="14.5" hidden="1" x14ac:dyDescent="0.35">
      <c r="A1527" s="3" t="s">
        <v>2635</v>
      </c>
      <c r="B1527" s="3" t="str">
        <f>INDEX('Plant data'!D:D,MATCH('Blast furnaces'!$A1527,'Plant data'!$A:$A,0))</f>
        <v>Taiyuan</v>
      </c>
      <c r="C1527" s="3" t="str">
        <f>INDEX('Plant data'!E:E,MATCH('Blast furnaces'!$A1527,'Plant data'!$A:$A,0))</f>
        <v>Shanxi</v>
      </c>
      <c r="D1527" s="3" t="str">
        <f>INDEX('Plant data'!F:F,MATCH('Blast furnaces'!$A1527,'Plant data'!$A:$A,0))</f>
        <v>China</v>
      </c>
      <c r="E1527" s="3" t="s">
        <v>2636</v>
      </c>
      <c r="F1527" s="3" t="s">
        <v>62</v>
      </c>
      <c r="G1527" s="5" t="s">
        <v>2637</v>
      </c>
      <c r="H1527" s="3" t="s">
        <v>313</v>
      </c>
      <c r="I1527" s="4">
        <v>44317</v>
      </c>
      <c r="J1527" s="3" t="s">
        <v>30</v>
      </c>
      <c r="K1527" s="3" t="s">
        <v>30</v>
      </c>
      <c r="L1527" s="3" t="s">
        <v>30</v>
      </c>
      <c r="M1527" s="3" t="s">
        <v>30</v>
      </c>
      <c r="N1527" s="3" t="s">
        <v>30</v>
      </c>
      <c r="O1527" s="3" t="s">
        <v>30</v>
      </c>
      <c r="P1527" s="3">
        <v>1759</v>
      </c>
      <c r="Q1527" s="3">
        <v>2050</v>
      </c>
      <c r="R1527" s="8"/>
      <c r="S1527" s="9" t="str">
        <f t="shared" si="179"/>
        <v/>
      </c>
      <c r="T1527" s="2"/>
      <c r="U1527" s="2"/>
      <c r="V1527" s="2"/>
      <c r="W1527" s="2"/>
    </row>
    <row r="1528" spans="1:23" ht="14.5" hidden="1" x14ac:dyDescent="0.35">
      <c r="A1528" s="3" t="s">
        <v>2635</v>
      </c>
      <c r="B1528" s="3" t="str">
        <f>INDEX('Plant data'!D:D,MATCH('Blast furnaces'!$A1528,'Plant data'!$A:$A,0))</f>
        <v>Taiyuan</v>
      </c>
      <c r="C1528" s="3" t="str">
        <f>INDEX('Plant data'!E:E,MATCH('Blast furnaces'!$A1528,'Plant data'!$A:$A,0))</f>
        <v>Shanxi</v>
      </c>
      <c r="D1528" s="3" t="str">
        <f>INDEX('Plant data'!F:F,MATCH('Blast furnaces'!$A1528,'Plant data'!$A:$A,0))</f>
        <v>China</v>
      </c>
      <c r="E1528" s="3" t="s">
        <v>2638</v>
      </c>
      <c r="F1528" s="3" t="s">
        <v>180</v>
      </c>
      <c r="G1528" s="5" t="s">
        <v>2637</v>
      </c>
      <c r="H1528" s="3" t="s">
        <v>313</v>
      </c>
      <c r="I1528" s="4">
        <v>44317</v>
      </c>
      <c r="J1528" s="3" t="s">
        <v>30</v>
      </c>
      <c r="K1528" s="3" t="s">
        <v>30</v>
      </c>
      <c r="L1528" s="3" t="s">
        <v>30</v>
      </c>
      <c r="M1528" s="3" t="s">
        <v>30</v>
      </c>
      <c r="N1528" s="3" t="s">
        <v>30</v>
      </c>
      <c r="O1528" s="3" t="s">
        <v>30</v>
      </c>
      <c r="P1528" s="3">
        <v>1759</v>
      </c>
      <c r="Q1528" s="3">
        <v>2050</v>
      </c>
      <c r="R1528" s="8"/>
      <c r="S1528" s="9" t="str">
        <f t="shared" si="179"/>
        <v/>
      </c>
      <c r="T1528" s="2"/>
      <c r="U1528" s="2"/>
      <c r="V1528" s="2"/>
      <c r="W1528" s="2"/>
    </row>
    <row r="1529" spans="1:23" ht="14.5" hidden="1" x14ac:dyDescent="0.35">
      <c r="A1529" s="3" t="s">
        <v>2639</v>
      </c>
      <c r="B1529" s="3" t="str">
        <f>INDEX('Plant data'!D:D,MATCH('Blast furnaces'!$A1529,'Plant data'!$A:$A,0))</f>
        <v>Dayang</v>
      </c>
      <c r="C1529" s="3" t="str">
        <f>INDEX('Plant data'!E:E,MATCH('Blast furnaces'!$A1529,'Plant data'!$A:$A,0))</f>
        <v>Shanxi</v>
      </c>
      <c r="D1529" s="3" t="str">
        <f>INDEX('Plant data'!F:F,MATCH('Blast furnaces'!$A1529,'Plant data'!$A:$A,0))</f>
        <v>China</v>
      </c>
      <c r="E1529" s="3" t="s">
        <v>2640</v>
      </c>
      <c r="F1529" s="3" t="s">
        <v>62</v>
      </c>
      <c r="G1529" s="5" t="s">
        <v>2641</v>
      </c>
      <c r="H1529" s="3" t="s">
        <v>190</v>
      </c>
      <c r="I1529" s="3" t="s">
        <v>30</v>
      </c>
      <c r="J1529" s="3" t="s">
        <v>30</v>
      </c>
      <c r="K1529" s="3" t="s">
        <v>30</v>
      </c>
      <c r="L1529" s="3" t="s">
        <v>30</v>
      </c>
      <c r="M1529" s="3" t="s">
        <v>30</v>
      </c>
      <c r="N1529" s="3" t="s">
        <v>30</v>
      </c>
      <c r="O1529" s="3">
        <v>2019</v>
      </c>
      <c r="P1529" s="3">
        <v>590</v>
      </c>
      <c r="Q1529" s="3">
        <v>500</v>
      </c>
      <c r="R1529" s="8"/>
      <c r="S1529" s="9" t="str">
        <f t="shared" si="179"/>
        <v/>
      </c>
      <c r="T1529" s="2"/>
      <c r="U1529" s="2"/>
      <c r="V1529" s="2"/>
      <c r="W1529" s="2"/>
    </row>
    <row r="1530" spans="1:23" ht="14.5" hidden="1" x14ac:dyDescent="0.35">
      <c r="A1530" s="3" t="s">
        <v>2642</v>
      </c>
      <c r="B1530" s="3" t="str">
        <f>INDEX('Plant data'!D:D,MATCH('Blast furnaces'!$A1530,'Plant data'!$A:$A,0))</f>
        <v>unknown</v>
      </c>
      <c r="C1530" s="3" t="str">
        <f>INDEX('Plant data'!E:E,MATCH('Blast furnaces'!$A1530,'Plant data'!$A:$A,0))</f>
        <v>Preah Vihear</v>
      </c>
      <c r="D1530" s="3" t="str">
        <f>INDEX('Plant data'!F:F,MATCH('Blast furnaces'!$A1530,'Plant data'!$A:$A,0))</f>
        <v>Cambodia</v>
      </c>
      <c r="E1530" s="3" t="s">
        <v>2643</v>
      </c>
      <c r="F1530" s="3" t="s">
        <v>62</v>
      </c>
      <c r="G1530" s="5" t="s">
        <v>2644</v>
      </c>
      <c r="H1530" s="3" t="s">
        <v>64</v>
      </c>
      <c r="I1530" s="6">
        <v>40868</v>
      </c>
      <c r="J1530" s="3" t="s">
        <v>30</v>
      </c>
      <c r="K1530" s="3" t="s">
        <v>30</v>
      </c>
      <c r="L1530" s="3" t="s">
        <v>30</v>
      </c>
      <c r="M1530" s="3" t="s">
        <v>30</v>
      </c>
      <c r="N1530" s="3" t="s">
        <v>30</v>
      </c>
      <c r="O1530" s="3" t="s">
        <v>30</v>
      </c>
      <c r="P1530" s="3">
        <v>3000</v>
      </c>
      <c r="Q1530" s="3" t="s">
        <v>30</v>
      </c>
      <c r="R1530" s="8"/>
      <c r="S1530" s="9" t="str">
        <f t="shared" si="179"/>
        <v/>
      </c>
      <c r="T1530" s="2"/>
      <c r="U1530" s="2"/>
      <c r="V1530" s="2"/>
      <c r="W1530" s="2"/>
    </row>
    <row r="1531" spans="1:23" ht="14.5" hidden="1" x14ac:dyDescent="0.35">
      <c r="A1531" s="3" t="s">
        <v>2645</v>
      </c>
      <c r="B1531" s="3" t="str">
        <f>INDEX('Plant data'!D:D,MATCH('Blast furnaces'!$A1531,'Plant data'!$A:$A,0))</f>
        <v>Aktobe</v>
      </c>
      <c r="C1531" s="3" t="str">
        <f>INDEX('Plant data'!E:E,MATCH('Blast furnaces'!$A1531,'Plant data'!$A:$A,0))</f>
        <v>Aktobe</v>
      </c>
      <c r="D1531" s="3" t="str">
        <f>INDEX('Plant data'!F:F,MATCH('Blast furnaces'!$A1531,'Plant data'!$A:$A,0))</f>
        <v>Kazakhstan</v>
      </c>
      <c r="E1531" s="3" t="s">
        <v>2646</v>
      </c>
      <c r="F1531" s="3" t="s">
        <v>62</v>
      </c>
      <c r="G1531" s="5" t="s">
        <v>2647</v>
      </c>
      <c r="H1531" s="3" t="s">
        <v>313</v>
      </c>
      <c r="I1531" s="3">
        <v>2022</v>
      </c>
      <c r="J1531" s="3">
        <v>2025</v>
      </c>
      <c r="K1531" s="3">
        <v>2026</v>
      </c>
      <c r="L1531" s="8"/>
      <c r="M1531" s="3" t="s">
        <v>30</v>
      </c>
      <c r="N1531" s="3" t="s">
        <v>30</v>
      </c>
      <c r="O1531" s="3" t="s">
        <v>30</v>
      </c>
      <c r="P1531" s="3">
        <v>728</v>
      </c>
      <c r="Q1531" s="3">
        <v>800</v>
      </c>
      <c r="R1531" s="8"/>
      <c r="S1531" s="9" t="str">
        <f t="shared" si="179"/>
        <v/>
      </c>
      <c r="T1531" s="2"/>
      <c r="U1531" s="2"/>
      <c r="V1531" s="2"/>
      <c r="W1531" s="2"/>
    </row>
    <row r="1532" spans="1:23" ht="14.5" hidden="1" x14ac:dyDescent="0.35">
      <c r="A1532" s="3" t="s">
        <v>2648</v>
      </c>
      <c r="B1532" s="3" t="str">
        <f>INDEX('Plant data'!D:D,MATCH('Blast furnaces'!$A1532,'Plant data'!$A:$A,0))</f>
        <v>Asanboni</v>
      </c>
      <c r="C1532" s="3" t="str">
        <f>INDEX('Plant data'!E:E,MATCH('Blast furnaces'!$A1532,'Plant data'!$A:$A,0))</f>
        <v>Jharkhand</v>
      </c>
      <c r="D1532" s="3" t="str">
        <f>INDEX('Plant data'!F:F,MATCH('Blast furnaces'!$A1532,'Plant data'!$A:$A,0))</f>
        <v>India</v>
      </c>
      <c r="E1532" s="3" t="s">
        <v>2649</v>
      </c>
      <c r="F1532" s="3" t="s">
        <v>62</v>
      </c>
      <c r="G1532" s="5" t="s">
        <v>2650</v>
      </c>
      <c r="H1532" s="3" t="s">
        <v>313</v>
      </c>
      <c r="I1532" s="3">
        <v>2005</v>
      </c>
      <c r="J1532" s="3" t="s">
        <v>30</v>
      </c>
      <c r="K1532" s="3" t="s">
        <v>30</v>
      </c>
      <c r="L1532" s="3" t="s">
        <v>30</v>
      </c>
      <c r="M1532" s="3" t="s">
        <v>30</v>
      </c>
      <c r="N1532" s="3" t="s">
        <v>30</v>
      </c>
      <c r="O1532" s="3" t="s">
        <v>30</v>
      </c>
      <c r="P1532" s="3">
        <v>6200</v>
      </c>
      <c r="Q1532" s="3" t="s">
        <v>30</v>
      </c>
      <c r="R1532" s="8"/>
      <c r="S1532" s="9" t="str">
        <f t="shared" si="179"/>
        <v/>
      </c>
      <c r="T1532" s="2"/>
      <c r="U1532" s="2"/>
      <c r="V1532" s="2"/>
      <c r="W1532" s="2"/>
    </row>
    <row r="1533" spans="1:23" ht="14.5" hidden="1" x14ac:dyDescent="0.35">
      <c r="A1533" s="3" t="s">
        <v>2651</v>
      </c>
      <c r="B1533" s="3" t="str">
        <f>INDEX('Plant data'!D:D,MATCH('Blast furnaces'!$A1533,'Plant data'!$A:$A,0))</f>
        <v>Marabá</v>
      </c>
      <c r="C1533" s="3" t="str">
        <f>INDEX('Plant data'!E:E,MATCH('Blast furnaces'!$A1533,'Plant data'!$A:$A,0))</f>
        <v>Pará</v>
      </c>
      <c r="D1533" s="3" t="str">
        <f>INDEX('Plant data'!F:F,MATCH('Blast furnaces'!$A1533,'Plant data'!$A:$A,0))</f>
        <v>Brazil</v>
      </c>
      <c r="E1533" s="3" t="s">
        <v>2652</v>
      </c>
      <c r="F1533" s="3" t="s">
        <v>62</v>
      </c>
      <c r="G1533" s="3" t="s">
        <v>2653</v>
      </c>
      <c r="H1533" s="3" t="s">
        <v>29</v>
      </c>
      <c r="I1533" s="3" t="s">
        <v>30</v>
      </c>
      <c r="J1533" s="3" t="s">
        <v>30</v>
      </c>
      <c r="K1533" s="3" t="s">
        <v>30</v>
      </c>
      <c r="L1533" s="3" t="s">
        <v>30</v>
      </c>
      <c r="M1533" s="3" t="s">
        <v>30</v>
      </c>
      <c r="N1533" s="3" t="s">
        <v>30</v>
      </c>
      <c r="O1533" s="3" t="s">
        <v>30</v>
      </c>
      <c r="P1533" s="3">
        <v>175</v>
      </c>
      <c r="Q1533" s="3" t="s">
        <v>30</v>
      </c>
      <c r="R1533" s="8"/>
      <c r="S1533" s="9" t="str">
        <f t="shared" si="179"/>
        <v/>
      </c>
      <c r="T1533" s="9" t="str">
        <f>IF(R1533="","",EDATE(S1533,240))</f>
        <v/>
      </c>
      <c r="U1533" s="2"/>
      <c r="V1533" s="2"/>
      <c r="W1533" s="2"/>
    </row>
    <row r="1534" spans="1:23" ht="14.5" hidden="1" x14ac:dyDescent="0.35">
      <c r="A1534" s="3" t="s">
        <v>2654</v>
      </c>
      <c r="B1534" s="3" t="str">
        <f>INDEX('Plant data'!D:D,MATCH('Blast furnaces'!$A1534,'Plant data'!$A:$A,0))</f>
        <v>Paradip</v>
      </c>
      <c r="C1534" s="3" t="str">
        <f>INDEX('Plant data'!E:E,MATCH('Blast furnaces'!$A1534,'Plant data'!$A:$A,0))</f>
        <v>Odisha</v>
      </c>
      <c r="D1534" s="3" t="str">
        <f>INDEX('Plant data'!F:F,MATCH('Blast furnaces'!$A1534,'Plant data'!$A:$A,0))</f>
        <v>India</v>
      </c>
      <c r="E1534" s="3" t="s">
        <v>2655</v>
      </c>
      <c r="F1534" s="3" t="s">
        <v>62</v>
      </c>
      <c r="G1534" s="5" t="s">
        <v>2656</v>
      </c>
      <c r="H1534" s="3" t="s">
        <v>313</v>
      </c>
      <c r="I1534" s="3">
        <v>2023</v>
      </c>
      <c r="J1534" s="3" t="s">
        <v>30</v>
      </c>
      <c r="K1534" s="3">
        <v>2029</v>
      </c>
      <c r="L1534" s="8"/>
      <c r="M1534" s="3" t="s">
        <v>30</v>
      </c>
      <c r="N1534" s="3" t="s">
        <v>30</v>
      </c>
      <c r="O1534" s="3" t="s">
        <v>30</v>
      </c>
      <c r="P1534" s="3">
        <v>3500</v>
      </c>
      <c r="Q1534" s="3" t="s">
        <v>30</v>
      </c>
      <c r="R1534" s="8"/>
      <c r="S1534" s="9" t="str">
        <f t="shared" si="179"/>
        <v/>
      </c>
      <c r="T1534" s="2"/>
      <c r="U1534" s="2"/>
      <c r="V1534" s="2"/>
      <c r="W1534" s="2"/>
    </row>
    <row r="1535" spans="1:23" ht="14.5" hidden="1" x14ac:dyDescent="0.35">
      <c r="A1535" s="3" t="s">
        <v>2654</v>
      </c>
      <c r="B1535" s="3" t="str">
        <f>INDEX('Plant data'!D:D,MATCH('Blast furnaces'!$A1535,'Plant data'!$A:$A,0))</f>
        <v>Paradip</v>
      </c>
      <c r="C1535" s="3" t="str">
        <f>INDEX('Plant data'!E:E,MATCH('Blast furnaces'!$A1535,'Plant data'!$A:$A,0))</f>
        <v>Odisha</v>
      </c>
      <c r="D1535" s="3" t="str">
        <f>INDEX('Plant data'!F:F,MATCH('Blast furnaces'!$A1535,'Plant data'!$A:$A,0))</f>
        <v>India</v>
      </c>
      <c r="E1535" s="3" t="s">
        <v>2657</v>
      </c>
      <c r="F1535" s="3" t="s">
        <v>180</v>
      </c>
      <c r="G1535" s="5" t="s">
        <v>2656</v>
      </c>
      <c r="H1535" s="3" t="s">
        <v>313</v>
      </c>
      <c r="I1535" s="3">
        <v>2023</v>
      </c>
      <c r="J1535" s="3" t="s">
        <v>30</v>
      </c>
      <c r="K1535" s="3">
        <v>2029</v>
      </c>
      <c r="L1535" s="8"/>
      <c r="M1535" s="3" t="s">
        <v>30</v>
      </c>
      <c r="N1535" s="3" t="s">
        <v>30</v>
      </c>
      <c r="O1535" s="3" t="s">
        <v>30</v>
      </c>
      <c r="P1535" s="3">
        <v>3500</v>
      </c>
      <c r="Q1535" s="3" t="s">
        <v>30</v>
      </c>
      <c r="R1535" s="8"/>
      <c r="S1535" s="9" t="str">
        <f t="shared" si="179"/>
        <v/>
      </c>
      <c r="T1535" s="2"/>
      <c r="U1535" s="2"/>
      <c r="V1535" s="2"/>
      <c r="W1535" s="2"/>
    </row>
    <row r="1536" spans="1:23" ht="14.5" hidden="1" x14ac:dyDescent="0.35">
      <c r="A1536" s="3" t="s">
        <v>2658</v>
      </c>
      <c r="B1536" s="3" t="str">
        <f>INDEX('Plant data'!D:D,MATCH('Blast furnaces'!$A1536,'Plant data'!$A:$A,0))</f>
        <v>Raghunathpur</v>
      </c>
      <c r="C1536" s="3" t="str">
        <f>INDEX('Plant data'!E:E,MATCH('Blast furnaces'!$A1536,'Plant data'!$A:$A,0))</f>
        <v>West Bengal</v>
      </c>
      <c r="D1536" s="3" t="str">
        <f>INDEX('Plant data'!F:F,MATCH('Blast furnaces'!$A1536,'Plant data'!$A:$A,0))</f>
        <v>India</v>
      </c>
      <c r="E1536" s="3" t="s">
        <v>2659</v>
      </c>
      <c r="F1536" s="3" t="s">
        <v>62</v>
      </c>
      <c r="G1536" s="5" t="s">
        <v>2660</v>
      </c>
      <c r="H1536" s="3" t="s">
        <v>313</v>
      </c>
      <c r="I1536" s="3">
        <v>2021</v>
      </c>
      <c r="J1536" s="3" t="s">
        <v>30</v>
      </c>
      <c r="K1536" s="3" t="s">
        <v>30</v>
      </c>
      <c r="L1536" s="3" t="s">
        <v>30</v>
      </c>
      <c r="M1536" s="3" t="s">
        <v>30</v>
      </c>
      <c r="N1536" s="3" t="s">
        <v>30</v>
      </c>
      <c r="O1536" s="3" t="s">
        <v>30</v>
      </c>
      <c r="P1536" s="3">
        <v>788</v>
      </c>
      <c r="Q1536" s="3">
        <v>750</v>
      </c>
      <c r="R1536" s="8"/>
      <c r="S1536" s="9" t="str">
        <f t="shared" si="179"/>
        <v/>
      </c>
      <c r="T1536" s="2"/>
      <c r="U1536" s="2"/>
      <c r="V1536" s="2"/>
      <c r="W1536" s="2"/>
    </row>
    <row r="1537" spans="1:23" ht="14.5" hidden="1" x14ac:dyDescent="0.35">
      <c r="A1537" s="3" t="s">
        <v>2661</v>
      </c>
      <c r="B1537" s="3" t="str">
        <f>INDEX('Plant data'!D:D,MATCH('Blast furnaces'!$A1537,'Plant data'!$A:$A,0))</f>
        <v>Jamuria</v>
      </c>
      <c r="C1537" s="3" t="str">
        <f>INDEX('Plant data'!E:E,MATCH('Blast furnaces'!$A1537,'Plant data'!$A:$A,0))</f>
        <v>West Bengal</v>
      </c>
      <c r="D1537" s="3" t="str">
        <f>INDEX('Plant data'!F:F,MATCH('Blast furnaces'!$A1537,'Plant data'!$A:$A,0))</f>
        <v>India</v>
      </c>
      <c r="E1537" s="3" t="s">
        <v>2662</v>
      </c>
      <c r="F1537" s="3" t="s">
        <v>62</v>
      </c>
      <c r="G1537" s="5" t="s">
        <v>2663</v>
      </c>
      <c r="H1537" s="3" t="s">
        <v>29</v>
      </c>
      <c r="I1537" s="3" t="s">
        <v>30</v>
      </c>
      <c r="J1537" s="3" t="s">
        <v>30</v>
      </c>
      <c r="K1537" s="3">
        <v>2024</v>
      </c>
      <c r="L1537" s="3">
        <v>1</v>
      </c>
      <c r="M1537" s="3" t="s">
        <v>30</v>
      </c>
      <c r="N1537" s="3" t="s">
        <v>30</v>
      </c>
      <c r="O1537" s="3" t="s">
        <v>30</v>
      </c>
      <c r="P1537" s="3">
        <v>770</v>
      </c>
      <c r="Q1537" s="3">
        <v>550</v>
      </c>
      <c r="R1537" s="8"/>
      <c r="S1537" s="9" t="str">
        <f t="shared" si="179"/>
        <v/>
      </c>
      <c r="T1537" s="9" t="str">
        <f>IF(R1537="","",EDATE(S1537,240))</f>
        <v/>
      </c>
      <c r="U1537" s="2"/>
      <c r="V1537" s="2"/>
      <c r="W1537" s="2"/>
    </row>
    <row r="1538" spans="1:23" ht="14.5" hidden="1" x14ac:dyDescent="0.35">
      <c r="A1538" s="3" t="s">
        <v>2664</v>
      </c>
      <c r="B1538" s="3" t="str">
        <f>INDEX('Plant data'!D:D,MATCH('Blast furnaces'!$A1538,'Plant data'!$A:$A,0))</f>
        <v>Pandoli</v>
      </c>
      <c r="C1538" s="3" t="str">
        <f>INDEX('Plant data'!E:E,MATCH('Blast furnaces'!$A1538,'Plant data'!$A:$A,0))</f>
        <v>Odisha</v>
      </c>
      <c r="D1538" s="3" t="str">
        <f>INDEX('Plant data'!F:F,MATCH('Blast furnaces'!$A1538,'Plant data'!$A:$A,0))</f>
        <v>India</v>
      </c>
      <c r="E1538" s="3" t="s">
        <v>2665</v>
      </c>
      <c r="F1538" s="3" t="s">
        <v>62</v>
      </c>
      <c r="G1538" s="5" t="s">
        <v>2666</v>
      </c>
      <c r="H1538" s="3" t="s">
        <v>313</v>
      </c>
      <c r="I1538" s="3" t="s">
        <v>30</v>
      </c>
      <c r="J1538" s="3" t="s">
        <v>30</v>
      </c>
      <c r="K1538" s="3" t="s">
        <v>30</v>
      </c>
      <c r="L1538" s="3" t="s">
        <v>30</v>
      </c>
      <c r="M1538" s="3" t="s">
        <v>30</v>
      </c>
      <c r="N1538" s="3" t="s">
        <v>30</v>
      </c>
      <c r="O1538" s="3" t="s">
        <v>30</v>
      </c>
      <c r="P1538" s="3">
        <v>371</v>
      </c>
      <c r="Q1538" s="3">
        <v>450</v>
      </c>
      <c r="R1538" s="8"/>
      <c r="S1538" s="9" t="str">
        <f t="shared" si="179"/>
        <v/>
      </c>
      <c r="T1538" s="2"/>
      <c r="U1538" s="2"/>
      <c r="V1538" s="2"/>
      <c r="W1538" s="2"/>
    </row>
    <row r="1539" spans="1:23" ht="14.5" hidden="1" x14ac:dyDescent="0.35">
      <c r="A1539" s="3" t="s">
        <v>2664</v>
      </c>
      <c r="B1539" s="3" t="str">
        <f>INDEX('Plant data'!D:D,MATCH('Blast furnaces'!$A1539,'Plant data'!$A:$A,0))</f>
        <v>Pandoli</v>
      </c>
      <c r="C1539" s="3" t="str">
        <f>INDEX('Plant data'!E:E,MATCH('Blast furnaces'!$A1539,'Plant data'!$A:$A,0))</f>
        <v>Odisha</v>
      </c>
      <c r="D1539" s="3" t="str">
        <f>INDEX('Plant data'!F:F,MATCH('Blast furnaces'!$A1539,'Plant data'!$A:$A,0))</f>
        <v>India</v>
      </c>
      <c r="E1539" s="3" t="s">
        <v>2667</v>
      </c>
      <c r="F1539" s="3" t="s">
        <v>180</v>
      </c>
      <c r="G1539" s="5" t="s">
        <v>2666</v>
      </c>
      <c r="H1539" s="3" t="s">
        <v>313</v>
      </c>
      <c r="I1539" s="3" t="s">
        <v>30</v>
      </c>
      <c r="J1539" s="3" t="s">
        <v>30</v>
      </c>
      <c r="K1539" s="3" t="s">
        <v>30</v>
      </c>
      <c r="L1539" s="3" t="s">
        <v>30</v>
      </c>
      <c r="M1539" s="3" t="s">
        <v>30</v>
      </c>
      <c r="N1539" s="3" t="s">
        <v>30</v>
      </c>
      <c r="O1539" s="3" t="s">
        <v>30</v>
      </c>
      <c r="P1539" s="3">
        <v>371</v>
      </c>
      <c r="Q1539" s="3">
        <v>450</v>
      </c>
      <c r="R1539" s="8"/>
      <c r="S1539" s="9" t="str">
        <f t="shared" ref="S1539:S1599" si="184">_xlfn.LET(
  _xlpm.x, R1539,
  _xlpm.t, TEXT(R1539,"@"),
  IF(R1539="","",
     IF(ISNUMBER(_xlpm.x),
        IF(_xlpm.x&gt;=30000, _xlpm.x, DATE(_xlpm.x,1,1)),
        DATE(
          LEFT(_xlpm.t,4),
          IF(LEN(_xlpm.t)&gt;=7, MID(_xlpm.t,6,2), 1),
          IF(LEN(_xlpm.t)&gt;=10, RIGHT(_xlpm.t,2), 1)
        )
     )
  )
)</f>
        <v/>
      </c>
      <c r="T1539" s="2"/>
      <c r="U1539" s="2"/>
      <c r="V1539" s="2"/>
      <c r="W1539" s="2"/>
    </row>
    <row r="1540" spans="1:23" ht="14.5" hidden="1" x14ac:dyDescent="0.35">
      <c r="A1540" s="3" t="s">
        <v>2668</v>
      </c>
      <c r="B1540" s="3" t="str">
        <f>INDEX('Plant data'!D:D,MATCH('Blast furnaces'!$A1540,'Plant data'!$A:$A,0))</f>
        <v>Karakhendra</v>
      </c>
      <c r="C1540" s="3" t="str">
        <f>INDEX('Plant data'!E:E,MATCH('Blast furnaces'!$A1540,'Plant data'!$A:$A,0))</f>
        <v>Odisha</v>
      </c>
      <c r="D1540" s="3" t="str">
        <f>INDEX('Plant data'!F:F,MATCH('Blast furnaces'!$A1540,'Plant data'!$A:$A,0))</f>
        <v>India</v>
      </c>
      <c r="E1540" s="3" t="s">
        <v>2669</v>
      </c>
      <c r="F1540" s="3" t="s">
        <v>62</v>
      </c>
      <c r="G1540" s="5" t="s">
        <v>2670</v>
      </c>
      <c r="H1540" s="3" t="s">
        <v>313</v>
      </c>
      <c r="I1540" s="3">
        <v>2017</v>
      </c>
      <c r="J1540" s="3" t="s">
        <v>30</v>
      </c>
      <c r="K1540" s="3">
        <v>2025</v>
      </c>
      <c r="L1540" s="3">
        <v>0</v>
      </c>
      <c r="M1540" s="3" t="s">
        <v>30</v>
      </c>
      <c r="N1540" s="3" t="s">
        <v>30</v>
      </c>
      <c r="O1540" s="3" t="s">
        <v>30</v>
      </c>
      <c r="P1540" s="3">
        <v>372</v>
      </c>
      <c r="Q1540" s="3">
        <v>380</v>
      </c>
      <c r="R1540" s="8"/>
      <c r="S1540" s="9" t="str">
        <f t="shared" si="184"/>
        <v/>
      </c>
      <c r="T1540" s="2"/>
      <c r="U1540" s="2"/>
      <c r="V1540" s="2"/>
      <c r="W1540" s="2"/>
    </row>
    <row r="1541" spans="1:23" ht="14.5" hidden="1" x14ac:dyDescent="0.35">
      <c r="A1541" s="3" t="s">
        <v>2671</v>
      </c>
      <c r="B1541" s="3" t="str">
        <f>INDEX('Plant data'!D:D,MATCH('Blast furnaces'!$A1541,'Plant data'!$A:$A,0))</f>
        <v>Kamanda</v>
      </c>
      <c r="C1541" s="3" t="str">
        <f>INDEX('Plant data'!E:E,MATCH('Blast furnaces'!$A1541,'Plant data'!$A:$A,0))</f>
        <v>Odisha</v>
      </c>
      <c r="D1541" s="3" t="str">
        <f>INDEX('Plant data'!F:F,MATCH('Blast furnaces'!$A1541,'Plant data'!$A:$A,0))</f>
        <v>India</v>
      </c>
      <c r="E1541" s="3" t="s">
        <v>2672</v>
      </c>
      <c r="F1541" s="3" t="s">
        <v>33</v>
      </c>
      <c r="G1541" s="5" t="s">
        <v>2673</v>
      </c>
      <c r="H1541" s="3" t="s">
        <v>313</v>
      </c>
      <c r="I1541" s="3">
        <v>2016</v>
      </c>
      <c r="J1541" s="3">
        <v>2021</v>
      </c>
      <c r="K1541" s="3" t="s">
        <v>30</v>
      </c>
      <c r="L1541" s="3" t="s">
        <v>30</v>
      </c>
      <c r="M1541" s="3" t="s">
        <v>30</v>
      </c>
      <c r="N1541" s="3" t="s">
        <v>30</v>
      </c>
      <c r="O1541" s="3" t="s">
        <v>30</v>
      </c>
      <c r="P1541" s="3">
        <v>453</v>
      </c>
      <c r="Q1541" s="3">
        <v>350</v>
      </c>
      <c r="R1541" s="8"/>
      <c r="S1541" s="9" t="str">
        <f t="shared" si="184"/>
        <v/>
      </c>
      <c r="T1541" s="2"/>
      <c r="U1541" s="2"/>
      <c r="V1541" s="2"/>
      <c r="W1541" s="2"/>
    </row>
    <row r="1542" spans="1:23" ht="14.5" hidden="1" x14ac:dyDescent="0.35">
      <c r="A1542" s="3" t="s">
        <v>2671</v>
      </c>
      <c r="B1542" s="3" t="str">
        <f>INDEX('Plant data'!D:D,MATCH('Blast furnaces'!$A1542,'Plant data'!$A:$A,0))</f>
        <v>Kamanda</v>
      </c>
      <c r="C1542" s="3" t="str">
        <f>INDEX('Plant data'!E:E,MATCH('Blast furnaces'!$A1542,'Plant data'!$A:$A,0))</f>
        <v>Odisha</v>
      </c>
      <c r="D1542" s="3" t="str">
        <f>INDEX('Plant data'!F:F,MATCH('Blast furnaces'!$A1542,'Plant data'!$A:$A,0))</f>
        <v>India</v>
      </c>
      <c r="E1542" s="3" t="s">
        <v>2674</v>
      </c>
      <c r="F1542" s="3" t="s">
        <v>27</v>
      </c>
      <c r="G1542" s="5" t="s">
        <v>2673</v>
      </c>
      <c r="H1542" s="3" t="s">
        <v>313</v>
      </c>
      <c r="I1542" s="3">
        <v>2016</v>
      </c>
      <c r="J1542" s="3">
        <v>2021</v>
      </c>
      <c r="K1542" s="3" t="s">
        <v>30</v>
      </c>
      <c r="L1542" s="3" t="s">
        <v>30</v>
      </c>
      <c r="M1542" s="3" t="s">
        <v>30</v>
      </c>
      <c r="N1542" s="3" t="s">
        <v>30</v>
      </c>
      <c r="O1542" s="3" t="s">
        <v>30</v>
      </c>
      <c r="P1542" s="3">
        <v>583</v>
      </c>
      <c r="Q1542" s="3">
        <v>450</v>
      </c>
      <c r="R1542" s="8"/>
      <c r="S1542" s="9" t="str">
        <f t="shared" si="184"/>
        <v/>
      </c>
      <c r="T1542" s="2"/>
      <c r="U1542" s="2"/>
      <c r="V1542" s="2"/>
      <c r="W1542" s="2"/>
    </row>
    <row r="1543" spans="1:23" ht="14.5" hidden="1" x14ac:dyDescent="0.35">
      <c r="A1543" s="3" t="s">
        <v>2675</v>
      </c>
      <c r="B1543" s="3" t="str">
        <f>INDEX('Plant data'!D:D,MATCH('Blast furnaces'!$A1543,'Plant data'!$A:$A,0))</f>
        <v>Kharagpur</v>
      </c>
      <c r="C1543" s="3" t="str">
        <f>INDEX('Plant data'!E:E,MATCH('Blast furnaces'!$A1543,'Plant data'!$A:$A,0))</f>
        <v>West Bengal</v>
      </c>
      <c r="D1543" s="3" t="str">
        <f>INDEX('Plant data'!F:F,MATCH('Blast furnaces'!$A1543,'Plant data'!$A:$A,0))</f>
        <v>India</v>
      </c>
      <c r="E1543" s="3" t="s">
        <v>2676</v>
      </c>
      <c r="F1543" s="3" t="s">
        <v>62</v>
      </c>
      <c r="G1543" s="5" t="s">
        <v>2677</v>
      </c>
      <c r="H1543" s="3" t="s">
        <v>29</v>
      </c>
      <c r="I1543" s="3" t="s">
        <v>30</v>
      </c>
      <c r="J1543" s="3" t="s">
        <v>30</v>
      </c>
      <c r="K1543" s="3" t="s">
        <v>30</v>
      </c>
      <c r="L1543" s="3" t="s">
        <v>30</v>
      </c>
      <c r="M1543" s="3" t="s">
        <v>30</v>
      </c>
      <c r="N1543" s="3" t="s">
        <v>30</v>
      </c>
      <c r="O1543" s="3" t="s">
        <v>30</v>
      </c>
      <c r="P1543" s="3">
        <v>450</v>
      </c>
      <c r="Q1543" s="3">
        <v>320</v>
      </c>
      <c r="R1543" s="3">
        <v>2018</v>
      </c>
      <c r="S1543" s="9">
        <f t="shared" si="184"/>
        <v>43101</v>
      </c>
      <c r="T1543" s="9">
        <f>IF(R1543="","",EDATE(S1543,240))</f>
        <v>50406</v>
      </c>
      <c r="U1543" s="2"/>
      <c r="V1543" s="2"/>
      <c r="W1543" s="2"/>
    </row>
    <row r="1544" spans="1:23" ht="14.5" hidden="1" x14ac:dyDescent="0.35">
      <c r="A1544" s="3" t="s">
        <v>2678</v>
      </c>
      <c r="B1544" s="3" t="str">
        <f>INDEX('Plant data'!D:D,MATCH('Blast furnaces'!$A1544,'Plant data'!$A:$A,0))</f>
        <v>Kharagpur</v>
      </c>
      <c r="C1544" s="3" t="str">
        <f>INDEX('Plant data'!E:E,MATCH('Blast furnaces'!$A1544,'Plant data'!$A:$A,0))</f>
        <v>West Bengal</v>
      </c>
      <c r="D1544" s="3" t="str">
        <f>INDEX('Plant data'!F:F,MATCH('Blast furnaces'!$A1544,'Plant data'!$A:$A,0))</f>
        <v>India</v>
      </c>
      <c r="E1544" s="3" t="s">
        <v>2679</v>
      </c>
      <c r="F1544" s="3" t="s">
        <v>62</v>
      </c>
      <c r="G1544" s="5" t="s">
        <v>2680</v>
      </c>
      <c r="H1544" s="3" t="s">
        <v>313</v>
      </c>
      <c r="I1544" s="3">
        <v>2006</v>
      </c>
      <c r="J1544" s="3" t="s">
        <v>30</v>
      </c>
      <c r="K1544" s="3" t="s">
        <v>30</v>
      </c>
      <c r="L1544" s="3" t="s">
        <v>30</v>
      </c>
      <c r="M1544" s="3" t="s">
        <v>30</v>
      </c>
      <c r="N1544" s="3" t="s">
        <v>30</v>
      </c>
      <c r="O1544" s="3" t="s">
        <v>30</v>
      </c>
      <c r="P1544" s="3">
        <v>770</v>
      </c>
      <c r="Q1544" s="3">
        <v>550</v>
      </c>
      <c r="R1544" s="8"/>
      <c r="S1544" s="9" t="str">
        <f t="shared" si="184"/>
        <v/>
      </c>
      <c r="T1544" s="2"/>
      <c r="U1544" s="2"/>
      <c r="V1544" s="2"/>
      <c r="W1544" s="2"/>
    </row>
    <row r="1545" spans="1:23" ht="14.5" hidden="1" x14ac:dyDescent="0.35">
      <c r="A1545" s="3" t="s">
        <v>2681</v>
      </c>
      <c r="B1545" s="3" t="str">
        <f>INDEX('Plant data'!D:D,MATCH('Blast furnaces'!$A1545,'Plant data'!$A:$A,0))</f>
        <v>Raghunathpur</v>
      </c>
      <c r="C1545" s="3" t="str">
        <f>INDEX('Plant data'!E:E,MATCH('Blast furnaces'!$A1545,'Plant data'!$A:$A,0))</f>
        <v>West Bengal</v>
      </c>
      <c r="D1545" s="3" t="str">
        <f>INDEX('Plant data'!F:F,MATCH('Blast furnaces'!$A1545,'Plant data'!$A:$A,0))</f>
        <v>India</v>
      </c>
      <c r="E1545" s="3" t="s">
        <v>2682</v>
      </c>
      <c r="F1545" s="3" t="s">
        <v>62</v>
      </c>
      <c r="G1545" s="5" t="s">
        <v>2683</v>
      </c>
      <c r="H1545" s="3" t="s">
        <v>313</v>
      </c>
      <c r="I1545" s="3">
        <v>2013</v>
      </c>
      <c r="J1545" s="3" t="s">
        <v>30</v>
      </c>
      <c r="K1545" s="3" t="s">
        <v>30</v>
      </c>
      <c r="L1545" s="3" t="s">
        <v>30</v>
      </c>
      <c r="M1545" s="3" t="s">
        <v>30</v>
      </c>
      <c r="N1545" s="3" t="s">
        <v>30</v>
      </c>
      <c r="O1545" s="3" t="s">
        <v>30</v>
      </c>
      <c r="P1545" s="3">
        <v>250</v>
      </c>
      <c r="Q1545" s="3">
        <v>350</v>
      </c>
      <c r="R1545" s="8"/>
      <c r="S1545" s="9" t="str">
        <f t="shared" si="184"/>
        <v/>
      </c>
      <c r="T1545" s="2"/>
      <c r="U1545" s="2"/>
      <c r="V1545" s="2"/>
      <c r="W1545" s="2"/>
    </row>
    <row r="1546" spans="1:23" ht="14.5" hidden="1" x14ac:dyDescent="0.35">
      <c r="A1546" s="3" t="s">
        <v>2684</v>
      </c>
      <c r="B1546" s="3" t="str">
        <f>INDEX('Plant data'!D:D,MATCH('Blast furnaces'!$A1546,'Plant data'!$A:$A,0))</f>
        <v>Tilda</v>
      </c>
      <c r="C1546" s="3" t="str">
        <f>INDEX('Plant data'!E:E,MATCH('Blast furnaces'!$A1546,'Plant data'!$A:$A,0))</f>
        <v>Chhattisgarh</v>
      </c>
      <c r="D1546" s="3" t="str">
        <f>INDEX('Plant data'!F:F,MATCH('Blast furnaces'!$A1546,'Plant data'!$A:$A,0))</f>
        <v>India</v>
      </c>
      <c r="E1546" s="3" t="s">
        <v>2685</v>
      </c>
      <c r="F1546" s="3" t="s">
        <v>62</v>
      </c>
      <c r="G1546" s="5" t="s">
        <v>2686</v>
      </c>
      <c r="H1546" s="3" t="s">
        <v>313</v>
      </c>
      <c r="I1546" s="3">
        <v>2010</v>
      </c>
      <c r="J1546" s="3" t="s">
        <v>30</v>
      </c>
      <c r="K1546" s="3" t="s">
        <v>30</v>
      </c>
      <c r="L1546" s="3" t="s">
        <v>30</v>
      </c>
      <c r="M1546" s="3" t="s">
        <v>30</v>
      </c>
      <c r="N1546" s="3" t="s">
        <v>30</v>
      </c>
      <c r="O1546" s="3" t="s">
        <v>30</v>
      </c>
      <c r="P1546" s="3">
        <v>550</v>
      </c>
      <c r="Q1546" s="3" t="s">
        <v>30</v>
      </c>
      <c r="R1546" s="8"/>
      <c r="S1546" s="9" t="str">
        <f t="shared" si="184"/>
        <v/>
      </c>
      <c r="T1546" s="2"/>
      <c r="U1546" s="2"/>
      <c r="V1546" s="2"/>
      <c r="W1546" s="2"/>
    </row>
    <row r="1547" spans="1:23" ht="14.5" hidden="1" x14ac:dyDescent="0.35">
      <c r="A1547" s="3" t="s">
        <v>2684</v>
      </c>
      <c r="B1547" s="3" t="str">
        <f>INDEX('Plant data'!D:D,MATCH('Blast furnaces'!$A1547,'Plant data'!$A:$A,0))</f>
        <v>Tilda</v>
      </c>
      <c r="C1547" s="3" t="str">
        <f>INDEX('Plant data'!E:E,MATCH('Blast furnaces'!$A1547,'Plant data'!$A:$A,0))</f>
        <v>Chhattisgarh</v>
      </c>
      <c r="D1547" s="3" t="str">
        <f>INDEX('Plant data'!F:F,MATCH('Blast furnaces'!$A1547,'Plant data'!$A:$A,0))</f>
        <v>India</v>
      </c>
      <c r="E1547" s="3" t="s">
        <v>2687</v>
      </c>
      <c r="F1547" s="3" t="s">
        <v>180</v>
      </c>
      <c r="G1547" s="5" t="s">
        <v>2686</v>
      </c>
      <c r="H1547" s="3" t="s">
        <v>313</v>
      </c>
      <c r="I1547" s="3">
        <v>2021</v>
      </c>
      <c r="J1547" s="3" t="s">
        <v>30</v>
      </c>
      <c r="K1547" s="3" t="s">
        <v>30</v>
      </c>
      <c r="L1547" s="3" t="s">
        <v>30</v>
      </c>
      <c r="M1547" s="3" t="s">
        <v>30</v>
      </c>
      <c r="N1547" s="3" t="s">
        <v>30</v>
      </c>
      <c r="O1547" s="3" t="s">
        <v>30</v>
      </c>
      <c r="P1547" s="3">
        <v>580</v>
      </c>
      <c r="Q1547" s="3">
        <v>550</v>
      </c>
      <c r="R1547" s="8"/>
      <c r="S1547" s="9" t="str">
        <f t="shared" si="184"/>
        <v/>
      </c>
      <c r="T1547" s="2"/>
      <c r="U1547" s="2"/>
      <c r="V1547" s="2"/>
      <c r="W1547" s="2"/>
    </row>
    <row r="1548" spans="1:23" ht="14.5" hidden="1" x14ac:dyDescent="0.35">
      <c r="A1548" s="3" t="s">
        <v>2688</v>
      </c>
      <c r="B1548" s="3" t="str">
        <f>INDEX('Plant data'!D:D,MATCH('Blast furnaces'!$A1548,'Plant data'!$A:$A,0))</f>
        <v>Simga</v>
      </c>
      <c r="C1548" s="3" t="str">
        <f>INDEX('Plant data'!E:E,MATCH('Blast furnaces'!$A1548,'Plant data'!$A:$A,0))</f>
        <v>Chhattisgarh</v>
      </c>
      <c r="D1548" s="3" t="str">
        <f>INDEX('Plant data'!F:F,MATCH('Blast furnaces'!$A1548,'Plant data'!$A:$A,0))</f>
        <v>India</v>
      </c>
      <c r="E1548" s="3" t="s">
        <v>2689</v>
      </c>
      <c r="F1548" s="3" t="s">
        <v>62</v>
      </c>
      <c r="G1548" s="5" t="s">
        <v>2690</v>
      </c>
      <c r="H1548" s="3" t="s">
        <v>313</v>
      </c>
      <c r="I1548" s="3">
        <v>2021</v>
      </c>
      <c r="J1548" s="3" t="s">
        <v>30</v>
      </c>
      <c r="K1548" s="3" t="s">
        <v>30</v>
      </c>
      <c r="L1548" s="3" t="s">
        <v>30</v>
      </c>
      <c r="M1548" s="3" t="s">
        <v>30</v>
      </c>
      <c r="N1548" s="3" t="s">
        <v>30</v>
      </c>
      <c r="O1548" s="3" t="s">
        <v>30</v>
      </c>
      <c r="P1548" s="3">
        <v>260</v>
      </c>
      <c r="Q1548" s="3">
        <v>250</v>
      </c>
      <c r="R1548" s="8"/>
      <c r="S1548" s="9" t="str">
        <f t="shared" si="184"/>
        <v/>
      </c>
      <c r="T1548" s="2"/>
      <c r="U1548" s="2"/>
      <c r="V1548" s="2"/>
      <c r="W1548" s="2"/>
    </row>
    <row r="1549" spans="1:23" ht="14.5" hidden="1" x14ac:dyDescent="0.35">
      <c r="A1549" s="3" t="s">
        <v>2691</v>
      </c>
      <c r="B1549" s="3" t="str">
        <f>INDEX('Plant data'!D:D,MATCH('Blast furnaces'!$A1549,'Plant data'!$A:$A,0))</f>
        <v>Bellary</v>
      </c>
      <c r="C1549" s="3" t="str">
        <f>INDEX('Plant data'!E:E,MATCH('Blast furnaces'!$A1549,'Plant data'!$A:$A,0))</f>
        <v>Karnataka</v>
      </c>
      <c r="D1549" s="3" t="str">
        <f>INDEX('Plant data'!F:F,MATCH('Blast furnaces'!$A1549,'Plant data'!$A:$A,0))</f>
        <v>India</v>
      </c>
      <c r="E1549" s="3" t="s">
        <v>2692</v>
      </c>
      <c r="F1549" s="3" t="s">
        <v>62</v>
      </c>
      <c r="G1549" s="5" t="s">
        <v>2693</v>
      </c>
      <c r="H1549" s="3" t="s">
        <v>313</v>
      </c>
      <c r="I1549" s="3">
        <v>2021</v>
      </c>
      <c r="J1549" s="3" t="s">
        <v>30</v>
      </c>
      <c r="K1549" s="3">
        <v>2028</v>
      </c>
      <c r="L1549" s="8"/>
      <c r="M1549" s="3" t="s">
        <v>30</v>
      </c>
      <c r="N1549" s="3" t="s">
        <v>30</v>
      </c>
      <c r="O1549" s="3" t="s">
        <v>30</v>
      </c>
      <c r="P1549" s="3">
        <v>3232</v>
      </c>
      <c r="Q1549" s="3">
        <v>4200</v>
      </c>
      <c r="R1549" s="8"/>
      <c r="S1549" s="9" t="str">
        <f t="shared" si="184"/>
        <v/>
      </c>
      <c r="T1549" s="2"/>
      <c r="U1549" s="2"/>
      <c r="V1549" s="2"/>
      <c r="W1549" s="2"/>
    </row>
    <row r="1550" spans="1:23" ht="14.5" hidden="1" x14ac:dyDescent="0.35">
      <c r="A1550" s="3" t="s">
        <v>2691</v>
      </c>
      <c r="B1550" s="3" t="str">
        <f>INDEX('Plant data'!D:D,MATCH('Blast furnaces'!$A1550,'Plant data'!$A:$A,0))</f>
        <v>Bellary</v>
      </c>
      <c r="C1550" s="3" t="str">
        <f>INDEX('Plant data'!E:E,MATCH('Blast furnaces'!$A1550,'Plant data'!$A:$A,0))</f>
        <v>Karnataka</v>
      </c>
      <c r="D1550" s="3" t="str">
        <f>INDEX('Plant data'!F:F,MATCH('Blast furnaces'!$A1550,'Plant data'!$A:$A,0))</f>
        <v>India</v>
      </c>
      <c r="E1550" s="3" t="s">
        <v>2694</v>
      </c>
      <c r="F1550" s="3" t="s">
        <v>180</v>
      </c>
      <c r="G1550" s="5" t="s">
        <v>2693</v>
      </c>
      <c r="H1550" s="3" t="s">
        <v>313</v>
      </c>
      <c r="I1550" s="3">
        <v>2021</v>
      </c>
      <c r="J1550" s="3" t="s">
        <v>30</v>
      </c>
      <c r="K1550" s="3">
        <v>2028</v>
      </c>
      <c r="L1550" s="8"/>
      <c r="M1550" s="3" t="s">
        <v>30</v>
      </c>
      <c r="N1550" s="3" t="s">
        <v>30</v>
      </c>
      <c r="O1550" s="3" t="s">
        <v>30</v>
      </c>
      <c r="P1550" s="3">
        <v>3232</v>
      </c>
      <c r="Q1550" s="3">
        <v>4200</v>
      </c>
      <c r="R1550" s="8"/>
      <c r="S1550" s="9" t="str">
        <f t="shared" si="184"/>
        <v/>
      </c>
      <c r="T1550" s="2"/>
      <c r="U1550" s="2"/>
      <c r="V1550" s="2"/>
      <c r="W1550" s="2"/>
    </row>
    <row r="1551" spans="1:23" ht="14.5" hidden="1" x14ac:dyDescent="0.35">
      <c r="A1551" s="3" t="s">
        <v>2695</v>
      </c>
      <c r="B1551" s="3" t="str">
        <f>INDEX('Plant data'!D:D,MATCH('Blast furnaces'!$A1551,'Plant data'!$A:$A,0))</f>
        <v>Wardha</v>
      </c>
      <c r="C1551" s="3" t="str">
        <f>INDEX('Plant data'!E:E,MATCH('Blast furnaces'!$A1551,'Plant data'!$A:$A,0))</f>
        <v>Maharashtra</v>
      </c>
      <c r="D1551" s="3" t="str">
        <f>INDEX('Plant data'!F:F,MATCH('Blast furnaces'!$A1551,'Plant data'!$A:$A,0))</f>
        <v>India</v>
      </c>
      <c r="E1551" s="3" t="s">
        <v>2696</v>
      </c>
      <c r="F1551" s="3" t="s">
        <v>33</v>
      </c>
      <c r="G1551" s="5" t="s">
        <v>2697</v>
      </c>
      <c r="H1551" s="3" t="s">
        <v>29</v>
      </c>
      <c r="I1551" s="3" t="s">
        <v>30</v>
      </c>
      <c r="J1551" s="3" t="s">
        <v>30</v>
      </c>
      <c r="K1551" s="3" t="s">
        <v>30</v>
      </c>
      <c r="L1551" s="3" t="s">
        <v>30</v>
      </c>
      <c r="M1551" s="3" t="s">
        <v>30</v>
      </c>
      <c r="N1551" s="3" t="s">
        <v>30</v>
      </c>
      <c r="O1551" s="3" t="s">
        <v>30</v>
      </c>
      <c r="P1551" s="3">
        <v>550</v>
      </c>
      <c r="Q1551" s="3">
        <v>450</v>
      </c>
      <c r="R1551" s="8"/>
      <c r="S1551" s="9" t="str">
        <f t="shared" si="184"/>
        <v/>
      </c>
      <c r="T1551" s="9" t="str">
        <f t="shared" ref="T1551:T1558" si="185">IF(R1551="","",EDATE(S1551,240))</f>
        <v/>
      </c>
      <c r="U1551" s="2"/>
      <c r="V1551" s="2"/>
      <c r="W1551" s="2"/>
    </row>
    <row r="1552" spans="1:23" ht="14.5" hidden="1" x14ac:dyDescent="0.35">
      <c r="A1552" s="3" t="s">
        <v>2695</v>
      </c>
      <c r="B1552" s="3" t="str">
        <f>INDEX('Plant data'!D:D,MATCH('Blast furnaces'!$A1552,'Plant data'!$A:$A,0))</f>
        <v>Wardha</v>
      </c>
      <c r="C1552" s="3" t="str">
        <f>INDEX('Plant data'!E:E,MATCH('Blast furnaces'!$A1552,'Plant data'!$A:$A,0))</f>
        <v>Maharashtra</v>
      </c>
      <c r="D1552" s="3" t="str">
        <f>INDEX('Plant data'!F:F,MATCH('Blast furnaces'!$A1552,'Plant data'!$A:$A,0))</f>
        <v>India</v>
      </c>
      <c r="E1552" s="3" t="s">
        <v>2698</v>
      </c>
      <c r="F1552" s="3" t="s">
        <v>27</v>
      </c>
      <c r="G1552" s="5" t="s">
        <v>2697</v>
      </c>
      <c r="H1552" s="3" t="s">
        <v>29</v>
      </c>
      <c r="I1552" s="3">
        <v>2012</v>
      </c>
      <c r="J1552" s="3">
        <v>2015</v>
      </c>
      <c r="K1552" s="3">
        <v>2022</v>
      </c>
      <c r="L1552" s="3">
        <v>3</v>
      </c>
      <c r="M1552" s="3" t="s">
        <v>30</v>
      </c>
      <c r="N1552" s="3" t="s">
        <v>30</v>
      </c>
      <c r="O1552" s="3" t="s">
        <v>30</v>
      </c>
      <c r="P1552" s="3">
        <v>750</v>
      </c>
      <c r="Q1552" s="3">
        <v>630</v>
      </c>
      <c r="R1552" s="8"/>
      <c r="S1552" s="9" t="str">
        <f t="shared" si="184"/>
        <v/>
      </c>
      <c r="T1552" s="9" t="str">
        <f t="shared" si="185"/>
        <v/>
      </c>
      <c r="U1552" s="2"/>
      <c r="V1552" s="2"/>
      <c r="W1552" s="2"/>
    </row>
    <row r="1553" spans="1:23" ht="14.5" hidden="1" x14ac:dyDescent="0.35">
      <c r="A1553" s="3" t="s">
        <v>2699</v>
      </c>
      <c r="B1553" s="3" t="str">
        <f>INDEX('Plant data'!D:D,MATCH('Blast furnaces'!$A1553,'Plant data'!$A:$A,0))</f>
        <v>Amona</v>
      </c>
      <c r="C1553" s="3" t="str">
        <f>INDEX('Plant data'!E:E,MATCH('Blast furnaces'!$A1553,'Plant data'!$A:$A,0))</f>
        <v>Goa</v>
      </c>
      <c r="D1553" s="3" t="str">
        <f>INDEX('Plant data'!F:F,MATCH('Blast furnaces'!$A1553,'Plant data'!$A:$A,0))</f>
        <v>India</v>
      </c>
      <c r="E1553" s="3" t="s">
        <v>2700</v>
      </c>
      <c r="F1553" s="3" t="s">
        <v>33</v>
      </c>
      <c r="G1553" s="5" t="s">
        <v>2701</v>
      </c>
      <c r="H1553" s="3" t="s">
        <v>29</v>
      </c>
      <c r="I1553" s="3" t="s">
        <v>30</v>
      </c>
      <c r="J1553" s="3" t="s">
        <v>30</v>
      </c>
      <c r="K1553" s="3">
        <v>1992</v>
      </c>
      <c r="L1553" s="3">
        <v>33</v>
      </c>
      <c r="M1553" s="3" t="s">
        <v>30</v>
      </c>
      <c r="N1553" s="3" t="s">
        <v>30</v>
      </c>
      <c r="O1553" s="3" t="s">
        <v>30</v>
      </c>
      <c r="P1553" s="3">
        <v>175</v>
      </c>
      <c r="Q1553" s="3">
        <v>173</v>
      </c>
      <c r="R1553" s="3">
        <v>2022</v>
      </c>
      <c r="S1553" s="9">
        <f t="shared" si="184"/>
        <v>44562</v>
      </c>
      <c r="T1553" s="9">
        <f t="shared" si="185"/>
        <v>51867</v>
      </c>
      <c r="U1553" s="2"/>
      <c r="V1553" s="2"/>
      <c r="W1553" s="2"/>
    </row>
    <row r="1554" spans="1:23" ht="14.5" hidden="1" x14ac:dyDescent="0.35">
      <c r="A1554" s="3" t="s">
        <v>2699</v>
      </c>
      <c r="B1554" s="3" t="str">
        <f>INDEX('Plant data'!D:D,MATCH('Blast furnaces'!$A1554,'Plant data'!$A:$A,0))</f>
        <v>Amona</v>
      </c>
      <c r="C1554" s="3" t="str">
        <f>INDEX('Plant data'!E:E,MATCH('Blast furnaces'!$A1554,'Plant data'!$A:$A,0))</f>
        <v>Goa</v>
      </c>
      <c r="D1554" s="3" t="str">
        <f>INDEX('Plant data'!F:F,MATCH('Blast furnaces'!$A1554,'Plant data'!$A:$A,0))</f>
        <v>India</v>
      </c>
      <c r="E1554" s="3" t="s">
        <v>2702</v>
      </c>
      <c r="F1554" s="3" t="s">
        <v>27</v>
      </c>
      <c r="G1554" s="5" t="s">
        <v>2701</v>
      </c>
      <c r="H1554" s="3" t="s">
        <v>29</v>
      </c>
      <c r="I1554" s="3" t="s">
        <v>30</v>
      </c>
      <c r="J1554" s="3" t="s">
        <v>30</v>
      </c>
      <c r="K1554" s="3">
        <v>1994</v>
      </c>
      <c r="L1554" s="3">
        <v>31</v>
      </c>
      <c r="M1554" s="3" t="s">
        <v>30</v>
      </c>
      <c r="N1554" s="3" t="s">
        <v>30</v>
      </c>
      <c r="O1554" s="3" t="s">
        <v>30</v>
      </c>
      <c r="P1554" s="3">
        <v>175</v>
      </c>
      <c r="Q1554" s="3">
        <v>173</v>
      </c>
      <c r="R1554" s="3">
        <v>2022</v>
      </c>
      <c r="S1554" s="9">
        <f t="shared" si="184"/>
        <v>44562</v>
      </c>
      <c r="T1554" s="9">
        <f t="shared" si="185"/>
        <v>51867</v>
      </c>
      <c r="U1554" s="2"/>
      <c r="V1554" s="2"/>
      <c r="W1554" s="2"/>
    </row>
    <row r="1555" spans="1:23" ht="14.5" hidden="1" x14ac:dyDescent="0.35">
      <c r="A1555" s="3" t="s">
        <v>2699</v>
      </c>
      <c r="B1555" s="3" t="str">
        <f>INDEX('Plant data'!D:D,MATCH('Blast furnaces'!$A1555,'Plant data'!$A:$A,0))</f>
        <v>Amona</v>
      </c>
      <c r="C1555" s="3" t="str">
        <f>INDEX('Plant data'!E:E,MATCH('Blast furnaces'!$A1555,'Plant data'!$A:$A,0))</f>
        <v>Goa</v>
      </c>
      <c r="D1555" s="3" t="str">
        <f>INDEX('Plant data'!F:F,MATCH('Blast furnaces'!$A1555,'Plant data'!$A:$A,0))</f>
        <v>India</v>
      </c>
      <c r="E1555" s="3" t="s">
        <v>2703</v>
      </c>
      <c r="F1555" s="3" t="s">
        <v>79</v>
      </c>
      <c r="G1555" s="5" t="s">
        <v>2701</v>
      </c>
      <c r="H1555" s="3" t="s">
        <v>29</v>
      </c>
      <c r="I1555" s="3" t="s">
        <v>30</v>
      </c>
      <c r="J1555" s="3" t="s">
        <v>30</v>
      </c>
      <c r="K1555" s="3">
        <v>2012</v>
      </c>
      <c r="L1555" s="3">
        <v>13</v>
      </c>
      <c r="M1555" s="3" t="s">
        <v>30</v>
      </c>
      <c r="N1555" s="3" t="s">
        <v>30</v>
      </c>
      <c r="O1555" s="3" t="s">
        <v>30</v>
      </c>
      <c r="P1555" s="3">
        <v>650</v>
      </c>
      <c r="Q1555" s="3">
        <v>618</v>
      </c>
      <c r="R1555" s="7">
        <v>44166</v>
      </c>
      <c r="S1555" s="9">
        <f t="shared" si="184"/>
        <v>44166</v>
      </c>
      <c r="T1555" s="9">
        <f t="shared" si="185"/>
        <v>51471</v>
      </c>
      <c r="U1555" s="2"/>
      <c r="V1555" s="2"/>
      <c r="W1555" s="2"/>
    </row>
    <row r="1556" spans="1:23" ht="14.5" hidden="1" x14ac:dyDescent="0.35">
      <c r="A1556" s="3" t="s">
        <v>2704</v>
      </c>
      <c r="B1556" s="3" t="str">
        <f>INDEX('Plant data'!D:D,MATCH('Blast furnaces'!$A1556,'Plant data'!$A:$A,0))</f>
        <v>Srikalahasthi</v>
      </c>
      <c r="C1556" s="3" t="str">
        <f>INDEX('Plant data'!E:E,MATCH('Blast furnaces'!$A1556,'Plant data'!$A:$A,0))</f>
        <v>Andhra Pradesh</v>
      </c>
      <c r="D1556" s="3" t="str">
        <f>INDEX('Plant data'!F:F,MATCH('Blast furnaces'!$A1556,'Plant data'!$A:$A,0))</f>
        <v>India</v>
      </c>
      <c r="E1556" s="3" t="s">
        <v>2705</v>
      </c>
      <c r="F1556" s="3" t="s">
        <v>62</v>
      </c>
      <c r="G1556" s="5" t="s">
        <v>2706</v>
      </c>
      <c r="H1556" s="3" t="s">
        <v>29</v>
      </c>
      <c r="I1556" s="3" t="s">
        <v>30</v>
      </c>
      <c r="J1556" s="3" t="s">
        <v>30</v>
      </c>
      <c r="K1556" s="3">
        <v>1994</v>
      </c>
      <c r="L1556" s="3">
        <v>31</v>
      </c>
      <c r="M1556" s="3" t="s">
        <v>30</v>
      </c>
      <c r="N1556" s="3" t="s">
        <v>30</v>
      </c>
      <c r="O1556" s="3" t="s">
        <v>30</v>
      </c>
      <c r="P1556" s="3">
        <v>275</v>
      </c>
      <c r="Q1556" s="3" t="s">
        <v>30</v>
      </c>
      <c r="R1556" s="3">
        <v>2010</v>
      </c>
      <c r="S1556" s="9">
        <f t="shared" si="184"/>
        <v>40179</v>
      </c>
      <c r="T1556" s="9">
        <f t="shared" si="185"/>
        <v>47484</v>
      </c>
      <c r="U1556" s="2"/>
      <c r="V1556" s="2"/>
      <c r="W1556" s="2"/>
    </row>
    <row r="1557" spans="1:23" ht="14.5" hidden="1" x14ac:dyDescent="0.35">
      <c r="A1557" s="3" t="s">
        <v>2704</v>
      </c>
      <c r="B1557" s="3" t="str">
        <f>INDEX('Plant data'!D:D,MATCH('Blast furnaces'!$A1557,'Plant data'!$A:$A,0))</f>
        <v>Srikalahasthi</v>
      </c>
      <c r="C1557" s="3" t="str">
        <f>INDEX('Plant data'!E:E,MATCH('Blast furnaces'!$A1557,'Plant data'!$A:$A,0))</f>
        <v>Andhra Pradesh</v>
      </c>
      <c r="D1557" s="3" t="str">
        <f>INDEX('Plant data'!F:F,MATCH('Blast furnaces'!$A1557,'Plant data'!$A:$A,0))</f>
        <v>India</v>
      </c>
      <c r="E1557" s="3" t="s">
        <v>2707</v>
      </c>
      <c r="F1557" s="3" t="s">
        <v>180</v>
      </c>
      <c r="G1557" s="5" t="s">
        <v>2706</v>
      </c>
      <c r="H1557" s="3" t="s">
        <v>29</v>
      </c>
      <c r="I1557" s="3">
        <v>2018</v>
      </c>
      <c r="J1557" s="3">
        <v>2020</v>
      </c>
      <c r="K1557" s="3">
        <v>2021</v>
      </c>
      <c r="L1557" s="3">
        <v>4</v>
      </c>
      <c r="M1557" s="3" t="s">
        <v>30</v>
      </c>
      <c r="N1557" s="3" t="s">
        <v>30</v>
      </c>
      <c r="O1557" s="3" t="s">
        <v>30</v>
      </c>
      <c r="P1557" s="3">
        <v>300</v>
      </c>
      <c r="Q1557" s="3">
        <v>450</v>
      </c>
      <c r="R1557" s="8"/>
      <c r="S1557" s="9" t="str">
        <f t="shared" si="184"/>
        <v/>
      </c>
      <c r="T1557" s="9" t="str">
        <f t="shared" si="185"/>
        <v/>
      </c>
      <c r="U1557" s="2"/>
      <c r="V1557" s="2"/>
      <c r="W1557" s="2"/>
    </row>
    <row r="1558" spans="1:23" ht="14.5" hidden="1" x14ac:dyDescent="0.35">
      <c r="A1558" s="3" t="s">
        <v>2708</v>
      </c>
      <c r="B1558" s="3" t="str">
        <f>INDEX('Plant data'!D:D,MATCH('Blast furnaces'!$A1558,'Plant data'!$A:$A,0))</f>
        <v>Cuchi</v>
      </c>
      <c r="C1558" s="3" t="str">
        <f>INDEX('Plant data'!E:E,MATCH('Blast furnaces'!$A1558,'Plant data'!$A:$A,0))</f>
        <v>Cuando Cubango</v>
      </c>
      <c r="D1558" s="3" t="str">
        <f>INDEX('Plant data'!F:F,MATCH('Blast furnaces'!$A1558,'Plant data'!$A:$A,0))</f>
        <v>Angola</v>
      </c>
      <c r="E1558" s="3" t="s">
        <v>2709</v>
      </c>
      <c r="F1558" s="3" t="s">
        <v>62</v>
      </c>
      <c r="G1558" s="5" t="s">
        <v>2710</v>
      </c>
      <c r="H1558" s="3" t="s">
        <v>29</v>
      </c>
      <c r="I1558" s="3" t="s">
        <v>30</v>
      </c>
      <c r="J1558" s="3" t="s">
        <v>30</v>
      </c>
      <c r="K1558" s="3">
        <v>2023</v>
      </c>
      <c r="L1558" s="3">
        <v>2</v>
      </c>
      <c r="M1558" s="3" t="s">
        <v>30</v>
      </c>
      <c r="N1558" s="3" t="s">
        <v>30</v>
      </c>
      <c r="O1558" s="3" t="s">
        <v>30</v>
      </c>
      <c r="P1558" s="3">
        <v>96</v>
      </c>
      <c r="Q1558" s="3" t="s">
        <v>30</v>
      </c>
      <c r="R1558" s="8"/>
      <c r="S1558" s="9" t="str">
        <f t="shared" si="184"/>
        <v/>
      </c>
      <c r="T1558" s="9" t="str">
        <f t="shared" si="185"/>
        <v/>
      </c>
      <c r="U1558" s="2"/>
      <c r="V1558" s="2"/>
      <c r="W1558" s="2"/>
    </row>
    <row r="1559" spans="1:23" ht="14.5" hidden="1" x14ac:dyDescent="0.35">
      <c r="A1559" s="3" t="s">
        <v>2708</v>
      </c>
      <c r="B1559" s="3" t="str">
        <f>INDEX('Plant data'!D:D,MATCH('Blast furnaces'!$A1559,'Plant data'!$A:$A,0))</f>
        <v>Cuchi</v>
      </c>
      <c r="C1559" s="3" t="str">
        <f>INDEX('Plant data'!E:E,MATCH('Blast furnaces'!$A1559,'Plant data'!$A:$A,0))</f>
        <v>Cuando Cubango</v>
      </c>
      <c r="D1559" s="3" t="str">
        <f>INDEX('Plant data'!F:F,MATCH('Blast furnaces'!$A1559,'Plant data'!$A:$A,0))</f>
        <v>Angola</v>
      </c>
      <c r="E1559" s="3" t="s">
        <v>2711</v>
      </c>
      <c r="F1559" s="3" t="s">
        <v>180</v>
      </c>
      <c r="G1559" s="5" t="s">
        <v>2710</v>
      </c>
      <c r="H1559" s="3" t="s">
        <v>313</v>
      </c>
      <c r="I1559" s="3" t="s">
        <v>30</v>
      </c>
      <c r="J1559" s="3" t="s">
        <v>30</v>
      </c>
      <c r="K1559" s="3">
        <v>2025</v>
      </c>
      <c r="L1559" s="3">
        <v>0</v>
      </c>
      <c r="M1559" s="3" t="s">
        <v>30</v>
      </c>
      <c r="N1559" s="3" t="s">
        <v>30</v>
      </c>
      <c r="O1559" s="3" t="s">
        <v>30</v>
      </c>
      <c r="P1559" s="3">
        <v>141</v>
      </c>
      <c r="Q1559" s="3" t="s">
        <v>30</v>
      </c>
      <c r="R1559" s="8"/>
      <c r="S1559" s="9" t="str">
        <f t="shared" si="184"/>
        <v/>
      </c>
      <c r="T1559" s="2"/>
      <c r="U1559" s="2"/>
      <c r="V1559" s="2"/>
      <c r="W1559" s="2"/>
    </row>
    <row r="1560" spans="1:23" ht="14.5" hidden="1" x14ac:dyDescent="0.35">
      <c r="A1560" s="3" t="s">
        <v>2708</v>
      </c>
      <c r="B1560" s="3" t="str">
        <f>INDEX('Plant data'!D:D,MATCH('Blast furnaces'!$A1560,'Plant data'!$A:$A,0))</f>
        <v>Cuchi</v>
      </c>
      <c r="C1560" s="3" t="str">
        <f>INDEX('Plant data'!E:E,MATCH('Blast furnaces'!$A1560,'Plant data'!$A:$A,0))</f>
        <v>Cuando Cubango</v>
      </c>
      <c r="D1560" s="3" t="str">
        <f>INDEX('Plant data'!F:F,MATCH('Blast furnaces'!$A1560,'Plant data'!$A:$A,0))</f>
        <v>Angola</v>
      </c>
      <c r="E1560" s="3" t="s">
        <v>2712</v>
      </c>
      <c r="F1560" s="3" t="s">
        <v>236</v>
      </c>
      <c r="G1560" s="5" t="s">
        <v>2710</v>
      </c>
      <c r="H1560" s="3" t="s">
        <v>313</v>
      </c>
      <c r="I1560" s="3" t="s">
        <v>30</v>
      </c>
      <c r="J1560" s="3" t="s">
        <v>30</v>
      </c>
      <c r="K1560" s="3">
        <v>2025</v>
      </c>
      <c r="L1560" s="3">
        <v>0</v>
      </c>
      <c r="M1560" s="3" t="s">
        <v>30</v>
      </c>
      <c r="N1560" s="3" t="s">
        <v>30</v>
      </c>
      <c r="O1560" s="3" t="s">
        <v>30</v>
      </c>
      <c r="P1560" s="3">
        <v>141</v>
      </c>
      <c r="Q1560" s="3" t="s">
        <v>30</v>
      </c>
      <c r="R1560" s="8"/>
      <c r="S1560" s="9" t="str">
        <f t="shared" si="184"/>
        <v/>
      </c>
      <c r="T1560" s="2"/>
      <c r="U1560" s="2"/>
      <c r="V1560" s="2"/>
      <c r="W1560" s="2"/>
    </row>
    <row r="1561" spans="1:23" ht="14.5" hidden="1" x14ac:dyDescent="0.35">
      <c r="A1561" s="3" t="s">
        <v>2708</v>
      </c>
      <c r="B1561" s="3" t="str">
        <f>INDEX('Plant data'!D:D,MATCH('Blast furnaces'!$A1561,'Plant data'!$A:$A,0))</f>
        <v>Cuchi</v>
      </c>
      <c r="C1561" s="3" t="str">
        <f>INDEX('Plant data'!E:E,MATCH('Blast furnaces'!$A1561,'Plant data'!$A:$A,0))</f>
        <v>Cuando Cubango</v>
      </c>
      <c r="D1561" s="3" t="str">
        <f>INDEX('Plant data'!F:F,MATCH('Blast furnaces'!$A1561,'Plant data'!$A:$A,0))</f>
        <v>Angola</v>
      </c>
      <c r="E1561" s="3" t="s">
        <v>2713</v>
      </c>
      <c r="F1561" s="3" t="s">
        <v>243</v>
      </c>
      <c r="G1561" s="5" t="s">
        <v>2710</v>
      </c>
      <c r="H1561" s="3" t="s">
        <v>313</v>
      </c>
      <c r="I1561" s="3" t="s">
        <v>30</v>
      </c>
      <c r="J1561" s="3" t="s">
        <v>30</v>
      </c>
      <c r="K1561" s="3">
        <v>2025</v>
      </c>
      <c r="L1561" s="3">
        <v>0</v>
      </c>
      <c r="M1561" s="3" t="s">
        <v>30</v>
      </c>
      <c r="N1561" s="3" t="s">
        <v>30</v>
      </c>
      <c r="O1561" s="3" t="s">
        <v>30</v>
      </c>
      <c r="P1561" s="3">
        <v>141</v>
      </c>
      <c r="Q1561" s="3" t="s">
        <v>30</v>
      </c>
      <c r="R1561" s="8"/>
      <c r="S1561" s="9" t="str">
        <f t="shared" si="184"/>
        <v/>
      </c>
      <c r="T1561" s="2"/>
      <c r="U1561" s="2"/>
      <c r="V1561" s="2"/>
      <c r="W1561" s="2"/>
    </row>
    <row r="1562" spans="1:23" ht="14.5" hidden="1" x14ac:dyDescent="0.35">
      <c r="A1562" s="3" t="s">
        <v>2714</v>
      </c>
      <c r="B1562" s="3" t="str">
        <f>INDEX('Plant data'!D:D,MATCH('Blast furnaces'!$A1562,'Plant data'!$A:$A,0))</f>
        <v>Sarora</v>
      </c>
      <c r="C1562" s="3" t="str">
        <f>INDEX('Plant data'!E:E,MATCH('Blast furnaces'!$A1562,'Plant data'!$A:$A,0))</f>
        <v>Chhattisgarh</v>
      </c>
      <c r="D1562" s="3" t="str">
        <f>INDEX('Plant data'!F:F,MATCH('Blast furnaces'!$A1562,'Plant data'!$A:$A,0))</f>
        <v>India</v>
      </c>
      <c r="E1562" s="3" t="s">
        <v>2715</v>
      </c>
      <c r="F1562" s="3" t="s">
        <v>62</v>
      </c>
      <c r="G1562" s="5" t="s">
        <v>2716</v>
      </c>
      <c r="H1562" s="3" t="s">
        <v>313</v>
      </c>
      <c r="I1562" s="4">
        <v>44378</v>
      </c>
      <c r="J1562" s="3" t="s">
        <v>30</v>
      </c>
      <c r="K1562" s="3">
        <v>2026</v>
      </c>
      <c r="L1562" s="8"/>
      <c r="M1562" s="3" t="s">
        <v>30</v>
      </c>
      <c r="N1562" s="3" t="s">
        <v>30</v>
      </c>
      <c r="O1562" s="3" t="s">
        <v>30</v>
      </c>
      <c r="P1562" s="3">
        <v>1000</v>
      </c>
      <c r="Q1562" s="3">
        <v>800</v>
      </c>
      <c r="R1562" s="8"/>
      <c r="S1562" s="9" t="str">
        <f t="shared" si="184"/>
        <v/>
      </c>
      <c r="T1562" s="2"/>
      <c r="U1562" s="2"/>
      <c r="V1562" s="2"/>
      <c r="W1562" s="2"/>
    </row>
    <row r="1563" spans="1:23" ht="14.5" hidden="1" x14ac:dyDescent="0.35">
      <c r="A1563" s="3" t="s">
        <v>2714</v>
      </c>
      <c r="B1563" s="3" t="str">
        <f>INDEX('Plant data'!D:D,MATCH('Blast furnaces'!$A1563,'Plant data'!$A:$A,0))</f>
        <v>Sarora</v>
      </c>
      <c r="C1563" s="3" t="str">
        <f>INDEX('Plant data'!E:E,MATCH('Blast furnaces'!$A1563,'Plant data'!$A:$A,0))</f>
        <v>Chhattisgarh</v>
      </c>
      <c r="D1563" s="3" t="str">
        <f>INDEX('Plant data'!F:F,MATCH('Blast furnaces'!$A1563,'Plant data'!$A:$A,0))</f>
        <v>India</v>
      </c>
      <c r="E1563" s="3" t="s">
        <v>2717</v>
      </c>
      <c r="F1563" s="3" t="s">
        <v>180</v>
      </c>
      <c r="G1563" s="5" t="s">
        <v>2716</v>
      </c>
      <c r="H1563" s="3" t="s">
        <v>313</v>
      </c>
      <c r="I1563" s="6">
        <v>45328</v>
      </c>
      <c r="J1563" s="3" t="s">
        <v>30</v>
      </c>
      <c r="K1563" s="3" t="s">
        <v>30</v>
      </c>
      <c r="L1563" s="3" t="s">
        <v>30</v>
      </c>
      <c r="M1563" s="3" t="s">
        <v>30</v>
      </c>
      <c r="N1563" s="3" t="s">
        <v>30</v>
      </c>
      <c r="O1563" s="3" t="s">
        <v>30</v>
      </c>
      <c r="P1563" s="3">
        <v>1000</v>
      </c>
      <c r="Q1563" s="3">
        <v>800</v>
      </c>
      <c r="R1563" s="8"/>
      <c r="S1563" s="9" t="str">
        <f t="shared" si="184"/>
        <v/>
      </c>
      <c r="T1563" s="2"/>
      <c r="U1563" s="2"/>
      <c r="V1563" s="2"/>
      <c r="W1563" s="2"/>
    </row>
    <row r="1564" spans="1:23" ht="14.5" hidden="1" x14ac:dyDescent="0.35">
      <c r="A1564" s="3" t="s">
        <v>2718</v>
      </c>
      <c r="B1564" s="3" t="str">
        <f>INDEX('Plant data'!D:D,MATCH('Blast furnaces'!$A1564,'Plant data'!$A:$A,0))</f>
        <v>Gandhidham</v>
      </c>
      <c r="C1564" s="3" t="str">
        <f>INDEX('Plant data'!E:E,MATCH('Blast furnaces'!$A1564,'Plant data'!$A:$A,0))</f>
        <v>Gujarat</v>
      </c>
      <c r="D1564" s="3" t="str">
        <f>INDEX('Plant data'!F:F,MATCH('Blast furnaces'!$A1564,'Plant data'!$A:$A,0))</f>
        <v>India</v>
      </c>
      <c r="E1564" s="3" t="s">
        <v>2719</v>
      </c>
      <c r="F1564" s="3" t="s">
        <v>62</v>
      </c>
      <c r="G1564" s="5" t="s">
        <v>2720</v>
      </c>
      <c r="H1564" s="3" t="s">
        <v>29</v>
      </c>
      <c r="I1564" s="3" t="s">
        <v>30</v>
      </c>
      <c r="J1564" s="3" t="s">
        <v>30</v>
      </c>
      <c r="K1564" s="3" t="s">
        <v>30</v>
      </c>
      <c r="L1564" s="3" t="s">
        <v>30</v>
      </c>
      <c r="M1564" s="3" t="s">
        <v>30</v>
      </c>
      <c r="N1564" s="3" t="s">
        <v>30</v>
      </c>
      <c r="O1564" s="3" t="s">
        <v>30</v>
      </c>
      <c r="P1564" s="3">
        <v>73</v>
      </c>
      <c r="Q1564" s="3" t="s">
        <v>30</v>
      </c>
      <c r="R1564" s="8"/>
      <c r="S1564" s="9" t="str">
        <f t="shared" si="184"/>
        <v/>
      </c>
      <c r="T1564" s="9" t="str">
        <f t="shared" ref="T1564:T1565" si="186">IF(R1564="","",EDATE(S1564,240))</f>
        <v/>
      </c>
      <c r="U1564" s="2"/>
      <c r="V1564" s="2"/>
      <c r="W1564" s="2"/>
    </row>
    <row r="1565" spans="1:23" ht="14.5" hidden="1" x14ac:dyDescent="0.35">
      <c r="A1565" s="3" t="s">
        <v>2721</v>
      </c>
      <c r="B1565" s="3" t="str">
        <f>INDEX('Plant data'!D:D,MATCH('Blast furnaces'!$A1565,'Plant data'!$A:$A,0))</f>
        <v>unknown</v>
      </c>
      <c r="C1565" s="3" t="str">
        <f>INDEX('Plant data'!E:E,MATCH('Blast furnaces'!$A1565,'Plant data'!$A:$A,0))</f>
        <v>Liaoning</v>
      </c>
      <c r="D1565" s="3" t="str">
        <f>INDEX('Plant data'!F:F,MATCH('Blast furnaces'!$A1565,'Plant data'!$A:$A,0))</f>
        <v>China</v>
      </c>
      <c r="E1565" s="3" t="s">
        <v>2722</v>
      </c>
      <c r="F1565" s="3" t="s">
        <v>62</v>
      </c>
      <c r="G1565" s="5" t="s">
        <v>2723</v>
      </c>
      <c r="H1565" s="3" t="s">
        <v>40</v>
      </c>
      <c r="I1565" s="3" t="s">
        <v>30</v>
      </c>
      <c r="J1565" s="3" t="s">
        <v>30</v>
      </c>
      <c r="K1565" s="3" t="s">
        <v>30</v>
      </c>
      <c r="L1565" s="3" t="s">
        <v>30</v>
      </c>
      <c r="M1565" s="6">
        <v>45351</v>
      </c>
      <c r="N1565" s="3" t="s">
        <v>30</v>
      </c>
      <c r="O1565" s="3" t="s">
        <v>30</v>
      </c>
      <c r="P1565" s="3">
        <v>680</v>
      </c>
      <c r="Q1565" s="3">
        <v>550</v>
      </c>
      <c r="R1565" s="8"/>
      <c r="S1565" s="9" t="str">
        <f t="shared" si="184"/>
        <v/>
      </c>
      <c r="T1565" s="9" t="str">
        <f t="shared" si="186"/>
        <v/>
      </c>
      <c r="U1565" s="2"/>
      <c r="V1565" s="2"/>
      <c r="W1565" s="2"/>
    </row>
    <row r="1566" spans="1:23" ht="14.5" hidden="1" x14ac:dyDescent="0.35">
      <c r="A1566" s="3" t="s">
        <v>2724</v>
      </c>
      <c r="B1566" s="3" t="str">
        <f>INDEX('Plant data'!D:D,MATCH('Blast furnaces'!$A1566,'Plant data'!$A:$A,0))</f>
        <v>Redcliff</v>
      </c>
      <c r="C1566" s="3" t="str">
        <f>INDEX('Plant data'!E:E,MATCH('Blast furnaces'!$A1566,'Plant data'!$A:$A,0))</f>
        <v>Midlands</v>
      </c>
      <c r="D1566" s="3" t="str">
        <f>INDEX('Plant data'!F:F,MATCH('Blast furnaces'!$A1566,'Plant data'!$A:$A,0))</f>
        <v>Zimbabwe</v>
      </c>
      <c r="E1566" s="3" t="s">
        <v>2725</v>
      </c>
      <c r="F1566" s="3" t="s">
        <v>62</v>
      </c>
      <c r="G1566" s="5" t="s">
        <v>2726</v>
      </c>
      <c r="H1566" s="3" t="s">
        <v>313</v>
      </c>
      <c r="I1566" s="3">
        <v>2024</v>
      </c>
      <c r="J1566" s="3" t="s">
        <v>30</v>
      </c>
      <c r="K1566" s="3" t="s">
        <v>30</v>
      </c>
      <c r="L1566" s="3" t="s">
        <v>30</v>
      </c>
      <c r="M1566" s="3" t="s">
        <v>30</v>
      </c>
      <c r="N1566" s="3" t="s">
        <v>30</v>
      </c>
      <c r="O1566" s="3" t="s">
        <v>30</v>
      </c>
      <c r="P1566" s="3">
        <v>87</v>
      </c>
      <c r="Q1566" s="3" t="s">
        <v>30</v>
      </c>
      <c r="R1566" s="8"/>
      <c r="S1566" s="9" t="str">
        <f t="shared" si="184"/>
        <v/>
      </c>
      <c r="T1566" s="2"/>
      <c r="U1566" s="2"/>
      <c r="V1566" s="2"/>
      <c r="W1566" s="2"/>
    </row>
    <row r="1567" spans="1:23" ht="14.5" hidden="1" x14ac:dyDescent="0.35">
      <c r="A1567" s="3" t="s">
        <v>2724</v>
      </c>
      <c r="B1567" s="3" t="str">
        <f>INDEX('Plant data'!D:D,MATCH('Blast furnaces'!$A1567,'Plant data'!$A:$A,0))</f>
        <v>Redcliff</v>
      </c>
      <c r="C1567" s="3" t="str">
        <f>INDEX('Plant data'!E:E,MATCH('Blast furnaces'!$A1567,'Plant data'!$A:$A,0))</f>
        <v>Midlands</v>
      </c>
      <c r="D1567" s="3" t="str">
        <f>INDEX('Plant data'!F:F,MATCH('Blast furnaces'!$A1567,'Plant data'!$A:$A,0))</f>
        <v>Zimbabwe</v>
      </c>
      <c r="E1567" s="3" t="s">
        <v>2727</v>
      </c>
      <c r="F1567" s="3" t="s">
        <v>180</v>
      </c>
      <c r="G1567" s="5" t="s">
        <v>2726</v>
      </c>
      <c r="H1567" s="3" t="s">
        <v>313</v>
      </c>
      <c r="I1567" s="3">
        <v>2024</v>
      </c>
      <c r="J1567" s="3" t="s">
        <v>30</v>
      </c>
      <c r="K1567" s="3" t="s">
        <v>30</v>
      </c>
      <c r="L1567" s="3" t="s">
        <v>30</v>
      </c>
      <c r="M1567" s="3" t="s">
        <v>30</v>
      </c>
      <c r="N1567" s="3" t="s">
        <v>30</v>
      </c>
      <c r="O1567" s="3" t="s">
        <v>30</v>
      </c>
      <c r="P1567" s="3">
        <v>87</v>
      </c>
      <c r="Q1567" s="3" t="s">
        <v>30</v>
      </c>
      <c r="R1567" s="8"/>
      <c r="S1567" s="9" t="str">
        <f t="shared" si="184"/>
        <v/>
      </c>
      <c r="T1567" s="2"/>
      <c r="U1567" s="2"/>
      <c r="V1567" s="2"/>
      <c r="W1567" s="2"/>
    </row>
    <row r="1568" spans="1:23" ht="14.5" hidden="1" x14ac:dyDescent="0.35">
      <c r="A1568" s="3" t="s">
        <v>2724</v>
      </c>
      <c r="B1568" s="3" t="str">
        <f>INDEX('Plant data'!D:D,MATCH('Blast furnaces'!$A1568,'Plant data'!$A:$A,0))</f>
        <v>Redcliff</v>
      </c>
      <c r="C1568" s="3" t="str">
        <f>INDEX('Plant data'!E:E,MATCH('Blast furnaces'!$A1568,'Plant data'!$A:$A,0))</f>
        <v>Midlands</v>
      </c>
      <c r="D1568" s="3" t="str">
        <f>INDEX('Plant data'!F:F,MATCH('Blast furnaces'!$A1568,'Plant data'!$A:$A,0))</f>
        <v>Zimbabwe</v>
      </c>
      <c r="E1568" s="3" t="s">
        <v>2728</v>
      </c>
      <c r="F1568" s="3" t="s">
        <v>236</v>
      </c>
      <c r="G1568" s="5" t="s">
        <v>2726</v>
      </c>
      <c r="H1568" s="3" t="s">
        <v>313</v>
      </c>
      <c r="I1568" s="3">
        <v>2024</v>
      </c>
      <c r="J1568" s="3" t="s">
        <v>30</v>
      </c>
      <c r="K1568" s="3" t="s">
        <v>30</v>
      </c>
      <c r="L1568" s="3" t="s">
        <v>30</v>
      </c>
      <c r="M1568" s="3" t="s">
        <v>30</v>
      </c>
      <c r="N1568" s="3" t="s">
        <v>30</v>
      </c>
      <c r="O1568" s="3" t="s">
        <v>30</v>
      </c>
      <c r="P1568" s="3">
        <v>87</v>
      </c>
      <c r="Q1568" s="3" t="s">
        <v>30</v>
      </c>
      <c r="R1568" s="8"/>
      <c r="S1568" s="9" t="str">
        <f t="shared" si="184"/>
        <v/>
      </c>
      <c r="T1568" s="2"/>
      <c r="U1568" s="2"/>
      <c r="V1568" s="2"/>
      <c r="W1568" s="2"/>
    </row>
    <row r="1569" spans="1:23" ht="14.5" hidden="1" x14ac:dyDescent="0.35">
      <c r="A1569" s="3" t="s">
        <v>2724</v>
      </c>
      <c r="B1569" s="3" t="str">
        <f>INDEX('Plant data'!D:D,MATCH('Blast furnaces'!$A1569,'Plant data'!$A:$A,0))</f>
        <v>Redcliff</v>
      </c>
      <c r="C1569" s="3" t="str">
        <f>INDEX('Plant data'!E:E,MATCH('Blast furnaces'!$A1569,'Plant data'!$A:$A,0))</f>
        <v>Midlands</v>
      </c>
      <c r="D1569" s="3" t="str">
        <f>INDEX('Plant data'!F:F,MATCH('Blast furnaces'!$A1569,'Plant data'!$A:$A,0))</f>
        <v>Zimbabwe</v>
      </c>
      <c r="E1569" s="3" t="s">
        <v>2729</v>
      </c>
      <c r="F1569" s="3" t="s">
        <v>243</v>
      </c>
      <c r="G1569" s="5" t="s">
        <v>2726</v>
      </c>
      <c r="H1569" s="3" t="s">
        <v>313</v>
      </c>
      <c r="I1569" s="3">
        <v>2024</v>
      </c>
      <c r="J1569" s="3" t="s">
        <v>30</v>
      </c>
      <c r="K1569" s="3" t="s">
        <v>30</v>
      </c>
      <c r="L1569" s="3" t="s">
        <v>30</v>
      </c>
      <c r="M1569" s="3" t="s">
        <v>30</v>
      </c>
      <c r="N1569" s="3" t="s">
        <v>30</v>
      </c>
      <c r="O1569" s="3" t="s">
        <v>30</v>
      </c>
      <c r="P1569" s="3">
        <v>87</v>
      </c>
      <c r="Q1569" s="3" t="s">
        <v>30</v>
      </c>
      <c r="R1569" s="8"/>
      <c r="S1569" s="9" t="str">
        <f t="shared" si="184"/>
        <v/>
      </c>
      <c r="T1569" s="2"/>
      <c r="U1569" s="2"/>
      <c r="V1569" s="2"/>
      <c r="W1569" s="2"/>
    </row>
    <row r="1570" spans="1:23" ht="14.5" hidden="1" x14ac:dyDescent="0.35">
      <c r="A1570" s="3" t="s">
        <v>2724</v>
      </c>
      <c r="B1570" s="3" t="str">
        <f>INDEX('Plant data'!D:D,MATCH('Blast furnaces'!$A1570,'Plant data'!$A:$A,0))</f>
        <v>Redcliff</v>
      </c>
      <c r="C1570" s="3" t="str">
        <f>INDEX('Plant data'!E:E,MATCH('Blast furnaces'!$A1570,'Plant data'!$A:$A,0))</f>
        <v>Midlands</v>
      </c>
      <c r="D1570" s="3" t="str">
        <f>INDEX('Plant data'!F:F,MATCH('Blast furnaces'!$A1570,'Plant data'!$A:$A,0))</f>
        <v>Zimbabwe</v>
      </c>
      <c r="E1570" s="3" t="s">
        <v>2730</v>
      </c>
      <c r="F1570" s="3" t="s">
        <v>245</v>
      </c>
      <c r="G1570" s="5" t="s">
        <v>2726</v>
      </c>
      <c r="H1570" s="3" t="s">
        <v>313</v>
      </c>
      <c r="I1570" s="3">
        <v>2024</v>
      </c>
      <c r="J1570" s="3" t="s">
        <v>30</v>
      </c>
      <c r="K1570" s="3" t="s">
        <v>30</v>
      </c>
      <c r="L1570" s="3" t="s">
        <v>30</v>
      </c>
      <c r="M1570" s="3" t="s">
        <v>30</v>
      </c>
      <c r="N1570" s="3" t="s">
        <v>30</v>
      </c>
      <c r="O1570" s="3" t="s">
        <v>30</v>
      </c>
      <c r="P1570" s="3">
        <v>87</v>
      </c>
      <c r="Q1570" s="3" t="s">
        <v>30</v>
      </c>
      <c r="R1570" s="8"/>
      <c r="S1570" s="9" t="str">
        <f t="shared" si="184"/>
        <v/>
      </c>
      <c r="T1570" s="2"/>
      <c r="U1570" s="2"/>
      <c r="V1570" s="2"/>
      <c r="W1570" s="2"/>
    </row>
    <row r="1571" spans="1:23" ht="14.5" hidden="1" x14ac:dyDescent="0.35">
      <c r="A1571" s="3" t="s">
        <v>2724</v>
      </c>
      <c r="B1571" s="3" t="str">
        <f>INDEX('Plant data'!D:D,MATCH('Blast furnaces'!$A1571,'Plant data'!$A:$A,0))</f>
        <v>Redcliff</v>
      </c>
      <c r="C1571" s="3" t="str">
        <f>INDEX('Plant data'!E:E,MATCH('Blast furnaces'!$A1571,'Plant data'!$A:$A,0))</f>
        <v>Midlands</v>
      </c>
      <c r="D1571" s="3" t="str">
        <f>INDEX('Plant data'!F:F,MATCH('Blast furnaces'!$A1571,'Plant data'!$A:$A,0))</f>
        <v>Zimbabwe</v>
      </c>
      <c r="E1571" s="3" t="s">
        <v>2731</v>
      </c>
      <c r="F1571" s="3" t="s">
        <v>247</v>
      </c>
      <c r="G1571" s="5" t="s">
        <v>2726</v>
      </c>
      <c r="H1571" s="3" t="s">
        <v>313</v>
      </c>
      <c r="I1571" s="3">
        <v>2024</v>
      </c>
      <c r="J1571" s="3" t="s">
        <v>30</v>
      </c>
      <c r="K1571" s="3" t="s">
        <v>30</v>
      </c>
      <c r="L1571" s="3" t="s">
        <v>30</v>
      </c>
      <c r="M1571" s="3" t="s">
        <v>30</v>
      </c>
      <c r="N1571" s="3" t="s">
        <v>30</v>
      </c>
      <c r="O1571" s="3" t="s">
        <v>30</v>
      </c>
      <c r="P1571" s="3">
        <v>87</v>
      </c>
      <c r="Q1571" s="3" t="s">
        <v>30</v>
      </c>
      <c r="R1571" s="8"/>
      <c r="S1571" s="9" t="str">
        <f t="shared" si="184"/>
        <v/>
      </c>
      <c r="T1571" s="2"/>
      <c r="U1571" s="2"/>
      <c r="V1571" s="2"/>
      <c r="W1571" s="2"/>
    </row>
    <row r="1572" spans="1:23" ht="14.5" hidden="1" x14ac:dyDescent="0.35">
      <c r="A1572" s="3" t="s">
        <v>2724</v>
      </c>
      <c r="B1572" s="3" t="str">
        <f>INDEX('Plant data'!D:D,MATCH('Blast furnaces'!$A1572,'Plant data'!$A:$A,0))</f>
        <v>Redcliff</v>
      </c>
      <c r="C1572" s="3" t="str">
        <f>INDEX('Plant data'!E:E,MATCH('Blast furnaces'!$A1572,'Plant data'!$A:$A,0))</f>
        <v>Midlands</v>
      </c>
      <c r="D1572" s="3" t="str">
        <f>INDEX('Plant data'!F:F,MATCH('Blast furnaces'!$A1572,'Plant data'!$A:$A,0))</f>
        <v>Zimbabwe</v>
      </c>
      <c r="E1572" s="3" t="s">
        <v>2732</v>
      </c>
      <c r="F1572" s="3" t="s">
        <v>392</v>
      </c>
      <c r="G1572" s="5" t="s">
        <v>2726</v>
      </c>
      <c r="H1572" s="3" t="s">
        <v>313</v>
      </c>
      <c r="I1572" s="3">
        <v>2024</v>
      </c>
      <c r="J1572" s="3" t="s">
        <v>30</v>
      </c>
      <c r="K1572" s="3" t="s">
        <v>30</v>
      </c>
      <c r="L1572" s="3" t="s">
        <v>30</v>
      </c>
      <c r="M1572" s="3" t="s">
        <v>30</v>
      </c>
      <c r="N1572" s="3" t="s">
        <v>30</v>
      </c>
      <c r="O1572" s="3" t="s">
        <v>30</v>
      </c>
      <c r="P1572" s="3">
        <v>87</v>
      </c>
      <c r="Q1572" s="3" t="s">
        <v>30</v>
      </c>
      <c r="R1572" s="8"/>
      <c r="S1572" s="9" t="str">
        <f t="shared" si="184"/>
        <v/>
      </c>
      <c r="T1572" s="2"/>
      <c r="U1572" s="2"/>
      <c r="V1572" s="2"/>
      <c r="W1572" s="2"/>
    </row>
    <row r="1573" spans="1:23" ht="14.5" hidden="1" x14ac:dyDescent="0.35">
      <c r="A1573" s="3" t="s">
        <v>2724</v>
      </c>
      <c r="B1573" s="3" t="str">
        <f>INDEX('Plant data'!D:D,MATCH('Blast furnaces'!$A1573,'Plant data'!$A:$A,0))</f>
        <v>Redcliff</v>
      </c>
      <c r="C1573" s="3" t="str">
        <f>INDEX('Plant data'!E:E,MATCH('Blast furnaces'!$A1573,'Plant data'!$A:$A,0))</f>
        <v>Midlands</v>
      </c>
      <c r="D1573" s="3" t="str">
        <f>INDEX('Plant data'!F:F,MATCH('Blast furnaces'!$A1573,'Plant data'!$A:$A,0))</f>
        <v>Zimbabwe</v>
      </c>
      <c r="E1573" s="3" t="s">
        <v>2733</v>
      </c>
      <c r="F1573" s="3" t="s">
        <v>474</v>
      </c>
      <c r="G1573" s="5" t="s">
        <v>2726</v>
      </c>
      <c r="H1573" s="3" t="s">
        <v>313</v>
      </c>
      <c r="I1573" s="3">
        <v>2024</v>
      </c>
      <c r="J1573" s="3" t="s">
        <v>30</v>
      </c>
      <c r="K1573" s="3" t="s">
        <v>30</v>
      </c>
      <c r="L1573" s="3" t="s">
        <v>30</v>
      </c>
      <c r="M1573" s="3" t="s">
        <v>30</v>
      </c>
      <c r="N1573" s="3" t="s">
        <v>30</v>
      </c>
      <c r="O1573" s="3" t="s">
        <v>30</v>
      </c>
      <c r="P1573" s="3">
        <v>87</v>
      </c>
      <c r="Q1573" s="3" t="s">
        <v>30</v>
      </c>
      <c r="R1573" s="8"/>
      <c r="S1573" s="9" t="str">
        <f t="shared" si="184"/>
        <v/>
      </c>
      <c r="T1573" s="2"/>
      <c r="U1573" s="2"/>
      <c r="V1573" s="2"/>
      <c r="W1573" s="2"/>
    </row>
    <row r="1574" spans="1:23" ht="14.5" hidden="1" x14ac:dyDescent="0.35">
      <c r="A1574" s="3" t="s">
        <v>2724</v>
      </c>
      <c r="B1574" s="3" t="str">
        <f>INDEX('Plant data'!D:D,MATCH('Blast furnaces'!$A1574,'Plant data'!$A:$A,0))</f>
        <v>Redcliff</v>
      </c>
      <c r="C1574" s="3" t="str">
        <f>INDEX('Plant data'!E:E,MATCH('Blast furnaces'!$A1574,'Plant data'!$A:$A,0))</f>
        <v>Midlands</v>
      </c>
      <c r="D1574" s="3" t="str">
        <f>INDEX('Plant data'!F:F,MATCH('Blast furnaces'!$A1574,'Plant data'!$A:$A,0))</f>
        <v>Zimbabwe</v>
      </c>
      <c r="E1574" s="3" t="s">
        <v>2734</v>
      </c>
      <c r="F1574" s="3" t="s">
        <v>476</v>
      </c>
      <c r="G1574" s="5" t="s">
        <v>2726</v>
      </c>
      <c r="H1574" s="3" t="s">
        <v>313</v>
      </c>
      <c r="I1574" s="3">
        <v>2024</v>
      </c>
      <c r="J1574" s="3" t="s">
        <v>30</v>
      </c>
      <c r="K1574" s="3" t="s">
        <v>30</v>
      </c>
      <c r="L1574" s="3" t="s">
        <v>30</v>
      </c>
      <c r="M1574" s="3" t="s">
        <v>30</v>
      </c>
      <c r="N1574" s="3" t="s">
        <v>30</v>
      </c>
      <c r="O1574" s="3" t="s">
        <v>30</v>
      </c>
      <c r="P1574" s="3">
        <v>87</v>
      </c>
      <c r="Q1574" s="3" t="s">
        <v>30</v>
      </c>
      <c r="R1574" s="8"/>
      <c r="S1574" s="9" t="str">
        <f t="shared" si="184"/>
        <v/>
      </c>
      <c r="T1574" s="2"/>
      <c r="U1574" s="2"/>
      <c r="V1574" s="2"/>
      <c r="W1574" s="2"/>
    </row>
    <row r="1575" spans="1:23" ht="14.5" hidden="1" x14ac:dyDescent="0.35">
      <c r="A1575" s="3" t="s">
        <v>2724</v>
      </c>
      <c r="B1575" s="3" t="str">
        <f>INDEX('Plant data'!D:D,MATCH('Blast furnaces'!$A1575,'Plant data'!$A:$A,0))</f>
        <v>Redcliff</v>
      </c>
      <c r="C1575" s="3" t="str">
        <f>INDEX('Plant data'!E:E,MATCH('Blast furnaces'!$A1575,'Plant data'!$A:$A,0))</f>
        <v>Midlands</v>
      </c>
      <c r="D1575" s="3" t="str">
        <f>INDEX('Plant data'!F:F,MATCH('Blast furnaces'!$A1575,'Plant data'!$A:$A,0))</f>
        <v>Zimbabwe</v>
      </c>
      <c r="E1575" s="3" t="s">
        <v>2735</v>
      </c>
      <c r="F1575" s="3" t="s">
        <v>843</v>
      </c>
      <c r="G1575" s="5" t="s">
        <v>2726</v>
      </c>
      <c r="H1575" s="3" t="s">
        <v>313</v>
      </c>
      <c r="I1575" s="3">
        <v>2024</v>
      </c>
      <c r="J1575" s="3" t="s">
        <v>30</v>
      </c>
      <c r="K1575" s="3" t="s">
        <v>30</v>
      </c>
      <c r="L1575" s="3" t="s">
        <v>30</v>
      </c>
      <c r="M1575" s="3" t="s">
        <v>30</v>
      </c>
      <c r="N1575" s="3" t="s">
        <v>30</v>
      </c>
      <c r="O1575" s="3" t="s">
        <v>30</v>
      </c>
      <c r="P1575" s="3">
        <v>87</v>
      </c>
      <c r="Q1575" s="3" t="s">
        <v>30</v>
      </c>
      <c r="R1575" s="8"/>
      <c r="S1575" s="9" t="str">
        <f t="shared" si="184"/>
        <v/>
      </c>
      <c r="T1575" s="2"/>
      <c r="U1575" s="2"/>
      <c r="V1575" s="2"/>
      <c r="W1575" s="2"/>
    </row>
    <row r="1576" spans="1:23" ht="14.5" hidden="1" x14ac:dyDescent="0.35">
      <c r="A1576" s="3" t="s">
        <v>2736</v>
      </c>
      <c r="B1576" s="3" t="str">
        <f>INDEX('Plant data'!D:D,MATCH('Blast furnaces'!$A1576,'Plant data'!$A:$A,0))</f>
        <v>Aermudong</v>
      </c>
      <c r="C1576" s="3" t="str">
        <f>INDEX('Plant data'!E:E,MATCH('Blast furnaces'!$A1576,'Plant data'!$A:$A,0))</f>
        <v>Xinjiang</v>
      </c>
      <c r="D1576" s="3" t="str">
        <f>INDEX('Plant data'!F:F,MATCH('Blast furnaces'!$A1576,'Plant data'!$A:$A,0))</f>
        <v>China</v>
      </c>
      <c r="E1576" s="3" t="s">
        <v>2737</v>
      </c>
      <c r="F1576" s="3" t="s">
        <v>62</v>
      </c>
      <c r="G1576" s="5" t="s">
        <v>2738</v>
      </c>
      <c r="H1576" s="3" t="s">
        <v>29</v>
      </c>
      <c r="I1576" s="6">
        <v>45106</v>
      </c>
      <c r="J1576" s="3" t="s">
        <v>30</v>
      </c>
      <c r="K1576" s="3">
        <v>2024</v>
      </c>
      <c r="L1576" s="3">
        <v>1</v>
      </c>
      <c r="M1576" s="3" t="s">
        <v>30</v>
      </c>
      <c r="N1576" s="3" t="s">
        <v>30</v>
      </c>
      <c r="O1576" s="3" t="s">
        <v>30</v>
      </c>
      <c r="P1576" s="3">
        <v>1040</v>
      </c>
      <c r="Q1576" s="3">
        <v>1080</v>
      </c>
      <c r="R1576" s="8"/>
      <c r="S1576" s="9" t="str">
        <f t="shared" si="184"/>
        <v/>
      </c>
      <c r="T1576" s="9" t="str">
        <f>IF(R1576="","",EDATE(S1576,240))</f>
        <v/>
      </c>
      <c r="U1576" s="2"/>
      <c r="V1576" s="2"/>
      <c r="W1576" s="2"/>
    </row>
    <row r="1577" spans="1:23" ht="14.5" hidden="1" x14ac:dyDescent="0.35">
      <c r="A1577" s="3" t="s">
        <v>2739</v>
      </c>
      <c r="B1577" s="3" t="str">
        <f>INDEX('Plant data'!D:D,MATCH('Blast furnaces'!$A1577,'Plant data'!$A:$A,0))</f>
        <v>unknown</v>
      </c>
      <c r="C1577" s="3" t="str">
        <f>INDEX('Plant data'!E:E,MATCH('Blast furnaces'!$A1577,'Plant data'!$A:$A,0))</f>
        <v>Odisha</v>
      </c>
      <c r="D1577" s="3" t="str">
        <f>INDEX('Plant data'!F:F,MATCH('Blast furnaces'!$A1577,'Plant data'!$A:$A,0))</f>
        <v>India</v>
      </c>
      <c r="E1577" s="3" t="s">
        <v>2740</v>
      </c>
      <c r="F1577" s="3" t="s">
        <v>62</v>
      </c>
      <c r="G1577" s="5" t="s">
        <v>2741</v>
      </c>
      <c r="H1577" s="3" t="s">
        <v>313</v>
      </c>
      <c r="I1577" s="6">
        <v>45594</v>
      </c>
      <c r="J1577" s="3" t="s">
        <v>30</v>
      </c>
      <c r="K1577" s="3" t="s">
        <v>30</v>
      </c>
      <c r="L1577" s="3" t="s">
        <v>30</v>
      </c>
      <c r="M1577" s="3" t="s">
        <v>30</v>
      </c>
      <c r="N1577" s="3" t="s">
        <v>30</v>
      </c>
      <c r="O1577" s="3" t="s">
        <v>30</v>
      </c>
      <c r="P1577" s="8"/>
      <c r="Q1577" s="3" t="s">
        <v>30</v>
      </c>
      <c r="R1577" s="8"/>
      <c r="S1577" s="9" t="str">
        <f t="shared" si="184"/>
        <v/>
      </c>
      <c r="T1577" s="2"/>
      <c r="U1577" s="2"/>
      <c r="V1577" s="2"/>
      <c r="W1577" s="2"/>
    </row>
    <row r="1578" spans="1:23" ht="14.5" hidden="1" x14ac:dyDescent="0.35">
      <c r="A1578" s="3" t="s">
        <v>2739</v>
      </c>
      <c r="B1578" s="3" t="str">
        <f>INDEX('Plant data'!D:D,MATCH('Blast furnaces'!$A1578,'Plant data'!$A:$A,0))</f>
        <v>unknown</v>
      </c>
      <c r="C1578" s="3" t="str">
        <f>INDEX('Plant data'!E:E,MATCH('Blast furnaces'!$A1578,'Plant data'!$A:$A,0))</f>
        <v>Odisha</v>
      </c>
      <c r="D1578" s="3" t="str">
        <f>INDEX('Plant data'!F:F,MATCH('Blast furnaces'!$A1578,'Plant data'!$A:$A,0))</f>
        <v>India</v>
      </c>
      <c r="E1578" s="3" t="s">
        <v>2742</v>
      </c>
      <c r="F1578" s="3" t="s">
        <v>180</v>
      </c>
      <c r="G1578" s="5" t="s">
        <v>2741</v>
      </c>
      <c r="H1578" s="3" t="s">
        <v>313</v>
      </c>
      <c r="I1578" s="6">
        <v>41941</v>
      </c>
      <c r="J1578" s="3" t="s">
        <v>30</v>
      </c>
      <c r="K1578" s="3">
        <v>2028</v>
      </c>
      <c r="L1578" s="8"/>
      <c r="M1578" s="3" t="s">
        <v>30</v>
      </c>
      <c r="N1578" s="3" t="s">
        <v>30</v>
      </c>
      <c r="O1578" s="3" t="s">
        <v>30</v>
      </c>
      <c r="P1578" s="8"/>
      <c r="Q1578" s="3" t="s">
        <v>30</v>
      </c>
      <c r="R1578" s="8"/>
      <c r="S1578" s="9" t="str">
        <f t="shared" si="184"/>
        <v/>
      </c>
      <c r="T1578" s="2"/>
      <c r="U1578" s="2"/>
      <c r="V1578" s="2"/>
      <c r="W1578" s="2"/>
    </row>
    <row r="1579" spans="1:23" ht="14.5" hidden="1" x14ac:dyDescent="0.35">
      <c r="A1579" s="3" t="s">
        <v>2743</v>
      </c>
      <c r="B1579" s="3" t="str">
        <f>INDEX('Plant data'!D:D,MATCH('Blast furnaces'!$A1579,'Plant data'!$A:$A,0))</f>
        <v>Hospet</v>
      </c>
      <c r="C1579" s="3" t="str">
        <f>INDEX('Plant data'!E:E,MATCH('Blast furnaces'!$A1579,'Plant data'!$A:$A,0))</f>
        <v>Karnataka</v>
      </c>
      <c r="D1579" s="3" t="str">
        <f>INDEX('Plant data'!F:F,MATCH('Blast furnaces'!$A1579,'Plant data'!$A:$A,0))</f>
        <v>India</v>
      </c>
      <c r="E1579" s="3" t="s">
        <v>2744</v>
      </c>
      <c r="F1579" s="3" t="s">
        <v>62</v>
      </c>
      <c r="G1579" s="5" t="s">
        <v>2745</v>
      </c>
      <c r="H1579" s="3" t="s">
        <v>313</v>
      </c>
      <c r="I1579" s="3">
        <v>2021</v>
      </c>
      <c r="J1579" s="3" t="s">
        <v>30</v>
      </c>
      <c r="K1579" s="3">
        <v>2026</v>
      </c>
      <c r="L1579" s="8"/>
      <c r="M1579" s="3" t="s">
        <v>30</v>
      </c>
      <c r="N1579" s="3" t="s">
        <v>30</v>
      </c>
      <c r="O1579" s="3" t="s">
        <v>30</v>
      </c>
      <c r="P1579" s="3">
        <v>1200</v>
      </c>
      <c r="Q1579" s="3">
        <v>1681</v>
      </c>
      <c r="R1579" s="8"/>
      <c r="S1579" s="9" t="str">
        <f t="shared" si="184"/>
        <v/>
      </c>
      <c r="T1579" s="2"/>
      <c r="U1579" s="2"/>
      <c r="V1579" s="2"/>
      <c r="W1579" s="2"/>
    </row>
    <row r="1580" spans="1:23" ht="14.5" hidden="1" x14ac:dyDescent="0.35">
      <c r="A1580" s="3" t="s">
        <v>2743</v>
      </c>
      <c r="B1580" s="3" t="str">
        <f>INDEX('Plant data'!D:D,MATCH('Blast furnaces'!$A1580,'Plant data'!$A:$A,0))</f>
        <v>Hospet</v>
      </c>
      <c r="C1580" s="3" t="str">
        <f>INDEX('Plant data'!E:E,MATCH('Blast furnaces'!$A1580,'Plant data'!$A:$A,0))</f>
        <v>Karnataka</v>
      </c>
      <c r="D1580" s="3" t="str">
        <f>INDEX('Plant data'!F:F,MATCH('Blast furnaces'!$A1580,'Plant data'!$A:$A,0))</f>
        <v>India</v>
      </c>
      <c r="E1580" s="3" t="s">
        <v>2746</v>
      </c>
      <c r="F1580" s="3" t="s">
        <v>180</v>
      </c>
      <c r="G1580" s="5" t="s">
        <v>2745</v>
      </c>
      <c r="H1580" s="3" t="s">
        <v>313</v>
      </c>
      <c r="I1580" s="3">
        <v>2021</v>
      </c>
      <c r="J1580" s="3" t="s">
        <v>30</v>
      </c>
      <c r="K1580" s="3" t="s">
        <v>30</v>
      </c>
      <c r="L1580" s="3" t="s">
        <v>30</v>
      </c>
      <c r="M1580" s="3" t="s">
        <v>30</v>
      </c>
      <c r="N1580" s="3" t="s">
        <v>30</v>
      </c>
      <c r="O1580" s="3" t="s">
        <v>30</v>
      </c>
      <c r="P1580" s="3">
        <v>2600</v>
      </c>
      <c r="Q1580" s="3">
        <v>3814</v>
      </c>
      <c r="R1580" s="8"/>
      <c r="S1580" s="9" t="str">
        <f t="shared" si="184"/>
        <v/>
      </c>
      <c r="T1580" s="2"/>
      <c r="U1580" s="2"/>
      <c r="V1580" s="2"/>
      <c r="W1580" s="2"/>
    </row>
    <row r="1581" spans="1:23" ht="14.5" hidden="1" x14ac:dyDescent="0.35">
      <c r="A1581" s="3" t="s">
        <v>2747</v>
      </c>
      <c r="B1581" s="3" t="str">
        <f>INDEX('Plant data'!D:D,MATCH('Blast furnaces'!$A1581,'Plant data'!$A:$A,0))</f>
        <v>Bagaraiahpeta</v>
      </c>
      <c r="C1581" s="3" t="str">
        <f>INDEX('Plant data'!E:E,MATCH('Blast furnaces'!$A1581,'Plant data'!$A:$A,0))</f>
        <v>Andhra Pradesh</v>
      </c>
      <c r="D1581" s="3" t="str">
        <f>INDEX('Plant data'!F:F,MATCH('Blast furnaces'!$A1581,'Plant data'!$A:$A,0))</f>
        <v>India</v>
      </c>
      <c r="E1581" s="3" t="s">
        <v>2748</v>
      </c>
      <c r="F1581" s="3" t="s">
        <v>62</v>
      </c>
      <c r="G1581" s="5" t="s">
        <v>2749</v>
      </c>
      <c r="H1581" s="3" t="s">
        <v>313</v>
      </c>
      <c r="I1581" s="6">
        <v>45601</v>
      </c>
      <c r="J1581" s="3">
        <v>2025</v>
      </c>
      <c r="K1581" s="3">
        <v>2029</v>
      </c>
      <c r="L1581" s="8"/>
      <c r="M1581" s="3" t="s">
        <v>30</v>
      </c>
      <c r="N1581" s="3" t="s">
        <v>30</v>
      </c>
      <c r="O1581" s="3" t="s">
        <v>30</v>
      </c>
      <c r="P1581" s="3">
        <v>7300</v>
      </c>
      <c r="Q1581" s="3" t="s">
        <v>30</v>
      </c>
      <c r="R1581" s="8"/>
      <c r="S1581" s="9" t="str">
        <f t="shared" si="184"/>
        <v/>
      </c>
      <c r="T1581" s="2"/>
      <c r="U1581" s="2"/>
      <c r="V1581" s="2"/>
      <c r="W1581" s="2"/>
    </row>
    <row r="1582" spans="1:23" ht="14.5" hidden="1" x14ac:dyDescent="0.35">
      <c r="A1582" s="3" t="s">
        <v>2747</v>
      </c>
      <c r="B1582" s="3" t="str">
        <f>INDEX('Plant data'!D:D,MATCH('Blast furnaces'!$A1582,'Plant data'!$A:$A,0))</f>
        <v>Bagaraiahpeta</v>
      </c>
      <c r="C1582" s="3" t="str">
        <f>INDEX('Plant data'!E:E,MATCH('Blast furnaces'!$A1582,'Plant data'!$A:$A,0))</f>
        <v>Andhra Pradesh</v>
      </c>
      <c r="D1582" s="3" t="str">
        <f>INDEX('Plant data'!F:F,MATCH('Blast furnaces'!$A1582,'Plant data'!$A:$A,0))</f>
        <v>India</v>
      </c>
      <c r="E1582" s="3" t="s">
        <v>2750</v>
      </c>
      <c r="F1582" s="3" t="s">
        <v>180</v>
      </c>
      <c r="G1582" s="5" t="s">
        <v>2749</v>
      </c>
      <c r="H1582" s="3" t="s">
        <v>313</v>
      </c>
      <c r="I1582" s="6">
        <v>45601</v>
      </c>
      <c r="J1582" s="3" t="s">
        <v>30</v>
      </c>
      <c r="K1582" s="3">
        <v>2033</v>
      </c>
      <c r="L1582" s="8"/>
      <c r="M1582" s="3" t="s">
        <v>30</v>
      </c>
      <c r="N1582" s="3" t="s">
        <v>30</v>
      </c>
      <c r="O1582" s="3" t="s">
        <v>30</v>
      </c>
      <c r="P1582" s="3">
        <v>10500</v>
      </c>
      <c r="Q1582" s="3" t="s">
        <v>30</v>
      </c>
      <c r="R1582" s="8"/>
      <c r="S1582" s="9" t="str">
        <f t="shared" si="184"/>
        <v/>
      </c>
      <c r="T1582" s="2"/>
      <c r="U1582" s="2"/>
      <c r="V1582" s="2"/>
      <c r="W1582" s="2"/>
    </row>
    <row r="1583" spans="1:23" ht="14.5" hidden="1" x14ac:dyDescent="0.35">
      <c r="A1583" s="3" t="s">
        <v>2751</v>
      </c>
      <c r="B1583" s="3" t="str">
        <f>INDEX('Plant data'!D:D,MATCH('Blast furnaces'!$A1583,'Plant data'!$A:$A,0))</f>
        <v>Kuanrmunda</v>
      </c>
      <c r="C1583" s="3" t="str">
        <f>INDEX('Plant data'!E:E,MATCH('Blast furnaces'!$A1583,'Plant data'!$A:$A,0))</f>
        <v>Odisha</v>
      </c>
      <c r="D1583" s="3" t="str">
        <f>INDEX('Plant data'!F:F,MATCH('Blast furnaces'!$A1583,'Plant data'!$A:$A,0))</f>
        <v>India</v>
      </c>
      <c r="E1583" s="3" t="s">
        <v>2752</v>
      </c>
      <c r="F1583" s="3" t="s">
        <v>62</v>
      </c>
      <c r="G1583" s="5" t="s">
        <v>2753</v>
      </c>
      <c r="H1583" s="3" t="s">
        <v>29</v>
      </c>
      <c r="I1583" s="3" t="s">
        <v>30</v>
      </c>
      <c r="J1583" s="3" t="s">
        <v>30</v>
      </c>
      <c r="K1583" s="3">
        <v>2005</v>
      </c>
      <c r="L1583" s="3">
        <v>20</v>
      </c>
      <c r="M1583" s="3" t="s">
        <v>30</v>
      </c>
      <c r="N1583" s="3" t="s">
        <v>30</v>
      </c>
      <c r="O1583" s="3" t="s">
        <v>30</v>
      </c>
      <c r="P1583" s="3">
        <v>180</v>
      </c>
      <c r="Q1583" s="3">
        <v>262</v>
      </c>
      <c r="R1583" s="8"/>
      <c r="S1583" s="9" t="str">
        <f t="shared" si="184"/>
        <v/>
      </c>
      <c r="T1583" s="9" t="str">
        <f>IF(R1583="","",EDATE(S1583,240))</f>
        <v/>
      </c>
      <c r="U1583" s="2"/>
      <c r="V1583" s="2"/>
      <c r="W1583" s="2"/>
    </row>
    <row r="1584" spans="1:23" ht="14.5" hidden="1" x14ac:dyDescent="0.35">
      <c r="A1584" s="3" t="s">
        <v>2754</v>
      </c>
      <c r="B1584" s="3" t="str">
        <f>INDEX('Plant data'!D:D,MATCH('Blast furnaces'!$A1584,'Plant data'!$A:$A,0))</f>
        <v>Chaliyama</v>
      </c>
      <c r="C1584" s="3" t="str">
        <f>INDEX('Plant data'!E:E,MATCH('Blast furnaces'!$A1584,'Plant data'!$A:$A,0))</f>
        <v>Jharkhand</v>
      </c>
      <c r="D1584" s="3" t="str">
        <f>INDEX('Plant data'!F:F,MATCH('Blast furnaces'!$A1584,'Plant data'!$A:$A,0))</f>
        <v>India</v>
      </c>
      <c r="E1584" s="3" t="s">
        <v>2755</v>
      </c>
      <c r="F1584" s="3" t="s">
        <v>33</v>
      </c>
      <c r="G1584" s="5" t="s">
        <v>2756</v>
      </c>
      <c r="H1584" s="3" t="s">
        <v>313</v>
      </c>
      <c r="I1584" s="3">
        <v>2021</v>
      </c>
      <c r="J1584" s="3" t="s">
        <v>30</v>
      </c>
      <c r="K1584" s="3" t="s">
        <v>30</v>
      </c>
      <c r="L1584" s="3" t="s">
        <v>30</v>
      </c>
      <c r="M1584" s="3" t="s">
        <v>30</v>
      </c>
      <c r="N1584" s="3" t="s">
        <v>30</v>
      </c>
      <c r="O1584" s="3" t="s">
        <v>30</v>
      </c>
      <c r="P1584" s="3">
        <v>697</v>
      </c>
      <c r="Q1584" s="3">
        <v>524</v>
      </c>
      <c r="R1584" s="8"/>
      <c r="S1584" s="9" t="str">
        <f t="shared" si="184"/>
        <v/>
      </c>
      <c r="T1584" s="2"/>
      <c r="U1584" s="2"/>
      <c r="V1584" s="2"/>
      <c r="W1584" s="2"/>
    </row>
    <row r="1585" spans="1:23" ht="14.5" hidden="1" x14ac:dyDescent="0.35">
      <c r="A1585" s="3" t="s">
        <v>2754</v>
      </c>
      <c r="B1585" s="3" t="str">
        <f>INDEX('Plant data'!D:D,MATCH('Blast furnaces'!$A1585,'Plant data'!$A:$A,0))</f>
        <v>Chaliyama</v>
      </c>
      <c r="C1585" s="3" t="str">
        <f>INDEX('Plant data'!E:E,MATCH('Blast furnaces'!$A1585,'Plant data'!$A:$A,0))</f>
        <v>Jharkhand</v>
      </c>
      <c r="D1585" s="3" t="str">
        <f>INDEX('Plant data'!F:F,MATCH('Blast furnaces'!$A1585,'Plant data'!$A:$A,0))</f>
        <v>India</v>
      </c>
      <c r="E1585" s="3" t="s">
        <v>2757</v>
      </c>
      <c r="F1585" s="3" t="s">
        <v>27</v>
      </c>
      <c r="G1585" s="5" t="s">
        <v>2756</v>
      </c>
      <c r="H1585" s="3" t="s">
        <v>313</v>
      </c>
      <c r="I1585" s="3">
        <v>2021</v>
      </c>
      <c r="J1585" s="3" t="s">
        <v>30</v>
      </c>
      <c r="K1585" s="3" t="s">
        <v>30</v>
      </c>
      <c r="L1585" s="3" t="s">
        <v>30</v>
      </c>
      <c r="M1585" s="3" t="s">
        <v>30</v>
      </c>
      <c r="N1585" s="3" t="s">
        <v>30</v>
      </c>
      <c r="O1585" s="3" t="s">
        <v>30</v>
      </c>
      <c r="P1585" s="3">
        <v>853</v>
      </c>
      <c r="Q1585" s="3">
        <v>650</v>
      </c>
      <c r="R1585" s="8"/>
      <c r="S1585" s="9" t="str">
        <f t="shared" si="184"/>
        <v/>
      </c>
      <c r="T1585" s="2"/>
      <c r="U1585" s="2"/>
      <c r="V1585" s="2"/>
      <c r="W1585" s="2"/>
    </row>
    <row r="1586" spans="1:23" ht="14.5" hidden="1" x14ac:dyDescent="0.35">
      <c r="A1586" s="3" t="s">
        <v>2754</v>
      </c>
      <c r="B1586" s="3" t="str">
        <f>INDEX('Plant data'!D:D,MATCH('Blast furnaces'!$A1586,'Plant data'!$A:$A,0))</f>
        <v>Chaliyama</v>
      </c>
      <c r="C1586" s="3" t="str">
        <f>INDEX('Plant data'!E:E,MATCH('Blast furnaces'!$A1586,'Plant data'!$A:$A,0))</f>
        <v>Jharkhand</v>
      </c>
      <c r="D1586" s="3" t="str">
        <f>INDEX('Plant data'!F:F,MATCH('Blast furnaces'!$A1586,'Plant data'!$A:$A,0))</f>
        <v>India</v>
      </c>
      <c r="E1586" s="3" t="s">
        <v>2758</v>
      </c>
      <c r="F1586" s="3" t="s">
        <v>79</v>
      </c>
      <c r="G1586" s="5" t="s">
        <v>2756</v>
      </c>
      <c r="H1586" s="3" t="s">
        <v>313</v>
      </c>
      <c r="I1586" s="3">
        <v>2021</v>
      </c>
      <c r="J1586" s="3" t="s">
        <v>30</v>
      </c>
      <c r="K1586" s="3" t="s">
        <v>30</v>
      </c>
      <c r="L1586" s="3" t="s">
        <v>30</v>
      </c>
      <c r="M1586" s="3" t="s">
        <v>30</v>
      </c>
      <c r="N1586" s="3" t="s">
        <v>30</v>
      </c>
      <c r="O1586" s="3" t="s">
        <v>30</v>
      </c>
      <c r="P1586" s="3">
        <v>865</v>
      </c>
      <c r="Q1586" s="3">
        <v>650</v>
      </c>
      <c r="R1586" s="8"/>
      <c r="S1586" s="9" t="str">
        <f t="shared" si="184"/>
        <v/>
      </c>
      <c r="T1586" s="2"/>
      <c r="U1586" s="2"/>
      <c r="V1586" s="2"/>
      <c r="W1586" s="2"/>
    </row>
    <row r="1587" spans="1:23" ht="14.5" hidden="1" x14ac:dyDescent="0.35">
      <c r="A1587" s="3" t="s">
        <v>2754</v>
      </c>
      <c r="B1587" s="3" t="str">
        <f>INDEX('Plant data'!D:D,MATCH('Blast furnaces'!$A1587,'Plant data'!$A:$A,0))</f>
        <v>Chaliyama</v>
      </c>
      <c r="C1587" s="3" t="str">
        <f>INDEX('Plant data'!E:E,MATCH('Blast furnaces'!$A1587,'Plant data'!$A:$A,0))</f>
        <v>Jharkhand</v>
      </c>
      <c r="D1587" s="3" t="str">
        <f>INDEX('Plant data'!F:F,MATCH('Blast furnaces'!$A1587,'Plant data'!$A:$A,0))</f>
        <v>India</v>
      </c>
      <c r="E1587" s="3" t="s">
        <v>2759</v>
      </c>
      <c r="F1587" s="3" t="s">
        <v>48</v>
      </c>
      <c r="G1587" s="5" t="s">
        <v>2756</v>
      </c>
      <c r="H1587" s="3" t="s">
        <v>313</v>
      </c>
      <c r="I1587" s="3">
        <v>2021</v>
      </c>
      <c r="J1587" s="3" t="s">
        <v>30</v>
      </c>
      <c r="K1587" s="3" t="s">
        <v>30</v>
      </c>
      <c r="L1587" s="3" t="s">
        <v>30</v>
      </c>
      <c r="M1587" s="3" t="s">
        <v>30</v>
      </c>
      <c r="N1587" s="3" t="s">
        <v>30</v>
      </c>
      <c r="O1587" s="3" t="s">
        <v>30</v>
      </c>
      <c r="P1587" s="3">
        <v>865</v>
      </c>
      <c r="Q1587" s="3">
        <v>650</v>
      </c>
      <c r="R1587" s="8"/>
      <c r="S1587" s="9" t="str">
        <f t="shared" si="184"/>
        <v/>
      </c>
      <c r="T1587" s="2"/>
      <c r="U1587" s="2"/>
      <c r="V1587" s="2"/>
      <c r="W1587" s="2"/>
    </row>
    <row r="1588" spans="1:23" ht="14.5" hidden="1" x14ac:dyDescent="0.35">
      <c r="A1588" s="3" t="s">
        <v>2754</v>
      </c>
      <c r="B1588" s="3" t="str">
        <f>INDEX('Plant data'!D:D,MATCH('Blast furnaces'!$A1588,'Plant data'!$A:$A,0))</f>
        <v>Chaliyama</v>
      </c>
      <c r="C1588" s="3" t="str">
        <f>INDEX('Plant data'!E:E,MATCH('Blast furnaces'!$A1588,'Plant data'!$A:$A,0))</f>
        <v>Jharkhand</v>
      </c>
      <c r="D1588" s="3" t="str">
        <f>INDEX('Plant data'!F:F,MATCH('Blast furnaces'!$A1588,'Plant data'!$A:$A,0))</f>
        <v>India</v>
      </c>
      <c r="E1588" s="3" t="s">
        <v>2760</v>
      </c>
      <c r="F1588" s="3" t="s">
        <v>62</v>
      </c>
      <c r="G1588" s="5" t="s">
        <v>2756</v>
      </c>
      <c r="H1588" s="3" t="s">
        <v>313</v>
      </c>
      <c r="I1588" s="3">
        <v>2021</v>
      </c>
      <c r="J1588" s="3" t="s">
        <v>30</v>
      </c>
      <c r="K1588" s="3" t="s">
        <v>30</v>
      </c>
      <c r="L1588" s="3" t="s">
        <v>30</v>
      </c>
      <c r="M1588" s="3" t="s">
        <v>30</v>
      </c>
      <c r="N1588" s="3" t="s">
        <v>30</v>
      </c>
      <c r="O1588" s="3" t="s">
        <v>30</v>
      </c>
      <c r="P1588" s="3">
        <v>1313</v>
      </c>
      <c r="Q1588" s="3">
        <v>1250</v>
      </c>
      <c r="R1588" s="8"/>
      <c r="S1588" s="9" t="str">
        <f t="shared" si="184"/>
        <v/>
      </c>
      <c r="T1588" s="2"/>
      <c r="U1588" s="2"/>
      <c r="V1588" s="2"/>
      <c r="W1588" s="2"/>
    </row>
    <row r="1589" spans="1:23" ht="14.5" hidden="1" x14ac:dyDescent="0.35">
      <c r="A1589" s="3" t="s">
        <v>2761</v>
      </c>
      <c r="B1589" s="3" t="str">
        <f>INDEX('Plant data'!D:D,MATCH('Blast furnaces'!$A1589,'Plant data'!$A:$A,0))</f>
        <v>Banskopa</v>
      </c>
      <c r="C1589" s="3" t="str">
        <f>INDEX('Plant data'!E:E,MATCH('Blast furnaces'!$A1589,'Plant data'!$A:$A,0))</f>
        <v>West Bengal</v>
      </c>
      <c r="D1589" s="3" t="str">
        <f>INDEX('Plant data'!F:F,MATCH('Blast furnaces'!$A1589,'Plant data'!$A:$A,0))</f>
        <v>India</v>
      </c>
      <c r="E1589" s="3" t="s">
        <v>2762</v>
      </c>
      <c r="F1589" s="3" t="s">
        <v>62</v>
      </c>
      <c r="G1589" s="5" t="s">
        <v>2763</v>
      </c>
      <c r="H1589" s="3" t="s">
        <v>29</v>
      </c>
      <c r="I1589" s="3" t="s">
        <v>30</v>
      </c>
      <c r="J1589" s="3" t="s">
        <v>30</v>
      </c>
      <c r="K1589" s="3" t="s">
        <v>30</v>
      </c>
      <c r="L1589" s="3" t="s">
        <v>30</v>
      </c>
      <c r="M1589" s="3" t="s">
        <v>30</v>
      </c>
      <c r="N1589" s="3" t="s">
        <v>30</v>
      </c>
      <c r="O1589" s="3" t="s">
        <v>30</v>
      </c>
      <c r="P1589" s="3">
        <v>315</v>
      </c>
      <c r="Q1589" s="3">
        <v>300</v>
      </c>
      <c r="R1589" s="8"/>
      <c r="S1589" s="9" t="str">
        <f t="shared" si="184"/>
        <v/>
      </c>
      <c r="T1589" s="9" t="str">
        <f t="shared" ref="T1589:T1590" si="187">IF(R1589="","",EDATE(S1589,240))</f>
        <v/>
      </c>
      <c r="U1589" s="2"/>
      <c r="V1589" s="2"/>
      <c r="W1589" s="2"/>
    </row>
    <row r="1590" spans="1:23" ht="14.5" hidden="1" x14ac:dyDescent="0.35">
      <c r="A1590" s="3" t="s">
        <v>2761</v>
      </c>
      <c r="B1590" s="3" t="str">
        <f>INDEX('Plant data'!D:D,MATCH('Blast furnaces'!$A1590,'Plant data'!$A:$A,0))</f>
        <v>Banskopa</v>
      </c>
      <c r="C1590" s="3" t="str">
        <f>INDEX('Plant data'!E:E,MATCH('Blast furnaces'!$A1590,'Plant data'!$A:$A,0))</f>
        <v>West Bengal</v>
      </c>
      <c r="D1590" s="3" t="str">
        <f>INDEX('Plant data'!F:F,MATCH('Blast furnaces'!$A1590,'Plant data'!$A:$A,0))</f>
        <v>India</v>
      </c>
      <c r="E1590" s="3" t="s">
        <v>2764</v>
      </c>
      <c r="F1590" s="3" t="s">
        <v>180</v>
      </c>
      <c r="G1590" s="5" t="s">
        <v>2763</v>
      </c>
      <c r="H1590" s="3" t="s">
        <v>29</v>
      </c>
      <c r="I1590" s="3" t="s">
        <v>30</v>
      </c>
      <c r="J1590" s="3" t="s">
        <v>30</v>
      </c>
      <c r="K1590" s="3" t="s">
        <v>30</v>
      </c>
      <c r="L1590" s="3" t="s">
        <v>30</v>
      </c>
      <c r="M1590" s="3" t="s">
        <v>30</v>
      </c>
      <c r="N1590" s="3" t="s">
        <v>30</v>
      </c>
      <c r="O1590" s="3" t="s">
        <v>30</v>
      </c>
      <c r="P1590" s="3">
        <v>315</v>
      </c>
      <c r="Q1590" s="3">
        <v>300</v>
      </c>
      <c r="R1590" s="8"/>
      <c r="S1590" s="9" t="str">
        <f t="shared" si="184"/>
        <v/>
      </c>
      <c r="T1590" s="9" t="str">
        <f t="shared" si="187"/>
        <v/>
      </c>
      <c r="U1590" s="2"/>
      <c r="V1590" s="2"/>
      <c r="W1590" s="2"/>
    </row>
    <row r="1591" spans="1:23" ht="14.5" hidden="1" x14ac:dyDescent="0.35">
      <c r="A1591" s="3" t="s">
        <v>2765</v>
      </c>
      <c r="B1591" s="3" t="str">
        <f>INDEX('Plant data'!D:D,MATCH('Blast furnaces'!$A1591,'Plant data'!$A:$A,0))</f>
        <v>Kharagpur</v>
      </c>
      <c r="C1591" s="3" t="str">
        <f>INDEX('Plant data'!E:E,MATCH('Blast furnaces'!$A1591,'Plant data'!$A:$A,0))</f>
        <v>West Bengal</v>
      </c>
      <c r="D1591" s="3" t="str">
        <f>INDEX('Plant data'!F:F,MATCH('Blast furnaces'!$A1591,'Plant data'!$A:$A,0))</f>
        <v>India</v>
      </c>
      <c r="E1591" s="3" t="s">
        <v>2766</v>
      </c>
      <c r="F1591" s="3" t="s">
        <v>33</v>
      </c>
      <c r="G1591" s="5" t="s">
        <v>2767</v>
      </c>
      <c r="H1591" s="3" t="s">
        <v>224</v>
      </c>
      <c r="I1591" s="3">
        <v>2022</v>
      </c>
      <c r="J1591" s="3" t="s">
        <v>30</v>
      </c>
      <c r="K1591" s="3" t="s">
        <v>30</v>
      </c>
      <c r="L1591" s="3" t="s">
        <v>30</v>
      </c>
      <c r="M1591" s="3" t="s">
        <v>30</v>
      </c>
      <c r="N1591" s="3" t="s">
        <v>30</v>
      </c>
      <c r="O1591" s="3" t="s">
        <v>30</v>
      </c>
      <c r="P1591" s="3">
        <v>1000</v>
      </c>
      <c r="Q1591" s="3">
        <v>686</v>
      </c>
      <c r="R1591" s="8"/>
      <c r="S1591" s="9" t="str">
        <f t="shared" si="184"/>
        <v/>
      </c>
      <c r="T1591" s="2"/>
      <c r="U1591" s="2"/>
      <c r="V1591" s="2"/>
      <c r="W1591" s="2"/>
    </row>
    <row r="1592" spans="1:23" ht="14.5" hidden="1" x14ac:dyDescent="0.35">
      <c r="A1592" s="3" t="s">
        <v>2765</v>
      </c>
      <c r="B1592" s="3" t="str">
        <f>INDEX('Plant data'!D:D,MATCH('Blast furnaces'!$A1592,'Plant data'!$A:$A,0))</f>
        <v>Kharagpur</v>
      </c>
      <c r="C1592" s="3" t="str">
        <f>INDEX('Plant data'!E:E,MATCH('Blast furnaces'!$A1592,'Plant data'!$A:$A,0))</f>
        <v>West Bengal</v>
      </c>
      <c r="D1592" s="3" t="str">
        <f>INDEX('Plant data'!F:F,MATCH('Blast furnaces'!$A1592,'Plant data'!$A:$A,0))</f>
        <v>India</v>
      </c>
      <c r="E1592" s="3" t="s">
        <v>2768</v>
      </c>
      <c r="F1592" s="3" t="s">
        <v>27</v>
      </c>
      <c r="G1592" s="5" t="s">
        <v>2767</v>
      </c>
      <c r="H1592" s="3" t="s">
        <v>313</v>
      </c>
      <c r="I1592" s="3">
        <v>2022</v>
      </c>
      <c r="J1592" s="3" t="s">
        <v>30</v>
      </c>
      <c r="K1592" s="3" t="s">
        <v>30</v>
      </c>
      <c r="L1592" s="3" t="s">
        <v>30</v>
      </c>
      <c r="M1592" s="3" t="s">
        <v>30</v>
      </c>
      <c r="N1592" s="3" t="s">
        <v>30</v>
      </c>
      <c r="O1592" s="3" t="s">
        <v>30</v>
      </c>
      <c r="P1592" s="3">
        <v>1000</v>
      </c>
      <c r="Q1592" s="3">
        <v>686</v>
      </c>
      <c r="R1592" s="8"/>
      <c r="S1592" s="9" t="str">
        <f t="shared" si="184"/>
        <v/>
      </c>
      <c r="T1592" s="2"/>
      <c r="U1592" s="2"/>
      <c r="V1592" s="2"/>
      <c r="W1592" s="2"/>
    </row>
    <row r="1593" spans="1:23" ht="14.5" hidden="1" x14ac:dyDescent="0.35">
      <c r="A1593" s="3" t="s">
        <v>2765</v>
      </c>
      <c r="B1593" s="3" t="str">
        <f>INDEX('Plant data'!D:D,MATCH('Blast furnaces'!$A1593,'Plant data'!$A:$A,0))</f>
        <v>Kharagpur</v>
      </c>
      <c r="C1593" s="3" t="str">
        <f>INDEX('Plant data'!E:E,MATCH('Blast furnaces'!$A1593,'Plant data'!$A:$A,0))</f>
        <v>West Bengal</v>
      </c>
      <c r="D1593" s="3" t="str">
        <f>INDEX('Plant data'!F:F,MATCH('Blast furnaces'!$A1593,'Plant data'!$A:$A,0))</f>
        <v>India</v>
      </c>
      <c r="E1593" s="3" t="s">
        <v>2769</v>
      </c>
      <c r="F1593" s="3" t="s">
        <v>79</v>
      </c>
      <c r="G1593" s="5" t="s">
        <v>2767</v>
      </c>
      <c r="H1593" s="3" t="s">
        <v>313</v>
      </c>
      <c r="I1593" s="3">
        <v>2022</v>
      </c>
      <c r="J1593" s="3" t="s">
        <v>30</v>
      </c>
      <c r="K1593" s="3">
        <v>2030</v>
      </c>
      <c r="L1593" s="8"/>
      <c r="M1593" s="3" t="s">
        <v>30</v>
      </c>
      <c r="N1593" s="3" t="s">
        <v>30</v>
      </c>
      <c r="O1593" s="3" t="s">
        <v>30</v>
      </c>
      <c r="P1593" s="3">
        <v>1000</v>
      </c>
      <c r="Q1593" s="3">
        <v>686</v>
      </c>
      <c r="R1593" s="8"/>
      <c r="S1593" s="9" t="str">
        <f t="shared" si="184"/>
        <v/>
      </c>
      <c r="T1593" s="2"/>
      <c r="U1593" s="2"/>
      <c r="V1593" s="2"/>
      <c r="W1593" s="2"/>
    </row>
    <row r="1594" spans="1:23" ht="14.5" hidden="1" x14ac:dyDescent="0.35">
      <c r="A1594" s="3" t="s">
        <v>2770</v>
      </c>
      <c r="B1594" s="3" t="str">
        <f>INDEX('Plant data'!D:D,MATCH('Blast furnaces'!$A1594,'Plant data'!$A:$A,0))</f>
        <v>Jindal Nagar</v>
      </c>
      <c r="C1594" s="3" t="str">
        <f>INDEX('Plant data'!E:E,MATCH('Blast furnaces'!$A1594,'Plant data'!$A:$A,0))</f>
        <v>Odisha</v>
      </c>
      <c r="D1594" s="3" t="str">
        <f>INDEX('Plant data'!F:F,MATCH('Blast furnaces'!$A1594,'Plant data'!$A:$A,0))</f>
        <v>India</v>
      </c>
      <c r="E1594" s="3" t="s">
        <v>2771</v>
      </c>
      <c r="F1594" s="3" t="s">
        <v>180</v>
      </c>
      <c r="G1594" s="5" t="s">
        <v>2772</v>
      </c>
      <c r="H1594" s="3" t="s">
        <v>313</v>
      </c>
      <c r="I1594" s="4">
        <v>44317</v>
      </c>
      <c r="J1594" s="3" t="s">
        <v>30</v>
      </c>
      <c r="K1594" s="3">
        <v>2030</v>
      </c>
      <c r="L1594" s="8"/>
      <c r="M1594" s="3" t="s">
        <v>30</v>
      </c>
      <c r="N1594" s="3" t="s">
        <v>30</v>
      </c>
      <c r="O1594" s="3" t="s">
        <v>30</v>
      </c>
      <c r="P1594" s="3">
        <v>4600</v>
      </c>
      <c r="Q1594" s="3">
        <v>5400</v>
      </c>
      <c r="R1594" s="8"/>
      <c r="S1594" s="9" t="str">
        <f t="shared" si="184"/>
        <v/>
      </c>
      <c r="T1594" s="2"/>
      <c r="U1594" s="2"/>
      <c r="V1594" s="2"/>
      <c r="W1594" s="2"/>
    </row>
    <row r="1595" spans="1:23" ht="14.5" hidden="1" x14ac:dyDescent="0.35">
      <c r="A1595" s="3" t="s">
        <v>2770</v>
      </c>
      <c r="B1595" s="3" t="str">
        <f>INDEX('Plant data'!D:D,MATCH('Blast furnaces'!$A1595,'Plant data'!$A:$A,0))</f>
        <v>Jindal Nagar</v>
      </c>
      <c r="C1595" s="3" t="str">
        <f>INDEX('Plant data'!E:E,MATCH('Blast furnaces'!$A1595,'Plant data'!$A:$A,0))</f>
        <v>Odisha</v>
      </c>
      <c r="D1595" s="3" t="str">
        <f>INDEX('Plant data'!F:F,MATCH('Blast furnaces'!$A1595,'Plant data'!$A:$A,0))</f>
        <v>India</v>
      </c>
      <c r="E1595" s="3" t="s">
        <v>2773</v>
      </c>
      <c r="F1595" s="3" t="s">
        <v>62</v>
      </c>
      <c r="G1595" s="5" t="s">
        <v>2772</v>
      </c>
      <c r="H1595" s="3" t="s">
        <v>224</v>
      </c>
      <c r="I1595" s="4">
        <v>44317</v>
      </c>
      <c r="J1595" s="3">
        <v>2023</v>
      </c>
      <c r="K1595" s="3">
        <v>2026</v>
      </c>
      <c r="L1595" s="8"/>
      <c r="M1595" s="3" t="s">
        <v>30</v>
      </c>
      <c r="N1595" s="3" t="s">
        <v>30</v>
      </c>
      <c r="O1595" s="3" t="s">
        <v>30</v>
      </c>
      <c r="P1595" s="3">
        <v>4600</v>
      </c>
      <c r="Q1595" s="3">
        <v>5400</v>
      </c>
      <c r="R1595" s="8"/>
      <c r="S1595" s="9" t="str">
        <f t="shared" si="184"/>
        <v/>
      </c>
      <c r="T1595" s="2"/>
      <c r="U1595" s="2"/>
      <c r="V1595" s="2"/>
      <c r="W1595" s="2"/>
    </row>
    <row r="1596" spans="1:23" ht="14.5" hidden="1" x14ac:dyDescent="0.35">
      <c r="A1596" s="3" t="s">
        <v>2770</v>
      </c>
      <c r="B1596" s="3" t="str">
        <f>INDEX('Plant data'!D:D,MATCH('Blast furnaces'!$A1596,'Plant data'!$A:$A,0))</f>
        <v>Jindal Nagar</v>
      </c>
      <c r="C1596" s="3" t="str">
        <f>INDEX('Plant data'!E:E,MATCH('Blast furnaces'!$A1596,'Plant data'!$A:$A,0))</f>
        <v>Odisha</v>
      </c>
      <c r="D1596" s="3" t="str">
        <f>INDEX('Plant data'!F:F,MATCH('Blast furnaces'!$A1596,'Plant data'!$A:$A,0))</f>
        <v>India</v>
      </c>
      <c r="E1596" s="3" t="s">
        <v>2774</v>
      </c>
      <c r="F1596" s="3" t="s">
        <v>236</v>
      </c>
      <c r="G1596" s="5" t="s">
        <v>2772</v>
      </c>
      <c r="H1596" s="3" t="s">
        <v>313</v>
      </c>
      <c r="I1596" s="4">
        <v>44317</v>
      </c>
      <c r="J1596" s="3" t="s">
        <v>30</v>
      </c>
      <c r="K1596" s="3">
        <v>2030</v>
      </c>
      <c r="L1596" s="8"/>
      <c r="M1596" s="3" t="s">
        <v>30</v>
      </c>
      <c r="N1596" s="3" t="s">
        <v>30</v>
      </c>
      <c r="O1596" s="3" t="s">
        <v>30</v>
      </c>
      <c r="P1596" s="3">
        <v>4800</v>
      </c>
      <c r="Q1596" s="3">
        <v>6000</v>
      </c>
      <c r="R1596" s="8"/>
      <c r="S1596" s="9" t="str">
        <f t="shared" si="184"/>
        <v/>
      </c>
      <c r="T1596" s="2"/>
      <c r="U1596" s="2"/>
      <c r="V1596" s="2"/>
      <c r="W1596" s="2"/>
    </row>
    <row r="1597" spans="1:23" ht="14.5" hidden="1" x14ac:dyDescent="0.35">
      <c r="A1597" s="3" t="s">
        <v>2775</v>
      </c>
      <c r="B1597" s="3" t="str">
        <f>INDEX('Plant data'!D:D,MATCH('Blast furnaces'!$A1597,'Plant data'!$A:$A,0))</f>
        <v>Mangatta</v>
      </c>
      <c r="C1597" s="3" t="str">
        <f>INDEX('Plant data'!E:E,MATCH('Blast furnaces'!$A1597,'Plant data'!$A:$A,0))</f>
        <v>Chhattisgarh</v>
      </c>
      <c r="D1597" s="3" t="str">
        <f>INDEX('Plant data'!F:F,MATCH('Blast furnaces'!$A1597,'Plant data'!$A:$A,0))</f>
        <v>India</v>
      </c>
      <c r="E1597" s="3" t="s">
        <v>2776</v>
      </c>
      <c r="F1597" s="3" t="s">
        <v>62</v>
      </c>
      <c r="G1597" s="5" t="s">
        <v>2777</v>
      </c>
      <c r="H1597" s="3" t="s">
        <v>313</v>
      </c>
      <c r="I1597" s="3">
        <v>2022</v>
      </c>
      <c r="J1597" s="3" t="s">
        <v>30</v>
      </c>
      <c r="K1597" s="3" t="s">
        <v>30</v>
      </c>
      <c r="L1597" s="3" t="s">
        <v>30</v>
      </c>
      <c r="M1597" s="3" t="s">
        <v>30</v>
      </c>
      <c r="N1597" s="3" t="s">
        <v>30</v>
      </c>
      <c r="O1597" s="3" t="s">
        <v>30</v>
      </c>
      <c r="P1597" s="3">
        <v>728</v>
      </c>
      <c r="Q1597" s="3">
        <v>650</v>
      </c>
      <c r="R1597" s="8"/>
      <c r="S1597" s="9" t="str">
        <f t="shared" si="184"/>
        <v/>
      </c>
      <c r="T1597" s="2"/>
      <c r="U1597" s="2"/>
      <c r="V1597" s="2"/>
      <c r="W1597" s="2"/>
    </row>
    <row r="1598" spans="1:23" ht="14.5" hidden="1" x14ac:dyDescent="0.35">
      <c r="A1598" s="3" t="s">
        <v>2778</v>
      </c>
      <c r="B1598" s="3" t="str">
        <f>INDEX('Plant data'!D:D,MATCH('Blast furnaces'!$A1598,'Plant data'!$A:$A,0))</f>
        <v>Durgapur</v>
      </c>
      <c r="C1598" s="3" t="str">
        <f>INDEX('Plant data'!E:E,MATCH('Blast furnaces'!$A1598,'Plant data'!$A:$A,0))</f>
        <v>West Bengal</v>
      </c>
      <c r="D1598" s="3" t="str">
        <f>INDEX('Plant data'!F:F,MATCH('Blast furnaces'!$A1598,'Plant data'!$A:$A,0))</f>
        <v>India</v>
      </c>
      <c r="E1598" s="3" t="s">
        <v>2779</v>
      </c>
      <c r="F1598" s="3" t="s">
        <v>62</v>
      </c>
      <c r="G1598" s="5" t="s">
        <v>2780</v>
      </c>
      <c r="H1598" s="3" t="s">
        <v>29</v>
      </c>
      <c r="I1598" s="3" t="s">
        <v>30</v>
      </c>
      <c r="J1598" s="3" t="s">
        <v>30</v>
      </c>
      <c r="K1598" s="3">
        <v>1998</v>
      </c>
      <c r="L1598" s="3">
        <v>27</v>
      </c>
      <c r="M1598" s="3" t="s">
        <v>30</v>
      </c>
      <c r="N1598" s="3" t="s">
        <v>30</v>
      </c>
      <c r="O1598" s="3" t="s">
        <v>30</v>
      </c>
      <c r="P1598" s="3">
        <v>235</v>
      </c>
      <c r="Q1598" s="3">
        <v>245</v>
      </c>
      <c r="R1598" s="3">
        <v>2020</v>
      </c>
      <c r="S1598" s="9">
        <f t="shared" si="184"/>
        <v>43831</v>
      </c>
      <c r="T1598" s="9">
        <f t="shared" ref="T1598:T1599" si="188">IF(R1598="","",EDATE(S1598,240))</f>
        <v>51136</v>
      </c>
      <c r="U1598" s="2"/>
      <c r="V1598" s="2"/>
      <c r="W1598" s="2"/>
    </row>
    <row r="1599" spans="1:23" ht="14.5" hidden="1" x14ac:dyDescent="0.35">
      <c r="A1599" s="3" t="s">
        <v>2781</v>
      </c>
      <c r="B1599" s="3" t="str">
        <f>INDEX('Plant data'!D:D,MATCH('Blast furnaces'!$A1599,'Plant data'!$A:$A,0))</f>
        <v>Tuyen Quang</v>
      </c>
      <c r="C1599" s="3" t="str">
        <f>INDEX('Plant data'!E:E,MATCH('Blast furnaces'!$A1599,'Plant data'!$A:$A,0))</f>
        <v>Tuyen Quang</v>
      </c>
      <c r="D1599" s="3" t="str">
        <f>INDEX('Plant data'!F:F,MATCH('Blast furnaces'!$A1599,'Plant data'!$A:$A,0))</f>
        <v>Vietnam</v>
      </c>
      <c r="E1599" s="3" t="s">
        <v>2782</v>
      </c>
      <c r="F1599" s="3" t="s">
        <v>62</v>
      </c>
      <c r="G1599" s="5" t="s">
        <v>2783</v>
      </c>
      <c r="H1599" s="3" t="s">
        <v>29</v>
      </c>
      <c r="I1599" s="3" t="s">
        <v>30</v>
      </c>
      <c r="J1599" s="3" t="s">
        <v>30</v>
      </c>
      <c r="K1599" s="3">
        <v>2014</v>
      </c>
      <c r="L1599" s="3">
        <v>11</v>
      </c>
      <c r="M1599" s="3" t="s">
        <v>30</v>
      </c>
      <c r="N1599" s="3" t="s">
        <v>30</v>
      </c>
      <c r="O1599" s="3" t="s">
        <v>30</v>
      </c>
      <c r="P1599" s="3">
        <v>200</v>
      </c>
      <c r="Q1599" s="3" t="s">
        <v>30</v>
      </c>
      <c r="R1599" s="8"/>
      <c r="S1599" s="9" t="str">
        <f t="shared" si="184"/>
        <v/>
      </c>
      <c r="T1599" s="9" t="str">
        <f t="shared" si="188"/>
        <v/>
      </c>
      <c r="U1599" s="2"/>
      <c r="V1599" s="2"/>
      <c r="W1599" s="2"/>
    </row>
  </sheetData>
  <autoFilter ref="A1:U1599" xr:uid="{00000000-0001-0000-0200-000000000000}">
    <filterColumn colId="20">
      <customFilters>
        <customFilter operator="notEqual" val=" "/>
      </customFilters>
    </filterColumn>
  </autoFilter>
  <conditionalFormatting sqref="A1 E1:R1 A2:R1599">
    <cfRule type="expression" dxfId="9" priority="3">
      <formula>A1&lt;&gt;INDIRECT("'Blast furnaces'!" &amp; ADDRESS(ROW(),COLUMN()))</formula>
    </cfRule>
  </conditionalFormatting>
  <conditionalFormatting sqref="B1:D1">
    <cfRule type="expression" dxfId="8" priority="1">
      <formula>B1&lt;&gt;INDIRECT("'Plant data'!" &amp; ADDRESS(ROW(),COLUMN()))</formula>
    </cfRule>
  </conditionalFormatting>
  <hyperlinks>
    <hyperlink ref="G4" r:id="rId1" xr:uid="{00000000-0004-0000-0200-000000000000}"/>
    <hyperlink ref="G5" r:id="rId2" xr:uid="{00000000-0004-0000-0200-000001000000}"/>
    <hyperlink ref="G6" r:id="rId3" xr:uid="{00000000-0004-0000-0200-000002000000}"/>
    <hyperlink ref="G7" r:id="rId4" xr:uid="{00000000-0004-0000-0200-000003000000}"/>
    <hyperlink ref="G8" r:id="rId5" xr:uid="{00000000-0004-0000-0200-000004000000}"/>
    <hyperlink ref="G9" r:id="rId6" xr:uid="{00000000-0004-0000-0200-000005000000}"/>
    <hyperlink ref="G10" r:id="rId7" xr:uid="{00000000-0004-0000-0200-000006000000}"/>
    <hyperlink ref="G11" r:id="rId8" xr:uid="{00000000-0004-0000-0200-000007000000}"/>
    <hyperlink ref="G12" r:id="rId9" xr:uid="{00000000-0004-0000-0200-000008000000}"/>
    <hyperlink ref="G13" r:id="rId10" xr:uid="{00000000-0004-0000-0200-000009000000}"/>
    <hyperlink ref="G14" r:id="rId11" xr:uid="{00000000-0004-0000-0200-00000A000000}"/>
    <hyperlink ref="G15" r:id="rId12" xr:uid="{00000000-0004-0000-0200-00000B000000}"/>
    <hyperlink ref="G21" r:id="rId13" xr:uid="{00000000-0004-0000-0200-00000C000000}"/>
    <hyperlink ref="G22" r:id="rId14" xr:uid="{00000000-0004-0000-0200-00000D000000}"/>
    <hyperlink ref="G25" r:id="rId15" xr:uid="{00000000-0004-0000-0200-00000E000000}"/>
    <hyperlink ref="G26" r:id="rId16" xr:uid="{00000000-0004-0000-0200-00000F000000}"/>
    <hyperlink ref="G27" r:id="rId17" xr:uid="{00000000-0004-0000-0200-000010000000}"/>
    <hyperlink ref="G28" r:id="rId18" xr:uid="{00000000-0004-0000-0200-000011000000}"/>
    <hyperlink ref="G30" r:id="rId19" xr:uid="{00000000-0004-0000-0200-000012000000}"/>
    <hyperlink ref="G31" r:id="rId20" xr:uid="{00000000-0004-0000-0200-000013000000}"/>
    <hyperlink ref="G32" r:id="rId21" xr:uid="{00000000-0004-0000-0200-000014000000}"/>
    <hyperlink ref="G33" r:id="rId22" xr:uid="{00000000-0004-0000-0200-000015000000}"/>
    <hyperlink ref="G34" r:id="rId23" xr:uid="{00000000-0004-0000-0200-000016000000}"/>
    <hyperlink ref="G35" r:id="rId24" xr:uid="{00000000-0004-0000-0200-000017000000}"/>
    <hyperlink ref="G36" r:id="rId25" xr:uid="{00000000-0004-0000-0200-000018000000}"/>
    <hyperlink ref="G49" r:id="rId26" xr:uid="{00000000-0004-0000-0200-000019000000}"/>
    <hyperlink ref="G50" r:id="rId27" xr:uid="{00000000-0004-0000-0200-00001A000000}"/>
    <hyperlink ref="G51" r:id="rId28" xr:uid="{00000000-0004-0000-0200-00001B000000}"/>
    <hyperlink ref="G52" r:id="rId29" xr:uid="{00000000-0004-0000-0200-00001C000000}"/>
    <hyperlink ref="G53" r:id="rId30" xr:uid="{00000000-0004-0000-0200-00001D000000}"/>
    <hyperlink ref="G54" r:id="rId31" xr:uid="{00000000-0004-0000-0200-00001E000000}"/>
    <hyperlink ref="G55" r:id="rId32" xr:uid="{00000000-0004-0000-0200-00001F000000}"/>
    <hyperlink ref="G56" r:id="rId33" xr:uid="{00000000-0004-0000-0200-000020000000}"/>
    <hyperlink ref="G57" r:id="rId34" xr:uid="{00000000-0004-0000-0200-000021000000}"/>
    <hyperlink ref="G58" r:id="rId35" xr:uid="{00000000-0004-0000-0200-000022000000}"/>
    <hyperlink ref="G59" r:id="rId36" xr:uid="{00000000-0004-0000-0200-000023000000}"/>
    <hyperlink ref="G60" r:id="rId37" xr:uid="{00000000-0004-0000-0200-000024000000}"/>
    <hyperlink ref="G61" r:id="rId38" xr:uid="{00000000-0004-0000-0200-000025000000}"/>
    <hyperlink ref="G62" r:id="rId39" xr:uid="{00000000-0004-0000-0200-000026000000}"/>
    <hyperlink ref="G63" r:id="rId40" xr:uid="{00000000-0004-0000-0200-000027000000}"/>
    <hyperlink ref="G64" r:id="rId41" xr:uid="{00000000-0004-0000-0200-000028000000}"/>
    <hyperlink ref="G65" r:id="rId42" xr:uid="{00000000-0004-0000-0200-000029000000}"/>
    <hyperlink ref="G66" r:id="rId43" xr:uid="{00000000-0004-0000-0200-00002A000000}"/>
    <hyperlink ref="G67" r:id="rId44" xr:uid="{00000000-0004-0000-0200-00002B000000}"/>
    <hyperlink ref="G68" r:id="rId45" xr:uid="{00000000-0004-0000-0200-00002C000000}"/>
    <hyperlink ref="G69" r:id="rId46" xr:uid="{00000000-0004-0000-0200-00002D000000}"/>
    <hyperlink ref="G70" r:id="rId47" xr:uid="{00000000-0004-0000-0200-00002E000000}"/>
    <hyperlink ref="G71" r:id="rId48" xr:uid="{00000000-0004-0000-0200-00002F000000}"/>
    <hyperlink ref="G72" r:id="rId49" xr:uid="{00000000-0004-0000-0200-000030000000}"/>
    <hyperlink ref="G73" r:id="rId50" xr:uid="{00000000-0004-0000-0200-000031000000}"/>
    <hyperlink ref="G74" r:id="rId51" xr:uid="{00000000-0004-0000-0200-000032000000}"/>
    <hyperlink ref="G75" r:id="rId52" xr:uid="{00000000-0004-0000-0200-000033000000}"/>
    <hyperlink ref="G76" r:id="rId53" xr:uid="{00000000-0004-0000-0200-000034000000}"/>
    <hyperlink ref="G77" r:id="rId54" xr:uid="{00000000-0004-0000-0200-000035000000}"/>
    <hyperlink ref="G78" r:id="rId55" xr:uid="{00000000-0004-0000-0200-000036000000}"/>
    <hyperlink ref="G79" r:id="rId56" xr:uid="{00000000-0004-0000-0200-000037000000}"/>
    <hyperlink ref="G80" r:id="rId57" xr:uid="{00000000-0004-0000-0200-000038000000}"/>
    <hyperlink ref="G81" r:id="rId58" xr:uid="{00000000-0004-0000-0200-000039000000}"/>
    <hyperlink ref="G82" r:id="rId59" xr:uid="{00000000-0004-0000-0200-00003A000000}"/>
    <hyperlink ref="G83" r:id="rId60" xr:uid="{00000000-0004-0000-0200-00003B000000}"/>
    <hyperlink ref="G84" r:id="rId61" xr:uid="{00000000-0004-0000-0200-00003C000000}"/>
    <hyperlink ref="G85" r:id="rId62" xr:uid="{00000000-0004-0000-0200-00003D000000}"/>
    <hyperlink ref="G86" r:id="rId63" xr:uid="{00000000-0004-0000-0200-00003E000000}"/>
    <hyperlink ref="G87" r:id="rId64" xr:uid="{00000000-0004-0000-0200-00003F000000}"/>
    <hyperlink ref="G88" r:id="rId65" xr:uid="{00000000-0004-0000-0200-000040000000}"/>
    <hyperlink ref="G89" r:id="rId66" xr:uid="{00000000-0004-0000-0200-000041000000}"/>
    <hyperlink ref="G90" r:id="rId67" xr:uid="{00000000-0004-0000-0200-000042000000}"/>
    <hyperlink ref="G91" r:id="rId68" xr:uid="{00000000-0004-0000-0200-000043000000}"/>
    <hyperlink ref="G92" r:id="rId69" xr:uid="{00000000-0004-0000-0200-000044000000}"/>
    <hyperlink ref="G93" r:id="rId70" xr:uid="{00000000-0004-0000-0200-000045000000}"/>
    <hyperlink ref="G94" r:id="rId71" xr:uid="{00000000-0004-0000-0200-000046000000}"/>
    <hyperlink ref="G95" r:id="rId72" xr:uid="{00000000-0004-0000-0200-000047000000}"/>
    <hyperlink ref="G96" r:id="rId73" xr:uid="{00000000-0004-0000-0200-000048000000}"/>
    <hyperlink ref="G97" r:id="rId74" xr:uid="{00000000-0004-0000-0200-000049000000}"/>
    <hyperlink ref="G98" r:id="rId75" xr:uid="{00000000-0004-0000-0200-00004A000000}"/>
    <hyperlink ref="G99" r:id="rId76" xr:uid="{00000000-0004-0000-0200-00004B000000}"/>
    <hyperlink ref="G100" r:id="rId77" xr:uid="{00000000-0004-0000-0200-00004C000000}"/>
    <hyperlink ref="G101" r:id="rId78" xr:uid="{00000000-0004-0000-0200-00004D000000}"/>
    <hyperlink ref="G102" r:id="rId79" xr:uid="{00000000-0004-0000-0200-00004E000000}"/>
    <hyperlink ref="G103" r:id="rId80" xr:uid="{00000000-0004-0000-0200-00004F000000}"/>
    <hyperlink ref="G104" r:id="rId81" xr:uid="{00000000-0004-0000-0200-000050000000}"/>
    <hyperlink ref="G105" r:id="rId82" xr:uid="{00000000-0004-0000-0200-000051000000}"/>
    <hyperlink ref="G106" r:id="rId83" xr:uid="{00000000-0004-0000-0200-000052000000}"/>
    <hyperlink ref="G107" r:id="rId84" xr:uid="{00000000-0004-0000-0200-000053000000}"/>
    <hyperlink ref="G108" r:id="rId85" xr:uid="{00000000-0004-0000-0200-000054000000}"/>
    <hyperlink ref="G109" r:id="rId86" xr:uid="{00000000-0004-0000-0200-000055000000}"/>
    <hyperlink ref="G110" r:id="rId87" xr:uid="{00000000-0004-0000-0200-000056000000}"/>
    <hyperlink ref="G111" r:id="rId88" xr:uid="{00000000-0004-0000-0200-000057000000}"/>
    <hyperlink ref="G112" r:id="rId89" xr:uid="{00000000-0004-0000-0200-000058000000}"/>
    <hyperlink ref="G113" r:id="rId90" xr:uid="{00000000-0004-0000-0200-000059000000}"/>
    <hyperlink ref="G114" r:id="rId91" xr:uid="{00000000-0004-0000-0200-00005A000000}"/>
    <hyperlink ref="G115" r:id="rId92" xr:uid="{00000000-0004-0000-0200-00005B000000}"/>
    <hyperlink ref="G116" r:id="rId93" xr:uid="{00000000-0004-0000-0200-00005C000000}"/>
    <hyperlink ref="G117" r:id="rId94" xr:uid="{00000000-0004-0000-0200-00005D000000}"/>
    <hyperlink ref="G118" r:id="rId95" xr:uid="{00000000-0004-0000-0200-00005E000000}"/>
    <hyperlink ref="G119" r:id="rId96" xr:uid="{00000000-0004-0000-0200-00005F000000}"/>
    <hyperlink ref="G120" r:id="rId97" xr:uid="{00000000-0004-0000-0200-000060000000}"/>
    <hyperlink ref="G121" r:id="rId98" xr:uid="{00000000-0004-0000-0200-000061000000}"/>
    <hyperlink ref="G122" r:id="rId99" xr:uid="{00000000-0004-0000-0200-000062000000}"/>
    <hyperlink ref="G123" r:id="rId100" xr:uid="{00000000-0004-0000-0200-000063000000}"/>
    <hyperlink ref="G124" r:id="rId101" xr:uid="{00000000-0004-0000-0200-000064000000}"/>
    <hyperlink ref="G125" r:id="rId102" xr:uid="{00000000-0004-0000-0200-000065000000}"/>
    <hyperlink ref="G126" r:id="rId103" xr:uid="{00000000-0004-0000-0200-000066000000}"/>
    <hyperlink ref="G127" r:id="rId104" xr:uid="{00000000-0004-0000-0200-000067000000}"/>
    <hyperlink ref="G128" r:id="rId105" xr:uid="{00000000-0004-0000-0200-000068000000}"/>
    <hyperlink ref="G129" r:id="rId106" xr:uid="{00000000-0004-0000-0200-000069000000}"/>
    <hyperlink ref="G130" r:id="rId107" xr:uid="{00000000-0004-0000-0200-00006A000000}"/>
    <hyperlink ref="G131" r:id="rId108" xr:uid="{00000000-0004-0000-0200-00006B000000}"/>
    <hyperlink ref="G132" r:id="rId109" xr:uid="{00000000-0004-0000-0200-00006C000000}"/>
    <hyperlink ref="G133" r:id="rId110" xr:uid="{00000000-0004-0000-0200-00006D000000}"/>
    <hyperlink ref="G134" r:id="rId111" xr:uid="{00000000-0004-0000-0200-00006E000000}"/>
    <hyperlink ref="G135" r:id="rId112" xr:uid="{00000000-0004-0000-0200-00006F000000}"/>
    <hyperlink ref="G136" r:id="rId113" xr:uid="{00000000-0004-0000-0200-000070000000}"/>
    <hyperlink ref="G137" r:id="rId114" xr:uid="{00000000-0004-0000-0200-000071000000}"/>
    <hyperlink ref="G138" r:id="rId115" xr:uid="{00000000-0004-0000-0200-000072000000}"/>
    <hyperlink ref="G139" r:id="rId116" xr:uid="{00000000-0004-0000-0200-000073000000}"/>
    <hyperlink ref="G140" r:id="rId117" xr:uid="{00000000-0004-0000-0200-000074000000}"/>
    <hyperlink ref="G141" r:id="rId118" xr:uid="{00000000-0004-0000-0200-000075000000}"/>
    <hyperlink ref="G142" r:id="rId119" xr:uid="{00000000-0004-0000-0200-000076000000}"/>
    <hyperlink ref="G143" r:id="rId120" xr:uid="{00000000-0004-0000-0200-000077000000}"/>
    <hyperlink ref="G144" r:id="rId121" xr:uid="{00000000-0004-0000-0200-000078000000}"/>
    <hyperlink ref="G145" r:id="rId122" xr:uid="{00000000-0004-0000-0200-000079000000}"/>
    <hyperlink ref="G146" r:id="rId123" xr:uid="{00000000-0004-0000-0200-00007A000000}"/>
    <hyperlink ref="G147" r:id="rId124" xr:uid="{00000000-0004-0000-0200-00007B000000}"/>
    <hyperlink ref="G148" r:id="rId125" xr:uid="{00000000-0004-0000-0200-00007C000000}"/>
    <hyperlink ref="G149" r:id="rId126" xr:uid="{00000000-0004-0000-0200-00007D000000}"/>
    <hyperlink ref="G150" r:id="rId127" xr:uid="{00000000-0004-0000-0200-00007E000000}"/>
    <hyperlink ref="G151" r:id="rId128" xr:uid="{00000000-0004-0000-0200-00007F000000}"/>
    <hyperlink ref="G152" r:id="rId129" xr:uid="{00000000-0004-0000-0200-000080000000}"/>
    <hyperlink ref="G153" r:id="rId130" xr:uid="{00000000-0004-0000-0200-000081000000}"/>
    <hyperlink ref="G154" r:id="rId131" xr:uid="{00000000-0004-0000-0200-000082000000}"/>
    <hyperlink ref="G155" r:id="rId132" xr:uid="{00000000-0004-0000-0200-000083000000}"/>
    <hyperlink ref="G156" r:id="rId133" xr:uid="{00000000-0004-0000-0200-000084000000}"/>
    <hyperlink ref="G157" r:id="rId134" xr:uid="{00000000-0004-0000-0200-000085000000}"/>
    <hyperlink ref="G158" r:id="rId135" xr:uid="{00000000-0004-0000-0200-000086000000}"/>
    <hyperlink ref="G159" r:id="rId136" xr:uid="{00000000-0004-0000-0200-000087000000}"/>
    <hyperlink ref="G160" r:id="rId137" xr:uid="{00000000-0004-0000-0200-000088000000}"/>
    <hyperlink ref="G161" r:id="rId138" xr:uid="{00000000-0004-0000-0200-000089000000}"/>
    <hyperlink ref="G162" r:id="rId139" xr:uid="{00000000-0004-0000-0200-00008A000000}"/>
    <hyperlink ref="G163" r:id="rId140" xr:uid="{00000000-0004-0000-0200-00008B000000}"/>
    <hyperlink ref="G164" r:id="rId141" xr:uid="{00000000-0004-0000-0200-00008C000000}"/>
    <hyperlink ref="G165" r:id="rId142" xr:uid="{00000000-0004-0000-0200-00008D000000}"/>
    <hyperlink ref="G166" r:id="rId143" xr:uid="{00000000-0004-0000-0200-00008E000000}"/>
    <hyperlink ref="G167" r:id="rId144" xr:uid="{00000000-0004-0000-0200-00008F000000}"/>
    <hyperlink ref="G168" r:id="rId145" xr:uid="{00000000-0004-0000-0200-000090000000}"/>
    <hyperlink ref="G169" r:id="rId146" xr:uid="{00000000-0004-0000-0200-000091000000}"/>
    <hyperlink ref="G170" r:id="rId147" xr:uid="{00000000-0004-0000-0200-000092000000}"/>
    <hyperlink ref="G171" r:id="rId148" xr:uid="{00000000-0004-0000-0200-000093000000}"/>
    <hyperlink ref="G172" r:id="rId149" xr:uid="{00000000-0004-0000-0200-000094000000}"/>
    <hyperlink ref="G173" r:id="rId150" xr:uid="{00000000-0004-0000-0200-000095000000}"/>
    <hyperlink ref="G174" r:id="rId151" xr:uid="{00000000-0004-0000-0200-000096000000}"/>
    <hyperlink ref="G175" r:id="rId152" xr:uid="{00000000-0004-0000-0200-000097000000}"/>
    <hyperlink ref="G176" r:id="rId153" xr:uid="{00000000-0004-0000-0200-000098000000}"/>
    <hyperlink ref="G177" r:id="rId154" xr:uid="{00000000-0004-0000-0200-000099000000}"/>
    <hyperlink ref="G178" r:id="rId155" xr:uid="{00000000-0004-0000-0200-00009A000000}"/>
    <hyperlink ref="G179" r:id="rId156" xr:uid="{00000000-0004-0000-0200-00009B000000}"/>
    <hyperlink ref="G180" r:id="rId157" xr:uid="{00000000-0004-0000-0200-00009C000000}"/>
    <hyperlink ref="G181" r:id="rId158" xr:uid="{00000000-0004-0000-0200-00009D000000}"/>
    <hyperlink ref="G182" r:id="rId159" xr:uid="{00000000-0004-0000-0200-00009E000000}"/>
    <hyperlink ref="G183" r:id="rId160" xr:uid="{00000000-0004-0000-0200-00009F000000}"/>
    <hyperlink ref="G184" r:id="rId161" xr:uid="{00000000-0004-0000-0200-0000A0000000}"/>
    <hyperlink ref="G185" r:id="rId162" xr:uid="{00000000-0004-0000-0200-0000A1000000}"/>
    <hyperlink ref="G186" r:id="rId163" xr:uid="{00000000-0004-0000-0200-0000A2000000}"/>
    <hyperlink ref="G187" r:id="rId164" xr:uid="{00000000-0004-0000-0200-0000A3000000}"/>
    <hyperlink ref="G188" r:id="rId165" xr:uid="{00000000-0004-0000-0200-0000A4000000}"/>
    <hyperlink ref="G189" r:id="rId166" xr:uid="{00000000-0004-0000-0200-0000A5000000}"/>
    <hyperlink ref="G190" r:id="rId167" xr:uid="{00000000-0004-0000-0200-0000A6000000}"/>
    <hyperlink ref="G191" r:id="rId168" xr:uid="{00000000-0004-0000-0200-0000A7000000}"/>
    <hyperlink ref="G192" r:id="rId169" xr:uid="{00000000-0004-0000-0200-0000A8000000}"/>
    <hyperlink ref="G193" r:id="rId170" xr:uid="{00000000-0004-0000-0200-0000A9000000}"/>
    <hyperlink ref="G194" r:id="rId171" xr:uid="{00000000-0004-0000-0200-0000AA000000}"/>
    <hyperlink ref="G195" r:id="rId172" xr:uid="{00000000-0004-0000-0200-0000AB000000}"/>
    <hyperlink ref="G196" r:id="rId173" xr:uid="{00000000-0004-0000-0200-0000AC000000}"/>
    <hyperlink ref="G197" r:id="rId174" xr:uid="{00000000-0004-0000-0200-0000AD000000}"/>
    <hyperlink ref="G198" r:id="rId175" xr:uid="{00000000-0004-0000-0200-0000AE000000}"/>
    <hyperlink ref="G199" r:id="rId176" xr:uid="{00000000-0004-0000-0200-0000AF000000}"/>
    <hyperlink ref="G200" r:id="rId177" xr:uid="{00000000-0004-0000-0200-0000B0000000}"/>
    <hyperlink ref="G201" r:id="rId178" xr:uid="{00000000-0004-0000-0200-0000B1000000}"/>
    <hyperlink ref="G202" r:id="rId179" xr:uid="{00000000-0004-0000-0200-0000B2000000}"/>
    <hyperlink ref="G203" r:id="rId180" xr:uid="{00000000-0004-0000-0200-0000B3000000}"/>
    <hyperlink ref="G204" r:id="rId181" xr:uid="{00000000-0004-0000-0200-0000B4000000}"/>
    <hyperlink ref="G205" r:id="rId182" xr:uid="{00000000-0004-0000-0200-0000B5000000}"/>
    <hyperlink ref="G206" r:id="rId183" xr:uid="{00000000-0004-0000-0200-0000B6000000}"/>
    <hyperlink ref="G207" r:id="rId184" xr:uid="{00000000-0004-0000-0200-0000B7000000}"/>
    <hyperlink ref="G208" r:id="rId185" xr:uid="{00000000-0004-0000-0200-0000B8000000}"/>
    <hyperlink ref="G209" r:id="rId186" xr:uid="{00000000-0004-0000-0200-0000B9000000}"/>
    <hyperlink ref="G210" r:id="rId187" xr:uid="{00000000-0004-0000-0200-0000BA000000}"/>
    <hyperlink ref="G211" r:id="rId188" xr:uid="{00000000-0004-0000-0200-0000BB000000}"/>
    <hyperlink ref="G212" r:id="rId189" xr:uid="{00000000-0004-0000-0200-0000BC000000}"/>
    <hyperlink ref="G213" r:id="rId190" xr:uid="{00000000-0004-0000-0200-0000BD000000}"/>
    <hyperlink ref="G214" r:id="rId191" xr:uid="{00000000-0004-0000-0200-0000BE000000}"/>
    <hyperlink ref="G215" r:id="rId192" xr:uid="{00000000-0004-0000-0200-0000BF000000}"/>
    <hyperlink ref="G216" r:id="rId193" xr:uid="{00000000-0004-0000-0200-0000C0000000}"/>
    <hyperlink ref="G217" r:id="rId194" xr:uid="{00000000-0004-0000-0200-0000C1000000}"/>
    <hyperlink ref="G218" r:id="rId195" xr:uid="{00000000-0004-0000-0200-0000C2000000}"/>
    <hyperlink ref="G219" r:id="rId196" xr:uid="{00000000-0004-0000-0200-0000C3000000}"/>
    <hyperlink ref="G220" r:id="rId197" xr:uid="{00000000-0004-0000-0200-0000C4000000}"/>
    <hyperlink ref="G221" r:id="rId198" xr:uid="{00000000-0004-0000-0200-0000C5000000}"/>
    <hyperlink ref="G222" r:id="rId199" xr:uid="{00000000-0004-0000-0200-0000C6000000}"/>
    <hyperlink ref="G223" r:id="rId200" xr:uid="{00000000-0004-0000-0200-0000C7000000}"/>
    <hyperlink ref="G224" r:id="rId201" xr:uid="{00000000-0004-0000-0200-0000C8000000}"/>
    <hyperlink ref="G225" r:id="rId202" xr:uid="{00000000-0004-0000-0200-0000C9000000}"/>
    <hyperlink ref="G226" r:id="rId203" xr:uid="{00000000-0004-0000-0200-0000CA000000}"/>
    <hyperlink ref="G227" r:id="rId204" xr:uid="{00000000-0004-0000-0200-0000CB000000}"/>
    <hyperlink ref="G228" r:id="rId205" xr:uid="{00000000-0004-0000-0200-0000CC000000}"/>
    <hyperlink ref="G229" r:id="rId206" xr:uid="{00000000-0004-0000-0200-0000CD000000}"/>
    <hyperlink ref="G230" r:id="rId207" xr:uid="{00000000-0004-0000-0200-0000CE000000}"/>
    <hyperlink ref="G231" r:id="rId208" xr:uid="{00000000-0004-0000-0200-0000CF000000}"/>
    <hyperlink ref="G232" r:id="rId209" xr:uid="{00000000-0004-0000-0200-0000D0000000}"/>
    <hyperlink ref="G233" r:id="rId210" xr:uid="{00000000-0004-0000-0200-0000D1000000}"/>
    <hyperlink ref="G234" r:id="rId211" xr:uid="{00000000-0004-0000-0200-0000D2000000}"/>
    <hyperlink ref="G235" r:id="rId212" xr:uid="{00000000-0004-0000-0200-0000D3000000}"/>
    <hyperlink ref="G236" r:id="rId213" xr:uid="{00000000-0004-0000-0200-0000D4000000}"/>
    <hyperlink ref="G237" r:id="rId214" xr:uid="{00000000-0004-0000-0200-0000D5000000}"/>
    <hyperlink ref="G238" r:id="rId215" xr:uid="{00000000-0004-0000-0200-0000D6000000}"/>
    <hyperlink ref="G239" r:id="rId216" xr:uid="{00000000-0004-0000-0200-0000D7000000}"/>
    <hyperlink ref="G240" r:id="rId217" xr:uid="{00000000-0004-0000-0200-0000D8000000}"/>
    <hyperlink ref="G241" r:id="rId218" xr:uid="{00000000-0004-0000-0200-0000D9000000}"/>
    <hyperlink ref="G242" r:id="rId219" xr:uid="{00000000-0004-0000-0200-0000DA000000}"/>
    <hyperlink ref="G243" r:id="rId220" xr:uid="{00000000-0004-0000-0200-0000DB000000}"/>
    <hyperlink ref="G244" r:id="rId221" xr:uid="{00000000-0004-0000-0200-0000DC000000}"/>
    <hyperlink ref="G245" r:id="rId222" xr:uid="{00000000-0004-0000-0200-0000DD000000}"/>
    <hyperlink ref="G246" r:id="rId223" xr:uid="{00000000-0004-0000-0200-0000DE000000}"/>
    <hyperlink ref="G247" r:id="rId224" xr:uid="{00000000-0004-0000-0200-0000DF000000}"/>
    <hyperlink ref="G248" r:id="rId225" xr:uid="{00000000-0004-0000-0200-0000E0000000}"/>
    <hyperlink ref="G249" r:id="rId226" xr:uid="{00000000-0004-0000-0200-0000E1000000}"/>
    <hyperlink ref="G250" r:id="rId227" xr:uid="{00000000-0004-0000-0200-0000E2000000}"/>
    <hyperlink ref="G251" r:id="rId228" xr:uid="{00000000-0004-0000-0200-0000E3000000}"/>
    <hyperlink ref="G252" r:id="rId229" xr:uid="{00000000-0004-0000-0200-0000E4000000}"/>
    <hyperlink ref="G253" r:id="rId230" xr:uid="{00000000-0004-0000-0200-0000E5000000}"/>
    <hyperlink ref="G254" r:id="rId231" xr:uid="{00000000-0004-0000-0200-0000E6000000}"/>
    <hyperlink ref="G255" r:id="rId232" xr:uid="{00000000-0004-0000-0200-0000E7000000}"/>
    <hyperlink ref="G256" r:id="rId233" xr:uid="{00000000-0004-0000-0200-0000E8000000}"/>
    <hyperlink ref="G257" r:id="rId234" xr:uid="{00000000-0004-0000-0200-0000E9000000}"/>
    <hyperlink ref="G258" r:id="rId235" xr:uid="{00000000-0004-0000-0200-0000EA000000}"/>
    <hyperlink ref="G259" r:id="rId236" xr:uid="{00000000-0004-0000-0200-0000EB000000}"/>
    <hyperlink ref="G260" r:id="rId237" xr:uid="{00000000-0004-0000-0200-0000EC000000}"/>
    <hyperlink ref="G261" r:id="rId238" xr:uid="{00000000-0004-0000-0200-0000ED000000}"/>
    <hyperlink ref="G262" r:id="rId239" xr:uid="{00000000-0004-0000-0200-0000EE000000}"/>
    <hyperlink ref="G263" r:id="rId240" xr:uid="{00000000-0004-0000-0200-0000EF000000}"/>
    <hyperlink ref="G264" r:id="rId241" xr:uid="{00000000-0004-0000-0200-0000F0000000}"/>
    <hyperlink ref="G265" r:id="rId242" xr:uid="{00000000-0004-0000-0200-0000F1000000}"/>
    <hyperlink ref="G266" r:id="rId243" xr:uid="{00000000-0004-0000-0200-0000F2000000}"/>
    <hyperlink ref="G267" r:id="rId244" xr:uid="{00000000-0004-0000-0200-0000F3000000}"/>
    <hyperlink ref="G268" r:id="rId245" xr:uid="{00000000-0004-0000-0200-0000F4000000}"/>
    <hyperlink ref="G269" r:id="rId246" xr:uid="{00000000-0004-0000-0200-0000F5000000}"/>
    <hyperlink ref="G270" r:id="rId247" xr:uid="{00000000-0004-0000-0200-0000F6000000}"/>
    <hyperlink ref="G271" r:id="rId248" xr:uid="{00000000-0004-0000-0200-0000F7000000}"/>
    <hyperlink ref="G272" r:id="rId249" xr:uid="{00000000-0004-0000-0200-0000F8000000}"/>
    <hyperlink ref="G273" r:id="rId250" xr:uid="{00000000-0004-0000-0200-0000F9000000}"/>
    <hyperlink ref="G274" r:id="rId251" xr:uid="{00000000-0004-0000-0200-0000FA000000}"/>
    <hyperlink ref="G275" r:id="rId252" xr:uid="{00000000-0004-0000-0200-0000FB000000}"/>
    <hyperlink ref="G276" r:id="rId253" xr:uid="{00000000-0004-0000-0200-0000FC000000}"/>
    <hyperlink ref="G277" r:id="rId254" xr:uid="{00000000-0004-0000-0200-0000FD000000}"/>
    <hyperlink ref="G278" r:id="rId255" xr:uid="{00000000-0004-0000-0200-0000FE000000}"/>
    <hyperlink ref="G279" r:id="rId256" xr:uid="{00000000-0004-0000-0200-0000FF000000}"/>
    <hyperlink ref="G280" r:id="rId257" xr:uid="{00000000-0004-0000-0200-000000010000}"/>
    <hyperlink ref="G281" r:id="rId258" xr:uid="{00000000-0004-0000-0200-000001010000}"/>
    <hyperlink ref="G282" r:id="rId259" xr:uid="{00000000-0004-0000-0200-000002010000}"/>
    <hyperlink ref="G283" r:id="rId260" xr:uid="{00000000-0004-0000-0200-000003010000}"/>
    <hyperlink ref="G284" r:id="rId261" xr:uid="{00000000-0004-0000-0200-000004010000}"/>
    <hyperlink ref="G285" r:id="rId262" xr:uid="{00000000-0004-0000-0200-000005010000}"/>
    <hyperlink ref="G286" r:id="rId263" xr:uid="{00000000-0004-0000-0200-000006010000}"/>
    <hyperlink ref="G287" r:id="rId264" xr:uid="{00000000-0004-0000-0200-000007010000}"/>
    <hyperlink ref="G288" r:id="rId265" xr:uid="{00000000-0004-0000-0200-000008010000}"/>
    <hyperlink ref="G289" r:id="rId266" xr:uid="{00000000-0004-0000-0200-000009010000}"/>
    <hyperlink ref="G290" r:id="rId267" xr:uid="{00000000-0004-0000-0200-00000A010000}"/>
    <hyperlink ref="G291" r:id="rId268" xr:uid="{00000000-0004-0000-0200-00000B010000}"/>
    <hyperlink ref="G292" r:id="rId269" xr:uid="{00000000-0004-0000-0200-00000C010000}"/>
    <hyperlink ref="G293" r:id="rId270" xr:uid="{00000000-0004-0000-0200-00000D010000}"/>
    <hyperlink ref="G294" r:id="rId271" xr:uid="{00000000-0004-0000-0200-00000E010000}"/>
    <hyperlink ref="G295" r:id="rId272" xr:uid="{00000000-0004-0000-0200-00000F010000}"/>
    <hyperlink ref="G296" r:id="rId273" xr:uid="{00000000-0004-0000-0200-000010010000}"/>
    <hyperlink ref="G297" r:id="rId274" xr:uid="{00000000-0004-0000-0200-000011010000}"/>
    <hyperlink ref="G298" r:id="rId275" xr:uid="{00000000-0004-0000-0200-000012010000}"/>
    <hyperlink ref="G299" r:id="rId276" xr:uid="{00000000-0004-0000-0200-000013010000}"/>
    <hyperlink ref="G300" r:id="rId277" xr:uid="{00000000-0004-0000-0200-000014010000}"/>
    <hyperlink ref="G301" r:id="rId278" xr:uid="{00000000-0004-0000-0200-000015010000}"/>
    <hyperlink ref="G302" r:id="rId279" xr:uid="{00000000-0004-0000-0200-000016010000}"/>
    <hyperlink ref="G303" r:id="rId280" xr:uid="{00000000-0004-0000-0200-000017010000}"/>
    <hyperlink ref="G304" r:id="rId281" xr:uid="{00000000-0004-0000-0200-000018010000}"/>
    <hyperlink ref="G305" r:id="rId282" xr:uid="{00000000-0004-0000-0200-000019010000}"/>
    <hyperlink ref="G306" r:id="rId283" xr:uid="{00000000-0004-0000-0200-00001A010000}"/>
    <hyperlink ref="G307" r:id="rId284" xr:uid="{00000000-0004-0000-0200-00001B010000}"/>
    <hyperlink ref="G308" r:id="rId285" xr:uid="{00000000-0004-0000-0200-00001C010000}"/>
    <hyperlink ref="G309" r:id="rId286" xr:uid="{00000000-0004-0000-0200-00001D010000}"/>
    <hyperlink ref="G310" r:id="rId287" xr:uid="{00000000-0004-0000-0200-00001E010000}"/>
    <hyperlink ref="G311" r:id="rId288" xr:uid="{00000000-0004-0000-0200-00001F010000}"/>
    <hyperlink ref="G312" r:id="rId289" xr:uid="{00000000-0004-0000-0200-000020010000}"/>
    <hyperlink ref="G313" r:id="rId290" xr:uid="{00000000-0004-0000-0200-000021010000}"/>
    <hyperlink ref="G314" r:id="rId291" xr:uid="{00000000-0004-0000-0200-000022010000}"/>
    <hyperlink ref="G315" r:id="rId292" xr:uid="{00000000-0004-0000-0200-000023010000}"/>
    <hyperlink ref="G316" r:id="rId293" xr:uid="{00000000-0004-0000-0200-000024010000}"/>
    <hyperlink ref="G317" r:id="rId294" xr:uid="{00000000-0004-0000-0200-000025010000}"/>
    <hyperlink ref="G318" r:id="rId295" xr:uid="{00000000-0004-0000-0200-000026010000}"/>
    <hyperlink ref="G319" r:id="rId296" xr:uid="{00000000-0004-0000-0200-000027010000}"/>
    <hyperlink ref="G320" r:id="rId297" xr:uid="{00000000-0004-0000-0200-000028010000}"/>
    <hyperlink ref="G321" r:id="rId298" xr:uid="{00000000-0004-0000-0200-000029010000}"/>
    <hyperlink ref="G322" r:id="rId299" xr:uid="{00000000-0004-0000-0200-00002A010000}"/>
    <hyperlink ref="G323" r:id="rId300" xr:uid="{00000000-0004-0000-0200-00002B010000}"/>
    <hyperlink ref="G324" r:id="rId301" xr:uid="{00000000-0004-0000-0200-00002C010000}"/>
    <hyperlink ref="G325" r:id="rId302" xr:uid="{00000000-0004-0000-0200-00002D010000}"/>
    <hyperlink ref="G326" r:id="rId303" xr:uid="{00000000-0004-0000-0200-00002E010000}"/>
    <hyperlink ref="G327" r:id="rId304" xr:uid="{00000000-0004-0000-0200-00002F010000}"/>
    <hyperlink ref="G328" r:id="rId305" xr:uid="{00000000-0004-0000-0200-000030010000}"/>
    <hyperlink ref="G329" r:id="rId306" xr:uid="{00000000-0004-0000-0200-000031010000}"/>
    <hyperlink ref="G330" r:id="rId307" xr:uid="{00000000-0004-0000-0200-000032010000}"/>
    <hyperlink ref="G331" r:id="rId308" xr:uid="{00000000-0004-0000-0200-000033010000}"/>
    <hyperlink ref="G332" r:id="rId309" xr:uid="{00000000-0004-0000-0200-000034010000}"/>
    <hyperlink ref="G333" r:id="rId310" xr:uid="{00000000-0004-0000-0200-000035010000}"/>
    <hyperlink ref="G334" r:id="rId311" xr:uid="{00000000-0004-0000-0200-000036010000}"/>
    <hyperlink ref="G335" r:id="rId312" xr:uid="{00000000-0004-0000-0200-000037010000}"/>
    <hyperlink ref="G336" r:id="rId313" xr:uid="{00000000-0004-0000-0200-000038010000}"/>
    <hyperlink ref="G337" r:id="rId314" xr:uid="{00000000-0004-0000-0200-000039010000}"/>
    <hyperlink ref="G338" r:id="rId315" xr:uid="{00000000-0004-0000-0200-00003A010000}"/>
    <hyperlink ref="G339" r:id="rId316" xr:uid="{00000000-0004-0000-0200-00003B010000}"/>
    <hyperlink ref="G340" r:id="rId317" xr:uid="{00000000-0004-0000-0200-00003C010000}"/>
    <hyperlink ref="G341" r:id="rId318" xr:uid="{00000000-0004-0000-0200-00003D010000}"/>
    <hyperlink ref="G342" r:id="rId319" xr:uid="{00000000-0004-0000-0200-00003E010000}"/>
    <hyperlink ref="G343" r:id="rId320" xr:uid="{00000000-0004-0000-0200-00003F010000}"/>
    <hyperlink ref="G344" r:id="rId321" xr:uid="{00000000-0004-0000-0200-000040010000}"/>
    <hyperlink ref="G345" r:id="rId322" xr:uid="{00000000-0004-0000-0200-000041010000}"/>
    <hyperlink ref="G346" r:id="rId323" xr:uid="{00000000-0004-0000-0200-000042010000}"/>
    <hyperlink ref="G347" r:id="rId324" xr:uid="{00000000-0004-0000-0200-000043010000}"/>
    <hyperlink ref="G348" r:id="rId325" xr:uid="{00000000-0004-0000-0200-000044010000}"/>
    <hyperlink ref="G349" r:id="rId326" xr:uid="{00000000-0004-0000-0200-000045010000}"/>
    <hyperlink ref="G350" r:id="rId327" xr:uid="{00000000-0004-0000-0200-000046010000}"/>
    <hyperlink ref="G351" r:id="rId328" xr:uid="{00000000-0004-0000-0200-000047010000}"/>
    <hyperlink ref="G352" r:id="rId329" xr:uid="{00000000-0004-0000-0200-000048010000}"/>
    <hyperlink ref="G353" r:id="rId330" xr:uid="{00000000-0004-0000-0200-000049010000}"/>
    <hyperlink ref="G354" r:id="rId331" xr:uid="{00000000-0004-0000-0200-00004A010000}"/>
    <hyperlink ref="G355" r:id="rId332" xr:uid="{00000000-0004-0000-0200-00004B010000}"/>
    <hyperlink ref="G356" r:id="rId333" xr:uid="{00000000-0004-0000-0200-00004C010000}"/>
    <hyperlink ref="G357" r:id="rId334" xr:uid="{00000000-0004-0000-0200-00004D010000}"/>
    <hyperlink ref="G358" r:id="rId335" xr:uid="{00000000-0004-0000-0200-00004E010000}"/>
    <hyperlink ref="G359" r:id="rId336" xr:uid="{00000000-0004-0000-0200-00004F010000}"/>
    <hyperlink ref="G360" r:id="rId337" xr:uid="{00000000-0004-0000-0200-000050010000}"/>
    <hyperlink ref="G361" r:id="rId338" xr:uid="{00000000-0004-0000-0200-000051010000}"/>
    <hyperlink ref="G362" r:id="rId339" xr:uid="{00000000-0004-0000-0200-000052010000}"/>
    <hyperlink ref="G363" r:id="rId340" xr:uid="{00000000-0004-0000-0200-000053010000}"/>
    <hyperlink ref="G364" r:id="rId341" xr:uid="{00000000-0004-0000-0200-000054010000}"/>
    <hyperlink ref="G365" r:id="rId342" xr:uid="{00000000-0004-0000-0200-000055010000}"/>
    <hyperlink ref="G366" r:id="rId343" xr:uid="{00000000-0004-0000-0200-000056010000}"/>
    <hyperlink ref="G367" r:id="rId344" xr:uid="{00000000-0004-0000-0200-000057010000}"/>
    <hyperlink ref="G368" r:id="rId345" xr:uid="{00000000-0004-0000-0200-000058010000}"/>
    <hyperlink ref="G369" r:id="rId346" xr:uid="{00000000-0004-0000-0200-000059010000}"/>
    <hyperlink ref="G370" r:id="rId347" xr:uid="{00000000-0004-0000-0200-00005A010000}"/>
    <hyperlink ref="G371" r:id="rId348" xr:uid="{00000000-0004-0000-0200-00005B010000}"/>
    <hyperlink ref="G372" r:id="rId349" xr:uid="{00000000-0004-0000-0200-00005C010000}"/>
    <hyperlink ref="G373" r:id="rId350" xr:uid="{00000000-0004-0000-0200-00005D010000}"/>
    <hyperlink ref="G374" r:id="rId351" xr:uid="{00000000-0004-0000-0200-00005E010000}"/>
    <hyperlink ref="G375" r:id="rId352" xr:uid="{00000000-0004-0000-0200-00005F010000}"/>
    <hyperlink ref="G376" r:id="rId353" xr:uid="{00000000-0004-0000-0200-000060010000}"/>
    <hyperlink ref="G377" r:id="rId354" xr:uid="{00000000-0004-0000-0200-000061010000}"/>
    <hyperlink ref="G378" r:id="rId355" xr:uid="{00000000-0004-0000-0200-000062010000}"/>
    <hyperlink ref="G379" r:id="rId356" xr:uid="{00000000-0004-0000-0200-000063010000}"/>
    <hyperlink ref="G380" r:id="rId357" xr:uid="{00000000-0004-0000-0200-000064010000}"/>
    <hyperlink ref="G381" r:id="rId358" xr:uid="{00000000-0004-0000-0200-000065010000}"/>
    <hyperlink ref="G382" r:id="rId359" xr:uid="{00000000-0004-0000-0200-000066010000}"/>
    <hyperlink ref="G383" r:id="rId360" xr:uid="{00000000-0004-0000-0200-000067010000}"/>
    <hyperlink ref="G384" r:id="rId361" xr:uid="{00000000-0004-0000-0200-000068010000}"/>
    <hyperlink ref="G385" r:id="rId362" xr:uid="{00000000-0004-0000-0200-000069010000}"/>
    <hyperlink ref="G386" r:id="rId363" xr:uid="{00000000-0004-0000-0200-00006A010000}"/>
    <hyperlink ref="G387" r:id="rId364" xr:uid="{00000000-0004-0000-0200-00006B010000}"/>
    <hyperlink ref="G388" r:id="rId365" xr:uid="{00000000-0004-0000-0200-00006C010000}"/>
    <hyperlink ref="G389" r:id="rId366" xr:uid="{00000000-0004-0000-0200-00006D010000}"/>
    <hyperlink ref="G390" r:id="rId367" xr:uid="{00000000-0004-0000-0200-00006E010000}"/>
    <hyperlink ref="G391" r:id="rId368" xr:uid="{00000000-0004-0000-0200-00006F010000}"/>
    <hyperlink ref="G392" r:id="rId369" xr:uid="{00000000-0004-0000-0200-000070010000}"/>
    <hyperlink ref="G393" r:id="rId370" xr:uid="{00000000-0004-0000-0200-000071010000}"/>
    <hyperlink ref="G394" r:id="rId371" xr:uid="{00000000-0004-0000-0200-000072010000}"/>
    <hyperlink ref="G395" r:id="rId372" xr:uid="{00000000-0004-0000-0200-000073010000}"/>
    <hyperlink ref="G396" r:id="rId373" xr:uid="{00000000-0004-0000-0200-000074010000}"/>
    <hyperlink ref="G397" r:id="rId374" xr:uid="{00000000-0004-0000-0200-000075010000}"/>
    <hyperlink ref="G398" r:id="rId375" xr:uid="{00000000-0004-0000-0200-000076010000}"/>
    <hyperlink ref="G399" r:id="rId376" xr:uid="{00000000-0004-0000-0200-000077010000}"/>
    <hyperlink ref="G400" r:id="rId377" xr:uid="{00000000-0004-0000-0200-000078010000}"/>
    <hyperlink ref="G401" r:id="rId378" xr:uid="{00000000-0004-0000-0200-000079010000}"/>
    <hyperlink ref="G402" r:id="rId379" xr:uid="{00000000-0004-0000-0200-00007A010000}"/>
    <hyperlink ref="G403" r:id="rId380" xr:uid="{00000000-0004-0000-0200-00007B010000}"/>
    <hyperlink ref="G404" r:id="rId381" xr:uid="{00000000-0004-0000-0200-00007C010000}"/>
    <hyperlink ref="G405" r:id="rId382" xr:uid="{00000000-0004-0000-0200-00007D010000}"/>
    <hyperlink ref="G406" r:id="rId383" xr:uid="{00000000-0004-0000-0200-00007E010000}"/>
    <hyperlink ref="G407" r:id="rId384" xr:uid="{00000000-0004-0000-0200-00007F010000}"/>
    <hyperlink ref="G408" r:id="rId385" xr:uid="{00000000-0004-0000-0200-000080010000}"/>
    <hyperlink ref="G409" r:id="rId386" xr:uid="{00000000-0004-0000-0200-000081010000}"/>
    <hyperlink ref="G410" r:id="rId387" xr:uid="{00000000-0004-0000-0200-000082010000}"/>
    <hyperlink ref="G411" r:id="rId388" xr:uid="{00000000-0004-0000-0200-000083010000}"/>
    <hyperlink ref="G412" r:id="rId389" xr:uid="{00000000-0004-0000-0200-000084010000}"/>
    <hyperlink ref="G413" r:id="rId390" xr:uid="{00000000-0004-0000-0200-000085010000}"/>
    <hyperlink ref="G414" r:id="rId391" xr:uid="{00000000-0004-0000-0200-000086010000}"/>
    <hyperlink ref="G415" r:id="rId392" xr:uid="{00000000-0004-0000-0200-000087010000}"/>
    <hyperlink ref="G416" r:id="rId393" xr:uid="{00000000-0004-0000-0200-000088010000}"/>
    <hyperlink ref="G417" r:id="rId394" xr:uid="{00000000-0004-0000-0200-000089010000}"/>
    <hyperlink ref="G418" r:id="rId395" xr:uid="{00000000-0004-0000-0200-00008A010000}"/>
    <hyperlink ref="G419" r:id="rId396" xr:uid="{00000000-0004-0000-0200-00008B010000}"/>
    <hyperlink ref="G420" r:id="rId397" xr:uid="{00000000-0004-0000-0200-00008C010000}"/>
    <hyperlink ref="G421" r:id="rId398" xr:uid="{00000000-0004-0000-0200-00008D010000}"/>
    <hyperlink ref="G422" r:id="rId399" xr:uid="{00000000-0004-0000-0200-00008E010000}"/>
    <hyperlink ref="G423" r:id="rId400" xr:uid="{00000000-0004-0000-0200-00008F010000}"/>
    <hyperlink ref="G424" r:id="rId401" xr:uid="{00000000-0004-0000-0200-000090010000}"/>
    <hyperlink ref="G425" r:id="rId402" xr:uid="{00000000-0004-0000-0200-000091010000}"/>
    <hyperlink ref="G426" r:id="rId403" xr:uid="{00000000-0004-0000-0200-000092010000}"/>
    <hyperlink ref="G427" r:id="rId404" xr:uid="{00000000-0004-0000-0200-000093010000}"/>
    <hyperlink ref="G428" r:id="rId405" xr:uid="{00000000-0004-0000-0200-000094010000}"/>
    <hyperlink ref="G429" r:id="rId406" xr:uid="{00000000-0004-0000-0200-000095010000}"/>
    <hyperlink ref="G430" r:id="rId407" xr:uid="{00000000-0004-0000-0200-000096010000}"/>
    <hyperlink ref="G431" r:id="rId408" xr:uid="{00000000-0004-0000-0200-000097010000}"/>
    <hyperlink ref="G432" r:id="rId409" xr:uid="{00000000-0004-0000-0200-000098010000}"/>
    <hyperlink ref="G433" r:id="rId410" xr:uid="{00000000-0004-0000-0200-000099010000}"/>
    <hyperlink ref="G434" r:id="rId411" xr:uid="{00000000-0004-0000-0200-00009A010000}"/>
    <hyperlink ref="G435" r:id="rId412" xr:uid="{00000000-0004-0000-0200-00009B010000}"/>
    <hyperlink ref="G436" r:id="rId413" xr:uid="{00000000-0004-0000-0200-00009C010000}"/>
    <hyperlink ref="G437" r:id="rId414" xr:uid="{00000000-0004-0000-0200-00009D010000}"/>
    <hyperlink ref="G438" r:id="rId415" xr:uid="{00000000-0004-0000-0200-00009E010000}"/>
    <hyperlink ref="G439" r:id="rId416" xr:uid="{00000000-0004-0000-0200-00009F010000}"/>
    <hyperlink ref="G440" r:id="rId417" xr:uid="{00000000-0004-0000-0200-0000A0010000}"/>
    <hyperlink ref="G441" r:id="rId418" xr:uid="{00000000-0004-0000-0200-0000A1010000}"/>
    <hyperlink ref="G442" r:id="rId419" xr:uid="{00000000-0004-0000-0200-0000A2010000}"/>
    <hyperlink ref="G443" r:id="rId420" xr:uid="{00000000-0004-0000-0200-0000A3010000}"/>
    <hyperlink ref="G444" r:id="rId421" xr:uid="{00000000-0004-0000-0200-0000A4010000}"/>
    <hyperlink ref="G445" r:id="rId422" xr:uid="{00000000-0004-0000-0200-0000A5010000}"/>
    <hyperlink ref="G446" r:id="rId423" xr:uid="{00000000-0004-0000-0200-0000A6010000}"/>
    <hyperlink ref="G447" r:id="rId424" xr:uid="{00000000-0004-0000-0200-0000A7010000}"/>
    <hyperlink ref="G448" r:id="rId425" xr:uid="{00000000-0004-0000-0200-0000A8010000}"/>
    <hyperlink ref="G449" r:id="rId426" xr:uid="{00000000-0004-0000-0200-0000A9010000}"/>
    <hyperlink ref="G450" r:id="rId427" xr:uid="{00000000-0004-0000-0200-0000AA010000}"/>
    <hyperlink ref="G451" r:id="rId428" xr:uid="{00000000-0004-0000-0200-0000AB010000}"/>
    <hyperlink ref="G452" r:id="rId429" xr:uid="{00000000-0004-0000-0200-0000AC010000}"/>
    <hyperlink ref="G453" r:id="rId430" xr:uid="{00000000-0004-0000-0200-0000AD010000}"/>
    <hyperlink ref="G454" r:id="rId431" xr:uid="{00000000-0004-0000-0200-0000AE010000}"/>
    <hyperlink ref="G455" r:id="rId432" xr:uid="{00000000-0004-0000-0200-0000AF010000}"/>
    <hyperlink ref="G456" r:id="rId433" xr:uid="{00000000-0004-0000-0200-0000B0010000}"/>
    <hyperlink ref="G457" r:id="rId434" xr:uid="{00000000-0004-0000-0200-0000B1010000}"/>
    <hyperlink ref="G458" r:id="rId435" xr:uid="{00000000-0004-0000-0200-0000B2010000}"/>
    <hyperlink ref="G459" r:id="rId436" xr:uid="{00000000-0004-0000-0200-0000B3010000}"/>
    <hyperlink ref="G460" r:id="rId437" xr:uid="{00000000-0004-0000-0200-0000B4010000}"/>
    <hyperlink ref="G461" r:id="rId438" xr:uid="{00000000-0004-0000-0200-0000B5010000}"/>
    <hyperlink ref="G462" r:id="rId439" xr:uid="{00000000-0004-0000-0200-0000B6010000}"/>
    <hyperlink ref="G463" r:id="rId440" xr:uid="{00000000-0004-0000-0200-0000B7010000}"/>
    <hyperlink ref="G464" r:id="rId441" xr:uid="{00000000-0004-0000-0200-0000B8010000}"/>
    <hyperlink ref="G465" r:id="rId442" xr:uid="{00000000-0004-0000-0200-0000B9010000}"/>
    <hyperlink ref="G466" r:id="rId443" xr:uid="{00000000-0004-0000-0200-0000BA010000}"/>
    <hyperlink ref="G467" r:id="rId444" xr:uid="{00000000-0004-0000-0200-0000BB010000}"/>
    <hyperlink ref="G468" r:id="rId445" xr:uid="{00000000-0004-0000-0200-0000BC010000}"/>
    <hyperlink ref="G469" r:id="rId446" xr:uid="{00000000-0004-0000-0200-0000BD010000}"/>
    <hyperlink ref="G470" r:id="rId447" xr:uid="{00000000-0004-0000-0200-0000BE010000}"/>
    <hyperlink ref="G471" r:id="rId448" xr:uid="{00000000-0004-0000-0200-0000BF010000}"/>
    <hyperlink ref="G472" r:id="rId449" xr:uid="{00000000-0004-0000-0200-0000C0010000}"/>
    <hyperlink ref="G473" r:id="rId450" xr:uid="{00000000-0004-0000-0200-0000C1010000}"/>
    <hyperlink ref="G474" r:id="rId451" xr:uid="{00000000-0004-0000-0200-0000C2010000}"/>
    <hyperlink ref="G475" r:id="rId452" xr:uid="{00000000-0004-0000-0200-0000C3010000}"/>
    <hyperlink ref="G476" r:id="rId453" xr:uid="{00000000-0004-0000-0200-0000C4010000}"/>
    <hyperlink ref="G477" r:id="rId454" xr:uid="{00000000-0004-0000-0200-0000C5010000}"/>
    <hyperlink ref="G478" r:id="rId455" xr:uid="{00000000-0004-0000-0200-0000C6010000}"/>
    <hyperlink ref="G479" r:id="rId456" xr:uid="{00000000-0004-0000-0200-0000C7010000}"/>
    <hyperlink ref="G480" r:id="rId457" xr:uid="{00000000-0004-0000-0200-0000C8010000}"/>
    <hyperlink ref="G481" r:id="rId458" xr:uid="{00000000-0004-0000-0200-0000C9010000}"/>
    <hyperlink ref="G482" r:id="rId459" xr:uid="{00000000-0004-0000-0200-0000CA010000}"/>
    <hyperlink ref="G483" r:id="rId460" xr:uid="{00000000-0004-0000-0200-0000CB010000}"/>
    <hyperlink ref="G484" r:id="rId461" xr:uid="{00000000-0004-0000-0200-0000CC010000}"/>
    <hyperlink ref="G485" r:id="rId462" xr:uid="{00000000-0004-0000-0200-0000CD010000}"/>
    <hyperlink ref="G486" r:id="rId463" xr:uid="{00000000-0004-0000-0200-0000CE010000}"/>
    <hyperlink ref="G487" r:id="rId464" xr:uid="{00000000-0004-0000-0200-0000CF010000}"/>
    <hyperlink ref="G488" r:id="rId465" xr:uid="{00000000-0004-0000-0200-0000D0010000}"/>
    <hyperlink ref="G489" r:id="rId466" xr:uid="{00000000-0004-0000-0200-0000D1010000}"/>
    <hyperlink ref="G490" r:id="rId467" xr:uid="{00000000-0004-0000-0200-0000D2010000}"/>
    <hyperlink ref="G491" r:id="rId468" xr:uid="{00000000-0004-0000-0200-0000D3010000}"/>
    <hyperlink ref="G492" r:id="rId469" xr:uid="{00000000-0004-0000-0200-0000D4010000}"/>
    <hyperlink ref="G493" r:id="rId470" xr:uid="{00000000-0004-0000-0200-0000D5010000}"/>
    <hyperlink ref="G494" r:id="rId471" xr:uid="{00000000-0004-0000-0200-0000D6010000}"/>
    <hyperlink ref="G495" r:id="rId472" xr:uid="{00000000-0004-0000-0200-0000D7010000}"/>
    <hyperlink ref="G496" r:id="rId473" xr:uid="{00000000-0004-0000-0200-0000D8010000}"/>
    <hyperlink ref="G497" r:id="rId474" xr:uid="{00000000-0004-0000-0200-0000D9010000}"/>
    <hyperlink ref="G498" r:id="rId475" xr:uid="{00000000-0004-0000-0200-0000DA010000}"/>
    <hyperlink ref="G499" r:id="rId476" xr:uid="{00000000-0004-0000-0200-0000DB010000}"/>
    <hyperlink ref="G500" r:id="rId477" xr:uid="{00000000-0004-0000-0200-0000DC010000}"/>
    <hyperlink ref="G501" r:id="rId478" xr:uid="{00000000-0004-0000-0200-0000DD010000}"/>
    <hyperlink ref="G502" r:id="rId479" xr:uid="{00000000-0004-0000-0200-0000DE010000}"/>
    <hyperlink ref="G503" r:id="rId480" xr:uid="{00000000-0004-0000-0200-0000DF010000}"/>
    <hyperlink ref="G504" r:id="rId481" xr:uid="{00000000-0004-0000-0200-0000E0010000}"/>
    <hyperlink ref="G505" r:id="rId482" xr:uid="{00000000-0004-0000-0200-0000E1010000}"/>
    <hyperlink ref="G506" r:id="rId483" xr:uid="{00000000-0004-0000-0200-0000E2010000}"/>
    <hyperlink ref="G507" r:id="rId484" xr:uid="{00000000-0004-0000-0200-0000E3010000}"/>
    <hyperlink ref="G508" r:id="rId485" xr:uid="{00000000-0004-0000-0200-0000E4010000}"/>
    <hyperlink ref="G509" r:id="rId486" xr:uid="{00000000-0004-0000-0200-0000E5010000}"/>
    <hyperlink ref="G510" r:id="rId487" xr:uid="{00000000-0004-0000-0200-0000E6010000}"/>
    <hyperlink ref="G511" r:id="rId488" xr:uid="{00000000-0004-0000-0200-0000E7010000}"/>
    <hyperlink ref="G512" r:id="rId489" xr:uid="{00000000-0004-0000-0200-0000E8010000}"/>
    <hyperlink ref="G513" r:id="rId490" xr:uid="{00000000-0004-0000-0200-0000E9010000}"/>
    <hyperlink ref="G514" r:id="rId491" xr:uid="{00000000-0004-0000-0200-0000EA010000}"/>
    <hyperlink ref="G515" r:id="rId492" xr:uid="{00000000-0004-0000-0200-0000EB010000}"/>
    <hyperlink ref="G516" r:id="rId493" xr:uid="{00000000-0004-0000-0200-0000EC010000}"/>
    <hyperlink ref="G517" r:id="rId494" xr:uid="{00000000-0004-0000-0200-0000ED010000}"/>
    <hyperlink ref="G518" r:id="rId495" xr:uid="{00000000-0004-0000-0200-0000EE010000}"/>
    <hyperlink ref="G519" r:id="rId496" xr:uid="{00000000-0004-0000-0200-0000EF010000}"/>
    <hyperlink ref="G520" r:id="rId497" xr:uid="{00000000-0004-0000-0200-0000F0010000}"/>
    <hyperlink ref="G521" r:id="rId498" xr:uid="{00000000-0004-0000-0200-0000F1010000}"/>
    <hyperlink ref="G522" r:id="rId499" xr:uid="{00000000-0004-0000-0200-0000F2010000}"/>
    <hyperlink ref="G523" r:id="rId500" xr:uid="{00000000-0004-0000-0200-0000F3010000}"/>
    <hyperlink ref="G524" r:id="rId501" xr:uid="{00000000-0004-0000-0200-0000F4010000}"/>
    <hyperlink ref="G525" r:id="rId502" xr:uid="{00000000-0004-0000-0200-0000F5010000}"/>
    <hyperlink ref="G526" r:id="rId503" xr:uid="{00000000-0004-0000-0200-0000F6010000}"/>
    <hyperlink ref="G527" r:id="rId504" xr:uid="{00000000-0004-0000-0200-0000F7010000}"/>
    <hyperlink ref="G528" r:id="rId505" xr:uid="{00000000-0004-0000-0200-0000F8010000}"/>
    <hyperlink ref="G529" r:id="rId506" xr:uid="{00000000-0004-0000-0200-0000F9010000}"/>
    <hyperlink ref="G530" r:id="rId507" xr:uid="{00000000-0004-0000-0200-0000FA010000}"/>
    <hyperlink ref="G531" r:id="rId508" xr:uid="{00000000-0004-0000-0200-0000FB010000}"/>
    <hyperlink ref="G532" r:id="rId509" xr:uid="{00000000-0004-0000-0200-0000FC010000}"/>
    <hyperlink ref="G533" r:id="rId510" xr:uid="{00000000-0004-0000-0200-0000FD010000}"/>
    <hyperlink ref="G534" r:id="rId511" xr:uid="{00000000-0004-0000-0200-0000FE010000}"/>
    <hyperlink ref="G535" r:id="rId512" xr:uid="{00000000-0004-0000-0200-0000FF010000}"/>
    <hyperlink ref="G536" r:id="rId513" xr:uid="{00000000-0004-0000-0200-000000020000}"/>
    <hyperlink ref="G537" r:id="rId514" xr:uid="{00000000-0004-0000-0200-000001020000}"/>
    <hyperlink ref="G538" r:id="rId515" xr:uid="{00000000-0004-0000-0200-000002020000}"/>
    <hyperlink ref="G539" r:id="rId516" xr:uid="{00000000-0004-0000-0200-000003020000}"/>
    <hyperlink ref="G540" r:id="rId517" xr:uid="{00000000-0004-0000-0200-000004020000}"/>
    <hyperlink ref="G541" r:id="rId518" xr:uid="{00000000-0004-0000-0200-000005020000}"/>
    <hyperlink ref="G542" r:id="rId519" xr:uid="{00000000-0004-0000-0200-000006020000}"/>
    <hyperlink ref="G543" r:id="rId520" xr:uid="{00000000-0004-0000-0200-000007020000}"/>
    <hyperlink ref="G544" r:id="rId521" xr:uid="{00000000-0004-0000-0200-000008020000}"/>
    <hyperlink ref="G545" r:id="rId522" xr:uid="{00000000-0004-0000-0200-000009020000}"/>
    <hyperlink ref="G546" r:id="rId523" xr:uid="{00000000-0004-0000-0200-00000A020000}"/>
    <hyperlink ref="G547" r:id="rId524" xr:uid="{00000000-0004-0000-0200-00000B020000}"/>
    <hyperlink ref="G548" r:id="rId525" xr:uid="{00000000-0004-0000-0200-00000C020000}"/>
    <hyperlink ref="G549" r:id="rId526" xr:uid="{00000000-0004-0000-0200-00000D020000}"/>
    <hyperlink ref="G550" r:id="rId527" xr:uid="{00000000-0004-0000-0200-00000E020000}"/>
    <hyperlink ref="G551" r:id="rId528" xr:uid="{00000000-0004-0000-0200-00000F020000}"/>
    <hyperlink ref="G552" r:id="rId529" xr:uid="{00000000-0004-0000-0200-000010020000}"/>
    <hyperlink ref="G553" r:id="rId530" xr:uid="{00000000-0004-0000-0200-000011020000}"/>
    <hyperlink ref="G554" r:id="rId531" xr:uid="{00000000-0004-0000-0200-000012020000}"/>
    <hyperlink ref="G555" r:id="rId532" xr:uid="{00000000-0004-0000-0200-000013020000}"/>
    <hyperlink ref="G556" r:id="rId533" xr:uid="{00000000-0004-0000-0200-000014020000}"/>
    <hyperlink ref="G557" r:id="rId534" xr:uid="{00000000-0004-0000-0200-000015020000}"/>
    <hyperlink ref="G558" r:id="rId535" xr:uid="{00000000-0004-0000-0200-000016020000}"/>
    <hyperlink ref="G559" r:id="rId536" xr:uid="{00000000-0004-0000-0200-000017020000}"/>
    <hyperlink ref="G560" r:id="rId537" xr:uid="{00000000-0004-0000-0200-000018020000}"/>
    <hyperlink ref="G561" r:id="rId538" xr:uid="{00000000-0004-0000-0200-000019020000}"/>
    <hyperlink ref="G562" r:id="rId539" xr:uid="{00000000-0004-0000-0200-00001A020000}"/>
    <hyperlink ref="G563" r:id="rId540" xr:uid="{00000000-0004-0000-0200-00001B020000}"/>
    <hyperlink ref="G564" r:id="rId541" xr:uid="{00000000-0004-0000-0200-00001C020000}"/>
    <hyperlink ref="G565" r:id="rId542" xr:uid="{00000000-0004-0000-0200-00001D020000}"/>
    <hyperlink ref="G566" r:id="rId543" xr:uid="{00000000-0004-0000-0200-00001E020000}"/>
    <hyperlink ref="G567" r:id="rId544" xr:uid="{00000000-0004-0000-0200-00001F020000}"/>
    <hyperlink ref="G568" r:id="rId545" xr:uid="{00000000-0004-0000-0200-000020020000}"/>
    <hyperlink ref="G569" r:id="rId546" xr:uid="{00000000-0004-0000-0200-000021020000}"/>
    <hyperlink ref="G570" r:id="rId547" xr:uid="{00000000-0004-0000-0200-000022020000}"/>
    <hyperlink ref="G571" r:id="rId548" xr:uid="{00000000-0004-0000-0200-000023020000}"/>
    <hyperlink ref="G572" r:id="rId549" xr:uid="{00000000-0004-0000-0200-000024020000}"/>
    <hyperlink ref="G573" r:id="rId550" xr:uid="{00000000-0004-0000-0200-000025020000}"/>
    <hyperlink ref="G574" r:id="rId551" xr:uid="{00000000-0004-0000-0200-000026020000}"/>
    <hyperlink ref="G575" r:id="rId552" xr:uid="{00000000-0004-0000-0200-000027020000}"/>
    <hyperlink ref="G576" r:id="rId553" xr:uid="{00000000-0004-0000-0200-000028020000}"/>
    <hyperlink ref="G577" r:id="rId554" xr:uid="{00000000-0004-0000-0200-000029020000}"/>
    <hyperlink ref="G578" r:id="rId555" xr:uid="{00000000-0004-0000-0200-00002A020000}"/>
    <hyperlink ref="G579" r:id="rId556" xr:uid="{00000000-0004-0000-0200-00002B020000}"/>
    <hyperlink ref="G580" r:id="rId557" xr:uid="{00000000-0004-0000-0200-00002C020000}"/>
    <hyperlink ref="G581" r:id="rId558" xr:uid="{00000000-0004-0000-0200-00002D020000}"/>
    <hyperlink ref="G582" r:id="rId559" xr:uid="{00000000-0004-0000-0200-00002E020000}"/>
    <hyperlink ref="G583" r:id="rId560" xr:uid="{00000000-0004-0000-0200-00002F020000}"/>
    <hyperlink ref="G584" r:id="rId561" xr:uid="{00000000-0004-0000-0200-000030020000}"/>
    <hyperlink ref="G585" r:id="rId562" xr:uid="{00000000-0004-0000-0200-000031020000}"/>
    <hyperlink ref="G586" r:id="rId563" xr:uid="{00000000-0004-0000-0200-000032020000}"/>
    <hyperlink ref="G587" r:id="rId564" xr:uid="{00000000-0004-0000-0200-000033020000}"/>
    <hyperlink ref="G588" r:id="rId565" xr:uid="{00000000-0004-0000-0200-000034020000}"/>
    <hyperlink ref="G589" r:id="rId566" xr:uid="{00000000-0004-0000-0200-000035020000}"/>
    <hyperlink ref="G590" r:id="rId567" xr:uid="{00000000-0004-0000-0200-000036020000}"/>
    <hyperlink ref="G591" r:id="rId568" xr:uid="{00000000-0004-0000-0200-000037020000}"/>
    <hyperlink ref="G592" r:id="rId569" xr:uid="{00000000-0004-0000-0200-000038020000}"/>
    <hyperlink ref="G593" r:id="rId570" xr:uid="{00000000-0004-0000-0200-000039020000}"/>
    <hyperlink ref="G594" r:id="rId571" xr:uid="{00000000-0004-0000-0200-00003A020000}"/>
    <hyperlink ref="G595" r:id="rId572" xr:uid="{00000000-0004-0000-0200-00003B020000}"/>
    <hyperlink ref="G596" r:id="rId573" xr:uid="{00000000-0004-0000-0200-00003C020000}"/>
    <hyperlink ref="G597" r:id="rId574" xr:uid="{00000000-0004-0000-0200-00003D020000}"/>
    <hyperlink ref="G598" r:id="rId575" xr:uid="{00000000-0004-0000-0200-00003E020000}"/>
    <hyperlink ref="G599" r:id="rId576" xr:uid="{00000000-0004-0000-0200-00003F020000}"/>
    <hyperlink ref="G600" r:id="rId577" xr:uid="{00000000-0004-0000-0200-000040020000}"/>
    <hyperlink ref="G601" r:id="rId578" xr:uid="{00000000-0004-0000-0200-000041020000}"/>
    <hyperlink ref="G602" r:id="rId579" xr:uid="{00000000-0004-0000-0200-000042020000}"/>
    <hyperlink ref="G603" r:id="rId580" xr:uid="{00000000-0004-0000-0200-000043020000}"/>
    <hyperlink ref="G604" r:id="rId581" xr:uid="{00000000-0004-0000-0200-000044020000}"/>
    <hyperlink ref="G605" r:id="rId582" xr:uid="{00000000-0004-0000-0200-000045020000}"/>
    <hyperlink ref="G606" r:id="rId583" xr:uid="{00000000-0004-0000-0200-000046020000}"/>
    <hyperlink ref="G607" r:id="rId584" xr:uid="{00000000-0004-0000-0200-000047020000}"/>
    <hyperlink ref="G608" r:id="rId585" xr:uid="{00000000-0004-0000-0200-000048020000}"/>
    <hyperlink ref="G609" r:id="rId586" xr:uid="{00000000-0004-0000-0200-000049020000}"/>
    <hyperlink ref="G610" r:id="rId587" xr:uid="{00000000-0004-0000-0200-00004A020000}"/>
    <hyperlink ref="G611" r:id="rId588" xr:uid="{00000000-0004-0000-0200-00004B020000}"/>
    <hyperlink ref="G612" r:id="rId589" xr:uid="{00000000-0004-0000-0200-00004C020000}"/>
    <hyperlink ref="G613" r:id="rId590" xr:uid="{00000000-0004-0000-0200-00004D020000}"/>
    <hyperlink ref="G614" r:id="rId591" xr:uid="{00000000-0004-0000-0200-00004E020000}"/>
    <hyperlink ref="G615" r:id="rId592" xr:uid="{00000000-0004-0000-0200-00004F020000}"/>
    <hyperlink ref="G616" r:id="rId593" xr:uid="{00000000-0004-0000-0200-000050020000}"/>
    <hyperlink ref="G617" r:id="rId594" xr:uid="{00000000-0004-0000-0200-000051020000}"/>
    <hyperlink ref="G618" r:id="rId595" xr:uid="{00000000-0004-0000-0200-000052020000}"/>
    <hyperlink ref="G619" r:id="rId596" xr:uid="{00000000-0004-0000-0200-000053020000}"/>
    <hyperlink ref="G620" r:id="rId597" xr:uid="{00000000-0004-0000-0200-000054020000}"/>
    <hyperlink ref="G621" r:id="rId598" xr:uid="{00000000-0004-0000-0200-000055020000}"/>
    <hyperlink ref="G622" r:id="rId599" xr:uid="{00000000-0004-0000-0200-000056020000}"/>
    <hyperlink ref="G623" r:id="rId600" xr:uid="{00000000-0004-0000-0200-000057020000}"/>
    <hyperlink ref="G624" r:id="rId601" xr:uid="{00000000-0004-0000-0200-000058020000}"/>
    <hyperlink ref="G625" r:id="rId602" xr:uid="{00000000-0004-0000-0200-000059020000}"/>
    <hyperlink ref="G626" r:id="rId603" xr:uid="{00000000-0004-0000-0200-00005A020000}"/>
    <hyperlink ref="G627" r:id="rId604" xr:uid="{00000000-0004-0000-0200-00005B020000}"/>
    <hyperlink ref="G628" r:id="rId605" xr:uid="{00000000-0004-0000-0200-00005C020000}"/>
    <hyperlink ref="G629" r:id="rId606" xr:uid="{00000000-0004-0000-0200-00005D020000}"/>
    <hyperlink ref="G630" r:id="rId607" xr:uid="{00000000-0004-0000-0200-00005E020000}"/>
    <hyperlink ref="G631" r:id="rId608" xr:uid="{00000000-0004-0000-0200-00005F020000}"/>
    <hyperlink ref="G632" r:id="rId609" xr:uid="{00000000-0004-0000-0200-000060020000}"/>
    <hyperlink ref="G633" r:id="rId610" xr:uid="{00000000-0004-0000-0200-000061020000}"/>
    <hyperlink ref="G634" r:id="rId611" xr:uid="{00000000-0004-0000-0200-000062020000}"/>
    <hyperlink ref="G635" r:id="rId612" xr:uid="{00000000-0004-0000-0200-000063020000}"/>
    <hyperlink ref="G636" r:id="rId613" xr:uid="{00000000-0004-0000-0200-000064020000}"/>
    <hyperlink ref="G637" r:id="rId614" xr:uid="{00000000-0004-0000-0200-000065020000}"/>
    <hyperlink ref="G638" r:id="rId615" xr:uid="{00000000-0004-0000-0200-000066020000}"/>
    <hyperlink ref="G639" r:id="rId616" xr:uid="{00000000-0004-0000-0200-000067020000}"/>
    <hyperlink ref="G640" r:id="rId617" xr:uid="{00000000-0004-0000-0200-000068020000}"/>
    <hyperlink ref="G641" r:id="rId618" xr:uid="{00000000-0004-0000-0200-000069020000}"/>
    <hyperlink ref="G642" r:id="rId619" xr:uid="{00000000-0004-0000-0200-00006A020000}"/>
    <hyperlink ref="G643" r:id="rId620" xr:uid="{00000000-0004-0000-0200-00006B020000}"/>
    <hyperlink ref="G644" r:id="rId621" xr:uid="{00000000-0004-0000-0200-00006C020000}"/>
    <hyperlink ref="G645" r:id="rId622" xr:uid="{00000000-0004-0000-0200-00006D020000}"/>
    <hyperlink ref="G646" r:id="rId623" xr:uid="{00000000-0004-0000-0200-00006E020000}"/>
    <hyperlink ref="G647" r:id="rId624" xr:uid="{00000000-0004-0000-0200-00006F020000}"/>
    <hyperlink ref="G648" r:id="rId625" xr:uid="{00000000-0004-0000-0200-000070020000}"/>
    <hyperlink ref="G649" r:id="rId626" xr:uid="{00000000-0004-0000-0200-000071020000}"/>
    <hyperlink ref="G650" r:id="rId627" xr:uid="{00000000-0004-0000-0200-000072020000}"/>
    <hyperlink ref="G651" r:id="rId628" xr:uid="{00000000-0004-0000-0200-000073020000}"/>
    <hyperlink ref="G652" r:id="rId629" xr:uid="{00000000-0004-0000-0200-000074020000}"/>
    <hyperlink ref="G653" r:id="rId630" xr:uid="{00000000-0004-0000-0200-000075020000}"/>
    <hyperlink ref="G654" r:id="rId631" xr:uid="{00000000-0004-0000-0200-000076020000}"/>
    <hyperlink ref="G655" r:id="rId632" xr:uid="{00000000-0004-0000-0200-000077020000}"/>
    <hyperlink ref="G656" r:id="rId633" xr:uid="{00000000-0004-0000-0200-000078020000}"/>
    <hyperlink ref="G657" r:id="rId634" xr:uid="{00000000-0004-0000-0200-000079020000}"/>
    <hyperlink ref="G658" r:id="rId635" xr:uid="{00000000-0004-0000-0200-00007A020000}"/>
    <hyperlink ref="G659" r:id="rId636" xr:uid="{00000000-0004-0000-0200-00007B020000}"/>
    <hyperlink ref="G660" r:id="rId637" xr:uid="{00000000-0004-0000-0200-00007C020000}"/>
    <hyperlink ref="G661" r:id="rId638" xr:uid="{00000000-0004-0000-0200-00007D020000}"/>
    <hyperlink ref="G662" r:id="rId639" xr:uid="{00000000-0004-0000-0200-00007E020000}"/>
    <hyperlink ref="G663" r:id="rId640" xr:uid="{00000000-0004-0000-0200-00007F020000}"/>
    <hyperlink ref="G664" r:id="rId641" xr:uid="{00000000-0004-0000-0200-000080020000}"/>
    <hyperlink ref="G665" r:id="rId642" xr:uid="{00000000-0004-0000-0200-000081020000}"/>
    <hyperlink ref="G666" r:id="rId643" xr:uid="{00000000-0004-0000-0200-000082020000}"/>
    <hyperlink ref="G667" r:id="rId644" xr:uid="{00000000-0004-0000-0200-000083020000}"/>
    <hyperlink ref="G668" r:id="rId645" xr:uid="{00000000-0004-0000-0200-000084020000}"/>
    <hyperlink ref="G669" r:id="rId646" xr:uid="{00000000-0004-0000-0200-000085020000}"/>
    <hyperlink ref="G670" r:id="rId647" xr:uid="{00000000-0004-0000-0200-000086020000}"/>
    <hyperlink ref="G671" r:id="rId648" xr:uid="{00000000-0004-0000-0200-000087020000}"/>
    <hyperlink ref="G672" r:id="rId649" xr:uid="{00000000-0004-0000-0200-000088020000}"/>
    <hyperlink ref="G673" r:id="rId650" xr:uid="{00000000-0004-0000-0200-000089020000}"/>
    <hyperlink ref="G674" r:id="rId651" xr:uid="{00000000-0004-0000-0200-00008A020000}"/>
    <hyperlink ref="G675" r:id="rId652" xr:uid="{00000000-0004-0000-0200-00008B020000}"/>
    <hyperlink ref="G676" r:id="rId653" xr:uid="{00000000-0004-0000-0200-00008C020000}"/>
    <hyperlink ref="G677" r:id="rId654" xr:uid="{00000000-0004-0000-0200-00008D020000}"/>
    <hyperlink ref="G678" r:id="rId655" xr:uid="{00000000-0004-0000-0200-00008E020000}"/>
    <hyperlink ref="G679" r:id="rId656" xr:uid="{00000000-0004-0000-0200-00008F020000}"/>
    <hyperlink ref="G680" r:id="rId657" xr:uid="{00000000-0004-0000-0200-000090020000}"/>
    <hyperlink ref="G681" r:id="rId658" xr:uid="{00000000-0004-0000-0200-000091020000}"/>
    <hyperlink ref="G682" r:id="rId659" xr:uid="{00000000-0004-0000-0200-000092020000}"/>
    <hyperlink ref="G683" r:id="rId660" xr:uid="{00000000-0004-0000-0200-000093020000}"/>
    <hyperlink ref="G684" r:id="rId661" xr:uid="{00000000-0004-0000-0200-000094020000}"/>
    <hyperlink ref="G685" r:id="rId662" xr:uid="{00000000-0004-0000-0200-000095020000}"/>
    <hyperlink ref="G686" r:id="rId663" xr:uid="{00000000-0004-0000-0200-000096020000}"/>
    <hyperlink ref="G687" r:id="rId664" xr:uid="{00000000-0004-0000-0200-000097020000}"/>
    <hyperlink ref="G688" r:id="rId665" xr:uid="{00000000-0004-0000-0200-000098020000}"/>
    <hyperlink ref="G689" r:id="rId666" xr:uid="{00000000-0004-0000-0200-000099020000}"/>
    <hyperlink ref="G690" r:id="rId667" xr:uid="{00000000-0004-0000-0200-00009A020000}"/>
    <hyperlink ref="G691" r:id="rId668" xr:uid="{00000000-0004-0000-0200-00009B020000}"/>
    <hyperlink ref="G692" r:id="rId669" xr:uid="{00000000-0004-0000-0200-00009C020000}"/>
    <hyperlink ref="G693" r:id="rId670" xr:uid="{00000000-0004-0000-0200-00009D020000}"/>
    <hyperlink ref="G694" r:id="rId671" xr:uid="{00000000-0004-0000-0200-00009E020000}"/>
    <hyperlink ref="G695" r:id="rId672" xr:uid="{00000000-0004-0000-0200-00009F020000}"/>
    <hyperlink ref="G696" r:id="rId673" xr:uid="{00000000-0004-0000-0200-0000A0020000}"/>
    <hyperlink ref="G697" r:id="rId674" xr:uid="{00000000-0004-0000-0200-0000A1020000}"/>
    <hyperlink ref="G698" r:id="rId675" xr:uid="{00000000-0004-0000-0200-0000A2020000}"/>
    <hyperlink ref="G699" r:id="rId676" xr:uid="{00000000-0004-0000-0200-0000A3020000}"/>
    <hyperlink ref="G700" r:id="rId677" xr:uid="{00000000-0004-0000-0200-0000A4020000}"/>
    <hyperlink ref="G701" r:id="rId678" xr:uid="{00000000-0004-0000-0200-0000A5020000}"/>
    <hyperlink ref="G702" r:id="rId679" xr:uid="{00000000-0004-0000-0200-0000A6020000}"/>
    <hyperlink ref="G703" r:id="rId680" xr:uid="{00000000-0004-0000-0200-0000A7020000}"/>
    <hyperlink ref="G704" r:id="rId681" xr:uid="{00000000-0004-0000-0200-0000A8020000}"/>
    <hyperlink ref="G705" r:id="rId682" xr:uid="{00000000-0004-0000-0200-0000A9020000}"/>
    <hyperlink ref="G706" r:id="rId683" xr:uid="{00000000-0004-0000-0200-0000AA020000}"/>
    <hyperlink ref="G707" r:id="rId684" xr:uid="{00000000-0004-0000-0200-0000AB020000}"/>
    <hyperlink ref="G708" r:id="rId685" xr:uid="{00000000-0004-0000-0200-0000AC020000}"/>
    <hyperlink ref="G709" r:id="rId686" xr:uid="{00000000-0004-0000-0200-0000AD020000}"/>
    <hyperlink ref="G710" r:id="rId687" xr:uid="{00000000-0004-0000-0200-0000AE020000}"/>
    <hyperlink ref="G711" r:id="rId688" xr:uid="{00000000-0004-0000-0200-0000AF020000}"/>
    <hyperlink ref="G712" r:id="rId689" xr:uid="{00000000-0004-0000-0200-0000B0020000}"/>
    <hyperlink ref="G713" r:id="rId690" xr:uid="{00000000-0004-0000-0200-0000B1020000}"/>
    <hyperlink ref="G714" r:id="rId691" xr:uid="{00000000-0004-0000-0200-0000B2020000}"/>
    <hyperlink ref="G715" r:id="rId692" xr:uid="{00000000-0004-0000-0200-0000B3020000}"/>
    <hyperlink ref="G716" r:id="rId693" xr:uid="{00000000-0004-0000-0200-0000B4020000}"/>
    <hyperlink ref="G717" r:id="rId694" xr:uid="{00000000-0004-0000-0200-0000B5020000}"/>
    <hyperlink ref="G718" r:id="rId695" xr:uid="{00000000-0004-0000-0200-0000B6020000}"/>
    <hyperlink ref="G719" r:id="rId696" xr:uid="{00000000-0004-0000-0200-0000B7020000}"/>
    <hyperlink ref="G720" r:id="rId697" xr:uid="{00000000-0004-0000-0200-0000B8020000}"/>
    <hyperlink ref="G721" r:id="rId698" xr:uid="{00000000-0004-0000-0200-0000B9020000}"/>
    <hyperlink ref="G722" r:id="rId699" xr:uid="{00000000-0004-0000-0200-0000BA020000}"/>
    <hyperlink ref="G723" r:id="rId700" xr:uid="{00000000-0004-0000-0200-0000BB020000}"/>
    <hyperlink ref="G724" r:id="rId701" xr:uid="{00000000-0004-0000-0200-0000BC020000}"/>
    <hyperlink ref="G725" r:id="rId702" xr:uid="{00000000-0004-0000-0200-0000BD020000}"/>
    <hyperlink ref="G726" r:id="rId703" xr:uid="{00000000-0004-0000-0200-0000BE020000}"/>
    <hyperlink ref="G727" r:id="rId704" xr:uid="{00000000-0004-0000-0200-0000BF020000}"/>
    <hyperlink ref="G728" r:id="rId705" xr:uid="{00000000-0004-0000-0200-0000C0020000}"/>
    <hyperlink ref="G729" r:id="rId706" xr:uid="{00000000-0004-0000-0200-0000C1020000}"/>
    <hyperlink ref="G730" r:id="rId707" xr:uid="{00000000-0004-0000-0200-0000C2020000}"/>
    <hyperlink ref="G731" r:id="rId708" xr:uid="{00000000-0004-0000-0200-0000C3020000}"/>
    <hyperlink ref="G732" r:id="rId709" xr:uid="{00000000-0004-0000-0200-0000C4020000}"/>
    <hyperlink ref="G733" r:id="rId710" xr:uid="{00000000-0004-0000-0200-0000C5020000}"/>
    <hyperlink ref="G734" r:id="rId711" xr:uid="{00000000-0004-0000-0200-0000C6020000}"/>
    <hyperlink ref="G735" r:id="rId712" xr:uid="{00000000-0004-0000-0200-0000C7020000}"/>
    <hyperlink ref="G736" r:id="rId713" xr:uid="{00000000-0004-0000-0200-0000C8020000}"/>
    <hyperlink ref="G737" r:id="rId714" xr:uid="{00000000-0004-0000-0200-0000C9020000}"/>
    <hyperlink ref="G738" r:id="rId715" xr:uid="{00000000-0004-0000-0200-0000CA020000}"/>
    <hyperlink ref="G739" r:id="rId716" xr:uid="{00000000-0004-0000-0200-0000CB020000}"/>
    <hyperlink ref="G740" r:id="rId717" xr:uid="{00000000-0004-0000-0200-0000CC020000}"/>
    <hyperlink ref="G741" r:id="rId718" xr:uid="{00000000-0004-0000-0200-0000CD020000}"/>
    <hyperlink ref="G742" r:id="rId719" xr:uid="{00000000-0004-0000-0200-0000CE020000}"/>
    <hyperlink ref="G743" r:id="rId720" xr:uid="{00000000-0004-0000-0200-0000CF020000}"/>
    <hyperlink ref="G744" r:id="rId721" xr:uid="{00000000-0004-0000-0200-0000D0020000}"/>
    <hyperlink ref="G745" r:id="rId722" xr:uid="{00000000-0004-0000-0200-0000D1020000}"/>
    <hyperlink ref="G746" r:id="rId723" xr:uid="{00000000-0004-0000-0200-0000D2020000}"/>
    <hyperlink ref="G747" r:id="rId724" xr:uid="{00000000-0004-0000-0200-0000D3020000}"/>
    <hyperlink ref="G748" r:id="rId725" xr:uid="{00000000-0004-0000-0200-0000D4020000}"/>
    <hyperlink ref="G749" r:id="rId726" xr:uid="{00000000-0004-0000-0200-0000D5020000}"/>
    <hyperlink ref="G750" r:id="rId727" xr:uid="{00000000-0004-0000-0200-0000D6020000}"/>
    <hyperlink ref="G751" r:id="rId728" xr:uid="{00000000-0004-0000-0200-0000D7020000}"/>
    <hyperlink ref="G752" r:id="rId729" xr:uid="{00000000-0004-0000-0200-0000D8020000}"/>
    <hyperlink ref="G753" r:id="rId730" xr:uid="{00000000-0004-0000-0200-0000D9020000}"/>
    <hyperlink ref="G754" r:id="rId731" xr:uid="{00000000-0004-0000-0200-0000DA020000}"/>
    <hyperlink ref="G755" r:id="rId732" xr:uid="{00000000-0004-0000-0200-0000DB020000}"/>
    <hyperlink ref="G756" r:id="rId733" xr:uid="{00000000-0004-0000-0200-0000DC020000}"/>
    <hyperlink ref="G757" r:id="rId734" xr:uid="{00000000-0004-0000-0200-0000DD020000}"/>
    <hyperlink ref="G758" r:id="rId735" xr:uid="{00000000-0004-0000-0200-0000DE020000}"/>
    <hyperlink ref="G759" r:id="rId736" xr:uid="{00000000-0004-0000-0200-0000DF020000}"/>
    <hyperlink ref="G760" r:id="rId737" xr:uid="{00000000-0004-0000-0200-0000E0020000}"/>
    <hyperlink ref="G761" r:id="rId738" xr:uid="{00000000-0004-0000-0200-0000E1020000}"/>
    <hyperlink ref="G762" r:id="rId739" xr:uid="{00000000-0004-0000-0200-0000E2020000}"/>
    <hyperlink ref="G763" r:id="rId740" xr:uid="{00000000-0004-0000-0200-0000E3020000}"/>
    <hyperlink ref="G764" r:id="rId741" xr:uid="{00000000-0004-0000-0200-0000E4020000}"/>
    <hyperlink ref="G765" r:id="rId742" xr:uid="{00000000-0004-0000-0200-0000E5020000}"/>
    <hyperlink ref="G766" r:id="rId743" xr:uid="{00000000-0004-0000-0200-0000E6020000}"/>
    <hyperlink ref="G767" r:id="rId744" xr:uid="{00000000-0004-0000-0200-0000E7020000}"/>
    <hyperlink ref="G768" r:id="rId745" xr:uid="{00000000-0004-0000-0200-0000E8020000}"/>
    <hyperlink ref="G769" r:id="rId746" xr:uid="{00000000-0004-0000-0200-0000E9020000}"/>
    <hyperlink ref="G770" r:id="rId747" xr:uid="{00000000-0004-0000-0200-0000EA020000}"/>
    <hyperlink ref="G771" r:id="rId748" xr:uid="{00000000-0004-0000-0200-0000EB020000}"/>
    <hyperlink ref="G772" r:id="rId749" xr:uid="{00000000-0004-0000-0200-0000EC020000}"/>
    <hyperlink ref="G773" r:id="rId750" xr:uid="{00000000-0004-0000-0200-0000ED020000}"/>
    <hyperlink ref="G774" r:id="rId751" xr:uid="{00000000-0004-0000-0200-0000EE020000}"/>
    <hyperlink ref="G775" r:id="rId752" xr:uid="{00000000-0004-0000-0200-0000EF020000}"/>
    <hyperlink ref="G776" r:id="rId753" xr:uid="{00000000-0004-0000-0200-0000F0020000}"/>
    <hyperlink ref="G777" r:id="rId754" xr:uid="{00000000-0004-0000-0200-0000F1020000}"/>
    <hyperlink ref="G778" r:id="rId755" xr:uid="{00000000-0004-0000-0200-0000F2020000}"/>
    <hyperlink ref="G779" r:id="rId756" xr:uid="{00000000-0004-0000-0200-0000F3020000}"/>
    <hyperlink ref="G780" r:id="rId757" xr:uid="{00000000-0004-0000-0200-0000F4020000}"/>
    <hyperlink ref="G781" r:id="rId758" xr:uid="{00000000-0004-0000-0200-0000F5020000}"/>
    <hyperlink ref="G782" r:id="rId759" xr:uid="{00000000-0004-0000-0200-0000F6020000}"/>
    <hyperlink ref="G783" r:id="rId760" xr:uid="{00000000-0004-0000-0200-0000F7020000}"/>
    <hyperlink ref="G784" r:id="rId761" xr:uid="{00000000-0004-0000-0200-0000F8020000}"/>
    <hyperlink ref="G785" r:id="rId762" xr:uid="{00000000-0004-0000-0200-0000F9020000}"/>
    <hyperlink ref="G786" r:id="rId763" xr:uid="{00000000-0004-0000-0200-0000FA020000}"/>
    <hyperlink ref="G787" r:id="rId764" xr:uid="{00000000-0004-0000-0200-0000FB020000}"/>
    <hyperlink ref="G788" r:id="rId765" xr:uid="{00000000-0004-0000-0200-0000FC020000}"/>
    <hyperlink ref="G789" r:id="rId766" xr:uid="{00000000-0004-0000-0200-0000FD020000}"/>
    <hyperlink ref="G790" r:id="rId767" xr:uid="{00000000-0004-0000-0200-0000FE020000}"/>
    <hyperlink ref="G791" r:id="rId768" xr:uid="{00000000-0004-0000-0200-0000FF020000}"/>
    <hyperlink ref="G792" r:id="rId769" xr:uid="{00000000-0004-0000-0200-000000030000}"/>
    <hyperlink ref="G793" r:id="rId770" xr:uid="{00000000-0004-0000-0200-000001030000}"/>
    <hyperlink ref="G794" r:id="rId771" xr:uid="{00000000-0004-0000-0200-000002030000}"/>
    <hyperlink ref="G795" r:id="rId772" xr:uid="{00000000-0004-0000-0200-000003030000}"/>
    <hyperlink ref="G796" r:id="rId773" xr:uid="{00000000-0004-0000-0200-000004030000}"/>
    <hyperlink ref="G797" r:id="rId774" xr:uid="{00000000-0004-0000-0200-000005030000}"/>
    <hyperlink ref="G798" r:id="rId775" xr:uid="{00000000-0004-0000-0200-000006030000}"/>
    <hyperlink ref="G799" r:id="rId776" xr:uid="{00000000-0004-0000-0200-000007030000}"/>
    <hyperlink ref="G800" r:id="rId777" xr:uid="{00000000-0004-0000-0200-000008030000}"/>
    <hyperlink ref="G801" r:id="rId778" xr:uid="{00000000-0004-0000-0200-000009030000}"/>
    <hyperlink ref="G802" r:id="rId779" xr:uid="{00000000-0004-0000-0200-00000A030000}"/>
    <hyperlink ref="G803" r:id="rId780" xr:uid="{00000000-0004-0000-0200-00000B030000}"/>
    <hyperlink ref="G804" r:id="rId781" xr:uid="{00000000-0004-0000-0200-00000C030000}"/>
    <hyperlink ref="G805" r:id="rId782" xr:uid="{00000000-0004-0000-0200-00000D030000}"/>
    <hyperlink ref="G806" r:id="rId783" xr:uid="{00000000-0004-0000-0200-00000E030000}"/>
    <hyperlink ref="G807" r:id="rId784" xr:uid="{00000000-0004-0000-0200-00000F030000}"/>
    <hyperlink ref="G808" r:id="rId785" xr:uid="{00000000-0004-0000-0200-000010030000}"/>
    <hyperlink ref="G809" r:id="rId786" xr:uid="{00000000-0004-0000-0200-000011030000}"/>
    <hyperlink ref="G810" r:id="rId787" xr:uid="{00000000-0004-0000-0200-000012030000}"/>
    <hyperlink ref="G811" r:id="rId788" xr:uid="{00000000-0004-0000-0200-000013030000}"/>
    <hyperlink ref="G812" r:id="rId789" xr:uid="{00000000-0004-0000-0200-000014030000}"/>
    <hyperlink ref="G813" r:id="rId790" xr:uid="{00000000-0004-0000-0200-000015030000}"/>
    <hyperlink ref="G814" r:id="rId791" xr:uid="{00000000-0004-0000-0200-000016030000}"/>
    <hyperlink ref="G815" r:id="rId792" xr:uid="{00000000-0004-0000-0200-000017030000}"/>
    <hyperlink ref="G816" r:id="rId793" xr:uid="{00000000-0004-0000-0200-000018030000}"/>
    <hyperlink ref="G817" r:id="rId794" xr:uid="{00000000-0004-0000-0200-000019030000}"/>
    <hyperlink ref="G818" r:id="rId795" xr:uid="{00000000-0004-0000-0200-00001A030000}"/>
    <hyperlink ref="G819" r:id="rId796" xr:uid="{00000000-0004-0000-0200-00001B030000}"/>
    <hyperlink ref="G820" r:id="rId797" xr:uid="{00000000-0004-0000-0200-00001C030000}"/>
    <hyperlink ref="G821" r:id="rId798" xr:uid="{00000000-0004-0000-0200-00001D030000}"/>
    <hyperlink ref="G822" r:id="rId799" xr:uid="{00000000-0004-0000-0200-00001E030000}"/>
    <hyperlink ref="G823" r:id="rId800" xr:uid="{00000000-0004-0000-0200-00001F030000}"/>
    <hyperlink ref="G824" r:id="rId801" xr:uid="{00000000-0004-0000-0200-000020030000}"/>
    <hyperlink ref="G825" r:id="rId802" xr:uid="{00000000-0004-0000-0200-000021030000}"/>
    <hyperlink ref="G826" r:id="rId803" xr:uid="{00000000-0004-0000-0200-000022030000}"/>
    <hyperlink ref="G827" r:id="rId804" xr:uid="{00000000-0004-0000-0200-000023030000}"/>
    <hyperlink ref="G828" r:id="rId805" xr:uid="{00000000-0004-0000-0200-000024030000}"/>
    <hyperlink ref="G829" r:id="rId806" xr:uid="{00000000-0004-0000-0200-000025030000}"/>
    <hyperlink ref="G830" r:id="rId807" xr:uid="{00000000-0004-0000-0200-000026030000}"/>
    <hyperlink ref="G831" r:id="rId808" xr:uid="{00000000-0004-0000-0200-000027030000}"/>
    <hyperlink ref="G832" r:id="rId809" xr:uid="{00000000-0004-0000-0200-000028030000}"/>
    <hyperlink ref="G833" r:id="rId810" xr:uid="{00000000-0004-0000-0200-000029030000}"/>
    <hyperlink ref="G834" r:id="rId811" xr:uid="{00000000-0004-0000-0200-00002A030000}"/>
    <hyperlink ref="G835" r:id="rId812" xr:uid="{00000000-0004-0000-0200-00002B030000}"/>
    <hyperlink ref="G836" r:id="rId813" xr:uid="{00000000-0004-0000-0200-00002C030000}"/>
    <hyperlink ref="G837" r:id="rId814" xr:uid="{00000000-0004-0000-0200-00002D030000}"/>
    <hyperlink ref="G838" r:id="rId815" xr:uid="{00000000-0004-0000-0200-00002E030000}"/>
    <hyperlink ref="G839" r:id="rId816" xr:uid="{00000000-0004-0000-0200-00002F030000}"/>
    <hyperlink ref="G840" r:id="rId817" xr:uid="{00000000-0004-0000-0200-000030030000}"/>
    <hyperlink ref="G841" r:id="rId818" xr:uid="{00000000-0004-0000-0200-000031030000}"/>
    <hyperlink ref="G842" r:id="rId819" xr:uid="{00000000-0004-0000-0200-000032030000}"/>
    <hyperlink ref="G843" r:id="rId820" xr:uid="{00000000-0004-0000-0200-000033030000}"/>
    <hyperlink ref="G844" r:id="rId821" xr:uid="{00000000-0004-0000-0200-000034030000}"/>
    <hyperlink ref="G845" r:id="rId822" xr:uid="{00000000-0004-0000-0200-000035030000}"/>
    <hyperlink ref="G846" r:id="rId823" xr:uid="{00000000-0004-0000-0200-000036030000}"/>
    <hyperlink ref="G847" r:id="rId824" xr:uid="{00000000-0004-0000-0200-000037030000}"/>
    <hyperlink ref="G848" r:id="rId825" xr:uid="{00000000-0004-0000-0200-000038030000}"/>
    <hyperlink ref="G849" r:id="rId826" xr:uid="{00000000-0004-0000-0200-000039030000}"/>
    <hyperlink ref="G850" r:id="rId827" xr:uid="{00000000-0004-0000-0200-00003A030000}"/>
    <hyperlink ref="G851" r:id="rId828" xr:uid="{00000000-0004-0000-0200-00003B030000}"/>
    <hyperlink ref="G852" r:id="rId829" xr:uid="{00000000-0004-0000-0200-00003C030000}"/>
    <hyperlink ref="G853" r:id="rId830" xr:uid="{00000000-0004-0000-0200-00003D030000}"/>
    <hyperlink ref="G854" r:id="rId831" xr:uid="{00000000-0004-0000-0200-00003E030000}"/>
    <hyperlink ref="G855" r:id="rId832" xr:uid="{00000000-0004-0000-0200-00003F030000}"/>
    <hyperlink ref="G856" r:id="rId833" xr:uid="{00000000-0004-0000-0200-000040030000}"/>
    <hyperlink ref="G857" r:id="rId834" xr:uid="{00000000-0004-0000-0200-000041030000}"/>
    <hyperlink ref="G858" r:id="rId835" xr:uid="{00000000-0004-0000-0200-000042030000}"/>
    <hyperlink ref="G859" r:id="rId836" xr:uid="{00000000-0004-0000-0200-000043030000}"/>
    <hyperlink ref="G860" r:id="rId837" xr:uid="{00000000-0004-0000-0200-000044030000}"/>
    <hyperlink ref="G861" r:id="rId838" xr:uid="{00000000-0004-0000-0200-000045030000}"/>
    <hyperlink ref="G862" r:id="rId839" xr:uid="{00000000-0004-0000-0200-000046030000}"/>
    <hyperlink ref="G863" r:id="rId840" xr:uid="{00000000-0004-0000-0200-000047030000}"/>
    <hyperlink ref="G864" r:id="rId841" xr:uid="{00000000-0004-0000-0200-000048030000}"/>
    <hyperlink ref="G865" r:id="rId842" xr:uid="{00000000-0004-0000-0200-000049030000}"/>
    <hyperlink ref="G866" r:id="rId843" xr:uid="{00000000-0004-0000-0200-00004A030000}"/>
    <hyperlink ref="G867" r:id="rId844" xr:uid="{00000000-0004-0000-0200-00004B030000}"/>
    <hyperlink ref="G868" r:id="rId845" xr:uid="{00000000-0004-0000-0200-00004C030000}"/>
    <hyperlink ref="G869" r:id="rId846" xr:uid="{00000000-0004-0000-0200-00004D030000}"/>
    <hyperlink ref="G870" r:id="rId847" xr:uid="{00000000-0004-0000-0200-00004E030000}"/>
    <hyperlink ref="G871" r:id="rId848" xr:uid="{00000000-0004-0000-0200-00004F030000}"/>
    <hyperlink ref="G872" r:id="rId849" xr:uid="{00000000-0004-0000-0200-000050030000}"/>
    <hyperlink ref="G873" r:id="rId850" xr:uid="{00000000-0004-0000-0200-000051030000}"/>
    <hyperlink ref="G874" r:id="rId851" xr:uid="{00000000-0004-0000-0200-000052030000}"/>
    <hyperlink ref="G875" r:id="rId852" xr:uid="{00000000-0004-0000-0200-000053030000}"/>
    <hyperlink ref="G876" r:id="rId853" xr:uid="{00000000-0004-0000-0200-000054030000}"/>
    <hyperlink ref="G877" r:id="rId854" xr:uid="{00000000-0004-0000-0200-000055030000}"/>
    <hyperlink ref="G878" r:id="rId855" xr:uid="{00000000-0004-0000-0200-000056030000}"/>
    <hyperlink ref="G879" r:id="rId856" xr:uid="{00000000-0004-0000-0200-000057030000}"/>
    <hyperlink ref="G880" r:id="rId857" xr:uid="{00000000-0004-0000-0200-000058030000}"/>
    <hyperlink ref="G881" r:id="rId858" xr:uid="{00000000-0004-0000-0200-000059030000}"/>
    <hyperlink ref="G882" r:id="rId859" xr:uid="{00000000-0004-0000-0200-00005A030000}"/>
    <hyperlink ref="G883" r:id="rId860" xr:uid="{00000000-0004-0000-0200-00005B030000}"/>
    <hyperlink ref="G884" r:id="rId861" xr:uid="{00000000-0004-0000-0200-00005C030000}"/>
    <hyperlink ref="G885" r:id="rId862" xr:uid="{00000000-0004-0000-0200-00005D030000}"/>
    <hyperlink ref="G886" r:id="rId863" xr:uid="{00000000-0004-0000-0200-00005E030000}"/>
    <hyperlink ref="G887" r:id="rId864" xr:uid="{00000000-0004-0000-0200-00005F030000}"/>
    <hyperlink ref="G888" r:id="rId865" xr:uid="{00000000-0004-0000-0200-000060030000}"/>
    <hyperlink ref="G889" r:id="rId866" xr:uid="{00000000-0004-0000-0200-000061030000}"/>
    <hyperlink ref="G890" r:id="rId867" xr:uid="{00000000-0004-0000-0200-000062030000}"/>
    <hyperlink ref="G891" r:id="rId868" xr:uid="{00000000-0004-0000-0200-000063030000}"/>
    <hyperlink ref="G892" r:id="rId869" xr:uid="{00000000-0004-0000-0200-000064030000}"/>
    <hyperlink ref="G893" r:id="rId870" xr:uid="{00000000-0004-0000-0200-000065030000}"/>
    <hyperlink ref="G894" r:id="rId871" xr:uid="{00000000-0004-0000-0200-000066030000}"/>
    <hyperlink ref="G895" r:id="rId872" xr:uid="{00000000-0004-0000-0200-000067030000}"/>
    <hyperlink ref="G896" r:id="rId873" xr:uid="{00000000-0004-0000-0200-000068030000}"/>
    <hyperlink ref="G897" r:id="rId874" xr:uid="{00000000-0004-0000-0200-000069030000}"/>
    <hyperlink ref="G898" r:id="rId875" xr:uid="{00000000-0004-0000-0200-00006A030000}"/>
    <hyperlink ref="G899" r:id="rId876" xr:uid="{00000000-0004-0000-0200-00006B030000}"/>
    <hyperlink ref="G900" r:id="rId877" xr:uid="{00000000-0004-0000-0200-00006C030000}"/>
    <hyperlink ref="G901" r:id="rId878" xr:uid="{00000000-0004-0000-0200-00006D030000}"/>
    <hyperlink ref="G902" r:id="rId879" xr:uid="{00000000-0004-0000-0200-00006E030000}"/>
    <hyperlink ref="G903" r:id="rId880" xr:uid="{00000000-0004-0000-0200-00006F030000}"/>
    <hyperlink ref="G904" r:id="rId881" xr:uid="{00000000-0004-0000-0200-000070030000}"/>
    <hyperlink ref="G905" r:id="rId882" xr:uid="{00000000-0004-0000-0200-000071030000}"/>
    <hyperlink ref="G906" r:id="rId883" xr:uid="{00000000-0004-0000-0200-000072030000}"/>
    <hyperlink ref="G907" r:id="rId884" xr:uid="{00000000-0004-0000-0200-000073030000}"/>
    <hyperlink ref="G908" r:id="rId885" xr:uid="{00000000-0004-0000-0200-000074030000}"/>
    <hyperlink ref="G909" r:id="rId886" xr:uid="{00000000-0004-0000-0200-000075030000}"/>
    <hyperlink ref="G910" r:id="rId887" xr:uid="{00000000-0004-0000-0200-000076030000}"/>
    <hyperlink ref="G911" r:id="rId888" xr:uid="{00000000-0004-0000-0200-000077030000}"/>
    <hyperlink ref="G912" r:id="rId889" xr:uid="{00000000-0004-0000-0200-000078030000}"/>
    <hyperlink ref="G913" r:id="rId890" xr:uid="{00000000-0004-0000-0200-000079030000}"/>
    <hyperlink ref="G914" r:id="rId891" xr:uid="{00000000-0004-0000-0200-00007A030000}"/>
    <hyperlink ref="G915" r:id="rId892" xr:uid="{00000000-0004-0000-0200-00007B030000}"/>
    <hyperlink ref="G916" r:id="rId893" xr:uid="{00000000-0004-0000-0200-00007C030000}"/>
    <hyperlink ref="G917" r:id="rId894" xr:uid="{00000000-0004-0000-0200-00007D030000}"/>
    <hyperlink ref="G918" r:id="rId895" xr:uid="{00000000-0004-0000-0200-00007E030000}"/>
    <hyperlink ref="G919" r:id="rId896" xr:uid="{00000000-0004-0000-0200-00007F030000}"/>
    <hyperlink ref="G920" r:id="rId897" xr:uid="{00000000-0004-0000-0200-000080030000}"/>
    <hyperlink ref="G921" r:id="rId898" xr:uid="{00000000-0004-0000-0200-000081030000}"/>
    <hyperlink ref="G922" r:id="rId899" xr:uid="{00000000-0004-0000-0200-000082030000}"/>
    <hyperlink ref="G923" r:id="rId900" xr:uid="{00000000-0004-0000-0200-000083030000}"/>
    <hyperlink ref="G924" r:id="rId901" xr:uid="{00000000-0004-0000-0200-000084030000}"/>
    <hyperlink ref="G925" r:id="rId902" xr:uid="{00000000-0004-0000-0200-000085030000}"/>
    <hyperlink ref="G926" r:id="rId903" xr:uid="{00000000-0004-0000-0200-000086030000}"/>
    <hyperlink ref="G927" r:id="rId904" xr:uid="{00000000-0004-0000-0200-000087030000}"/>
    <hyperlink ref="G928" r:id="rId905" xr:uid="{00000000-0004-0000-0200-000088030000}"/>
    <hyperlink ref="G929" r:id="rId906" xr:uid="{00000000-0004-0000-0200-000089030000}"/>
    <hyperlink ref="G930" r:id="rId907" xr:uid="{00000000-0004-0000-0200-00008A030000}"/>
    <hyperlink ref="G931" r:id="rId908" xr:uid="{00000000-0004-0000-0200-00008B030000}"/>
    <hyperlink ref="G932" r:id="rId909" xr:uid="{00000000-0004-0000-0200-00008C030000}"/>
    <hyperlink ref="G933" r:id="rId910" xr:uid="{00000000-0004-0000-0200-00008D030000}"/>
    <hyperlink ref="G934" r:id="rId911" xr:uid="{00000000-0004-0000-0200-00008E030000}"/>
    <hyperlink ref="G935" r:id="rId912" xr:uid="{00000000-0004-0000-0200-00008F030000}"/>
    <hyperlink ref="G936" r:id="rId913" xr:uid="{00000000-0004-0000-0200-000090030000}"/>
    <hyperlink ref="G937" r:id="rId914" xr:uid="{00000000-0004-0000-0200-000091030000}"/>
    <hyperlink ref="G938" r:id="rId915" xr:uid="{00000000-0004-0000-0200-000092030000}"/>
    <hyperlink ref="G939" r:id="rId916" xr:uid="{00000000-0004-0000-0200-000093030000}"/>
    <hyperlink ref="G940" r:id="rId917" xr:uid="{00000000-0004-0000-0200-000094030000}"/>
    <hyperlink ref="G941" r:id="rId918" xr:uid="{00000000-0004-0000-0200-000095030000}"/>
    <hyperlink ref="G942" r:id="rId919" xr:uid="{00000000-0004-0000-0200-000096030000}"/>
    <hyperlink ref="G943" r:id="rId920" xr:uid="{00000000-0004-0000-0200-000097030000}"/>
    <hyperlink ref="G944" r:id="rId921" xr:uid="{00000000-0004-0000-0200-000098030000}"/>
    <hyperlink ref="G945" r:id="rId922" xr:uid="{00000000-0004-0000-0200-000099030000}"/>
    <hyperlink ref="G946" r:id="rId923" xr:uid="{00000000-0004-0000-0200-00009A030000}"/>
    <hyperlink ref="G947" r:id="rId924" xr:uid="{00000000-0004-0000-0200-00009B030000}"/>
    <hyperlink ref="G948" r:id="rId925" xr:uid="{00000000-0004-0000-0200-00009C030000}"/>
    <hyperlink ref="G949" r:id="rId926" xr:uid="{00000000-0004-0000-0200-00009D030000}"/>
    <hyperlink ref="G950" r:id="rId927" xr:uid="{00000000-0004-0000-0200-00009E030000}"/>
    <hyperlink ref="G951" r:id="rId928" xr:uid="{00000000-0004-0000-0200-00009F030000}"/>
    <hyperlink ref="G952" r:id="rId929" xr:uid="{00000000-0004-0000-0200-0000A0030000}"/>
    <hyperlink ref="G953" r:id="rId930" xr:uid="{00000000-0004-0000-0200-0000A1030000}"/>
    <hyperlink ref="G954" r:id="rId931" xr:uid="{00000000-0004-0000-0200-0000A2030000}"/>
    <hyperlink ref="G955" r:id="rId932" xr:uid="{00000000-0004-0000-0200-0000A3030000}"/>
    <hyperlink ref="G956" r:id="rId933" xr:uid="{00000000-0004-0000-0200-0000A4030000}"/>
    <hyperlink ref="G957" r:id="rId934" xr:uid="{00000000-0004-0000-0200-0000A5030000}"/>
    <hyperlink ref="G958" r:id="rId935" xr:uid="{00000000-0004-0000-0200-0000A6030000}"/>
    <hyperlink ref="G959" r:id="rId936" xr:uid="{00000000-0004-0000-0200-0000A7030000}"/>
    <hyperlink ref="G960" r:id="rId937" xr:uid="{00000000-0004-0000-0200-0000A8030000}"/>
    <hyperlink ref="G961" r:id="rId938" xr:uid="{00000000-0004-0000-0200-0000A9030000}"/>
    <hyperlink ref="G962" r:id="rId939" xr:uid="{00000000-0004-0000-0200-0000AA030000}"/>
    <hyperlink ref="G963" r:id="rId940" xr:uid="{00000000-0004-0000-0200-0000AB030000}"/>
    <hyperlink ref="G964" r:id="rId941" xr:uid="{00000000-0004-0000-0200-0000AC030000}"/>
    <hyperlink ref="G965" r:id="rId942" xr:uid="{00000000-0004-0000-0200-0000AD030000}"/>
    <hyperlink ref="G966" r:id="rId943" xr:uid="{00000000-0004-0000-0200-0000AE030000}"/>
    <hyperlink ref="G967" r:id="rId944" xr:uid="{00000000-0004-0000-0200-0000AF030000}"/>
    <hyperlink ref="G968" r:id="rId945" xr:uid="{00000000-0004-0000-0200-0000B0030000}"/>
    <hyperlink ref="G969" r:id="rId946" xr:uid="{00000000-0004-0000-0200-0000B1030000}"/>
    <hyperlink ref="G970" r:id="rId947" xr:uid="{00000000-0004-0000-0200-0000B2030000}"/>
    <hyperlink ref="G971" r:id="rId948" xr:uid="{00000000-0004-0000-0200-0000B3030000}"/>
    <hyperlink ref="G972" r:id="rId949" xr:uid="{00000000-0004-0000-0200-0000B4030000}"/>
    <hyperlink ref="G973" r:id="rId950" xr:uid="{00000000-0004-0000-0200-0000B5030000}"/>
    <hyperlink ref="G974" r:id="rId951" xr:uid="{00000000-0004-0000-0200-0000B6030000}"/>
    <hyperlink ref="G975" r:id="rId952" xr:uid="{00000000-0004-0000-0200-0000B7030000}"/>
    <hyperlink ref="G976" r:id="rId953" xr:uid="{00000000-0004-0000-0200-0000B8030000}"/>
    <hyperlink ref="G977" r:id="rId954" xr:uid="{00000000-0004-0000-0200-0000B9030000}"/>
    <hyperlink ref="G978" r:id="rId955" xr:uid="{00000000-0004-0000-0200-0000BA030000}"/>
    <hyperlink ref="G979" r:id="rId956" xr:uid="{00000000-0004-0000-0200-0000BB030000}"/>
    <hyperlink ref="G980" r:id="rId957" xr:uid="{00000000-0004-0000-0200-0000BC030000}"/>
    <hyperlink ref="G981" r:id="rId958" xr:uid="{00000000-0004-0000-0200-0000BD030000}"/>
    <hyperlink ref="G982" r:id="rId959" xr:uid="{00000000-0004-0000-0200-0000BE030000}"/>
    <hyperlink ref="G983" r:id="rId960" xr:uid="{00000000-0004-0000-0200-0000BF030000}"/>
    <hyperlink ref="G984" r:id="rId961" xr:uid="{00000000-0004-0000-0200-0000C0030000}"/>
    <hyperlink ref="G985" r:id="rId962" xr:uid="{00000000-0004-0000-0200-0000C1030000}"/>
    <hyperlink ref="G986" r:id="rId963" xr:uid="{00000000-0004-0000-0200-0000C2030000}"/>
    <hyperlink ref="G987" r:id="rId964" xr:uid="{00000000-0004-0000-0200-0000C3030000}"/>
    <hyperlink ref="G988" r:id="rId965" xr:uid="{00000000-0004-0000-0200-0000C4030000}"/>
    <hyperlink ref="G989" r:id="rId966" xr:uid="{00000000-0004-0000-0200-0000C5030000}"/>
    <hyperlink ref="G990" r:id="rId967" xr:uid="{00000000-0004-0000-0200-0000C6030000}"/>
    <hyperlink ref="G991" r:id="rId968" xr:uid="{00000000-0004-0000-0200-0000C7030000}"/>
    <hyperlink ref="G992" r:id="rId969" xr:uid="{00000000-0004-0000-0200-0000C8030000}"/>
    <hyperlink ref="G993" r:id="rId970" xr:uid="{00000000-0004-0000-0200-0000C9030000}"/>
    <hyperlink ref="G994" r:id="rId971" xr:uid="{00000000-0004-0000-0200-0000CA030000}"/>
    <hyperlink ref="G995" r:id="rId972" xr:uid="{00000000-0004-0000-0200-0000CB030000}"/>
    <hyperlink ref="G996" r:id="rId973" xr:uid="{00000000-0004-0000-0200-0000CC030000}"/>
    <hyperlink ref="G997" r:id="rId974" xr:uid="{00000000-0004-0000-0200-0000CD030000}"/>
    <hyperlink ref="G998" r:id="rId975" xr:uid="{00000000-0004-0000-0200-0000CE030000}"/>
    <hyperlink ref="G999" r:id="rId976" xr:uid="{00000000-0004-0000-0200-0000CF030000}"/>
    <hyperlink ref="G1000" r:id="rId977" xr:uid="{00000000-0004-0000-0200-0000D0030000}"/>
    <hyperlink ref="G1001" r:id="rId978" xr:uid="{00000000-0004-0000-0200-0000D1030000}"/>
    <hyperlink ref="G1002" r:id="rId979" xr:uid="{00000000-0004-0000-0200-0000D2030000}"/>
    <hyperlink ref="G1003" r:id="rId980" xr:uid="{00000000-0004-0000-0200-0000D3030000}"/>
    <hyperlink ref="G1004" r:id="rId981" xr:uid="{00000000-0004-0000-0200-0000D4030000}"/>
    <hyperlink ref="G1005" r:id="rId982" xr:uid="{00000000-0004-0000-0200-0000D5030000}"/>
    <hyperlink ref="G1006" r:id="rId983" xr:uid="{00000000-0004-0000-0200-0000D6030000}"/>
    <hyperlink ref="G1007" r:id="rId984" xr:uid="{00000000-0004-0000-0200-0000D7030000}"/>
    <hyperlink ref="G1008" r:id="rId985" xr:uid="{00000000-0004-0000-0200-0000D8030000}"/>
    <hyperlink ref="G1009" r:id="rId986" xr:uid="{00000000-0004-0000-0200-0000D9030000}"/>
    <hyperlink ref="G1010" r:id="rId987" xr:uid="{00000000-0004-0000-0200-0000DA030000}"/>
    <hyperlink ref="G1011" r:id="rId988" xr:uid="{00000000-0004-0000-0200-0000DB030000}"/>
    <hyperlink ref="G1012" r:id="rId989" xr:uid="{00000000-0004-0000-0200-0000DC030000}"/>
    <hyperlink ref="G1013" r:id="rId990" xr:uid="{00000000-0004-0000-0200-0000DD030000}"/>
    <hyperlink ref="G1014" r:id="rId991" xr:uid="{00000000-0004-0000-0200-0000DE030000}"/>
    <hyperlink ref="G1015" r:id="rId992" xr:uid="{00000000-0004-0000-0200-0000DF030000}"/>
    <hyperlink ref="G1016" r:id="rId993" xr:uid="{00000000-0004-0000-0200-0000E0030000}"/>
    <hyperlink ref="G1017" r:id="rId994" xr:uid="{00000000-0004-0000-0200-0000E1030000}"/>
    <hyperlink ref="G1018" r:id="rId995" xr:uid="{00000000-0004-0000-0200-0000E2030000}"/>
    <hyperlink ref="G1019" r:id="rId996" xr:uid="{00000000-0004-0000-0200-0000E3030000}"/>
    <hyperlink ref="G1020" r:id="rId997" xr:uid="{00000000-0004-0000-0200-0000E4030000}"/>
    <hyperlink ref="G1021" r:id="rId998" xr:uid="{00000000-0004-0000-0200-0000E5030000}"/>
    <hyperlink ref="G1022" r:id="rId999" xr:uid="{00000000-0004-0000-0200-0000E6030000}"/>
    <hyperlink ref="G1023" r:id="rId1000" xr:uid="{00000000-0004-0000-0200-0000E7030000}"/>
    <hyperlink ref="G1024" r:id="rId1001" xr:uid="{00000000-0004-0000-0200-0000E8030000}"/>
    <hyperlink ref="G1025" r:id="rId1002" xr:uid="{00000000-0004-0000-0200-0000E9030000}"/>
    <hyperlink ref="G1026" r:id="rId1003" xr:uid="{00000000-0004-0000-0200-0000EA030000}"/>
    <hyperlink ref="G1027" r:id="rId1004" xr:uid="{00000000-0004-0000-0200-0000EB030000}"/>
    <hyperlink ref="G1028" r:id="rId1005" xr:uid="{00000000-0004-0000-0200-0000EC030000}"/>
    <hyperlink ref="G1029" r:id="rId1006" xr:uid="{00000000-0004-0000-0200-0000ED030000}"/>
    <hyperlink ref="G1030" r:id="rId1007" xr:uid="{00000000-0004-0000-0200-0000EE030000}"/>
    <hyperlink ref="G1031" r:id="rId1008" xr:uid="{00000000-0004-0000-0200-0000EF030000}"/>
    <hyperlink ref="G1032" r:id="rId1009" xr:uid="{00000000-0004-0000-0200-0000F0030000}"/>
    <hyperlink ref="G1033" r:id="rId1010" xr:uid="{00000000-0004-0000-0200-0000F1030000}"/>
    <hyperlink ref="G1034" r:id="rId1011" xr:uid="{00000000-0004-0000-0200-0000F2030000}"/>
    <hyperlink ref="G1035" r:id="rId1012" xr:uid="{00000000-0004-0000-0200-0000F3030000}"/>
    <hyperlink ref="G1036" r:id="rId1013" xr:uid="{00000000-0004-0000-0200-0000F4030000}"/>
    <hyperlink ref="G1037" r:id="rId1014" xr:uid="{00000000-0004-0000-0200-0000F5030000}"/>
    <hyperlink ref="G1038" r:id="rId1015" xr:uid="{00000000-0004-0000-0200-0000F6030000}"/>
    <hyperlink ref="G1039" r:id="rId1016" xr:uid="{00000000-0004-0000-0200-0000F7030000}"/>
    <hyperlink ref="G1040" r:id="rId1017" xr:uid="{00000000-0004-0000-0200-0000F8030000}"/>
    <hyperlink ref="G1041" r:id="rId1018" xr:uid="{00000000-0004-0000-0200-0000F9030000}"/>
    <hyperlink ref="G1042" r:id="rId1019" xr:uid="{00000000-0004-0000-0200-0000FA030000}"/>
    <hyperlink ref="G1043" r:id="rId1020" xr:uid="{00000000-0004-0000-0200-0000FB030000}"/>
    <hyperlink ref="G1044" r:id="rId1021" xr:uid="{00000000-0004-0000-0200-0000FC030000}"/>
    <hyperlink ref="G1045" r:id="rId1022" xr:uid="{00000000-0004-0000-0200-0000FD030000}"/>
    <hyperlink ref="G1046" r:id="rId1023" xr:uid="{00000000-0004-0000-0200-0000FE030000}"/>
    <hyperlink ref="G1047" r:id="rId1024" xr:uid="{00000000-0004-0000-0200-0000FF030000}"/>
    <hyperlink ref="G1048" r:id="rId1025" xr:uid="{00000000-0004-0000-0200-000000040000}"/>
    <hyperlink ref="G1049" r:id="rId1026" xr:uid="{00000000-0004-0000-0200-000001040000}"/>
    <hyperlink ref="G1050" r:id="rId1027" xr:uid="{00000000-0004-0000-0200-000002040000}"/>
    <hyperlink ref="G1051" r:id="rId1028" xr:uid="{00000000-0004-0000-0200-000003040000}"/>
    <hyperlink ref="G1052" r:id="rId1029" xr:uid="{00000000-0004-0000-0200-000004040000}"/>
    <hyperlink ref="G1053" r:id="rId1030" xr:uid="{00000000-0004-0000-0200-000005040000}"/>
    <hyperlink ref="G1054" r:id="rId1031" xr:uid="{00000000-0004-0000-0200-000006040000}"/>
    <hyperlink ref="G1055" r:id="rId1032" xr:uid="{00000000-0004-0000-0200-000007040000}"/>
    <hyperlink ref="G1056" r:id="rId1033" xr:uid="{00000000-0004-0000-0200-000008040000}"/>
    <hyperlink ref="G1057" r:id="rId1034" xr:uid="{00000000-0004-0000-0200-000009040000}"/>
    <hyperlink ref="G1058" r:id="rId1035" xr:uid="{00000000-0004-0000-0200-00000A040000}"/>
    <hyperlink ref="G1059" r:id="rId1036" xr:uid="{00000000-0004-0000-0200-00000B040000}"/>
    <hyperlink ref="G1060" r:id="rId1037" xr:uid="{00000000-0004-0000-0200-00000C040000}"/>
    <hyperlink ref="G1061" r:id="rId1038" xr:uid="{00000000-0004-0000-0200-00000D040000}"/>
    <hyperlink ref="G1062" r:id="rId1039" xr:uid="{00000000-0004-0000-0200-00000E040000}"/>
    <hyperlink ref="G1063" r:id="rId1040" xr:uid="{00000000-0004-0000-0200-00000F040000}"/>
    <hyperlink ref="G1066" r:id="rId1041" xr:uid="{00000000-0004-0000-0200-000010040000}"/>
    <hyperlink ref="G1067" r:id="rId1042" xr:uid="{00000000-0004-0000-0200-000011040000}"/>
    <hyperlink ref="G1068" r:id="rId1043" xr:uid="{00000000-0004-0000-0200-000012040000}"/>
    <hyperlink ref="G1069" r:id="rId1044" xr:uid="{00000000-0004-0000-0200-000013040000}"/>
    <hyperlink ref="G1070" r:id="rId1045" xr:uid="{00000000-0004-0000-0200-000014040000}"/>
    <hyperlink ref="G1071" r:id="rId1046" xr:uid="{00000000-0004-0000-0200-000015040000}"/>
    <hyperlink ref="G1072" r:id="rId1047" xr:uid="{00000000-0004-0000-0200-000016040000}"/>
    <hyperlink ref="G1078" r:id="rId1048" xr:uid="{00000000-0004-0000-0200-000017040000}"/>
    <hyperlink ref="G1079" r:id="rId1049" xr:uid="{00000000-0004-0000-0200-000018040000}"/>
    <hyperlink ref="G1080" r:id="rId1050" xr:uid="{00000000-0004-0000-0200-000019040000}"/>
    <hyperlink ref="G1082" r:id="rId1051" xr:uid="{00000000-0004-0000-0200-00001A040000}"/>
    <hyperlink ref="G1083" r:id="rId1052" xr:uid="{00000000-0004-0000-0200-00001B040000}"/>
    <hyperlink ref="G1084" r:id="rId1053" xr:uid="{00000000-0004-0000-0200-00001C040000}"/>
    <hyperlink ref="G1085" r:id="rId1054" xr:uid="{00000000-0004-0000-0200-00001D040000}"/>
    <hyperlink ref="G1086" r:id="rId1055" xr:uid="{00000000-0004-0000-0200-00001E040000}"/>
    <hyperlink ref="G1087" r:id="rId1056" xr:uid="{00000000-0004-0000-0200-00001F040000}"/>
    <hyperlink ref="G1088" r:id="rId1057" xr:uid="{00000000-0004-0000-0200-000020040000}"/>
    <hyperlink ref="G1091" r:id="rId1058" xr:uid="{00000000-0004-0000-0200-000021040000}"/>
    <hyperlink ref="G1092" r:id="rId1059" xr:uid="{00000000-0004-0000-0200-000022040000}"/>
    <hyperlink ref="G1093" r:id="rId1060" xr:uid="{00000000-0004-0000-0200-000023040000}"/>
    <hyperlink ref="G1094" r:id="rId1061" xr:uid="{00000000-0004-0000-0200-000024040000}"/>
    <hyperlink ref="G1095" r:id="rId1062" xr:uid="{00000000-0004-0000-0200-000025040000}"/>
    <hyperlink ref="G1098" r:id="rId1063" xr:uid="{00000000-0004-0000-0200-000026040000}"/>
    <hyperlink ref="G1099" r:id="rId1064" xr:uid="{00000000-0004-0000-0200-000027040000}"/>
    <hyperlink ref="G1100" r:id="rId1065" xr:uid="{00000000-0004-0000-0200-000028040000}"/>
    <hyperlink ref="G1101" r:id="rId1066" xr:uid="{00000000-0004-0000-0200-000029040000}"/>
    <hyperlink ref="G1102" r:id="rId1067" xr:uid="{00000000-0004-0000-0200-00002A040000}"/>
    <hyperlink ref="G1103" r:id="rId1068" xr:uid="{00000000-0004-0000-0200-00002B040000}"/>
    <hyperlink ref="G1104" r:id="rId1069" xr:uid="{00000000-0004-0000-0200-00002C040000}"/>
    <hyperlink ref="G1105" r:id="rId1070" xr:uid="{00000000-0004-0000-0200-00002D040000}"/>
    <hyperlink ref="G1106" r:id="rId1071" xr:uid="{00000000-0004-0000-0200-00002E040000}"/>
    <hyperlink ref="G1107" r:id="rId1072" xr:uid="{00000000-0004-0000-0200-00002F040000}"/>
    <hyperlink ref="G1110" r:id="rId1073" xr:uid="{00000000-0004-0000-0200-000030040000}"/>
    <hyperlink ref="G1111" r:id="rId1074" xr:uid="{00000000-0004-0000-0200-000031040000}"/>
    <hyperlink ref="G1112" r:id="rId1075" xr:uid="{00000000-0004-0000-0200-000032040000}"/>
    <hyperlink ref="G1113" r:id="rId1076" xr:uid="{00000000-0004-0000-0200-000033040000}"/>
    <hyperlink ref="G1114" r:id="rId1077" xr:uid="{00000000-0004-0000-0200-000034040000}"/>
    <hyperlink ref="G1115" r:id="rId1078" xr:uid="{00000000-0004-0000-0200-000035040000}"/>
    <hyperlink ref="G1116" r:id="rId1079" xr:uid="{00000000-0004-0000-0200-000036040000}"/>
    <hyperlink ref="G1117" r:id="rId1080" xr:uid="{00000000-0004-0000-0200-000037040000}"/>
    <hyperlink ref="G1118" r:id="rId1081" xr:uid="{00000000-0004-0000-0200-000038040000}"/>
    <hyperlink ref="G1119" r:id="rId1082" xr:uid="{00000000-0004-0000-0200-000039040000}"/>
    <hyperlink ref="G1120" r:id="rId1083" xr:uid="{00000000-0004-0000-0200-00003A040000}"/>
    <hyperlink ref="G1121" r:id="rId1084" xr:uid="{00000000-0004-0000-0200-00003B040000}"/>
    <hyperlink ref="G1122" r:id="rId1085" xr:uid="{00000000-0004-0000-0200-00003C040000}"/>
    <hyperlink ref="G1123" r:id="rId1086" xr:uid="{00000000-0004-0000-0200-00003D040000}"/>
    <hyperlink ref="G1124" r:id="rId1087" xr:uid="{00000000-0004-0000-0200-00003E040000}"/>
    <hyperlink ref="G1125" r:id="rId1088" xr:uid="{00000000-0004-0000-0200-00003F040000}"/>
    <hyperlink ref="G1126" r:id="rId1089" xr:uid="{00000000-0004-0000-0200-000040040000}"/>
    <hyperlink ref="G1127" r:id="rId1090" xr:uid="{00000000-0004-0000-0200-000041040000}"/>
    <hyperlink ref="G1128" r:id="rId1091" xr:uid="{00000000-0004-0000-0200-000042040000}"/>
    <hyperlink ref="G1129" r:id="rId1092" xr:uid="{00000000-0004-0000-0200-000043040000}"/>
    <hyperlink ref="G1130" r:id="rId1093" xr:uid="{00000000-0004-0000-0200-000044040000}"/>
    <hyperlink ref="G1131" r:id="rId1094" xr:uid="{00000000-0004-0000-0200-000045040000}"/>
    <hyperlink ref="G1132" r:id="rId1095" xr:uid="{00000000-0004-0000-0200-000046040000}"/>
    <hyperlink ref="G1133" r:id="rId1096" xr:uid="{00000000-0004-0000-0200-000047040000}"/>
    <hyperlink ref="G1134" r:id="rId1097" xr:uid="{00000000-0004-0000-0200-000048040000}"/>
    <hyperlink ref="G1135" r:id="rId1098" xr:uid="{00000000-0004-0000-0200-000049040000}"/>
    <hyperlink ref="G1136" r:id="rId1099" xr:uid="{00000000-0004-0000-0200-00004A040000}"/>
    <hyperlink ref="G1137" r:id="rId1100" xr:uid="{00000000-0004-0000-0200-00004B040000}"/>
    <hyperlink ref="G1138" r:id="rId1101" xr:uid="{00000000-0004-0000-0200-00004C040000}"/>
    <hyperlink ref="G1139" r:id="rId1102" xr:uid="{00000000-0004-0000-0200-00004D040000}"/>
    <hyperlink ref="G1140" r:id="rId1103" xr:uid="{00000000-0004-0000-0200-00004E040000}"/>
    <hyperlink ref="G1141" r:id="rId1104" xr:uid="{00000000-0004-0000-0200-00004F040000}"/>
    <hyperlink ref="G1142" r:id="rId1105" xr:uid="{00000000-0004-0000-0200-000050040000}"/>
    <hyperlink ref="G1143" r:id="rId1106" xr:uid="{00000000-0004-0000-0200-000051040000}"/>
    <hyperlink ref="G1144" r:id="rId1107" xr:uid="{00000000-0004-0000-0200-000052040000}"/>
    <hyperlink ref="G1145" r:id="rId1108" xr:uid="{00000000-0004-0000-0200-000053040000}"/>
    <hyperlink ref="G1146" r:id="rId1109" xr:uid="{00000000-0004-0000-0200-000054040000}"/>
    <hyperlink ref="G1147" r:id="rId1110" xr:uid="{00000000-0004-0000-0200-000055040000}"/>
    <hyperlink ref="G1148" r:id="rId1111" xr:uid="{00000000-0004-0000-0200-000056040000}"/>
    <hyperlink ref="G1149" r:id="rId1112" xr:uid="{00000000-0004-0000-0200-000057040000}"/>
    <hyperlink ref="G1150" r:id="rId1113" xr:uid="{00000000-0004-0000-0200-000058040000}"/>
    <hyperlink ref="G1151" r:id="rId1114" xr:uid="{00000000-0004-0000-0200-000059040000}"/>
    <hyperlink ref="G1152" r:id="rId1115" xr:uid="{00000000-0004-0000-0200-00005A040000}"/>
    <hyperlink ref="G1153" r:id="rId1116" xr:uid="{00000000-0004-0000-0200-00005B040000}"/>
    <hyperlink ref="G1154" r:id="rId1117" xr:uid="{00000000-0004-0000-0200-00005C040000}"/>
    <hyperlink ref="G1155" r:id="rId1118" xr:uid="{00000000-0004-0000-0200-00005D040000}"/>
    <hyperlink ref="G1156" r:id="rId1119" xr:uid="{00000000-0004-0000-0200-00005E040000}"/>
    <hyperlink ref="G1157" r:id="rId1120" xr:uid="{00000000-0004-0000-0200-00005F040000}"/>
    <hyperlink ref="G1158" r:id="rId1121" xr:uid="{00000000-0004-0000-0200-000060040000}"/>
    <hyperlink ref="G1159" r:id="rId1122" xr:uid="{00000000-0004-0000-0200-000061040000}"/>
    <hyperlink ref="G1160" r:id="rId1123" xr:uid="{00000000-0004-0000-0200-000062040000}"/>
    <hyperlink ref="G1161" r:id="rId1124" xr:uid="{00000000-0004-0000-0200-000063040000}"/>
    <hyperlink ref="G1162" r:id="rId1125" xr:uid="{00000000-0004-0000-0200-000064040000}"/>
    <hyperlink ref="G1163" r:id="rId1126" xr:uid="{00000000-0004-0000-0200-000065040000}"/>
    <hyperlink ref="G1164" r:id="rId1127" xr:uid="{00000000-0004-0000-0200-000066040000}"/>
    <hyperlink ref="G1165" r:id="rId1128" xr:uid="{00000000-0004-0000-0200-000067040000}"/>
    <hyperlink ref="G1166" r:id="rId1129" xr:uid="{00000000-0004-0000-0200-000068040000}"/>
    <hyperlink ref="G1167" r:id="rId1130" xr:uid="{00000000-0004-0000-0200-000069040000}"/>
    <hyperlink ref="G1168" r:id="rId1131" xr:uid="{00000000-0004-0000-0200-00006A040000}"/>
    <hyperlink ref="G1169" r:id="rId1132" xr:uid="{00000000-0004-0000-0200-00006B040000}"/>
    <hyperlink ref="G1170" r:id="rId1133" xr:uid="{00000000-0004-0000-0200-00006C040000}"/>
    <hyperlink ref="G1171" r:id="rId1134" xr:uid="{00000000-0004-0000-0200-00006D040000}"/>
    <hyperlink ref="G1172" r:id="rId1135" xr:uid="{00000000-0004-0000-0200-00006E040000}"/>
    <hyperlink ref="G1173" r:id="rId1136" xr:uid="{00000000-0004-0000-0200-00006F040000}"/>
    <hyperlink ref="G1174" r:id="rId1137" xr:uid="{00000000-0004-0000-0200-000070040000}"/>
    <hyperlink ref="G1175" r:id="rId1138" xr:uid="{00000000-0004-0000-0200-000071040000}"/>
    <hyperlink ref="G1176" r:id="rId1139" xr:uid="{00000000-0004-0000-0200-000072040000}"/>
    <hyperlink ref="G1177" r:id="rId1140" xr:uid="{00000000-0004-0000-0200-000073040000}"/>
    <hyperlink ref="G1178" r:id="rId1141" xr:uid="{00000000-0004-0000-0200-000074040000}"/>
    <hyperlink ref="G1179" r:id="rId1142" xr:uid="{00000000-0004-0000-0200-000075040000}"/>
    <hyperlink ref="G1180" r:id="rId1143" xr:uid="{00000000-0004-0000-0200-000076040000}"/>
    <hyperlink ref="G1181" r:id="rId1144" xr:uid="{00000000-0004-0000-0200-000077040000}"/>
    <hyperlink ref="G1182" r:id="rId1145" xr:uid="{00000000-0004-0000-0200-000078040000}"/>
    <hyperlink ref="G1183" r:id="rId1146" xr:uid="{00000000-0004-0000-0200-000079040000}"/>
    <hyperlink ref="G1184" r:id="rId1147" xr:uid="{00000000-0004-0000-0200-00007A040000}"/>
    <hyperlink ref="G1185" r:id="rId1148" xr:uid="{00000000-0004-0000-0200-00007B040000}"/>
    <hyperlink ref="G1186" r:id="rId1149" xr:uid="{00000000-0004-0000-0200-00007C040000}"/>
    <hyperlink ref="G1187" r:id="rId1150" xr:uid="{00000000-0004-0000-0200-00007D040000}"/>
    <hyperlink ref="G1188" r:id="rId1151" xr:uid="{00000000-0004-0000-0200-00007E040000}"/>
    <hyperlink ref="G1189" r:id="rId1152" xr:uid="{00000000-0004-0000-0200-00007F040000}"/>
    <hyperlink ref="G1190" r:id="rId1153" xr:uid="{00000000-0004-0000-0200-000080040000}"/>
    <hyperlink ref="G1191" r:id="rId1154" xr:uid="{00000000-0004-0000-0200-000081040000}"/>
    <hyperlink ref="G1192" r:id="rId1155" xr:uid="{00000000-0004-0000-0200-000082040000}"/>
    <hyperlink ref="G1193" r:id="rId1156" xr:uid="{00000000-0004-0000-0200-000083040000}"/>
    <hyperlink ref="G1194" r:id="rId1157" xr:uid="{00000000-0004-0000-0200-000084040000}"/>
    <hyperlink ref="G1195" r:id="rId1158" xr:uid="{00000000-0004-0000-0200-000085040000}"/>
    <hyperlink ref="G1196" r:id="rId1159" xr:uid="{00000000-0004-0000-0200-000086040000}"/>
    <hyperlink ref="G1197" r:id="rId1160" xr:uid="{00000000-0004-0000-0200-000087040000}"/>
    <hyperlink ref="G1198" r:id="rId1161" xr:uid="{00000000-0004-0000-0200-000088040000}"/>
    <hyperlink ref="G1199" r:id="rId1162" xr:uid="{00000000-0004-0000-0200-000089040000}"/>
    <hyperlink ref="G1200" r:id="rId1163" xr:uid="{00000000-0004-0000-0200-00008A040000}"/>
    <hyperlink ref="G1201" r:id="rId1164" xr:uid="{00000000-0004-0000-0200-00008B040000}"/>
    <hyperlink ref="G1202" r:id="rId1165" xr:uid="{00000000-0004-0000-0200-00008C040000}"/>
    <hyperlink ref="G1203" r:id="rId1166" xr:uid="{00000000-0004-0000-0200-00008D040000}"/>
    <hyperlink ref="G1204" r:id="rId1167" xr:uid="{00000000-0004-0000-0200-00008E040000}"/>
    <hyperlink ref="G1205" r:id="rId1168" xr:uid="{00000000-0004-0000-0200-00008F040000}"/>
    <hyperlink ref="G1206" r:id="rId1169" xr:uid="{00000000-0004-0000-0200-000090040000}"/>
    <hyperlink ref="G1207" r:id="rId1170" xr:uid="{00000000-0004-0000-0200-000091040000}"/>
    <hyperlink ref="G1208" r:id="rId1171" xr:uid="{00000000-0004-0000-0200-000092040000}"/>
    <hyperlink ref="G1209" r:id="rId1172" xr:uid="{00000000-0004-0000-0200-000093040000}"/>
    <hyperlink ref="G1210" r:id="rId1173" xr:uid="{00000000-0004-0000-0200-000094040000}"/>
    <hyperlink ref="G1211" r:id="rId1174" xr:uid="{00000000-0004-0000-0200-000095040000}"/>
    <hyperlink ref="G1212" r:id="rId1175" xr:uid="{00000000-0004-0000-0200-000096040000}"/>
    <hyperlink ref="G1213" r:id="rId1176" xr:uid="{00000000-0004-0000-0200-000097040000}"/>
    <hyperlink ref="G1214" r:id="rId1177" xr:uid="{00000000-0004-0000-0200-000098040000}"/>
    <hyperlink ref="G1215" r:id="rId1178" xr:uid="{00000000-0004-0000-0200-000099040000}"/>
    <hyperlink ref="G1216" r:id="rId1179" xr:uid="{00000000-0004-0000-0200-00009A040000}"/>
    <hyperlink ref="G1217" r:id="rId1180" xr:uid="{00000000-0004-0000-0200-00009B040000}"/>
    <hyperlink ref="G1218" r:id="rId1181" xr:uid="{00000000-0004-0000-0200-00009C040000}"/>
    <hyperlink ref="G1219" r:id="rId1182" xr:uid="{00000000-0004-0000-0200-00009D040000}"/>
    <hyperlink ref="G1220" r:id="rId1183" xr:uid="{00000000-0004-0000-0200-00009E040000}"/>
    <hyperlink ref="G1221" r:id="rId1184" xr:uid="{00000000-0004-0000-0200-00009F040000}"/>
    <hyperlink ref="G1222" r:id="rId1185" xr:uid="{00000000-0004-0000-0200-0000A0040000}"/>
    <hyperlink ref="G1223" r:id="rId1186" xr:uid="{00000000-0004-0000-0200-0000A1040000}"/>
    <hyperlink ref="G1224" r:id="rId1187" xr:uid="{00000000-0004-0000-0200-0000A2040000}"/>
    <hyperlink ref="G1225" r:id="rId1188" xr:uid="{00000000-0004-0000-0200-0000A3040000}"/>
    <hyperlink ref="G1226" r:id="rId1189" xr:uid="{00000000-0004-0000-0200-0000A4040000}"/>
    <hyperlink ref="G1227" r:id="rId1190" xr:uid="{00000000-0004-0000-0200-0000A5040000}"/>
    <hyperlink ref="G1228" r:id="rId1191" xr:uid="{00000000-0004-0000-0200-0000A6040000}"/>
    <hyperlink ref="G1229" r:id="rId1192" xr:uid="{00000000-0004-0000-0200-0000A7040000}"/>
    <hyperlink ref="G1230" r:id="rId1193" xr:uid="{00000000-0004-0000-0200-0000A8040000}"/>
    <hyperlink ref="G1231" r:id="rId1194" xr:uid="{00000000-0004-0000-0200-0000A9040000}"/>
    <hyperlink ref="G1232" r:id="rId1195" xr:uid="{00000000-0004-0000-0200-0000AA040000}"/>
    <hyperlink ref="G1233" r:id="rId1196" xr:uid="{00000000-0004-0000-0200-0000AB040000}"/>
    <hyperlink ref="G1234" r:id="rId1197" xr:uid="{00000000-0004-0000-0200-0000AC040000}"/>
    <hyperlink ref="G1235" r:id="rId1198" xr:uid="{00000000-0004-0000-0200-0000AD040000}"/>
    <hyperlink ref="G1236" r:id="rId1199" xr:uid="{00000000-0004-0000-0200-0000AE040000}"/>
    <hyperlink ref="G1237" r:id="rId1200" xr:uid="{00000000-0004-0000-0200-0000AF040000}"/>
    <hyperlink ref="G1238" r:id="rId1201" xr:uid="{00000000-0004-0000-0200-0000B0040000}"/>
    <hyperlink ref="G1239" r:id="rId1202" xr:uid="{00000000-0004-0000-0200-0000B1040000}"/>
    <hyperlink ref="G1240" r:id="rId1203" xr:uid="{00000000-0004-0000-0200-0000B2040000}"/>
    <hyperlink ref="G1241" r:id="rId1204" xr:uid="{00000000-0004-0000-0200-0000B3040000}"/>
    <hyperlink ref="G1242" r:id="rId1205" xr:uid="{00000000-0004-0000-0200-0000B4040000}"/>
    <hyperlink ref="G1243" r:id="rId1206" xr:uid="{00000000-0004-0000-0200-0000B5040000}"/>
    <hyperlink ref="G1244" r:id="rId1207" xr:uid="{00000000-0004-0000-0200-0000B6040000}"/>
    <hyperlink ref="G1245" r:id="rId1208" xr:uid="{00000000-0004-0000-0200-0000B7040000}"/>
    <hyperlink ref="G1246" r:id="rId1209" xr:uid="{00000000-0004-0000-0200-0000B8040000}"/>
    <hyperlink ref="G1247" r:id="rId1210" xr:uid="{00000000-0004-0000-0200-0000B9040000}"/>
    <hyperlink ref="G1248" r:id="rId1211" xr:uid="{00000000-0004-0000-0200-0000BA040000}"/>
    <hyperlink ref="G1249" r:id="rId1212" xr:uid="{00000000-0004-0000-0200-0000BB040000}"/>
    <hyperlink ref="G1250" r:id="rId1213" xr:uid="{00000000-0004-0000-0200-0000BC040000}"/>
    <hyperlink ref="G1251" r:id="rId1214" xr:uid="{00000000-0004-0000-0200-0000BD040000}"/>
    <hyperlink ref="G1252" r:id="rId1215" xr:uid="{00000000-0004-0000-0200-0000BE040000}"/>
    <hyperlink ref="G1253" r:id="rId1216" xr:uid="{00000000-0004-0000-0200-0000BF040000}"/>
    <hyperlink ref="G1254" r:id="rId1217" xr:uid="{00000000-0004-0000-0200-0000C0040000}"/>
    <hyperlink ref="G1255" r:id="rId1218" xr:uid="{00000000-0004-0000-0200-0000C1040000}"/>
    <hyperlink ref="G1256" r:id="rId1219" xr:uid="{00000000-0004-0000-0200-0000C2040000}"/>
    <hyperlink ref="G1257" r:id="rId1220" xr:uid="{00000000-0004-0000-0200-0000C3040000}"/>
    <hyperlink ref="G1258" r:id="rId1221" xr:uid="{00000000-0004-0000-0200-0000C4040000}"/>
    <hyperlink ref="G1259" r:id="rId1222" xr:uid="{00000000-0004-0000-0200-0000C5040000}"/>
    <hyperlink ref="G1260" r:id="rId1223" xr:uid="{00000000-0004-0000-0200-0000C6040000}"/>
    <hyperlink ref="G1261" r:id="rId1224" xr:uid="{00000000-0004-0000-0200-0000C7040000}"/>
    <hyperlink ref="G1262" r:id="rId1225" xr:uid="{00000000-0004-0000-0200-0000C8040000}"/>
    <hyperlink ref="G1263" r:id="rId1226" xr:uid="{00000000-0004-0000-0200-0000C9040000}"/>
    <hyperlink ref="G1264" r:id="rId1227" xr:uid="{00000000-0004-0000-0200-0000CA040000}"/>
    <hyperlink ref="G1265" r:id="rId1228" xr:uid="{00000000-0004-0000-0200-0000CB040000}"/>
    <hyperlink ref="G1266" r:id="rId1229" xr:uid="{00000000-0004-0000-0200-0000CC040000}"/>
    <hyperlink ref="G1267" r:id="rId1230" xr:uid="{00000000-0004-0000-0200-0000CD040000}"/>
    <hyperlink ref="G1268" r:id="rId1231" xr:uid="{00000000-0004-0000-0200-0000CE040000}"/>
    <hyperlink ref="G1269" r:id="rId1232" xr:uid="{00000000-0004-0000-0200-0000CF040000}"/>
    <hyperlink ref="G1270" r:id="rId1233" xr:uid="{00000000-0004-0000-0200-0000D0040000}"/>
    <hyperlink ref="G1271" r:id="rId1234" xr:uid="{00000000-0004-0000-0200-0000D1040000}"/>
    <hyperlink ref="G1272" r:id="rId1235" xr:uid="{00000000-0004-0000-0200-0000D2040000}"/>
    <hyperlink ref="G1273" r:id="rId1236" xr:uid="{00000000-0004-0000-0200-0000D3040000}"/>
    <hyperlink ref="G1274" r:id="rId1237" xr:uid="{00000000-0004-0000-0200-0000D4040000}"/>
    <hyperlink ref="G1275" r:id="rId1238" xr:uid="{00000000-0004-0000-0200-0000D5040000}"/>
    <hyperlink ref="G1276" r:id="rId1239" xr:uid="{00000000-0004-0000-0200-0000D6040000}"/>
    <hyperlink ref="G1277" r:id="rId1240" xr:uid="{00000000-0004-0000-0200-0000D7040000}"/>
    <hyperlink ref="G1278" r:id="rId1241" xr:uid="{00000000-0004-0000-0200-0000D8040000}"/>
    <hyperlink ref="G1279" r:id="rId1242" xr:uid="{00000000-0004-0000-0200-0000D9040000}"/>
    <hyperlink ref="G1285" r:id="rId1243" xr:uid="{00000000-0004-0000-0200-0000DA040000}"/>
    <hyperlink ref="G1286" r:id="rId1244" xr:uid="{00000000-0004-0000-0200-0000DB040000}"/>
    <hyperlink ref="G1287" r:id="rId1245" xr:uid="{00000000-0004-0000-0200-0000DC040000}"/>
    <hyperlink ref="G1288" r:id="rId1246" xr:uid="{00000000-0004-0000-0200-0000DD040000}"/>
    <hyperlink ref="G1289" r:id="rId1247" xr:uid="{00000000-0004-0000-0200-0000DE040000}"/>
    <hyperlink ref="G1290" r:id="rId1248" xr:uid="{00000000-0004-0000-0200-0000DF040000}"/>
    <hyperlink ref="G1291" r:id="rId1249" xr:uid="{00000000-0004-0000-0200-0000E0040000}"/>
    <hyperlink ref="G1292" r:id="rId1250" xr:uid="{00000000-0004-0000-0200-0000E1040000}"/>
    <hyperlink ref="G1293" r:id="rId1251" xr:uid="{00000000-0004-0000-0200-0000E2040000}"/>
    <hyperlink ref="G1294" r:id="rId1252" xr:uid="{00000000-0004-0000-0200-0000E3040000}"/>
    <hyperlink ref="G1295" r:id="rId1253" xr:uid="{00000000-0004-0000-0200-0000E4040000}"/>
    <hyperlink ref="G1296" r:id="rId1254" xr:uid="{00000000-0004-0000-0200-0000E5040000}"/>
    <hyperlink ref="G1297" r:id="rId1255" xr:uid="{00000000-0004-0000-0200-0000E6040000}"/>
    <hyperlink ref="G1298" r:id="rId1256" xr:uid="{00000000-0004-0000-0200-0000E7040000}"/>
    <hyperlink ref="G1299" r:id="rId1257" xr:uid="{00000000-0004-0000-0200-0000E8040000}"/>
    <hyperlink ref="G1300" r:id="rId1258" xr:uid="{00000000-0004-0000-0200-0000E9040000}"/>
    <hyperlink ref="G1301" r:id="rId1259" xr:uid="{00000000-0004-0000-0200-0000EA040000}"/>
    <hyperlink ref="G1302" r:id="rId1260" xr:uid="{00000000-0004-0000-0200-0000EB040000}"/>
    <hyperlink ref="G1303" r:id="rId1261" xr:uid="{00000000-0004-0000-0200-0000EC040000}"/>
    <hyperlink ref="G1304" r:id="rId1262" xr:uid="{00000000-0004-0000-0200-0000ED040000}"/>
    <hyperlink ref="G1305" r:id="rId1263" xr:uid="{00000000-0004-0000-0200-0000EE040000}"/>
    <hyperlink ref="G1306" r:id="rId1264" xr:uid="{00000000-0004-0000-0200-0000EF040000}"/>
    <hyperlink ref="G1307" r:id="rId1265" xr:uid="{00000000-0004-0000-0200-0000F0040000}"/>
    <hyperlink ref="G1308" r:id="rId1266" xr:uid="{00000000-0004-0000-0200-0000F1040000}"/>
    <hyperlink ref="G1309" r:id="rId1267" xr:uid="{00000000-0004-0000-0200-0000F2040000}"/>
    <hyperlink ref="G1310" r:id="rId1268" xr:uid="{00000000-0004-0000-0200-0000F3040000}"/>
    <hyperlink ref="G1311" r:id="rId1269" xr:uid="{00000000-0004-0000-0200-0000F4040000}"/>
    <hyperlink ref="G1312" r:id="rId1270" xr:uid="{00000000-0004-0000-0200-0000F5040000}"/>
    <hyperlink ref="G1313" r:id="rId1271" xr:uid="{00000000-0004-0000-0200-0000F6040000}"/>
    <hyperlink ref="G1315" r:id="rId1272" xr:uid="{00000000-0004-0000-0200-0000F7040000}"/>
    <hyperlink ref="G1316" r:id="rId1273" xr:uid="{00000000-0004-0000-0200-0000F8040000}"/>
    <hyperlink ref="G1317" r:id="rId1274" xr:uid="{00000000-0004-0000-0200-0000F9040000}"/>
    <hyperlink ref="G1318" r:id="rId1275" xr:uid="{00000000-0004-0000-0200-0000FA040000}"/>
    <hyperlink ref="G1319" r:id="rId1276" xr:uid="{00000000-0004-0000-0200-0000FB040000}"/>
    <hyperlink ref="G1320" r:id="rId1277" xr:uid="{00000000-0004-0000-0200-0000FC040000}"/>
    <hyperlink ref="G1321" r:id="rId1278" xr:uid="{00000000-0004-0000-0200-0000FD040000}"/>
    <hyperlink ref="G1322" r:id="rId1279" xr:uid="{00000000-0004-0000-0200-0000FE040000}"/>
    <hyperlink ref="G1323" r:id="rId1280" xr:uid="{00000000-0004-0000-0200-0000FF040000}"/>
    <hyperlink ref="G1324" r:id="rId1281" xr:uid="{00000000-0004-0000-0200-000000050000}"/>
    <hyperlink ref="G1325" r:id="rId1282" xr:uid="{00000000-0004-0000-0200-000001050000}"/>
    <hyperlink ref="G1326" r:id="rId1283" xr:uid="{00000000-0004-0000-0200-000002050000}"/>
    <hyperlink ref="G1327" r:id="rId1284" xr:uid="{00000000-0004-0000-0200-000003050000}"/>
    <hyperlink ref="G1328" r:id="rId1285" xr:uid="{00000000-0004-0000-0200-000004050000}"/>
    <hyperlink ref="G1329" r:id="rId1286" xr:uid="{00000000-0004-0000-0200-000005050000}"/>
    <hyperlink ref="G1330" r:id="rId1287" xr:uid="{00000000-0004-0000-0200-000006050000}"/>
    <hyperlink ref="G1331" r:id="rId1288" xr:uid="{00000000-0004-0000-0200-000007050000}"/>
    <hyperlink ref="G1335" r:id="rId1289" xr:uid="{00000000-0004-0000-0200-000008050000}"/>
    <hyperlink ref="G1336" r:id="rId1290" xr:uid="{00000000-0004-0000-0200-000009050000}"/>
    <hyperlink ref="G1337" r:id="rId1291" xr:uid="{00000000-0004-0000-0200-00000A050000}"/>
    <hyperlink ref="G1338" r:id="rId1292" xr:uid="{00000000-0004-0000-0200-00000B050000}"/>
    <hyperlink ref="G1339" r:id="rId1293" xr:uid="{00000000-0004-0000-0200-00000C050000}"/>
    <hyperlink ref="G1340" r:id="rId1294" xr:uid="{00000000-0004-0000-0200-00000D050000}"/>
    <hyperlink ref="G1341" r:id="rId1295" xr:uid="{00000000-0004-0000-0200-00000E050000}"/>
    <hyperlink ref="G1342" r:id="rId1296" xr:uid="{00000000-0004-0000-0200-00000F050000}"/>
    <hyperlink ref="G1343" r:id="rId1297" xr:uid="{00000000-0004-0000-0200-000010050000}"/>
    <hyperlink ref="G1344" r:id="rId1298" xr:uid="{00000000-0004-0000-0200-000011050000}"/>
    <hyperlink ref="G1345" r:id="rId1299" xr:uid="{00000000-0004-0000-0200-000012050000}"/>
    <hyperlink ref="G1346" r:id="rId1300" xr:uid="{00000000-0004-0000-0200-000013050000}"/>
    <hyperlink ref="G1347" r:id="rId1301" xr:uid="{00000000-0004-0000-0200-000014050000}"/>
    <hyperlink ref="G1348" r:id="rId1302" xr:uid="{00000000-0004-0000-0200-000015050000}"/>
    <hyperlink ref="G1349" r:id="rId1303" xr:uid="{00000000-0004-0000-0200-000016050000}"/>
    <hyperlink ref="G1350" r:id="rId1304" xr:uid="{00000000-0004-0000-0200-000017050000}"/>
    <hyperlink ref="G1351" r:id="rId1305" xr:uid="{00000000-0004-0000-0200-000018050000}"/>
    <hyperlink ref="G1352" r:id="rId1306" xr:uid="{00000000-0004-0000-0200-000019050000}"/>
    <hyperlink ref="G1353" r:id="rId1307" xr:uid="{00000000-0004-0000-0200-00001A050000}"/>
    <hyperlink ref="G1354" r:id="rId1308" xr:uid="{00000000-0004-0000-0200-00001B050000}"/>
    <hyperlink ref="G1355" r:id="rId1309" xr:uid="{00000000-0004-0000-0200-00001C050000}"/>
    <hyperlink ref="G1356" r:id="rId1310" xr:uid="{00000000-0004-0000-0200-00001D050000}"/>
    <hyperlink ref="G1357" r:id="rId1311" xr:uid="{00000000-0004-0000-0200-00001E050000}"/>
    <hyperlink ref="G1358" r:id="rId1312" xr:uid="{00000000-0004-0000-0200-00001F050000}"/>
    <hyperlink ref="G1359" r:id="rId1313" xr:uid="{00000000-0004-0000-0200-000020050000}"/>
    <hyperlink ref="G1360" r:id="rId1314" xr:uid="{00000000-0004-0000-0200-000021050000}"/>
    <hyperlink ref="G1361" r:id="rId1315" xr:uid="{00000000-0004-0000-0200-000022050000}"/>
    <hyperlink ref="G1362" r:id="rId1316" xr:uid="{00000000-0004-0000-0200-000023050000}"/>
    <hyperlink ref="G1363" r:id="rId1317" xr:uid="{00000000-0004-0000-0200-000024050000}"/>
    <hyperlink ref="G1364" r:id="rId1318" xr:uid="{00000000-0004-0000-0200-000025050000}"/>
    <hyperlink ref="G1365" r:id="rId1319" xr:uid="{00000000-0004-0000-0200-000026050000}"/>
    <hyperlink ref="G1366" r:id="rId1320" xr:uid="{00000000-0004-0000-0200-000027050000}"/>
    <hyperlink ref="G1367" r:id="rId1321" xr:uid="{00000000-0004-0000-0200-000028050000}"/>
    <hyperlink ref="G1368" r:id="rId1322" xr:uid="{00000000-0004-0000-0200-000029050000}"/>
    <hyperlink ref="G1369" r:id="rId1323" xr:uid="{00000000-0004-0000-0200-00002A050000}"/>
    <hyperlink ref="G1370" r:id="rId1324" xr:uid="{00000000-0004-0000-0200-00002B050000}"/>
    <hyperlink ref="G1371" r:id="rId1325" xr:uid="{00000000-0004-0000-0200-00002C050000}"/>
    <hyperlink ref="G1372" r:id="rId1326" xr:uid="{00000000-0004-0000-0200-00002D050000}"/>
    <hyperlink ref="G1373" r:id="rId1327" xr:uid="{00000000-0004-0000-0200-00002E050000}"/>
    <hyperlink ref="G1374" r:id="rId1328" xr:uid="{00000000-0004-0000-0200-00002F050000}"/>
    <hyperlink ref="G1375" r:id="rId1329" xr:uid="{00000000-0004-0000-0200-000030050000}"/>
    <hyperlink ref="G1382" r:id="rId1330" xr:uid="{00000000-0004-0000-0200-000031050000}"/>
    <hyperlink ref="G1383" r:id="rId1331" xr:uid="{00000000-0004-0000-0200-000032050000}"/>
    <hyperlink ref="G1384" r:id="rId1332" xr:uid="{00000000-0004-0000-0200-000033050000}"/>
    <hyperlink ref="G1385" r:id="rId1333" xr:uid="{00000000-0004-0000-0200-000034050000}"/>
    <hyperlink ref="G1386" r:id="rId1334" xr:uid="{00000000-0004-0000-0200-000035050000}"/>
    <hyperlink ref="G1387" r:id="rId1335" xr:uid="{00000000-0004-0000-0200-000036050000}"/>
    <hyperlink ref="G1388" r:id="rId1336" xr:uid="{00000000-0004-0000-0200-000037050000}"/>
    <hyperlink ref="G1389" r:id="rId1337" xr:uid="{00000000-0004-0000-0200-000038050000}"/>
    <hyperlink ref="G1390" r:id="rId1338" xr:uid="{00000000-0004-0000-0200-000039050000}"/>
    <hyperlink ref="G1391" r:id="rId1339" xr:uid="{00000000-0004-0000-0200-00003A050000}"/>
    <hyperlink ref="G1392" r:id="rId1340" xr:uid="{00000000-0004-0000-0200-00003B050000}"/>
    <hyperlink ref="G1393" r:id="rId1341" xr:uid="{00000000-0004-0000-0200-00003C050000}"/>
    <hyperlink ref="G1394" r:id="rId1342" xr:uid="{00000000-0004-0000-0200-00003D050000}"/>
    <hyperlink ref="G1395" r:id="rId1343" xr:uid="{00000000-0004-0000-0200-00003E050000}"/>
    <hyperlink ref="G1396" r:id="rId1344" xr:uid="{00000000-0004-0000-0200-00003F050000}"/>
    <hyperlink ref="G1397" r:id="rId1345" xr:uid="{00000000-0004-0000-0200-000040050000}"/>
    <hyperlink ref="G1398" r:id="rId1346" xr:uid="{00000000-0004-0000-0200-000041050000}"/>
    <hyperlink ref="G1399" r:id="rId1347" xr:uid="{00000000-0004-0000-0200-000042050000}"/>
    <hyperlink ref="G1400" r:id="rId1348" xr:uid="{00000000-0004-0000-0200-000043050000}"/>
    <hyperlink ref="G1401" r:id="rId1349" xr:uid="{00000000-0004-0000-0200-000044050000}"/>
    <hyperlink ref="G1402" r:id="rId1350" xr:uid="{00000000-0004-0000-0200-000045050000}"/>
    <hyperlink ref="G1403" r:id="rId1351" xr:uid="{00000000-0004-0000-0200-000046050000}"/>
    <hyperlink ref="G1404" r:id="rId1352" xr:uid="{00000000-0004-0000-0200-000047050000}"/>
    <hyperlink ref="G1405" r:id="rId1353" xr:uid="{00000000-0004-0000-0200-000048050000}"/>
    <hyperlink ref="G1406" r:id="rId1354" xr:uid="{00000000-0004-0000-0200-000049050000}"/>
    <hyperlink ref="G1407" r:id="rId1355" xr:uid="{00000000-0004-0000-0200-00004A050000}"/>
    <hyperlink ref="G1408" r:id="rId1356" xr:uid="{00000000-0004-0000-0200-00004B050000}"/>
    <hyperlink ref="G1409" r:id="rId1357" xr:uid="{00000000-0004-0000-0200-00004C050000}"/>
    <hyperlink ref="G1410" r:id="rId1358" xr:uid="{00000000-0004-0000-0200-00004D050000}"/>
    <hyperlink ref="G1411" r:id="rId1359" xr:uid="{00000000-0004-0000-0200-00004E050000}"/>
    <hyperlink ref="G1412" r:id="rId1360" xr:uid="{00000000-0004-0000-0200-00004F050000}"/>
    <hyperlink ref="G1413" r:id="rId1361" xr:uid="{00000000-0004-0000-0200-000050050000}"/>
    <hyperlink ref="G1414" r:id="rId1362" xr:uid="{00000000-0004-0000-0200-000051050000}"/>
    <hyperlink ref="G1415" r:id="rId1363" xr:uid="{00000000-0004-0000-0200-000052050000}"/>
    <hyperlink ref="G1416" r:id="rId1364" xr:uid="{00000000-0004-0000-0200-000053050000}"/>
    <hyperlink ref="G1417" r:id="rId1365" xr:uid="{00000000-0004-0000-0200-000054050000}"/>
    <hyperlink ref="G1418" r:id="rId1366" xr:uid="{00000000-0004-0000-0200-000055050000}"/>
    <hyperlink ref="G1419" r:id="rId1367" xr:uid="{00000000-0004-0000-0200-000056050000}"/>
    <hyperlink ref="G1420" r:id="rId1368" xr:uid="{00000000-0004-0000-0200-000057050000}"/>
    <hyperlink ref="G1421" r:id="rId1369" xr:uid="{00000000-0004-0000-0200-000058050000}"/>
    <hyperlink ref="G1422" r:id="rId1370" xr:uid="{00000000-0004-0000-0200-000059050000}"/>
    <hyperlink ref="G1423" r:id="rId1371" xr:uid="{00000000-0004-0000-0200-00005A050000}"/>
    <hyperlink ref="G1424" r:id="rId1372" xr:uid="{00000000-0004-0000-0200-00005B050000}"/>
    <hyperlink ref="G1425" r:id="rId1373" xr:uid="{00000000-0004-0000-0200-00005C050000}"/>
    <hyperlink ref="G1426" r:id="rId1374" xr:uid="{00000000-0004-0000-0200-00005D050000}"/>
    <hyperlink ref="G1427" r:id="rId1375" xr:uid="{00000000-0004-0000-0200-00005E050000}"/>
    <hyperlink ref="G1428" r:id="rId1376" xr:uid="{00000000-0004-0000-0200-00005F050000}"/>
    <hyperlink ref="G1429" r:id="rId1377" xr:uid="{00000000-0004-0000-0200-000060050000}"/>
    <hyperlink ref="G1430" r:id="rId1378" xr:uid="{00000000-0004-0000-0200-000061050000}"/>
    <hyperlink ref="G1431" r:id="rId1379" xr:uid="{00000000-0004-0000-0200-000062050000}"/>
    <hyperlink ref="G1432" r:id="rId1380" xr:uid="{00000000-0004-0000-0200-000063050000}"/>
    <hyperlink ref="G1433" r:id="rId1381" xr:uid="{00000000-0004-0000-0200-000064050000}"/>
    <hyperlink ref="G1434" r:id="rId1382" xr:uid="{00000000-0004-0000-0200-000065050000}"/>
    <hyperlink ref="G1435" r:id="rId1383" xr:uid="{00000000-0004-0000-0200-000066050000}"/>
    <hyperlink ref="G1436" r:id="rId1384" xr:uid="{00000000-0004-0000-0200-000067050000}"/>
    <hyperlink ref="G1437" r:id="rId1385" xr:uid="{00000000-0004-0000-0200-000068050000}"/>
    <hyperlink ref="G1438" r:id="rId1386" xr:uid="{00000000-0004-0000-0200-000069050000}"/>
    <hyperlink ref="G1439" r:id="rId1387" xr:uid="{00000000-0004-0000-0200-00006A050000}"/>
    <hyperlink ref="G1440" r:id="rId1388" xr:uid="{00000000-0004-0000-0200-00006B050000}"/>
    <hyperlink ref="G1441" r:id="rId1389" xr:uid="{00000000-0004-0000-0200-00006C050000}"/>
    <hyperlink ref="G1442" r:id="rId1390" xr:uid="{00000000-0004-0000-0200-00006D050000}"/>
    <hyperlink ref="G1443" r:id="rId1391" xr:uid="{00000000-0004-0000-0200-00006E050000}"/>
    <hyperlink ref="G1444" r:id="rId1392" xr:uid="{00000000-0004-0000-0200-00006F050000}"/>
    <hyperlink ref="G1445" r:id="rId1393" xr:uid="{00000000-0004-0000-0200-000070050000}"/>
    <hyperlink ref="G1446" r:id="rId1394" xr:uid="{00000000-0004-0000-0200-000071050000}"/>
    <hyperlink ref="G1447" r:id="rId1395" xr:uid="{00000000-0004-0000-0200-000072050000}"/>
    <hyperlink ref="G1448" r:id="rId1396" xr:uid="{00000000-0004-0000-0200-000073050000}"/>
    <hyperlink ref="G1449" r:id="rId1397" xr:uid="{00000000-0004-0000-0200-000074050000}"/>
    <hyperlink ref="G1450" r:id="rId1398" xr:uid="{00000000-0004-0000-0200-000075050000}"/>
    <hyperlink ref="G1451" r:id="rId1399" xr:uid="{00000000-0004-0000-0200-000076050000}"/>
    <hyperlink ref="G1452" r:id="rId1400" xr:uid="{00000000-0004-0000-0200-000077050000}"/>
    <hyperlink ref="G1453" r:id="rId1401" xr:uid="{00000000-0004-0000-0200-000078050000}"/>
    <hyperlink ref="G1454" r:id="rId1402" xr:uid="{00000000-0004-0000-0200-000079050000}"/>
    <hyperlink ref="G1455" r:id="rId1403" xr:uid="{00000000-0004-0000-0200-00007A050000}"/>
    <hyperlink ref="G1456" r:id="rId1404" xr:uid="{00000000-0004-0000-0200-00007B050000}"/>
    <hyperlink ref="G1457" r:id="rId1405" xr:uid="{00000000-0004-0000-0200-00007C050000}"/>
    <hyperlink ref="G1458" r:id="rId1406" xr:uid="{00000000-0004-0000-0200-00007D050000}"/>
    <hyperlink ref="G1459" r:id="rId1407" xr:uid="{00000000-0004-0000-0200-00007E050000}"/>
    <hyperlink ref="G1460" r:id="rId1408" xr:uid="{00000000-0004-0000-0200-00007F050000}"/>
    <hyperlink ref="G1461" r:id="rId1409" xr:uid="{00000000-0004-0000-0200-000080050000}"/>
    <hyperlink ref="G1462" r:id="rId1410" xr:uid="{00000000-0004-0000-0200-000081050000}"/>
    <hyperlink ref="G1463" r:id="rId1411" xr:uid="{00000000-0004-0000-0200-000082050000}"/>
    <hyperlink ref="G1464" r:id="rId1412" xr:uid="{00000000-0004-0000-0200-000083050000}"/>
    <hyperlink ref="G1465" r:id="rId1413" xr:uid="{00000000-0004-0000-0200-000084050000}"/>
    <hyperlink ref="G1466" r:id="rId1414" xr:uid="{00000000-0004-0000-0200-000085050000}"/>
    <hyperlink ref="G1467" r:id="rId1415" xr:uid="{00000000-0004-0000-0200-000086050000}"/>
    <hyperlink ref="G1468" r:id="rId1416" xr:uid="{00000000-0004-0000-0200-000087050000}"/>
    <hyperlink ref="G1469" r:id="rId1417" xr:uid="{00000000-0004-0000-0200-000088050000}"/>
    <hyperlink ref="G1470" r:id="rId1418" xr:uid="{00000000-0004-0000-0200-000089050000}"/>
    <hyperlink ref="G1471" r:id="rId1419" xr:uid="{00000000-0004-0000-0200-00008A050000}"/>
    <hyperlink ref="G1472" r:id="rId1420" xr:uid="{00000000-0004-0000-0200-00008B050000}"/>
    <hyperlink ref="G1473" r:id="rId1421" xr:uid="{00000000-0004-0000-0200-00008C050000}"/>
    <hyperlink ref="G1474" r:id="rId1422" xr:uid="{00000000-0004-0000-0200-00008D050000}"/>
    <hyperlink ref="G1475" r:id="rId1423" xr:uid="{00000000-0004-0000-0200-00008E050000}"/>
    <hyperlink ref="G1476" r:id="rId1424" xr:uid="{00000000-0004-0000-0200-00008F050000}"/>
    <hyperlink ref="G1477" r:id="rId1425" xr:uid="{00000000-0004-0000-0200-000090050000}"/>
    <hyperlink ref="G1478" r:id="rId1426" xr:uid="{00000000-0004-0000-0200-000091050000}"/>
    <hyperlink ref="G1479" r:id="rId1427" xr:uid="{00000000-0004-0000-0200-000092050000}"/>
    <hyperlink ref="G1480" r:id="rId1428" xr:uid="{00000000-0004-0000-0200-000093050000}"/>
    <hyperlink ref="G1481" r:id="rId1429" xr:uid="{00000000-0004-0000-0200-000094050000}"/>
    <hyperlink ref="G1482" r:id="rId1430" xr:uid="{00000000-0004-0000-0200-000095050000}"/>
    <hyperlink ref="G1483" r:id="rId1431" xr:uid="{00000000-0004-0000-0200-000096050000}"/>
    <hyperlink ref="G1484" r:id="rId1432" xr:uid="{00000000-0004-0000-0200-000097050000}"/>
    <hyperlink ref="G1485" r:id="rId1433" xr:uid="{00000000-0004-0000-0200-000098050000}"/>
    <hyperlink ref="G1486" r:id="rId1434" xr:uid="{00000000-0004-0000-0200-000099050000}"/>
    <hyperlink ref="G1487" r:id="rId1435" xr:uid="{00000000-0004-0000-0200-00009A050000}"/>
    <hyperlink ref="G1488" r:id="rId1436" xr:uid="{00000000-0004-0000-0200-00009B050000}"/>
    <hyperlink ref="G1489" r:id="rId1437" xr:uid="{00000000-0004-0000-0200-00009C050000}"/>
    <hyperlink ref="G1490" r:id="rId1438" xr:uid="{00000000-0004-0000-0200-00009D050000}"/>
    <hyperlink ref="G1491" r:id="rId1439" xr:uid="{00000000-0004-0000-0200-00009E050000}"/>
    <hyperlink ref="G1492" r:id="rId1440" xr:uid="{00000000-0004-0000-0200-00009F050000}"/>
    <hyperlink ref="G1493" r:id="rId1441" xr:uid="{00000000-0004-0000-0200-0000A0050000}"/>
    <hyperlink ref="G1494" r:id="rId1442" xr:uid="{00000000-0004-0000-0200-0000A1050000}"/>
    <hyperlink ref="G1495" r:id="rId1443" xr:uid="{00000000-0004-0000-0200-0000A2050000}"/>
    <hyperlink ref="G1496" r:id="rId1444" xr:uid="{00000000-0004-0000-0200-0000A3050000}"/>
    <hyperlink ref="G1497" r:id="rId1445" xr:uid="{00000000-0004-0000-0200-0000A4050000}"/>
    <hyperlink ref="G1498" r:id="rId1446" xr:uid="{00000000-0004-0000-0200-0000A5050000}"/>
    <hyperlink ref="G1499" r:id="rId1447" xr:uid="{00000000-0004-0000-0200-0000A6050000}"/>
    <hyperlink ref="G1500" r:id="rId1448" xr:uid="{00000000-0004-0000-0200-0000A7050000}"/>
    <hyperlink ref="G1501" r:id="rId1449" xr:uid="{00000000-0004-0000-0200-0000A8050000}"/>
    <hyperlink ref="G1502" r:id="rId1450" xr:uid="{00000000-0004-0000-0200-0000A9050000}"/>
    <hyperlink ref="G1503" r:id="rId1451" xr:uid="{00000000-0004-0000-0200-0000AA050000}"/>
    <hyperlink ref="G1504" r:id="rId1452" xr:uid="{00000000-0004-0000-0200-0000AB050000}"/>
    <hyperlink ref="G1505" r:id="rId1453" xr:uid="{00000000-0004-0000-0200-0000AC050000}"/>
    <hyperlink ref="G1506" r:id="rId1454" xr:uid="{00000000-0004-0000-0200-0000AD050000}"/>
    <hyperlink ref="G1507" r:id="rId1455" xr:uid="{00000000-0004-0000-0200-0000AE050000}"/>
    <hyperlink ref="G1508" r:id="rId1456" xr:uid="{00000000-0004-0000-0200-0000AF050000}"/>
    <hyperlink ref="G1509" r:id="rId1457" xr:uid="{00000000-0004-0000-0200-0000B0050000}"/>
    <hyperlink ref="G1510" r:id="rId1458" xr:uid="{00000000-0004-0000-0200-0000B1050000}"/>
    <hyperlink ref="G1511" r:id="rId1459" xr:uid="{00000000-0004-0000-0200-0000B2050000}"/>
    <hyperlink ref="G1512" r:id="rId1460" xr:uid="{00000000-0004-0000-0200-0000B3050000}"/>
    <hyperlink ref="G1513" r:id="rId1461" xr:uid="{00000000-0004-0000-0200-0000B4050000}"/>
    <hyperlink ref="G1514" r:id="rId1462" xr:uid="{00000000-0004-0000-0200-0000B5050000}"/>
    <hyperlink ref="G1515" r:id="rId1463" xr:uid="{00000000-0004-0000-0200-0000B6050000}"/>
    <hyperlink ref="G1516" r:id="rId1464" xr:uid="{00000000-0004-0000-0200-0000B7050000}"/>
    <hyperlink ref="G1517" r:id="rId1465" xr:uid="{00000000-0004-0000-0200-0000B8050000}"/>
    <hyperlink ref="G1518" r:id="rId1466" xr:uid="{00000000-0004-0000-0200-0000B9050000}"/>
    <hyperlink ref="G1519" r:id="rId1467" xr:uid="{00000000-0004-0000-0200-0000BA050000}"/>
    <hyperlink ref="G1520" r:id="rId1468" xr:uid="{00000000-0004-0000-0200-0000BB050000}"/>
    <hyperlink ref="G1521" r:id="rId1469" xr:uid="{00000000-0004-0000-0200-0000BC050000}"/>
    <hyperlink ref="G1522" r:id="rId1470" xr:uid="{00000000-0004-0000-0200-0000BD050000}"/>
    <hyperlink ref="G1523" r:id="rId1471" xr:uid="{00000000-0004-0000-0200-0000BE050000}"/>
    <hyperlink ref="G1524" r:id="rId1472" xr:uid="{00000000-0004-0000-0200-0000BF050000}"/>
    <hyperlink ref="G1525" r:id="rId1473" xr:uid="{00000000-0004-0000-0200-0000C0050000}"/>
    <hyperlink ref="G1526" r:id="rId1474" xr:uid="{00000000-0004-0000-0200-0000C1050000}"/>
    <hyperlink ref="G1527" r:id="rId1475" xr:uid="{00000000-0004-0000-0200-0000C2050000}"/>
    <hyperlink ref="G1528" r:id="rId1476" xr:uid="{00000000-0004-0000-0200-0000C3050000}"/>
    <hyperlink ref="G1529" r:id="rId1477" xr:uid="{00000000-0004-0000-0200-0000C4050000}"/>
    <hyperlink ref="G1530" r:id="rId1478" xr:uid="{00000000-0004-0000-0200-0000C5050000}"/>
    <hyperlink ref="G1531" r:id="rId1479" xr:uid="{00000000-0004-0000-0200-0000C6050000}"/>
    <hyperlink ref="G1532" r:id="rId1480" xr:uid="{00000000-0004-0000-0200-0000C7050000}"/>
    <hyperlink ref="G1534" r:id="rId1481" xr:uid="{00000000-0004-0000-0200-0000C8050000}"/>
    <hyperlink ref="G1535" r:id="rId1482" xr:uid="{00000000-0004-0000-0200-0000C9050000}"/>
    <hyperlink ref="G1536" r:id="rId1483" xr:uid="{00000000-0004-0000-0200-0000CA050000}"/>
    <hyperlink ref="G1537" r:id="rId1484" xr:uid="{00000000-0004-0000-0200-0000CB050000}"/>
    <hyperlink ref="G1538" r:id="rId1485" xr:uid="{00000000-0004-0000-0200-0000CC050000}"/>
    <hyperlink ref="G1539" r:id="rId1486" xr:uid="{00000000-0004-0000-0200-0000CD050000}"/>
    <hyperlink ref="G1540" r:id="rId1487" xr:uid="{00000000-0004-0000-0200-0000CE050000}"/>
    <hyperlink ref="G1541" r:id="rId1488" xr:uid="{00000000-0004-0000-0200-0000CF050000}"/>
    <hyperlink ref="G1542" r:id="rId1489" xr:uid="{00000000-0004-0000-0200-0000D0050000}"/>
    <hyperlink ref="G1543" r:id="rId1490" xr:uid="{00000000-0004-0000-0200-0000D1050000}"/>
    <hyperlink ref="G1544" r:id="rId1491" xr:uid="{00000000-0004-0000-0200-0000D2050000}"/>
    <hyperlink ref="G1545" r:id="rId1492" xr:uid="{00000000-0004-0000-0200-0000D3050000}"/>
    <hyperlink ref="G1546" r:id="rId1493" xr:uid="{00000000-0004-0000-0200-0000D4050000}"/>
    <hyperlink ref="G1547" r:id="rId1494" xr:uid="{00000000-0004-0000-0200-0000D5050000}"/>
    <hyperlink ref="G1548" r:id="rId1495" xr:uid="{00000000-0004-0000-0200-0000D6050000}"/>
    <hyperlink ref="G1549" r:id="rId1496" xr:uid="{00000000-0004-0000-0200-0000D7050000}"/>
    <hyperlink ref="G1550" r:id="rId1497" xr:uid="{00000000-0004-0000-0200-0000D8050000}"/>
    <hyperlink ref="G1551" r:id="rId1498" xr:uid="{00000000-0004-0000-0200-0000D9050000}"/>
    <hyperlink ref="G1552" r:id="rId1499" xr:uid="{00000000-0004-0000-0200-0000DA050000}"/>
    <hyperlink ref="G1553" r:id="rId1500" xr:uid="{00000000-0004-0000-0200-0000DB050000}"/>
    <hyperlink ref="G1554" r:id="rId1501" xr:uid="{00000000-0004-0000-0200-0000DC050000}"/>
    <hyperlink ref="G1555" r:id="rId1502" xr:uid="{00000000-0004-0000-0200-0000DD050000}"/>
    <hyperlink ref="G1556" r:id="rId1503" xr:uid="{00000000-0004-0000-0200-0000DE050000}"/>
    <hyperlink ref="G1557" r:id="rId1504" xr:uid="{00000000-0004-0000-0200-0000DF050000}"/>
    <hyperlink ref="G1558" r:id="rId1505" xr:uid="{00000000-0004-0000-0200-0000E0050000}"/>
    <hyperlink ref="G1559" r:id="rId1506" xr:uid="{00000000-0004-0000-0200-0000E1050000}"/>
    <hyperlink ref="G1560" r:id="rId1507" xr:uid="{00000000-0004-0000-0200-0000E2050000}"/>
    <hyperlink ref="G1561" r:id="rId1508" xr:uid="{00000000-0004-0000-0200-0000E3050000}"/>
    <hyperlink ref="G1562" r:id="rId1509" xr:uid="{00000000-0004-0000-0200-0000E4050000}"/>
    <hyperlink ref="G1563" r:id="rId1510" xr:uid="{00000000-0004-0000-0200-0000E5050000}"/>
    <hyperlink ref="G1564" r:id="rId1511" xr:uid="{00000000-0004-0000-0200-0000E6050000}"/>
    <hyperlink ref="G1565" r:id="rId1512" xr:uid="{00000000-0004-0000-0200-0000E7050000}"/>
    <hyperlink ref="G1566" r:id="rId1513" xr:uid="{00000000-0004-0000-0200-0000E8050000}"/>
    <hyperlink ref="G1567" r:id="rId1514" xr:uid="{00000000-0004-0000-0200-0000E9050000}"/>
    <hyperlink ref="G1568" r:id="rId1515" xr:uid="{00000000-0004-0000-0200-0000EA050000}"/>
    <hyperlink ref="G1569" r:id="rId1516" xr:uid="{00000000-0004-0000-0200-0000EB050000}"/>
    <hyperlink ref="G1570" r:id="rId1517" xr:uid="{00000000-0004-0000-0200-0000EC050000}"/>
    <hyperlink ref="G1571" r:id="rId1518" xr:uid="{00000000-0004-0000-0200-0000ED050000}"/>
    <hyperlink ref="G1572" r:id="rId1519" xr:uid="{00000000-0004-0000-0200-0000EE050000}"/>
    <hyperlink ref="G1573" r:id="rId1520" xr:uid="{00000000-0004-0000-0200-0000EF050000}"/>
    <hyperlink ref="G1574" r:id="rId1521" xr:uid="{00000000-0004-0000-0200-0000F0050000}"/>
    <hyperlink ref="G1575" r:id="rId1522" xr:uid="{00000000-0004-0000-0200-0000F1050000}"/>
    <hyperlink ref="G1576" r:id="rId1523" xr:uid="{00000000-0004-0000-0200-0000F2050000}"/>
    <hyperlink ref="G1577" r:id="rId1524" xr:uid="{00000000-0004-0000-0200-0000F3050000}"/>
    <hyperlink ref="G1578" r:id="rId1525" xr:uid="{00000000-0004-0000-0200-0000F4050000}"/>
    <hyperlink ref="G1579" r:id="rId1526" xr:uid="{00000000-0004-0000-0200-0000F5050000}"/>
    <hyperlink ref="G1580" r:id="rId1527" xr:uid="{00000000-0004-0000-0200-0000F6050000}"/>
    <hyperlink ref="G1581" r:id="rId1528" xr:uid="{00000000-0004-0000-0200-0000F7050000}"/>
    <hyperlink ref="G1582" r:id="rId1529" xr:uid="{00000000-0004-0000-0200-0000F8050000}"/>
    <hyperlink ref="G1583" r:id="rId1530" xr:uid="{00000000-0004-0000-0200-0000F9050000}"/>
    <hyperlink ref="G1584" r:id="rId1531" xr:uid="{00000000-0004-0000-0200-0000FA050000}"/>
    <hyperlink ref="G1585" r:id="rId1532" xr:uid="{00000000-0004-0000-0200-0000FB050000}"/>
    <hyperlink ref="G1586" r:id="rId1533" xr:uid="{00000000-0004-0000-0200-0000FC050000}"/>
    <hyperlink ref="G1587" r:id="rId1534" xr:uid="{00000000-0004-0000-0200-0000FD050000}"/>
    <hyperlink ref="G1588" r:id="rId1535" xr:uid="{00000000-0004-0000-0200-0000FE050000}"/>
    <hyperlink ref="G1589" r:id="rId1536" xr:uid="{00000000-0004-0000-0200-0000FF050000}"/>
    <hyperlink ref="G1590" r:id="rId1537" xr:uid="{00000000-0004-0000-0200-000000060000}"/>
    <hyperlink ref="G1591" r:id="rId1538" xr:uid="{00000000-0004-0000-0200-000001060000}"/>
    <hyperlink ref="G1592" r:id="rId1539" xr:uid="{00000000-0004-0000-0200-000002060000}"/>
    <hyperlink ref="G1593" r:id="rId1540" xr:uid="{00000000-0004-0000-0200-000003060000}"/>
    <hyperlink ref="G1594" r:id="rId1541" xr:uid="{00000000-0004-0000-0200-000004060000}"/>
    <hyperlink ref="G1595" r:id="rId1542" xr:uid="{00000000-0004-0000-0200-000005060000}"/>
    <hyperlink ref="G1596" r:id="rId1543" xr:uid="{00000000-0004-0000-0200-000006060000}"/>
    <hyperlink ref="G1597" r:id="rId1544" xr:uid="{00000000-0004-0000-0200-000007060000}"/>
    <hyperlink ref="G1598" r:id="rId1545" xr:uid="{00000000-0004-0000-0200-000008060000}"/>
    <hyperlink ref="G1599" r:id="rId1546" xr:uid="{00000000-0004-0000-0200-00000906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AC605"/>
  <sheetViews>
    <sheetView zoomScale="49" workbookViewId="0">
      <selection activeCell="W347" sqref="W347:W525"/>
    </sheetView>
  </sheetViews>
  <sheetFormatPr defaultColWidth="14.3984375" defaultRowHeight="15.75" customHeight="1" x14ac:dyDescent="0.3"/>
  <cols>
    <col min="5" max="5" width="18" customWidth="1"/>
    <col min="22" max="22" width="17" bestFit="1" customWidth="1"/>
  </cols>
  <sheetData>
    <row r="1" spans="1:29" x14ac:dyDescent="0.35">
      <c r="A1" s="1" t="s">
        <v>5</v>
      </c>
      <c r="B1" s="1" t="s">
        <v>3863</v>
      </c>
      <c r="C1" s="1" t="s">
        <v>3864</v>
      </c>
      <c r="D1" s="1" t="s">
        <v>3865</v>
      </c>
      <c r="E1" s="1" t="s">
        <v>6</v>
      </c>
      <c r="F1" s="1" t="s">
        <v>7</v>
      </c>
      <c r="G1" s="1" t="s">
        <v>8</v>
      </c>
      <c r="H1" s="1" t="s">
        <v>9</v>
      </c>
      <c r="I1" s="1" t="s">
        <v>10</v>
      </c>
      <c r="J1" s="1" t="s">
        <v>11</v>
      </c>
      <c r="K1" s="1" t="s">
        <v>12</v>
      </c>
      <c r="L1" s="1" t="s">
        <v>13</v>
      </c>
      <c r="M1" s="1" t="s">
        <v>14</v>
      </c>
      <c r="N1" s="1" t="s">
        <v>15</v>
      </c>
      <c r="O1" s="1" t="s">
        <v>16</v>
      </c>
      <c r="P1" s="1" t="s">
        <v>17</v>
      </c>
      <c r="Q1" s="1" t="s">
        <v>18</v>
      </c>
      <c r="R1" s="1" t="s">
        <v>23</v>
      </c>
      <c r="S1" s="1" t="s">
        <v>19</v>
      </c>
      <c r="T1" s="1" t="s">
        <v>21</v>
      </c>
      <c r="U1" s="1" t="s">
        <v>24</v>
      </c>
      <c r="V1" s="10" t="s">
        <v>8845</v>
      </c>
      <c r="W1" s="2"/>
      <c r="X1" s="2"/>
      <c r="Y1" s="2"/>
      <c r="Z1" s="2"/>
      <c r="AA1" s="2"/>
      <c r="AB1" s="2"/>
      <c r="AC1" s="2"/>
    </row>
    <row r="2" spans="1:29" hidden="1" x14ac:dyDescent="0.35">
      <c r="A2" s="3" t="s">
        <v>2784</v>
      </c>
      <c r="B2" s="3" t="str">
        <f>INDEX('Plant data'!D:D,MATCH($A2,'Plant data'!$A:$A,0))</f>
        <v>Abu Dhabi Industrial City</v>
      </c>
      <c r="C2" s="3" t="str">
        <f>INDEX('Plant data'!E:E,MATCH($A2,'Plant data'!$A:$A,0))</f>
        <v>Abu Dhabi</v>
      </c>
      <c r="D2" s="3" t="str">
        <f>INDEX('Plant data'!F:F,MATCH($A2,'Plant data'!$A:$A,0))</f>
        <v>United Arab Emirates</v>
      </c>
      <c r="E2" s="3" t="s">
        <v>2785</v>
      </c>
      <c r="F2" s="3" t="s">
        <v>2786</v>
      </c>
      <c r="G2" s="5" t="s">
        <v>2787</v>
      </c>
      <c r="H2" s="3" t="s">
        <v>29</v>
      </c>
      <c r="I2" s="3" t="s">
        <v>30</v>
      </c>
      <c r="J2" s="3" t="s">
        <v>30</v>
      </c>
      <c r="K2" s="3">
        <v>2009</v>
      </c>
      <c r="L2" s="3">
        <v>16</v>
      </c>
      <c r="M2" s="3" t="s">
        <v>30</v>
      </c>
      <c r="N2" s="3" t="s">
        <v>30</v>
      </c>
      <c r="O2" s="3" t="s">
        <v>30</v>
      </c>
      <c r="P2" s="3" t="s">
        <v>2788</v>
      </c>
      <c r="Q2" s="3" t="s">
        <v>2789</v>
      </c>
      <c r="R2" s="3" t="s">
        <v>2790</v>
      </c>
      <c r="S2" s="3">
        <v>2000</v>
      </c>
      <c r="T2" s="8" t="s">
        <v>31</v>
      </c>
      <c r="U2" s="3" t="s">
        <v>2791</v>
      </c>
      <c r="V2" s="2">
        <f>IFERROR(K2+40,"")</f>
        <v>2049</v>
      </c>
      <c r="W2" s="2"/>
      <c r="X2" s="2"/>
      <c r="Y2" s="2"/>
      <c r="Z2" s="2"/>
      <c r="AA2" s="2"/>
      <c r="AB2" s="2"/>
      <c r="AC2" s="2"/>
    </row>
    <row r="3" spans="1:29" hidden="1" x14ac:dyDescent="0.35">
      <c r="A3" s="3" t="s">
        <v>2784</v>
      </c>
      <c r="B3" s="3" t="str">
        <f>INDEX('Plant data'!D:D,MATCH($A3,'Plant data'!$A:$A,0))</f>
        <v>Abu Dhabi Industrial City</v>
      </c>
      <c r="C3" s="3" t="str">
        <f>INDEX('Plant data'!E:E,MATCH($A3,'Plant data'!$A:$A,0))</f>
        <v>Abu Dhabi</v>
      </c>
      <c r="D3" s="3" t="str">
        <f>INDEX('Plant data'!F:F,MATCH($A3,'Plant data'!$A:$A,0))</f>
        <v>United Arab Emirates</v>
      </c>
      <c r="E3" s="3" t="s">
        <v>2792</v>
      </c>
      <c r="F3" s="3" t="s">
        <v>2793</v>
      </c>
      <c r="G3" s="5" t="s">
        <v>2787</v>
      </c>
      <c r="H3" s="3" t="s">
        <v>29</v>
      </c>
      <c r="I3" s="3" t="s">
        <v>30</v>
      </c>
      <c r="J3" s="3" t="s">
        <v>30</v>
      </c>
      <c r="K3" s="3">
        <v>2011</v>
      </c>
      <c r="L3" s="3">
        <v>14</v>
      </c>
      <c r="M3" s="3" t="s">
        <v>30</v>
      </c>
      <c r="N3" s="3" t="s">
        <v>30</v>
      </c>
      <c r="O3" s="3" t="s">
        <v>30</v>
      </c>
      <c r="P3" s="3" t="s">
        <v>2788</v>
      </c>
      <c r="Q3" s="3" t="s">
        <v>2789</v>
      </c>
      <c r="R3" s="3" t="s">
        <v>2790</v>
      </c>
      <c r="S3" s="3">
        <v>2000</v>
      </c>
      <c r="T3" s="8" t="s">
        <v>31</v>
      </c>
      <c r="U3" s="3" t="s">
        <v>2794</v>
      </c>
      <c r="V3" s="2">
        <f t="shared" ref="V3:V66" si="0">IFERROR(K3+40,"")</f>
        <v>2051</v>
      </c>
      <c r="W3" s="2"/>
      <c r="X3" s="2"/>
      <c r="Y3" s="2"/>
      <c r="Z3" s="2"/>
      <c r="AA3" s="2"/>
      <c r="AB3" s="2"/>
      <c r="AC3" s="2"/>
    </row>
    <row r="4" spans="1:29" hidden="1" x14ac:dyDescent="0.35">
      <c r="A4" s="3" t="s">
        <v>2784</v>
      </c>
      <c r="B4" s="3" t="str">
        <f>INDEX('Plant data'!D:D,MATCH($A4,'Plant data'!$A:$A,0))</f>
        <v>Abu Dhabi Industrial City</v>
      </c>
      <c r="C4" s="3" t="str">
        <f>INDEX('Plant data'!E:E,MATCH($A4,'Plant data'!$A:$A,0))</f>
        <v>Abu Dhabi</v>
      </c>
      <c r="D4" s="3" t="str">
        <f>INDEX('Plant data'!F:F,MATCH($A4,'Plant data'!$A:$A,0))</f>
        <v>United Arab Emirates</v>
      </c>
      <c r="E4" s="3" t="s">
        <v>2795</v>
      </c>
      <c r="F4" s="3" t="s">
        <v>2796</v>
      </c>
      <c r="G4" s="5" t="s">
        <v>2787</v>
      </c>
      <c r="H4" s="3" t="s">
        <v>29</v>
      </c>
      <c r="I4" s="3" t="s">
        <v>30</v>
      </c>
      <c r="J4" s="3" t="s">
        <v>30</v>
      </c>
      <c r="K4" s="3" t="s">
        <v>30</v>
      </c>
      <c r="L4" s="3" t="s">
        <v>30</v>
      </c>
      <c r="M4" s="3" t="s">
        <v>30</v>
      </c>
      <c r="N4" s="3" t="s">
        <v>30</v>
      </c>
      <c r="O4" s="3" t="s">
        <v>30</v>
      </c>
      <c r="P4" s="3" t="s">
        <v>30</v>
      </c>
      <c r="Q4" s="3" t="s">
        <v>30</v>
      </c>
      <c r="R4" s="3" t="s">
        <v>30</v>
      </c>
      <c r="S4" s="3">
        <v>200</v>
      </c>
      <c r="T4" s="8" t="s">
        <v>31</v>
      </c>
      <c r="U4" s="8" t="s">
        <v>30</v>
      </c>
      <c r="V4" s="2" t="str">
        <f t="shared" si="0"/>
        <v/>
      </c>
      <c r="W4" s="2"/>
      <c r="X4" s="2"/>
      <c r="Y4" s="2"/>
      <c r="Z4" s="2"/>
      <c r="AA4" s="2"/>
      <c r="AB4" s="2"/>
      <c r="AC4" s="2"/>
    </row>
    <row r="5" spans="1:29" hidden="1" x14ac:dyDescent="0.35">
      <c r="A5" s="3" t="s">
        <v>2797</v>
      </c>
      <c r="B5" s="3" t="str">
        <f>INDEX('Plant data'!D:D,MATCH($A5,'Plant data'!$A:$A,0))</f>
        <v>Villa Constitución</v>
      </c>
      <c r="C5" s="3" t="str">
        <f>INDEX('Plant data'!E:E,MATCH($A5,'Plant data'!$A:$A,0))</f>
        <v>Santa Fe</v>
      </c>
      <c r="D5" s="3" t="str">
        <f>INDEX('Plant data'!F:F,MATCH($A5,'Plant data'!$A:$A,0))</f>
        <v>Argentina</v>
      </c>
      <c r="E5" s="3" t="s">
        <v>2798</v>
      </c>
      <c r="F5" s="3" t="s">
        <v>2799</v>
      </c>
      <c r="G5" s="3" t="s">
        <v>2800</v>
      </c>
      <c r="H5" s="3" t="s">
        <v>29</v>
      </c>
      <c r="I5" s="3" t="s">
        <v>30</v>
      </c>
      <c r="J5" s="3" t="s">
        <v>30</v>
      </c>
      <c r="K5" s="3">
        <v>1978</v>
      </c>
      <c r="L5" s="3">
        <v>47</v>
      </c>
      <c r="M5" s="3" t="s">
        <v>30</v>
      </c>
      <c r="N5" s="3" t="s">
        <v>30</v>
      </c>
      <c r="O5" s="3" t="s">
        <v>30</v>
      </c>
      <c r="P5" s="3" t="s">
        <v>30</v>
      </c>
      <c r="Q5" s="3" t="s">
        <v>41</v>
      </c>
      <c r="R5" s="3" t="s">
        <v>2790</v>
      </c>
      <c r="S5" s="3">
        <v>600</v>
      </c>
      <c r="T5" s="8" t="s">
        <v>31</v>
      </c>
      <c r="U5" s="8" t="s">
        <v>30</v>
      </c>
      <c r="V5" s="2">
        <f t="shared" si="0"/>
        <v>2018</v>
      </c>
      <c r="W5" s="2"/>
      <c r="X5" s="2"/>
      <c r="Y5" s="2"/>
      <c r="Z5" s="2"/>
      <c r="AA5" s="2"/>
      <c r="AB5" s="2"/>
      <c r="AC5" s="2"/>
    </row>
    <row r="6" spans="1:29" hidden="1" x14ac:dyDescent="0.35">
      <c r="A6" s="3" t="s">
        <v>2801</v>
      </c>
      <c r="B6" s="3" t="str">
        <f>INDEX('Plant data'!D:D,MATCH($A6,'Plant data'!$A:$A,0))</f>
        <v>Campana</v>
      </c>
      <c r="C6" s="3" t="str">
        <f>INDEX('Plant data'!E:E,MATCH($A6,'Plant data'!$A:$A,0))</f>
        <v>Buenos Aires</v>
      </c>
      <c r="D6" s="3" t="str">
        <f>INDEX('Plant data'!F:F,MATCH($A6,'Plant data'!$A:$A,0))</f>
        <v>Argentina</v>
      </c>
      <c r="E6" s="3" t="s">
        <v>2802</v>
      </c>
      <c r="F6" s="3" t="s">
        <v>2799</v>
      </c>
      <c r="G6" s="5" t="s">
        <v>2803</v>
      </c>
      <c r="H6" s="3" t="s">
        <v>29</v>
      </c>
      <c r="I6" s="3" t="s">
        <v>30</v>
      </c>
      <c r="J6" s="3" t="s">
        <v>30</v>
      </c>
      <c r="K6" s="3">
        <v>1976</v>
      </c>
      <c r="L6" s="3">
        <v>49</v>
      </c>
      <c r="M6" s="3" t="s">
        <v>30</v>
      </c>
      <c r="N6" s="3" t="s">
        <v>30</v>
      </c>
      <c r="O6" s="3" t="s">
        <v>30</v>
      </c>
      <c r="P6" s="3" t="s">
        <v>30</v>
      </c>
      <c r="Q6" s="3" t="s">
        <v>41</v>
      </c>
      <c r="R6" s="3" t="s">
        <v>2790</v>
      </c>
      <c r="S6" s="3">
        <v>960</v>
      </c>
      <c r="T6" s="8" t="s">
        <v>31</v>
      </c>
      <c r="U6" s="8" t="s">
        <v>30</v>
      </c>
      <c r="V6" s="2">
        <f t="shared" si="0"/>
        <v>2016</v>
      </c>
      <c r="W6" s="2"/>
      <c r="X6" s="2"/>
      <c r="Y6" s="2"/>
      <c r="Z6" s="2"/>
      <c r="AA6" s="2"/>
      <c r="AB6" s="2"/>
      <c r="AC6" s="2"/>
    </row>
    <row r="7" spans="1:29" hidden="1" x14ac:dyDescent="0.35">
      <c r="A7" s="3" t="s">
        <v>44</v>
      </c>
      <c r="B7" s="3" t="str">
        <f>INDEX('Plant data'!D:D,MATCH($A7,'Plant data'!$A:$A,0))</f>
        <v>Leoben</v>
      </c>
      <c r="C7" s="3" t="str">
        <f>INDEX('Plant data'!E:E,MATCH($A7,'Plant data'!$A:$A,0))</f>
        <v>Styria</v>
      </c>
      <c r="D7" s="3" t="str">
        <f>INDEX('Plant data'!F:F,MATCH($A7,'Plant data'!$A:$A,0))</f>
        <v>Austria</v>
      </c>
      <c r="E7" s="3" t="s">
        <v>2804</v>
      </c>
      <c r="F7" s="3" t="s">
        <v>2805</v>
      </c>
      <c r="G7" s="5" t="s">
        <v>46</v>
      </c>
      <c r="H7" s="3" t="s">
        <v>29</v>
      </c>
      <c r="I7" s="3" t="s">
        <v>30</v>
      </c>
      <c r="J7" s="3" t="s">
        <v>30</v>
      </c>
      <c r="K7" s="3">
        <v>2024</v>
      </c>
      <c r="L7" s="3">
        <v>1</v>
      </c>
      <c r="M7" s="3" t="s">
        <v>30</v>
      </c>
      <c r="N7" s="3" t="s">
        <v>30</v>
      </c>
      <c r="O7" s="3" t="s">
        <v>30</v>
      </c>
      <c r="P7" s="3" t="s">
        <v>2806</v>
      </c>
      <c r="Q7" s="3" t="s">
        <v>30</v>
      </c>
      <c r="R7" s="3" t="s">
        <v>2790</v>
      </c>
      <c r="S7" s="3">
        <v>1</v>
      </c>
      <c r="T7" s="8" t="s">
        <v>31</v>
      </c>
      <c r="U7" s="3" t="s">
        <v>2791</v>
      </c>
      <c r="V7" s="2">
        <f t="shared" si="0"/>
        <v>2064</v>
      </c>
      <c r="W7" s="2"/>
      <c r="X7" s="2"/>
      <c r="Y7" s="2"/>
      <c r="Z7" s="2"/>
      <c r="AA7" s="2"/>
      <c r="AB7" s="2"/>
      <c r="AC7" s="2"/>
    </row>
    <row r="8" spans="1:29" hidden="1" x14ac:dyDescent="0.35">
      <c r="A8" s="3" t="s">
        <v>54</v>
      </c>
      <c r="B8" s="3" t="e">
        <f>INDEX(#REF!,MATCH($A8,#REF!,0))</f>
        <v>#REF!</v>
      </c>
      <c r="C8" s="3" t="e">
        <f>INDEX(#REF!,MATCH($A8,#REF!,0))</f>
        <v>#REF!</v>
      </c>
      <c r="D8" s="3" t="e">
        <f>INDEX(#REF!,MATCH($A8,#REF!,0))</f>
        <v>#REF!</v>
      </c>
      <c r="E8" s="3" t="s">
        <v>2807</v>
      </c>
      <c r="F8" s="3" t="s">
        <v>2799</v>
      </c>
      <c r="G8" s="5" t="s">
        <v>56</v>
      </c>
      <c r="H8" s="3" t="s">
        <v>313</v>
      </c>
      <c r="I8" s="3" t="s">
        <v>30</v>
      </c>
      <c r="J8" s="3" t="s">
        <v>30</v>
      </c>
      <c r="K8" s="3">
        <v>2027</v>
      </c>
      <c r="L8" s="8"/>
      <c r="M8" s="3" t="s">
        <v>30</v>
      </c>
      <c r="N8" s="3" t="s">
        <v>30</v>
      </c>
      <c r="O8" s="3" t="s">
        <v>30</v>
      </c>
      <c r="P8" s="3" t="s">
        <v>30</v>
      </c>
      <c r="Q8" s="3" t="s">
        <v>30</v>
      </c>
      <c r="R8" s="3" t="s">
        <v>30</v>
      </c>
      <c r="S8" s="3">
        <v>1800</v>
      </c>
      <c r="T8" s="3" t="s">
        <v>31</v>
      </c>
      <c r="U8" s="8" t="s">
        <v>30</v>
      </c>
      <c r="V8" s="2">
        <f t="shared" si="0"/>
        <v>2067</v>
      </c>
      <c r="W8" s="2"/>
      <c r="X8" s="2"/>
      <c r="Y8" s="2"/>
      <c r="Z8" s="2"/>
      <c r="AA8" s="2"/>
      <c r="AB8" s="2"/>
      <c r="AC8" s="2"/>
    </row>
    <row r="9" spans="1:29" hidden="1" x14ac:dyDescent="0.35">
      <c r="A9" s="3" t="s">
        <v>2808</v>
      </c>
      <c r="B9" s="3" t="e">
        <f>INDEX(#REF!,MATCH($A9,#REF!,0))</f>
        <v>#REF!</v>
      </c>
      <c r="C9" s="3" t="e">
        <f>INDEX(#REF!,MATCH($A9,#REF!,0))</f>
        <v>#REF!</v>
      </c>
      <c r="D9" s="3" t="e">
        <f>INDEX(#REF!,MATCH($A9,#REF!,0))</f>
        <v>#REF!</v>
      </c>
      <c r="E9" s="3" t="s">
        <v>2809</v>
      </c>
      <c r="F9" s="3" t="s">
        <v>2799</v>
      </c>
      <c r="G9" s="5" t="s">
        <v>2810</v>
      </c>
      <c r="H9" s="3" t="s">
        <v>313</v>
      </c>
      <c r="I9" s="3">
        <v>2022</v>
      </c>
      <c r="J9" s="3" t="s">
        <v>30</v>
      </c>
      <c r="K9" s="3">
        <v>2026</v>
      </c>
      <c r="L9" s="8"/>
      <c r="M9" s="3" t="s">
        <v>30</v>
      </c>
      <c r="N9" s="3" t="s">
        <v>30</v>
      </c>
      <c r="O9" s="3" t="s">
        <v>30</v>
      </c>
      <c r="P9" s="3" t="s">
        <v>30</v>
      </c>
      <c r="Q9" s="3" t="s">
        <v>30</v>
      </c>
      <c r="R9" s="3" t="s">
        <v>30</v>
      </c>
      <c r="S9" s="3">
        <v>2200</v>
      </c>
      <c r="T9" s="3" t="s">
        <v>31</v>
      </c>
      <c r="U9" s="8" t="s">
        <v>30</v>
      </c>
      <c r="V9" s="2">
        <f t="shared" si="0"/>
        <v>2066</v>
      </c>
      <c r="W9" s="2"/>
      <c r="X9" s="2"/>
      <c r="Y9" s="2"/>
      <c r="Z9" s="2"/>
      <c r="AA9" s="2"/>
      <c r="AB9" s="2"/>
      <c r="AC9" s="2"/>
    </row>
    <row r="10" spans="1:29" hidden="1" x14ac:dyDescent="0.35">
      <c r="A10" s="3" t="s">
        <v>65</v>
      </c>
      <c r="B10" s="3" t="e">
        <f>INDEX(#REF!,MATCH($A10,#REF!,0))</f>
        <v>#REF!</v>
      </c>
      <c r="C10" s="3" t="e">
        <f>INDEX(#REF!,MATCH($A10,#REF!,0))</f>
        <v>#REF!</v>
      </c>
      <c r="D10" s="3" t="e">
        <f>INDEX(#REF!,MATCH($A10,#REF!,0))</f>
        <v>#REF!</v>
      </c>
      <c r="E10" s="3" t="s">
        <v>2811</v>
      </c>
      <c r="F10" s="3" t="s">
        <v>2799</v>
      </c>
      <c r="G10" s="5" t="s">
        <v>68</v>
      </c>
      <c r="H10" s="3" t="s">
        <v>313</v>
      </c>
      <c r="I10" s="3" t="s">
        <v>30</v>
      </c>
      <c r="J10" s="3" t="s">
        <v>30</v>
      </c>
      <c r="K10" s="3" t="s">
        <v>30</v>
      </c>
      <c r="L10" s="3" t="s">
        <v>30</v>
      </c>
      <c r="M10" s="3" t="s">
        <v>30</v>
      </c>
      <c r="N10" s="3" t="s">
        <v>30</v>
      </c>
      <c r="O10" s="3" t="s">
        <v>30</v>
      </c>
      <c r="P10" s="3" t="s">
        <v>30</v>
      </c>
      <c r="Q10" s="3" t="s">
        <v>30</v>
      </c>
      <c r="R10" s="3" t="s">
        <v>30</v>
      </c>
      <c r="S10" s="3">
        <v>2500</v>
      </c>
      <c r="T10" s="8" t="s">
        <v>31</v>
      </c>
      <c r="U10" s="8" t="s">
        <v>30</v>
      </c>
      <c r="V10" s="2" t="str">
        <f t="shared" si="0"/>
        <v/>
      </c>
      <c r="W10" s="2"/>
      <c r="X10" s="2"/>
      <c r="Y10" s="2"/>
      <c r="Z10" s="2"/>
      <c r="AA10" s="2"/>
      <c r="AB10" s="2"/>
      <c r="AC10" s="2"/>
    </row>
    <row r="11" spans="1:29" hidden="1" x14ac:dyDescent="0.35">
      <c r="A11" s="3" t="s">
        <v>2812</v>
      </c>
      <c r="B11" s="3" t="str">
        <f>INDEX('Plant data'!D:D,MATCH($A11,'Plant data'!$A:$A,0))</f>
        <v>Al Hidd</v>
      </c>
      <c r="C11" s="3" t="str">
        <f>INDEX('Plant data'!E:E,MATCH($A11,'Plant data'!$A:$A,0))</f>
        <v>Muharraq</v>
      </c>
      <c r="D11" s="3" t="str">
        <f>INDEX('Plant data'!F:F,MATCH($A11,'Plant data'!$A:$A,0))</f>
        <v>Bahrain</v>
      </c>
      <c r="E11" s="3" t="s">
        <v>2813</v>
      </c>
      <c r="F11" s="3" t="s">
        <v>2799</v>
      </c>
      <c r="G11" s="5" t="s">
        <v>2814</v>
      </c>
      <c r="H11" s="3" t="s">
        <v>29</v>
      </c>
      <c r="I11" s="3" t="s">
        <v>30</v>
      </c>
      <c r="J11" s="3" t="s">
        <v>30</v>
      </c>
      <c r="K11" s="3">
        <v>2013</v>
      </c>
      <c r="L11" s="3">
        <v>12</v>
      </c>
      <c r="M11" s="3" t="s">
        <v>30</v>
      </c>
      <c r="N11" s="3" t="s">
        <v>30</v>
      </c>
      <c r="O11" s="3" t="s">
        <v>30</v>
      </c>
      <c r="P11" s="3" t="s">
        <v>41</v>
      </c>
      <c r="Q11" s="3" t="s">
        <v>30</v>
      </c>
      <c r="R11" s="3" t="s">
        <v>2790</v>
      </c>
      <c r="S11" s="3">
        <v>1619</v>
      </c>
      <c r="T11" s="8" t="s">
        <v>31</v>
      </c>
      <c r="U11" s="3" t="s">
        <v>2794</v>
      </c>
      <c r="V11" s="2">
        <f t="shared" si="0"/>
        <v>2053</v>
      </c>
      <c r="W11" s="2"/>
      <c r="X11" s="2"/>
      <c r="Y11" s="2"/>
      <c r="Z11" s="2"/>
      <c r="AA11" s="2"/>
      <c r="AB11" s="2"/>
      <c r="AC11" s="2"/>
    </row>
    <row r="12" spans="1:29" hidden="1" x14ac:dyDescent="0.35">
      <c r="A12" s="3" t="s">
        <v>2815</v>
      </c>
      <c r="B12" s="3" t="str">
        <f>INDEX('Plant data'!D:D,MATCH($A12,'Plant data'!$A:$A,0))</f>
        <v>Contrecœur</v>
      </c>
      <c r="C12" s="3" t="str">
        <f>INDEX('Plant data'!E:E,MATCH($A12,'Plant data'!$A:$A,0))</f>
        <v>Quebec</v>
      </c>
      <c r="D12" s="3" t="str">
        <f>INDEX('Plant data'!F:F,MATCH($A12,'Plant data'!$A:$A,0))</f>
        <v>Canada</v>
      </c>
      <c r="E12" s="3" t="s">
        <v>2816</v>
      </c>
      <c r="F12" s="3" t="s">
        <v>2786</v>
      </c>
      <c r="G12" s="5" t="s">
        <v>2817</v>
      </c>
      <c r="H12" s="3" t="s">
        <v>29</v>
      </c>
      <c r="I12" s="3" t="s">
        <v>30</v>
      </c>
      <c r="J12" s="3" t="s">
        <v>30</v>
      </c>
      <c r="K12" s="3" t="s">
        <v>30</v>
      </c>
      <c r="L12" s="3" t="s">
        <v>30</v>
      </c>
      <c r="M12" s="3" t="s">
        <v>30</v>
      </c>
      <c r="N12" s="3" t="s">
        <v>30</v>
      </c>
      <c r="O12" s="3" t="s">
        <v>30</v>
      </c>
      <c r="P12" s="3" t="s">
        <v>30</v>
      </c>
      <c r="Q12" s="3" t="s">
        <v>30</v>
      </c>
      <c r="R12" s="3" t="s">
        <v>2790</v>
      </c>
      <c r="S12" s="3">
        <v>650</v>
      </c>
      <c r="T12" s="8" t="s">
        <v>31</v>
      </c>
      <c r="U12" s="3" t="s">
        <v>2794</v>
      </c>
      <c r="V12" s="2" t="str">
        <f t="shared" si="0"/>
        <v/>
      </c>
      <c r="W12" s="2"/>
      <c r="X12" s="2"/>
      <c r="Y12" s="2"/>
      <c r="Z12" s="2"/>
      <c r="AA12" s="2"/>
      <c r="AB12" s="2"/>
      <c r="AC12" s="2"/>
    </row>
    <row r="13" spans="1:29" hidden="1" x14ac:dyDescent="0.35">
      <c r="A13" s="3" t="s">
        <v>2815</v>
      </c>
      <c r="B13" s="3" t="str">
        <f>INDEX('Plant data'!D:D,MATCH($A13,'Plant data'!$A:$A,0))</f>
        <v>Contrecœur</v>
      </c>
      <c r="C13" s="3" t="str">
        <f>INDEX('Plant data'!E:E,MATCH($A13,'Plant data'!$A:$A,0))</f>
        <v>Quebec</v>
      </c>
      <c r="D13" s="3" t="str">
        <f>INDEX('Plant data'!F:F,MATCH($A13,'Plant data'!$A:$A,0))</f>
        <v>Canada</v>
      </c>
      <c r="E13" s="3" t="s">
        <v>2818</v>
      </c>
      <c r="F13" s="3" t="s">
        <v>2793</v>
      </c>
      <c r="G13" s="5" t="s">
        <v>2817</v>
      </c>
      <c r="H13" s="3" t="s">
        <v>29</v>
      </c>
      <c r="I13" s="3" t="s">
        <v>30</v>
      </c>
      <c r="J13" s="3" t="s">
        <v>30</v>
      </c>
      <c r="K13" s="3" t="s">
        <v>30</v>
      </c>
      <c r="L13" s="3" t="s">
        <v>30</v>
      </c>
      <c r="M13" s="3" t="s">
        <v>30</v>
      </c>
      <c r="N13" s="3" t="s">
        <v>30</v>
      </c>
      <c r="O13" s="3" t="s">
        <v>30</v>
      </c>
      <c r="P13" s="3" t="s">
        <v>30</v>
      </c>
      <c r="Q13" s="3" t="s">
        <v>30</v>
      </c>
      <c r="R13" s="3" t="s">
        <v>2790</v>
      </c>
      <c r="S13" s="3">
        <v>1000</v>
      </c>
      <c r="T13" s="8" t="s">
        <v>31</v>
      </c>
      <c r="U13" s="3" t="s">
        <v>2794</v>
      </c>
      <c r="V13" s="2" t="str">
        <f t="shared" si="0"/>
        <v/>
      </c>
      <c r="W13" s="2"/>
      <c r="X13" s="2"/>
      <c r="Y13" s="2"/>
      <c r="Z13" s="2"/>
      <c r="AA13" s="2"/>
      <c r="AB13" s="2"/>
      <c r="AC13" s="2"/>
    </row>
    <row r="14" spans="1:29" hidden="1" x14ac:dyDescent="0.35">
      <c r="A14" s="3" t="s">
        <v>134</v>
      </c>
      <c r="B14" s="3" t="e">
        <f>INDEX(#REF!,MATCH($A14,#REF!,0))</f>
        <v>#REF!</v>
      </c>
      <c r="C14" s="3" t="e">
        <f>INDEX(#REF!,MATCH($A14,#REF!,0))</f>
        <v>#REF!</v>
      </c>
      <c r="D14" s="3" t="e">
        <f>INDEX(#REF!,MATCH($A14,#REF!,0))</f>
        <v>#REF!</v>
      </c>
      <c r="E14" s="3" t="s">
        <v>2819</v>
      </c>
      <c r="F14" s="3" t="s">
        <v>2799</v>
      </c>
      <c r="G14" s="5" t="s">
        <v>136</v>
      </c>
      <c r="H14" s="3" t="s">
        <v>313</v>
      </c>
      <c r="I14" s="3" t="s">
        <v>30</v>
      </c>
      <c r="J14" s="3" t="s">
        <v>30</v>
      </c>
      <c r="K14" s="3">
        <v>2028</v>
      </c>
      <c r="L14" s="8"/>
      <c r="M14" s="3" t="s">
        <v>30</v>
      </c>
      <c r="N14" s="3" t="s">
        <v>30</v>
      </c>
      <c r="O14" s="3" t="s">
        <v>30</v>
      </c>
      <c r="P14" s="3" t="s">
        <v>30</v>
      </c>
      <c r="Q14" s="3" t="s">
        <v>30</v>
      </c>
      <c r="R14" s="3" t="s">
        <v>2790</v>
      </c>
      <c r="S14" s="3">
        <v>2500</v>
      </c>
      <c r="T14" s="8" t="s">
        <v>31</v>
      </c>
      <c r="U14" s="3" t="s">
        <v>2794</v>
      </c>
      <c r="V14" s="2">
        <f t="shared" si="0"/>
        <v>2068</v>
      </c>
      <c r="W14" s="2"/>
      <c r="X14" s="2"/>
      <c r="Y14" s="2"/>
      <c r="Z14" s="2"/>
      <c r="AA14" s="2"/>
      <c r="AB14" s="2"/>
      <c r="AC14" s="2"/>
    </row>
    <row r="15" spans="1:29" hidden="1" x14ac:dyDescent="0.35">
      <c r="A15" s="3" t="s">
        <v>264</v>
      </c>
      <c r="B15" s="3" t="str">
        <f>INDEX('Plant data'!D:D,MATCH($A15,'Plant data'!$A:$A,0))</f>
        <v>Zhanjiang</v>
      </c>
      <c r="C15" s="3" t="str">
        <f>INDEX('Plant data'!E:E,MATCH($A15,'Plant data'!$A:$A,0))</f>
        <v>Guangdong</v>
      </c>
      <c r="D15" s="3" t="str">
        <f>INDEX('Plant data'!F:F,MATCH($A15,'Plant data'!$A:$A,0))</f>
        <v>China</v>
      </c>
      <c r="E15" s="3" t="s">
        <v>2820</v>
      </c>
      <c r="F15" s="3" t="s">
        <v>2799</v>
      </c>
      <c r="G15" s="5" t="s">
        <v>266</v>
      </c>
      <c r="H15" s="3" t="s">
        <v>29</v>
      </c>
      <c r="I15" s="4">
        <v>44409</v>
      </c>
      <c r="J15" s="6">
        <v>44607</v>
      </c>
      <c r="K15" s="3">
        <v>2023</v>
      </c>
      <c r="L15" s="3">
        <v>2</v>
      </c>
      <c r="M15" s="3" t="s">
        <v>30</v>
      </c>
      <c r="N15" s="3" t="s">
        <v>30</v>
      </c>
      <c r="O15" s="3" t="s">
        <v>30</v>
      </c>
      <c r="P15" s="3" t="s">
        <v>2821</v>
      </c>
      <c r="Q15" s="3" t="s">
        <v>2822</v>
      </c>
      <c r="R15" s="3" t="s">
        <v>2790</v>
      </c>
      <c r="S15" s="3">
        <v>1000</v>
      </c>
      <c r="T15" s="3" t="s">
        <v>2823</v>
      </c>
      <c r="U15" s="3" t="s">
        <v>2824</v>
      </c>
      <c r="V15" s="2">
        <f t="shared" si="0"/>
        <v>2063</v>
      </c>
      <c r="W15" s="2"/>
      <c r="X15" s="2"/>
      <c r="Y15" s="2"/>
      <c r="Z15" s="2"/>
      <c r="AA15" s="2"/>
      <c r="AB15" s="2"/>
      <c r="AC15" s="2"/>
    </row>
    <row r="16" spans="1:29" hidden="1" x14ac:dyDescent="0.35">
      <c r="A16" s="3" t="s">
        <v>1132</v>
      </c>
      <c r="B16" s="3" t="e">
        <f>INDEX(#REF!,MATCH($A16,#REF!,0))</f>
        <v>#REF!</v>
      </c>
      <c r="C16" s="3" t="e">
        <f>INDEX(#REF!,MATCH($A16,#REF!,0))</f>
        <v>#REF!</v>
      </c>
      <c r="D16" s="3" t="e">
        <f>INDEX(#REF!,MATCH($A16,#REF!,0))</f>
        <v>#REF!</v>
      </c>
      <c r="E16" s="3" t="s">
        <v>2825</v>
      </c>
      <c r="F16" s="3" t="s">
        <v>2799</v>
      </c>
      <c r="G16" s="5" t="s">
        <v>1134</v>
      </c>
      <c r="H16" s="3" t="s">
        <v>313</v>
      </c>
      <c r="I16" s="4">
        <v>43952</v>
      </c>
      <c r="J16" s="3" t="s">
        <v>30</v>
      </c>
      <c r="K16" s="3" t="s">
        <v>30</v>
      </c>
      <c r="L16" s="3" t="s">
        <v>30</v>
      </c>
      <c r="M16" s="3" t="s">
        <v>30</v>
      </c>
      <c r="N16" s="3" t="s">
        <v>30</v>
      </c>
      <c r="O16" s="3" t="s">
        <v>30</v>
      </c>
      <c r="P16" s="3" t="s">
        <v>30</v>
      </c>
      <c r="Q16" s="3" t="s">
        <v>30</v>
      </c>
      <c r="R16" s="3" t="s">
        <v>30</v>
      </c>
      <c r="S16" s="3">
        <v>500</v>
      </c>
      <c r="T16" s="8" t="s">
        <v>31</v>
      </c>
      <c r="U16" s="8" t="s">
        <v>30</v>
      </c>
      <c r="V16" s="2" t="str">
        <f t="shared" si="0"/>
        <v/>
      </c>
      <c r="W16" s="2"/>
      <c r="X16" s="2"/>
      <c r="Y16" s="2"/>
      <c r="Z16" s="2"/>
      <c r="AA16" s="2"/>
      <c r="AB16" s="2"/>
      <c r="AC16" s="2"/>
    </row>
    <row r="17" spans="1:29" hidden="1" x14ac:dyDescent="0.35">
      <c r="A17" s="3" t="s">
        <v>1387</v>
      </c>
      <c r="B17" s="3" t="str">
        <f>INDEX('Plant data'!D:D,MATCH($A17,'Plant data'!$A:$A,0))</f>
        <v>unknown</v>
      </c>
      <c r="C17" s="3" t="str">
        <f>INDEX('Plant data'!E:E,MATCH($A17,'Plant data'!$A:$A,0))</f>
        <v>Tianjin</v>
      </c>
      <c r="D17" s="3" t="str">
        <f>INDEX('Plant data'!F:F,MATCH($A17,'Plant data'!$A:$A,0))</f>
        <v>China</v>
      </c>
      <c r="E17" s="3" t="s">
        <v>2826</v>
      </c>
      <c r="F17" s="3" t="s">
        <v>2799</v>
      </c>
      <c r="G17" s="5" t="s">
        <v>1389</v>
      </c>
      <c r="H17" s="3" t="s">
        <v>29</v>
      </c>
      <c r="I17" s="3" t="s">
        <v>30</v>
      </c>
      <c r="J17" s="3" t="s">
        <v>30</v>
      </c>
      <c r="K17" s="3" t="s">
        <v>30</v>
      </c>
      <c r="L17" s="3" t="s">
        <v>30</v>
      </c>
      <c r="M17" s="3" t="s">
        <v>30</v>
      </c>
      <c r="N17" s="3" t="s">
        <v>30</v>
      </c>
      <c r="O17" s="3" t="s">
        <v>30</v>
      </c>
      <c r="P17" s="3" t="s">
        <v>2827</v>
      </c>
      <c r="Q17" s="3" t="s">
        <v>2828</v>
      </c>
      <c r="R17" s="3" t="s">
        <v>2829</v>
      </c>
      <c r="S17" s="3">
        <v>150</v>
      </c>
      <c r="T17" s="3" t="s">
        <v>31</v>
      </c>
      <c r="U17" s="3" t="s">
        <v>2830</v>
      </c>
      <c r="V17" s="2" t="str">
        <f t="shared" si="0"/>
        <v/>
      </c>
      <c r="W17" s="2"/>
      <c r="X17" s="2"/>
      <c r="Y17" s="2"/>
      <c r="Z17" s="2"/>
      <c r="AA17" s="2"/>
      <c r="AB17" s="2"/>
      <c r="AC17" s="2"/>
    </row>
    <row r="18" spans="1:29" hidden="1" x14ac:dyDescent="0.35">
      <c r="A18" s="3" t="s">
        <v>1387</v>
      </c>
      <c r="B18" s="3" t="str">
        <f>INDEX('Plant data'!D:D,MATCH($A18,'Plant data'!$A:$A,0))</f>
        <v>unknown</v>
      </c>
      <c r="C18" s="3" t="str">
        <f>INDEX('Plant data'!E:E,MATCH($A18,'Plant data'!$A:$A,0))</f>
        <v>Tianjin</v>
      </c>
      <c r="D18" s="3" t="str">
        <f>INDEX('Plant data'!F:F,MATCH($A18,'Plant data'!$A:$A,0))</f>
        <v>China</v>
      </c>
      <c r="E18" s="3" t="s">
        <v>2831</v>
      </c>
      <c r="F18" s="3" t="s">
        <v>2832</v>
      </c>
      <c r="G18" s="5" t="s">
        <v>1389</v>
      </c>
      <c r="H18" s="3" t="s">
        <v>29</v>
      </c>
      <c r="I18" s="3" t="s">
        <v>30</v>
      </c>
      <c r="J18" s="3" t="s">
        <v>30</v>
      </c>
      <c r="K18" s="3" t="s">
        <v>30</v>
      </c>
      <c r="L18" s="3" t="s">
        <v>30</v>
      </c>
      <c r="M18" s="3" t="s">
        <v>30</v>
      </c>
      <c r="N18" s="3" t="s">
        <v>30</v>
      </c>
      <c r="O18" s="3" t="s">
        <v>30</v>
      </c>
      <c r="P18" s="3" t="s">
        <v>2827</v>
      </c>
      <c r="Q18" s="3" t="s">
        <v>30</v>
      </c>
      <c r="R18" s="3" t="s">
        <v>2829</v>
      </c>
      <c r="S18" s="3">
        <v>150</v>
      </c>
      <c r="T18" s="3" t="s">
        <v>31</v>
      </c>
      <c r="U18" s="3" t="s">
        <v>2830</v>
      </c>
      <c r="V18" s="2" t="str">
        <f t="shared" si="0"/>
        <v/>
      </c>
      <c r="W18" s="2"/>
      <c r="X18" s="2"/>
      <c r="Y18" s="2"/>
      <c r="Z18" s="2"/>
      <c r="AA18" s="2"/>
      <c r="AB18" s="2"/>
      <c r="AC18" s="2"/>
    </row>
    <row r="19" spans="1:29" hidden="1" x14ac:dyDescent="0.35">
      <c r="A19" s="3" t="s">
        <v>2833</v>
      </c>
      <c r="B19" s="3" t="str">
        <f>INDEX('Plant data'!D:D,MATCH($A19,'Plant data'!$A:$A,0))</f>
        <v>Zhangjiakou</v>
      </c>
      <c r="C19" s="3" t="str">
        <f>INDEX('Plant data'!E:E,MATCH($A19,'Plant data'!$A:$A,0))</f>
        <v>Hebei</v>
      </c>
      <c r="D19" s="3" t="str">
        <f>INDEX('Plant data'!F:F,MATCH($A19,'Plant data'!$A:$A,0))</f>
        <v>China</v>
      </c>
      <c r="E19" s="3" t="s">
        <v>2834</v>
      </c>
      <c r="F19" s="3" t="s">
        <v>2799</v>
      </c>
      <c r="G19" s="5" t="s">
        <v>2835</v>
      </c>
      <c r="H19" s="3" t="s">
        <v>29</v>
      </c>
      <c r="I19" s="4">
        <v>44652</v>
      </c>
      <c r="J19" s="3" t="s">
        <v>30</v>
      </c>
      <c r="K19" s="3">
        <v>2023</v>
      </c>
      <c r="L19" s="3">
        <v>2</v>
      </c>
      <c r="M19" s="3" t="s">
        <v>30</v>
      </c>
      <c r="N19" s="3" t="s">
        <v>30</v>
      </c>
      <c r="O19" s="3" t="s">
        <v>30</v>
      </c>
      <c r="P19" s="3" t="s">
        <v>30</v>
      </c>
      <c r="Q19" s="3" t="s">
        <v>2789</v>
      </c>
      <c r="R19" s="3" t="s">
        <v>2790</v>
      </c>
      <c r="S19" s="3">
        <v>555</v>
      </c>
      <c r="T19" s="3" t="s">
        <v>2823</v>
      </c>
      <c r="U19" s="3" t="s">
        <v>2824</v>
      </c>
      <c r="V19" s="2">
        <f t="shared" si="0"/>
        <v>2063</v>
      </c>
      <c r="W19" s="2"/>
      <c r="X19" s="2"/>
      <c r="Y19" s="2"/>
      <c r="Z19" s="2"/>
      <c r="AA19" s="2"/>
      <c r="AB19" s="2"/>
      <c r="AC19" s="2"/>
    </row>
    <row r="20" spans="1:29" hidden="1" x14ac:dyDescent="0.35">
      <c r="A20" s="3" t="s">
        <v>2833</v>
      </c>
      <c r="B20" s="3" t="str">
        <f>INDEX('Plant data'!D:D,MATCH($A20,'Plant data'!$A:$A,0))</f>
        <v>Zhangjiakou</v>
      </c>
      <c r="C20" s="3" t="str">
        <f>INDEX('Plant data'!E:E,MATCH($A20,'Plant data'!$A:$A,0))</f>
        <v>Hebei</v>
      </c>
      <c r="D20" s="3" t="str">
        <f>INDEX('Plant data'!F:F,MATCH($A20,'Plant data'!$A:$A,0))</f>
        <v>China</v>
      </c>
      <c r="E20" s="3" t="s">
        <v>2836</v>
      </c>
      <c r="F20" s="3" t="s">
        <v>2832</v>
      </c>
      <c r="G20" s="5" t="s">
        <v>2835</v>
      </c>
      <c r="H20" s="3" t="s">
        <v>29</v>
      </c>
      <c r="I20" s="4">
        <v>44652</v>
      </c>
      <c r="J20" s="3" t="s">
        <v>30</v>
      </c>
      <c r="K20" s="3">
        <v>2023</v>
      </c>
      <c r="L20" s="3">
        <v>2</v>
      </c>
      <c r="M20" s="3" t="s">
        <v>30</v>
      </c>
      <c r="N20" s="3" t="s">
        <v>30</v>
      </c>
      <c r="O20" s="3" t="s">
        <v>30</v>
      </c>
      <c r="P20" s="3" t="s">
        <v>30</v>
      </c>
      <c r="Q20" s="3" t="s">
        <v>2789</v>
      </c>
      <c r="R20" s="3" t="s">
        <v>2790</v>
      </c>
      <c r="S20" s="3">
        <v>555</v>
      </c>
      <c r="T20" s="3" t="s">
        <v>2823</v>
      </c>
      <c r="U20" s="3" t="s">
        <v>2824</v>
      </c>
      <c r="V20" s="2">
        <f t="shared" si="0"/>
        <v>2063</v>
      </c>
      <c r="W20" s="2"/>
      <c r="X20" s="2"/>
      <c r="Y20" s="2"/>
      <c r="Z20" s="2"/>
      <c r="AA20" s="2"/>
      <c r="AB20" s="2"/>
      <c r="AC20" s="2"/>
    </row>
    <row r="21" spans="1:29" hidden="1" x14ac:dyDescent="0.35">
      <c r="A21" s="3" t="s">
        <v>1780</v>
      </c>
      <c r="B21" s="3" t="e">
        <f>INDEX(#REF!,MATCH($A21,#REF!,0))</f>
        <v>#REF!</v>
      </c>
      <c r="C21" s="3" t="e">
        <f>INDEX(#REF!,MATCH($A21,#REF!,0))</f>
        <v>#REF!</v>
      </c>
      <c r="D21" s="3" t="e">
        <f>INDEX(#REF!,MATCH($A21,#REF!,0))</f>
        <v>#REF!</v>
      </c>
      <c r="E21" s="3" t="s">
        <v>2837</v>
      </c>
      <c r="F21" s="3" t="s">
        <v>2799</v>
      </c>
      <c r="G21" s="5" t="s">
        <v>1782</v>
      </c>
      <c r="H21" s="3" t="s">
        <v>313</v>
      </c>
      <c r="I21" s="4">
        <v>44805</v>
      </c>
      <c r="J21" s="3" t="s">
        <v>30</v>
      </c>
      <c r="K21" s="3">
        <v>2026</v>
      </c>
      <c r="L21" s="8"/>
      <c r="M21" s="3" t="s">
        <v>30</v>
      </c>
      <c r="N21" s="3" t="s">
        <v>30</v>
      </c>
      <c r="O21" s="3" t="s">
        <v>30</v>
      </c>
      <c r="P21" s="3" t="s">
        <v>2838</v>
      </c>
      <c r="Q21" s="3" t="s">
        <v>2839</v>
      </c>
      <c r="R21" s="3" t="s">
        <v>2790</v>
      </c>
      <c r="S21" s="3">
        <v>2500</v>
      </c>
      <c r="T21" s="8" t="s">
        <v>31</v>
      </c>
      <c r="U21" s="8" t="s">
        <v>30</v>
      </c>
      <c r="V21" s="2">
        <f t="shared" si="0"/>
        <v>2066</v>
      </c>
      <c r="W21" s="2"/>
      <c r="X21" s="2"/>
      <c r="Y21" s="2"/>
      <c r="Z21" s="2"/>
      <c r="AA21" s="2"/>
      <c r="AB21" s="2"/>
      <c r="AC21" s="2"/>
    </row>
    <row r="22" spans="1:29" hidden="1" x14ac:dyDescent="0.35">
      <c r="A22" s="3" t="s">
        <v>1786</v>
      </c>
      <c r="B22" s="3" t="e">
        <f>INDEX(#REF!,MATCH($A22,#REF!,0))</f>
        <v>#REF!</v>
      </c>
      <c r="C22" s="3" t="e">
        <f>INDEX(#REF!,MATCH($A22,#REF!,0))</f>
        <v>#REF!</v>
      </c>
      <c r="D22" s="3" t="e">
        <f>INDEX(#REF!,MATCH($A22,#REF!,0))</f>
        <v>#REF!</v>
      </c>
      <c r="E22" s="3" t="s">
        <v>2840</v>
      </c>
      <c r="F22" s="3" t="s">
        <v>2799</v>
      </c>
      <c r="G22" s="3" t="s">
        <v>1788</v>
      </c>
      <c r="H22" s="3" t="s">
        <v>313</v>
      </c>
      <c r="I22" s="3" t="s">
        <v>30</v>
      </c>
      <c r="J22" s="3" t="s">
        <v>30</v>
      </c>
      <c r="K22" s="3">
        <v>2025</v>
      </c>
      <c r="L22" s="3">
        <v>0</v>
      </c>
      <c r="M22" s="3" t="s">
        <v>30</v>
      </c>
      <c r="N22" s="3" t="s">
        <v>30</v>
      </c>
      <c r="O22" s="3" t="s">
        <v>30</v>
      </c>
      <c r="P22" s="3" t="s">
        <v>30</v>
      </c>
      <c r="Q22" s="3" t="s">
        <v>30</v>
      </c>
      <c r="R22" s="3" t="s">
        <v>2790</v>
      </c>
      <c r="S22" s="8" t="s">
        <v>2841</v>
      </c>
      <c r="T22" s="8" t="s">
        <v>31</v>
      </c>
      <c r="U22" s="3" t="s">
        <v>2794</v>
      </c>
      <c r="V22" s="2">
        <f t="shared" si="0"/>
        <v>2065</v>
      </c>
      <c r="W22" s="2"/>
      <c r="X22" s="2"/>
      <c r="Y22" s="2"/>
      <c r="Z22" s="2"/>
      <c r="AA22" s="2"/>
      <c r="AB22" s="2"/>
      <c r="AC22" s="2"/>
    </row>
    <row r="23" spans="1:29" hidden="1" x14ac:dyDescent="0.35">
      <c r="A23" s="3" t="s">
        <v>1786</v>
      </c>
      <c r="B23" s="3" t="e">
        <f>INDEX(#REF!,MATCH($A23,#REF!,0))</f>
        <v>#REF!</v>
      </c>
      <c r="C23" s="3" t="e">
        <f>INDEX(#REF!,MATCH($A23,#REF!,0))</f>
        <v>#REF!</v>
      </c>
      <c r="D23" s="3" t="e">
        <f>INDEX(#REF!,MATCH($A23,#REF!,0))</f>
        <v>#REF!</v>
      </c>
      <c r="E23" s="3" t="s">
        <v>2842</v>
      </c>
      <c r="F23" s="3" t="s">
        <v>2832</v>
      </c>
      <c r="G23" s="3" t="s">
        <v>1788</v>
      </c>
      <c r="H23" s="3" t="s">
        <v>313</v>
      </c>
      <c r="I23" s="3" t="s">
        <v>30</v>
      </c>
      <c r="J23" s="3" t="s">
        <v>30</v>
      </c>
      <c r="K23" s="3">
        <v>2045</v>
      </c>
      <c r="L23" s="8"/>
      <c r="M23" s="3" t="s">
        <v>30</v>
      </c>
      <c r="N23" s="3" t="s">
        <v>30</v>
      </c>
      <c r="O23" s="3" t="s">
        <v>30</v>
      </c>
      <c r="P23" s="3" t="s">
        <v>30</v>
      </c>
      <c r="Q23" s="3" t="s">
        <v>30</v>
      </c>
      <c r="R23" s="3" t="s">
        <v>2790</v>
      </c>
      <c r="S23" s="8" t="s">
        <v>2841</v>
      </c>
      <c r="T23" s="8" t="s">
        <v>31</v>
      </c>
      <c r="U23" s="3" t="s">
        <v>2794</v>
      </c>
      <c r="V23" s="2">
        <f t="shared" si="0"/>
        <v>2085</v>
      </c>
      <c r="W23" s="2"/>
      <c r="X23" s="2"/>
      <c r="Y23" s="2"/>
      <c r="Z23" s="2"/>
      <c r="AA23" s="2"/>
      <c r="AB23" s="2"/>
      <c r="AC23" s="2"/>
    </row>
    <row r="24" spans="1:29" hidden="1" x14ac:dyDescent="0.35">
      <c r="A24" s="3" t="s">
        <v>1790</v>
      </c>
      <c r="B24" s="3" t="e">
        <f>INDEX(#REF!,MATCH($A24,#REF!,0))</f>
        <v>#REF!</v>
      </c>
      <c r="C24" s="3" t="e">
        <f>INDEX(#REF!,MATCH($A24,#REF!,0))</f>
        <v>#REF!</v>
      </c>
      <c r="D24" s="3" t="e">
        <f>INDEX(#REF!,MATCH($A24,#REF!,0))</f>
        <v>#REF!</v>
      </c>
      <c r="E24" s="3" t="s">
        <v>2843</v>
      </c>
      <c r="F24" s="3" t="s">
        <v>2799</v>
      </c>
      <c r="G24" s="3" t="s">
        <v>1792</v>
      </c>
      <c r="H24" s="3" t="s">
        <v>313</v>
      </c>
      <c r="I24" s="4">
        <v>44713</v>
      </c>
      <c r="J24" s="3" t="s">
        <v>30</v>
      </c>
      <c r="K24" s="3">
        <v>2027</v>
      </c>
      <c r="L24" s="8"/>
      <c r="M24" s="3" t="s">
        <v>30</v>
      </c>
      <c r="N24" s="3" t="s">
        <v>30</v>
      </c>
      <c r="O24" s="3" t="s">
        <v>30</v>
      </c>
      <c r="P24" s="3" t="s">
        <v>2806</v>
      </c>
      <c r="Q24" s="3" t="s">
        <v>41</v>
      </c>
      <c r="R24" s="3" t="s">
        <v>2790</v>
      </c>
      <c r="S24" s="3">
        <v>2500</v>
      </c>
      <c r="T24" s="8" t="s">
        <v>31</v>
      </c>
      <c r="U24" s="8" t="s">
        <v>30</v>
      </c>
      <c r="V24" s="2">
        <f t="shared" si="0"/>
        <v>2067</v>
      </c>
      <c r="W24" s="2"/>
      <c r="X24" s="2"/>
      <c r="Y24" s="2"/>
      <c r="Z24" s="2"/>
      <c r="AA24" s="2"/>
      <c r="AB24" s="2"/>
      <c r="AC24" s="2"/>
    </row>
    <row r="25" spans="1:29" hidden="1" x14ac:dyDescent="0.35">
      <c r="A25" s="3" t="s">
        <v>1795</v>
      </c>
      <c r="B25" s="3" t="str">
        <f>INDEX('Plant data'!D:D,MATCH($A25,'Plant data'!$A:$A,0))</f>
        <v>Salzgitter</v>
      </c>
      <c r="C25" s="3" t="str">
        <f>INDEX('Plant data'!E:E,MATCH($A25,'Plant data'!$A:$A,0))</f>
        <v>Lower Saxony</v>
      </c>
      <c r="D25" s="3" t="str">
        <f>INDEX('Plant data'!F:F,MATCH($A25,'Plant data'!$A:$A,0))</f>
        <v>Germany</v>
      </c>
      <c r="E25" s="3" t="s">
        <v>2844</v>
      </c>
      <c r="F25" s="3" t="s">
        <v>2799</v>
      </c>
      <c r="G25" s="5" t="s">
        <v>1797</v>
      </c>
      <c r="H25" s="3" t="s">
        <v>224</v>
      </c>
      <c r="I25" s="3">
        <v>2015</v>
      </c>
      <c r="J25" s="3">
        <v>2022</v>
      </c>
      <c r="K25" s="3">
        <v>2026</v>
      </c>
      <c r="L25" s="8"/>
      <c r="M25" s="3" t="s">
        <v>30</v>
      </c>
      <c r="N25" s="3" t="s">
        <v>30</v>
      </c>
      <c r="O25" s="3" t="s">
        <v>30</v>
      </c>
      <c r="P25" s="3" t="s">
        <v>2845</v>
      </c>
      <c r="Q25" s="3" t="s">
        <v>2822</v>
      </c>
      <c r="R25" s="3" t="s">
        <v>2790</v>
      </c>
      <c r="S25" s="3">
        <v>2100</v>
      </c>
      <c r="T25" s="8" t="s">
        <v>31</v>
      </c>
      <c r="U25" s="3" t="s">
        <v>2794</v>
      </c>
      <c r="V25" s="2">
        <f t="shared" si="0"/>
        <v>2066</v>
      </c>
      <c r="W25" s="2"/>
      <c r="X25" s="2"/>
      <c r="Y25" s="2"/>
      <c r="Z25" s="2"/>
      <c r="AA25" s="2"/>
      <c r="AB25" s="2"/>
      <c r="AC25" s="2"/>
    </row>
    <row r="26" spans="1:29" hidden="1" x14ac:dyDescent="0.35">
      <c r="A26" s="3" t="s">
        <v>1795</v>
      </c>
      <c r="B26" s="3" t="e">
        <f>INDEX(#REF!,MATCH($A26,#REF!,0))</f>
        <v>#REF!</v>
      </c>
      <c r="C26" s="3" t="e">
        <f>INDEX(#REF!,MATCH($A26,#REF!,0))</f>
        <v>#REF!</v>
      </c>
      <c r="D26" s="3" t="e">
        <f>INDEX(#REF!,MATCH($A26,#REF!,0))</f>
        <v>#REF!</v>
      </c>
      <c r="E26" s="3" t="s">
        <v>2846</v>
      </c>
      <c r="F26" s="3" t="s">
        <v>2832</v>
      </c>
      <c r="G26" s="5" t="s">
        <v>1797</v>
      </c>
      <c r="H26" s="3" t="s">
        <v>313</v>
      </c>
      <c r="I26" s="3" t="s">
        <v>30</v>
      </c>
      <c r="J26" s="3" t="s">
        <v>30</v>
      </c>
      <c r="K26" s="3" t="s">
        <v>30</v>
      </c>
      <c r="L26" s="3" t="s">
        <v>30</v>
      </c>
      <c r="M26" s="3" t="s">
        <v>30</v>
      </c>
      <c r="N26" s="3" t="s">
        <v>30</v>
      </c>
      <c r="O26" s="3" t="s">
        <v>30</v>
      </c>
      <c r="P26" s="3" t="s">
        <v>30</v>
      </c>
      <c r="Q26" s="3" t="s">
        <v>30</v>
      </c>
      <c r="R26" s="3" t="s">
        <v>30</v>
      </c>
      <c r="S26" s="8" t="s">
        <v>2841</v>
      </c>
      <c r="T26" s="8" t="s">
        <v>31</v>
      </c>
      <c r="U26" s="8" t="s">
        <v>30</v>
      </c>
      <c r="V26" s="2" t="str">
        <f t="shared" si="0"/>
        <v/>
      </c>
      <c r="W26" s="2"/>
      <c r="X26" s="2"/>
      <c r="Y26" s="2"/>
      <c r="Z26" s="2"/>
      <c r="AA26" s="2"/>
      <c r="AB26" s="2"/>
      <c r="AC26" s="2"/>
    </row>
    <row r="27" spans="1:29" hidden="1" x14ac:dyDescent="0.35">
      <c r="A27" s="3" t="s">
        <v>1800</v>
      </c>
      <c r="B27" s="3" t="e">
        <f>INDEX(#REF!,MATCH($A27,#REF!,0))</f>
        <v>#REF!</v>
      </c>
      <c r="C27" s="3" t="e">
        <f>INDEX(#REF!,MATCH($A27,#REF!,0))</f>
        <v>#REF!</v>
      </c>
      <c r="D27" s="3" t="e">
        <f>INDEX(#REF!,MATCH($A27,#REF!,0))</f>
        <v>#REF!</v>
      </c>
      <c r="E27" s="3" t="s">
        <v>2847</v>
      </c>
      <c r="F27" s="3" t="s">
        <v>2799</v>
      </c>
      <c r="G27" s="3" t="s">
        <v>1803</v>
      </c>
      <c r="H27" s="3" t="s">
        <v>64</v>
      </c>
      <c r="I27" s="3" t="s">
        <v>30</v>
      </c>
      <c r="J27" s="3" t="s">
        <v>30</v>
      </c>
      <c r="K27" s="3" t="s">
        <v>30</v>
      </c>
      <c r="L27" s="3" t="s">
        <v>30</v>
      </c>
      <c r="M27" s="3" t="s">
        <v>30</v>
      </c>
      <c r="N27" s="3" t="s">
        <v>30</v>
      </c>
      <c r="O27" s="4">
        <v>45778</v>
      </c>
      <c r="P27" s="3" t="s">
        <v>30</v>
      </c>
      <c r="Q27" s="3" t="s">
        <v>30</v>
      </c>
      <c r="R27" s="3" t="s">
        <v>30</v>
      </c>
      <c r="S27" s="3">
        <v>150</v>
      </c>
      <c r="T27" s="8" t="s">
        <v>31</v>
      </c>
      <c r="U27" s="8" t="s">
        <v>30</v>
      </c>
      <c r="V27" s="2" t="str">
        <f t="shared" si="0"/>
        <v/>
      </c>
      <c r="W27" s="2"/>
      <c r="X27" s="2"/>
      <c r="Y27" s="2"/>
      <c r="Z27" s="2"/>
      <c r="AA27" s="2"/>
      <c r="AB27" s="2"/>
      <c r="AC27" s="2"/>
    </row>
    <row r="28" spans="1:29" hidden="1" x14ac:dyDescent="0.35">
      <c r="A28" s="3" t="s">
        <v>1804</v>
      </c>
      <c r="B28" s="3" t="e">
        <f>INDEX(#REF!,MATCH($A28,#REF!,0))</f>
        <v>#REF!</v>
      </c>
      <c r="C28" s="3" t="e">
        <f>INDEX(#REF!,MATCH($A28,#REF!,0))</f>
        <v>#REF!</v>
      </c>
      <c r="D28" s="3" t="e">
        <f>INDEX(#REF!,MATCH($A28,#REF!,0))</f>
        <v>#REF!</v>
      </c>
      <c r="E28" s="3" t="s">
        <v>2848</v>
      </c>
      <c r="F28" s="3" t="s">
        <v>2799</v>
      </c>
      <c r="G28" s="5" t="s">
        <v>1806</v>
      </c>
      <c r="H28" s="3" t="s">
        <v>64</v>
      </c>
      <c r="I28" s="3" t="s">
        <v>30</v>
      </c>
      <c r="J28" s="3" t="s">
        <v>30</v>
      </c>
      <c r="K28" s="3" t="s">
        <v>30</v>
      </c>
      <c r="L28" s="3" t="s">
        <v>30</v>
      </c>
      <c r="M28" s="3" t="s">
        <v>30</v>
      </c>
      <c r="N28" s="3" t="s">
        <v>30</v>
      </c>
      <c r="O28" s="4">
        <v>45778</v>
      </c>
      <c r="P28" s="3" t="s">
        <v>30</v>
      </c>
      <c r="Q28" s="3" t="s">
        <v>30</v>
      </c>
      <c r="R28" s="3" t="s">
        <v>2790</v>
      </c>
      <c r="S28" s="3">
        <v>2000</v>
      </c>
      <c r="T28" s="8" t="s">
        <v>31</v>
      </c>
      <c r="U28" s="3" t="s">
        <v>2794</v>
      </c>
      <c r="V28" s="2" t="str">
        <f t="shared" si="0"/>
        <v/>
      </c>
      <c r="W28" s="2"/>
      <c r="X28" s="2"/>
      <c r="Y28" s="2"/>
      <c r="Z28" s="2"/>
      <c r="AA28" s="2"/>
      <c r="AB28" s="2"/>
      <c r="AC28" s="2"/>
    </row>
    <row r="29" spans="1:29" hidden="1" x14ac:dyDescent="0.35">
      <c r="A29" s="3" t="s">
        <v>2849</v>
      </c>
      <c r="B29" s="3" t="e">
        <f>INDEX(#REF!,MATCH($A29,#REF!,0))</f>
        <v>#REF!</v>
      </c>
      <c r="C29" s="3" t="e">
        <f>INDEX(#REF!,MATCH($A29,#REF!,0))</f>
        <v>#REF!</v>
      </c>
      <c r="D29" s="3" t="e">
        <f>INDEX(#REF!,MATCH($A29,#REF!,0))</f>
        <v>#REF!</v>
      </c>
      <c r="E29" s="3" t="s">
        <v>2850</v>
      </c>
      <c r="F29" s="3" t="s">
        <v>2799</v>
      </c>
      <c r="G29" s="5" t="s">
        <v>2851</v>
      </c>
      <c r="H29" s="3" t="s">
        <v>313</v>
      </c>
      <c r="I29" s="4">
        <v>43709</v>
      </c>
      <c r="J29" s="3" t="s">
        <v>30</v>
      </c>
      <c r="K29" s="3">
        <v>2026</v>
      </c>
      <c r="L29" s="8"/>
      <c r="M29" s="3" t="s">
        <v>30</v>
      </c>
      <c r="N29" s="3" t="s">
        <v>30</v>
      </c>
      <c r="O29" s="3" t="s">
        <v>30</v>
      </c>
      <c r="P29" s="3" t="s">
        <v>30</v>
      </c>
      <c r="Q29" s="3" t="s">
        <v>30</v>
      </c>
      <c r="R29" s="3" t="s">
        <v>2790</v>
      </c>
      <c r="S29" s="3">
        <v>100</v>
      </c>
      <c r="T29" s="8" t="s">
        <v>31</v>
      </c>
      <c r="U29" s="8" t="s">
        <v>30</v>
      </c>
      <c r="V29" s="2">
        <f t="shared" si="0"/>
        <v>2066</v>
      </c>
      <c r="W29" s="2"/>
      <c r="X29" s="2"/>
      <c r="Y29" s="2"/>
      <c r="Z29" s="2"/>
      <c r="AA29" s="2"/>
      <c r="AB29" s="2"/>
      <c r="AC29" s="2"/>
    </row>
    <row r="30" spans="1:29" hidden="1" x14ac:dyDescent="0.35">
      <c r="A30" s="3" t="s">
        <v>2849</v>
      </c>
      <c r="B30" s="3" t="str">
        <f>INDEX('Plant data'!D:D,MATCH($A30,'Plant data'!$A:$A,0))</f>
        <v>Hamburg</v>
      </c>
      <c r="C30" s="3" t="str">
        <f>INDEX('Plant data'!E:E,MATCH($A30,'Plant data'!$A:$A,0))</f>
        <v>Hamburg</v>
      </c>
      <c r="D30" s="3" t="str">
        <f>INDEX('Plant data'!F:F,MATCH($A30,'Plant data'!$A:$A,0))</f>
        <v>Germany</v>
      </c>
      <c r="E30" s="3" t="s">
        <v>2852</v>
      </c>
      <c r="F30" s="3" t="s">
        <v>2832</v>
      </c>
      <c r="G30" s="5" t="s">
        <v>2851</v>
      </c>
      <c r="H30" s="3" t="s">
        <v>29</v>
      </c>
      <c r="I30" s="3" t="s">
        <v>30</v>
      </c>
      <c r="J30" s="3" t="s">
        <v>30</v>
      </c>
      <c r="K30" s="3">
        <v>1971</v>
      </c>
      <c r="L30" s="3">
        <v>54</v>
      </c>
      <c r="M30" s="3" t="s">
        <v>30</v>
      </c>
      <c r="N30" s="3" t="s">
        <v>30</v>
      </c>
      <c r="O30" s="3" t="s">
        <v>30</v>
      </c>
      <c r="P30" s="3" t="s">
        <v>30</v>
      </c>
      <c r="Q30" s="3" t="s">
        <v>41</v>
      </c>
      <c r="R30" s="3" t="s">
        <v>2790</v>
      </c>
      <c r="S30" s="3">
        <v>600</v>
      </c>
      <c r="T30" s="8" t="s">
        <v>31</v>
      </c>
      <c r="U30" s="3" t="s">
        <v>2794</v>
      </c>
      <c r="V30" s="2">
        <f t="shared" si="0"/>
        <v>2011</v>
      </c>
      <c r="W30" s="2"/>
      <c r="X30" s="2"/>
      <c r="Y30" s="2"/>
      <c r="Z30" s="2"/>
      <c r="AA30" s="2"/>
      <c r="AB30" s="2"/>
      <c r="AC30" s="2"/>
    </row>
    <row r="31" spans="1:29" hidden="1" x14ac:dyDescent="0.35">
      <c r="A31" s="3" t="s">
        <v>2853</v>
      </c>
      <c r="B31" s="3" t="str">
        <f>INDEX('Plant data'!D:D,MATCH($A31,'Plant data'!$A:$A,0))</f>
        <v>El-Milia</v>
      </c>
      <c r="C31" s="3" t="str">
        <f>INDEX('Plant data'!E:E,MATCH($A31,'Plant data'!$A:$A,0))</f>
        <v>Jijel</v>
      </c>
      <c r="D31" s="3" t="str">
        <f>INDEX('Plant data'!F:F,MATCH($A31,'Plant data'!$A:$A,0))</f>
        <v>Algeria</v>
      </c>
      <c r="E31" s="3" t="s">
        <v>2854</v>
      </c>
      <c r="F31" s="3" t="s">
        <v>2799</v>
      </c>
      <c r="G31" s="5" t="s">
        <v>2855</v>
      </c>
      <c r="H31" s="3" t="s">
        <v>29</v>
      </c>
      <c r="I31" s="3" t="s">
        <v>30</v>
      </c>
      <c r="J31" s="3" t="s">
        <v>30</v>
      </c>
      <c r="K31" s="3">
        <v>2020</v>
      </c>
      <c r="L31" s="3">
        <v>5</v>
      </c>
      <c r="M31" s="3" t="s">
        <v>30</v>
      </c>
      <c r="N31" s="3" t="s">
        <v>30</v>
      </c>
      <c r="O31" s="3" t="s">
        <v>30</v>
      </c>
      <c r="P31" s="3" t="s">
        <v>41</v>
      </c>
      <c r="Q31" s="3" t="s">
        <v>30</v>
      </c>
      <c r="R31" s="3" t="s">
        <v>30</v>
      </c>
      <c r="S31" s="3">
        <v>2500</v>
      </c>
      <c r="T31" s="8" t="s">
        <v>31</v>
      </c>
      <c r="U31" s="3" t="s">
        <v>30</v>
      </c>
      <c r="V31" s="2">
        <f t="shared" si="0"/>
        <v>2060</v>
      </c>
      <c r="W31" s="2"/>
      <c r="X31" s="2"/>
      <c r="Y31" s="2"/>
      <c r="Z31" s="2"/>
      <c r="AA31" s="2"/>
      <c r="AB31" s="2"/>
      <c r="AC31" s="2"/>
    </row>
    <row r="32" spans="1:29" hidden="1" x14ac:dyDescent="0.35">
      <c r="A32" s="3" t="s">
        <v>2853</v>
      </c>
      <c r="B32" s="3" t="e">
        <f>INDEX(#REF!,MATCH($A32,#REF!,0))</f>
        <v>#REF!</v>
      </c>
      <c r="C32" s="3" t="e">
        <f>INDEX(#REF!,MATCH($A32,#REF!,0))</f>
        <v>#REF!</v>
      </c>
      <c r="D32" s="3" t="e">
        <f>INDEX(#REF!,MATCH($A32,#REF!,0))</f>
        <v>#REF!</v>
      </c>
      <c r="E32" s="3" t="s">
        <v>2856</v>
      </c>
      <c r="F32" s="3" t="s">
        <v>2832</v>
      </c>
      <c r="G32" s="5" t="s">
        <v>2855</v>
      </c>
      <c r="H32" s="3" t="s">
        <v>313</v>
      </c>
      <c r="I32" s="3">
        <v>2022</v>
      </c>
      <c r="J32" s="3" t="s">
        <v>30</v>
      </c>
      <c r="K32" s="3">
        <v>2026</v>
      </c>
      <c r="L32" s="8"/>
      <c r="M32" s="3" t="s">
        <v>30</v>
      </c>
      <c r="N32" s="3" t="s">
        <v>30</v>
      </c>
      <c r="O32" s="3" t="s">
        <v>30</v>
      </c>
      <c r="P32" s="3" t="s">
        <v>30</v>
      </c>
      <c r="Q32" s="3" t="s">
        <v>30</v>
      </c>
      <c r="R32" s="3" t="s">
        <v>30</v>
      </c>
      <c r="S32" s="3">
        <v>2500</v>
      </c>
      <c r="T32" s="8" t="s">
        <v>31</v>
      </c>
      <c r="U32" s="3" t="s">
        <v>30</v>
      </c>
      <c r="V32" s="2">
        <f t="shared" si="0"/>
        <v>2066</v>
      </c>
      <c r="W32" s="2"/>
      <c r="X32" s="2"/>
      <c r="Y32" s="2"/>
      <c r="Z32" s="2"/>
      <c r="AA32" s="2"/>
      <c r="AB32" s="2"/>
      <c r="AC32" s="2"/>
    </row>
    <row r="33" spans="1:29" hidden="1" x14ac:dyDescent="0.35">
      <c r="A33" s="3" t="s">
        <v>1808</v>
      </c>
      <c r="B33" s="3" t="e">
        <f>INDEX(#REF!,MATCH($A33,#REF!,0))</f>
        <v>#REF!</v>
      </c>
      <c r="C33" s="3" t="e">
        <f>INDEX(#REF!,MATCH($A33,#REF!,0))</f>
        <v>#REF!</v>
      </c>
      <c r="D33" s="3" t="e">
        <f>INDEX(#REF!,MATCH($A33,#REF!,0))</f>
        <v>#REF!</v>
      </c>
      <c r="E33" s="3" t="s">
        <v>2857</v>
      </c>
      <c r="F33" s="3" t="s">
        <v>2799</v>
      </c>
      <c r="G33" s="5" t="s">
        <v>1810</v>
      </c>
      <c r="H33" s="3" t="s">
        <v>64</v>
      </c>
      <c r="I33" s="3">
        <v>2018</v>
      </c>
      <c r="J33" s="3" t="s">
        <v>30</v>
      </c>
      <c r="K33" s="3" t="s">
        <v>30</v>
      </c>
      <c r="L33" s="3" t="s">
        <v>30</v>
      </c>
      <c r="M33" s="3" t="s">
        <v>30</v>
      </c>
      <c r="N33" s="3" t="s">
        <v>30</v>
      </c>
      <c r="O33" s="3">
        <v>2020</v>
      </c>
      <c r="P33" s="3" t="s">
        <v>30</v>
      </c>
      <c r="Q33" s="3" t="s">
        <v>30</v>
      </c>
      <c r="R33" s="3" t="s">
        <v>30</v>
      </c>
      <c r="S33" s="3">
        <v>2500</v>
      </c>
      <c r="T33" s="8" t="s">
        <v>31</v>
      </c>
      <c r="U33" s="8" t="s">
        <v>30</v>
      </c>
      <c r="V33" s="2" t="str">
        <f t="shared" si="0"/>
        <v/>
      </c>
      <c r="W33" s="2"/>
      <c r="X33" s="2"/>
      <c r="Y33" s="2"/>
      <c r="Z33" s="2"/>
      <c r="AA33" s="2"/>
      <c r="AB33" s="2"/>
      <c r="AC33" s="2"/>
    </row>
    <row r="34" spans="1:29" hidden="1" x14ac:dyDescent="0.35">
      <c r="A34" s="3" t="s">
        <v>2858</v>
      </c>
      <c r="B34" s="3" t="str">
        <f>INDEX('Plant data'!D:D,MATCH($A34,'Plant data'!$A:$A,0))</f>
        <v>Bethiqua</v>
      </c>
      <c r="C34" s="3" t="str">
        <f>INDEX('Plant data'!E:E,MATCH($A34,'Plant data'!$A:$A,0))</f>
        <v>Oran</v>
      </c>
      <c r="D34" s="3" t="str">
        <f>INDEX('Plant data'!F:F,MATCH($A34,'Plant data'!$A:$A,0))</f>
        <v>Algeria</v>
      </c>
      <c r="E34" s="3" t="s">
        <v>2859</v>
      </c>
      <c r="F34" s="3" t="s">
        <v>2860</v>
      </c>
      <c r="G34" s="5" t="s">
        <v>2861</v>
      </c>
      <c r="H34" s="3" t="s">
        <v>29</v>
      </c>
      <c r="I34" s="3" t="s">
        <v>30</v>
      </c>
      <c r="J34" s="3" t="s">
        <v>30</v>
      </c>
      <c r="K34" s="3">
        <v>2018</v>
      </c>
      <c r="L34" s="3">
        <v>7</v>
      </c>
      <c r="M34" s="3" t="s">
        <v>30</v>
      </c>
      <c r="N34" s="3" t="s">
        <v>30</v>
      </c>
      <c r="O34" s="3" t="s">
        <v>30</v>
      </c>
      <c r="P34" s="3" t="s">
        <v>41</v>
      </c>
      <c r="Q34" s="3" t="s">
        <v>30</v>
      </c>
      <c r="R34" s="3" t="s">
        <v>2790</v>
      </c>
      <c r="S34" s="3">
        <v>2500</v>
      </c>
      <c r="T34" s="8" t="s">
        <v>31</v>
      </c>
      <c r="U34" s="3" t="s">
        <v>2794</v>
      </c>
      <c r="V34" s="2">
        <f t="shared" si="0"/>
        <v>2058</v>
      </c>
      <c r="W34" s="2"/>
      <c r="X34" s="2"/>
      <c r="Y34" s="2"/>
      <c r="Z34" s="2"/>
      <c r="AA34" s="2"/>
      <c r="AB34" s="2"/>
      <c r="AC34" s="2"/>
    </row>
    <row r="35" spans="1:29" hidden="1" x14ac:dyDescent="0.35">
      <c r="A35" s="3" t="s">
        <v>2858</v>
      </c>
      <c r="B35" s="3" t="str">
        <f>INDEX('Plant data'!D:D,MATCH($A35,'Plant data'!$A:$A,0))</f>
        <v>Bethiqua</v>
      </c>
      <c r="C35" s="3" t="str">
        <f>INDEX('Plant data'!E:E,MATCH($A35,'Plant data'!$A:$A,0))</f>
        <v>Oran</v>
      </c>
      <c r="D35" s="3" t="str">
        <f>INDEX('Plant data'!F:F,MATCH($A35,'Plant data'!$A:$A,0))</f>
        <v>Algeria</v>
      </c>
      <c r="E35" s="3" t="s">
        <v>2862</v>
      </c>
      <c r="F35" s="3" t="s">
        <v>2863</v>
      </c>
      <c r="G35" s="5" t="s">
        <v>2861</v>
      </c>
      <c r="H35" s="3" t="s">
        <v>29</v>
      </c>
      <c r="I35" s="3" t="s">
        <v>30</v>
      </c>
      <c r="J35" s="3">
        <v>2021</v>
      </c>
      <c r="K35" s="3">
        <v>2024</v>
      </c>
      <c r="L35" s="3">
        <v>1</v>
      </c>
      <c r="M35" s="3" t="s">
        <v>30</v>
      </c>
      <c r="N35" s="3" t="s">
        <v>30</v>
      </c>
      <c r="O35" s="3" t="s">
        <v>30</v>
      </c>
      <c r="P35" s="3" t="s">
        <v>2864</v>
      </c>
      <c r="Q35" s="3" t="s">
        <v>41</v>
      </c>
      <c r="R35" s="3" t="s">
        <v>2790</v>
      </c>
      <c r="S35" s="3">
        <v>2500</v>
      </c>
      <c r="T35" s="8" t="s">
        <v>31</v>
      </c>
      <c r="U35" s="3" t="s">
        <v>2794</v>
      </c>
      <c r="V35" s="2">
        <f t="shared" si="0"/>
        <v>2064</v>
      </c>
      <c r="W35" s="2"/>
      <c r="X35" s="2"/>
      <c r="Y35" s="2"/>
      <c r="Z35" s="2"/>
      <c r="AA35" s="2"/>
      <c r="AB35" s="2"/>
      <c r="AC35" s="2"/>
    </row>
    <row r="36" spans="1:29" hidden="1" x14ac:dyDescent="0.35">
      <c r="A36" s="3" t="s">
        <v>2865</v>
      </c>
      <c r="B36" s="3" t="str">
        <f>INDEX('Plant data'!D:D,MATCH($A36,'Plant data'!$A:$A,0))</f>
        <v>Sadat City</v>
      </c>
      <c r="C36" s="3" t="str">
        <f>INDEX('Plant data'!E:E,MATCH($A36,'Plant data'!$A:$A,0))</f>
        <v>Menofia</v>
      </c>
      <c r="D36" s="3" t="str">
        <f>INDEX('Plant data'!F:F,MATCH($A36,'Plant data'!$A:$A,0))</f>
        <v>Egypt</v>
      </c>
      <c r="E36" s="3" t="s">
        <v>2866</v>
      </c>
      <c r="F36" s="3" t="s">
        <v>2799</v>
      </c>
      <c r="G36" s="5" t="s">
        <v>2867</v>
      </c>
      <c r="H36" s="3" t="s">
        <v>29</v>
      </c>
      <c r="I36" s="3" t="s">
        <v>30</v>
      </c>
      <c r="J36" s="3" t="s">
        <v>30</v>
      </c>
      <c r="K36" s="3">
        <v>2015</v>
      </c>
      <c r="L36" s="3">
        <v>10</v>
      </c>
      <c r="M36" s="3" t="s">
        <v>30</v>
      </c>
      <c r="N36" s="3" t="s">
        <v>30</v>
      </c>
      <c r="O36" s="3" t="s">
        <v>30</v>
      </c>
      <c r="P36" s="3" t="s">
        <v>41</v>
      </c>
      <c r="Q36" s="3" t="s">
        <v>30</v>
      </c>
      <c r="R36" s="3" t="s">
        <v>30</v>
      </c>
      <c r="S36" s="3">
        <v>1800</v>
      </c>
      <c r="T36" s="8" t="s">
        <v>31</v>
      </c>
      <c r="U36" s="3" t="s">
        <v>30</v>
      </c>
      <c r="V36" s="2">
        <f t="shared" si="0"/>
        <v>2055</v>
      </c>
      <c r="W36" s="2"/>
      <c r="X36" s="2"/>
      <c r="Y36" s="2"/>
      <c r="Z36" s="2"/>
      <c r="AA36" s="2"/>
      <c r="AB36" s="2"/>
      <c r="AC36" s="2"/>
    </row>
    <row r="37" spans="1:29" hidden="1" x14ac:dyDescent="0.35">
      <c r="A37" s="3" t="s">
        <v>2868</v>
      </c>
      <c r="B37" s="3" t="str">
        <f>INDEX('Plant data'!D:D,MATCH($A37,'Plant data'!$A:$A,0))</f>
        <v>Alexandria</v>
      </c>
      <c r="C37" s="3" t="str">
        <f>INDEX('Plant data'!E:E,MATCH($A37,'Plant data'!$A:$A,0))</f>
        <v>Alexandria</v>
      </c>
      <c r="D37" s="3" t="str">
        <f>INDEX('Plant data'!F:F,MATCH($A37,'Plant data'!$A:$A,0))</f>
        <v>Egypt</v>
      </c>
      <c r="E37" s="3" t="s">
        <v>2869</v>
      </c>
      <c r="F37" s="3" t="s">
        <v>2870</v>
      </c>
      <c r="G37" s="5" t="s">
        <v>2871</v>
      </c>
      <c r="H37" s="3" t="s">
        <v>29</v>
      </c>
      <c r="I37" s="3" t="s">
        <v>30</v>
      </c>
      <c r="J37" s="3" t="s">
        <v>30</v>
      </c>
      <c r="K37" s="3">
        <v>1986</v>
      </c>
      <c r="L37" s="3">
        <v>39</v>
      </c>
      <c r="M37" s="3" t="s">
        <v>30</v>
      </c>
      <c r="N37" s="3" t="s">
        <v>30</v>
      </c>
      <c r="O37" s="3" t="s">
        <v>30</v>
      </c>
      <c r="P37" s="3" t="s">
        <v>41</v>
      </c>
      <c r="Q37" s="3" t="s">
        <v>41</v>
      </c>
      <c r="R37" s="3" t="s">
        <v>2790</v>
      </c>
      <c r="S37" s="3">
        <v>720</v>
      </c>
      <c r="T37" s="8" t="s">
        <v>31</v>
      </c>
      <c r="U37" s="3" t="s">
        <v>2794</v>
      </c>
      <c r="V37" s="2">
        <f t="shared" si="0"/>
        <v>2026</v>
      </c>
      <c r="W37" s="2"/>
      <c r="X37" s="2"/>
      <c r="Y37" s="2"/>
      <c r="Z37" s="2"/>
      <c r="AA37" s="2"/>
      <c r="AB37" s="2"/>
      <c r="AC37" s="2"/>
    </row>
    <row r="38" spans="1:29" hidden="1" x14ac:dyDescent="0.35">
      <c r="A38" s="3" t="s">
        <v>2868</v>
      </c>
      <c r="B38" s="3" t="str">
        <f>INDEX('Plant data'!D:D,MATCH($A38,'Plant data'!$A:$A,0))</f>
        <v>Alexandria</v>
      </c>
      <c r="C38" s="3" t="str">
        <f>INDEX('Plant data'!E:E,MATCH($A38,'Plant data'!$A:$A,0))</f>
        <v>Alexandria</v>
      </c>
      <c r="D38" s="3" t="str">
        <f>INDEX('Plant data'!F:F,MATCH($A38,'Plant data'!$A:$A,0))</f>
        <v>Egypt</v>
      </c>
      <c r="E38" s="3" t="s">
        <v>2872</v>
      </c>
      <c r="F38" s="3" t="s">
        <v>2873</v>
      </c>
      <c r="G38" s="5" t="s">
        <v>2871</v>
      </c>
      <c r="H38" s="3" t="s">
        <v>29</v>
      </c>
      <c r="I38" s="3" t="s">
        <v>30</v>
      </c>
      <c r="J38" s="3" t="s">
        <v>30</v>
      </c>
      <c r="K38" s="3">
        <v>1997</v>
      </c>
      <c r="L38" s="3">
        <v>28</v>
      </c>
      <c r="M38" s="3" t="s">
        <v>30</v>
      </c>
      <c r="N38" s="3" t="s">
        <v>30</v>
      </c>
      <c r="O38" s="3" t="s">
        <v>30</v>
      </c>
      <c r="P38" s="3" t="s">
        <v>41</v>
      </c>
      <c r="Q38" s="3" t="s">
        <v>41</v>
      </c>
      <c r="R38" s="3" t="s">
        <v>2790</v>
      </c>
      <c r="S38" s="3">
        <v>800</v>
      </c>
      <c r="T38" s="8" t="s">
        <v>31</v>
      </c>
      <c r="U38" s="3" t="s">
        <v>2794</v>
      </c>
      <c r="V38" s="2">
        <f t="shared" si="0"/>
        <v>2037</v>
      </c>
      <c r="W38" s="2"/>
      <c r="X38" s="2"/>
      <c r="Y38" s="2"/>
      <c r="Z38" s="2"/>
      <c r="AA38" s="2"/>
      <c r="AB38" s="2"/>
      <c r="AC38" s="2"/>
    </row>
    <row r="39" spans="1:29" hidden="1" x14ac:dyDescent="0.35">
      <c r="A39" s="3" t="s">
        <v>2868</v>
      </c>
      <c r="B39" s="3" t="str">
        <f>INDEX('Plant data'!D:D,MATCH($A39,'Plant data'!$A:$A,0))</f>
        <v>Alexandria</v>
      </c>
      <c r="C39" s="3" t="str">
        <f>INDEX('Plant data'!E:E,MATCH($A39,'Plant data'!$A:$A,0))</f>
        <v>Alexandria</v>
      </c>
      <c r="D39" s="3" t="str">
        <f>INDEX('Plant data'!F:F,MATCH($A39,'Plant data'!$A:$A,0))</f>
        <v>Egypt</v>
      </c>
      <c r="E39" s="3" t="s">
        <v>2874</v>
      </c>
      <c r="F39" s="3" t="s">
        <v>2875</v>
      </c>
      <c r="G39" s="5" t="s">
        <v>2871</v>
      </c>
      <c r="H39" s="3" t="s">
        <v>29</v>
      </c>
      <c r="I39" s="3" t="s">
        <v>30</v>
      </c>
      <c r="J39" s="3" t="s">
        <v>30</v>
      </c>
      <c r="K39" s="3">
        <v>2000</v>
      </c>
      <c r="L39" s="3">
        <v>25</v>
      </c>
      <c r="M39" s="3" t="s">
        <v>30</v>
      </c>
      <c r="N39" s="3" t="s">
        <v>30</v>
      </c>
      <c r="O39" s="3" t="s">
        <v>30</v>
      </c>
      <c r="P39" s="3" t="s">
        <v>41</v>
      </c>
      <c r="Q39" s="3" t="s">
        <v>41</v>
      </c>
      <c r="R39" s="3" t="s">
        <v>2790</v>
      </c>
      <c r="S39" s="3">
        <v>800</v>
      </c>
      <c r="T39" s="8" t="s">
        <v>31</v>
      </c>
      <c r="U39" s="3" t="s">
        <v>2794</v>
      </c>
      <c r="V39" s="2">
        <f t="shared" si="0"/>
        <v>2040</v>
      </c>
      <c r="W39" s="2"/>
      <c r="X39" s="2"/>
      <c r="Y39" s="2"/>
      <c r="Z39" s="2"/>
      <c r="AA39" s="2"/>
      <c r="AB39" s="2"/>
      <c r="AC39" s="2"/>
    </row>
    <row r="40" spans="1:29" hidden="1" x14ac:dyDescent="0.35">
      <c r="A40" s="3" t="s">
        <v>2876</v>
      </c>
      <c r="B40" s="3" t="str">
        <f>INDEX('Plant data'!D:D,MATCH($A40,'Plant data'!$A:$A,0))</f>
        <v>Ain Sokhna</v>
      </c>
      <c r="C40" s="3" t="str">
        <f>INDEX('Plant data'!E:E,MATCH($A40,'Plant data'!$A:$A,0))</f>
        <v>Suez</v>
      </c>
      <c r="D40" s="3" t="str">
        <f>INDEX('Plant data'!F:F,MATCH($A40,'Plant data'!$A:$A,0))</f>
        <v>Egypt</v>
      </c>
      <c r="E40" s="3" t="s">
        <v>2877</v>
      </c>
      <c r="F40" s="3" t="s">
        <v>2799</v>
      </c>
      <c r="G40" s="5" t="s">
        <v>2878</v>
      </c>
      <c r="H40" s="3" t="s">
        <v>29</v>
      </c>
      <c r="I40" s="3" t="s">
        <v>30</v>
      </c>
      <c r="J40" s="3">
        <v>2009</v>
      </c>
      <c r="K40" s="3">
        <v>2016</v>
      </c>
      <c r="L40" s="3">
        <v>9</v>
      </c>
      <c r="M40" s="3" t="s">
        <v>30</v>
      </c>
      <c r="N40" s="3" t="s">
        <v>30</v>
      </c>
      <c r="O40" s="3" t="s">
        <v>30</v>
      </c>
      <c r="P40" s="3" t="s">
        <v>2879</v>
      </c>
      <c r="Q40" s="3" t="s">
        <v>2880</v>
      </c>
      <c r="R40" s="3" t="s">
        <v>2790</v>
      </c>
      <c r="S40" s="3">
        <v>1900</v>
      </c>
      <c r="T40" s="8" t="s">
        <v>31</v>
      </c>
      <c r="U40" s="3" t="s">
        <v>2794</v>
      </c>
      <c r="V40" s="2">
        <f t="shared" si="0"/>
        <v>2056</v>
      </c>
      <c r="W40" s="2"/>
      <c r="X40" s="2"/>
      <c r="Y40" s="2"/>
      <c r="Z40" s="2"/>
      <c r="AA40" s="2"/>
      <c r="AB40" s="2"/>
      <c r="AC40" s="2"/>
    </row>
    <row r="41" spans="1:29" hidden="1" x14ac:dyDescent="0.35">
      <c r="A41" s="3" t="s">
        <v>2881</v>
      </c>
      <c r="B41" s="3" t="str">
        <f>INDEX('Plant data'!D:D,MATCH($A41,'Plant data'!$A:$A,0))</f>
        <v>Attaka</v>
      </c>
      <c r="C41" s="3" t="str">
        <f>INDEX('Plant data'!E:E,MATCH($A41,'Plant data'!$A:$A,0))</f>
        <v>Suez</v>
      </c>
      <c r="D41" s="3" t="str">
        <f>INDEX('Plant data'!F:F,MATCH($A41,'Plant data'!$A:$A,0))</f>
        <v>Egypt</v>
      </c>
      <c r="E41" s="3" t="s">
        <v>2882</v>
      </c>
      <c r="F41" s="3" t="s">
        <v>2799</v>
      </c>
      <c r="G41" s="5" t="s">
        <v>2883</v>
      </c>
      <c r="H41" s="3" t="s">
        <v>29</v>
      </c>
      <c r="I41" s="3" t="s">
        <v>30</v>
      </c>
      <c r="J41" s="3" t="s">
        <v>30</v>
      </c>
      <c r="K41" s="3">
        <v>2014</v>
      </c>
      <c r="L41" s="3">
        <v>11</v>
      </c>
      <c r="M41" s="3" t="s">
        <v>30</v>
      </c>
      <c r="N41" s="3" t="s">
        <v>30</v>
      </c>
      <c r="O41" s="3" t="s">
        <v>30</v>
      </c>
      <c r="P41" s="3" t="s">
        <v>30</v>
      </c>
      <c r="Q41" s="3" t="s">
        <v>30</v>
      </c>
      <c r="R41" s="3" t="s">
        <v>30</v>
      </c>
      <c r="S41" s="3">
        <v>2100</v>
      </c>
      <c r="T41" s="8" t="s">
        <v>31</v>
      </c>
      <c r="U41" s="3" t="s">
        <v>30</v>
      </c>
      <c r="V41" s="2">
        <f t="shared" si="0"/>
        <v>2054</v>
      </c>
      <c r="W41" s="2"/>
      <c r="X41" s="2"/>
      <c r="Y41" s="2"/>
      <c r="Z41" s="2"/>
      <c r="AA41" s="2"/>
      <c r="AB41" s="2"/>
      <c r="AC41" s="2"/>
    </row>
    <row r="42" spans="1:29" hidden="1" x14ac:dyDescent="0.35">
      <c r="A42" s="3" t="s">
        <v>1817</v>
      </c>
      <c r="B42" s="3" t="e">
        <f>INDEX(#REF!,MATCH($A42,#REF!,0))</f>
        <v>#REF!</v>
      </c>
      <c r="C42" s="3" t="e">
        <f>INDEX(#REF!,MATCH($A42,#REF!,0))</f>
        <v>#REF!</v>
      </c>
      <c r="D42" s="3" t="e">
        <f>INDEX(#REF!,MATCH($A42,#REF!,0))</f>
        <v>#REF!</v>
      </c>
      <c r="E42" s="3" t="s">
        <v>2884</v>
      </c>
      <c r="F42" s="3" t="s">
        <v>2799</v>
      </c>
      <c r="G42" s="3" t="s">
        <v>1819</v>
      </c>
      <c r="H42" s="3" t="s">
        <v>313</v>
      </c>
      <c r="I42" s="3" t="s">
        <v>30</v>
      </c>
      <c r="J42" s="3" t="s">
        <v>30</v>
      </c>
      <c r="K42" s="3" t="s">
        <v>30</v>
      </c>
      <c r="L42" s="3" t="s">
        <v>30</v>
      </c>
      <c r="M42" s="3" t="s">
        <v>30</v>
      </c>
      <c r="N42" s="3" t="s">
        <v>30</v>
      </c>
      <c r="O42" s="3" t="s">
        <v>30</v>
      </c>
      <c r="P42" s="3" t="s">
        <v>30</v>
      </c>
      <c r="Q42" s="3" t="s">
        <v>30</v>
      </c>
      <c r="R42" s="3" t="s">
        <v>30</v>
      </c>
      <c r="S42" s="3">
        <v>2300</v>
      </c>
      <c r="T42" s="8" t="s">
        <v>31</v>
      </c>
      <c r="U42" s="3" t="s">
        <v>30</v>
      </c>
      <c r="V42" s="2" t="str">
        <f t="shared" si="0"/>
        <v/>
      </c>
      <c r="W42" s="2"/>
      <c r="X42" s="2"/>
      <c r="Y42" s="2"/>
      <c r="Z42" s="2"/>
      <c r="AA42" s="2"/>
      <c r="AB42" s="2"/>
      <c r="AC42" s="2"/>
    </row>
    <row r="43" spans="1:29" hidden="1" x14ac:dyDescent="0.35">
      <c r="A43" s="3" t="s">
        <v>2885</v>
      </c>
      <c r="B43" s="3" t="e">
        <f>INDEX(#REF!,MATCH($A43,#REF!,0))</f>
        <v>#REF!</v>
      </c>
      <c r="C43" s="3" t="e">
        <f>INDEX(#REF!,MATCH($A43,#REF!,0))</f>
        <v>#REF!</v>
      </c>
      <c r="D43" s="3" t="e">
        <f>INDEX(#REF!,MATCH($A43,#REF!,0))</f>
        <v>#REF!</v>
      </c>
      <c r="E43" s="3" t="s">
        <v>2886</v>
      </c>
      <c r="F43" s="3" t="s">
        <v>2799</v>
      </c>
      <c r="G43" s="5" t="s">
        <v>2887</v>
      </c>
      <c r="H43" s="3" t="s">
        <v>313</v>
      </c>
      <c r="I43" s="4">
        <v>45078</v>
      </c>
      <c r="J43" s="3">
        <v>2025</v>
      </c>
      <c r="K43" s="3">
        <v>2029</v>
      </c>
      <c r="L43" s="8"/>
      <c r="M43" s="3" t="s">
        <v>30</v>
      </c>
      <c r="N43" s="3" t="s">
        <v>30</v>
      </c>
      <c r="O43" s="3" t="s">
        <v>30</v>
      </c>
      <c r="P43" s="3" t="s">
        <v>30</v>
      </c>
      <c r="Q43" s="3" t="s">
        <v>30</v>
      </c>
      <c r="R43" s="3" t="s">
        <v>2790</v>
      </c>
      <c r="S43" s="8" t="s">
        <v>2841</v>
      </c>
      <c r="T43" s="3" t="s">
        <v>31</v>
      </c>
      <c r="U43" s="3" t="s">
        <v>30</v>
      </c>
      <c r="V43" s="2">
        <f t="shared" si="0"/>
        <v>2069</v>
      </c>
      <c r="W43" s="2"/>
      <c r="X43" s="2"/>
      <c r="Y43" s="2"/>
      <c r="Z43" s="2"/>
      <c r="AA43" s="2"/>
      <c r="AB43" s="2"/>
      <c r="AC43" s="2"/>
    </row>
    <row r="44" spans="1:29" hidden="1" x14ac:dyDescent="0.35">
      <c r="A44" s="3" t="s">
        <v>1821</v>
      </c>
      <c r="B44" s="3" t="e">
        <f>INDEX(#REF!,MATCH($A44,#REF!,0))</f>
        <v>#REF!</v>
      </c>
      <c r="C44" s="3" t="e">
        <f>INDEX(#REF!,MATCH($A44,#REF!,0))</f>
        <v>#REF!</v>
      </c>
      <c r="D44" s="3" t="e">
        <f>INDEX(#REF!,MATCH($A44,#REF!,0))</f>
        <v>#REF!</v>
      </c>
      <c r="E44" s="3" t="s">
        <v>2888</v>
      </c>
      <c r="F44" s="3" t="s">
        <v>2799</v>
      </c>
      <c r="G44" s="5" t="s">
        <v>1823</v>
      </c>
      <c r="H44" s="3" t="s">
        <v>313</v>
      </c>
      <c r="I44" s="3" t="s">
        <v>30</v>
      </c>
      <c r="J44" s="3" t="s">
        <v>30</v>
      </c>
      <c r="K44" s="3" t="s">
        <v>30</v>
      </c>
      <c r="L44" s="3" t="s">
        <v>30</v>
      </c>
      <c r="M44" s="3" t="s">
        <v>30</v>
      </c>
      <c r="N44" s="3" t="s">
        <v>30</v>
      </c>
      <c r="O44" s="3" t="s">
        <v>30</v>
      </c>
      <c r="P44" s="3" t="s">
        <v>30</v>
      </c>
      <c r="Q44" s="3" t="s">
        <v>30</v>
      </c>
      <c r="R44" s="3" t="s">
        <v>30</v>
      </c>
      <c r="S44" s="8" t="s">
        <v>2841</v>
      </c>
      <c r="T44" s="8" t="s">
        <v>31</v>
      </c>
      <c r="U44" s="8" t="s">
        <v>30</v>
      </c>
      <c r="V44" s="2" t="str">
        <f t="shared" si="0"/>
        <v/>
      </c>
      <c r="W44" s="2"/>
      <c r="X44" s="2"/>
      <c r="Y44" s="2"/>
      <c r="Z44" s="2"/>
      <c r="AA44" s="2"/>
      <c r="AB44" s="2"/>
      <c r="AC44" s="2"/>
    </row>
    <row r="45" spans="1:29" hidden="1" x14ac:dyDescent="0.35">
      <c r="A45" s="3" t="s">
        <v>2889</v>
      </c>
      <c r="B45" s="3" t="e">
        <f>INDEX(#REF!,MATCH($A45,#REF!,0))</f>
        <v>#REF!</v>
      </c>
      <c r="C45" s="3" t="e">
        <f>INDEX(#REF!,MATCH($A45,#REF!,0))</f>
        <v>#REF!</v>
      </c>
      <c r="D45" s="3" t="e">
        <f>INDEX(#REF!,MATCH($A45,#REF!,0))</f>
        <v>#REF!</v>
      </c>
      <c r="E45" s="3" t="s">
        <v>2890</v>
      </c>
      <c r="F45" s="3" t="s">
        <v>2799</v>
      </c>
      <c r="G45" s="5" t="s">
        <v>2891</v>
      </c>
      <c r="H45" s="3" t="s">
        <v>313</v>
      </c>
      <c r="I45" s="6">
        <v>44850</v>
      </c>
      <c r="J45" s="3" t="s">
        <v>30</v>
      </c>
      <c r="K45" s="3">
        <v>2026</v>
      </c>
      <c r="L45" s="8"/>
      <c r="M45" s="3" t="s">
        <v>30</v>
      </c>
      <c r="N45" s="3" t="s">
        <v>30</v>
      </c>
      <c r="O45" s="3" t="s">
        <v>30</v>
      </c>
      <c r="P45" s="3" t="s">
        <v>2892</v>
      </c>
      <c r="Q45" s="3" t="s">
        <v>2893</v>
      </c>
      <c r="R45" s="3" t="s">
        <v>2790</v>
      </c>
      <c r="S45" s="3">
        <v>2000</v>
      </c>
      <c r="T45" s="8" t="s">
        <v>31</v>
      </c>
      <c r="U45" s="8" t="s">
        <v>30</v>
      </c>
      <c r="V45" s="2">
        <f t="shared" si="0"/>
        <v>2066</v>
      </c>
      <c r="W45" s="2"/>
      <c r="X45" s="2"/>
      <c r="Y45" s="2"/>
      <c r="Z45" s="2"/>
      <c r="AA45" s="2"/>
      <c r="AB45" s="2"/>
      <c r="AC45" s="2"/>
    </row>
    <row r="46" spans="1:29" hidden="1" x14ac:dyDescent="0.35">
      <c r="A46" s="3" t="s">
        <v>1825</v>
      </c>
      <c r="B46" s="3" t="e">
        <f>INDEX(#REF!,MATCH($A46,#REF!,0))</f>
        <v>#REF!</v>
      </c>
      <c r="C46" s="3" t="e">
        <f>INDEX(#REF!,MATCH($A46,#REF!,0))</f>
        <v>#REF!</v>
      </c>
      <c r="D46" s="3" t="e">
        <f>INDEX(#REF!,MATCH($A46,#REF!,0))</f>
        <v>#REF!</v>
      </c>
      <c r="E46" s="3" t="s">
        <v>2894</v>
      </c>
      <c r="F46" s="3" t="s">
        <v>2799</v>
      </c>
      <c r="G46" s="5" t="s">
        <v>1827</v>
      </c>
      <c r="H46" s="3" t="s">
        <v>64</v>
      </c>
      <c r="I46" s="3">
        <v>2022</v>
      </c>
      <c r="J46" s="3" t="s">
        <v>30</v>
      </c>
      <c r="K46" s="3" t="s">
        <v>30</v>
      </c>
      <c r="L46" s="3" t="s">
        <v>30</v>
      </c>
      <c r="M46" s="3" t="s">
        <v>30</v>
      </c>
      <c r="N46" s="3" t="s">
        <v>30</v>
      </c>
      <c r="O46" s="4">
        <v>45839</v>
      </c>
      <c r="P46" s="3" t="s">
        <v>30</v>
      </c>
      <c r="Q46" s="3" t="s">
        <v>30</v>
      </c>
      <c r="R46" s="3" t="s">
        <v>30</v>
      </c>
      <c r="S46" s="3">
        <v>2500</v>
      </c>
      <c r="T46" s="8" t="s">
        <v>31</v>
      </c>
      <c r="U46" s="8" t="s">
        <v>30</v>
      </c>
      <c r="V46" s="2" t="str">
        <f t="shared" si="0"/>
        <v/>
      </c>
      <c r="W46" s="2"/>
      <c r="X46" s="2"/>
      <c r="Y46" s="2"/>
      <c r="Z46" s="2"/>
      <c r="AA46" s="2"/>
      <c r="AB46" s="2"/>
      <c r="AC46" s="2"/>
    </row>
    <row r="47" spans="1:29" hidden="1" x14ac:dyDescent="0.35">
      <c r="A47" s="3" t="s">
        <v>1863</v>
      </c>
      <c r="B47" s="3" t="e">
        <f>INDEX(#REF!,MATCH($A47,#REF!,0))</f>
        <v>#REF!</v>
      </c>
      <c r="C47" s="3" t="e">
        <f>INDEX(#REF!,MATCH($A47,#REF!,0))</f>
        <v>#REF!</v>
      </c>
      <c r="D47" s="3" t="e">
        <f>INDEX(#REF!,MATCH($A47,#REF!,0))</f>
        <v>#REF!</v>
      </c>
      <c r="E47" s="3" t="s">
        <v>2895</v>
      </c>
      <c r="F47" s="3" t="s">
        <v>2799</v>
      </c>
      <c r="G47" s="5" t="s">
        <v>1865</v>
      </c>
      <c r="H47" s="3" t="s">
        <v>313</v>
      </c>
      <c r="I47" s="6">
        <v>44879</v>
      </c>
      <c r="J47" s="3" t="s">
        <v>30</v>
      </c>
      <c r="K47" s="3" t="s">
        <v>30</v>
      </c>
      <c r="L47" s="3" t="s">
        <v>30</v>
      </c>
      <c r="M47" s="3" t="s">
        <v>30</v>
      </c>
      <c r="N47" s="3" t="s">
        <v>30</v>
      </c>
      <c r="O47" s="3" t="s">
        <v>30</v>
      </c>
      <c r="P47" s="3" t="s">
        <v>30</v>
      </c>
      <c r="Q47" s="3" t="s">
        <v>30</v>
      </c>
      <c r="R47" s="3" t="s">
        <v>30</v>
      </c>
      <c r="S47" s="8" t="s">
        <v>2841</v>
      </c>
      <c r="T47" s="8" t="s">
        <v>31</v>
      </c>
      <c r="U47" s="8" t="s">
        <v>30</v>
      </c>
      <c r="V47" s="2" t="str">
        <f t="shared" si="0"/>
        <v/>
      </c>
      <c r="W47" s="2"/>
      <c r="X47" s="2"/>
      <c r="Y47" s="2"/>
      <c r="Z47" s="2"/>
      <c r="AA47" s="2"/>
      <c r="AB47" s="2"/>
      <c r="AC47" s="2"/>
    </row>
    <row r="48" spans="1:29" hidden="1" x14ac:dyDescent="0.35">
      <c r="A48" s="3" t="s">
        <v>1867</v>
      </c>
      <c r="B48" s="3" t="e">
        <f>INDEX(#REF!,MATCH($A48,#REF!,0))</f>
        <v>#REF!</v>
      </c>
      <c r="C48" s="3" t="e">
        <f>INDEX(#REF!,MATCH($A48,#REF!,0))</f>
        <v>#REF!</v>
      </c>
      <c r="D48" s="3" t="e">
        <f>INDEX(#REF!,MATCH($A48,#REF!,0))</f>
        <v>#REF!</v>
      </c>
      <c r="E48" s="3" t="s">
        <v>2896</v>
      </c>
      <c r="F48" s="3" t="s">
        <v>2799</v>
      </c>
      <c r="G48" s="5" t="s">
        <v>1869</v>
      </c>
      <c r="H48" s="3" t="s">
        <v>53</v>
      </c>
      <c r="I48" s="3" t="s">
        <v>30</v>
      </c>
      <c r="J48" s="3" t="s">
        <v>30</v>
      </c>
      <c r="K48" s="3">
        <v>1978</v>
      </c>
      <c r="L48" s="3">
        <v>47</v>
      </c>
      <c r="M48" s="3" t="s">
        <v>30</v>
      </c>
      <c r="N48" s="3">
        <v>2022</v>
      </c>
      <c r="O48" s="3" t="s">
        <v>30</v>
      </c>
      <c r="P48" s="3" t="s">
        <v>2897</v>
      </c>
      <c r="Q48" s="3" t="s">
        <v>2898</v>
      </c>
      <c r="R48" s="3" t="s">
        <v>30</v>
      </c>
      <c r="S48" s="3">
        <v>675</v>
      </c>
      <c r="T48" s="8" t="s">
        <v>31</v>
      </c>
      <c r="U48" s="3" t="s">
        <v>2794</v>
      </c>
      <c r="V48" s="2">
        <f t="shared" si="0"/>
        <v>2018</v>
      </c>
      <c r="W48" s="2"/>
      <c r="X48" s="2"/>
      <c r="Y48" s="2"/>
      <c r="Z48" s="2"/>
      <c r="AA48" s="2"/>
      <c r="AB48" s="2"/>
      <c r="AC48" s="2"/>
    </row>
    <row r="49" spans="1:29" hidden="1" x14ac:dyDescent="0.35">
      <c r="A49" s="3" t="s">
        <v>1867</v>
      </c>
      <c r="B49" s="3" t="e">
        <f>INDEX(#REF!,MATCH($A49,#REF!,0))</f>
        <v>#REF!</v>
      </c>
      <c r="C49" s="3" t="e">
        <f>INDEX(#REF!,MATCH($A49,#REF!,0))</f>
        <v>#REF!</v>
      </c>
      <c r="D49" s="3" t="e">
        <f>INDEX(#REF!,MATCH($A49,#REF!,0))</f>
        <v>#REF!</v>
      </c>
      <c r="E49" s="3" t="s">
        <v>2899</v>
      </c>
      <c r="F49" s="3" t="s">
        <v>2832</v>
      </c>
      <c r="G49" s="5" t="s">
        <v>1869</v>
      </c>
      <c r="H49" s="3" t="s">
        <v>53</v>
      </c>
      <c r="I49" s="3" t="s">
        <v>30</v>
      </c>
      <c r="J49" s="3" t="s">
        <v>30</v>
      </c>
      <c r="K49" s="3">
        <v>1978</v>
      </c>
      <c r="L49" s="3">
        <v>47</v>
      </c>
      <c r="M49" s="3" t="s">
        <v>30</v>
      </c>
      <c r="N49" s="3">
        <v>2022</v>
      </c>
      <c r="O49" s="3" t="s">
        <v>30</v>
      </c>
      <c r="P49" s="3" t="s">
        <v>2897</v>
      </c>
      <c r="Q49" s="3" t="s">
        <v>2898</v>
      </c>
      <c r="R49" s="3" t="s">
        <v>30</v>
      </c>
      <c r="S49" s="3">
        <v>675</v>
      </c>
      <c r="T49" s="3" t="s">
        <v>31</v>
      </c>
      <c r="U49" s="3" t="s">
        <v>2794</v>
      </c>
      <c r="V49" s="2">
        <f t="shared" si="0"/>
        <v>2018</v>
      </c>
      <c r="W49" s="2"/>
      <c r="X49" s="2"/>
      <c r="Y49" s="2"/>
      <c r="Z49" s="2"/>
      <c r="AA49" s="2"/>
      <c r="AB49" s="2"/>
      <c r="AC49" s="2"/>
    </row>
    <row r="50" spans="1:29" hidden="1" x14ac:dyDescent="0.35">
      <c r="A50" s="3" t="s">
        <v>1877</v>
      </c>
      <c r="B50" s="3" t="str">
        <f>INDEX('Plant data'!D:D,MATCH($A50,'Plant data'!$A:$A,0))</f>
        <v>Bahodopi</v>
      </c>
      <c r="C50" s="3" t="str">
        <f>INDEX('Plant data'!E:E,MATCH($A50,'Plant data'!$A:$A,0))</f>
        <v>Central Sulawesi</v>
      </c>
      <c r="D50" s="3" t="str">
        <f>INDEX('Plant data'!F:F,MATCH($A50,'Plant data'!$A:$A,0))</f>
        <v>Indonesia</v>
      </c>
      <c r="E50" s="3" t="s">
        <v>2900</v>
      </c>
      <c r="F50" s="3" t="s">
        <v>2799</v>
      </c>
      <c r="G50" s="5" t="s">
        <v>1879</v>
      </c>
      <c r="H50" s="3" t="s">
        <v>29</v>
      </c>
      <c r="I50" s="3" t="s">
        <v>30</v>
      </c>
      <c r="J50" s="6">
        <v>44610</v>
      </c>
      <c r="K50" s="3">
        <v>2023</v>
      </c>
      <c r="L50" s="3">
        <v>2</v>
      </c>
      <c r="M50" s="3" t="s">
        <v>30</v>
      </c>
      <c r="N50" s="3" t="s">
        <v>30</v>
      </c>
      <c r="O50" s="3" t="s">
        <v>30</v>
      </c>
      <c r="P50" s="3" t="s">
        <v>30</v>
      </c>
      <c r="Q50" s="3" t="s">
        <v>30</v>
      </c>
      <c r="R50" s="3" t="s">
        <v>30</v>
      </c>
      <c r="S50" s="3">
        <v>1500</v>
      </c>
      <c r="T50" s="8" t="s">
        <v>31</v>
      </c>
      <c r="U50" s="8" t="s">
        <v>30</v>
      </c>
      <c r="V50" s="2">
        <f t="shared" si="0"/>
        <v>2063</v>
      </c>
      <c r="W50" s="2"/>
      <c r="X50" s="2"/>
      <c r="Y50" s="2"/>
      <c r="Z50" s="2"/>
      <c r="AA50" s="2"/>
      <c r="AB50" s="2"/>
      <c r="AC50" s="2"/>
    </row>
    <row r="51" spans="1:29" hidden="1" x14ac:dyDescent="0.35">
      <c r="A51" s="3" t="s">
        <v>1891</v>
      </c>
      <c r="B51" s="3" t="str">
        <f>INDEX('Plant data'!D:D,MATCH($A51,'Plant data'!$A:$A,0))</f>
        <v>Thelkoloi</v>
      </c>
      <c r="C51" s="3" t="str">
        <f>INDEX('Plant data'!E:E,MATCH($A51,'Plant data'!$A:$A,0))</f>
        <v>Odisha</v>
      </c>
      <c r="D51" s="3" t="str">
        <f>INDEX('Plant data'!F:F,MATCH($A51,'Plant data'!$A:$A,0))</f>
        <v>India</v>
      </c>
      <c r="E51" s="3" t="s">
        <v>2901</v>
      </c>
      <c r="F51" s="3" t="s">
        <v>2799</v>
      </c>
      <c r="G51" s="5" t="s">
        <v>1893</v>
      </c>
      <c r="H51" s="3" t="s">
        <v>29</v>
      </c>
      <c r="I51" s="3" t="s">
        <v>30</v>
      </c>
      <c r="J51" s="3" t="s">
        <v>30</v>
      </c>
      <c r="K51" s="3">
        <v>2005</v>
      </c>
      <c r="L51" s="3">
        <v>20</v>
      </c>
      <c r="M51" s="3" t="s">
        <v>30</v>
      </c>
      <c r="N51" s="3" t="s">
        <v>30</v>
      </c>
      <c r="O51" s="3" t="s">
        <v>30</v>
      </c>
      <c r="P51" s="3" t="s">
        <v>2902</v>
      </c>
      <c r="Q51" s="3" t="s">
        <v>30</v>
      </c>
      <c r="R51" s="3" t="s">
        <v>2829</v>
      </c>
      <c r="S51" s="3">
        <v>160</v>
      </c>
      <c r="T51" s="8" t="s">
        <v>31</v>
      </c>
      <c r="U51" s="3" t="s">
        <v>2830</v>
      </c>
      <c r="V51" s="2">
        <f t="shared" si="0"/>
        <v>2045</v>
      </c>
      <c r="W51" s="2"/>
      <c r="X51" s="2"/>
      <c r="Y51" s="2"/>
      <c r="Z51" s="2"/>
      <c r="AA51" s="2"/>
      <c r="AB51" s="2"/>
      <c r="AC51" s="2"/>
    </row>
    <row r="52" spans="1:29" hidden="1" x14ac:dyDescent="0.35">
      <c r="A52" s="3" t="s">
        <v>1891</v>
      </c>
      <c r="B52" s="3" t="str">
        <f>INDEX('Plant data'!D:D,MATCH($A52,'Plant data'!$A:$A,0))</f>
        <v>Thelkoloi</v>
      </c>
      <c r="C52" s="3" t="str">
        <f>INDEX('Plant data'!E:E,MATCH($A52,'Plant data'!$A:$A,0))</f>
        <v>Odisha</v>
      </c>
      <c r="D52" s="3" t="str">
        <f>INDEX('Plant data'!F:F,MATCH($A52,'Plant data'!$A:$A,0))</f>
        <v>India</v>
      </c>
      <c r="E52" s="3" t="s">
        <v>2903</v>
      </c>
      <c r="F52" s="3" t="s">
        <v>2904</v>
      </c>
      <c r="G52" s="5" t="s">
        <v>1893</v>
      </c>
      <c r="H52" s="3" t="s">
        <v>29</v>
      </c>
      <c r="I52" s="3" t="s">
        <v>30</v>
      </c>
      <c r="J52" s="3" t="s">
        <v>30</v>
      </c>
      <c r="K52" s="3">
        <v>2012</v>
      </c>
      <c r="L52" s="3">
        <v>13</v>
      </c>
      <c r="M52" s="3" t="s">
        <v>30</v>
      </c>
      <c r="N52" s="3" t="s">
        <v>30</v>
      </c>
      <c r="O52" s="3" t="s">
        <v>30</v>
      </c>
      <c r="P52" s="3" t="s">
        <v>30</v>
      </c>
      <c r="Q52" s="3" t="s">
        <v>30</v>
      </c>
      <c r="R52" s="3" t="s">
        <v>2829</v>
      </c>
      <c r="S52" s="3">
        <v>160</v>
      </c>
      <c r="T52" s="8" t="s">
        <v>31</v>
      </c>
      <c r="U52" s="3" t="s">
        <v>2830</v>
      </c>
      <c r="V52" s="2">
        <f t="shared" si="0"/>
        <v>2052</v>
      </c>
      <c r="W52" s="2"/>
      <c r="X52" s="2"/>
      <c r="Y52" s="2"/>
      <c r="Z52" s="2"/>
      <c r="AA52" s="2"/>
      <c r="AB52" s="2"/>
      <c r="AC52" s="2"/>
    </row>
    <row r="53" spans="1:29" hidden="1" x14ac:dyDescent="0.35">
      <c r="A53" s="3" t="s">
        <v>1891</v>
      </c>
      <c r="B53" s="3" t="str">
        <f>INDEX('Plant data'!D:D,MATCH($A53,'Plant data'!$A:$A,0))</f>
        <v>Thelkoloi</v>
      </c>
      <c r="C53" s="3" t="str">
        <f>INDEX('Plant data'!E:E,MATCH($A53,'Plant data'!$A:$A,0))</f>
        <v>Odisha</v>
      </c>
      <c r="D53" s="3" t="str">
        <f>INDEX('Plant data'!F:F,MATCH($A53,'Plant data'!$A:$A,0))</f>
        <v>India</v>
      </c>
      <c r="E53" s="3" t="s">
        <v>2905</v>
      </c>
      <c r="F53" s="3" t="s">
        <v>2906</v>
      </c>
      <c r="G53" s="5" t="s">
        <v>1893</v>
      </c>
      <c r="H53" s="3" t="s">
        <v>29</v>
      </c>
      <c r="I53" s="3" t="s">
        <v>30</v>
      </c>
      <c r="J53" s="3" t="s">
        <v>30</v>
      </c>
      <c r="K53" s="3">
        <v>2014</v>
      </c>
      <c r="L53" s="3">
        <v>11</v>
      </c>
      <c r="M53" s="3" t="s">
        <v>30</v>
      </c>
      <c r="N53" s="3" t="s">
        <v>30</v>
      </c>
      <c r="O53" s="3" t="s">
        <v>30</v>
      </c>
      <c r="P53" s="3" t="s">
        <v>30</v>
      </c>
      <c r="Q53" s="3" t="s">
        <v>30</v>
      </c>
      <c r="R53" s="3" t="s">
        <v>2829</v>
      </c>
      <c r="S53" s="3">
        <v>160</v>
      </c>
      <c r="T53" s="8" t="s">
        <v>31</v>
      </c>
      <c r="U53" s="3" t="s">
        <v>2830</v>
      </c>
      <c r="V53" s="2">
        <f t="shared" si="0"/>
        <v>2054</v>
      </c>
      <c r="W53" s="2"/>
      <c r="X53" s="2"/>
      <c r="Y53" s="2"/>
      <c r="Z53" s="2"/>
      <c r="AA53" s="2"/>
      <c r="AB53" s="2"/>
      <c r="AC53" s="2"/>
    </row>
    <row r="54" spans="1:29" hidden="1" x14ac:dyDescent="0.35">
      <c r="A54" s="3" t="s">
        <v>1891</v>
      </c>
      <c r="B54" s="3" t="str">
        <f>INDEX('Plant data'!D:D,MATCH($A54,'Plant data'!$A:$A,0))</f>
        <v>Thelkoloi</v>
      </c>
      <c r="C54" s="3" t="str">
        <f>INDEX('Plant data'!E:E,MATCH($A54,'Plant data'!$A:$A,0))</f>
        <v>Odisha</v>
      </c>
      <c r="D54" s="3" t="str">
        <f>INDEX('Plant data'!F:F,MATCH($A54,'Plant data'!$A:$A,0))</f>
        <v>India</v>
      </c>
      <c r="E54" s="3" t="s">
        <v>2907</v>
      </c>
      <c r="F54" s="3" t="s">
        <v>2908</v>
      </c>
      <c r="G54" s="5" t="s">
        <v>1893</v>
      </c>
      <c r="H54" s="3" t="s">
        <v>29</v>
      </c>
      <c r="I54" s="3" t="s">
        <v>30</v>
      </c>
      <c r="J54" s="3" t="s">
        <v>30</v>
      </c>
      <c r="K54" s="3">
        <v>2014</v>
      </c>
      <c r="L54" s="3">
        <v>11</v>
      </c>
      <c r="M54" s="3" t="s">
        <v>30</v>
      </c>
      <c r="N54" s="3" t="s">
        <v>30</v>
      </c>
      <c r="O54" s="3" t="s">
        <v>30</v>
      </c>
      <c r="P54" s="3" t="s">
        <v>30</v>
      </c>
      <c r="Q54" s="3" t="s">
        <v>30</v>
      </c>
      <c r="R54" s="3" t="s">
        <v>2829</v>
      </c>
      <c r="S54" s="3">
        <v>160</v>
      </c>
      <c r="T54" s="8" t="s">
        <v>31</v>
      </c>
      <c r="U54" s="3" t="s">
        <v>2830</v>
      </c>
      <c r="V54" s="2">
        <f t="shared" si="0"/>
        <v>2054</v>
      </c>
      <c r="W54" s="2"/>
      <c r="X54" s="2"/>
      <c r="Y54" s="2"/>
      <c r="Z54" s="2"/>
      <c r="AA54" s="2"/>
      <c r="AB54" s="2"/>
      <c r="AC54" s="2"/>
    </row>
    <row r="55" spans="1:29" hidden="1" x14ac:dyDescent="0.35">
      <c r="A55" s="3" t="s">
        <v>1891</v>
      </c>
      <c r="B55" s="3" t="str">
        <f>INDEX('Plant data'!D:D,MATCH($A55,'Plant data'!$A:$A,0))</f>
        <v>Thelkoloi</v>
      </c>
      <c r="C55" s="3" t="str">
        <f>INDEX('Plant data'!E:E,MATCH($A55,'Plant data'!$A:$A,0))</f>
        <v>Odisha</v>
      </c>
      <c r="D55" s="3" t="str">
        <f>INDEX('Plant data'!F:F,MATCH($A55,'Plant data'!$A:$A,0))</f>
        <v>India</v>
      </c>
      <c r="E55" s="3" t="s">
        <v>2909</v>
      </c>
      <c r="F55" s="3" t="s">
        <v>2832</v>
      </c>
      <c r="G55" s="5" t="s">
        <v>1893</v>
      </c>
      <c r="H55" s="3" t="s">
        <v>29</v>
      </c>
      <c r="I55" s="3" t="s">
        <v>30</v>
      </c>
      <c r="J55" s="3" t="s">
        <v>30</v>
      </c>
      <c r="K55" s="3">
        <v>2005</v>
      </c>
      <c r="L55" s="3">
        <v>20</v>
      </c>
      <c r="M55" s="3" t="s">
        <v>30</v>
      </c>
      <c r="N55" s="3" t="s">
        <v>30</v>
      </c>
      <c r="O55" s="3" t="s">
        <v>30</v>
      </c>
      <c r="P55" s="3" t="s">
        <v>2902</v>
      </c>
      <c r="Q55" s="3" t="s">
        <v>30</v>
      </c>
      <c r="R55" s="3" t="s">
        <v>2829</v>
      </c>
      <c r="S55" s="3">
        <v>160</v>
      </c>
      <c r="T55" s="8" t="s">
        <v>31</v>
      </c>
      <c r="U55" s="3" t="s">
        <v>2830</v>
      </c>
      <c r="V55" s="2">
        <f t="shared" si="0"/>
        <v>2045</v>
      </c>
      <c r="W55" s="2"/>
      <c r="X55" s="2"/>
      <c r="Y55" s="2"/>
      <c r="Z55" s="2"/>
      <c r="AA55" s="2"/>
      <c r="AB55" s="2"/>
      <c r="AC55" s="2"/>
    </row>
    <row r="56" spans="1:29" hidden="1" x14ac:dyDescent="0.35">
      <c r="A56" s="3" t="s">
        <v>1891</v>
      </c>
      <c r="B56" s="3" t="str">
        <f>INDEX('Plant data'!D:D,MATCH($A56,'Plant data'!$A:$A,0))</f>
        <v>Thelkoloi</v>
      </c>
      <c r="C56" s="3" t="str">
        <f>INDEX('Plant data'!E:E,MATCH($A56,'Plant data'!$A:$A,0))</f>
        <v>Odisha</v>
      </c>
      <c r="D56" s="3" t="str">
        <f>INDEX('Plant data'!F:F,MATCH($A56,'Plant data'!$A:$A,0))</f>
        <v>India</v>
      </c>
      <c r="E56" s="3" t="s">
        <v>2910</v>
      </c>
      <c r="F56" s="3" t="s">
        <v>2911</v>
      </c>
      <c r="G56" s="5" t="s">
        <v>1893</v>
      </c>
      <c r="H56" s="3" t="s">
        <v>29</v>
      </c>
      <c r="I56" s="3" t="s">
        <v>30</v>
      </c>
      <c r="J56" s="3" t="s">
        <v>30</v>
      </c>
      <c r="K56" s="3">
        <v>2005</v>
      </c>
      <c r="L56" s="3">
        <v>20</v>
      </c>
      <c r="M56" s="3" t="s">
        <v>30</v>
      </c>
      <c r="N56" s="3" t="s">
        <v>30</v>
      </c>
      <c r="O56" s="3" t="s">
        <v>30</v>
      </c>
      <c r="P56" s="3" t="s">
        <v>2902</v>
      </c>
      <c r="Q56" s="3" t="s">
        <v>30</v>
      </c>
      <c r="R56" s="3" t="s">
        <v>2829</v>
      </c>
      <c r="S56" s="3">
        <v>160</v>
      </c>
      <c r="T56" s="8" t="s">
        <v>31</v>
      </c>
      <c r="U56" s="3" t="s">
        <v>2830</v>
      </c>
      <c r="V56" s="2">
        <f t="shared" si="0"/>
        <v>2045</v>
      </c>
      <c r="W56" s="2"/>
      <c r="X56" s="2"/>
      <c r="Y56" s="2"/>
      <c r="Z56" s="2"/>
      <c r="AA56" s="2"/>
      <c r="AB56" s="2"/>
      <c r="AC56" s="2"/>
    </row>
    <row r="57" spans="1:29" hidden="1" x14ac:dyDescent="0.35">
      <c r="A57" s="3" t="s">
        <v>1891</v>
      </c>
      <c r="B57" s="3" t="str">
        <f>INDEX('Plant data'!D:D,MATCH($A57,'Plant data'!$A:$A,0))</f>
        <v>Thelkoloi</v>
      </c>
      <c r="C57" s="3" t="str">
        <f>INDEX('Plant data'!E:E,MATCH($A57,'Plant data'!$A:$A,0))</f>
        <v>Odisha</v>
      </c>
      <c r="D57" s="3" t="str">
        <f>INDEX('Plant data'!F:F,MATCH($A57,'Plant data'!$A:$A,0))</f>
        <v>India</v>
      </c>
      <c r="E57" s="3" t="s">
        <v>2912</v>
      </c>
      <c r="F57" s="3" t="s">
        <v>2913</v>
      </c>
      <c r="G57" s="5" t="s">
        <v>1893</v>
      </c>
      <c r="H57" s="3" t="s">
        <v>29</v>
      </c>
      <c r="I57" s="3" t="s">
        <v>30</v>
      </c>
      <c r="J57" s="3" t="s">
        <v>30</v>
      </c>
      <c r="K57" s="3">
        <v>2005</v>
      </c>
      <c r="L57" s="3">
        <v>20</v>
      </c>
      <c r="M57" s="3" t="s">
        <v>30</v>
      </c>
      <c r="N57" s="3" t="s">
        <v>30</v>
      </c>
      <c r="O57" s="3" t="s">
        <v>30</v>
      </c>
      <c r="P57" s="3" t="s">
        <v>2902</v>
      </c>
      <c r="Q57" s="3" t="s">
        <v>30</v>
      </c>
      <c r="R57" s="3" t="s">
        <v>2829</v>
      </c>
      <c r="S57" s="3">
        <v>160</v>
      </c>
      <c r="T57" s="8" t="s">
        <v>31</v>
      </c>
      <c r="U57" s="3" t="s">
        <v>2830</v>
      </c>
      <c r="V57" s="2">
        <f t="shared" si="0"/>
        <v>2045</v>
      </c>
      <c r="W57" s="2"/>
      <c r="X57" s="2"/>
      <c r="Y57" s="2"/>
      <c r="Z57" s="2"/>
      <c r="AA57" s="2"/>
      <c r="AB57" s="2"/>
      <c r="AC57" s="2"/>
    </row>
    <row r="58" spans="1:29" hidden="1" x14ac:dyDescent="0.35">
      <c r="A58" s="3" t="s">
        <v>1891</v>
      </c>
      <c r="B58" s="3" t="str">
        <f>INDEX('Plant data'!D:D,MATCH($A58,'Plant data'!$A:$A,0))</f>
        <v>Thelkoloi</v>
      </c>
      <c r="C58" s="3" t="str">
        <f>INDEX('Plant data'!E:E,MATCH($A58,'Plant data'!$A:$A,0))</f>
        <v>Odisha</v>
      </c>
      <c r="D58" s="3" t="str">
        <f>INDEX('Plant data'!F:F,MATCH($A58,'Plant data'!$A:$A,0))</f>
        <v>India</v>
      </c>
      <c r="E58" s="3" t="s">
        <v>2914</v>
      </c>
      <c r="F58" s="3" t="s">
        <v>2915</v>
      </c>
      <c r="G58" s="5" t="s">
        <v>1893</v>
      </c>
      <c r="H58" s="3" t="s">
        <v>29</v>
      </c>
      <c r="I58" s="3" t="s">
        <v>30</v>
      </c>
      <c r="J58" s="3" t="s">
        <v>30</v>
      </c>
      <c r="K58" s="3">
        <v>2011</v>
      </c>
      <c r="L58" s="3">
        <v>14</v>
      </c>
      <c r="M58" s="3" t="s">
        <v>30</v>
      </c>
      <c r="N58" s="3" t="s">
        <v>30</v>
      </c>
      <c r="O58" s="3" t="s">
        <v>30</v>
      </c>
      <c r="P58" s="3" t="s">
        <v>30</v>
      </c>
      <c r="Q58" s="3" t="s">
        <v>30</v>
      </c>
      <c r="R58" s="3" t="s">
        <v>2829</v>
      </c>
      <c r="S58" s="3">
        <v>160</v>
      </c>
      <c r="T58" s="8" t="s">
        <v>31</v>
      </c>
      <c r="U58" s="3" t="s">
        <v>2830</v>
      </c>
      <c r="V58" s="2">
        <f t="shared" si="0"/>
        <v>2051</v>
      </c>
      <c r="W58" s="2"/>
      <c r="X58" s="2"/>
      <c r="Y58" s="2"/>
      <c r="Z58" s="2"/>
      <c r="AA58" s="2"/>
      <c r="AB58" s="2"/>
      <c r="AC58" s="2"/>
    </row>
    <row r="59" spans="1:29" hidden="1" x14ac:dyDescent="0.35">
      <c r="A59" s="3" t="s">
        <v>1891</v>
      </c>
      <c r="B59" s="3" t="str">
        <f>INDEX('Plant data'!D:D,MATCH($A59,'Plant data'!$A:$A,0))</f>
        <v>Thelkoloi</v>
      </c>
      <c r="C59" s="3" t="str">
        <f>INDEX('Plant data'!E:E,MATCH($A59,'Plant data'!$A:$A,0))</f>
        <v>Odisha</v>
      </c>
      <c r="D59" s="3" t="str">
        <f>INDEX('Plant data'!F:F,MATCH($A59,'Plant data'!$A:$A,0))</f>
        <v>India</v>
      </c>
      <c r="E59" s="3" t="s">
        <v>2916</v>
      </c>
      <c r="F59" s="3" t="s">
        <v>2917</v>
      </c>
      <c r="G59" s="5" t="s">
        <v>1893</v>
      </c>
      <c r="H59" s="3" t="s">
        <v>29</v>
      </c>
      <c r="I59" s="3" t="s">
        <v>30</v>
      </c>
      <c r="J59" s="3" t="s">
        <v>30</v>
      </c>
      <c r="K59" s="3">
        <v>2011</v>
      </c>
      <c r="L59" s="3">
        <v>14</v>
      </c>
      <c r="M59" s="3" t="s">
        <v>30</v>
      </c>
      <c r="N59" s="3" t="s">
        <v>30</v>
      </c>
      <c r="O59" s="3" t="s">
        <v>30</v>
      </c>
      <c r="P59" s="3" t="s">
        <v>30</v>
      </c>
      <c r="Q59" s="3" t="s">
        <v>30</v>
      </c>
      <c r="R59" s="3" t="s">
        <v>2829</v>
      </c>
      <c r="S59" s="3">
        <v>160</v>
      </c>
      <c r="T59" s="8" t="s">
        <v>31</v>
      </c>
      <c r="U59" s="3" t="s">
        <v>2830</v>
      </c>
      <c r="V59" s="2">
        <f t="shared" si="0"/>
        <v>2051</v>
      </c>
      <c r="W59" s="2"/>
      <c r="X59" s="2"/>
      <c r="Y59" s="2"/>
      <c r="Z59" s="2"/>
      <c r="AA59" s="2"/>
      <c r="AB59" s="2"/>
      <c r="AC59" s="2"/>
    </row>
    <row r="60" spans="1:29" hidden="1" x14ac:dyDescent="0.35">
      <c r="A60" s="3" t="s">
        <v>1891</v>
      </c>
      <c r="B60" s="3" t="str">
        <f>INDEX('Plant data'!D:D,MATCH($A60,'Plant data'!$A:$A,0))</f>
        <v>Thelkoloi</v>
      </c>
      <c r="C60" s="3" t="str">
        <f>INDEX('Plant data'!E:E,MATCH($A60,'Plant data'!$A:$A,0))</f>
        <v>Odisha</v>
      </c>
      <c r="D60" s="3" t="str">
        <f>INDEX('Plant data'!F:F,MATCH($A60,'Plant data'!$A:$A,0))</f>
        <v>India</v>
      </c>
      <c r="E60" s="3" t="s">
        <v>2918</v>
      </c>
      <c r="F60" s="3" t="s">
        <v>2919</v>
      </c>
      <c r="G60" s="5" t="s">
        <v>1893</v>
      </c>
      <c r="H60" s="3" t="s">
        <v>29</v>
      </c>
      <c r="I60" s="3" t="s">
        <v>30</v>
      </c>
      <c r="J60" s="3" t="s">
        <v>30</v>
      </c>
      <c r="K60" s="3">
        <v>2011</v>
      </c>
      <c r="L60" s="3">
        <v>14</v>
      </c>
      <c r="M60" s="3" t="s">
        <v>30</v>
      </c>
      <c r="N60" s="3" t="s">
        <v>30</v>
      </c>
      <c r="O60" s="3" t="s">
        <v>30</v>
      </c>
      <c r="P60" s="3" t="s">
        <v>30</v>
      </c>
      <c r="Q60" s="3" t="s">
        <v>30</v>
      </c>
      <c r="R60" s="3" t="s">
        <v>2829</v>
      </c>
      <c r="S60" s="3">
        <v>160</v>
      </c>
      <c r="T60" s="8" t="s">
        <v>31</v>
      </c>
      <c r="U60" s="3" t="s">
        <v>2830</v>
      </c>
      <c r="V60" s="2">
        <f t="shared" si="0"/>
        <v>2051</v>
      </c>
      <c r="W60" s="2"/>
      <c r="X60" s="2"/>
      <c r="Y60" s="2"/>
      <c r="Z60" s="2"/>
      <c r="AA60" s="2"/>
      <c r="AB60" s="2"/>
      <c r="AC60" s="2"/>
    </row>
    <row r="61" spans="1:29" hidden="1" x14ac:dyDescent="0.35">
      <c r="A61" s="3" t="s">
        <v>1891</v>
      </c>
      <c r="B61" s="3" t="str">
        <f>INDEX('Plant data'!D:D,MATCH($A61,'Plant data'!$A:$A,0))</f>
        <v>Thelkoloi</v>
      </c>
      <c r="C61" s="3" t="str">
        <f>INDEX('Plant data'!E:E,MATCH($A61,'Plant data'!$A:$A,0))</f>
        <v>Odisha</v>
      </c>
      <c r="D61" s="3" t="str">
        <f>INDEX('Plant data'!F:F,MATCH($A61,'Plant data'!$A:$A,0))</f>
        <v>India</v>
      </c>
      <c r="E61" s="3" t="s">
        <v>2920</v>
      </c>
      <c r="F61" s="3" t="s">
        <v>2921</v>
      </c>
      <c r="G61" s="5" t="s">
        <v>1893</v>
      </c>
      <c r="H61" s="3" t="s">
        <v>29</v>
      </c>
      <c r="I61" s="3" t="s">
        <v>30</v>
      </c>
      <c r="J61" s="3" t="s">
        <v>30</v>
      </c>
      <c r="K61" s="3">
        <v>2012</v>
      </c>
      <c r="L61" s="3">
        <v>13</v>
      </c>
      <c r="M61" s="3" t="s">
        <v>30</v>
      </c>
      <c r="N61" s="3" t="s">
        <v>30</v>
      </c>
      <c r="O61" s="3" t="s">
        <v>30</v>
      </c>
      <c r="P61" s="3" t="s">
        <v>30</v>
      </c>
      <c r="Q61" s="3" t="s">
        <v>30</v>
      </c>
      <c r="R61" s="3" t="s">
        <v>2829</v>
      </c>
      <c r="S61" s="3">
        <v>160</v>
      </c>
      <c r="T61" s="8" t="s">
        <v>31</v>
      </c>
      <c r="U61" s="3" t="s">
        <v>2830</v>
      </c>
      <c r="V61" s="2">
        <f t="shared" si="0"/>
        <v>2052</v>
      </c>
      <c r="W61" s="2"/>
      <c r="X61" s="2"/>
      <c r="Y61" s="2"/>
      <c r="Z61" s="2"/>
      <c r="AA61" s="2"/>
      <c r="AB61" s="2"/>
      <c r="AC61" s="2"/>
    </row>
    <row r="62" spans="1:29" hidden="1" x14ac:dyDescent="0.35">
      <c r="A62" s="3" t="s">
        <v>1891</v>
      </c>
      <c r="B62" s="3" t="str">
        <f>INDEX('Plant data'!D:D,MATCH($A62,'Plant data'!$A:$A,0))</f>
        <v>Thelkoloi</v>
      </c>
      <c r="C62" s="3" t="str">
        <f>INDEX('Plant data'!E:E,MATCH($A62,'Plant data'!$A:$A,0))</f>
        <v>Odisha</v>
      </c>
      <c r="D62" s="3" t="str">
        <f>INDEX('Plant data'!F:F,MATCH($A62,'Plant data'!$A:$A,0))</f>
        <v>India</v>
      </c>
      <c r="E62" s="3" t="s">
        <v>2922</v>
      </c>
      <c r="F62" s="3" t="s">
        <v>2923</v>
      </c>
      <c r="G62" s="5" t="s">
        <v>1893</v>
      </c>
      <c r="H62" s="3" t="s">
        <v>29</v>
      </c>
      <c r="I62" s="3" t="s">
        <v>30</v>
      </c>
      <c r="J62" s="3" t="s">
        <v>30</v>
      </c>
      <c r="K62" s="3">
        <v>2012</v>
      </c>
      <c r="L62" s="3">
        <v>13</v>
      </c>
      <c r="M62" s="3" t="s">
        <v>30</v>
      </c>
      <c r="N62" s="3" t="s">
        <v>30</v>
      </c>
      <c r="O62" s="3" t="s">
        <v>30</v>
      </c>
      <c r="P62" s="3" t="s">
        <v>30</v>
      </c>
      <c r="Q62" s="3" t="s">
        <v>30</v>
      </c>
      <c r="R62" s="3" t="s">
        <v>2829</v>
      </c>
      <c r="S62" s="3">
        <v>160</v>
      </c>
      <c r="T62" s="8" t="s">
        <v>31</v>
      </c>
      <c r="U62" s="3" t="s">
        <v>2830</v>
      </c>
      <c r="V62" s="2">
        <f t="shared" si="0"/>
        <v>2052</v>
      </c>
      <c r="W62" s="2"/>
      <c r="X62" s="2"/>
      <c r="Y62" s="2"/>
      <c r="Z62" s="2"/>
      <c r="AA62" s="2"/>
      <c r="AB62" s="2"/>
      <c r="AC62" s="2"/>
    </row>
    <row r="63" spans="1:29" hidden="1" x14ac:dyDescent="0.35">
      <c r="A63" s="3" t="s">
        <v>1895</v>
      </c>
      <c r="B63" s="3" t="str">
        <f>INDEX('Plant data'!D:D,MATCH($A63,'Plant data'!$A:$A,0))</f>
        <v>Meramandali</v>
      </c>
      <c r="C63" s="3" t="str">
        <f>INDEX('Plant data'!E:E,MATCH($A63,'Plant data'!$A:$A,0))</f>
        <v>Odisha</v>
      </c>
      <c r="D63" s="3" t="str">
        <f>INDEX('Plant data'!F:F,MATCH($A63,'Plant data'!$A:$A,0))</f>
        <v>India</v>
      </c>
      <c r="E63" s="3" t="s">
        <v>2924</v>
      </c>
      <c r="F63" s="3" t="s">
        <v>2799</v>
      </c>
      <c r="G63" s="5" t="s">
        <v>1897</v>
      </c>
      <c r="H63" s="3" t="s">
        <v>29</v>
      </c>
      <c r="I63" s="3" t="s">
        <v>30</v>
      </c>
      <c r="J63" s="3" t="s">
        <v>30</v>
      </c>
      <c r="K63" s="3">
        <v>2007</v>
      </c>
      <c r="L63" s="3">
        <v>18</v>
      </c>
      <c r="M63" s="3" t="s">
        <v>30</v>
      </c>
      <c r="N63" s="3" t="s">
        <v>30</v>
      </c>
      <c r="O63" s="3" t="s">
        <v>30</v>
      </c>
      <c r="P63" s="3" t="s">
        <v>30</v>
      </c>
      <c r="Q63" s="3" t="s">
        <v>2925</v>
      </c>
      <c r="R63" s="3" t="s">
        <v>2829</v>
      </c>
      <c r="S63" s="3">
        <v>150</v>
      </c>
      <c r="T63" s="8" t="s">
        <v>31</v>
      </c>
      <c r="U63" s="3" t="s">
        <v>2830</v>
      </c>
      <c r="V63" s="2">
        <f t="shared" si="0"/>
        <v>2047</v>
      </c>
      <c r="W63" s="2"/>
      <c r="X63" s="2"/>
      <c r="Y63" s="2"/>
      <c r="Z63" s="2"/>
      <c r="AA63" s="2"/>
      <c r="AB63" s="2"/>
      <c r="AC63" s="2"/>
    </row>
    <row r="64" spans="1:29" hidden="1" x14ac:dyDescent="0.35">
      <c r="A64" s="3" t="s">
        <v>1895</v>
      </c>
      <c r="B64" s="3" t="str">
        <f>INDEX('Plant data'!D:D,MATCH($A64,'Plant data'!$A:$A,0))</f>
        <v>Meramandali</v>
      </c>
      <c r="C64" s="3" t="str">
        <f>INDEX('Plant data'!E:E,MATCH($A64,'Plant data'!$A:$A,0))</f>
        <v>Odisha</v>
      </c>
      <c r="D64" s="3" t="str">
        <f>INDEX('Plant data'!F:F,MATCH($A64,'Plant data'!$A:$A,0))</f>
        <v>India</v>
      </c>
      <c r="E64" s="3" t="s">
        <v>2926</v>
      </c>
      <c r="F64" s="3" t="s">
        <v>2904</v>
      </c>
      <c r="G64" s="5" t="s">
        <v>1897</v>
      </c>
      <c r="H64" s="3" t="s">
        <v>29</v>
      </c>
      <c r="I64" s="3" t="s">
        <v>30</v>
      </c>
      <c r="J64" s="3" t="s">
        <v>30</v>
      </c>
      <c r="K64" s="3">
        <v>2007</v>
      </c>
      <c r="L64" s="3">
        <v>18</v>
      </c>
      <c r="M64" s="3" t="s">
        <v>30</v>
      </c>
      <c r="N64" s="3" t="s">
        <v>30</v>
      </c>
      <c r="O64" s="3" t="s">
        <v>30</v>
      </c>
      <c r="P64" s="3" t="s">
        <v>30</v>
      </c>
      <c r="Q64" s="3" t="s">
        <v>2925</v>
      </c>
      <c r="R64" s="3" t="s">
        <v>2829</v>
      </c>
      <c r="S64" s="3">
        <v>150</v>
      </c>
      <c r="T64" s="8" t="s">
        <v>31</v>
      </c>
      <c r="U64" s="3" t="s">
        <v>2830</v>
      </c>
      <c r="V64" s="2">
        <f t="shared" si="0"/>
        <v>2047</v>
      </c>
      <c r="W64" s="2"/>
      <c r="X64" s="2"/>
      <c r="Y64" s="2"/>
      <c r="Z64" s="2"/>
      <c r="AA64" s="2"/>
      <c r="AB64" s="2"/>
      <c r="AC64" s="2"/>
    </row>
    <row r="65" spans="1:29" hidden="1" x14ac:dyDescent="0.35">
      <c r="A65" s="3" t="s">
        <v>1895</v>
      </c>
      <c r="B65" s="3" t="e">
        <f>INDEX(#REF!,MATCH($A65,#REF!,0))</f>
        <v>#REF!</v>
      </c>
      <c r="C65" s="3" t="e">
        <f>INDEX(#REF!,MATCH($A65,#REF!,0))</f>
        <v>#REF!</v>
      </c>
      <c r="D65" s="3" t="e">
        <f>INDEX(#REF!,MATCH($A65,#REF!,0))</f>
        <v>#REF!</v>
      </c>
      <c r="E65" s="3" t="s">
        <v>2927</v>
      </c>
      <c r="F65" s="3" t="s">
        <v>2906</v>
      </c>
      <c r="G65" s="5" t="s">
        <v>1897</v>
      </c>
      <c r="H65" s="3" t="s">
        <v>313</v>
      </c>
      <c r="I65" s="3" t="s">
        <v>30</v>
      </c>
      <c r="J65" s="3" t="s">
        <v>30</v>
      </c>
      <c r="K65" s="3">
        <v>2030</v>
      </c>
      <c r="L65" s="8"/>
      <c r="M65" s="3" t="s">
        <v>30</v>
      </c>
      <c r="N65" s="3" t="s">
        <v>30</v>
      </c>
      <c r="O65" s="3" t="s">
        <v>30</v>
      </c>
      <c r="P65" s="3" t="s">
        <v>30</v>
      </c>
      <c r="Q65" s="3" t="s">
        <v>41</v>
      </c>
      <c r="R65" s="3" t="s">
        <v>2790</v>
      </c>
      <c r="S65" s="3">
        <v>1600</v>
      </c>
      <c r="T65" s="8" t="s">
        <v>31</v>
      </c>
      <c r="U65" s="3" t="s">
        <v>2824</v>
      </c>
      <c r="V65" s="2">
        <f t="shared" si="0"/>
        <v>2070</v>
      </c>
      <c r="W65" s="2"/>
      <c r="X65" s="2"/>
      <c r="Y65" s="2"/>
      <c r="Z65" s="2"/>
      <c r="AA65" s="2"/>
      <c r="AB65" s="2"/>
      <c r="AC65" s="2"/>
    </row>
    <row r="66" spans="1:29" hidden="1" x14ac:dyDescent="0.35">
      <c r="A66" s="3" t="s">
        <v>1895</v>
      </c>
      <c r="B66" s="3" t="str">
        <f>INDEX('Plant data'!D:D,MATCH($A66,'Plant data'!$A:$A,0))</f>
        <v>Meramandali</v>
      </c>
      <c r="C66" s="3" t="str">
        <f>INDEX('Plant data'!E:E,MATCH($A66,'Plant data'!$A:$A,0))</f>
        <v>Odisha</v>
      </c>
      <c r="D66" s="3" t="str">
        <f>INDEX('Plant data'!F:F,MATCH($A66,'Plant data'!$A:$A,0))</f>
        <v>India</v>
      </c>
      <c r="E66" s="3" t="s">
        <v>2928</v>
      </c>
      <c r="F66" s="3" t="s">
        <v>2832</v>
      </c>
      <c r="G66" s="5" t="s">
        <v>1897</v>
      </c>
      <c r="H66" s="3" t="s">
        <v>29</v>
      </c>
      <c r="I66" s="3" t="s">
        <v>30</v>
      </c>
      <c r="J66" s="3" t="s">
        <v>30</v>
      </c>
      <c r="K66" s="3">
        <v>2007</v>
      </c>
      <c r="L66" s="3">
        <v>18</v>
      </c>
      <c r="M66" s="3" t="s">
        <v>30</v>
      </c>
      <c r="N66" s="3" t="s">
        <v>30</v>
      </c>
      <c r="O66" s="3" t="s">
        <v>30</v>
      </c>
      <c r="P66" s="3" t="s">
        <v>30</v>
      </c>
      <c r="Q66" s="3" t="s">
        <v>2925</v>
      </c>
      <c r="R66" s="3" t="s">
        <v>2829</v>
      </c>
      <c r="S66" s="3">
        <v>150</v>
      </c>
      <c r="T66" s="8" t="s">
        <v>31</v>
      </c>
      <c r="U66" s="3" t="s">
        <v>2830</v>
      </c>
      <c r="V66" s="2">
        <f t="shared" si="0"/>
        <v>2047</v>
      </c>
      <c r="W66" s="2"/>
      <c r="X66" s="2"/>
      <c r="Y66" s="2"/>
      <c r="Z66" s="2"/>
      <c r="AA66" s="2"/>
      <c r="AB66" s="2"/>
      <c r="AC66" s="2"/>
    </row>
    <row r="67" spans="1:29" hidden="1" x14ac:dyDescent="0.35">
      <c r="A67" s="3" t="s">
        <v>1895</v>
      </c>
      <c r="B67" s="3" t="str">
        <f>INDEX('Plant data'!D:D,MATCH($A67,'Plant data'!$A:$A,0))</f>
        <v>Meramandali</v>
      </c>
      <c r="C67" s="3" t="str">
        <f>INDEX('Plant data'!E:E,MATCH($A67,'Plant data'!$A:$A,0))</f>
        <v>Odisha</v>
      </c>
      <c r="D67" s="3" t="str">
        <f>INDEX('Plant data'!F:F,MATCH($A67,'Plant data'!$A:$A,0))</f>
        <v>India</v>
      </c>
      <c r="E67" s="3" t="s">
        <v>2929</v>
      </c>
      <c r="F67" s="3" t="s">
        <v>2911</v>
      </c>
      <c r="G67" s="5" t="s">
        <v>1897</v>
      </c>
      <c r="H67" s="3" t="s">
        <v>29</v>
      </c>
      <c r="I67" s="3" t="s">
        <v>30</v>
      </c>
      <c r="J67" s="3" t="s">
        <v>30</v>
      </c>
      <c r="K67" s="3">
        <v>2007</v>
      </c>
      <c r="L67" s="3">
        <v>18</v>
      </c>
      <c r="M67" s="3" t="s">
        <v>30</v>
      </c>
      <c r="N67" s="3" t="s">
        <v>30</v>
      </c>
      <c r="O67" s="3" t="s">
        <v>30</v>
      </c>
      <c r="P67" s="3" t="s">
        <v>30</v>
      </c>
      <c r="Q67" s="3" t="s">
        <v>2925</v>
      </c>
      <c r="R67" s="3" t="s">
        <v>2829</v>
      </c>
      <c r="S67" s="3">
        <v>150</v>
      </c>
      <c r="T67" s="8" t="s">
        <v>31</v>
      </c>
      <c r="U67" s="3" t="s">
        <v>2830</v>
      </c>
      <c r="V67" s="2">
        <f t="shared" ref="V67:V130" si="1">IFERROR(K67+40,"")</f>
        <v>2047</v>
      </c>
      <c r="W67" s="2"/>
      <c r="X67" s="2"/>
      <c r="Y67" s="2"/>
      <c r="Z67" s="2"/>
      <c r="AA67" s="2"/>
      <c r="AB67" s="2"/>
      <c r="AC67" s="2"/>
    </row>
    <row r="68" spans="1:29" hidden="1" x14ac:dyDescent="0.35">
      <c r="A68" s="3" t="s">
        <v>1895</v>
      </c>
      <c r="B68" s="3" t="str">
        <f>INDEX('Plant data'!D:D,MATCH($A68,'Plant data'!$A:$A,0))</f>
        <v>Meramandali</v>
      </c>
      <c r="C68" s="3" t="str">
        <f>INDEX('Plant data'!E:E,MATCH($A68,'Plant data'!$A:$A,0))</f>
        <v>Odisha</v>
      </c>
      <c r="D68" s="3" t="str">
        <f>INDEX('Plant data'!F:F,MATCH($A68,'Plant data'!$A:$A,0))</f>
        <v>India</v>
      </c>
      <c r="E68" s="3" t="s">
        <v>2930</v>
      </c>
      <c r="F68" s="3" t="s">
        <v>2913</v>
      </c>
      <c r="G68" s="5" t="s">
        <v>1897</v>
      </c>
      <c r="H68" s="3" t="s">
        <v>29</v>
      </c>
      <c r="I68" s="3" t="s">
        <v>30</v>
      </c>
      <c r="J68" s="3" t="s">
        <v>30</v>
      </c>
      <c r="K68" s="3">
        <v>2007</v>
      </c>
      <c r="L68" s="3">
        <v>18</v>
      </c>
      <c r="M68" s="3" t="s">
        <v>30</v>
      </c>
      <c r="N68" s="3" t="s">
        <v>30</v>
      </c>
      <c r="O68" s="3" t="s">
        <v>30</v>
      </c>
      <c r="P68" s="3" t="s">
        <v>30</v>
      </c>
      <c r="Q68" s="3" t="s">
        <v>2925</v>
      </c>
      <c r="R68" s="3" t="s">
        <v>2829</v>
      </c>
      <c r="S68" s="3">
        <v>150</v>
      </c>
      <c r="T68" s="8" t="s">
        <v>31</v>
      </c>
      <c r="U68" s="3" t="s">
        <v>2830</v>
      </c>
      <c r="V68" s="2">
        <f t="shared" si="1"/>
        <v>2047</v>
      </c>
      <c r="W68" s="2"/>
      <c r="X68" s="2"/>
      <c r="Y68" s="2"/>
      <c r="Z68" s="2"/>
      <c r="AA68" s="2"/>
      <c r="AB68" s="2"/>
      <c r="AC68" s="2"/>
    </row>
    <row r="69" spans="1:29" hidden="1" x14ac:dyDescent="0.35">
      <c r="A69" s="3" t="s">
        <v>1895</v>
      </c>
      <c r="B69" s="3" t="str">
        <f>INDEX('Plant data'!D:D,MATCH($A69,'Plant data'!$A:$A,0))</f>
        <v>Meramandali</v>
      </c>
      <c r="C69" s="3" t="str">
        <f>INDEX('Plant data'!E:E,MATCH($A69,'Plant data'!$A:$A,0))</f>
        <v>Odisha</v>
      </c>
      <c r="D69" s="3" t="str">
        <f>INDEX('Plant data'!F:F,MATCH($A69,'Plant data'!$A:$A,0))</f>
        <v>India</v>
      </c>
      <c r="E69" s="3" t="s">
        <v>2931</v>
      </c>
      <c r="F69" s="3" t="s">
        <v>2915</v>
      </c>
      <c r="G69" s="5" t="s">
        <v>1897</v>
      </c>
      <c r="H69" s="3" t="s">
        <v>29</v>
      </c>
      <c r="I69" s="3" t="s">
        <v>30</v>
      </c>
      <c r="J69" s="3" t="s">
        <v>30</v>
      </c>
      <c r="K69" s="3">
        <v>2007</v>
      </c>
      <c r="L69" s="3">
        <v>18</v>
      </c>
      <c r="M69" s="3" t="s">
        <v>30</v>
      </c>
      <c r="N69" s="3" t="s">
        <v>30</v>
      </c>
      <c r="O69" s="3" t="s">
        <v>30</v>
      </c>
      <c r="P69" s="3" t="s">
        <v>30</v>
      </c>
      <c r="Q69" s="3" t="s">
        <v>2925</v>
      </c>
      <c r="R69" s="3" t="s">
        <v>2829</v>
      </c>
      <c r="S69" s="3">
        <v>150</v>
      </c>
      <c r="T69" s="8" t="s">
        <v>31</v>
      </c>
      <c r="U69" s="3" t="s">
        <v>2830</v>
      </c>
      <c r="V69" s="2">
        <f t="shared" si="1"/>
        <v>2047</v>
      </c>
      <c r="W69" s="2"/>
      <c r="X69" s="2"/>
      <c r="Y69" s="2"/>
      <c r="Z69" s="2"/>
      <c r="AA69" s="2"/>
      <c r="AB69" s="2"/>
      <c r="AC69" s="2"/>
    </row>
    <row r="70" spans="1:29" hidden="1" x14ac:dyDescent="0.35">
      <c r="A70" s="3" t="s">
        <v>1895</v>
      </c>
      <c r="B70" s="3" t="str">
        <f>INDEX('Plant data'!D:D,MATCH($A70,'Plant data'!$A:$A,0))</f>
        <v>Meramandali</v>
      </c>
      <c r="C70" s="3" t="str">
        <f>INDEX('Plant data'!E:E,MATCH($A70,'Plant data'!$A:$A,0))</f>
        <v>Odisha</v>
      </c>
      <c r="D70" s="3" t="str">
        <f>INDEX('Plant data'!F:F,MATCH($A70,'Plant data'!$A:$A,0))</f>
        <v>India</v>
      </c>
      <c r="E70" s="3" t="s">
        <v>2932</v>
      </c>
      <c r="F70" s="3" t="s">
        <v>2917</v>
      </c>
      <c r="G70" s="5" t="s">
        <v>1897</v>
      </c>
      <c r="H70" s="3" t="s">
        <v>29</v>
      </c>
      <c r="I70" s="3" t="s">
        <v>30</v>
      </c>
      <c r="J70" s="3" t="s">
        <v>30</v>
      </c>
      <c r="K70" s="3">
        <v>2007</v>
      </c>
      <c r="L70" s="3">
        <v>18</v>
      </c>
      <c r="M70" s="3" t="s">
        <v>30</v>
      </c>
      <c r="N70" s="3" t="s">
        <v>30</v>
      </c>
      <c r="O70" s="3" t="s">
        <v>30</v>
      </c>
      <c r="P70" s="3" t="s">
        <v>30</v>
      </c>
      <c r="Q70" s="3" t="s">
        <v>2925</v>
      </c>
      <c r="R70" s="3" t="s">
        <v>2829</v>
      </c>
      <c r="S70" s="3">
        <v>150</v>
      </c>
      <c r="T70" s="8" t="s">
        <v>31</v>
      </c>
      <c r="U70" s="3" t="s">
        <v>2830</v>
      </c>
      <c r="V70" s="2">
        <f t="shared" si="1"/>
        <v>2047</v>
      </c>
      <c r="W70" s="2"/>
      <c r="X70" s="2"/>
      <c r="Y70" s="2"/>
      <c r="Z70" s="2"/>
      <c r="AA70" s="2"/>
      <c r="AB70" s="2"/>
      <c r="AC70" s="2"/>
    </row>
    <row r="71" spans="1:29" hidden="1" x14ac:dyDescent="0.35">
      <c r="A71" s="3" t="s">
        <v>1895</v>
      </c>
      <c r="B71" s="3" t="str">
        <f>INDEX('Plant data'!D:D,MATCH($A71,'Plant data'!$A:$A,0))</f>
        <v>Meramandali</v>
      </c>
      <c r="C71" s="3" t="str">
        <f>INDEX('Plant data'!E:E,MATCH($A71,'Plant data'!$A:$A,0))</f>
        <v>Odisha</v>
      </c>
      <c r="D71" s="3" t="str">
        <f>INDEX('Plant data'!F:F,MATCH($A71,'Plant data'!$A:$A,0))</f>
        <v>India</v>
      </c>
      <c r="E71" s="3" t="s">
        <v>2933</v>
      </c>
      <c r="F71" s="3" t="s">
        <v>2919</v>
      </c>
      <c r="G71" s="5" t="s">
        <v>1897</v>
      </c>
      <c r="H71" s="3" t="s">
        <v>29</v>
      </c>
      <c r="I71" s="3" t="s">
        <v>30</v>
      </c>
      <c r="J71" s="3" t="s">
        <v>30</v>
      </c>
      <c r="K71" s="3">
        <v>2007</v>
      </c>
      <c r="L71" s="3">
        <v>18</v>
      </c>
      <c r="M71" s="3" t="s">
        <v>30</v>
      </c>
      <c r="N71" s="3" t="s">
        <v>30</v>
      </c>
      <c r="O71" s="3" t="s">
        <v>30</v>
      </c>
      <c r="P71" s="3" t="s">
        <v>30</v>
      </c>
      <c r="Q71" s="3" t="s">
        <v>2925</v>
      </c>
      <c r="R71" s="3" t="s">
        <v>2829</v>
      </c>
      <c r="S71" s="3">
        <v>150</v>
      </c>
      <c r="T71" s="8" t="s">
        <v>31</v>
      </c>
      <c r="U71" s="3" t="s">
        <v>2830</v>
      </c>
      <c r="V71" s="2">
        <f t="shared" si="1"/>
        <v>2047</v>
      </c>
      <c r="W71" s="2"/>
      <c r="X71" s="2"/>
      <c r="Y71" s="2"/>
      <c r="Z71" s="2"/>
      <c r="AA71" s="2"/>
      <c r="AB71" s="2"/>
      <c r="AC71" s="2"/>
    </row>
    <row r="72" spans="1:29" hidden="1" x14ac:dyDescent="0.35">
      <c r="A72" s="3" t="s">
        <v>1895</v>
      </c>
      <c r="B72" s="3" t="str">
        <f>INDEX('Plant data'!D:D,MATCH($A72,'Plant data'!$A:$A,0))</f>
        <v>Meramandali</v>
      </c>
      <c r="C72" s="3" t="str">
        <f>INDEX('Plant data'!E:E,MATCH($A72,'Plant data'!$A:$A,0))</f>
        <v>Odisha</v>
      </c>
      <c r="D72" s="3" t="str">
        <f>INDEX('Plant data'!F:F,MATCH($A72,'Plant data'!$A:$A,0))</f>
        <v>India</v>
      </c>
      <c r="E72" s="3" t="s">
        <v>2934</v>
      </c>
      <c r="F72" s="3" t="s">
        <v>2921</v>
      </c>
      <c r="G72" s="5" t="s">
        <v>1897</v>
      </c>
      <c r="H72" s="3" t="s">
        <v>29</v>
      </c>
      <c r="I72" s="3" t="s">
        <v>30</v>
      </c>
      <c r="J72" s="3" t="s">
        <v>30</v>
      </c>
      <c r="K72" s="3">
        <v>2007</v>
      </c>
      <c r="L72" s="3">
        <v>18</v>
      </c>
      <c r="M72" s="3" t="s">
        <v>30</v>
      </c>
      <c r="N72" s="3" t="s">
        <v>30</v>
      </c>
      <c r="O72" s="3" t="s">
        <v>30</v>
      </c>
      <c r="P72" s="3" t="s">
        <v>30</v>
      </c>
      <c r="Q72" s="3" t="s">
        <v>2925</v>
      </c>
      <c r="R72" s="3" t="s">
        <v>2829</v>
      </c>
      <c r="S72" s="3">
        <v>150</v>
      </c>
      <c r="T72" s="8" t="s">
        <v>31</v>
      </c>
      <c r="U72" s="3" t="s">
        <v>2830</v>
      </c>
      <c r="V72" s="2">
        <f t="shared" si="1"/>
        <v>2047</v>
      </c>
      <c r="W72" s="2"/>
      <c r="X72" s="2"/>
      <c r="Y72" s="2"/>
      <c r="Z72" s="2"/>
      <c r="AA72" s="2"/>
      <c r="AB72" s="2"/>
      <c r="AC72" s="2"/>
    </row>
    <row r="73" spans="1:29" hidden="1" x14ac:dyDescent="0.35">
      <c r="A73" s="3" t="s">
        <v>1895</v>
      </c>
      <c r="B73" s="3" t="str">
        <f>INDEX('Plant data'!D:D,MATCH($A73,'Plant data'!$A:$A,0))</f>
        <v>Meramandali</v>
      </c>
      <c r="C73" s="3" t="str">
        <f>INDEX('Plant data'!E:E,MATCH($A73,'Plant data'!$A:$A,0))</f>
        <v>Odisha</v>
      </c>
      <c r="D73" s="3" t="str">
        <f>INDEX('Plant data'!F:F,MATCH($A73,'Plant data'!$A:$A,0))</f>
        <v>India</v>
      </c>
      <c r="E73" s="3" t="s">
        <v>2935</v>
      </c>
      <c r="F73" s="3" t="s">
        <v>2923</v>
      </c>
      <c r="G73" s="5" t="s">
        <v>1897</v>
      </c>
      <c r="H73" s="3" t="s">
        <v>29</v>
      </c>
      <c r="I73" s="3" t="s">
        <v>30</v>
      </c>
      <c r="J73" s="3" t="s">
        <v>30</v>
      </c>
      <c r="K73" s="3">
        <v>2007</v>
      </c>
      <c r="L73" s="3">
        <v>18</v>
      </c>
      <c r="M73" s="3" t="s">
        <v>30</v>
      </c>
      <c r="N73" s="3" t="s">
        <v>30</v>
      </c>
      <c r="O73" s="3" t="s">
        <v>30</v>
      </c>
      <c r="P73" s="3" t="s">
        <v>30</v>
      </c>
      <c r="Q73" s="3" t="s">
        <v>2925</v>
      </c>
      <c r="R73" s="3" t="s">
        <v>2829</v>
      </c>
      <c r="S73" s="3">
        <v>150</v>
      </c>
      <c r="T73" s="8" t="s">
        <v>31</v>
      </c>
      <c r="U73" s="3" t="s">
        <v>2830</v>
      </c>
      <c r="V73" s="2">
        <f t="shared" si="1"/>
        <v>2047</v>
      </c>
      <c r="W73" s="2"/>
      <c r="X73" s="2"/>
      <c r="Y73" s="2"/>
      <c r="Z73" s="2"/>
      <c r="AA73" s="2"/>
      <c r="AB73" s="2"/>
      <c r="AC73" s="2"/>
    </row>
    <row r="74" spans="1:29" hidden="1" x14ac:dyDescent="0.35">
      <c r="A74" s="3" t="s">
        <v>1900</v>
      </c>
      <c r="B74" s="3" t="str">
        <f>INDEX('Plant data'!D:D,MATCH($A74,'Plant data'!$A:$A,0))</f>
        <v>Danapura</v>
      </c>
      <c r="C74" s="3" t="str">
        <f>INDEX('Plant data'!E:E,MATCH($A74,'Plant data'!$A:$A,0))</f>
        <v>Karnataka</v>
      </c>
      <c r="D74" s="3" t="str">
        <f>INDEX('Plant data'!F:F,MATCH($A74,'Plant data'!$A:$A,0))</f>
        <v>India</v>
      </c>
      <c r="E74" s="3" t="s">
        <v>2936</v>
      </c>
      <c r="F74" s="3" t="s">
        <v>2786</v>
      </c>
      <c r="G74" s="5" t="s">
        <v>1902</v>
      </c>
      <c r="H74" s="3" t="s">
        <v>29</v>
      </c>
      <c r="I74" s="3" t="s">
        <v>30</v>
      </c>
      <c r="J74" s="3" t="s">
        <v>30</v>
      </c>
      <c r="K74" s="3">
        <v>2011</v>
      </c>
      <c r="L74" s="3">
        <v>14</v>
      </c>
      <c r="M74" s="3" t="s">
        <v>30</v>
      </c>
      <c r="N74" s="3" t="s">
        <v>30</v>
      </c>
      <c r="O74" s="3" t="s">
        <v>30</v>
      </c>
      <c r="P74" s="3" t="s">
        <v>30</v>
      </c>
      <c r="Q74" s="3" t="s">
        <v>30</v>
      </c>
      <c r="R74" s="3" t="s">
        <v>2829</v>
      </c>
      <c r="S74" s="3">
        <v>175</v>
      </c>
      <c r="T74" s="8" t="s">
        <v>31</v>
      </c>
      <c r="U74" s="3" t="s">
        <v>2830</v>
      </c>
      <c r="V74" s="2">
        <f t="shared" si="1"/>
        <v>2051</v>
      </c>
      <c r="W74" s="2"/>
      <c r="X74" s="2"/>
      <c r="Y74" s="2"/>
      <c r="Z74" s="2"/>
      <c r="AA74" s="2"/>
      <c r="AB74" s="2"/>
      <c r="AC74" s="2"/>
    </row>
    <row r="75" spans="1:29" hidden="1" x14ac:dyDescent="0.35">
      <c r="A75" s="3" t="s">
        <v>1900</v>
      </c>
      <c r="B75" s="3" t="str">
        <f>INDEX('Plant data'!D:D,MATCH($A75,'Plant data'!$A:$A,0))</f>
        <v>Danapura</v>
      </c>
      <c r="C75" s="3" t="str">
        <f>INDEX('Plant data'!E:E,MATCH($A75,'Plant data'!$A:$A,0))</f>
        <v>Karnataka</v>
      </c>
      <c r="D75" s="3" t="str">
        <f>INDEX('Plant data'!F:F,MATCH($A75,'Plant data'!$A:$A,0))</f>
        <v>India</v>
      </c>
      <c r="E75" s="3" t="s">
        <v>2937</v>
      </c>
      <c r="F75" s="3" t="s">
        <v>2793</v>
      </c>
      <c r="G75" s="5" t="s">
        <v>1902</v>
      </c>
      <c r="H75" s="3" t="s">
        <v>29</v>
      </c>
      <c r="I75" s="3" t="s">
        <v>30</v>
      </c>
      <c r="J75" s="3" t="s">
        <v>30</v>
      </c>
      <c r="K75" s="3">
        <v>2011</v>
      </c>
      <c r="L75" s="3">
        <v>14</v>
      </c>
      <c r="M75" s="3" t="s">
        <v>30</v>
      </c>
      <c r="N75" s="3" t="s">
        <v>30</v>
      </c>
      <c r="O75" s="3" t="s">
        <v>30</v>
      </c>
      <c r="P75" s="3" t="s">
        <v>30</v>
      </c>
      <c r="Q75" s="3" t="s">
        <v>30</v>
      </c>
      <c r="R75" s="3" t="s">
        <v>2829</v>
      </c>
      <c r="S75" s="3">
        <v>175</v>
      </c>
      <c r="T75" s="8" t="s">
        <v>31</v>
      </c>
      <c r="U75" s="3" t="s">
        <v>2830</v>
      </c>
      <c r="V75" s="2">
        <f t="shared" si="1"/>
        <v>2051</v>
      </c>
      <c r="W75" s="2"/>
      <c r="X75" s="2"/>
      <c r="Y75" s="2"/>
      <c r="Z75" s="2"/>
      <c r="AA75" s="2"/>
      <c r="AB75" s="2"/>
      <c r="AC75" s="2"/>
    </row>
    <row r="76" spans="1:29" hidden="1" x14ac:dyDescent="0.35">
      <c r="A76" s="3" t="s">
        <v>1900</v>
      </c>
      <c r="B76" s="3" t="str">
        <f>INDEX('Plant data'!D:D,MATCH($A76,'Plant data'!$A:$A,0))</f>
        <v>Danapura</v>
      </c>
      <c r="C76" s="3" t="str">
        <f>INDEX('Plant data'!E:E,MATCH($A76,'Plant data'!$A:$A,0))</f>
        <v>Karnataka</v>
      </c>
      <c r="D76" s="3" t="str">
        <f>INDEX('Plant data'!F:F,MATCH($A76,'Plant data'!$A:$A,0))</f>
        <v>India</v>
      </c>
      <c r="E76" s="3" t="s">
        <v>2938</v>
      </c>
      <c r="F76" s="3" t="s">
        <v>2796</v>
      </c>
      <c r="G76" s="5" t="s">
        <v>1902</v>
      </c>
      <c r="H76" s="3" t="s">
        <v>29</v>
      </c>
      <c r="I76" s="3" t="s">
        <v>30</v>
      </c>
      <c r="J76" s="3" t="s">
        <v>30</v>
      </c>
      <c r="K76" s="3">
        <v>2011</v>
      </c>
      <c r="L76" s="3">
        <v>14</v>
      </c>
      <c r="M76" s="3" t="s">
        <v>30</v>
      </c>
      <c r="N76" s="3" t="s">
        <v>30</v>
      </c>
      <c r="O76" s="3" t="s">
        <v>30</v>
      </c>
      <c r="P76" s="3" t="s">
        <v>30</v>
      </c>
      <c r="Q76" s="3" t="s">
        <v>30</v>
      </c>
      <c r="R76" s="3" t="s">
        <v>2829</v>
      </c>
      <c r="S76" s="3">
        <v>175</v>
      </c>
      <c r="T76" s="8" t="s">
        <v>31</v>
      </c>
      <c r="U76" s="3" t="s">
        <v>2830</v>
      </c>
      <c r="V76" s="2">
        <f t="shared" si="1"/>
        <v>2051</v>
      </c>
      <c r="W76" s="2"/>
      <c r="X76" s="2"/>
      <c r="Y76" s="2"/>
      <c r="Z76" s="2"/>
      <c r="AA76" s="2"/>
      <c r="AB76" s="2"/>
      <c r="AC76" s="2"/>
    </row>
    <row r="77" spans="1:29" hidden="1" x14ac:dyDescent="0.35">
      <c r="A77" s="3" t="s">
        <v>1900</v>
      </c>
      <c r="B77" s="3" t="str">
        <f>INDEX('Plant data'!D:D,MATCH($A77,'Plant data'!$A:$A,0))</f>
        <v>Danapura</v>
      </c>
      <c r="C77" s="3" t="str">
        <f>INDEX('Plant data'!E:E,MATCH($A77,'Plant data'!$A:$A,0))</f>
        <v>Karnataka</v>
      </c>
      <c r="D77" s="3" t="str">
        <f>INDEX('Plant data'!F:F,MATCH($A77,'Plant data'!$A:$A,0))</f>
        <v>India</v>
      </c>
      <c r="E77" s="3" t="s">
        <v>2939</v>
      </c>
      <c r="F77" s="3" t="s">
        <v>2940</v>
      </c>
      <c r="G77" s="5" t="s">
        <v>1902</v>
      </c>
      <c r="H77" s="3" t="s">
        <v>29</v>
      </c>
      <c r="I77" s="3" t="s">
        <v>30</v>
      </c>
      <c r="J77" s="3" t="s">
        <v>30</v>
      </c>
      <c r="K77" s="3">
        <v>2011</v>
      </c>
      <c r="L77" s="3">
        <v>14</v>
      </c>
      <c r="M77" s="3" t="s">
        <v>30</v>
      </c>
      <c r="N77" s="3" t="s">
        <v>30</v>
      </c>
      <c r="O77" s="3" t="s">
        <v>30</v>
      </c>
      <c r="P77" s="3" t="s">
        <v>30</v>
      </c>
      <c r="Q77" s="3" t="s">
        <v>30</v>
      </c>
      <c r="R77" s="3" t="s">
        <v>2829</v>
      </c>
      <c r="S77" s="3">
        <v>175</v>
      </c>
      <c r="T77" s="8" t="s">
        <v>31</v>
      </c>
      <c r="U77" s="3" t="s">
        <v>2830</v>
      </c>
      <c r="V77" s="2">
        <f t="shared" si="1"/>
        <v>2051</v>
      </c>
      <c r="W77" s="2"/>
      <c r="X77" s="2"/>
      <c r="Y77" s="2"/>
      <c r="Z77" s="2"/>
      <c r="AA77" s="2"/>
      <c r="AB77" s="2"/>
      <c r="AC77" s="2"/>
    </row>
    <row r="78" spans="1:29" hidden="1" x14ac:dyDescent="0.35">
      <c r="A78" s="3" t="s">
        <v>1900</v>
      </c>
      <c r="B78" s="3" t="str">
        <f>INDEX('Plant data'!D:D,MATCH($A78,'Plant data'!$A:$A,0))</f>
        <v>Danapura</v>
      </c>
      <c r="C78" s="3" t="str">
        <f>INDEX('Plant data'!E:E,MATCH($A78,'Plant data'!$A:$A,0))</f>
        <v>Karnataka</v>
      </c>
      <c r="D78" s="3" t="str">
        <f>INDEX('Plant data'!F:F,MATCH($A78,'Plant data'!$A:$A,0))</f>
        <v>India</v>
      </c>
      <c r="E78" s="3" t="s">
        <v>2941</v>
      </c>
      <c r="F78" s="3" t="s">
        <v>2915</v>
      </c>
      <c r="G78" s="5" t="s">
        <v>1902</v>
      </c>
      <c r="H78" s="3" t="s">
        <v>29</v>
      </c>
      <c r="I78" s="3" t="s">
        <v>30</v>
      </c>
      <c r="J78" s="3" t="s">
        <v>30</v>
      </c>
      <c r="K78" s="3" t="s">
        <v>30</v>
      </c>
      <c r="L78" s="3" t="s">
        <v>30</v>
      </c>
      <c r="M78" s="3" t="s">
        <v>30</v>
      </c>
      <c r="N78" s="3" t="s">
        <v>30</v>
      </c>
      <c r="O78" s="3" t="s">
        <v>30</v>
      </c>
      <c r="P78" s="3" t="s">
        <v>30</v>
      </c>
      <c r="Q78" s="3" t="s">
        <v>30</v>
      </c>
      <c r="R78" s="3" t="s">
        <v>2829</v>
      </c>
      <c r="S78" s="3">
        <v>30</v>
      </c>
      <c r="T78" s="8" t="s">
        <v>31</v>
      </c>
      <c r="U78" s="3" t="s">
        <v>2830</v>
      </c>
      <c r="V78" s="2" t="str">
        <f t="shared" si="1"/>
        <v/>
      </c>
      <c r="W78" s="2"/>
      <c r="X78" s="2"/>
      <c r="Y78" s="2"/>
      <c r="Z78" s="2"/>
      <c r="AA78" s="2"/>
      <c r="AB78" s="2"/>
      <c r="AC78" s="2"/>
    </row>
    <row r="79" spans="1:29" hidden="1" x14ac:dyDescent="0.35">
      <c r="A79" s="3" t="s">
        <v>1900</v>
      </c>
      <c r="B79" s="3" t="str">
        <f>INDEX('Plant data'!D:D,MATCH($A79,'Plant data'!$A:$A,0))</f>
        <v>Danapura</v>
      </c>
      <c r="C79" s="3" t="str">
        <f>INDEX('Plant data'!E:E,MATCH($A79,'Plant data'!$A:$A,0))</f>
        <v>Karnataka</v>
      </c>
      <c r="D79" s="3" t="str">
        <f>INDEX('Plant data'!F:F,MATCH($A79,'Plant data'!$A:$A,0))</f>
        <v>India</v>
      </c>
      <c r="E79" s="3" t="s">
        <v>2942</v>
      </c>
      <c r="F79" s="3" t="s">
        <v>2917</v>
      </c>
      <c r="G79" s="5" t="s">
        <v>1902</v>
      </c>
      <c r="H79" s="3" t="s">
        <v>29</v>
      </c>
      <c r="I79" s="3" t="s">
        <v>30</v>
      </c>
      <c r="J79" s="3" t="s">
        <v>30</v>
      </c>
      <c r="K79" s="3" t="s">
        <v>30</v>
      </c>
      <c r="L79" s="3" t="s">
        <v>30</v>
      </c>
      <c r="M79" s="3" t="s">
        <v>30</v>
      </c>
      <c r="N79" s="3" t="s">
        <v>30</v>
      </c>
      <c r="O79" s="3" t="s">
        <v>30</v>
      </c>
      <c r="P79" s="3" t="s">
        <v>30</v>
      </c>
      <c r="Q79" s="3" t="s">
        <v>30</v>
      </c>
      <c r="R79" s="3" t="s">
        <v>2829</v>
      </c>
      <c r="S79" s="3">
        <v>30</v>
      </c>
      <c r="T79" s="8" t="s">
        <v>31</v>
      </c>
      <c r="U79" s="3" t="s">
        <v>2830</v>
      </c>
      <c r="V79" s="2" t="str">
        <f t="shared" si="1"/>
        <v/>
      </c>
      <c r="W79" s="2"/>
      <c r="X79" s="2"/>
      <c r="Y79" s="2"/>
      <c r="Z79" s="2"/>
      <c r="AA79" s="2"/>
      <c r="AB79" s="2"/>
      <c r="AC79" s="2"/>
    </row>
    <row r="80" spans="1:29" hidden="1" x14ac:dyDescent="0.35">
      <c r="A80" s="3" t="s">
        <v>1903</v>
      </c>
      <c r="B80" s="3" t="str">
        <f>INDEX('Plant data'!D:D,MATCH($A80,'Plant data'!$A:$A,0))</f>
        <v>Hazira</v>
      </c>
      <c r="C80" s="3" t="str">
        <f>INDEX('Plant data'!E:E,MATCH($A80,'Plant data'!$A:$A,0))</f>
        <v>Gujarat</v>
      </c>
      <c r="D80" s="3" t="str">
        <f>INDEX('Plant data'!F:F,MATCH($A80,'Plant data'!$A:$A,0))</f>
        <v>India</v>
      </c>
      <c r="E80" s="3" t="s">
        <v>2943</v>
      </c>
      <c r="F80" s="3" t="s">
        <v>2944</v>
      </c>
      <c r="G80" s="5" t="s">
        <v>1905</v>
      </c>
      <c r="H80" s="3" t="s">
        <v>29</v>
      </c>
      <c r="I80" s="3" t="s">
        <v>30</v>
      </c>
      <c r="J80" s="3" t="s">
        <v>30</v>
      </c>
      <c r="K80" s="3">
        <v>1990</v>
      </c>
      <c r="L80" s="3">
        <v>35</v>
      </c>
      <c r="M80" s="3" t="s">
        <v>30</v>
      </c>
      <c r="N80" s="3" t="s">
        <v>30</v>
      </c>
      <c r="O80" s="3" t="s">
        <v>30</v>
      </c>
      <c r="P80" s="3" t="s">
        <v>30</v>
      </c>
      <c r="Q80" s="3" t="s">
        <v>41</v>
      </c>
      <c r="R80" s="3" t="s">
        <v>2790</v>
      </c>
      <c r="S80" s="3">
        <v>1000</v>
      </c>
      <c r="T80" s="8" t="s">
        <v>31</v>
      </c>
      <c r="U80" s="3" t="s">
        <v>2794</v>
      </c>
      <c r="V80" s="2">
        <f t="shared" si="1"/>
        <v>2030</v>
      </c>
      <c r="W80" s="2"/>
      <c r="X80" s="2"/>
      <c r="Y80" s="2"/>
      <c r="Z80" s="2"/>
      <c r="AA80" s="2"/>
      <c r="AB80" s="2"/>
      <c r="AC80" s="2"/>
    </row>
    <row r="81" spans="1:29" hidden="1" x14ac:dyDescent="0.35">
      <c r="A81" s="3" t="s">
        <v>1903</v>
      </c>
      <c r="B81" s="3" t="str">
        <f>INDEX('Plant data'!D:D,MATCH($A81,'Plant data'!$A:$A,0))</f>
        <v>Hazira</v>
      </c>
      <c r="C81" s="3" t="str">
        <f>INDEX('Plant data'!E:E,MATCH($A81,'Plant data'!$A:$A,0))</f>
        <v>Gujarat</v>
      </c>
      <c r="D81" s="3" t="str">
        <f>INDEX('Plant data'!F:F,MATCH($A81,'Plant data'!$A:$A,0))</f>
        <v>India</v>
      </c>
      <c r="E81" s="3" t="s">
        <v>2945</v>
      </c>
      <c r="F81" s="3" t="s">
        <v>2946</v>
      </c>
      <c r="G81" s="5" t="s">
        <v>1905</v>
      </c>
      <c r="H81" s="3" t="s">
        <v>29</v>
      </c>
      <c r="I81" s="3" t="s">
        <v>30</v>
      </c>
      <c r="J81" s="3" t="s">
        <v>30</v>
      </c>
      <c r="K81" s="3">
        <v>1990</v>
      </c>
      <c r="L81" s="3">
        <v>35</v>
      </c>
      <c r="M81" s="3" t="s">
        <v>30</v>
      </c>
      <c r="N81" s="3" t="s">
        <v>30</v>
      </c>
      <c r="O81" s="3" t="s">
        <v>30</v>
      </c>
      <c r="P81" s="3" t="s">
        <v>30</v>
      </c>
      <c r="Q81" s="3" t="s">
        <v>41</v>
      </c>
      <c r="R81" s="3" t="s">
        <v>2790</v>
      </c>
      <c r="S81" s="3">
        <v>1000</v>
      </c>
      <c r="T81" s="8" t="s">
        <v>31</v>
      </c>
      <c r="U81" s="3" t="s">
        <v>2794</v>
      </c>
      <c r="V81" s="2">
        <f t="shared" si="1"/>
        <v>2030</v>
      </c>
      <c r="W81" s="2"/>
      <c r="X81" s="2"/>
      <c r="Y81" s="2"/>
      <c r="Z81" s="2"/>
      <c r="AA81" s="2"/>
      <c r="AB81" s="2"/>
      <c r="AC81" s="2"/>
    </row>
    <row r="82" spans="1:29" hidden="1" x14ac:dyDescent="0.35">
      <c r="A82" s="3" t="s">
        <v>1903</v>
      </c>
      <c r="B82" s="3" t="str">
        <f>INDEX('Plant data'!D:D,MATCH($A82,'Plant data'!$A:$A,0))</f>
        <v>Hazira</v>
      </c>
      <c r="C82" s="3" t="str">
        <f>INDEX('Plant data'!E:E,MATCH($A82,'Plant data'!$A:$A,0))</f>
        <v>Gujarat</v>
      </c>
      <c r="D82" s="3" t="str">
        <f>INDEX('Plant data'!F:F,MATCH($A82,'Plant data'!$A:$A,0))</f>
        <v>India</v>
      </c>
      <c r="E82" s="3" t="s">
        <v>2947</v>
      </c>
      <c r="F82" s="3" t="s">
        <v>2948</v>
      </c>
      <c r="G82" s="5" t="s">
        <v>1905</v>
      </c>
      <c r="H82" s="3" t="s">
        <v>29</v>
      </c>
      <c r="I82" s="3" t="s">
        <v>30</v>
      </c>
      <c r="J82" s="3" t="s">
        <v>30</v>
      </c>
      <c r="K82" s="3">
        <v>1992</v>
      </c>
      <c r="L82" s="3">
        <v>33</v>
      </c>
      <c r="M82" s="3" t="s">
        <v>30</v>
      </c>
      <c r="N82" s="3" t="s">
        <v>30</v>
      </c>
      <c r="O82" s="3" t="s">
        <v>30</v>
      </c>
      <c r="P82" s="3" t="s">
        <v>30</v>
      </c>
      <c r="Q82" s="3" t="s">
        <v>41</v>
      </c>
      <c r="R82" s="3" t="s">
        <v>2790</v>
      </c>
      <c r="S82" s="3">
        <v>1000</v>
      </c>
      <c r="T82" s="8" t="s">
        <v>31</v>
      </c>
      <c r="U82" s="3" t="s">
        <v>2794</v>
      </c>
      <c r="V82" s="2">
        <f t="shared" si="1"/>
        <v>2032</v>
      </c>
      <c r="W82" s="2"/>
      <c r="X82" s="2"/>
      <c r="Y82" s="2"/>
      <c r="Z82" s="2"/>
      <c r="AA82" s="2"/>
      <c r="AB82" s="2"/>
      <c r="AC82" s="2"/>
    </row>
    <row r="83" spans="1:29" hidden="1" x14ac:dyDescent="0.35">
      <c r="A83" s="3" t="s">
        <v>1903</v>
      </c>
      <c r="B83" s="3" t="str">
        <f>INDEX('Plant data'!D:D,MATCH($A83,'Plant data'!$A:$A,0))</f>
        <v>Hazira</v>
      </c>
      <c r="C83" s="3" t="str">
        <f>INDEX('Plant data'!E:E,MATCH($A83,'Plant data'!$A:$A,0))</f>
        <v>Gujarat</v>
      </c>
      <c r="D83" s="3" t="str">
        <f>INDEX('Plant data'!F:F,MATCH($A83,'Plant data'!$A:$A,0))</f>
        <v>India</v>
      </c>
      <c r="E83" s="3" t="s">
        <v>2949</v>
      </c>
      <c r="F83" s="3" t="s">
        <v>2950</v>
      </c>
      <c r="G83" s="5" t="s">
        <v>1905</v>
      </c>
      <c r="H83" s="3" t="s">
        <v>29</v>
      </c>
      <c r="I83" s="3" t="s">
        <v>30</v>
      </c>
      <c r="J83" s="3" t="s">
        <v>30</v>
      </c>
      <c r="K83" s="3">
        <v>2004</v>
      </c>
      <c r="L83" s="3">
        <v>21</v>
      </c>
      <c r="M83" s="3" t="s">
        <v>30</v>
      </c>
      <c r="N83" s="3" t="s">
        <v>30</v>
      </c>
      <c r="O83" s="3" t="s">
        <v>30</v>
      </c>
      <c r="P83" s="3" t="s">
        <v>30</v>
      </c>
      <c r="Q83" s="3" t="s">
        <v>41</v>
      </c>
      <c r="R83" s="3" t="s">
        <v>2790</v>
      </c>
      <c r="S83" s="3">
        <v>1000</v>
      </c>
      <c r="T83" s="8" t="s">
        <v>31</v>
      </c>
      <c r="U83" s="3" t="s">
        <v>2794</v>
      </c>
      <c r="V83" s="2">
        <f t="shared" si="1"/>
        <v>2044</v>
      </c>
      <c r="W83" s="2"/>
      <c r="X83" s="2"/>
      <c r="Y83" s="2"/>
      <c r="Z83" s="2"/>
      <c r="AA83" s="2"/>
      <c r="AB83" s="2"/>
      <c r="AC83" s="2"/>
    </row>
    <row r="84" spans="1:29" hidden="1" x14ac:dyDescent="0.35">
      <c r="A84" s="3" t="s">
        <v>1903</v>
      </c>
      <c r="B84" s="3" t="str">
        <f>INDEX('Plant data'!D:D,MATCH($A84,'Plant data'!$A:$A,0))</f>
        <v>Hazira</v>
      </c>
      <c r="C84" s="3" t="str">
        <f>INDEX('Plant data'!E:E,MATCH($A84,'Plant data'!$A:$A,0))</f>
        <v>Gujarat</v>
      </c>
      <c r="D84" s="3" t="str">
        <f>INDEX('Plant data'!F:F,MATCH($A84,'Plant data'!$A:$A,0))</f>
        <v>India</v>
      </c>
      <c r="E84" s="3" t="s">
        <v>2951</v>
      </c>
      <c r="F84" s="3" t="s">
        <v>2952</v>
      </c>
      <c r="G84" s="5" t="s">
        <v>1905</v>
      </c>
      <c r="H84" s="3" t="s">
        <v>29</v>
      </c>
      <c r="I84" s="3" t="s">
        <v>30</v>
      </c>
      <c r="J84" s="3" t="s">
        <v>30</v>
      </c>
      <c r="K84" s="3">
        <v>2006</v>
      </c>
      <c r="L84" s="3">
        <v>19</v>
      </c>
      <c r="M84" s="3" t="s">
        <v>30</v>
      </c>
      <c r="N84" s="3" t="s">
        <v>30</v>
      </c>
      <c r="O84" s="3" t="s">
        <v>30</v>
      </c>
      <c r="P84" s="3" t="s">
        <v>30</v>
      </c>
      <c r="Q84" s="3" t="s">
        <v>41</v>
      </c>
      <c r="R84" s="3" t="s">
        <v>2790</v>
      </c>
      <c r="S84" s="3">
        <v>1980</v>
      </c>
      <c r="T84" s="8" t="s">
        <v>31</v>
      </c>
      <c r="U84" s="3" t="s">
        <v>2794</v>
      </c>
      <c r="V84" s="2">
        <f t="shared" si="1"/>
        <v>2046</v>
      </c>
      <c r="W84" s="2"/>
      <c r="X84" s="2"/>
      <c r="Y84" s="2"/>
      <c r="Z84" s="2"/>
      <c r="AA84" s="2"/>
      <c r="AB84" s="2"/>
      <c r="AC84" s="2"/>
    </row>
    <row r="85" spans="1:29" hidden="1" x14ac:dyDescent="0.35">
      <c r="A85" s="3" t="s">
        <v>1903</v>
      </c>
      <c r="B85" s="3" t="str">
        <f>INDEX('Plant data'!D:D,MATCH($A85,'Plant data'!$A:$A,0))</f>
        <v>Hazira</v>
      </c>
      <c r="C85" s="3" t="str">
        <f>INDEX('Plant data'!E:E,MATCH($A85,'Plant data'!$A:$A,0))</f>
        <v>Gujarat</v>
      </c>
      <c r="D85" s="3" t="str">
        <f>INDEX('Plant data'!F:F,MATCH($A85,'Plant data'!$A:$A,0))</f>
        <v>India</v>
      </c>
      <c r="E85" s="3" t="s">
        <v>2953</v>
      </c>
      <c r="F85" s="3" t="s">
        <v>2954</v>
      </c>
      <c r="G85" s="5" t="s">
        <v>1905</v>
      </c>
      <c r="H85" s="3" t="s">
        <v>29</v>
      </c>
      <c r="I85" s="3" t="s">
        <v>30</v>
      </c>
      <c r="J85" s="3" t="s">
        <v>30</v>
      </c>
      <c r="K85" s="3">
        <v>2010</v>
      </c>
      <c r="L85" s="3">
        <v>15</v>
      </c>
      <c r="M85" s="3" t="s">
        <v>30</v>
      </c>
      <c r="N85" s="3" t="s">
        <v>30</v>
      </c>
      <c r="O85" s="3" t="s">
        <v>30</v>
      </c>
      <c r="P85" s="3" t="s">
        <v>30</v>
      </c>
      <c r="Q85" s="3" t="s">
        <v>41</v>
      </c>
      <c r="R85" s="3" t="s">
        <v>2790</v>
      </c>
      <c r="S85" s="3">
        <v>1850</v>
      </c>
      <c r="T85" s="3" t="s">
        <v>31</v>
      </c>
      <c r="U85" s="3" t="s">
        <v>2794</v>
      </c>
      <c r="V85" s="2">
        <f t="shared" si="1"/>
        <v>2050</v>
      </c>
      <c r="W85" s="2"/>
      <c r="X85" s="2"/>
      <c r="Y85" s="2"/>
      <c r="Z85" s="2"/>
      <c r="AA85" s="2"/>
      <c r="AB85" s="2"/>
      <c r="AC85" s="2"/>
    </row>
    <row r="86" spans="1:29" hidden="1" x14ac:dyDescent="0.35">
      <c r="A86" s="3" t="s">
        <v>1908</v>
      </c>
      <c r="B86" s="3" t="str">
        <f>INDEX('Plant data'!D:D,MATCH($A86,'Plant data'!$A:$A,0))</f>
        <v>Angul</v>
      </c>
      <c r="C86" s="3" t="str">
        <f>INDEX('Plant data'!E:E,MATCH($A86,'Plant data'!$A:$A,0))</f>
        <v>Odisha</v>
      </c>
      <c r="D86" s="3" t="str">
        <f>INDEX('Plant data'!F:F,MATCH($A86,'Plant data'!$A:$A,0))</f>
        <v>India</v>
      </c>
      <c r="E86" s="3" t="s">
        <v>2955</v>
      </c>
      <c r="F86" s="3" t="s">
        <v>2786</v>
      </c>
      <c r="G86" s="5" t="s">
        <v>1910</v>
      </c>
      <c r="H86" s="3" t="s">
        <v>29</v>
      </c>
      <c r="I86" s="3" t="s">
        <v>30</v>
      </c>
      <c r="J86" s="3" t="s">
        <v>30</v>
      </c>
      <c r="K86" s="3">
        <v>2014</v>
      </c>
      <c r="L86" s="3">
        <v>11</v>
      </c>
      <c r="M86" s="3" t="s">
        <v>30</v>
      </c>
      <c r="N86" s="3" t="s">
        <v>30</v>
      </c>
      <c r="O86" s="3" t="s">
        <v>30</v>
      </c>
      <c r="P86" s="3" t="s">
        <v>2956</v>
      </c>
      <c r="Q86" s="3" t="s">
        <v>41</v>
      </c>
      <c r="R86" s="3" t="s">
        <v>2790</v>
      </c>
      <c r="S86" s="3">
        <v>1800</v>
      </c>
      <c r="T86" s="8" t="s">
        <v>31</v>
      </c>
      <c r="U86" s="3" t="s">
        <v>2824</v>
      </c>
      <c r="V86" s="2">
        <f t="shared" si="1"/>
        <v>2054</v>
      </c>
      <c r="W86" s="2"/>
      <c r="X86" s="2"/>
      <c r="Y86" s="2"/>
      <c r="Z86" s="2"/>
      <c r="AA86" s="2"/>
      <c r="AB86" s="2"/>
      <c r="AC86" s="2"/>
    </row>
    <row r="87" spans="1:29" hidden="1" x14ac:dyDescent="0.35">
      <c r="A87" s="3" t="s">
        <v>1913</v>
      </c>
      <c r="B87" s="3" t="str">
        <f>INDEX('Plant data'!D:D,MATCH($A87,'Plant data'!$A:$A,0))</f>
        <v>Raigarh</v>
      </c>
      <c r="C87" s="3" t="str">
        <f>INDEX('Plant data'!E:E,MATCH($A87,'Plant data'!$A:$A,0))</f>
        <v>Chhattisgarh</v>
      </c>
      <c r="D87" s="3" t="str">
        <f>INDEX('Plant data'!F:F,MATCH($A87,'Plant data'!$A:$A,0))</f>
        <v>India</v>
      </c>
      <c r="E87" s="3" t="s">
        <v>2957</v>
      </c>
      <c r="F87" s="3" t="s">
        <v>2799</v>
      </c>
      <c r="G87" s="5" t="s">
        <v>1915</v>
      </c>
      <c r="H87" s="3" t="s">
        <v>29</v>
      </c>
      <c r="I87" s="3" t="s">
        <v>30</v>
      </c>
      <c r="J87" s="3" t="s">
        <v>30</v>
      </c>
      <c r="K87" s="3">
        <v>1993</v>
      </c>
      <c r="L87" s="3">
        <v>32</v>
      </c>
      <c r="M87" s="3" t="s">
        <v>30</v>
      </c>
      <c r="N87" s="3" t="s">
        <v>30</v>
      </c>
      <c r="O87" s="3" t="s">
        <v>30</v>
      </c>
      <c r="P87" s="3" t="s">
        <v>30</v>
      </c>
      <c r="Q87" s="3" t="s">
        <v>30</v>
      </c>
      <c r="R87" s="3" t="s">
        <v>2829</v>
      </c>
      <c r="S87" s="3">
        <v>100</v>
      </c>
      <c r="T87" s="8" t="s">
        <v>31</v>
      </c>
      <c r="U87" s="3" t="s">
        <v>2830</v>
      </c>
      <c r="V87" s="2">
        <f t="shared" si="1"/>
        <v>2033</v>
      </c>
      <c r="W87" s="2"/>
      <c r="X87" s="2"/>
      <c r="Y87" s="2"/>
      <c r="Z87" s="2"/>
      <c r="AA87" s="2"/>
      <c r="AB87" s="2"/>
      <c r="AC87" s="2"/>
    </row>
    <row r="88" spans="1:29" hidden="1" x14ac:dyDescent="0.35">
      <c r="A88" s="3" t="s">
        <v>1913</v>
      </c>
      <c r="B88" s="3" t="str">
        <f>INDEX('Plant data'!D:D,MATCH($A88,'Plant data'!$A:$A,0))</f>
        <v>Raigarh</v>
      </c>
      <c r="C88" s="3" t="str">
        <f>INDEX('Plant data'!E:E,MATCH($A88,'Plant data'!$A:$A,0))</f>
        <v>Chhattisgarh</v>
      </c>
      <c r="D88" s="3" t="str">
        <f>INDEX('Plant data'!F:F,MATCH($A88,'Plant data'!$A:$A,0))</f>
        <v>India</v>
      </c>
      <c r="E88" s="3" t="s">
        <v>2958</v>
      </c>
      <c r="F88" s="3" t="s">
        <v>2904</v>
      </c>
      <c r="G88" s="5" t="s">
        <v>1915</v>
      </c>
      <c r="H88" s="3" t="s">
        <v>29</v>
      </c>
      <c r="I88" s="3" t="s">
        <v>30</v>
      </c>
      <c r="J88" s="3" t="s">
        <v>30</v>
      </c>
      <c r="K88" s="3">
        <v>2005</v>
      </c>
      <c r="L88" s="3">
        <v>20</v>
      </c>
      <c r="M88" s="3" t="s">
        <v>30</v>
      </c>
      <c r="N88" s="3" t="s">
        <v>30</v>
      </c>
      <c r="O88" s="3" t="s">
        <v>30</v>
      </c>
      <c r="P88" s="3" t="s">
        <v>30</v>
      </c>
      <c r="Q88" s="3" t="s">
        <v>30</v>
      </c>
      <c r="R88" s="3" t="s">
        <v>2829</v>
      </c>
      <c r="S88" s="3">
        <v>180</v>
      </c>
      <c r="T88" s="3" t="s">
        <v>31</v>
      </c>
      <c r="U88" s="3" t="s">
        <v>2830</v>
      </c>
      <c r="V88" s="2">
        <f t="shared" si="1"/>
        <v>2045</v>
      </c>
      <c r="W88" s="2"/>
      <c r="X88" s="2"/>
      <c r="Y88" s="2"/>
      <c r="Z88" s="2"/>
      <c r="AA88" s="2"/>
      <c r="AB88" s="2"/>
      <c r="AC88" s="2"/>
    </row>
    <row r="89" spans="1:29" hidden="1" x14ac:dyDescent="0.35">
      <c r="A89" s="3" t="s">
        <v>1913</v>
      </c>
      <c r="B89" s="3" t="str">
        <f>INDEX('Plant data'!D:D,MATCH($A89,'Plant data'!$A:$A,0))</f>
        <v>Raigarh</v>
      </c>
      <c r="C89" s="3" t="str">
        <f>INDEX('Plant data'!E:E,MATCH($A89,'Plant data'!$A:$A,0))</f>
        <v>Chhattisgarh</v>
      </c>
      <c r="D89" s="3" t="str">
        <f>INDEX('Plant data'!F:F,MATCH($A89,'Plant data'!$A:$A,0))</f>
        <v>India</v>
      </c>
      <c r="E89" s="3" t="s">
        <v>2959</v>
      </c>
      <c r="F89" s="3" t="s">
        <v>2906</v>
      </c>
      <c r="G89" s="5" t="s">
        <v>1915</v>
      </c>
      <c r="H89" s="3" t="s">
        <v>29</v>
      </c>
      <c r="I89" s="3" t="s">
        <v>30</v>
      </c>
      <c r="J89" s="3" t="s">
        <v>30</v>
      </c>
      <c r="K89" s="3">
        <v>2005</v>
      </c>
      <c r="L89" s="3">
        <v>20</v>
      </c>
      <c r="M89" s="3" t="s">
        <v>30</v>
      </c>
      <c r="N89" s="3" t="s">
        <v>30</v>
      </c>
      <c r="O89" s="3" t="s">
        <v>30</v>
      </c>
      <c r="P89" s="3" t="s">
        <v>30</v>
      </c>
      <c r="Q89" s="3" t="s">
        <v>30</v>
      </c>
      <c r="R89" s="3" t="s">
        <v>2829</v>
      </c>
      <c r="S89" s="3">
        <v>180</v>
      </c>
      <c r="T89" s="3" t="s">
        <v>31</v>
      </c>
      <c r="U89" s="3" t="s">
        <v>2830</v>
      </c>
      <c r="V89" s="2">
        <f t="shared" si="1"/>
        <v>2045</v>
      </c>
      <c r="W89" s="2"/>
      <c r="X89" s="2"/>
      <c r="Y89" s="2"/>
      <c r="Z89" s="2"/>
      <c r="AA89" s="2"/>
      <c r="AB89" s="2"/>
      <c r="AC89" s="2"/>
    </row>
    <row r="90" spans="1:29" hidden="1" x14ac:dyDescent="0.35">
      <c r="A90" s="3" t="s">
        <v>1913</v>
      </c>
      <c r="B90" s="3" t="str">
        <f>INDEX('Plant data'!D:D,MATCH($A90,'Plant data'!$A:$A,0))</f>
        <v>Raigarh</v>
      </c>
      <c r="C90" s="3" t="str">
        <f>INDEX('Plant data'!E:E,MATCH($A90,'Plant data'!$A:$A,0))</f>
        <v>Chhattisgarh</v>
      </c>
      <c r="D90" s="3" t="str">
        <f>INDEX('Plant data'!F:F,MATCH($A90,'Plant data'!$A:$A,0))</f>
        <v>India</v>
      </c>
      <c r="E90" s="3" t="s">
        <v>2960</v>
      </c>
      <c r="F90" s="3" t="s">
        <v>2832</v>
      </c>
      <c r="G90" s="5" t="s">
        <v>1915</v>
      </c>
      <c r="H90" s="3" t="s">
        <v>29</v>
      </c>
      <c r="I90" s="3" t="s">
        <v>30</v>
      </c>
      <c r="J90" s="3" t="s">
        <v>30</v>
      </c>
      <c r="K90" s="3">
        <v>2005</v>
      </c>
      <c r="L90" s="3">
        <v>20</v>
      </c>
      <c r="M90" s="3" t="s">
        <v>30</v>
      </c>
      <c r="N90" s="3" t="s">
        <v>30</v>
      </c>
      <c r="O90" s="3" t="s">
        <v>30</v>
      </c>
      <c r="P90" s="3" t="s">
        <v>30</v>
      </c>
      <c r="Q90" s="3" t="s">
        <v>30</v>
      </c>
      <c r="R90" s="3" t="s">
        <v>2829</v>
      </c>
      <c r="S90" s="3">
        <v>180</v>
      </c>
      <c r="T90" s="8" t="s">
        <v>31</v>
      </c>
      <c r="U90" s="3" t="s">
        <v>2830</v>
      </c>
      <c r="V90" s="2">
        <f t="shared" si="1"/>
        <v>2045</v>
      </c>
      <c r="W90" s="2"/>
      <c r="X90" s="2"/>
      <c r="Y90" s="2"/>
      <c r="Z90" s="2"/>
      <c r="AA90" s="2"/>
      <c r="AB90" s="2"/>
      <c r="AC90" s="2"/>
    </row>
    <row r="91" spans="1:29" hidden="1" x14ac:dyDescent="0.35">
      <c r="A91" s="3" t="s">
        <v>1913</v>
      </c>
      <c r="B91" s="3" t="e">
        <f>INDEX(#REF!,MATCH($A91,#REF!,0))</f>
        <v>#REF!</v>
      </c>
      <c r="C91" s="3" t="e">
        <f>INDEX(#REF!,MATCH($A91,#REF!,0))</f>
        <v>#REF!</v>
      </c>
      <c r="D91" s="3" t="e">
        <f>INDEX(#REF!,MATCH($A91,#REF!,0))</f>
        <v>#REF!</v>
      </c>
      <c r="E91" s="3" t="s">
        <v>2961</v>
      </c>
      <c r="F91" s="3" t="s">
        <v>2911</v>
      </c>
      <c r="G91" s="5" t="s">
        <v>1915</v>
      </c>
      <c r="H91" s="3" t="s">
        <v>313</v>
      </c>
      <c r="I91" s="3">
        <v>2021</v>
      </c>
      <c r="J91" s="3" t="s">
        <v>30</v>
      </c>
      <c r="K91" s="3">
        <v>2027</v>
      </c>
      <c r="L91" s="8"/>
      <c r="M91" s="3" t="s">
        <v>30</v>
      </c>
      <c r="N91" s="3" t="s">
        <v>30</v>
      </c>
      <c r="O91" s="3" t="s">
        <v>30</v>
      </c>
      <c r="P91" s="3" t="s">
        <v>30</v>
      </c>
      <c r="Q91" s="3" t="s">
        <v>30</v>
      </c>
      <c r="R91" s="3" t="s">
        <v>2790</v>
      </c>
      <c r="S91" s="3">
        <v>2700</v>
      </c>
      <c r="T91" s="8" t="s">
        <v>31</v>
      </c>
      <c r="U91" s="3" t="s">
        <v>2824</v>
      </c>
      <c r="V91" s="2">
        <f t="shared" si="1"/>
        <v>2067</v>
      </c>
      <c r="W91" s="2"/>
      <c r="X91" s="2"/>
      <c r="Y91" s="2"/>
      <c r="Z91" s="2"/>
      <c r="AA91" s="2"/>
      <c r="AB91" s="2"/>
      <c r="AC91" s="2"/>
    </row>
    <row r="92" spans="1:29" hidden="1" x14ac:dyDescent="0.35">
      <c r="A92" s="3" t="s">
        <v>1913</v>
      </c>
      <c r="B92" s="3" t="str">
        <f>INDEX('Plant data'!D:D,MATCH($A92,'Plant data'!$A:$A,0))</f>
        <v>Raigarh</v>
      </c>
      <c r="C92" s="3" t="str">
        <f>INDEX('Plant data'!E:E,MATCH($A92,'Plant data'!$A:$A,0))</f>
        <v>Chhattisgarh</v>
      </c>
      <c r="D92" s="3" t="str">
        <f>INDEX('Plant data'!F:F,MATCH($A92,'Plant data'!$A:$A,0))</f>
        <v>India</v>
      </c>
      <c r="E92" s="3" t="s">
        <v>2962</v>
      </c>
      <c r="F92" s="3" t="s">
        <v>2913</v>
      </c>
      <c r="G92" s="5" t="s">
        <v>1915</v>
      </c>
      <c r="H92" s="3" t="s">
        <v>29</v>
      </c>
      <c r="I92" s="3" t="s">
        <v>30</v>
      </c>
      <c r="J92" s="3" t="s">
        <v>30</v>
      </c>
      <c r="K92" s="3">
        <v>1994</v>
      </c>
      <c r="L92" s="3">
        <v>31</v>
      </c>
      <c r="M92" s="3" t="s">
        <v>30</v>
      </c>
      <c r="N92" s="3" t="s">
        <v>30</v>
      </c>
      <c r="O92" s="3" t="s">
        <v>30</v>
      </c>
      <c r="P92" s="3" t="s">
        <v>30</v>
      </c>
      <c r="Q92" s="3" t="s">
        <v>30</v>
      </c>
      <c r="R92" s="3" t="s">
        <v>2829</v>
      </c>
      <c r="S92" s="3">
        <v>100</v>
      </c>
      <c r="T92" s="3" t="s">
        <v>31</v>
      </c>
      <c r="U92" s="3" t="s">
        <v>2830</v>
      </c>
      <c r="V92" s="2">
        <f t="shared" si="1"/>
        <v>2034</v>
      </c>
      <c r="W92" s="2"/>
      <c r="X92" s="2"/>
      <c r="Y92" s="2"/>
      <c r="Z92" s="2"/>
      <c r="AA92" s="2"/>
      <c r="AB92" s="2"/>
      <c r="AC92" s="2"/>
    </row>
    <row r="93" spans="1:29" hidden="1" x14ac:dyDescent="0.35">
      <c r="A93" s="3" t="s">
        <v>1913</v>
      </c>
      <c r="B93" s="3" t="str">
        <f>INDEX('Plant data'!D:D,MATCH($A93,'Plant data'!$A:$A,0))</f>
        <v>Raigarh</v>
      </c>
      <c r="C93" s="3" t="str">
        <f>INDEX('Plant data'!E:E,MATCH($A93,'Plant data'!$A:$A,0))</f>
        <v>Chhattisgarh</v>
      </c>
      <c r="D93" s="3" t="str">
        <f>INDEX('Plant data'!F:F,MATCH($A93,'Plant data'!$A:$A,0))</f>
        <v>India</v>
      </c>
      <c r="E93" s="3" t="s">
        <v>2963</v>
      </c>
      <c r="F93" s="3" t="s">
        <v>2915</v>
      </c>
      <c r="G93" s="5" t="s">
        <v>1915</v>
      </c>
      <c r="H93" s="3" t="s">
        <v>29</v>
      </c>
      <c r="I93" s="3" t="s">
        <v>30</v>
      </c>
      <c r="J93" s="3" t="s">
        <v>30</v>
      </c>
      <c r="K93" s="3">
        <v>1995</v>
      </c>
      <c r="L93" s="3">
        <v>30</v>
      </c>
      <c r="M93" s="3" t="s">
        <v>30</v>
      </c>
      <c r="N93" s="3" t="s">
        <v>30</v>
      </c>
      <c r="O93" s="3" t="s">
        <v>30</v>
      </c>
      <c r="P93" s="3" t="s">
        <v>30</v>
      </c>
      <c r="Q93" s="3" t="s">
        <v>30</v>
      </c>
      <c r="R93" s="3" t="s">
        <v>2829</v>
      </c>
      <c r="S93" s="3">
        <v>100</v>
      </c>
      <c r="T93" s="3" t="s">
        <v>31</v>
      </c>
      <c r="U93" s="3" t="s">
        <v>2830</v>
      </c>
      <c r="V93" s="2">
        <f t="shared" si="1"/>
        <v>2035</v>
      </c>
      <c r="W93" s="2"/>
      <c r="X93" s="2"/>
      <c r="Y93" s="2"/>
      <c r="Z93" s="2"/>
      <c r="AA93" s="2"/>
      <c r="AB93" s="2"/>
      <c r="AC93" s="2"/>
    </row>
    <row r="94" spans="1:29" hidden="1" x14ac:dyDescent="0.35">
      <c r="A94" s="3" t="s">
        <v>1913</v>
      </c>
      <c r="B94" s="3" t="str">
        <f>INDEX('Plant data'!D:D,MATCH($A94,'Plant data'!$A:$A,0))</f>
        <v>Raigarh</v>
      </c>
      <c r="C94" s="3" t="str">
        <f>INDEX('Plant data'!E:E,MATCH($A94,'Plant data'!$A:$A,0))</f>
        <v>Chhattisgarh</v>
      </c>
      <c r="D94" s="3" t="str">
        <f>INDEX('Plant data'!F:F,MATCH($A94,'Plant data'!$A:$A,0))</f>
        <v>India</v>
      </c>
      <c r="E94" s="3" t="s">
        <v>2964</v>
      </c>
      <c r="F94" s="3" t="s">
        <v>2917</v>
      </c>
      <c r="G94" s="5" t="s">
        <v>1915</v>
      </c>
      <c r="H94" s="3" t="s">
        <v>29</v>
      </c>
      <c r="I94" s="3" t="s">
        <v>30</v>
      </c>
      <c r="J94" s="3" t="s">
        <v>30</v>
      </c>
      <c r="K94" s="3">
        <v>1996</v>
      </c>
      <c r="L94" s="3">
        <v>29</v>
      </c>
      <c r="M94" s="3" t="s">
        <v>30</v>
      </c>
      <c r="N94" s="3" t="s">
        <v>30</v>
      </c>
      <c r="O94" s="3" t="s">
        <v>30</v>
      </c>
      <c r="P94" s="3" t="s">
        <v>30</v>
      </c>
      <c r="Q94" s="3" t="s">
        <v>30</v>
      </c>
      <c r="R94" s="3" t="s">
        <v>2829</v>
      </c>
      <c r="S94" s="3">
        <v>100</v>
      </c>
      <c r="T94" s="3" t="s">
        <v>31</v>
      </c>
      <c r="U94" s="3" t="s">
        <v>2830</v>
      </c>
      <c r="V94" s="2">
        <f t="shared" si="1"/>
        <v>2036</v>
      </c>
      <c r="W94" s="2"/>
      <c r="X94" s="2"/>
      <c r="Y94" s="2"/>
      <c r="Z94" s="2"/>
      <c r="AA94" s="2"/>
      <c r="AB94" s="2"/>
      <c r="AC94" s="2"/>
    </row>
    <row r="95" spans="1:29" hidden="1" x14ac:dyDescent="0.35">
      <c r="A95" s="3" t="s">
        <v>1913</v>
      </c>
      <c r="B95" s="3" t="str">
        <f>INDEX('Plant data'!D:D,MATCH($A95,'Plant data'!$A:$A,0))</f>
        <v>Raigarh</v>
      </c>
      <c r="C95" s="3" t="str">
        <f>INDEX('Plant data'!E:E,MATCH($A95,'Plant data'!$A:$A,0))</f>
        <v>Chhattisgarh</v>
      </c>
      <c r="D95" s="3" t="str">
        <f>INDEX('Plant data'!F:F,MATCH($A95,'Plant data'!$A:$A,0))</f>
        <v>India</v>
      </c>
      <c r="E95" s="3" t="s">
        <v>2965</v>
      </c>
      <c r="F95" s="3" t="s">
        <v>2919</v>
      </c>
      <c r="G95" s="5" t="s">
        <v>1915</v>
      </c>
      <c r="H95" s="3" t="s">
        <v>29</v>
      </c>
      <c r="I95" s="3" t="s">
        <v>30</v>
      </c>
      <c r="J95" s="3" t="s">
        <v>30</v>
      </c>
      <c r="K95" s="3">
        <v>2000</v>
      </c>
      <c r="L95" s="3">
        <v>25</v>
      </c>
      <c r="M95" s="3" t="s">
        <v>30</v>
      </c>
      <c r="N95" s="3" t="s">
        <v>30</v>
      </c>
      <c r="O95" s="3" t="s">
        <v>30</v>
      </c>
      <c r="P95" s="3" t="s">
        <v>30</v>
      </c>
      <c r="Q95" s="3" t="s">
        <v>30</v>
      </c>
      <c r="R95" s="3" t="s">
        <v>2829</v>
      </c>
      <c r="S95" s="3">
        <v>100</v>
      </c>
      <c r="T95" s="3" t="s">
        <v>31</v>
      </c>
      <c r="U95" s="3" t="s">
        <v>2830</v>
      </c>
      <c r="V95" s="2">
        <f t="shared" si="1"/>
        <v>2040</v>
      </c>
      <c r="W95" s="2"/>
      <c r="X95" s="2"/>
      <c r="Y95" s="2"/>
      <c r="Z95" s="2"/>
      <c r="AA95" s="2"/>
      <c r="AB95" s="2"/>
      <c r="AC95" s="2"/>
    </row>
    <row r="96" spans="1:29" hidden="1" x14ac:dyDescent="0.35">
      <c r="A96" s="3" t="s">
        <v>1913</v>
      </c>
      <c r="B96" s="3" t="str">
        <f>INDEX('Plant data'!D:D,MATCH($A96,'Plant data'!$A:$A,0))</f>
        <v>Raigarh</v>
      </c>
      <c r="C96" s="3" t="str">
        <f>INDEX('Plant data'!E:E,MATCH($A96,'Plant data'!$A:$A,0))</f>
        <v>Chhattisgarh</v>
      </c>
      <c r="D96" s="3" t="str">
        <f>INDEX('Plant data'!F:F,MATCH($A96,'Plant data'!$A:$A,0))</f>
        <v>India</v>
      </c>
      <c r="E96" s="3" t="s">
        <v>2966</v>
      </c>
      <c r="F96" s="3" t="s">
        <v>2921</v>
      </c>
      <c r="G96" s="5" t="s">
        <v>1915</v>
      </c>
      <c r="H96" s="3" t="s">
        <v>29</v>
      </c>
      <c r="I96" s="3" t="s">
        <v>30</v>
      </c>
      <c r="J96" s="3" t="s">
        <v>30</v>
      </c>
      <c r="K96" s="3">
        <v>2000</v>
      </c>
      <c r="L96" s="3">
        <v>25</v>
      </c>
      <c r="M96" s="3" t="s">
        <v>30</v>
      </c>
      <c r="N96" s="3" t="s">
        <v>30</v>
      </c>
      <c r="O96" s="3" t="s">
        <v>30</v>
      </c>
      <c r="P96" s="3" t="s">
        <v>30</v>
      </c>
      <c r="Q96" s="3" t="s">
        <v>30</v>
      </c>
      <c r="R96" s="3" t="s">
        <v>2829</v>
      </c>
      <c r="S96" s="3">
        <v>100</v>
      </c>
      <c r="T96" s="3" t="s">
        <v>31</v>
      </c>
      <c r="U96" s="3" t="s">
        <v>2830</v>
      </c>
      <c r="V96" s="2">
        <f t="shared" si="1"/>
        <v>2040</v>
      </c>
      <c r="W96" s="2"/>
      <c r="X96" s="2"/>
      <c r="Y96" s="2"/>
      <c r="Z96" s="2"/>
      <c r="AA96" s="2"/>
      <c r="AB96" s="2"/>
      <c r="AC96" s="2"/>
    </row>
    <row r="97" spans="1:29" hidden="1" x14ac:dyDescent="0.35">
      <c r="A97" s="3" t="s">
        <v>1913</v>
      </c>
      <c r="B97" s="3" t="str">
        <f>INDEX('Plant data'!D:D,MATCH($A97,'Plant data'!$A:$A,0))</f>
        <v>Raigarh</v>
      </c>
      <c r="C97" s="3" t="str">
        <f>INDEX('Plant data'!E:E,MATCH($A97,'Plant data'!$A:$A,0))</f>
        <v>Chhattisgarh</v>
      </c>
      <c r="D97" s="3" t="str">
        <f>INDEX('Plant data'!F:F,MATCH($A97,'Plant data'!$A:$A,0))</f>
        <v>India</v>
      </c>
      <c r="E97" s="3" t="s">
        <v>2967</v>
      </c>
      <c r="F97" s="3" t="s">
        <v>2923</v>
      </c>
      <c r="G97" s="5" t="s">
        <v>1915</v>
      </c>
      <c r="H97" s="3" t="s">
        <v>29</v>
      </c>
      <c r="I97" s="3" t="s">
        <v>30</v>
      </c>
      <c r="J97" s="3" t="s">
        <v>30</v>
      </c>
      <c r="K97" s="3">
        <v>2005</v>
      </c>
      <c r="L97" s="3">
        <v>20</v>
      </c>
      <c r="M97" s="3" t="s">
        <v>30</v>
      </c>
      <c r="N97" s="3" t="s">
        <v>30</v>
      </c>
      <c r="O97" s="3" t="s">
        <v>30</v>
      </c>
      <c r="P97" s="3" t="s">
        <v>30</v>
      </c>
      <c r="Q97" s="3" t="s">
        <v>30</v>
      </c>
      <c r="R97" s="3" t="s">
        <v>2829</v>
      </c>
      <c r="S97" s="3">
        <v>180</v>
      </c>
      <c r="T97" s="3" t="s">
        <v>31</v>
      </c>
      <c r="U97" s="3" t="s">
        <v>2830</v>
      </c>
      <c r="V97" s="2">
        <f t="shared" si="1"/>
        <v>2045</v>
      </c>
      <c r="W97" s="2"/>
      <c r="X97" s="2"/>
      <c r="Y97" s="2"/>
      <c r="Z97" s="2"/>
      <c r="AA97" s="2"/>
      <c r="AB97" s="2"/>
      <c r="AC97" s="2"/>
    </row>
    <row r="98" spans="1:29" hidden="1" x14ac:dyDescent="0.35">
      <c r="A98" s="3" t="s">
        <v>1919</v>
      </c>
      <c r="B98" s="3" t="str">
        <f>INDEX('Plant data'!D:D,MATCH($A98,'Plant data'!$A:$A,0))</f>
        <v>Dolvi</v>
      </c>
      <c r="C98" s="3" t="str">
        <f>INDEX('Plant data'!E:E,MATCH($A98,'Plant data'!$A:$A,0))</f>
        <v>Maharashtra</v>
      </c>
      <c r="D98" s="3" t="str">
        <f>INDEX('Plant data'!F:F,MATCH($A98,'Plant data'!$A:$A,0))</f>
        <v>India</v>
      </c>
      <c r="E98" s="3" t="s">
        <v>2968</v>
      </c>
      <c r="F98" s="3" t="s">
        <v>2799</v>
      </c>
      <c r="G98" s="5" t="s">
        <v>1921</v>
      </c>
      <c r="H98" s="3" t="s">
        <v>29</v>
      </c>
      <c r="I98" s="3" t="s">
        <v>30</v>
      </c>
      <c r="J98" s="3" t="s">
        <v>30</v>
      </c>
      <c r="K98" s="3">
        <v>1994</v>
      </c>
      <c r="L98" s="3">
        <v>31</v>
      </c>
      <c r="M98" s="3" t="s">
        <v>30</v>
      </c>
      <c r="N98" s="3" t="s">
        <v>30</v>
      </c>
      <c r="O98" s="3" t="s">
        <v>30</v>
      </c>
      <c r="P98" s="3" t="s">
        <v>30</v>
      </c>
      <c r="Q98" s="3" t="s">
        <v>41</v>
      </c>
      <c r="R98" s="3" t="s">
        <v>2790</v>
      </c>
      <c r="S98" s="3">
        <v>2000</v>
      </c>
      <c r="T98" s="3" t="s">
        <v>2969</v>
      </c>
      <c r="U98" s="3" t="s">
        <v>2794</v>
      </c>
      <c r="V98" s="2">
        <f t="shared" si="1"/>
        <v>2034</v>
      </c>
      <c r="W98" s="2"/>
      <c r="X98" s="2"/>
      <c r="Y98" s="2"/>
      <c r="Z98" s="2"/>
      <c r="AA98" s="2"/>
      <c r="AB98" s="2"/>
      <c r="AC98" s="2"/>
    </row>
    <row r="99" spans="1:29" hidden="1" x14ac:dyDescent="0.35">
      <c r="A99" s="3" t="s">
        <v>1919</v>
      </c>
      <c r="B99" s="3" t="e">
        <f>INDEX(#REF!,MATCH($A99,#REF!,0))</f>
        <v>#REF!</v>
      </c>
      <c r="C99" s="3" t="e">
        <f>INDEX(#REF!,MATCH($A99,#REF!,0))</f>
        <v>#REF!</v>
      </c>
      <c r="D99" s="3" t="e">
        <f>INDEX(#REF!,MATCH($A99,#REF!,0))</f>
        <v>#REF!</v>
      </c>
      <c r="E99" s="3" t="s">
        <v>2970</v>
      </c>
      <c r="F99" s="3" t="s">
        <v>2832</v>
      </c>
      <c r="G99" s="5" t="s">
        <v>1921</v>
      </c>
      <c r="H99" s="3" t="s">
        <v>64</v>
      </c>
      <c r="I99" s="3">
        <v>2014</v>
      </c>
      <c r="J99" s="3" t="s">
        <v>30</v>
      </c>
      <c r="K99" s="3" t="s">
        <v>30</v>
      </c>
      <c r="L99" s="3" t="s">
        <v>30</v>
      </c>
      <c r="M99" s="3" t="s">
        <v>30</v>
      </c>
      <c r="N99" s="3" t="s">
        <v>30</v>
      </c>
      <c r="O99" s="3" t="s">
        <v>30</v>
      </c>
      <c r="P99" s="3" t="s">
        <v>30</v>
      </c>
      <c r="Q99" s="3" t="s">
        <v>30</v>
      </c>
      <c r="R99" s="3" t="s">
        <v>2790</v>
      </c>
      <c r="S99" s="3">
        <v>2000</v>
      </c>
      <c r="T99" s="8" t="s">
        <v>31</v>
      </c>
      <c r="U99" s="8" t="s">
        <v>30</v>
      </c>
      <c r="V99" s="2" t="str">
        <f t="shared" si="1"/>
        <v/>
      </c>
      <c r="W99" s="2"/>
      <c r="X99" s="2"/>
      <c r="Y99" s="2"/>
      <c r="Z99" s="2"/>
      <c r="AA99" s="2"/>
      <c r="AB99" s="2"/>
      <c r="AC99" s="2"/>
    </row>
    <row r="100" spans="1:29" hidden="1" x14ac:dyDescent="0.35">
      <c r="A100" s="3" t="s">
        <v>1928</v>
      </c>
      <c r="B100" s="3" t="str">
        <f>INDEX('Plant data'!D:D,MATCH($A100,'Plant data'!$A:$A,0))</f>
        <v>Toranagallu</v>
      </c>
      <c r="C100" s="3" t="str">
        <f>INDEX('Plant data'!E:E,MATCH($A100,'Plant data'!$A:$A,0))</f>
        <v>Karnataka</v>
      </c>
      <c r="D100" s="3" t="str">
        <f>INDEX('Plant data'!F:F,MATCH($A100,'Plant data'!$A:$A,0))</f>
        <v>India</v>
      </c>
      <c r="E100" s="3" t="s">
        <v>2971</v>
      </c>
      <c r="F100" s="3" t="s">
        <v>2799</v>
      </c>
      <c r="G100" s="5" t="s">
        <v>1930</v>
      </c>
      <c r="H100" s="3" t="s">
        <v>29</v>
      </c>
      <c r="I100" s="3" t="s">
        <v>30</v>
      </c>
      <c r="J100" s="3" t="s">
        <v>30</v>
      </c>
      <c r="K100" s="3">
        <v>2014</v>
      </c>
      <c r="L100" s="3">
        <v>11</v>
      </c>
      <c r="M100" s="3" t="s">
        <v>30</v>
      </c>
      <c r="N100" s="3" t="s">
        <v>30</v>
      </c>
      <c r="O100" s="3" t="s">
        <v>30</v>
      </c>
      <c r="P100" s="3" t="s">
        <v>30</v>
      </c>
      <c r="Q100" s="3" t="s">
        <v>41</v>
      </c>
      <c r="R100" s="3" t="s">
        <v>2790</v>
      </c>
      <c r="S100" s="3">
        <v>1200</v>
      </c>
      <c r="T100" s="8" t="s">
        <v>31</v>
      </c>
      <c r="U100" s="3" t="s">
        <v>2794</v>
      </c>
      <c r="V100" s="2">
        <f t="shared" si="1"/>
        <v>2054</v>
      </c>
      <c r="W100" s="2"/>
      <c r="X100" s="2"/>
      <c r="Y100" s="2"/>
      <c r="Z100" s="2"/>
      <c r="AA100" s="2"/>
      <c r="AB100" s="2"/>
      <c r="AC100" s="2"/>
    </row>
    <row r="101" spans="1:29" hidden="1" x14ac:dyDescent="0.35">
      <c r="A101" s="3" t="s">
        <v>1934</v>
      </c>
      <c r="B101" s="3" t="e">
        <f>INDEX(#REF!,MATCH($A101,#REF!,0))</f>
        <v>#REF!</v>
      </c>
      <c r="C101" s="3" t="e">
        <f>INDEX(#REF!,MATCH($A101,#REF!,0))</f>
        <v>#REF!</v>
      </c>
      <c r="D101" s="3" t="e">
        <f>INDEX(#REF!,MATCH($A101,#REF!,0))</f>
        <v>#REF!</v>
      </c>
      <c r="E101" s="3" t="s">
        <v>2972</v>
      </c>
      <c r="F101" s="3" t="s">
        <v>2799</v>
      </c>
      <c r="G101" s="5" t="s">
        <v>1936</v>
      </c>
      <c r="H101" s="3" t="s">
        <v>313</v>
      </c>
      <c r="I101" s="3">
        <v>2014</v>
      </c>
      <c r="J101" s="3" t="s">
        <v>30</v>
      </c>
      <c r="K101" s="3" t="s">
        <v>30</v>
      </c>
      <c r="L101" s="3" t="s">
        <v>30</v>
      </c>
      <c r="M101" s="3" t="s">
        <v>30</v>
      </c>
      <c r="N101" s="3" t="s">
        <v>30</v>
      </c>
      <c r="O101" s="3" t="s">
        <v>30</v>
      </c>
      <c r="P101" s="3" t="s">
        <v>30</v>
      </c>
      <c r="Q101" s="3" t="s">
        <v>30</v>
      </c>
      <c r="R101" s="3" t="s">
        <v>2829</v>
      </c>
      <c r="S101" s="3">
        <v>1200</v>
      </c>
      <c r="T101" s="8" t="s">
        <v>31</v>
      </c>
      <c r="U101" s="3" t="s">
        <v>2830</v>
      </c>
      <c r="V101" s="2" t="str">
        <f t="shared" si="1"/>
        <v/>
      </c>
      <c r="W101" s="2"/>
      <c r="X101" s="2"/>
      <c r="Y101" s="2"/>
      <c r="Z101" s="2"/>
      <c r="AA101" s="2"/>
      <c r="AB101" s="2"/>
      <c r="AC101" s="2"/>
    </row>
    <row r="102" spans="1:29" hidden="1" x14ac:dyDescent="0.35">
      <c r="A102" s="3" t="s">
        <v>1941</v>
      </c>
      <c r="B102" s="3" t="str">
        <f>INDEX('Plant data'!D:D,MATCH($A102,'Plant data'!$A:$A,0))</f>
        <v>Ghugus</v>
      </c>
      <c r="C102" s="3" t="str">
        <f>INDEX('Plant data'!E:E,MATCH($A102,'Plant data'!$A:$A,0))</f>
        <v>Maharashtra</v>
      </c>
      <c r="D102" s="3" t="str">
        <f>INDEX('Plant data'!F:F,MATCH($A102,'Plant data'!$A:$A,0))</f>
        <v>India</v>
      </c>
      <c r="E102" s="3" t="s">
        <v>2973</v>
      </c>
      <c r="F102" s="3" t="s">
        <v>2799</v>
      </c>
      <c r="G102" s="5" t="s">
        <v>1943</v>
      </c>
      <c r="H102" s="3" t="s">
        <v>29</v>
      </c>
      <c r="I102" s="3" t="s">
        <v>30</v>
      </c>
      <c r="J102" s="3" t="s">
        <v>30</v>
      </c>
      <c r="K102" s="3">
        <v>1995</v>
      </c>
      <c r="L102" s="3">
        <v>30</v>
      </c>
      <c r="M102" s="3" t="s">
        <v>30</v>
      </c>
      <c r="N102" s="3" t="s">
        <v>30</v>
      </c>
      <c r="O102" s="3" t="s">
        <v>30</v>
      </c>
      <c r="P102" s="3" t="s">
        <v>30</v>
      </c>
      <c r="Q102" s="3" t="s">
        <v>2925</v>
      </c>
      <c r="R102" s="3" t="s">
        <v>2829</v>
      </c>
      <c r="S102" s="3">
        <v>180</v>
      </c>
      <c r="T102" s="8" t="s">
        <v>31</v>
      </c>
      <c r="U102" s="3" t="s">
        <v>2830</v>
      </c>
      <c r="V102" s="2">
        <f t="shared" si="1"/>
        <v>2035</v>
      </c>
      <c r="W102" s="2"/>
      <c r="X102" s="2"/>
      <c r="Y102" s="2"/>
      <c r="Z102" s="2"/>
      <c r="AA102" s="2"/>
      <c r="AB102" s="2"/>
      <c r="AC102" s="2"/>
    </row>
    <row r="103" spans="1:29" hidden="1" x14ac:dyDescent="0.35">
      <c r="A103" s="3" t="s">
        <v>1941</v>
      </c>
      <c r="B103" s="3" t="str">
        <f>INDEX('Plant data'!D:D,MATCH($A103,'Plant data'!$A:$A,0))</f>
        <v>Ghugus</v>
      </c>
      <c r="C103" s="3" t="str">
        <f>INDEX('Plant data'!E:E,MATCH($A103,'Plant data'!$A:$A,0))</f>
        <v>Maharashtra</v>
      </c>
      <c r="D103" s="3" t="str">
        <f>INDEX('Plant data'!F:F,MATCH($A103,'Plant data'!$A:$A,0))</f>
        <v>India</v>
      </c>
      <c r="E103" s="3" t="s">
        <v>2974</v>
      </c>
      <c r="F103" s="3" t="s">
        <v>2832</v>
      </c>
      <c r="G103" s="5" t="s">
        <v>1943</v>
      </c>
      <c r="H103" s="3" t="s">
        <v>29</v>
      </c>
      <c r="I103" s="3" t="s">
        <v>30</v>
      </c>
      <c r="J103" s="3" t="s">
        <v>30</v>
      </c>
      <c r="K103" s="3">
        <v>2006</v>
      </c>
      <c r="L103" s="3">
        <v>19</v>
      </c>
      <c r="M103" s="3" t="s">
        <v>30</v>
      </c>
      <c r="N103" s="3" t="s">
        <v>30</v>
      </c>
      <c r="O103" s="3" t="s">
        <v>30</v>
      </c>
      <c r="P103" s="3" t="s">
        <v>30</v>
      </c>
      <c r="Q103" s="3" t="s">
        <v>2925</v>
      </c>
      <c r="R103" s="3" t="s">
        <v>2829</v>
      </c>
      <c r="S103" s="3">
        <v>36</v>
      </c>
      <c r="T103" s="8" t="s">
        <v>31</v>
      </c>
      <c r="U103" s="3" t="s">
        <v>2830</v>
      </c>
      <c r="V103" s="2">
        <f t="shared" si="1"/>
        <v>2046</v>
      </c>
      <c r="W103" s="2"/>
      <c r="X103" s="2"/>
      <c r="Y103" s="2"/>
      <c r="Z103" s="2"/>
      <c r="AA103" s="2"/>
      <c r="AB103" s="2"/>
      <c r="AC103" s="2"/>
    </row>
    <row r="104" spans="1:29" hidden="1" x14ac:dyDescent="0.35">
      <c r="A104" s="3" t="s">
        <v>1941</v>
      </c>
      <c r="B104" s="3" t="str">
        <f>INDEX('Plant data'!D:D,MATCH($A104,'Plant data'!$A:$A,0))</f>
        <v>Ghugus</v>
      </c>
      <c r="C104" s="3" t="str">
        <f>INDEX('Plant data'!E:E,MATCH($A104,'Plant data'!$A:$A,0))</f>
        <v>Maharashtra</v>
      </c>
      <c r="D104" s="3" t="str">
        <f>INDEX('Plant data'!F:F,MATCH($A104,'Plant data'!$A:$A,0))</f>
        <v>India</v>
      </c>
      <c r="E104" s="3" t="s">
        <v>2975</v>
      </c>
      <c r="F104" s="3" t="s">
        <v>2911</v>
      </c>
      <c r="G104" s="5" t="s">
        <v>1943</v>
      </c>
      <c r="H104" s="3" t="s">
        <v>29</v>
      </c>
      <c r="I104" s="3" t="s">
        <v>30</v>
      </c>
      <c r="J104" s="3" t="s">
        <v>30</v>
      </c>
      <c r="K104" s="3">
        <v>2006</v>
      </c>
      <c r="L104" s="3">
        <v>19</v>
      </c>
      <c r="M104" s="3" t="s">
        <v>30</v>
      </c>
      <c r="N104" s="3" t="s">
        <v>30</v>
      </c>
      <c r="O104" s="3" t="s">
        <v>30</v>
      </c>
      <c r="P104" s="3" t="s">
        <v>30</v>
      </c>
      <c r="Q104" s="3" t="s">
        <v>2925</v>
      </c>
      <c r="R104" s="3" t="s">
        <v>2829</v>
      </c>
      <c r="S104" s="3">
        <v>36</v>
      </c>
      <c r="T104" s="8" t="s">
        <v>31</v>
      </c>
      <c r="U104" s="3" t="s">
        <v>2830</v>
      </c>
      <c r="V104" s="2">
        <f t="shared" si="1"/>
        <v>2046</v>
      </c>
      <c r="W104" s="2"/>
      <c r="X104" s="2"/>
      <c r="Y104" s="2"/>
      <c r="Z104" s="2"/>
      <c r="AA104" s="2"/>
      <c r="AB104" s="2"/>
      <c r="AC104" s="2"/>
    </row>
    <row r="105" spans="1:29" hidden="1" x14ac:dyDescent="0.35">
      <c r="A105" s="3" t="s">
        <v>1941</v>
      </c>
      <c r="B105" s="3" t="str">
        <f>INDEX('Plant data'!D:D,MATCH($A105,'Plant data'!$A:$A,0))</f>
        <v>Ghugus</v>
      </c>
      <c r="C105" s="3" t="str">
        <f>INDEX('Plant data'!E:E,MATCH($A105,'Plant data'!$A:$A,0))</f>
        <v>Maharashtra</v>
      </c>
      <c r="D105" s="3" t="str">
        <f>INDEX('Plant data'!F:F,MATCH($A105,'Plant data'!$A:$A,0))</f>
        <v>India</v>
      </c>
      <c r="E105" s="3" t="s">
        <v>2976</v>
      </c>
      <c r="F105" s="3" t="s">
        <v>2913</v>
      </c>
      <c r="G105" s="5" t="s">
        <v>1943</v>
      </c>
      <c r="H105" s="3" t="s">
        <v>29</v>
      </c>
      <c r="I105" s="3" t="s">
        <v>30</v>
      </c>
      <c r="J105" s="3" t="s">
        <v>30</v>
      </c>
      <c r="K105" s="3">
        <v>2006</v>
      </c>
      <c r="L105" s="3">
        <v>19</v>
      </c>
      <c r="M105" s="3" t="s">
        <v>30</v>
      </c>
      <c r="N105" s="3" t="s">
        <v>30</v>
      </c>
      <c r="O105" s="3" t="s">
        <v>30</v>
      </c>
      <c r="P105" s="3" t="s">
        <v>30</v>
      </c>
      <c r="Q105" s="3" t="s">
        <v>2925</v>
      </c>
      <c r="R105" s="3" t="s">
        <v>2829</v>
      </c>
      <c r="S105" s="3">
        <v>36</v>
      </c>
      <c r="T105" s="8" t="s">
        <v>31</v>
      </c>
      <c r="U105" s="3" t="s">
        <v>2830</v>
      </c>
      <c r="V105" s="2">
        <f t="shared" si="1"/>
        <v>2046</v>
      </c>
      <c r="W105" s="2"/>
      <c r="X105" s="2"/>
      <c r="Y105" s="2"/>
      <c r="Z105" s="2"/>
      <c r="AA105" s="2"/>
      <c r="AB105" s="2"/>
      <c r="AC105" s="2"/>
    </row>
    <row r="106" spans="1:29" hidden="1" x14ac:dyDescent="0.35">
      <c r="A106" s="3" t="s">
        <v>1941</v>
      </c>
      <c r="B106" s="3" t="str">
        <f>INDEX('Plant data'!D:D,MATCH($A106,'Plant data'!$A:$A,0))</f>
        <v>Ghugus</v>
      </c>
      <c r="C106" s="3" t="str">
        <f>INDEX('Plant data'!E:E,MATCH($A106,'Plant data'!$A:$A,0))</f>
        <v>Maharashtra</v>
      </c>
      <c r="D106" s="3" t="str">
        <f>INDEX('Plant data'!F:F,MATCH($A106,'Plant data'!$A:$A,0))</f>
        <v>India</v>
      </c>
      <c r="E106" s="3" t="s">
        <v>2977</v>
      </c>
      <c r="F106" s="3" t="s">
        <v>2915</v>
      </c>
      <c r="G106" s="5" t="s">
        <v>1943</v>
      </c>
      <c r="H106" s="3" t="s">
        <v>29</v>
      </c>
      <c r="I106" s="3" t="s">
        <v>30</v>
      </c>
      <c r="J106" s="3" t="s">
        <v>30</v>
      </c>
      <c r="K106" s="3">
        <v>2006</v>
      </c>
      <c r="L106" s="3">
        <v>19</v>
      </c>
      <c r="M106" s="3" t="s">
        <v>30</v>
      </c>
      <c r="N106" s="3" t="s">
        <v>30</v>
      </c>
      <c r="O106" s="3" t="s">
        <v>30</v>
      </c>
      <c r="P106" s="3" t="s">
        <v>30</v>
      </c>
      <c r="Q106" s="3" t="s">
        <v>2925</v>
      </c>
      <c r="R106" s="3" t="s">
        <v>2829</v>
      </c>
      <c r="S106" s="3">
        <v>36</v>
      </c>
      <c r="T106" s="8" t="s">
        <v>31</v>
      </c>
      <c r="U106" s="3" t="s">
        <v>2830</v>
      </c>
      <c r="V106" s="2">
        <f t="shared" si="1"/>
        <v>2046</v>
      </c>
      <c r="W106" s="2"/>
      <c r="X106" s="2"/>
      <c r="Y106" s="2"/>
      <c r="Z106" s="2"/>
      <c r="AA106" s="2"/>
      <c r="AB106" s="2"/>
      <c r="AC106" s="2"/>
    </row>
    <row r="107" spans="1:29" hidden="1" x14ac:dyDescent="0.35">
      <c r="A107" s="3" t="s">
        <v>1941</v>
      </c>
      <c r="B107" s="3" t="str">
        <f>INDEX('Plant data'!D:D,MATCH($A107,'Plant data'!$A:$A,0))</f>
        <v>Ghugus</v>
      </c>
      <c r="C107" s="3" t="str">
        <f>INDEX('Plant data'!E:E,MATCH($A107,'Plant data'!$A:$A,0))</f>
        <v>Maharashtra</v>
      </c>
      <c r="D107" s="3" t="str">
        <f>INDEX('Plant data'!F:F,MATCH($A107,'Plant data'!$A:$A,0))</f>
        <v>India</v>
      </c>
      <c r="E107" s="3" t="s">
        <v>2978</v>
      </c>
      <c r="F107" s="3" t="s">
        <v>2917</v>
      </c>
      <c r="G107" s="5" t="s">
        <v>1943</v>
      </c>
      <c r="H107" s="3" t="s">
        <v>224</v>
      </c>
      <c r="I107" s="3" t="s">
        <v>30</v>
      </c>
      <c r="J107" s="3" t="s">
        <v>30</v>
      </c>
      <c r="K107" s="3">
        <v>2026</v>
      </c>
      <c r="L107" s="8"/>
      <c r="M107" s="3" t="s">
        <v>30</v>
      </c>
      <c r="N107" s="3" t="s">
        <v>30</v>
      </c>
      <c r="O107" s="3" t="s">
        <v>30</v>
      </c>
      <c r="P107" s="3" t="s">
        <v>30</v>
      </c>
      <c r="Q107" s="3" t="s">
        <v>30</v>
      </c>
      <c r="R107" s="3" t="s">
        <v>2829</v>
      </c>
      <c r="S107" s="3">
        <v>173</v>
      </c>
      <c r="T107" s="8" t="s">
        <v>31</v>
      </c>
      <c r="U107" s="3" t="s">
        <v>2830</v>
      </c>
      <c r="V107" s="2">
        <f t="shared" si="1"/>
        <v>2066</v>
      </c>
      <c r="W107" s="2"/>
      <c r="X107" s="2"/>
      <c r="Y107" s="2"/>
      <c r="Z107" s="2"/>
      <c r="AA107" s="2"/>
      <c r="AB107" s="2"/>
      <c r="AC107" s="2"/>
    </row>
    <row r="108" spans="1:29" hidden="1" x14ac:dyDescent="0.35">
      <c r="A108" s="3" t="s">
        <v>1941</v>
      </c>
      <c r="B108" s="3" t="str">
        <f>INDEX('Plant data'!D:D,MATCH($A108,'Plant data'!$A:$A,0))</f>
        <v>Ghugus</v>
      </c>
      <c r="C108" s="3" t="str">
        <f>INDEX('Plant data'!E:E,MATCH($A108,'Plant data'!$A:$A,0))</f>
        <v>Maharashtra</v>
      </c>
      <c r="D108" s="3" t="str">
        <f>INDEX('Plant data'!F:F,MATCH($A108,'Plant data'!$A:$A,0))</f>
        <v>India</v>
      </c>
      <c r="E108" s="3" t="s">
        <v>2979</v>
      </c>
      <c r="F108" s="3" t="s">
        <v>2919</v>
      </c>
      <c r="G108" s="5" t="s">
        <v>1943</v>
      </c>
      <c r="H108" s="3" t="s">
        <v>224</v>
      </c>
      <c r="I108" s="3" t="s">
        <v>30</v>
      </c>
      <c r="J108" s="3" t="s">
        <v>30</v>
      </c>
      <c r="K108" s="3">
        <v>2026</v>
      </c>
      <c r="L108" s="8"/>
      <c r="M108" s="3" t="s">
        <v>30</v>
      </c>
      <c r="N108" s="3" t="s">
        <v>30</v>
      </c>
      <c r="O108" s="3" t="s">
        <v>30</v>
      </c>
      <c r="P108" s="3" t="s">
        <v>30</v>
      </c>
      <c r="Q108" s="3" t="s">
        <v>30</v>
      </c>
      <c r="R108" s="3" t="s">
        <v>2829</v>
      </c>
      <c r="S108" s="3">
        <v>173</v>
      </c>
      <c r="T108" s="3" t="s">
        <v>31</v>
      </c>
      <c r="U108" s="3" t="s">
        <v>2830</v>
      </c>
      <c r="V108" s="2">
        <f t="shared" si="1"/>
        <v>2066</v>
      </c>
      <c r="W108" s="2"/>
      <c r="X108" s="2"/>
      <c r="Y108" s="2"/>
      <c r="Z108" s="2"/>
      <c r="AA108" s="2"/>
      <c r="AB108" s="2"/>
      <c r="AC108" s="2"/>
    </row>
    <row r="109" spans="1:29" hidden="1" x14ac:dyDescent="0.35">
      <c r="A109" s="3" t="s">
        <v>2007</v>
      </c>
      <c r="B109" s="3" t="str">
        <f>INDEX('Plant data'!D:D,MATCH($A109,'Plant data'!$A:$A,0))</f>
        <v>Jamshedpur</v>
      </c>
      <c r="C109" s="3" t="str">
        <f>INDEX('Plant data'!E:E,MATCH($A109,'Plant data'!$A:$A,0))</f>
        <v>Jharkhand</v>
      </c>
      <c r="D109" s="3" t="str">
        <f>INDEX('Plant data'!F:F,MATCH($A109,'Plant data'!$A:$A,0))</f>
        <v>India</v>
      </c>
      <c r="E109" s="3" t="s">
        <v>2980</v>
      </c>
      <c r="F109" s="3" t="s">
        <v>2786</v>
      </c>
      <c r="G109" s="5" t="s">
        <v>2009</v>
      </c>
      <c r="H109" s="3" t="s">
        <v>29</v>
      </c>
      <c r="I109" s="3" t="s">
        <v>30</v>
      </c>
      <c r="J109" s="3" t="s">
        <v>30</v>
      </c>
      <c r="K109" s="3">
        <v>2004</v>
      </c>
      <c r="L109" s="3">
        <v>21</v>
      </c>
      <c r="M109" s="3" t="s">
        <v>30</v>
      </c>
      <c r="N109" s="3" t="s">
        <v>30</v>
      </c>
      <c r="O109" s="3" t="s">
        <v>30</v>
      </c>
      <c r="P109" s="3" t="s">
        <v>2981</v>
      </c>
      <c r="Q109" s="3" t="s">
        <v>2982</v>
      </c>
      <c r="R109" s="3" t="s">
        <v>2829</v>
      </c>
      <c r="S109" s="3">
        <v>129</v>
      </c>
      <c r="T109" s="8" t="s">
        <v>31</v>
      </c>
      <c r="U109" s="3" t="s">
        <v>2830</v>
      </c>
      <c r="V109" s="2">
        <f t="shared" si="1"/>
        <v>2044</v>
      </c>
      <c r="W109" s="2"/>
      <c r="X109" s="2"/>
      <c r="Y109" s="2"/>
      <c r="Z109" s="2"/>
      <c r="AA109" s="2"/>
      <c r="AB109" s="2"/>
      <c r="AC109" s="2"/>
    </row>
    <row r="110" spans="1:29" hidden="1" x14ac:dyDescent="0.35">
      <c r="A110" s="3" t="s">
        <v>2007</v>
      </c>
      <c r="B110" s="3" t="str">
        <f>INDEX('Plant data'!D:D,MATCH($A110,'Plant data'!$A:$A,0))</f>
        <v>Jamshedpur</v>
      </c>
      <c r="C110" s="3" t="str">
        <f>INDEX('Plant data'!E:E,MATCH($A110,'Plant data'!$A:$A,0))</f>
        <v>Jharkhand</v>
      </c>
      <c r="D110" s="3" t="str">
        <f>INDEX('Plant data'!F:F,MATCH($A110,'Plant data'!$A:$A,0))</f>
        <v>India</v>
      </c>
      <c r="E110" s="3" t="s">
        <v>2983</v>
      </c>
      <c r="F110" s="3" t="s">
        <v>2793</v>
      </c>
      <c r="G110" s="5" t="s">
        <v>2009</v>
      </c>
      <c r="H110" s="3" t="s">
        <v>29</v>
      </c>
      <c r="I110" s="3" t="s">
        <v>30</v>
      </c>
      <c r="J110" s="3" t="s">
        <v>30</v>
      </c>
      <c r="K110" s="3">
        <v>2009</v>
      </c>
      <c r="L110" s="3">
        <v>16</v>
      </c>
      <c r="M110" s="3" t="s">
        <v>30</v>
      </c>
      <c r="N110" s="3" t="s">
        <v>30</v>
      </c>
      <c r="O110" s="3" t="s">
        <v>30</v>
      </c>
      <c r="P110" s="3" t="s">
        <v>2981</v>
      </c>
      <c r="Q110" s="3" t="s">
        <v>2982</v>
      </c>
      <c r="R110" s="3" t="s">
        <v>2829</v>
      </c>
      <c r="S110" s="3">
        <v>129</v>
      </c>
      <c r="T110" s="8" t="s">
        <v>31</v>
      </c>
      <c r="U110" s="3" t="s">
        <v>2830</v>
      </c>
      <c r="V110" s="2">
        <f t="shared" si="1"/>
        <v>2049</v>
      </c>
      <c r="W110" s="2"/>
      <c r="X110" s="2"/>
      <c r="Y110" s="2"/>
      <c r="Z110" s="2"/>
      <c r="AA110" s="2"/>
      <c r="AB110" s="2"/>
      <c r="AC110" s="2"/>
    </row>
    <row r="111" spans="1:29" hidden="1" x14ac:dyDescent="0.35">
      <c r="A111" s="3" t="s">
        <v>2007</v>
      </c>
      <c r="B111" s="3" t="str">
        <f>INDEX('Plant data'!D:D,MATCH($A111,'Plant data'!$A:$A,0))</f>
        <v>Jamshedpur</v>
      </c>
      <c r="C111" s="3" t="str">
        <f>INDEX('Plant data'!E:E,MATCH($A111,'Plant data'!$A:$A,0))</f>
        <v>Jharkhand</v>
      </c>
      <c r="D111" s="3" t="str">
        <f>INDEX('Plant data'!F:F,MATCH($A111,'Plant data'!$A:$A,0))</f>
        <v>India</v>
      </c>
      <c r="E111" s="3" t="s">
        <v>2984</v>
      </c>
      <c r="F111" s="3" t="s">
        <v>2796</v>
      </c>
      <c r="G111" s="5" t="s">
        <v>2009</v>
      </c>
      <c r="H111" s="3" t="s">
        <v>29</v>
      </c>
      <c r="I111" s="3" t="s">
        <v>30</v>
      </c>
      <c r="J111" s="3" t="s">
        <v>30</v>
      </c>
      <c r="K111" s="3">
        <v>2009</v>
      </c>
      <c r="L111" s="3">
        <v>16</v>
      </c>
      <c r="M111" s="3" t="s">
        <v>30</v>
      </c>
      <c r="N111" s="3" t="s">
        <v>30</v>
      </c>
      <c r="O111" s="3" t="s">
        <v>30</v>
      </c>
      <c r="P111" s="3" t="s">
        <v>2981</v>
      </c>
      <c r="Q111" s="3" t="s">
        <v>2982</v>
      </c>
      <c r="R111" s="3" t="s">
        <v>2829</v>
      </c>
      <c r="S111" s="3">
        <v>129</v>
      </c>
      <c r="T111" s="8" t="s">
        <v>31</v>
      </c>
      <c r="U111" s="3" t="s">
        <v>2830</v>
      </c>
      <c r="V111" s="2">
        <f t="shared" si="1"/>
        <v>2049</v>
      </c>
      <c r="W111" s="2"/>
      <c r="X111" s="2"/>
      <c r="Y111" s="2"/>
      <c r="Z111" s="2"/>
      <c r="AA111" s="2"/>
      <c r="AB111" s="2"/>
      <c r="AC111" s="2"/>
    </row>
    <row r="112" spans="1:29" hidden="1" x14ac:dyDescent="0.35">
      <c r="A112" s="3" t="s">
        <v>2007</v>
      </c>
      <c r="B112" s="3" t="str">
        <f>INDEX('Plant data'!D:D,MATCH($A112,'Plant data'!$A:$A,0))</f>
        <v>Jamshedpur</v>
      </c>
      <c r="C112" s="3" t="str">
        <f>INDEX('Plant data'!E:E,MATCH($A112,'Plant data'!$A:$A,0))</f>
        <v>Jharkhand</v>
      </c>
      <c r="D112" s="3" t="str">
        <f>INDEX('Plant data'!F:F,MATCH($A112,'Plant data'!$A:$A,0))</f>
        <v>India</v>
      </c>
      <c r="E112" s="3" t="s">
        <v>2985</v>
      </c>
      <c r="F112" s="3" t="s">
        <v>2940</v>
      </c>
      <c r="G112" s="5" t="s">
        <v>2009</v>
      </c>
      <c r="H112" s="3" t="s">
        <v>29</v>
      </c>
      <c r="I112" s="3" t="s">
        <v>30</v>
      </c>
      <c r="J112" s="3" t="s">
        <v>30</v>
      </c>
      <c r="K112" s="3">
        <v>2014</v>
      </c>
      <c r="L112" s="3">
        <v>11</v>
      </c>
      <c r="M112" s="3" t="s">
        <v>30</v>
      </c>
      <c r="N112" s="3" t="s">
        <v>30</v>
      </c>
      <c r="O112" s="3" t="s">
        <v>30</v>
      </c>
      <c r="P112" s="3" t="s">
        <v>30</v>
      </c>
      <c r="Q112" s="3" t="s">
        <v>2982</v>
      </c>
      <c r="R112" s="3" t="s">
        <v>2829</v>
      </c>
      <c r="S112" s="3">
        <v>129</v>
      </c>
      <c r="T112" s="8" t="s">
        <v>31</v>
      </c>
      <c r="U112" s="3" t="s">
        <v>2830</v>
      </c>
      <c r="V112" s="2">
        <f t="shared" si="1"/>
        <v>2054</v>
      </c>
      <c r="W112" s="2"/>
      <c r="X112" s="2"/>
      <c r="Y112" s="2"/>
      <c r="Z112" s="2"/>
      <c r="AA112" s="2"/>
      <c r="AB112" s="2"/>
      <c r="AC112" s="2"/>
    </row>
    <row r="113" spans="1:29" hidden="1" x14ac:dyDescent="0.35">
      <c r="A113" s="3" t="s">
        <v>2007</v>
      </c>
      <c r="B113" s="3" t="str">
        <f>INDEX('Plant data'!D:D,MATCH($A113,'Plant data'!$A:$A,0))</f>
        <v>Jamshedpur</v>
      </c>
      <c r="C113" s="3" t="str">
        <f>INDEX('Plant data'!E:E,MATCH($A113,'Plant data'!$A:$A,0))</f>
        <v>Jharkhand</v>
      </c>
      <c r="D113" s="3" t="str">
        <f>INDEX('Plant data'!F:F,MATCH($A113,'Plant data'!$A:$A,0))</f>
        <v>India</v>
      </c>
      <c r="E113" s="3" t="s">
        <v>2986</v>
      </c>
      <c r="F113" s="3" t="s">
        <v>2987</v>
      </c>
      <c r="G113" s="5" t="s">
        <v>2009</v>
      </c>
      <c r="H113" s="3" t="s">
        <v>29</v>
      </c>
      <c r="I113" s="3" t="s">
        <v>30</v>
      </c>
      <c r="J113" s="3" t="s">
        <v>30</v>
      </c>
      <c r="K113" s="3">
        <v>2013</v>
      </c>
      <c r="L113" s="3">
        <v>12</v>
      </c>
      <c r="M113" s="3" t="s">
        <v>30</v>
      </c>
      <c r="N113" s="3" t="s">
        <v>30</v>
      </c>
      <c r="O113" s="3" t="s">
        <v>30</v>
      </c>
      <c r="P113" s="3" t="s">
        <v>30</v>
      </c>
      <c r="Q113" s="3" t="s">
        <v>2982</v>
      </c>
      <c r="R113" s="3" t="s">
        <v>2829</v>
      </c>
      <c r="S113" s="3">
        <v>129</v>
      </c>
      <c r="T113" s="8" t="s">
        <v>31</v>
      </c>
      <c r="U113" s="3" t="s">
        <v>2830</v>
      </c>
      <c r="V113" s="2">
        <f t="shared" si="1"/>
        <v>2053</v>
      </c>
      <c r="W113" s="2"/>
      <c r="X113" s="2"/>
      <c r="Y113" s="2"/>
      <c r="Z113" s="2"/>
      <c r="AA113" s="2"/>
      <c r="AB113" s="2"/>
      <c r="AC113" s="2"/>
    </row>
    <row r="114" spans="1:29" hidden="1" x14ac:dyDescent="0.35">
      <c r="A114" s="3" t="s">
        <v>2011</v>
      </c>
      <c r="B114" s="3" t="str">
        <f>INDEX('Plant data'!D:D,MATCH($A114,'Plant data'!$A:$A,0))</f>
        <v>Raigarh</v>
      </c>
      <c r="C114" s="3" t="str">
        <f>INDEX('Plant data'!E:E,MATCH($A114,'Plant data'!$A:$A,0))</f>
        <v>Chhattisgarh</v>
      </c>
      <c r="D114" s="3" t="str">
        <f>INDEX('Plant data'!F:F,MATCH($A114,'Plant data'!$A:$A,0))</f>
        <v>India</v>
      </c>
      <c r="E114" s="3" t="s">
        <v>2988</v>
      </c>
      <c r="F114" s="3" t="s">
        <v>2989</v>
      </c>
      <c r="G114" s="5" t="s">
        <v>2013</v>
      </c>
      <c r="H114" s="3" t="s">
        <v>29</v>
      </c>
      <c r="I114" s="3" t="s">
        <v>30</v>
      </c>
      <c r="J114" s="3" t="s">
        <v>30</v>
      </c>
      <c r="K114" s="3">
        <v>2008</v>
      </c>
      <c r="L114" s="3">
        <v>17</v>
      </c>
      <c r="M114" s="3" t="s">
        <v>30</v>
      </c>
      <c r="N114" s="3" t="s">
        <v>30</v>
      </c>
      <c r="O114" s="3" t="s">
        <v>30</v>
      </c>
      <c r="P114" s="3" t="s">
        <v>30</v>
      </c>
      <c r="Q114" s="3" t="s">
        <v>30</v>
      </c>
      <c r="R114" s="3" t="s">
        <v>2829</v>
      </c>
      <c r="S114" s="3">
        <v>97</v>
      </c>
      <c r="T114" s="8" t="s">
        <v>31</v>
      </c>
      <c r="U114" s="3" t="s">
        <v>2830</v>
      </c>
      <c r="V114" s="2">
        <f t="shared" si="1"/>
        <v>2048</v>
      </c>
      <c r="W114" s="2"/>
      <c r="X114" s="2"/>
      <c r="Y114" s="2"/>
      <c r="Z114" s="2"/>
      <c r="AA114" s="2"/>
      <c r="AB114" s="2"/>
      <c r="AC114" s="2"/>
    </row>
    <row r="115" spans="1:29" hidden="1" x14ac:dyDescent="0.35">
      <c r="A115" s="3" t="s">
        <v>2011</v>
      </c>
      <c r="B115" s="3" t="str">
        <f>INDEX('Plant data'!D:D,MATCH($A115,'Plant data'!$A:$A,0))</f>
        <v>Raigarh</v>
      </c>
      <c r="C115" s="3" t="str">
        <f>INDEX('Plant data'!E:E,MATCH($A115,'Plant data'!$A:$A,0))</f>
        <v>Chhattisgarh</v>
      </c>
      <c r="D115" s="3" t="str">
        <f>INDEX('Plant data'!F:F,MATCH($A115,'Plant data'!$A:$A,0))</f>
        <v>India</v>
      </c>
      <c r="E115" s="3" t="s">
        <v>2990</v>
      </c>
      <c r="F115" s="3" t="s">
        <v>2991</v>
      </c>
      <c r="G115" s="5" t="s">
        <v>2013</v>
      </c>
      <c r="H115" s="3" t="s">
        <v>29</v>
      </c>
      <c r="I115" s="3" t="s">
        <v>30</v>
      </c>
      <c r="J115" s="3" t="s">
        <v>30</v>
      </c>
      <c r="K115" s="3">
        <v>2009</v>
      </c>
      <c r="L115" s="3">
        <v>16</v>
      </c>
      <c r="M115" s="3" t="s">
        <v>30</v>
      </c>
      <c r="N115" s="3" t="s">
        <v>30</v>
      </c>
      <c r="O115" s="3" t="s">
        <v>30</v>
      </c>
      <c r="P115" s="3" t="s">
        <v>30</v>
      </c>
      <c r="Q115" s="3" t="s">
        <v>30</v>
      </c>
      <c r="R115" s="3" t="s">
        <v>2829</v>
      </c>
      <c r="S115" s="3">
        <v>97</v>
      </c>
      <c r="T115" s="8" t="s">
        <v>31</v>
      </c>
      <c r="U115" s="3" t="s">
        <v>2830</v>
      </c>
      <c r="V115" s="2">
        <f t="shared" si="1"/>
        <v>2049</v>
      </c>
      <c r="W115" s="2"/>
      <c r="X115" s="2"/>
      <c r="Y115" s="2"/>
      <c r="Z115" s="2"/>
      <c r="AA115" s="2"/>
      <c r="AB115" s="2"/>
      <c r="AC115" s="2"/>
    </row>
    <row r="116" spans="1:29" hidden="1" x14ac:dyDescent="0.35">
      <c r="A116" s="3" t="s">
        <v>2011</v>
      </c>
      <c r="B116" s="3" t="str">
        <f>INDEX('Plant data'!D:D,MATCH($A116,'Plant data'!$A:$A,0))</f>
        <v>Raigarh</v>
      </c>
      <c r="C116" s="3" t="str">
        <f>INDEX('Plant data'!E:E,MATCH($A116,'Plant data'!$A:$A,0))</f>
        <v>Chhattisgarh</v>
      </c>
      <c r="D116" s="3" t="str">
        <f>INDEX('Plant data'!F:F,MATCH($A116,'Plant data'!$A:$A,0))</f>
        <v>India</v>
      </c>
      <c r="E116" s="3" t="s">
        <v>2992</v>
      </c>
      <c r="F116" s="3" t="s">
        <v>2993</v>
      </c>
      <c r="G116" s="5" t="s">
        <v>2013</v>
      </c>
      <c r="H116" s="3" t="s">
        <v>29</v>
      </c>
      <c r="I116" s="3" t="s">
        <v>30</v>
      </c>
      <c r="J116" s="3" t="s">
        <v>30</v>
      </c>
      <c r="K116" s="3">
        <v>2009</v>
      </c>
      <c r="L116" s="3">
        <v>16</v>
      </c>
      <c r="M116" s="3" t="s">
        <v>30</v>
      </c>
      <c r="N116" s="3" t="s">
        <v>30</v>
      </c>
      <c r="O116" s="3" t="s">
        <v>30</v>
      </c>
      <c r="P116" s="3" t="s">
        <v>30</v>
      </c>
      <c r="Q116" s="3" t="s">
        <v>30</v>
      </c>
      <c r="R116" s="3" t="s">
        <v>2829</v>
      </c>
      <c r="S116" s="3">
        <v>97</v>
      </c>
      <c r="T116" s="8" t="s">
        <v>31</v>
      </c>
      <c r="U116" s="3" t="s">
        <v>2830</v>
      </c>
      <c r="V116" s="2">
        <f t="shared" si="1"/>
        <v>2049</v>
      </c>
      <c r="W116" s="2"/>
      <c r="X116" s="2"/>
      <c r="Y116" s="2"/>
      <c r="Z116" s="2"/>
      <c r="AA116" s="2"/>
      <c r="AB116" s="2"/>
      <c r="AC116" s="2"/>
    </row>
    <row r="117" spans="1:29" hidden="1" x14ac:dyDescent="0.35">
      <c r="A117" s="3" t="s">
        <v>2011</v>
      </c>
      <c r="B117" s="3" t="str">
        <f>INDEX('Plant data'!D:D,MATCH($A117,'Plant data'!$A:$A,0))</f>
        <v>Raigarh</v>
      </c>
      <c r="C117" s="3" t="str">
        <f>INDEX('Plant data'!E:E,MATCH($A117,'Plant data'!$A:$A,0))</f>
        <v>Chhattisgarh</v>
      </c>
      <c r="D117" s="3" t="str">
        <f>INDEX('Plant data'!F:F,MATCH($A117,'Plant data'!$A:$A,0))</f>
        <v>India</v>
      </c>
      <c r="E117" s="3" t="s">
        <v>2994</v>
      </c>
      <c r="F117" s="3" t="s">
        <v>2995</v>
      </c>
      <c r="G117" s="5" t="s">
        <v>2013</v>
      </c>
      <c r="H117" s="3" t="s">
        <v>29</v>
      </c>
      <c r="I117" s="3" t="s">
        <v>30</v>
      </c>
      <c r="J117" s="3" t="s">
        <v>30</v>
      </c>
      <c r="K117" s="3">
        <v>2009</v>
      </c>
      <c r="L117" s="3">
        <v>16</v>
      </c>
      <c r="M117" s="3" t="s">
        <v>30</v>
      </c>
      <c r="N117" s="3" t="s">
        <v>30</v>
      </c>
      <c r="O117" s="3" t="s">
        <v>30</v>
      </c>
      <c r="P117" s="3" t="s">
        <v>30</v>
      </c>
      <c r="Q117" s="3" t="s">
        <v>30</v>
      </c>
      <c r="R117" s="3" t="s">
        <v>2829</v>
      </c>
      <c r="S117" s="3">
        <v>97</v>
      </c>
      <c r="T117" s="8" t="s">
        <v>31</v>
      </c>
      <c r="U117" s="3" t="s">
        <v>2830</v>
      </c>
      <c r="V117" s="2">
        <f t="shared" si="1"/>
        <v>2049</v>
      </c>
      <c r="W117" s="2"/>
      <c r="X117" s="2"/>
      <c r="Y117" s="2"/>
      <c r="Z117" s="2"/>
      <c r="AA117" s="2"/>
      <c r="AB117" s="2"/>
      <c r="AC117" s="2"/>
    </row>
    <row r="118" spans="1:29" hidden="1" x14ac:dyDescent="0.35">
      <c r="A118" s="3" t="s">
        <v>2011</v>
      </c>
      <c r="B118" s="3" t="str">
        <f>INDEX('Plant data'!D:D,MATCH($A118,'Plant data'!$A:$A,0))</f>
        <v>Raigarh</v>
      </c>
      <c r="C118" s="3" t="str">
        <f>INDEX('Plant data'!E:E,MATCH($A118,'Plant data'!$A:$A,0))</f>
        <v>Chhattisgarh</v>
      </c>
      <c r="D118" s="3" t="str">
        <f>INDEX('Plant data'!F:F,MATCH($A118,'Plant data'!$A:$A,0))</f>
        <v>India</v>
      </c>
      <c r="E118" s="3" t="s">
        <v>2996</v>
      </c>
      <c r="F118" s="3" t="s">
        <v>2799</v>
      </c>
      <c r="G118" s="5" t="s">
        <v>2013</v>
      </c>
      <c r="H118" s="3" t="s">
        <v>29</v>
      </c>
      <c r="I118" s="3" t="s">
        <v>30</v>
      </c>
      <c r="J118" s="3" t="s">
        <v>30</v>
      </c>
      <c r="K118" s="3">
        <v>2009</v>
      </c>
      <c r="L118" s="3">
        <v>16</v>
      </c>
      <c r="M118" s="3" t="s">
        <v>30</v>
      </c>
      <c r="N118" s="3" t="s">
        <v>30</v>
      </c>
      <c r="O118" s="3" t="s">
        <v>30</v>
      </c>
      <c r="P118" s="3" t="s">
        <v>30</v>
      </c>
      <c r="Q118" s="3" t="s">
        <v>30</v>
      </c>
      <c r="R118" s="3" t="s">
        <v>2829</v>
      </c>
      <c r="S118" s="3">
        <v>97</v>
      </c>
      <c r="T118" s="8" t="s">
        <v>31</v>
      </c>
      <c r="U118" s="3" t="s">
        <v>2830</v>
      </c>
      <c r="V118" s="2">
        <f t="shared" si="1"/>
        <v>2049</v>
      </c>
      <c r="W118" s="2"/>
      <c r="X118" s="2"/>
      <c r="Y118" s="2"/>
      <c r="Z118" s="2"/>
      <c r="AA118" s="2"/>
      <c r="AB118" s="2"/>
      <c r="AC118" s="2"/>
    </row>
    <row r="119" spans="1:29" hidden="1" x14ac:dyDescent="0.35">
      <c r="A119" s="3" t="s">
        <v>2011</v>
      </c>
      <c r="B119" s="3" t="str">
        <f>INDEX('Plant data'!D:D,MATCH($A119,'Plant data'!$A:$A,0))</f>
        <v>Raigarh</v>
      </c>
      <c r="C119" s="3" t="str">
        <f>INDEX('Plant data'!E:E,MATCH($A119,'Plant data'!$A:$A,0))</f>
        <v>Chhattisgarh</v>
      </c>
      <c r="D119" s="3" t="str">
        <f>INDEX('Plant data'!F:F,MATCH($A119,'Plant data'!$A:$A,0))</f>
        <v>India</v>
      </c>
      <c r="E119" s="3" t="s">
        <v>2997</v>
      </c>
      <c r="F119" s="3" t="s">
        <v>2832</v>
      </c>
      <c r="G119" s="5" t="s">
        <v>2013</v>
      </c>
      <c r="H119" s="3" t="s">
        <v>29</v>
      </c>
      <c r="I119" s="3" t="s">
        <v>30</v>
      </c>
      <c r="J119" s="3" t="s">
        <v>30</v>
      </c>
      <c r="K119" s="3">
        <v>2009</v>
      </c>
      <c r="L119" s="3">
        <v>16</v>
      </c>
      <c r="M119" s="3" t="s">
        <v>30</v>
      </c>
      <c r="N119" s="3" t="s">
        <v>30</v>
      </c>
      <c r="O119" s="3" t="s">
        <v>30</v>
      </c>
      <c r="P119" s="3" t="s">
        <v>30</v>
      </c>
      <c r="Q119" s="3" t="s">
        <v>30</v>
      </c>
      <c r="R119" s="3" t="s">
        <v>2829</v>
      </c>
      <c r="S119" s="3">
        <v>97</v>
      </c>
      <c r="T119" s="8" t="s">
        <v>31</v>
      </c>
      <c r="U119" s="3" t="s">
        <v>2830</v>
      </c>
      <c r="V119" s="2">
        <f t="shared" si="1"/>
        <v>2049</v>
      </c>
      <c r="W119" s="2"/>
      <c r="X119" s="2"/>
      <c r="Y119" s="2"/>
      <c r="Z119" s="2"/>
      <c r="AA119" s="2"/>
      <c r="AB119" s="2"/>
      <c r="AC119" s="2"/>
    </row>
    <row r="120" spans="1:29" hidden="1" x14ac:dyDescent="0.35">
      <c r="A120" s="3" t="s">
        <v>2017</v>
      </c>
      <c r="B120" s="3" t="e">
        <f>INDEX(#REF!,MATCH($A120,#REF!,0))</f>
        <v>#REF!</v>
      </c>
      <c r="C120" s="3" t="e">
        <f>INDEX(#REF!,MATCH($A120,#REF!,0))</f>
        <v>#REF!</v>
      </c>
      <c r="D120" s="3" t="e">
        <f>INDEX(#REF!,MATCH($A120,#REF!,0))</f>
        <v>#REF!</v>
      </c>
      <c r="E120" s="3" t="s">
        <v>2998</v>
      </c>
      <c r="F120" s="3" t="s">
        <v>2799</v>
      </c>
      <c r="G120" s="5" t="s">
        <v>2019</v>
      </c>
      <c r="H120" s="3" t="s">
        <v>313</v>
      </c>
      <c r="I120" s="3">
        <v>2021</v>
      </c>
      <c r="J120" s="3" t="s">
        <v>30</v>
      </c>
      <c r="K120" s="3">
        <v>2032</v>
      </c>
      <c r="L120" s="8"/>
      <c r="M120" s="3" t="s">
        <v>30</v>
      </c>
      <c r="N120" s="3" t="s">
        <v>30</v>
      </c>
      <c r="O120" s="3" t="s">
        <v>30</v>
      </c>
      <c r="P120" s="3" t="s">
        <v>30</v>
      </c>
      <c r="Q120" s="3" t="s">
        <v>30</v>
      </c>
      <c r="R120" s="3" t="s">
        <v>2790</v>
      </c>
      <c r="S120" s="3">
        <v>1200</v>
      </c>
      <c r="T120" s="8" t="s">
        <v>31</v>
      </c>
      <c r="U120" s="3" t="s">
        <v>2824</v>
      </c>
      <c r="V120" s="2">
        <f t="shared" si="1"/>
        <v>2072</v>
      </c>
      <c r="W120" s="2"/>
      <c r="X120" s="2"/>
      <c r="Y120" s="2"/>
      <c r="Z120" s="2"/>
      <c r="AA120" s="2"/>
      <c r="AB120" s="2"/>
      <c r="AC120" s="2"/>
    </row>
    <row r="121" spans="1:29" hidden="1" x14ac:dyDescent="0.35">
      <c r="A121" s="3" t="s">
        <v>2028</v>
      </c>
      <c r="B121" s="3" t="str">
        <f>INDEX('Plant data'!D:D,MATCH($A121,'Plant data'!$A:$A,0))</f>
        <v>Anjar</v>
      </c>
      <c r="C121" s="3" t="str">
        <f>INDEX('Plant data'!E:E,MATCH($A121,'Plant data'!$A:$A,0))</f>
        <v>Gujarat</v>
      </c>
      <c r="D121" s="3" t="str">
        <f>INDEX('Plant data'!F:F,MATCH($A121,'Plant data'!$A:$A,0))</f>
        <v>India</v>
      </c>
      <c r="E121" s="3" t="s">
        <v>2999</v>
      </c>
      <c r="F121" s="3" t="s">
        <v>2799</v>
      </c>
      <c r="G121" s="5" t="s">
        <v>2030</v>
      </c>
      <c r="H121" s="3" t="s">
        <v>29</v>
      </c>
      <c r="I121" s="3" t="s">
        <v>30</v>
      </c>
      <c r="J121" s="3" t="s">
        <v>30</v>
      </c>
      <c r="K121" s="3">
        <v>2005</v>
      </c>
      <c r="L121" s="3">
        <v>20</v>
      </c>
      <c r="M121" s="3" t="s">
        <v>30</v>
      </c>
      <c r="N121" s="3" t="s">
        <v>30</v>
      </c>
      <c r="O121" s="3" t="s">
        <v>30</v>
      </c>
      <c r="P121" s="3" t="s">
        <v>3000</v>
      </c>
      <c r="Q121" s="3" t="s">
        <v>30</v>
      </c>
      <c r="R121" s="3" t="s">
        <v>2829</v>
      </c>
      <c r="S121" s="3">
        <v>36</v>
      </c>
      <c r="T121" s="8" t="s">
        <v>31</v>
      </c>
      <c r="U121" s="3" t="s">
        <v>2830</v>
      </c>
      <c r="V121" s="2">
        <f t="shared" si="1"/>
        <v>2045</v>
      </c>
      <c r="W121" s="2"/>
      <c r="X121" s="2"/>
      <c r="Y121" s="2"/>
      <c r="Z121" s="2"/>
      <c r="AA121" s="2"/>
      <c r="AB121" s="2"/>
      <c r="AC121" s="2"/>
    </row>
    <row r="122" spans="1:29" hidden="1" x14ac:dyDescent="0.35">
      <c r="A122" s="3" t="s">
        <v>2028</v>
      </c>
      <c r="B122" s="3" t="str">
        <f>INDEX('Plant data'!D:D,MATCH($A122,'Plant data'!$A:$A,0))</f>
        <v>Anjar</v>
      </c>
      <c r="C122" s="3" t="str">
        <f>INDEX('Plant data'!E:E,MATCH($A122,'Plant data'!$A:$A,0))</f>
        <v>Gujarat</v>
      </c>
      <c r="D122" s="3" t="str">
        <f>INDEX('Plant data'!F:F,MATCH($A122,'Plant data'!$A:$A,0))</f>
        <v>India</v>
      </c>
      <c r="E122" s="3" t="s">
        <v>3001</v>
      </c>
      <c r="F122" s="3" t="s">
        <v>2832</v>
      </c>
      <c r="G122" s="5" t="s">
        <v>2030</v>
      </c>
      <c r="H122" s="3" t="s">
        <v>29</v>
      </c>
      <c r="I122" s="3" t="s">
        <v>30</v>
      </c>
      <c r="J122" s="3" t="s">
        <v>30</v>
      </c>
      <c r="K122" s="3">
        <v>2005</v>
      </c>
      <c r="L122" s="3">
        <v>20</v>
      </c>
      <c r="M122" s="3" t="s">
        <v>30</v>
      </c>
      <c r="N122" s="3" t="s">
        <v>30</v>
      </c>
      <c r="O122" s="3" t="s">
        <v>30</v>
      </c>
      <c r="P122" s="3" t="s">
        <v>3000</v>
      </c>
      <c r="Q122" s="3" t="s">
        <v>30</v>
      </c>
      <c r="R122" s="3" t="s">
        <v>2829</v>
      </c>
      <c r="S122" s="3">
        <v>36</v>
      </c>
      <c r="T122" s="8" t="s">
        <v>31</v>
      </c>
      <c r="U122" s="3" t="s">
        <v>2830</v>
      </c>
      <c r="V122" s="2">
        <f t="shared" si="1"/>
        <v>2045</v>
      </c>
      <c r="W122" s="2"/>
      <c r="X122" s="2"/>
      <c r="Y122" s="2"/>
      <c r="Z122" s="2"/>
      <c r="AA122" s="2"/>
      <c r="AB122" s="2"/>
      <c r="AC122" s="2"/>
    </row>
    <row r="123" spans="1:29" hidden="1" x14ac:dyDescent="0.35">
      <c r="A123" s="3" t="s">
        <v>2028</v>
      </c>
      <c r="B123" s="3" t="str">
        <f>INDEX('Plant data'!D:D,MATCH($A123,'Plant data'!$A:$A,0))</f>
        <v>Anjar</v>
      </c>
      <c r="C123" s="3" t="str">
        <f>INDEX('Plant data'!E:E,MATCH($A123,'Plant data'!$A:$A,0))</f>
        <v>Gujarat</v>
      </c>
      <c r="D123" s="3" t="str">
        <f>INDEX('Plant data'!F:F,MATCH($A123,'Plant data'!$A:$A,0))</f>
        <v>India</v>
      </c>
      <c r="E123" s="3" t="s">
        <v>3002</v>
      </c>
      <c r="F123" s="3" t="s">
        <v>2911</v>
      </c>
      <c r="G123" s="5" t="s">
        <v>2030</v>
      </c>
      <c r="H123" s="3" t="s">
        <v>29</v>
      </c>
      <c r="I123" s="3" t="s">
        <v>30</v>
      </c>
      <c r="J123" s="3" t="s">
        <v>30</v>
      </c>
      <c r="K123" s="3">
        <v>2005</v>
      </c>
      <c r="L123" s="3">
        <v>20</v>
      </c>
      <c r="M123" s="3" t="s">
        <v>30</v>
      </c>
      <c r="N123" s="3" t="s">
        <v>30</v>
      </c>
      <c r="O123" s="3" t="s">
        <v>30</v>
      </c>
      <c r="P123" s="3" t="s">
        <v>3000</v>
      </c>
      <c r="Q123" s="3" t="s">
        <v>30</v>
      </c>
      <c r="R123" s="3" t="s">
        <v>2829</v>
      </c>
      <c r="S123" s="3">
        <v>36</v>
      </c>
      <c r="T123" s="8" t="s">
        <v>31</v>
      </c>
      <c r="U123" s="3" t="s">
        <v>2830</v>
      </c>
      <c r="V123" s="2">
        <f t="shared" si="1"/>
        <v>2045</v>
      </c>
      <c r="W123" s="2"/>
      <c r="X123" s="2"/>
      <c r="Y123" s="2"/>
      <c r="Z123" s="2"/>
      <c r="AA123" s="2"/>
      <c r="AB123" s="2"/>
      <c r="AC123" s="2"/>
    </row>
    <row r="124" spans="1:29" hidden="1" x14ac:dyDescent="0.35">
      <c r="A124" s="3" t="s">
        <v>2028</v>
      </c>
      <c r="B124" s="3" t="str">
        <f>INDEX('Plant data'!D:D,MATCH($A124,'Plant data'!$A:$A,0))</f>
        <v>Anjar</v>
      </c>
      <c r="C124" s="3" t="str">
        <f>INDEX('Plant data'!E:E,MATCH($A124,'Plant data'!$A:$A,0))</f>
        <v>Gujarat</v>
      </c>
      <c r="D124" s="3" t="str">
        <f>INDEX('Plant data'!F:F,MATCH($A124,'Plant data'!$A:$A,0))</f>
        <v>India</v>
      </c>
      <c r="E124" s="3" t="s">
        <v>3003</v>
      </c>
      <c r="F124" s="3" t="s">
        <v>2913</v>
      </c>
      <c r="G124" s="5" t="s">
        <v>2030</v>
      </c>
      <c r="H124" s="3" t="s">
        <v>29</v>
      </c>
      <c r="I124" s="3" t="s">
        <v>30</v>
      </c>
      <c r="J124" s="3" t="s">
        <v>30</v>
      </c>
      <c r="K124" s="3">
        <v>2005</v>
      </c>
      <c r="L124" s="3">
        <v>20</v>
      </c>
      <c r="M124" s="3" t="s">
        <v>30</v>
      </c>
      <c r="N124" s="3" t="s">
        <v>30</v>
      </c>
      <c r="O124" s="3" t="s">
        <v>30</v>
      </c>
      <c r="P124" s="3" t="s">
        <v>3000</v>
      </c>
      <c r="Q124" s="3" t="s">
        <v>30</v>
      </c>
      <c r="R124" s="3" t="s">
        <v>2829</v>
      </c>
      <c r="S124" s="3">
        <v>36</v>
      </c>
      <c r="T124" s="8" t="s">
        <v>31</v>
      </c>
      <c r="U124" s="3" t="s">
        <v>2830</v>
      </c>
      <c r="V124" s="2">
        <f t="shared" si="1"/>
        <v>2045</v>
      </c>
      <c r="W124" s="2"/>
      <c r="X124" s="2"/>
      <c r="Y124" s="2"/>
      <c r="Z124" s="2"/>
      <c r="AA124" s="2"/>
      <c r="AB124" s="2"/>
      <c r="AC124" s="2"/>
    </row>
    <row r="125" spans="1:29" hidden="1" x14ac:dyDescent="0.35">
      <c r="A125" s="3" t="s">
        <v>2043</v>
      </c>
      <c r="B125" s="3" t="str">
        <f>INDEX('Plant data'!D:D,MATCH($A125,'Plant data'!$A:$A,0))</f>
        <v>Raipur</v>
      </c>
      <c r="C125" s="3" t="str">
        <f>INDEX('Plant data'!E:E,MATCH($A125,'Plant data'!$A:$A,0))</f>
        <v>Chhattisgarh</v>
      </c>
      <c r="D125" s="3" t="str">
        <f>INDEX('Plant data'!F:F,MATCH($A125,'Plant data'!$A:$A,0))</f>
        <v>India</v>
      </c>
      <c r="E125" s="3" t="s">
        <v>3004</v>
      </c>
      <c r="F125" s="3" t="s">
        <v>2799</v>
      </c>
      <c r="G125" s="5" t="s">
        <v>2045</v>
      </c>
      <c r="H125" s="3" t="s">
        <v>29</v>
      </c>
      <c r="I125" s="3" t="s">
        <v>30</v>
      </c>
      <c r="J125" s="3">
        <v>2004</v>
      </c>
      <c r="K125" s="3">
        <v>2007</v>
      </c>
      <c r="L125" s="3">
        <v>18</v>
      </c>
      <c r="M125" s="3" t="s">
        <v>30</v>
      </c>
      <c r="N125" s="3" t="s">
        <v>30</v>
      </c>
      <c r="O125" s="3" t="s">
        <v>30</v>
      </c>
      <c r="P125" s="3" t="s">
        <v>30</v>
      </c>
      <c r="Q125" s="3" t="s">
        <v>30</v>
      </c>
      <c r="R125" s="3" t="s">
        <v>2829</v>
      </c>
      <c r="S125" s="3">
        <v>150</v>
      </c>
      <c r="T125" s="8" t="s">
        <v>31</v>
      </c>
      <c r="U125" s="3" t="s">
        <v>2830</v>
      </c>
      <c r="V125" s="2">
        <f t="shared" si="1"/>
        <v>2047</v>
      </c>
      <c r="W125" s="2"/>
      <c r="X125" s="2"/>
      <c r="Y125" s="2"/>
      <c r="Z125" s="2"/>
      <c r="AA125" s="2"/>
      <c r="AB125" s="2"/>
      <c r="AC125" s="2"/>
    </row>
    <row r="126" spans="1:29" hidden="1" x14ac:dyDescent="0.35">
      <c r="A126" s="3" t="s">
        <v>2043</v>
      </c>
      <c r="B126" s="3" t="str">
        <f>INDEX('Plant data'!D:D,MATCH($A126,'Plant data'!$A:$A,0))</f>
        <v>Raipur</v>
      </c>
      <c r="C126" s="3" t="str">
        <f>INDEX('Plant data'!E:E,MATCH($A126,'Plant data'!$A:$A,0))</f>
        <v>Chhattisgarh</v>
      </c>
      <c r="D126" s="3" t="str">
        <f>INDEX('Plant data'!F:F,MATCH($A126,'Plant data'!$A:$A,0))</f>
        <v>India</v>
      </c>
      <c r="E126" s="3" t="s">
        <v>3005</v>
      </c>
      <c r="F126" s="3" t="s">
        <v>2832</v>
      </c>
      <c r="G126" s="5" t="s">
        <v>2045</v>
      </c>
      <c r="H126" s="3" t="s">
        <v>29</v>
      </c>
      <c r="I126" s="3" t="s">
        <v>30</v>
      </c>
      <c r="J126" s="3">
        <v>2004</v>
      </c>
      <c r="K126" s="3">
        <v>2006</v>
      </c>
      <c r="L126" s="3">
        <v>19</v>
      </c>
      <c r="M126" s="3" t="s">
        <v>30</v>
      </c>
      <c r="N126" s="3" t="s">
        <v>30</v>
      </c>
      <c r="O126" s="3" t="s">
        <v>30</v>
      </c>
      <c r="P126" s="3" t="s">
        <v>30</v>
      </c>
      <c r="Q126" s="3" t="s">
        <v>30</v>
      </c>
      <c r="R126" s="3" t="s">
        <v>2829</v>
      </c>
      <c r="S126" s="3">
        <v>120</v>
      </c>
      <c r="T126" s="8" t="s">
        <v>31</v>
      </c>
      <c r="U126" s="3" t="s">
        <v>2830</v>
      </c>
      <c r="V126" s="2">
        <f t="shared" si="1"/>
        <v>2046</v>
      </c>
      <c r="W126" s="2"/>
      <c r="X126" s="2"/>
      <c r="Y126" s="2"/>
      <c r="Z126" s="2"/>
      <c r="AA126" s="2"/>
      <c r="AB126" s="2"/>
      <c r="AC126" s="2"/>
    </row>
    <row r="127" spans="1:29" hidden="1" x14ac:dyDescent="0.35">
      <c r="A127" s="3" t="s">
        <v>2047</v>
      </c>
      <c r="B127" s="3" t="e">
        <f>INDEX(#REF!,MATCH($A127,#REF!,0))</f>
        <v>#REF!</v>
      </c>
      <c r="C127" s="3" t="e">
        <f>INDEX(#REF!,MATCH($A127,#REF!,0))</f>
        <v>#REF!</v>
      </c>
      <c r="D127" s="3" t="e">
        <f>INDEX(#REF!,MATCH($A127,#REF!,0))</f>
        <v>#REF!</v>
      </c>
      <c r="E127" s="3" t="s">
        <v>3006</v>
      </c>
      <c r="F127" s="3" t="s">
        <v>2799</v>
      </c>
      <c r="G127" s="5" t="s">
        <v>2049</v>
      </c>
      <c r="H127" s="3" t="s">
        <v>313</v>
      </c>
      <c r="I127" s="3" t="s">
        <v>30</v>
      </c>
      <c r="J127" s="3" t="s">
        <v>30</v>
      </c>
      <c r="K127" s="3" t="s">
        <v>30</v>
      </c>
      <c r="L127" s="3" t="s">
        <v>30</v>
      </c>
      <c r="M127" s="3" t="s">
        <v>30</v>
      </c>
      <c r="N127" s="3" t="s">
        <v>30</v>
      </c>
      <c r="O127" s="3" t="s">
        <v>30</v>
      </c>
      <c r="P127" s="3" t="s">
        <v>30</v>
      </c>
      <c r="Q127" s="3" t="s">
        <v>30</v>
      </c>
      <c r="R127" s="3" t="s">
        <v>2829</v>
      </c>
      <c r="S127" s="8" t="s">
        <v>30</v>
      </c>
      <c r="T127" s="8" t="s">
        <v>31</v>
      </c>
      <c r="U127" s="3" t="s">
        <v>2830</v>
      </c>
      <c r="V127" s="2" t="str">
        <f t="shared" si="1"/>
        <v/>
      </c>
      <c r="W127" s="2"/>
      <c r="X127" s="2"/>
      <c r="Y127" s="2"/>
      <c r="Z127" s="2"/>
      <c r="AA127" s="2"/>
      <c r="AB127" s="2"/>
      <c r="AC127" s="2"/>
    </row>
    <row r="128" spans="1:29" hidden="1" x14ac:dyDescent="0.35">
      <c r="A128" s="3" t="s">
        <v>2051</v>
      </c>
      <c r="B128" s="3" t="e">
        <f>INDEX(#REF!,MATCH($A128,#REF!,0))</f>
        <v>#REF!</v>
      </c>
      <c r="C128" s="3" t="e">
        <f>INDEX(#REF!,MATCH($A128,#REF!,0))</f>
        <v>#REF!</v>
      </c>
      <c r="D128" s="3" t="e">
        <f>INDEX(#REF!,MATCH($A128,#REF!,0))</f>
        <v>#REF!</v>
      </c>
      <c r="E128" s="3" t="s">
        <v>3007</v>
      </c>
      <c r="F128" s="3" t="s">
        <v>2799</v>
      </c>
      <c r="G128" s="5" t="s">
        <v>2053</v>
      </c>
      <c r="H128" s="3" t="s">
        <v>64</v>
      </c>
      <c r="I128" s="3" t="s">
        <v>30</v>
      </c>
      <c r="J128" s="3" t="s">
        <v>30</v>
      </c>
      <c r="K128" s="3" t="s">
        <v>30</v>
      </c>
      <c r="L128" s="3" t="s">
        <v>30</v>
      </c>
      <c r="M128" s="3" t="s">
        <v>30</v>
      </c>
      <c r="N128" s="3" t="s">
        <v>30</v>
      </c>
      <c r="O128" s="3" t="s">
        <v>30</v>
      </c>
      <c r="P128" s="3" t="s">
        <v>30</v>
      </c>
      <c r="Q128" s="3" t="s">
        <v>30</v>
      </c>
      <c r="R128" s="3" t="s">
        <v>2790</v>
      </c>
      <c r="S128" s="3">
        <v>500</v>
      </c>
      <c r="T128" s="8" t="s">
        <v>31</v>
      </c>
      <c r="U128" s="8" t="s">
        <v>30</v>
      </c>
      <c r="V128" s="2" t="str">
        <f t="shared" si="1"/>
        <v/>
      </c>
      <c r="W128" s="2"/>
      <c r="X128" s="2"/>
      <c r="Y128" s="2"/>
      <c r="Z128" s="2"/>
      <c r="AA128" s="2"/>
      <c r="AB128" s="2"/>
      <c r="AC128" s="2"/>
    </row>
    <row r="129" spans="1:29" hidden="1" x14ac:dyDescent="0.35">
      <c r="A129" s="3" t="s">
        <v>2057</v>
      </c>
      <c r="B129" s="3" t="str">
        <f>INDEX('Plant data'!D:D,MATCH($A129,'Plant data'!$A:$A,0))</f>
        <v>Kharagpur</v>
      </c>
      <c r="C129" s="3" t="str">
        <f>INDEX('Plant data'!E:E,MATCH($A129,'Plant data'!$A:$A,0))</f>
        <v>West Bengal</v>
      </c>
      <c r="D129" s="3" t="str">
        <f>INDEX('Plant data'!F:F,MATCH($A129,'Plant data'!$A:$A,0))</f>
        <v>India</v>
      </c>
      <c r="E129" s="3" t="s">
        <v>3008</v>
      </c>
      <c r="F129" s="3" t="s">
        <v>2799</v>
      </c>
      <c r="G129" s="5" t="s">
        <v>2059</v>
      </c>
      <c r="H129" s="3" t="s">
        <v>29</v>
      </c>
      <c r="I129" s="3" t="s">
        <v>30</v>
      </c>
      <c r="J129" s="3" t="s">
        <v>30</v>
      </c>
      <c r="K129" s="3">
        <v>2009</v>
      </c>
      <c r="L129" s="3">
        <v>16</v>
      </c>
      <c r="M129" s="3" t="s">
        <v>30</v>
      </c>
      <c r="N129" s="3" t="s">
        <v>30</v>
      </c>
      <c r="O129" s="3" t="s">
        <v>30</v>
      </c>
      <c r="P129" s="3" t="s">
        <v>3009</v>
      </c>
      <c r="Q129" s="3" t="s">
        <v>3010</v>
      </c>
      <c r="R129" s="3" t="s">
        <v>2829</v>
      </c>
      <c r="S129" s="3">
        <v>180</v>
      </c>
      <c r="T129" s="8" t="s">
        <v>31</v>
      </c>
      <c r="U129" s="3" t="s">
        <v>2830</v>
      </c>
      <c r="V129" s="2">
        <f t="shared" si="1"/>
        <v>2049</v>
      </c>
      <c r="W129" s="2"/>
      <c r="X129" s="2"/>
      <c r="Y129" s="2"/>
      <c r="Z129" s="2"/>
      <c r="AA129" s="2"/>
      <c r="AB129" s="2"/>
      <c r="AC129" s="2"/>
    </row>
    <row r="130" spans="1:29" hidden="1" x14ac:dyDescent="0.35">
      <c r="A130" s="3" t="s">
        <v>2057</v>
      </c>
      <c r="B130" s="3" t="e">
        <f>INDEX(#REF!,MATCH($A130,#REF!,0))</f>
        <v>#REF!</v>
      </c>
      <c r="C130" s="3" t="e">
        <f>INDEX(#REF!,MATCH($A130,#REF!,0))</f>
        <v>#REF!</v>
      </c>
      <c r="D130" s="3" t="e">
        <f>INDEX(#REF!,MATCH($A130,#REF!,0))</f>
        <v>#REF!</v>
      </c>
      <c r="E130" s="3" t="s">
        <v>3011</v>
      </c>
      <c r="F130" s="3" t="s">
        <v>2832</v>
      </c>
      <c r="G130" s="5" t="s">
        <v>2059</v>
      </c>
      <c r="H130" s="3" t="s">
        <v>313</v>
      </c>
      <c r="I130" s="3" t="s">
        <v>30</v>
      </c>
      <c r="J130" s="3" t="s">
        <v>30</v>
      </c>
      <c r="K130" s="3">
        <v>2026</v>
      </c>
      <c r="L130" s="8"/>
      <c r="M130" s="3" t="s">
        <v>30</v>
      </c>
      <c r="N130" s="3" t="s">
        <v>30</v>
      </c>
      <c r="O130" s="3" t="s">
        <v>30</v>
      </c>
      <c r="P130" s="3" t="s">
        <v>30</v>
      </c>
      <c r="Q130" s="3" t="s">
        <v>30</v>
      </c>
      <c r="R130" s="3" t="s">
        <v>2829</v>
      </c>
      <c r="S130" s="3">
        <v>180</v>
      </c>
      <c r="T130" s="8" t="s">
        <v>31</v>
      </c>
      <c r="U130" s="3" t="s">
        <v>2830</v>
      </c>
      <c r="V130" s="2">
        <f t="shared" si="1"/>
        <v>2066</v>
      </c>
      <c r="W130" s="2"/>
      <c r="X130" s="2"/>
      <c r="Y130" s="2"/>
      <c r="Z130" s="2"/>
      <c r="AA130" s="2"/>
      <c r="AB130" s="2"/>
      <c r="AC130" s="2"/>
    </row>
    <row r="131" spans="1:29" hidden="1" x14ac:dyDescent="0.35">
      <c r="A131" s="3" t="s">
        <v>2064</v>
      </c>
      <c r="B131" s="3" t="str">
        <f>INDEX('Plant data'!D:D,MATCH($A131,'Plant data'!$A:$A,0))</f>
        <v>Raipur</v>
      </c>
      <c r="C131" s="3" t="str">
        <f>INDEX('Plant data'!E:E,MATCH($A131,'Plant data'!$A:$A,0))</f>
        <v>Chhattisgarh</v>
      </c>
      <c r="D131" s="3" t="str">
        <f>INDEX('Plant data'!F:F,MATCH($A131,'Plant data'!$A:$A,0))</f>
        <v>India</v>
      </c>
      <c r="E131" s="3" t="s">
        <v>3012</v>
      </c>
      <c r="F131" s="3" t="s">
        <v>2989</v>
      </c>
      <c r="G131" s="5" t="s">
        <v>2066</v>
      </c>
      <c r="H131" s="3" t="s">
        <v>29</v>
      </c>
      <c r="I131" s="3">
        <v>1999</v>
      </c>
      <c r="J131" s="3" t="s">
        <v>30</v>
      </c>
      <c r="K131" s="3">
        <v>2001</v>
      </c>
      <c r="L131" s="3">
        <v>24</v>
      </c>
      <c r="M131" s="3" t="s">
        <v>30</v>
      </c>
      <c r="N131" s="3" t="s">
        <v>30</v>
      </c>
      <c r="O131" s="3" t="s">
        <v>30</v>
      </c>
      <c r="P131" s="3" t="s">
        <v>30</v>
      </c>
      <c r="Q131" s="3" t="s">
        <v>30</v>
      </c>
      <c r="R131" s="3" t="s">
        <v>2829</v>
      </c>
      <c r="S131" s="3">
        <v>105</v>
      </c>
      <c r="T131" s="8" t="s">
        <v>31</v>
      </c>
      <c r="U131" s="3" t="s">
        <v>2830</v>
      </c>
      <c r="V131" s="2">
        <f t="shared" ref="V131:V194" si="2">IFERROR(K131+40,"")</f>
        <v>2041</v>
      </c>
      <c r="W131" s="2"/>
      <c r="X131" s="2"/>
      <c r="Y131" s="2"/>
      <c r="Z131" s="2"/>
      <c r="AA131" s="2"/>
      <c r="AB131" s="2"/>
      <c r="AC131" s="2"/>
    </row>
    <row r="132" spans="1:29" hidden="1" x14ac:dyDescent="0.35">
      <c r="A132" s="3" t="s">
        <v>2064</v>
      </c>
      <c r="B132" s="3" t="str">
        <f>INDEX('Plant data'!D:D,MATCH($A132,'Plant data'!$A:$A,0))</f>
        <v>Raipur</v>
      </c>
      <c r="C132" s="3" t="str">
        <f>INDEX('Plant data'!E:E,MATCH($A132,'Plant data'!$A:$A,0))</f>
        <v>Chhattisgarh</v>
      </c>
      <c r="D132" s="3" t="str">
        <f>INDEX('Plant data'!F:F,MATCH($A132,'Plant data'!$A:$A,0))</f>
        <v>India</v>
      </c>
      <c r="E132" s="3" t="s">
        <v>3013</v>
      </c>
      <c r="F132" s="3" t="s">
        <v>2991</v>
      </c>
      <c r="G132" s="5" t="s">
        <v>2066</v>
      </c>
      <c r="H132" s="3" t="s">
        <v>29</v>
      </c>
      <c r="I132" s="3" t="s">
        <v>30</v>
      </c>
      <c r="J132" s="3" t="s">
        <v>30</v>
      </c>
      <c r="K132" s="3">
        <v>2006</v>
      </c>
      <c r="L132" s="3">
        <v>19</v>
      </c>
      <c r="M132" s="3" t="s">
        <v>30</v>
      </c>
      <c r="N132" s="3" t="s">
        <v>30</v>
      </c>
      <c r="O132" s="3" t="s">
        <v>30</v>
      </c>
      <c r="P132" s="3" t="s">
        <v>30</v>
      </c>
      <c r="Q132" s="3" t="s">
        <v>41</v>
      </c>
      <c r="R132" s="3" t="s">
        <v>2829</v>
      </c>
      <c r="S132" s="3">
        <v>130</v>
      </c>
      <c r="T132" s="8" t="s">
        <v>31</v>
      </c>
      <c r="U132" s="3" t="s">
        <v>2830</v>
      </c>
      <c r="V132" s="2">
        <f t="shared" si="2"/>
        <v>2046</v>
      </c>
      <c r="W132" s="2"/>
      <c r="X132" s="2"/>
      <c r="Y132" s="2"/>
      <c r="Z132" s="2"/>
      <c r="AA132" s="2"/>
      <c r="AB132" s="2"/>
      <c r="AC132" s="2"/>
    </row>
    <row r="133" spans="1:29" hidden="1" x14ac:dyDescent="0.35">
      <c r="A133" s="3" t="s">
        <v>2064</v>
      </c>
      <c r="B133" s="3" t="str">
        <f>INDEX('Plant data'!D:D,MATCH($A133,'Plant data'!$A:$A,0))</f>
        <v>Raipur</v>
      </c>
      <c r="C133" s="3" t="str">
        <f>INDEX('Plant data'!E:E,MATCH($A133,'Plant data'!$A:$A,0))</f>
        <v>Chhattisgarh</v>
      </c>
      <c r="D133" s="3" t="str">
        <f>INDEX('Plant data'!F:F,MATCH($A133,'Plant data'!$A:$A,0))</f>
        <v>India</v>
      </c>
      <c r="E133" s="3" t="s">
        <v>3014</v>
      </c>
      <c r="F133" s="3" t="s">
        <v>2993</v>
      </c>
      <c r="G133" s="5" t="s">
        <v>2066</v>
      </c>
      <c r="H133" s="3" t="s">
        <v>29</v>
      </c>
      <c r="I133" s="3" t="s">
        <v>30</v>
      </c>
      <c r="J133" s="3" t="s">
        <v>30</v>
      </c>
      <c r="K133" s="3" t="s">
        <v>30</v>
      </c>
      <c r="L133" s="3" t="s">
        <v>30</v>
      </c>
      <c r="M133" s="3" t="s">
        <v>30</v>
      </c>
      <c r="N133" s="3" t="s">
        <v>30</v>
      </c>
      <c r="O133" s="3" t="s">
        <v>30</v>
      </c>
      <c r="P133" s="3" t="s">
        <v>30</v>
      </c>
      <c r="Q133" s="3" t="s">
        <v>41</v>
      </c>
      <c r="R133" s="3" t="s">
        <v>2829</v>
      </c>
      <c r="S133" s="3">
        <v>130</v>
      </c>
      <c r="T133" s="8" t="s">
        <v>31</v>
      </c>
      <c r="U133" s="3" t="s">
        <v>2830</v>
      </c>
      <c r="V133" s="2" t="str">
        <f t="shared" si="2"/>
        <v/>
      </c>
      <c r="W133" s="2"/>
      <c r="X133" s="2"/>
      <c r="Y133" s="2"/>
      <c r="Z133" s="2"/>
      <c r="AA133" s="2"/>
      <c r="AB133" s="2"/>
      <c r="AC133" s="2"/>
    </row>
    <row r="134" spans="1:29" hidden="1" x14ac:dyDescent="0.35">
      <c r="A134" s="3" t="s">
        <v>2064</v>
      </c>
      <c r="B134" s="3" t="str">
        <f>INDEX('Plant data'!D:D,MATCH($A134,'Plant data'!$A:$A,0))</f>
        <v>Raipur</v>
      </c>
      <c r="C134" s="3" t="str">
        <f>INDEX('Plant data'!E:E,MATCH($A134,'Plant data'!$A:$A,0))</f>
        <v>Chhattisgarh</v>
      </c>
      <c r="D134" s="3" t="str">
        <f>INDEX('Plant data'!F:F,MATCH($A134,'Plant data'!$A:$A,0))</f>
        <v>India</v>
      </c>
      <c r="E134" s="3" t="s">
        <v>3015</v>
      </c>
      <c r="F134" s="3" t="s">
        <v>2995</v>
      </c>
      <c r="G134" s="5" t="s">
        <v>2066</v>
      </c>
      <c r="H134" s="3" t="s">
        <v>29</v>
      </c>
      <c r="I134" s="3" t="s">
        <v>30</v>
      </c>
      <c r="J134" s="3" t="s">
        <v>30</v>
      </c>
      <c r="K134" s="3" t="s">
        <v>30</v>
      </c>
      <c r="L134" s="3" t="s">
        <v>30</v>
      </c>
      <c r="M134" s="3" t="s">
        <v>30</v>
      </c>
      <c r="N134" s="3" t="s">
        <v>30</v>
      </c>
      <c r="O134" s="3" t="s">
        <v>30</v>
      </c>
      <c r="P134" s="3" t="s">
        <v>30</v>
      </c>
      <c r="Q134" s="3" t="s">
        <v>41</v>
      </c>
      <c r="R134" s="3" t="s">
        <v>2829</v>
      </c>
      <c r="S134" s="3">
        <v>130</v>
      </c>
      <c r="T134" s="8" t="s">
        <v>31</v>
      </c>
      <c r="U134" s="3" t="s">
        <v>2830</v>
      </c>
      <c r="V134" s="2" t="str">
        <f t="shared" si="2"/>
        <v/>
      </c>
      <c r="W134" s="2"/>
      <c r="X134" s="2"/>
      <c r="Y134" s="2"/>
      <c r="Z134" s="2"/>
      <c r="AA134" s="2"/>
      <c r="AB134" s="2"/>
      <c r="AC134" s="2"/>
    </row>
    <row r="135" spans="1:29" hidden="1" x14ac:dyDescent="0.35">
      <c r="A135" s="3" t="s">
        <v>3016</v>
      </c>
      <c r="B135" s="3" t="str">
        <f>INDEX('Plant data'!D:D,MATCH($A135,'Plant data'!$A:$A,0))</f>
        <v>Janjgir</v>
      </c>
      <c r="C135" s="3" t="str">
        <f>INDEX('Plant data'!E:E,MATCH($A135,'Plant data'!$A:$A,0))</f>
        <v>Chhattisgarh</v>
      </c>
      <c r="D135" s="3" t="str">
        <f>INDEX('Plant data'!F:F,MATCH($A135,'Plant data'!$A:$A,0))</f>
        <v>India</v>
      </c>
      <c r="E135" s="3" t="s">
        <v>3017</v>
      </c>
      <c r="F135" s="3" t="s">
        <v>2786</v>
      </c>
      <c r="G135" s="5" t="s">
        <v>3018</v>
      </c>
      <c r="H135" s="3" t="s">
        <v>29</v>
      </c>
      <c r="I135" s="3" t="s">
        <v>30</v>
      </c>
      <c r="J135" s="3" t="s">
        <v>30</v>
      </c>
      <c r="K135" s="3">
        <v>1993</v>
      </c>
      <c r="L135" s="3">
        <v>32</v>
      </c>
      <c r="M135" s="3" t="s">
        <v>30</v>
      </c>
      <c r="N135" s="3" t="s">
        <v>30</v>
      </c>
      <c r="O135" s="3" t="s">
        <v>30</v>
      </c>
      <c r="P135" s="3" t="s">
        <v>3019</v>
      </c>
      <c r="Q135" s="3" t="s">
        <v>3020</v>
      </c>
      <c r="R135" s="3" t="s">
        <v>2829</v>
      </c>
      <c r="S135" s="3">
        <v>200</v>
      </c>
      <c r="T135" s="3" t="s">
        <v>31</v>
      </c>
      <c r="U135" s="3" t="s">
        <v>2830</v>
      </c>
      <c r="V135" s="2">
        <f t="shared" si="2"/>
        <v>2033</v>
      </c>
      <c r="W135" s="2"/>
      <c r="X135" s="2"/>
      <c r="Y135" s="2"/>
      <c r="Z135" s="2"/>
      <c r="AA135" s="2"/>
      <c r="AB135" s="2"/>
      <c r="AC135" s="2"/>
    </row>
    <row r="136" spans="1:29" hidden="1" x14ac:dyDescent="0.35">
      <c r="A136" s="3" t="s">
        <v>3016</v>
      </c>
      <c r="B136" s="3" t="str">
        <f>INDEX('Plant data'!D:D,MATCH($A136,'Plant data'!$A:$A,0))</f>
        <v>Janjgir</v>
      </c>
      <c r="C136" s="3" t="str">
        <f>INDEX('Plant data'!E:E,MATCH($A136,'Plant data'!$A:$A,0))</f>
        <v>Chhattisgarh</v>
      </c>
      <c r="D136" s="3" t="str">
        <f>INDEX('Plant data'!F:F,MATCH($A136,'Plant data'!$A:$A,0))</f>
        <v>India</v>
      </c>
      <c r="E136" s="3" t="s">
        <v>3021</v>
      </c>
      <c r="F136" s="3" t="s">
        <v>2793</v>
      </c>
      <c r="G136" s="5" t="s">
        <v>3018</v>
      </c>
      <c r="H136" s="3" t="s">
        <v>29</v>
      </c>
      <c r="I136" s="3" t="s">
        <v>30</v>
      </c>
      <c r="J136" s="3" t="s">
        <v>30</v>
      </c>
      <c r="K136" s="3">
        <v>1996</v>
      </c>
      <c r="L136" s="3">
        <v>29</v>
      </c>
      <c r="M136" s="3" t="s">
        <v>30</v>
      </c>
      <c r="N136" s="3" t="s">
        <v>30</v>
      </c>
      <c r="O136" s="3" t="s">
        <v>30</v>
      </c>
      <c r="P136" s="3" t="s">
        <v>3019</v>
      </c>
      <c r="Q136" s="3" t="s">
        <v>3020</v>
      </c>
      <c r="R136" s="3" t="s">
        <v>2829</v>
      </c>
      <c r="S136" s="3">
        <v>200</v>
      </c>
      <c r="T136" s="3" t="s">
        <v>31</v>
      </c>
      <c r="U136" s="3" t="s">
        <v>2830</v>
      </c>
      <c r="V136" s="2">
        <f t="shared" si="2"/>
        <v>2036</v>
      </c>
      <c r="W136" s="2"/>
      <c r="X136" s="2"/>
      <c r="Y136" s="2"/>
      <c r="Z136" s="2"/>
      <c r="AA136" s="2"/>
      <c r="AB136" s="2"/>
      <c r="AC136" s="2"/>
    </row>
    <row r="137" spans="1:29" hidden="1" x14ac:dyDescent="0.35">
      <c r="A137" s="3" t="s">
        <v>3016</v>
      </c>
      <c r="B137" s="3" t="str">
        <f>INDEX('Plant data'!D:D,MATCH($A137,'Plant data'!$A:$A,0))</f>
        <v>Janjgir</v>
      </c>
      <c r="C137" s="3" t="str">
        <f>INDEX('Plant data'!E:E,MATCH($A137,'Plant data'!$A:$A,0))</f>
        <v>Chhattisgarh</v>
      </c>
      <c r="D137" s="3" t="str">
        <f>INDEX('Plant data'!F:F,MATCH($A137,'Plant data'!$A:$A,0))</f>
        <v>India</v>
      </c>
      <c r="E137" s="3" t="s">
        <v>3022</v>
      </c>
      <c r="F137" s="3" t="s">
        <v>2796</v>
      </c>
      <c r="G137" s="5" t="s">
        <v>3018</v>
      </c>
      <c r="H137" s="3" t="s">
        <v>29</v>
      </c>
      <c r="I137" s="3" t="s">
        <v>30</v>
      </c>
      <c r="J137" s="3" t="s">
        <v>30</v>
      </c>
      <c r="K137" s="3">
        <v>2009</v>
      </c>
      <c r="L137" s="3">
        <v>16</v>
      </c>
      <c r="M137" s="3" t="s">
        <v>30</v>
      </c>
      <c r="N137" s="3" t="s">
        <v>30</v>
      </c>
      <c r="O137" s="3" t="s">
        <v>30</v>
      </c>
      <c r="P137" s="3" t="s">
        <v>3019</v>
      </c>
      <c r="Q137" s="3" t="s">
        <v>3020</v>
      </c>
      <c r="R137" s="3" t="s">
        <v>2829</v>
      </c>
      <c r="S137" s="3">
        <v>200</v>
      </c>
      <c r="T137" s="3" t="s">
        <v>31</v>
      </c>
      <c r="U137" s="3" t="s">
        <v>2830</v>
      </c>
      <c r="V137" s="2">
        <f t="shared" si="2"/>
        <v>2049</v>
      </c>
      <c r="W137" s="2"/>
      <c r="X137" s="2"/>
      <c r="Y137" s="2"/>
      <c r="Z137" s="2"/>
      <c r="AA137" s="2"/>
      <c r="AB137" s="2"/>
      <c r="AC137" s="2"/>
    </row>
    <row r="138" spans="1:29" hidden="1" x14ac:dyDescent="0.35">
      <c r="A138" s="3" t="s">
        <v>3016</v>
      </c>
      <c r="B138" s="3" t="str">
        <f>INDEX('Plant data'!D:D,MATCH($A138,'Plant data'!$A:$A,0))</f>
        <v>Janjgir</v>
      </c>
      <c r="C138" s="3" t="str">
        <f>INDEX('Plant data'!E:E,MATCH($A138,'Plant data'!$A:$A,0))</f>
        <v>Chhattisgarh</v>
      </c>
      <c r="D138" s="3" t="str">
        <f>INDEX('Plant data'!F:F,MATCH($A138,'Plant data'!$A:$A,0))</f>
        <v>India</v>
      </c>
      <c r="E138" s="3" t="s">
        <v>3023</v>
      </c>
      <c r="F138" s="3" t="s">
        <v>2940</v>
      </c>
      <c r="G138" s="5" t="s">
        <v>3018</v>
      </c>
      <c r="H138" s="3" t="s">
        <v>29</v>
      </c>
      <c r="I138" s="3" t="s">
        <v>30</v>
      </c>
      <c r="J138" s="3" t="s">
        <v>30</v>
      </c>
      <c r="K138" s="3">
        <v>2012</v>
      </c>
      <c r="L138" s="3">
        <v>13</v>
      </c>
      <c r="M138" s="3" t="s">
        <v>30</v>
      </c>
      <c r="N138" s="3" t="s">
        <v>30</v>
      </c>
      <c r="O138" s="3" t="s">
        <v>30</v>
      </c>
      <c r="P138" s="3" t="s">
        <v>3019</v>
      </c>
      <c r="Q138" s="3" t="s">
        <v>3020</v>
      </c>
      <c r="R138" s="3" t="s">
        <v>2829</v>
      </c>
      <c r="S138" s="3">
        <v>200</v>
      </c>
      <c r="T138" s="3" t="s">
        <v>31</v>
      </c>
      <c r="U138" s="3" t="s">
        <v>2830</v>
      </c>
      <c r="V138" s="2">
        <f t="shared" si="2"/>
        <v>2052</v>
      </c>
      <c r="W138" s="2"/>
      <c r="X138" s="2"/>
      <c r="Y138" s="2"/>
      <c r="Z138" s="2"/>
      <c r="AA138" s="2"/>
      <c r="AB138" s="2"/>
      <c r="AC138" s="2"/>
    </row>
    <row r="139" spans="1:29" hidden="1" x14ac:dyDescent="0.35">
      <c r="A139" s="3" t="s">
        <v>3016</v>
      </c>
      <c r="B139" s="3" t="str">
        <f>INDEX('Plant data'!D:D,MATCH($A139,'Plant data'!$A:$A,0))</f>
        <v>Janjgir</v>
      </c>
      <c r="C139" s="3" t="str">
        <f>INDEX('Plant data'!E:E,MATCH($A139,'Plant data'!$A:$A,0))</f>
        <v>Chhattisgarh</v>
      </c>
      <c r="D139" s="3" t="str">
        <f>INDEX('Plant data'!F:F,MATCH($A139,'Plant data'!$A:$A,0))</f>
        <v>India</v>
      </c>
      <c r="E139" s="3" t="s">
        <v>3024</v>
      </c>
      <c r="F139" s="3" t="s">
        <v>2987</v>
      </c>
      <c r="G139" s="5" t="s">
        <v>3018</v>
      </c>
      <c r="H139" s="3" t="s">
        <v>29</v>
      </c>
      <c r="I139" s="3" t="s">
        <v>30</v>
      </c>
      <c r="J139" s="3" t="s">
        <v>30</v>
      </c>
      <c r="K139" s="3">
        <v>2017</v>
      </c>
      <c r="L139" s="3">
        <v>8</v>
      </c>
      <c r="M139" s="3" t="s">
        <v>30</v>
      </c>
      <c r="N139" s="3" t="s">
        <v>30</v>
      </c>
      <c r="O139" s="3" t="s">
        <v>30</v>
      </c>
      <c r="P139" s="3" t="s">
        <v>3019</v>
      </c>
      <c r="Q139" s="3" t="s">
        <v>3020</v>
      </c>
      <c r="R139" s="3" t="s">
        <v>2829</v>
      </c>
      <c r="S139" s="3">
        <v>200</v>
      </c>
      <c r="T139" s="3" t="s">
        <v>31</v>
      </c>
      <c r="U139" s="3" t="s">
        <v>2830</v>
      </c>
      <c r="V139" s="2">
        <f t="shared" si="2"/>
        <v>2057</v>
      </c>
      <c r="W139" s="2"/>
      <c r="X139" s="2"/>
      <c r="Y139" s="2"/>
      <c r="Z139" s="2"/>
      <c r="AA139" s="2"/>
      <c r="AB139" s="2"/>
      <c r="AC139" s="2"/>
    </row>
    <row r="140" spans="1:29" hidden="1" x14ac:dyDescent="0.35">
      <c r="A140" s="3" t="s">
        <v>3016</v>
      </c>
      <c r="B140" s="3" t="str">
        <f>INDEX('Plant data'!D:D,MATCH($A140,'Plant data'!$A:$A,0))</f>
        <v>Janjgir</v>
      </c>
      <c r="C140" s="3" t="str">
        <f>INDEX('Plant data'!E:E,MATCH($A140,'Plant data'!$A:$A,0))</f>
        <v>Chhattisgarh</v>
      </c>
      <c r="D140" s="3" t="str">
        <f>INDEX('Plant data'!F:F,MATCH($A140,'Plant data'!$A:$A,0))</f>
        <v>India</v>
      </c>
      <c r="E140" s="3" t="s">
        <v>3025</v>
      </c>
      <c r="F140" s="3" t="s">
        <v>3026</v>
      </c>
      <c r="G140" s="5" t="s">
        <v>3018</v>
      </c>
      <c r="H140" s="3" t="s">
        <v>29</v>
      </c>
      <c r="I140" s="3" t="s">
        <v>30</v>
      </c>
      <c r="J140" s="3" t="s">
        <v>30</v>
      </c>
      <c r="K140" s="3">
        <v>2019</v>
      </c>
      <c r="L140" s="3">
        <v>6</v>
      </c>
      <c r="M140" s="3" t="s">
        <v>30</v>
      </c>
      <c r="N140" s="3" t="s">
        <v>30</v>
      </c>
      <c r="O140" s="3" t="s">
        <v>30</v>
      </c>
      <c r="P140" s="3" t="s">
        <v>3019</v>
      </c>
      <c r="Q140" s="3" t="s">
        <v>3020</v>
      </c>
      <c r="R140" s="3" t="s">
        <v>2829</v>
      </c>
      <c r="S140" s="3">
        <v>200</v>
      </c>
      <c r="T140" s="3" t="s">
        <v>31</v>
      </c>
      <c r="U140" s="3" t="s">
        <v>2830</v>
      </c>
      <c r="V140" s="2">
        <f t="shared" si="2"/>
        <v>2059</v>
      </c>
      <c r="W140" s="2"/>
      <c r="X140" s="2"/>
      <c r="Y140" s="2"/>
      <c r="Z140" s="2"/>
      <c r="AA140" s="2"/>
      <c r="AB140" s="2"/>
      <c r="AC140" s="2"/>
    </row>
    <row r="141" spans="1:29" hidden="1" x14ac:dyDescent="0.35">
      <c r="A141" s="3" t="s">
        <v>2072</v>
      </c>
      <c r="B141" s="3" t="str">
        <f>INDEX('Plant data'!D:D,MATCH($A141,'Plant data'!$A:$A,0))</f>
        <v>Durgapur</v>
      </c>
      <c r="C141" s="3" t="str">
        <f>INDEX('Plant data'!E:E,MATCH($A141,'Plant data'!$A:$A,0))</f>
        <v>West Bengal</v>
      </c>
      <c r="D141" s="3" t="str">
        <f>INDEX('Plant data'!F:F,MATCH($A141,'Plant data'!$A:$A,0))</f>
        <v>India</v>
      </c>
      <c r="E141" s="3" t="s">
        <v>3027</v>
      </c>
      <c r="F141" s="3" t="s">
        <v>2799</v>
      </c>
      <c r="G141" s="5" t="s">
        <v>2074</v>
      </c>
      <c r="H141" s="3" t="s">
        <v>29</v>
      </c>
      <c r="I141" s="3" t="s">
        <v>30</v>
      </c>
      <c r="J141" s="3" t="s">
        <v>30</v>
      </c>
      <c r="K141" s="3" t="s">
        <v>30</v>
      </c>
      <c r="L141" s="3" t="s">
        <v>30</v>
      </c>
      <c r="M141" s="3" t="s">
        <v>30</v>
      </c>
      <c r="N141" s="3" t="s">
        <v>30</v>
      </c>
      <c r="O141" s="3" t="s">
        <v>30</v>
      </c>
      <c r="P141" s="3" t="s">
        <v>30</v>
      </c>
      <c r="Q141" s="3" t="s">
        <v>30</v>
      </c>
      <c r="R141" s="3" t="s">
        <v>2829</v>
      </c>
      <c r="S141" s="3">
        <v>30</v>
      </c>
      <c r="T141" s="8" t="s">
        <v>31</v>
      </c>
      <c r="U141" s="3" t="s">
        <v>2830</v>
      </c>
      <c r="V141" s="2" t="str">
        <f t="shared" si="2"/>
        <v/>
      </c>
      <c r="W141" s="2"/>
      <c r="X141" s="2"/>
      <c r="Y141" s="2"/>
      <c r="Z141" s="2"/>
      <c r="AA141" s="2"/>
      <c r="AB141" s="2"/>
      <c r="AC141" s="2"/>
    </row>
    <row r="142" spans="1:29" hidden="1" x14ac:dyDescent="0.35">
      <c r="A142" s="3" t="s">
        <v>2072</v>
      </c>
      <c r="B142" s="3" t="str">
        <f>INDEX('Plant data'!D:D,MATCH($A142,'Plant data'!$A:$A,0))</f>
        <v>Durgapur</v>
      </c>
      <c r="C142" s="3" t="str">
        <f>INDEX('Plant data'!E:E,MATCH($A142,'Plant data'!$A:$A,0))</f>
        <v>West Bengal</v>
      </c>
      <c r="D142" s="3" t="str">
        <f>INDEX('Plant data'!F:F,MATCH($A142,'Plant data'!$A:$A,0))</f>
        <v>India</v>
      </c>
      <c r="E142" s="3" t="s">
        <v>3028</v>
      </c>
      <c r="F142" s="3" t="s">
        <v>2832</v>
      </c>
      <c r="G142" s="5" t="s">
        <v>2074</v>
      </c>
      <c r="H142" s="3" t="s">
        <v>29</v>
      </c>
      <c r="I142" s="3" t="s">
        <v>30</v>
      </c>
      <c r="J142" s="3" t="s">
        <v>30</v>
      </c>
      <c r="K142" s="3" t="s">
        <v>30</v>
      </c>
      <c r="L142" s="3" t="s">
        <v>30</v>
      </c>
      <c r="M142" s="3" t="s">
        <v>30</v>
      </c>
      <c r="N142" s="3" t="s">
        <v>30</v>
      </c>
      <c r="O142" s="3" t="s">
        <v>30</v>
      </c>
      <c r="P142" s="3" t="s">
        <v>30</v>
      </c>
      <c r="Q142" s="3" t="s">
        <v>30</v>
      </c>
      <c r="R142" s="3" t="s">
        <v>2829</v>
      </c>
      <c r="S142" s="3">
        <v>30</v>
      </c>
      <c r="T142" s="8" t="s">
        <v>31</v>
      </c>
      <c r="U142" s="3" t="s">
        <v>2830</v>
      </c>
      <c r="V142" s="2" t="str">
        <f t="shared" si="2"/>
        <v/>
      </c>
      <c r="W142" s="2"/>
      <c r="X142" s="2"/>
      <c r="Y142" s="2"/>
      <c r="Z142" s="2"/>
      <c r="AA142" s="2"/>
      <c r="AB142" s="2"/>
      <c r="AC142" s="2"/>
    </row>
    <row r="143" spans="1:29" hidden="1" x14ac:dyDescent="0.35">
      <c r="A143" s="3" t="s">
        <v>2072</v>
      </c>
      <c r="B143" s="3" t="str">
        <f>INDEX('Plant data'!D:D,MATCH($A143,'Plant data'!$A:$A,0))</f>
        <v>Durgapur</v>
      </c>
      <c r="C143" s="3" t="str">
        <f>INDEX('Plant data'!E:E,MATCH($A143,'Plant data'!$A:$A,0))</f>
        <v>West Bengal</v>
      </c>
      <c r="D143" s="3" t="str">
        <f>INDEX('Plant data'!F:F,MATCH($A143,'Plant data'!$A:$A,0))</f>
        <v>India</v>
      </c>
      <c r="E143" s="3" t="s">
        <v>3029</v>
      </c>
      <c r="F143" s="3" t="s">
        <v>2911</v>
      </c>
      <c r="G143" s="5" t="s">
        <v>2074</v>
      </c>
      <c r="H143" s="3" t="s">
        <v>29</v>
      </c>
      <c r="I143" s="3" t="s">
        <v>30</v>
      </c>
      <c r="J143" s="3" t="s">
        <v>30</v>
      </c>
      <c r="K143" s="3" t="s">
        <v>30</v>
      </c>
      <c r="L143" s="3" t="s">
        <v>30</v>
      </c>
      <c r="M143" s="3" t="s">
        <v>30</v>
      </c>
      <c r="N143" s="3" t="s">
        <v>30</v>
      </c>
      <c r="O143" s="3" t="s">
        <v>30</v>
      </c>
      <c r="P143" s="3" t="s">
        <v>30</v>
      </c>
      <c r="Q143" s="3" t="s">
        <v>30</v>
      </c>
      <c r="R143" s="3" t="s">
        <v>2829</v>
      </c>
      <c r="S143" s="3">
        <v>30</v>
      </c>
      <c r="T143" s="8" t="s">
        <v>31</v>
      </c>
      <c r="U143" s="3" t="s">
        <v>2830</v>
      </c>
      <c r="V143" s="2" t="str">
        <f t="shared" si="2"/>
        <v/>
      </c>
      <c r="W143" s="2"/>
      <c r="X143" s="2"/>
      <c r="Y143" s="2"/>
      <c r="Z143" s="2"/>
      <c r="AA143" s="2"/>
      <c r="AB143" s="2"/>
      <c r="AC143" s="2"/>
    </row>
    <row r="144" spans="1:29" hidden="1" x14ac:dyDescent="0.35">
      <c r="A144" s="3" t="s">
        <v>2072</v>
      </c>
      <c r="B144" s="3" t="str">
        <f>INDEX('Plant data'!D:D,MATCH($A144,'Plant data'!$A:$A,0))</f>
        <v>Durgapur</v>
      </c>
      <c r="C144" s="3" t="str">
        <f>INDEX('Plant data'!E:E,MATCH($A144,'Plant data'!$A:$A,0))</f>
        <v>West Bengal</v>
      </c>
      <c r="D144" s="3" t="str">
        <f>INDEX('Plant data'!F:F,MATCH($A144,'Plant data'!$A:$A,0))</f>
        <v>India</v>
      </c>
      <c r="E144" s="3" t="s">
        <v>3030</v>
      </c>
      <c r="F144" s="3" t="s">
        <v>2913</v>
      </c>
      <c r="G144" s="5" t="s">
        <v>2074</v>
      </c>
      <c r="H144" s="3" t="s">
        <v>29</v>
      </c>
      <c r="I144" s="3" t="s">
        <v>30</v>
      </c>
      <c r="J144" s="3" t="s">
        <v>30</v>
      </c>
      <c r="K144" s="3" t="s">
        <v>30</v>
      </c>
      <c r="L144" s="3" t="s">
        <v>30</v>
      </c>
      <c r="M144" s="3" t="s">
        <v>30</v>
      </c>
      <c r="N144" s="3" t="s">
        <v>30</v>
      </c>
      <c r="O144" s="3" t="s">
        <v>30</v>
      </c>
      <c r="P144" s="3" t="s">
        <v>30</v>
      </c>
      <c r="Q144" s="3" t="s">
        <v>30</v>
      </c>
      <c r="R144" s="3" t="s">
        <v>2829</v>
      </c>
      <c r="S144" s="3">
        <v>30</v>
      </c>
      <c r="T144" s="8" t="s">
        <v>31</v>
      </c>
      <c r="U144" s="3" t="s">
        <v>2830</v>
      </c>
      <c r="V144" s="2" t="str">
        <f t="shared" si="2"/>
        <v/>
      </c>
      <c r="W144" s="2"/>
      <c r="X144" s="2"/>
      <c r="Y144" s="2"/>
      <c r="Z144" s="2"/>
      <c r="AA144" s="2"/>
      <c r="AB144" s="2"/>
      <c r="AC144" s="2"/>
    </row>
    <row r="145" spans="1:29" hidden="1" x14ac:dyDescent="0.35">
      <c r="A145" s="3" t="s">
        <v>2076</v>
      </c>
      <c r="B145" s="3" t="e">
        <f>INDEX(#REF!,MATCH($A145,#REF!,0))</f>
        <v>#REF!</v>
      </c>
      <c r="C145" s="3" t="e">
        <f>INDEX(#REF!,MATCH($A145,#REF!,0))</f>
        <v>#REF!</v>
      </c>
      <c r="D145" s="3" t="e">
        <f>INDEX(#REF!,MATCH($A145,#REF!,0))</f>
        <v>#REF!</v>
      </c>
      <c r="E145" s="3" t="s">
        <v>3031</v>
      </c>
      <c r="F145" s="3" t="s">
        <v>2799</v>
      </c>
      <c r="G145" s="5" t="s">
        <v>2078</v>
      </c>
      <c r="H145" s="3" t="s">
        <v>64</v>
      </c>
      <c r="I145" s="3" t="s">
        <v>30</v>
      </c>
      <c r="J145" s="3" t="s">
        <v>30</v>
      </c>
      <c r="K145" s="3" t="s">
        <v>30</v>
      </c>
      <c r="L145" s="3" t="s">
        <v>30</v>
      </c>
      <c r="M145" s="3" t="s">
        <v>30</v>
      </c>
      <c r="N145" s="3">
        <v>2016</v>
      </c>
      <c r="O145" s="3" t="s">
        <v>30</v>
      </c>
      <c r="P145" s="3" t="s">
        <v>30</v>
      </c>
      <c r="Q145" s="3" t="s">
        <v>30</v>
      </c>
      <c r="R145" s="3" t="s">
        <v>30</v>
      </c>
      <c r="S145" s="3">
        <v>1400</v>
      </c>
      <c r="T145" s="8" t="s">
        <v>31</v>
      </c>
      <c r="U145" s="3" t="s">
        <v>2830</v>
      </c>
      <c r="V145" s="2" t="str">
        <f t="shared" si="2"/>
        <v/>
      </c>
      <c r="W145" s="2"/>
      <c r="X145" s="2"/>
      <c r="Y145" s="2"/>
      <c r="Z145" s="2"/>
      <c r="AA145" s="2"/>
      <c r="AB145" s="2"/>
      <c r="AC145" s="2"/>
    </row>
    <row r="146" spans="1:29" hidden="1" x14ac:dyDescent="0.35">
      <c r="A146" s="3" t="s">
        <v>2076</v>
      </c>
      <c r="B146" s="3" t="e">
        <f>INDEX(#REF!,MATCH($A146,#REF!,0))</f>
        <v>#REF!</v>
      </c>
      <c r="C146" s="3" t="e">
        <f>INDEX(#REF!,MATCH($A146,#REF!,0))</f>
        <v>#REF!</v>
      </c>
      <c r="D146" s="3" t="e">
        <f>INDEX(#REF!,MATCH($A146,#REF!,0))</f>
        <v>#REF!</v>
      </c>
      <c r="E146" s="3" t="s">
        <v>3032</v>
      </c>
      <c r="F146" s="3" t="s">
        <v>2832</v>
      </c>
      <c r="G146" s="5" t="s">
        <v>2078</v>
      </c>
      <c r="H146" s="3" t="s">
        <v>64</v>
      </c>
      <c r="I146" s="3" t="s">
        <v>30</v>
      </c>
      <c r="J146" s="3" t="s">
        <v>30</v>
      </c>
      <c r="K146" s="3" t="s">
        <v>30</v>
      </c>
      <c r="L146" s="3" t="s">
        <v>30</v>
      </c>
      <c r="M146" s="3" t="s">
        <v>30</v>
      </c>
      <c r="N146" s="3">
        <v>2016</v>
      </c>
      <c r="O146" s="3" t="s">
        <v>30</v>
      </c>
      <c r="P146" s="3" t="s">
        <v>30</v>
      </c>
      <c r="Q146" s="3" t="s">
        <v>30</v>
      </c>
      <c r="R146" s="3" t="s">
        <v>30</v>
      </c>
      <c r="S146" s="3">
        <v>2400</v>
      </c>
      <c r="T146" s="8" t="s">
        <v>31</v>
      </c>
      <c r="U146" s="3" t="s">
        <v>2824</v>
      </c>
      <c r="V146" s="2" t="str">
        <f t="shared" si="2"/>
        <v/>
      </c>
      <c r="W146" s="2"/>
      <c r="X146" s="2"/>
      <c r="Y146" s="2"/>
      <c r="Z146" s="2"/>
      <c r="AA146" s="2"/>
      <c r="AB146" s="2"/>
      <c r="AC146" s="2"/>
    </row>
    <row r="147" spans="1:29" hidden="1" x14ac:dyDescent="0.35">
      <c r="A147" s="3" t="s">
        <v>3033</v>
      </c>
      <c r="B147" s="3" t="str">
        <f>INDEX('Plant data'!D:D,MATCH($A147,'Plant data'!$A:$A,0))</f>
        <v>Tainser</v>
      </c>
      <c r="C147" s="3" t="str">
        <f>INDEX('Plant data'!E:E,MATCH($A147,'Plant data'!$A:$A,0))</f>
        <v>Odisha</v>
      </c>
      <c r="D147" s="3" t="str">
        <f>INDEX('Plant data'!F:F,MATCH($A147,'Plant data'!$A:$A,0))</f>
        <v>India</v>
      </c>
      <c r="E147" s="3" t="s">
        <v>3034</v>
      </c>
      <c r="F147" s="3" t="s">
        <v>2799</v>
      </c>
      <c r="G147" s="5" t="s">
        <v>3035</v>
      </c>
      <c r="H147" s="3" t="s">
        <v>29</v>
      </c>
      <c r="I147" s="7">
        <v>38657</v>
      </c>
      <c r="J147" s="3" t="s">
        <v>30</v>
      </c>
      <c r="K147" s="3" t="s">
        <v>30</v>
      </c>
      <c r="L147" s="3" t="s">
        <v>30</v>
      </c>
      <c r="M147" s="3" t="s">
        <v>30</v>
      </c>
      <c r="N147" s="3" t="s">
        <v>30</v>
      </c>
      <c r="O147" s="3" t="s">
        <v>30</v>
      </c>
      <c r="P147" s="3" t="s">
        <v>30</v>
      </c>
      <c r="Q147" s="3" t="s">
        <v>30</v>
      </c>
      <c r="R147" s="3" t="s">
        <v>2829</v>
      </c>
      <c r="S147" s="3">
        <v>30</v>
      </c>
      <c r="T147" s="8" t="s">
        <v>31</v>
      </c>
      <c r="U147" s="3" t="s">
        <v>2830</v>
      </c>
      <c r="V147" s="2" t="str">
        <f t="shared" si="2"/>
        <v/>
      </c>
      <c r="W147" s="2"/>
      <c r="X147" s="2"/>
      <c r="Y147" s="2"/>
      <c r="Z147" s="2"/>
      <c r="AA147" s="2"/>
      <c r="AB147" s="2"/>
      <c r="AC147" s="2"/>
    </row>
    <row r="148" spans="1:29" hidden="1" x14ac:dyDescent="0.35">
      <c r="A148" s="3" t="s">
        <v>3033</v>
      </c>
      <c r="B148" s="3" t="str">
        <f>INDEX('Plant data'!D:D,MATCH($A148,'Plant data'!$A:$A,0))</f>
        <v>Tainser</v>
      </c>
      <c r="C148" s="3" t="str">
        <f>INDEX('Plant data'!E:E,MATCH($A148,'Plant data'!$A:$A,0))</f>
        <v>Odisha</v>
      </c>
      <c r="D148" s="3" t="str">
        <f>INDEX('Plant data'!F:F,MATCH($A148,'Plant data'!$A:$A,0))</f>
        <v>India</v>
      </c>
      <c r="E148" s="3" t="s">
        <v>3036</v>
      </c>
      <c r="F148" s="3" t="s">
        <v>2832</v>
      </c>
      <c r="G148" s="5" t="s">
        <v>3035</v>
      </c>
      <c r="H148" s="3" t="s">
        <v>29</v>
      </c>
      <c r="I148" s="7">
        <v>38657</v>
      </c>
      <c r="J148" s="3" t="s">
        <v>30</v>
      </c>
      <c r="K148" s="3" t="s">
        <v>30</v>
      </c>
      <c r="L148" s="3" t="s">
        <v>30</v>
      </c>
      <c r="M148" s="3" t="s">
        <v>30</v>
      </c>
      <c r="N148" s="3" t="s">
        <v>30</v>
      </c>
      <c r="O148" s="3" t="s">
        <v>30</v>
      </c>
      <c r="P148" s="3" t="s">
        <v>30</v>
      </c>
      <c r="Q148" s="3" t="s">
        <v>30</v>
      </c>
      <c r="R148" s="3" t="s">
        <v>2829</v>
      </c>
      <c r="S148" s="3">
        <v>30</v>
      </c>
      <c r="T148" s="8" t="s">
        <v>31</v>
      </c>
      <c r="U148" s="3" t="s">
        <v>2830</v>
      </c>
      <c r="V148" s="2" t="str">
        <f t="shared" si="2"/>
        <v/>
      </c>
      <c r="W148" s="2"/>
      <c r="X148" s="2"/>
      <c r="Y148" s="2"/>
      <c r="Z148" s="2"/>
      <c r="AA148" s="2"/>
      <c r="AB148" s="2"/>
      <c r="AC148" s="2"/>
    </row>
    <row r="149" spans="1:29" hidden="1" x14ac:dyDescent="0.35">
      <c r="A149" s="3" t="s">
        <v>3033</v>
      </c>
      <c r="B149" s="3" t="str">
        <f>INDEX('Plant data'!D:D,MATCH($A149,'Plant data'!$A:$A,0))</f>
        <v>Tainser</v>
      </c>
      <c r="C149" s="3" t="str">
        <f>INDEX('Plant data'!E:E,MATCH($A149,'Plant data'!$A:$A,0))</f>
        <v>Odisha</v>
      </c>
      <c r="D149" s="3" t="str">
        <f>INDEX('Plant data'!F:F,MATCH($A149,'Plant data'!$A:$A,0))</f>
        <v>India</v>
      </c>
      <c r="E149" s="3" t="s">
        <v>3037</v>
      </c>
      <c r="F149" s="3" t="s">
        <v>2911</v>
      </c>
      <c r="G149" s="5" t="s">
        <v>3035</v>
      </c>
      <c r="H149" s="3" t="s">
        <v>29</v>
      </c>
      <c r="I149" s="7">
        <v>38657</v>
      </c>
      <c r="J149" s="3" t="s">
        <v>30</v>
      </c>
      <c r="K149" s="3" t="s">
        <v>30</v>
      </c>
      <c r="L149" s="3" t="s">
        <v>30</v>
      </c>
      <c r="M149" s="3" t="s">
        <v>30</v>
      </c>
      <c r="N149" s="3" t="s">
        <v>30</v>
      </c>
      <c r="O149" s="3" t="s">
        <v>30</v>
      </c>
      <c r="P149" s="3" t="s">
        <v>30</v>
      </c>
      <c r="Q149" s="3" t="s">
        <v>30</v>
      </c>
      <c r="R149" s="3" t="s">
        <v>2829</v>
      </c>
      <c r="S149" s="3">
        <v>30</v>
      </c>
      <c r="T149" s="8" t="s">
        <v>31</v>
      </c>
      <c r="U149" s="3" t="s">
        <v>2830</v>
      </c>
      <c r="V149" s="2" t="str">
        <f t="shared" si="2"/>
        <v/>
      </c>
      <c r="W149" s="2"/>
      <c r="X149" s="2"/>
      <c r="Y149" s="2"/>
      <c r="Z149" s="2"/>
      <c r="AA149" s="2"/>
      <c r="AB149" s="2"/>
      <c r="AC149" s="2"/>
    </row>
    <row r="150" spans="1:29" hidden="1" x14ac:dyDescent="0.35">
      <c r="A150" s="3" t="s">
        <v>3033</v>
      </c>
      <c r="B150" s="3" t="str">
        <f>INDEX('Plant data'!D:D,MATCH($A150,'Plant data'!$A:$A,0))</f>
        <v>Tainser</v>
      </c>
      <c r="C150" s="3" t="str">
        <f>INDEX('Plant data'!E:E,MATCH($A150,'Plant data'!$A:$A,0))</f>
        <v>Odisha</v>
      </c>
      <c r="D150" s="3" t="str">
        <f>INDEX('Plant data'!F:F,MATCH($A150,'Plant data'!$A:$A,0))</f>
        <v>India</v>
      </c>
      <c r="E150" s="3" t="s">
        <v>3038</v>
      </c>
      <c r="F150" s="3" t="s">
        <v>2913</v>
      </c>
      <c r="G150" s="5" t="s">
        <v>3035</v>
      </c>
      <c r="H150" s="3" t="s">
        <v>29</v>
      </c>
      <c r="I150" s="7">
        <v>38657</v>
      </c>
      <c r="J150" s="3" t="s">
        <v>30</v>
      </c>
      <c r="K150" s="3" t="s">
        <v>30</v>
      </c>
      <c r="L150" s="3" t="s">
        <v>30</v>
      </c>
      <c r="M150" s="3" t="s">
        <v>30</v>
      </c>
      <c r="N150" s="3" t="s">
        <v>30</v>
      </c>
      <c r="O150" s="3" t="s">
        <v>30</v>
      </c>
      <c r="P150" s="3" t="s">
        <v>30</v>
      </c>
      <c r="Q150" s="3" t="s">
        <v>30</v>
      </c>
      <c r="R150" s="3" t="s">
        <v>2829</v>
      </c>
      <c r="S150" s="3">
        <v>30</v>
      </c>
      <c r="T150" s="8" t="s">
        <v>31</v>
      </c>
      <c r="U150" s="3" t="s">
        <v>2830</v>
      </c>
      <c r="V150" s="2" t="str">
        <f t="shared" si="2"/>
        <v/>
      </c>
      <c r="W150" s="2"/>
      <c r="X150" s="2"/>
      <c r="Y150" s="2"/>
      <c r="Z150" s="2"/>
      <c r="AA150" s="2"/>
      <c r="AB150" s="2"/>
      <c r="AC150" s="2"/>
    </row>
    <row r="151" spans="1:29" hidden="1" x14ac:dyDescent="0.35">
      <c r="A151" s="3" t="s">
        <v>3033</v>
      </c>
      <c r="B151" s="3" t="e">
        <f>INDEX(#REF!,MATCH($A151,#REF!,0))</f>
        <v>#REF!</v>
      </c>
      <c r="C151" s="3" t="e">
        <f>INDEX(#REF!,MATCH($A151,#REF!,0))</f>
        <v>#REF!</v>
      </c>
      <c r="D151" s="3" t="e">
        <f>INDEX(#REF!,MATCH($A151,#REF!,0))</f>
        <v>#REF!</v>
      </c>
      <c r="E151" s="3" t="s">
        <v>3039</v>
      </c>
      <c r="F151" s="3" t="s">
        <v>2915</v>
      </c>
      <c r="G151" s="5" t="s">
        <v>3035</v>
      </c>
      <c r="H151" s="3" t="s">
        <v>313</v>
      </c>
      <c r="I151" s="3">
        <v>2021</v>
      </c>
      <c r="J151" s="3" t="s">
        <v>30</v>
      </c>
      <c r="K151" s="3">
        <v>2030</v>
      </c>
      <c r="L151" s="8"/>
      <c r="M151" s="3" t="s">
        <v>30</v>
      </c>
      <c r="N151" s="3" t="s">
        <v>30</v>
      </c>
      <c r="O151" s="3" t="s">
        <v>30</v>
      </c>
      <c r="P151" s="3" t="s">
        <v>30</v>
      </c>
      <c r="Q151" s="3" t="s">
        <v>30</v>
      </c>
      <c r="R151" s="3" t="s">
        <v>2829</v>
      </c>
      <c r="S151" s="3">
        <v>198</v>
      </c>
      <c r="T151" s="8" t="s">
        <v>31</v>
      </c>
      <c r="U151" s="3" t="s">
        <v>2830</v>
      </c>
      <c r="V151" s="2">
        <f t="shared" si="2"/>
        <v>2070</v>
      </c>
      <c r="W151" s="2"/>
      <c r="X151" s="2"/>
      <c r="Y151" s="2"/>
      <c r="Z151" s="2"/>
      <c r="AA151" s="2"/>
      <c r="AB151" s="2"/>
      <c r="AC151" s="2"/>
    </row>
    <row r="152" spans="1:29" hidden="1" x14ac:dyDescent="0.35">
      <c r="A152" s="3" t="s">
        <v>3033</v>
      </c>
      <c r="B152" s="3" t="e">
        <f>INDEX(#REF!,MATCH($A152,#REF!,0))</f>
        <v>#REF!</v>
      </c>
      <c r="C152" s="3" t="e">
        <f>INDEX(#REF!,MATCH($A152,#REF!,0))</f>
        <v>#REF!</v>
      </c>
      <c r="D152" s="3" t="e">
        <f>INDEX(#REF!,MATCH($A152,#REF!,0))</f>
        <v>#REF!</v>
      </c>
      <c r="E152" s="3" t="s">
        <v>3040</v>
      </c>
      <c r="F152" s="3" t="s">
        <v>2917</v>
      </c>
      <c r="G152" s="5" t="s">
        <v>3035</v>
      </c>
      <c r="H152" s="3" t="s">
        <v>313</v>
      </c>
      <c r="I152" s="3">
        <v>2021</v>
      </c>
      <c r="J152" s="3" t="s">
        <v>30</v>
      </c>
      <c r="K152" s="3">
        <v>2030</v>
      </c>
      <c r="L152" s="8"/>
      <c r="M152" s="3" t="s">
        <v>30</v>
      </c>
      <c r="N152" s="3" t="s">
        <v>30</v>
      </c>
      <c r="O152" s="3" t="s">
        <v>30</v>
      </c>
      <c r="P152" s="3" t="s">
        <v>30</v>
      </c>
      <c r="Q152" s="3" t="s">
        <v>30</v>
      </c>
      <c r="R152" s="3" t="s">
        <v>2829</v>
      </c>
      <c r="S152" s="3">
        <v>198</v>
      </c>
      <c r="T152" s="8" t="s">
        <v>31</v>
      </c>
      <c r="U152" s="3" t="s">
        <v>2830</v>
      </c>
      <c r="V152" s="2">
        <f t="shared" si="2"/>
        <v>2070</v>
      </c>
      <c r="W152" s="2"/>
      <c r="X152" s="2"/>
      <c r="Y152" s="2"/>
      <c r="Z152" s="2"/>
      <c r="AA152" s="2"/>
      <c r="AB152" s="2"/>
      <c r="AC152" s="2"/>
    </row>
    <row r="153" spans="1:29" hidden="1" x14ac:dyDescent="0.35">
      <c r="A153" s="3" t="s">
        <v>3033</v>
      </c>
      <c r="B153" s="3" t="e">
        <f>INDEX(#REF!,MATCH($A153,#REF!,0))</f>
        <v>#REF!</v>
      </c>
      <c r="C153" s="3" t="e">
        <f>INDEX(#REF!,MATCH($A153,#REF!,0))</f>
        <v>#REF!</v>
      </c>
      <c r="D153" s="3" t="e">
        <f>INDEX(#REF!,MATCH($A153,#REF!,0))</f>
        <v>#REF!</v>
      </c>
      <c r="E153" s="3" t="s">
        <v>3041</v>
      </c>
      <c r="F153" s="3" t="s">
        <v>2919</v>
      </c>
      <c r="G153" s="5" t="s">
        <v>3035</v>
      </c>
      <c r="H153" s="3" t="s">
        <v>313</v>
      </c>
      <c r="I153" s="3">
        <v>2021</v>
      </c>
      <c r="J153" s="3" t="s">
        <v>30</v>
      </c>
      <c r="K153" s="3">
        <v>2030</v>
      </c>
      <c r="L153" s="8"/>
      <c r="M153" s="3" t="s">
        <v>30</v>
      </c>
      <c r="N153" s="3" t="s">
        <v>30</v>
      </c>
      <c r="O153" s="3" t="s">
        <v>30</v>
      </c>
      <c r="P153" s="3" t="s">
        <v>30</v>
      </c>
      <c r="Q153" s="3" t="s">
        <v>30</v>
      </c>
      <c r="R153" s="3" t="s">
        <v>2829</v>
      </c>
      <c r="S153" s="3">
        <v>198</v>
      </c>
      <c r="T153" s="8" t="s">
        <v>31</v>
      </c>
      <c r="U153" s="3" t="s">
        <v>2830</v>
      </c>
      <c r="V153" s="2">
        <f t="shared" si="2"/>
        <v>2070</v>
      </c>
      <c r="W153" s="2"/>
      <c r="X153" s="2"/>
      <c r="Y153" s="2"/>
      <c r="Z153" s="2"/>
      <c r="AA153" s="2"/>
      <c r="AB153" s="2"/>
      <c r="AC153" s="2"/>
    </row>
    <row r="154" spans="1:29" hidden="1" x14ac:dyDescent="0.35">
      <c r="A154" s="3" t="s">
        <v>3042</v>
      </c>
      <c r="B154" s="3" t="str">
        <f>INDEX('Plant data'!D:D,MATCH($A154,'Plant data'!$A:$A,0))</f>
        <v>Palaspanga</v>
      </c>
      <c r="C154" s="3" t="str">
        <f>INDEX('Plant data'!E:E,MATCH($A154,'Plant data'!$A:$A,0))</f>
        <v>Odisha</v>
      </c>
      <c r="D154" s="3" t="str">
        <f>INDEX('Plant data'!F:F,MATCH($A154,'Plant data'!$A:$A,0))</f>
        <v>India</v>
      </c>
      <c r="E154" s="3" t="s">
        <v>3043</v>
      </c>
      <c r="F154" s="3" t="s">
        <v>2786</v>
      </c>
      <c r="G154" s="5" t="s">
        <v>3044</v>
      </c>
      <c r="H154" s="3" t="s">
        <v>29</v>
      </c>
      <c r="I154" s="3">
        <v>1979</v>
      </c>
      <c r="J154" s="3">
        <v>1992</v>
      </c>
      <c r="K154" s="3">
        <v>1995</v>
      </c>
      <c r="L154" s="3">
        <v>30</v>
      </c>
      <c r="M154" s="3" t="s">
        <v>30</v>
      </c>
      <c r="N154" s="3" t="s">
        <v>30</v>
      </c>
      <c r="O154" s="3" t="s">
        <v>30</v>
      </c>
      <c r="P154" s="3" t="s">
        <v>30</v>
      </c>
      <c r="Q154" s="3" t="s">
        <v>3045</v>
      </c>
      <c r="R154" s="3" t="s">
        <v>2829</v>
      </c>
      <c r="S154" s="3">
        <v>100</v>
      </c>
      <c r="T154" s="3" t="s">
        <v>31</v>
      </c>
      <c r="U154" s="3" t="s">
        <v>2830</v>
      </c>
      <c r="V154" s="2">
        <f t="shared" si="2"/>
        <v>2035</v>
      </c>
      <c r="W154" s="2"/>
      <c r="X154" s="2"/>
      <c r="Y154" s="2"/>
      <c r="Z154" s="2"/>
      <c r="AA154" s="2"/>
      <c r="AB154" s="2"/>
      <c r="AC154" s="2"/>
    </row>
    <row r="155" spans="1:29" hidden="1" x14ac:dyDescent="0.35">
      <c r="A155" s="3" t="s">
        <v>3042</v>
      </c>
      <c r="B155" s="3" t="str">
        <f>INDEX('Plant data'!D:D,MATCH($A155,'Plant data'!$A:$A,0))</f>
        <v>Palaspanga</v>
      </c>
      <c r="C155" s="3" t="str">
        <f>INDEX('Plant data'!E:E,MATCH($A155,'Plant data'!$A:$A,0))</f>
        <v>Odisha</v>
      </c>
      <c r="D155" s="3" t="str">
        <f>INDEX('Plant data'!F:F,MATCH($A155,'Plant data'!$A:$A,0))</f>
        <v>India</v>
      </c>
      <c r="E155" s="3" t="s">
        <v>3046</v>
      </c>
      <c r="F155" s="3" t="s">
        <v>2793</v>
      </c>
      <c r="G155" s="5" t="s">
        <v>3044</v>
      </c>
      <c r="H155" s="3" t="s">
        <v>29</v>
      </c>
      <c r="I155" s="3" t="s">
        <v>30</v>
      </c>
      <c r="J155" s="3" t="s">
        <v>30</v>
      </c>
      <c r="K155" s="3">
        <v>2006</v>
      </c>
      <c r="L155" s="3">
        <v>19</v>
      </c>
      <c r="M155" s="3" t="s">
        <v>30</v>
      </c>
      <c r="N155" s="3" t="s">
        <v>30</v>
      </c>
      <c r="O155" s="3" t="s">
        <v>30</v>
      </c>
      <c r="P155" s="3" t="s">
        <v>30</v>
      </c>
      <c r="Q155" s="3" t="s">
        <v>3045</v>
      </c>
      <c r="R155" s="3" t="s">
        <v>2829</v>
      </c>
      <c r="S155" s="3">
        <v>150</v>
      </c>
      <c r="T155" s="3" t="s">
        <v>31</v>
      </c>
      <c r="U155" s="3" t="s">
        <v>2830</v>
      </c>
      <c r="V155" s="2">
        <f t="shared" si="2"/>
        <v>2046</v>
      </c>
      <c r="W155" s="2"/>
      <c r="X155" s="2"/>
      <c r="Y155" s="2"/>
      <c r="Z155" s="2"/>
      <c r="AA155" s="2"/>
      <c r="AB155" s="2"/>
      <c r="AC155" s="2"/>
    </row>
    <row r="156" spans="1:29" hidden="1" x14ac:dyDescent="0.35">
      <c r="A156" s="3" t="s">
        <v>3042</v>
      </c>
      <c r="B156" s="3" t="e">
        <f>INDEX(#REF!,MATCH($A156,#REF!,0))</f>
        <v>#REF!</v>
      </c>
      <c r="C156" s="3" t="e">
        <f>INDEX(#REF!,MATCH($A156,#REF!,0))</f>
        <v>#REF!</v>
      </c>
      <c r="D156" s="3" t="e">
        <f>INDEX(#REF!,MATCH($A156,#REF!,0))</f>
        <v>#REF!</v>
      </c>
      <c r="E156" s="3" t="s">
        <v>3047</v>
      </c>
      <c r="F156" s="3" t="s">
        <v>2799</v>
      </c>
      <c r="G156" s="5" t="s">
        <v>3044</v>
      </c>
      <c r="H156" s="3" t="s">
        <v>313</v>
      </c>
      <c r="I156" s="3">
        <v>2006</v>
      </c>
      <c r="J156" s="3" t="s">
        <v>30</v>
      </c>
      <c r="K156" s="3">
        <v>2025</v>
      </c>
      <c r="L156" s="3">
        <v>0</v>
      </c>
      <c r="M156" s="3" t="s">
        <v>30</v>
      </c>
      <c r="N156" s="3" t="s">
        <v>30</v>
      </c>
      <c r="O156" s="3" t="s">
        <v>30</v>
      </c>
      <c r="P156" s="3" t="s">
        <v>30</v>
      </c>
      <c r="Q156" s="3" t="s">
        <v>30</v>
      </c>
      <c r="R156" s="3" t="s">
        <v>2829</v>
      </c>
      <c r="S156" s="3">
        <v>198</v>
      </c>
      <c r="T156" s="3" t="s">
        <v>31</v>
      </c>
      <c r="U156" s="3" t="s">
        <v>2830</v>
      </c>
      <c r="V156" s="2">
        <f t="shared" si="2"/>
        <v>2065</v>
      </c>
      <c r="W156" s="2"/>
      <c r="X156" s="2"/>
      <c r="Y156" s="2"/>
      <c r="Z156" s="2"/>
      <c r="AA156" s="2"/>
      <c r="AB156" s="2"/>
      <c r="AC156" s="2"/>
    </row>
    <row r="157" spans="1:29" hidden="1" x14ac:dyDescent="0.35">
      <c r="A157" s="3" t="s">
        <v>3042</v>
      </c>
      <c r="B157" s="3" t="e">
        <f>INDEX(#REF!,MATCH($A157,#REF!,0))</f>
        <v>#REF!</v>
      </c>
      <c r="C157" s="3" t="e">
        <f>INDEX(#REF!,MATCH($A157,#REF!,0))</f>
        <v>#REF!</v>
      </c>
      <c r="D157" s="3" t="e">
        <f>INDEX(#REF!,MATCH($A157,#REF!,0))</f>
        <v>#REF!</v>
      </c>
      <c r="E157" s="3" t="s">
        <v>3048</v>
      </c>
      <c r="F157" s="3" t="s">
        <v>2832</v>
      </c>
      <c r="G157" s="5" t="s">
        <v>3044</v>
      </c>
      <c r="H157" s="3" t="s">
        <v>313</v>
      </c>
      <c r="I157" s="3">
        <v>2006</v>
      </c>
      <c r="J157" s="3" t="s">
        <v>30</v>
      </c>
      <c r="K157" s="3">
        <v>2025</v>
      </c>
      <c r="L157" s="3">
        <v>0</v>
      </c>
      <c r="M157" s="3" t="s">
        <v>30</v>
      </c>
      <c r="N157" s="3" t="s">
        <v>30</v>
      </c>
      <c r="O157" s="3" t="s">
        <v>30</v>
      </c>
      <c r="P157" s="3" t="s">
        <v>30</v>
      </c>
      <c r="Q157" s="3" t="s">
        <v>30</v>
      </c>
      <c r="R157" s="3" t="s">
        <v>2829</v>
      </c>
      <c r="S157" s="3">
        <v>198</v>
      </c>
      <c r="T157" s="3" t="s">
        <v>31</v>
      </c>
      <c r="U157" s="3" t="s">
        <v>2830</v>
      </c>
      <c r="V157" s="2">
        <f t="shared" si="2"/>
        <v>2065</v>
      </c>
      <c r="W157" s="2"/>
      <c r="X157" s="2"/>
      <c r="Y157" s="2"/>
      <c r="Z157" s="2"/>
      <c r="AA157" s="2"/>
      <c r="AB157" s="2"/>
      <c r="AC157" s="2"/>
    </row>
    <row r="158" spans="1:29" hidden="1" x14ac:dyDescent="0.35">
      <c r="A158" s="3" t="s">
        <v>2083</v>
      </c>
      <c r="B158" s="3" t="str">
        <f>INDEX('Plant data'!D:D,MATCH($A158,'Plant data'!$A:$A,0))</f>
        <v>Markuta</v>
      </c>
      <c r="C158" s="3" t="str">
        <f>INDEX('Plant data'!E:E,MATCH($A158,'Plant data'!$A:$A,0))</f>
        <v>Odisha</v>
      </c>
      <c r="D158" s="3" t="str">
        <f>INDEX('Plant data'!F:F,MATCH($A158,'Plant data'!$A:$A,0))</f>
        <v>India</v>
      </c>
      <c r="E158" s="3" t="s">
        <v>3049</v>
      </c>
      <c r="F158" s="3" t="s">
        <v>2786</v>
      </c>
      <c r="G158" s="5" t="s">
        <v>2085</v>
      </c>
      <c r="H158" s="3" t="s">
        <v>29</v>
      </c>
      <c r="I158" s="3">
        <v>2004</v>
      </c>
      <c r="J158" s="3" t="s">
        <v>30</v>
      </c>
      <c r="K158" s="3" t="s">
        <v>30</v>
      </c>
      <c r="L158" s="3" t="s">
        <v>30</v>
      </c>
      <c r="M158" s="3" t="s">
        <v>30</v>
      </c>
      <c r="N158" s="3" t="s">
        <v>30</v>
      </c>
      <c r="O158" s="3" t="s">
        <v>30</v>
      </c>
      <c r="P158" s="3" t="s">
        <v>30</v>
      </c>
      <c r="Q158" s="3" t="s">
        <v>30</v>
      </c>
      <c r="R158" s="3" t="s">
        <v>2829</v>
      </c>
      <c r="S158" s="3">
        <v>30</v>
      </c>
      <c r="T158" s="8" t="s">
        <v>31</v>
      </c>
      <c r="U158" s="3" t="s">
        <v>2830</v>
      </c>
      <c r="V158" s="2" t="str">
        <f t="shared" si="2"/>
        <v/>
      </c>
      <c r="W158" s="2"/>
      <c r="X158" s="2"/>
      <c r="Y158" s="2"/>
      <c r="Z158" s="2"/>
      <c r="AA158" s="2"/>
      <c r="AB158" s="2"/>
      <c r="AC158" s="2"/>
    </row>
    <row r="159" spans="1:29" hidden="1" x14ac:dyDescent="0.35">
      <c r="A159" s="3" t="s">
        <v>2083</v>
      </c>
      <c r="B159" s="3" t="str">
        <f>INDEX('Plant data'!D:D,MATCH($A159,'Plant data'!$A:$A,0))</f>
        <v>Markuta</v>
      </c>
      <c r="C159" s="3" t="str">
        <f>INDEX('Plant data'!E:E,MATCH($A159,'Plant data'!$A:$A,0))</f>
        <v>Odisha</v>
      </c>
      <c r="D159" s="3" t="str">
        <f>INDEX('Plant data'!F:F,MATCH($A159,'Plant data'!$A:$A,0))</f>
        <v>India</v>
      </c>
      <c r="E159" s="3" t="s">
        <v>3050</v>
      </c>
      <c r="F159" s="3" t="s">
        <v>2793</v>
      </c>
      <c r="G159" s="5" t="s">
        <v>2085</v>
      </c>
      <c r="H159" s="3" t="s">
        <v>29</v>
      </c>
      <c r="I159" s="3">
        <v>2004</v>
      </c>
      <c r="J159" s="3" t="s">
        <v>30</v>
      </c>
      <c r="K159" s="3" t="s">
        <v>30</v>
      </c>
      <c r="L159" s="3" t="s">
        <v>30</v>
      </c>
      <c r="M159" s="3" t="s">
        <v>30</v>
      </c>
      <c r="N159" s="3" t="s">
        <v>30</v>
      </c>
      <c r="O159" s="3" t="s">
        <v>30</v>
      </c>
      <c r="P159" s="3" t="s">
        <v>30</v>
      </c>
      <c r="Q159" s="3" t="s">
        <v>30</v>
      </c>
      <c r="R159" s="3" t="s">
        <v>2829</v>
      </c>
      <c r="S159" s="3">
        <v>30</v>
      </c>
      <c r="T159" s="8" t="s">
        <v>31</v>
      </c>
      <c r="U159" s="3" t="s">
        <v>2830</v>
      </c>
      <c r="V159" s="2" t="str">
        <f t="shared" si="2"/>
        <v/>
      </c>
      <c r="W159" s="2"/>
      <c r="X159" s="2"/>
      <c r="Y159" s="2"/>
      <c r="Z159" s="2"/>
      <c r="AA159" s="2"/>
      <c r="AB159" s="2"/>
      <c r="AC159" s="2"/>
    </row>
    <row r="160" spans="1:29" hidden="1" x14ac:dyDescent="0.35">
      <c r="A160" s="3" t="s">
        <v>2083</v>
      </c>
      <c r="B160" s="3" t="str">
        <f>INDEX('Plant data'!D:D,MATCH($A160,'Plant data'!$A:$A,0))</f>
        <v>Markuta</v>
      </c>
      <c r="C160" s="3" t="str">
        <f>INDEX('Plant data'!E:E,MATCH($A160,'Plant data'!$A:$A,0))</f>
        <v>Odisha</v>
      </c>
      <c r="D160" s="3" t="str">
        <f>INDEX('Plant data'!F:F,MATCH($A160,'Plant data'!$A:$A,0))</f>
        <v>India</v>
      </c>
      <c r="E160" s="3" t="s">
        <v>3051</v>
      </c>
      <c r="F160" s="3" t="s">
        <v>2796</v>
      </c>
      <c r="G160" s="5" t="s">
        <v>2085</v>
      </c>
      <c r="H160" s="3" t="s">
        <v>29</v>
      </c>
      <c r="I160" s="3">
        <v>2004</v>
      </c>
      <c r="J160" s="3" t="s">
        <v>30</v>
      </c>
      <c r="K160" s="3" t="s">
        <v>30</v>
      </c>
      <c r="L160" s="3" t="s">
        <v>30</v>
      </c>
      <c r="M160" s="3" t="s">
        <v>30</v>
      </c>
      <c r="N160" s="3" t="s">
        <v>30</v>
      </c>
      <c r="O160" s="3" t="s">
        <v>30</v>
      </c>
      <c r="P160" s="3" t="s">
        <v>30</v>
      </c>
      <c r="Q160" s="3" t="s">
        <v>30</v>
      </c>
      <c r="R160" s="3" t="s">
        <v>2829</v>
      </c>
      <c r="S160" s="3">
        <v>30</v>
      </c>
      <c r="T160" s="8" t="s">
        <v>31</v>
      </c>
      <c r="U160" s="3" t="s">
        <v>2830</v>
      </c>
      <c r="V160" s="2" t="str">
        <f t="shared" si="2"/>
        <v/>
      </c>
      <c r="W160" s="2"/>
      <c r="X160" s="2"/>
      <c r="Y160" s="2"/>
      <c r="Z160" s="2"/>
      <c r="AA160" s="2"/>
      <c r="AB160" s="2"/>
      <c r="AC160" s="2"/>
    </row>
    <row r="161" spans="1:29" hidden="1" x14ac:dyDescent="0.35">
      <c r="A161" s="3" t="s">
        <v>2083</v>
      </c>
      <c r="B161" s="3" t="str">
        <f>INDEX('Plant data'!D:D,MATCH($A161,'Plant data'!$A:$A,0))</f>
        <v>Markuta</v>
      </c>
      <c r="C161" s="3" t="str">
        <f>INDEX('Plant data'!E:E,MATCH($A161,'Plant data'!$A:$A,0))</f>
        <v>Odisha</v>
      </c>
      <c r="D161" s="3" t="str">
        <f>INDEX('Plant data'!F:F,MATCH($A161,'Plant data'!$A:$A,0))</f>
        <v>India</v>
      </c>
      <c r="E161" s="3" t="s">
        <v>3052</v>
      </c>
      <c r="F161" s="3" t="s">
        <v>2940</v>
      </c>
      <c r="G161" s="5" t="s">
        <v>2085</v>
      </c>
      <c r="H161" s="3" t="s">
        <v>29</v>
      </c>
      <c r="I161" s="3">
        <v>2004</v>
      </c>
      <c r="J161" s="3" t="s">
        <v>30</v>
      </c>
      <c r="K161" s="3" t="s">
        <v>30</v>
      </c>
      <c r="L161" s="3" t="s">
        <v>30</v>
      </c>
      <c r="M161" s="3" t="s">
        <v>30</v>
      </c>
      <c r="N161" s="3" t="s">
        <v>30</v>
      </c>
      <c r="O161" s="3" t="s">
        <v>30</v>
      </c>
      <c r="P161" s="3" t="s">
        <v>30</v>
      </c>
      <c r="Q161" s="3" t="s">
        <v>30</v>
      </c>
      <c r="R161" s="3" t="s">
        <v>2829</v>
      </c>
      <c r="S161" s="3">
        <v>30</v>
      </c>
      <c r="T161" s="8" t="s">
        <v>31</v>
      </c>
      <c r="U161" s="3" t="s">
        <v>2830</v>
      </c>
      <c r="V161" s="2" t="str">
        <f t="shared" si="2"/>
        <v/>
      </c>
      <c r="W161" s="2"/>
      <c r="X161" s="2"/>
      <c r="Y161" s="2"/>
      <c r="Z161" s="2"/>
      <c r="AA161" s="2"/>
      <c r="AB161" s="2"/>
      <c r="AC161" s="2"/>
    </row>
    <row r="162" spans="1:29" hidden="1" x14ac:dyDescent="0.35">
      <c r="A162" s="3" t="s">
        <v>2083</v>
      </c>
      <c r="B162" s="3" t="str">
        <f>INDEX('Plant data'!D:D,MATCH($A162,'Plant data'!$A:$A,0))</f>
        <v>Markuta</v>
      </c>
      <c r="C162" s="3" t="str">
        <f>INDEX('Plant data'!E:E,MATCH($A162,'Plant data'!$A:$A,0))</f>
        <v>Odisha</v>
      </c>
      <c r="D162" s="3" t="str">
        <f>INDEX('Plant data'!F:F,MATCH($A162,'Plant data'!$A:$A,0))</f>
        <v>India</v>
      </c>
      <c r="E162" s="3" t="s">
        <v>3053</v>
      </c>
      <c r="F162" s="3" t="s">
        <v>2987</v>
      </c>
      <c r="G162" s="5" t="s">
        <v>2085</v>
      </c>
      <c r="H162" s="3" t="s">
        <v>29</v>
      </c>
      <c r="I162" s="3">
        <v>2009</v>
      </c>
      <c r="J162" s="3" t="s">
        <v>30</v>
      </c>
      <c r="K162" s="3" t="s">
        <v>30</v>
      </c>
      <c r="L162" s="3" t="s">
        <v>30</v>
      </c>
      <c r="M162" s="3" t="s">
        <v>30</v>
      </c>
      <c r="N162" s="3" t="s">
        <v>30</v>
      </c>
      <c r="O162" s="3" t="s">
        <v>30</v>
      </c>
      <c r="P162" s="3" t="s">
        <v>30</v>
      </c>
      <c r="Q162" s="3" t="s">
        <v>30</v>
      </c>
      <c r="R162" s="3" t="s">
        <v>2829</v>
      </c>
      <c r="S162" s="3">
        <v>30</v>
      </c>
      <c r="T162" s="8" t="s">
        <v>31</v>
      </c>
      <c r="U162" s="3" t="s">
        <v>2830</v>
      </c>
      <c r="V162" s="2" t="str">
        <f t="shared" si="2"/>
        <v/>
      </c>
      <c r="W162" s="2"/>
      <c r="X162" s="2"/>
      <c r="Y162" s="2"/>
      <c r="Z162" s="2"/>
      <c r="AA162" s="2"/>
      <c r="AB162" s="2"/>
      <c r="AC162" s="2"/>
    </row>
    <row r="163" spans="1:29" hidden="1" x14ac:dyDescent="0.35">
      <c r="A163" s="3" t="s">
        <v>2083</v>
      </c>
      <c r="B163" s="3" t="str">
        <f>INDEX('Plant data'!D:D,MATCH($A163,'Plant data'!$A:$A,0))</f>
        <v>Markuta</v>
      </c>
      <c r="C163" s="3" t="str">
        <f>INDEX('Plant data'!E:E,MATCH($A163,'Plant data'!$A:$A,0))</f>
        <v>Odisha</v>
      </c>
      <c r="D163" s="3" t="str">
        <f>INDEX('Plant data'!F:F,MATCH($A163,'Plant data'!$A:$A,0))</f>
        <v>India</v>
      </c>
      <c r="E163" s="3" t="s">
        <v>3054</v>
      </c>
      <c r="F163" s="3" t="s">
        <v>3026</v>
      </c>
      <c r="G163" s="5" t="s">
        <v>2085</v>
      </c>
      <c r="H163" s="3" t="s">
        <v>29</v>
      </c>
      <c r="I163" s="3">
        <v>2009</v>
      </c>
      <c r="J163" s="3" t="s">
        <v>30</v>
      </c>
      <c r="K163" s="3" t="s">
        <v>30</v>
      </c>
      <c r="L163" s="3" t="s">
        <v>30</v>
      </c>
      <c r="M163" s="3" t="s">
        <v>30</v>
      </c>
      <c r="N163" s="3" t="s">
        <v>30</v>
      </c>
      <c r="O163" s="3" t="s">
        <v>30</v>
      </c>
      <c r="P163" s="3" t="s">
        <v>30</v>
      </c>
      <c r="Q163" s="3" t="s">
        <v>30</v>
      </c>
      <c r="R163" s="3" t="s">
        <v>2829</v>
      </c>
      <c r="S163" s="3">
        <v>30</v>
      </c>
      <c r="T163" s="8" t="s">
        <v>31</v>
      </c>
      <c r="U163" s="3" t="s">
        <v>2830</v>
      </c>
      <c r="V163" s="2" t="str">
        <f t="shared" si="2"/>
        <v/>
      </c>
      <c r="W163" s="2"/>
      <c r="X163" s="2"/>
      <c r="Y163" s="2"/>
      <c r="Z163" s="2"/>
      <c r="AA163" s="2"/>
      <c r="AB163" s="2"/>
      <c r="AC163" s="2"/>
    </row>
    <row r="164" spans="1:29" hidden="1" x14ac:dyDescent="0.35">
      <c r="A164" s="3" t="s">
        <v>2083</v>
      </c>
      <c r="B164" s="3" t="str">
        <f>INDEX('Plant data'!D:D,MATCH($A164,'Plant data'!$A:$A,0))</f>
        <v>Markuta</v>
      </c>
      <c r="C164" s="3" t="str">
        <f>INDEX('Plant data'!E:E,MATCH($A164,'Plant data'!$A:$A,0))</f>
        <v>Odisha</v>
      </c>
      <c r="D164" s="3" t="str">
        <f>INDEX('Plant data'!F:F,MATCH($A164,'Plant data'!$A:$A,0))</f>
        <v>India</v>
      </c>
      <c r="E164" s="3" t="s">
        <v>3055</v>
      </c>
      <c r="F164" s="3" t="s">
        <v>3056</v>
      </c>
      <c r="G164" s="5" t="s">
        <v>2085</v>
      </c>
      <c r="H164" s="3" t="s">
        <v>29</v>
      </c>
      <c r="I164" s="3">
        <v>2009</v>
      </c>
      <c r="J164" s="3" t="s">
        <v>30</v>
      </c>
      <c r="K164" s="3" t="s">
        <v>30</v>
      </c>
      <c r="L164" s="3" t="s">
        <v>30</v>
      </c>
      <c r="M164" s="3" t="s">
        <v>30</v>
      </c>
      <c r="N164" s="3" t="s">
        <v>30</v>
      </c>
      <c r="O164" s="3" t="s">
        <v>30</v>
      </c>
      <c r="P164" s="3" t="s">
        <v>30</v>
      </c>
      <c r="Q164" s="3" t="s">
        <v>30</v>
      </c>
      <c r="R164" s="3" t="s">
        <v>2829</v>
      </c>
      <c r="S164" s="3">
        <v>30</v>
      </c>
      <c r="T164" s="8" t="s">
        <v>31</v>
      </c>
      <c r="U164" s="3" t="s">
        <v>2830</v>
      </c>
      <c r="V164" s="2" t="str">
        <f t="shared" si="2"/>
        <v/>
      </c>
      <c r="W164" s="2"/>
      <c r="X164" s="2"/>
      <c r="Y164" s="2"/>
      <c r="Z164" s="2"/>
      <c r="AA164" s="2"/>
      <c r="AB164" s="2"/>
      <c r="AC164" s="2"/>
    </row>
    <row r="165" spans="1:29" hidden="1" x14ac:dyDescent="0.35">
      <c r="A165" s="3" t="s">
        <v>2083</v>
      </c>
      <c r="B165" s="3" t="str">
        <f>INDEX('Plant data'!D:D,MATCH($A165,'Plant data'!$A:$A,0))</f>
        <v>Markuta</v>
      </c>
      <c r="C165" s="3" t="str">
        <f>INDEX('Plant data'!E:E,MATCH($A165,'Plant data'!$A:$A,0))</f>
        <v>Odisha</v>
      </c>
      <c r="D165" s="3" t="str">
        <f>INDEX('Plant data'!F:F,MATCH($A165,'Plant data'!$A:$A,0))</f>
        <v>India</v>
      </c>
      <c r="E165" s="3" t="s">
        <v>3057</v>
      </c>
      <c r="F165" s="3" t="s">
        <v>3058</v>
      </c>
      <c r="G165" s="5" t="s">
        <v>2085</v>
      </c>
      <c r="H165" s="3" t="s">
        <v>29</v>
      </c>
      <c r="I165" s="3">
        <v>2009</v>
      </c>
      <c r="J165" s="3" t="s">
        <v>30</v>
      </c>
      <c r="K165" s="3" t="s">
        <v>30</v>
      </c>
      <c r="L165" s="3" t="s">
        <v>30</v>
      </c>
      <c r="M165" s="3" t="s">
        <v>30</v>
      </c>
      <c r="N165" s="3" t="s">
        <v>30</v>
      </c>
      <c r="O165" s="3" t="s">
        <v>30</v>
      </c>
      <c r="P165" s="3" t="s">
        <v>30</v>
      </c>
      <c r="Q165" s="3" t="s">
        <v>30</v>
      </c>
      <c r="R165" s="3" t="s">
        <v>2829</v>
      </c>
      <c r="S165" s="3">
        <v>30</v>
      </c>
      <c r="T165" s="8" t="s">
        <v>31</v>
      </c>
      <c r="U165" s="3" t="s">
        <v>2830</v>
      </c>
      <c r="V165" s="2" t="str">
        <f t="shared" si="2"/>
        <v/>
      </c>
      <c r="W165" s="2"/>
      <c r="X165" s="2"/>
      <c r="Y165" s="2"/>
      <c r="Z165" s="2"/>
      <c r="AA165" s="2"/>
      <c r="AB165" s="2"/>
      <c r="AC165" s="2"/>
    </row>
    <row r="166" spans="1:29" hidden="1" x14ac:dyDescent="0.35">
      <c r="A166" s="3" t="s">
        <v>2083</v>
      </c>
      <c r="B166" s="3" t="e">
        <f>INDEX(#REF!,MATCH($A166,#REF!,0))</f>
        <v>#REF!</v>
      </c>
      <c r="C166" s="3" t="e">
        <f>INDEX(#REF!,MATCH($A166,#REF!,0))</f>
        <v>#REF!</v>
      </c>
      <c r="D166" s="3" t="e">
        <f>INDEX(#REF!,MATCH($A166,#REF!,0))</f>
        <v>#REF!</v>
      </c>
      <c r="E166" s="3" t="s">
        <v>3059</v>
      </c>
      <c r="F166" s="3" t="s">
        <v>2799</v>
      </c>
      <c r="G166" s="5" t="s">
        <v>2085</v>
      </c>
      <c r="H166" s="3" t="s">
        <v>313</v>
      </c>
      <c r="I166" s="3">
        <v>2022</v>
      </c>
      <c r="J166" s="3" t="s">
        <v>30</v>
      </c>
      <c r="K166" s="3" t="s">
        <v>30</v>
      </c>
      <c r="L166" s="3" t="s">
        <v>30</v>
      </c>
      <c r="M166" s="3" t="s">
        <v>30</v>
      </c>
      <c r="N166" s="3" t="s">
        <v>30</v>
      </c>
      <c r="O166" s="3" t="s">
        <v>30</v>
      </c>
      <c r="P166" s="3" t="s">
        <v>30</v>
      </c>
      <c r="Q166" s="3" t="s">
        <v>30</v>
      </c>
      <c r="R166" s="3" t="s">
        <v>2829</v>
      </c>
      <c r="S166" s="3">
        <v>330</v>
      </c>
      <c r="T166" s="8" t="s">
        <v>31</v>
      </c>
      <c r="U166" s="3" t="s">
        <v>2830</v>
      </c>
      <c r="V166" s="2" t="str">
        <f t="shared" si="2"/>
        <v/>
      </c>
      <c r="W166" s="2"/>
      <c r="X166" s="2"/>
      <c r="Y166" s="2"/>
      <c r="Z166" s="2"/>
      <c r="AA166" s="2"/>
      <c r="AB166" s="2"/>
      <c r="AC166" s="2"/>
    </row>
    <row r="167" spans="1:29" hidden="1" x14ac:dyDescent="0.35">
      <c r="A167" s="3" t="s">
        <v>2083</v>
      </c>
      <c r="B167" s="3" t="e">
        <f>INDEX(#REF!,MATCH($A167,#REF!,0))</f>
        <v>#REF!</v>
      </c>
      <c r="C167" s="3" t="e">
        <f>INDEX(#REF!,MATCH($A167,#REF!,0))</f>
        <v>#REF!</v>
      </c>
      <c r="D167" s="3" t="e">
        <f>INDEX(#REF!,MATCH($A167,#REF!,0))</f>
        <v>#REF!</v>
      </c>
      <c r="E167" s="3" t="s">
        <v>3060</v>
      </c>
      <c r="F167" s="3" t="s">
        <v>2832</v>
      </c>
      <c r="G167" s="5" t="s">
        <v>2085</v>
      </c>
      <c r="H167" s="3" t="s">
        <v>313</v>
      </c>
      <c r="I167" s="3">
        <v>2022</v>
      </c>
      <c r="J167" s="3" t="s">
        <v>30</v>
      </c>
      <c r="K167" s="3" t="s">
        <v>30</v>
      </c>
      <c r="L167" s="3" t="s">
        <v>30</v>
      </c>
      <c r="M167" s="3" t="s">
        <v>30</v>
      </c>
      <c r="N167" s="3" t="s">
        <v>30</v>
      </c>
      <c r="O167" s="3" t="s">
        <v>30</v>
      </c>
      <c r="P167" s="3" t="s">
        <v>30</v>
      </c>
      <c r="Q167" s="3" t="s">
        <v>30</v>
      </c>
      <c r="R167" s="3" t="s">
        <v>2829</v>
      </c>
      <c r="S167" s="3">
        <v>330</v>
      </c>
      <c r="T167" s="8" t="s">
        <v>31</v>
      </c>
      <c r="U167" s="3" t="s">
        <v>2830</v>
      </c>
      <c r="V167" s="2" t="str">
        <f t="shared" si="2"/>
        <v/>
      </c>
      <c r="W167" s="2"/>
      <c r="X167" s="2"/>
      <c r="Y167" s="2"/>
      <c r="Z167" s="2"/>
      <c r="AA167" s="2"/>
      <c r="AB167" s="2"/>
      <c r="AC167" s="2"/>
    </row>
    <row r="168" spans="1:29" hidden="1" x14ac:dyDescent="0.35">
      <c r="A168" s="3" t="s">
        <v>2083</v>
      </c>
      <c r="B168" s="3" t="e">
        <f>INDEX(#REF!,MATCH($A168,#REF!,0))</f>
        <v>#REF!</v>
      </c>
      <c r="C168" s="3" t="e">
        <f>INDEX(#REF!,MATCH($A168,#REF!,0))</f>
        <v>#REF!</v>
      </c>
      <c r="D168" s="3" t="e">
        <f>INDEX(#REF!,MATCH($A168,#REF!,0))</f>
        <v>#REF!</v>
      </c>
      <c r="E168" s="3" t="s">
        <v>3061</v>
      </c>
      <c r="F168" s="3" t="s">
        <v>2911</v>
      </c>
      <c r="G168" s="5" t="s">
        <v>2085</v>
      </c>
      <c r="H168" s="3" t="s">
        <v>313</v>
      </c>
      <c r="I168" s="3">
        <v>2022</v>
      </c>
      <c r="J168" s="3" t="s">
        <v>30</v>
      </c>
      <c r="K168" s="3" t="s">
        <v>30</v>
      </c>
      <c r="L168" s="3" t="s">
        <v>30</v>
      </c>
      <c r="M168" s="3" t="s">
        <v>30</v>
      </c>
      <c r="N168" s="3" t="s">
        <v>30</v>
      </c>
      <c r="O168" s="3" t="s">
        <v>30</v>
      </c>
      <c r="P168" s="3" t="s">
        <v>30</v>
      </c>
      <c r="Q168" s="3" t="s">
        <v>30</v>
      </c>
      <c r="R168" s="3" t="s">
        <v>2829</v>
      </c>
      <c r="S168" s="3">
        <v>330</v>
      </c>
      <c r="T168" s="8" t="s">
        <v>31</v>
      </c>
      <c r="U168" s="3" t="s">
        <v>2830</v>
      </c>
      <c r="V168" s="2" t="str">
        <f t="shared" si="2"/>
        <v/>
      </c>
      <c r="W168" s="2"/>
      <c r="X168" s="2"/>
      <c r="Y168" s="2"/>
      <c r="Z168" s="2"/>
      <c r="AA168" s="2"/>
      <c r="AB168" s="2"/>
      <c r="AC168" s="2"/>
    </row>
    <row r="169" spans="1:29" hidden="1" x14ac:dyDescent="0.35">
      <c r="A169" s="3" t="s">
        <v>2083</v>
      </c>
      <c r="B169" s="3" t="e">
        <f>INDEX(#REF!,MATCH($A169,#REF!,0))</f>
        <v>#REF!</v>
      </c>
      <c r="C169" s="3" t="e">
        <f>INDEX(#REF!,MATCH($A169,#REF!,0))</f>
        <v>#REF!</v>
      </c>
      <c r="D169" s="3" t="e">
        <f>INDEX(#REF!,MATCH($A169,#REF!,0))</f>
        <v>#REF!</v>
      </c>
      <c r="E169" s="3" t="s">
        <v>3062</v>
      </c>
      <c r="F169" s="3" t="s">
        <v>2913</v>
      </c>
      <c r="G169" s="5" t="s">
        <v>2085</v>
      </c>
      <c r="H169" s="3" t="s">
        <v>313</v>
      </c>
      <c r="I169" s="3">
        <v>2022</v>
      </c>
      <c r="J169" s="3" t="s">
        <v>30</v>
      </c>
      <c r="K169" s="3" t="s">
        <v>30</v>
      </c>
      <c r="L169" s="3" t="s">
        <v>30</v>
      </c>
      <c r="M169" s="3" t="s">
        <v>30</v>
      </c>
      <c r="N169" s="3" t="s">
        <v>30</v>
      </c>
      <c r="O169" s="3" t="s">
        <v>30</v>
      </c>
      <c r="P169" s="3" t="s">
        <v>30</v>
      </c>
      <c r="Q169" s="3" t="s">
        <v>30</v>
      </c>
      <c r="R169" s="3" t="s">
        <v>2829</v>
      </c>
      <c r="S169" s="3">
        <v>330</v>
      </c>
      <c r="T169" s="8" t="s">
        <v>31</v>
      </c>
      <c r="U169" s="3" t="s">
        <v>2830</v>
      </c>
      <c r="V169" s="2" t="str">
        <f t="shared" si="2"/>
        <v/>
      </c>
      <c r="W169" s="2"/>
      <c r="X169" s="2"/>
      <c r="Y169" s="2"/>
      <c r="Z169" s="2"/>
      <c r="AA169" s="2"/>
      <c r="AB169" s="2"/>
      <c r="AC169" s="2"/>
    </row>
    <row r="170" spans="1:29" hidden="1" x14ac:dyDescent="0.35">
      <c r="A170" s="3" t="s">
        <v>2087</v>
      </c>
      <c r="B170" s="3" t="str">
        <f>INDEX('Plant data'!D:D,MATCH($A170,'Plant data'!$A:$A,0))</f>
        <v>Raigarh</v>
      </c>
      <c r="C170" s="3" t="str">
        <f>INDEX('Plant data'!E:E,MATCH($A170,'Plant data'!$A:$A,0))</f>
        <v>Chhattisgarh</v>
      </c>
      <c r="D170" s="3" t="str">
        <f>INDEX('Plant data'!F:F,MATCH($A170,'Plant data'!$A:$A,0))</f>
        <v>India</v>
      </c>
      <c r="E170" s="3" t="s">
        <v>3063</v>
      </c>
      <c r="F170" s="3" t="s">
        <v>2799</v>
      </c>
      <c r="G170" s="5" t="s">
        <v>2089</v>
      </c>
      <c r="H170" s="3" t="s">
        <v>29</v>
      </c>
      <c r="I170" s="3" t="s">
        <v>30</v>
      </c>
      <c r="J170" s="3" t="s">
        <v>30</v>
      </c>
      <c r="K170" s="3" t="s">
        <v>30</v>
      </c>
      <c r="L170" s="3" t="s">
        <v>30</v>
      </c>
      <c r="M170" s="3" t="s">
        <v>30</v>
      </c>
      <c r="N170" s="3" t="s">
        <v>30</v>
      </c>
      <c r="O170" s="3" t="s">
        <v>30</v>
      </c>
      <c r="P170" s="3" t="s">
        <v>30</v>
      </c>
      <c r="Q170" s="3" t="s">
        <v>30</v>
      </c>
      <c r="R170" s="3" t="s">
        <v>2829</v>
      </c>
      <c r="S170" s="3">
        <v>125</v>
      </c>
      <c r="T170" s="8" t="s">
        <v>31</v>
      </c>
      <c r="U170" s="3" t="s">
        <v>2830</v>
      </c>
      <c r="V170" s="2" t="str">
        <f t="shared" si="2"/>
        <v/>
      </c>
      <c r="W170" s="2"/>
      <c r="X170" s="2"/>
      <c r="Y170" s="2"/>
      <c r="Z170" s="2"/>
      <c r="AA170" s="2"/>
      <c r="AB170" s="2"/>
      <c r="AC170" s="2"/>
    </row>
    <row r="171" spans="1:29" hidden="1" x14ac:dyDescent="0.35">
      <c r="A171" s="3" t="s">
        <v>2087</v>
      </c>
      <c r="B171" s="3" t="e">
        <f>INDEX(#REF!,MATCH($A171,#REF!,0))</f>
        <v>#REF!</v>
      </c>
      <c r="C171" s="3" t="e">
        <f>INDEX(#REF!,MATCH($A171,#REF!,0))</f>
        <v>#REF!</v>
      </c>
      <c r="D171" s="3" t="e">
        <f>INDEX(#REF!,MATCH($A171,#REF!,0))</f>
        <v>#REF!</v>
      </c>
      <c r="E171" s="3" t="s">
        <v>3064</v>
      </c>
      <c r="F171" s="3" t="s">
        <v>2832</v>
      </c>
      <c r="G171" s="5" t="s">
        <v>2089</v>
      </c>
      <c r="H171" s="3" t="s">
        <v>313</v>
      </c>
      <c r="I171" s="3" t="s">
        <v>30</v>
      </c>
      <c r="J171" s="3" t="s">
        <v>30</v>
      </c>
      <c r="K171" s="3">
        <v>2030</v>
      </c>
      <c r="L171" s="8"/>
      <c r="M171" s="3" t="s">
        <v>30</v>
      </c>
      <c r="N171" s="3" t="s">
        <v>30</v>
      </c>
      <c r="O171" s="3" t="s">
        <v>30</v>
      </c>
      <c r="P171" s="3" t="s">
        <v>30</v>
      </c>
      <c r="Q171" s="3" t="s">
        <v>30</v>
      </c>
      <c r="R171" s="3" t="s">
        <v>2829</v>
      </c>
      <c r="S171" s="3">
        <v>204</v>
      </c>
      <c r="T171" s="8" t="s">
        <v>31</v>
      </c>
      <c r="U171" s="3" t="s">
        <v>2830</v>
      </c>
      <c r="V171" s="2">
        <f t="shared" si="2"/>
        <v>2070</v>
      </c>
      <c r="W171" s="2"/>
      <c r="X171" s="2"/>
      <c r="Y171" s="2"/>
      <c r="Z171" s="2"/>
      <c r="AA171" s="2"/>
      <c r="AB171" s="2"/>
      <c r="AC171" s="2"/>
    </row>
    <row r="172" spans="1:29" hidden="1" x14ac:dyDescent="0.35">
      <c r="A172" s="3" t="s">
        <v>2087</v>
      </c>
      <c r="B172" s="3" t="e">
        <f>INDEX(#REF!,MATCH($A172,#REF!,0))</f>
        <v>#REF!</v>
      </c>
      <c r="C172" s="3" t="e">
        <f>INDEX(#REF!,MATCH($A172,#REF!,0))</f>
        <v>#REF!</v>
      </c>
      <c r="D172" s="3" t="e">
        <f>INDEX(#REF!,MATCH($A172,#REF!,0))</f>
        <v>#REF!</v>
      </c>
      <c r="E172" s="3" t="s">
        <v>3065</v>
      </c>
      <c r="F172" s="3" t="s">
        <v>2911</v>
      </c>
      <c r="G172" s="5" t="s">
        <v>2089</v>
      </c>
      <c r="H172" s="3" t="s">
        <v>313</v>
      </c>
      <c r="I172" s="3" t="s">
        <v>30</v>
      </c>
      <c r="J172" s="3" t="s">
        <v>30</v>
      </c>
      <c r="K172" s="3">
        <v>2030</v>
      </c>
      <c r="L172" s="8"/>
      <c r="M172" s="3" t="s">
        <v>30</v>
      </c>
      <c r="N172" s="3" t="s">
        <v>30</v>
      </c>
      <c r="O172" s="3" t="s">
        <v>30</v>
      </c>
      <c r="P172" s="3" t="s">
        <v>30</v>
      </c>
      <c r="Q172" s="3" t="s">
        <v>30</v>
      </c>
      <c r="R172" s="3" t="s">
        <v>2829</v>
      </c>
      <c r="S172" s="3">
        <v>170</v>
      </c>
      <c r="T172" s="8" t="s">
        <v>31</v>
      </c>
      <c r="U172" s="3" t="s">
        <v>2830</v>
      </c>
      <c r="V172" s="2">
        <f t="shared" si="2"/>
        <v>2070</v>
      </c>
      <c r="W172" s="2"/>
      <c r="X172" s="2"/>
      <c r="Y172" s="2"/>
      <c r="Z172" s="2"/>
      <c r="AA172" s="2"/>
      <c r="AB172" s="2"/>
      <c r="AC172" s="2"/>
    </row>
    <row r="173" spans="1:29" hidden="1" x14ac:dyDescent="0.35">
      <c r="A173" s="3" t="s">
        <v>2087</v>
      </c>
      <c r="B173" s="3" t="str">
        <f>INDEX('Plant data'!D:D,MATCH($A173,'Plant data'!$A:$A,0))</f>
        <v>Raigarh</v>
      </c>
      <c r="C173" s="3" t="str">
        <f>INDEX('Plant data'!E:E,MATCH($A173,'Plant data'!$A:$A,0))</f>
        <v>Chhattisgarh</v>
      </c>
      <c r="D173" s="3" t="str">
        <f>INDEX('Plant data'!F:F,MATCH($A173,'Plant data'!$A:$A,0))</f>
        <v>India</v>
      </c>
      <c r="E173" s="3" t="s">
        <v>3066</v>
      </c>
      <c r="F173" s="3" t="s">
        <v>2913</v>
      </c>
      <c r="G173" s="5" t="s">
        <v>2089</v>
      </c>
      <c r="H173" s="3" t="s">
        <v>29</v>
      </c>
      <c r="I173" s="3" t="s">
        <v>30</v>
      </c>
      <c r="J173" s="3" t="s">
        <v>30</v>
      </c>
      <c r="K173" s="3">
        <v>2012</v>
      </c>
      <c r="L173" s="3">
        <v>13</v>
      </c>
      <c r="M173" s="3" t="s">
        <v>30</v>
      </c>
      <c r="N173" s="3" t="s">
        <v>30</v>
      </c>
      <c r="O173" s="3" t="s">
        <v>30</v>
      </c>
      <c r="P173" s="3" t="s">
        <v>30</v>
      </c>
      <c r="Q173" s="3" t="s">
        <v>30</v>
      </c>
      <c r="R173" s="3" t="s">
        <v>2829</v>
      </c>
      <c r="S173" s="3">
        <v>125</v>
      </c>
      <c r="T173" s="8" t="s">
        <v>31</v>
      </c>
      <c r="U173" s="3" t="s">
        <v>2830</v>
      </c>
      <c r="V173" s="2">
        <f t="shared" si="2"/>
        <v>2052</v>
      </c>
      <c r="W173" s="2"/>
      <c r="X173" s="2"/>
      <c r="Y173" s="2"/>
      <c r="Z173" s="2"/>
      <c r="AA173" s="2"/>
      <c r="AB173" s="2"/>
      <c r="AC173" s="2"/>
    </row>
    <row r="174" spans="1:29" hidden="1" x14ac:dyDescent="0.35">
      <c r="A174" s="3" t="s">
        <v>2087</v>
      </c>
      <c r="B174" s="3" t="str">
        <f>INDEX('Plant data'!D:D,MATCH($A174,'Plant data'!$A:$A,0))</f>
        <v>Raigarh</v>
      </c>
      <c r="C174" s="3" t="str">
        <f>INDEX('Plant data'!E:E,MATCH($A174,'Plant data'!$A:$A,0))</f>
        <v>Chhattisgarh</v>
      </c>
      <c r="D174" s="3" t="str">
        <f>INDEX('Plant data'!F:F,MATCH($A174,'Plant data'!$A:$A,0))</f>
        <v>India</v>
      </c>
      <c r="E174" s="3" t="s">
        <v>3067</v>
      </c>
      <c r="F174" s="3" t="s">
        <v>2915</v>
      </c>
      <c r="G174" s="5" t="s">
        <v>2089</v>
      </c>
      <c r="H174" s="3" t="s">
        <v>29</v>
      </c>
      <c r="I174" s="3" t="s">
        <v>30</v>
      </c>
      <c r="J174" s="3" t="s">
        <v>30</v>
      </c>
      <c r="K174" s="3">
        <v>2010</v>
      </c>
      <c r="L174" s="3">
        <v>15</v>
      </c>
      <c r="M174" s="3" t="s">
        <v>30</v>
      </c>
      <c r="N174" s="3" t="s">
        <v>30</v>
      </c>
      <c r="O174" s="3" t="s">
        <v>30</v>
      </c>
      <c r="P174" s="3" t="s">
        <v>30</v>
      </c>
      <c r="Q174" s="3" t="s">
        <v>30</v>
      </c>
      <c r="R174" s="3" t="s">
        <v>2829</v>
      </c>
      <c r="S174" s="3">
        <v>125</v>
      </c>
      <c r="T174" s="8" t="s">
        <v>31</v>
      </c>
      <c r="U174" s="3" t="s">
        <v>2830</v>
      </c>
      <c r="V174" s="2">
        <f t="shared" si="2"/>
        <v>2050</v>
      </c>
      <c r="W174" s="2"/>
      <c r="X174" s="2"/>
      <c r="Y174" s="2"/>
      <c r="Z174" s="2"/>
      <c r="AA174" s="2"/>
      <c r="AB174" s="2"/>
      <c r="AC174" s="2"/>
    </row>
    <row r="175" spans="1:29" hidden="1" x14ac:dyDescent="0.35">
      <c r="A175" s="3" t="s">
        <v>2087</v>
      </c>
      <c r="B175" s="3" t="e">
        <f>INDEX(#REF!,MATCH($A175,#REF!,0))</f>
        <v>#REF!</v>
      </c>
      <c r="C175" s="3" t="e">
        <f>INDEX(#REF!,MATCH($A175,#REF!,0))</f>
        <v>#REF!</v>
      </c>
      <c r="D175" s="3" t="e">
        <f>INDEX(#REF!,MATCH($A175,#REF!,0))</f>
        <v>#REF!</v>
      </c>
      <c r="E175" s="3" t="s">
        <v>3068</v>
      </c>
      <c r="F175" s="3" t="s">
        <v>2917</v>
      </c>
      <c r="G175" s="5" t="s">
        <v>2089</v>
      </c>
      <c r="H175" s="3" t="s">
        <v>313</v>
      </c>
      <c r="I175" s="3" t="s">
        <v>30</v>
      </c>
      <c r="J175" s="3" t="s">
        <v>30</v>
      </c>
      <c r="K175" s="3">
        <v>2030</v>
      </c>
      <c r="L175" s="8"/>
      <c r="M175" s="3" t="s">
        <v>30</v>
      </c>
      <c r="N175" s="3" t="s">
        <v>30</v>
      </c>
      <c r="O175" s="3" t="s">
        <v>30</v>
      </c>
      <c r="P175" s="3" t="s">
        <v>30</v>
      </c>
      <c r="Q175" s="3" t="s">
        <v>30</v>
      </c>
      <c r="R175" s="3" t="s">
        <v>2829</v>
      </c>
      <c r="S175" s="3">
        <v>204</v>
      </c>
      <c r="T175" s="8" t="s">
        <v>31</v>
      </c>
      <c r="U175" s="3" t="s">
        <v>2830</v>
      </c>
      <c r="V175" s="2">
        <f t="shared" si="2"/>
        <v>2070</v>
      </c>
      <c r="W175" s="2"/>
      <c r="X175" s="2"/>
      <c r="Y175" s="2"/>
      <c r="Z175" s="2"/>
      <c r="AA175" s="2"/>
      <c r="AB175" s="2"/>
      <c r="AC175" s="2"/>
    </row>
    <row r="176" spans="1:29" hidden="1" x14ac:dyDescent="0.35">
      <c r="A176" s="3" t="s">
        <v>2094</v>
      </c>
      <c r="B176" s="3" t="str">
        <f>INDEX('Plant data'!D:D,MATCH($A176,'Plant data'!$A:$A,0))</f>
        <v>Jhadabandh</v>
      </c>
      <c r="C176" s="3" t="str">
        <f>INDEX('Plant data'!E:E,MATCH($A176,'Plant data'!$A:$A,0))</f>
        <v>Odisha</v>
      </c>
      <c r="D176" s="3" t="str">
        <f>INDEX('Plant data'!F:F,MATCH($A176,'Plant data'!$A:$A,0))</f>
        <v>India</v>
      </c>
      <c r="E176" s="3" t="s">
        <v>3069</v>
      </c>
      <c r="F176" s="3" t="s">
        <v>2799</v>
      </c>
      <c r="G176" s="5" t="s">
        <v>2096</v>
      </c>
      <c r="H176" s="3" t="s">
        <v>29</v>
      </c>
      <c r="I176" s="3">
        <v>2018</v>
      </c>
      <c r="J176" s="3" t="s">
        <v>30</v>
      </c>
      <c r="K176" s="3">
        <v>2021</v>
      </c>
      <c r="L176" s="3">
        <v>4</v>
      </c>
      <c r="M176" s="3" t="s">
        <v>30</v>
      </c>
      <c r="N176" s="3" t="s">
        <v>30</v>
      </c>
      <c r="O176" s="3" t="s">
        <v>30</v>
      </c>
      <c r="P176" s="3" t="s">
        <v>30</v>
      </c>
      <c r="Q176" s="3" t="s">
        <v>30</v>
      </c>
      <c r="R176" s="3" t="s">
        <v>2829</v>
      </c>
      <c r="S176" s="3">
        <v>261</v>
      </c>
      <c r="T176" s="3" t="s">
        <v>31</v>
      </c>
      <c r="U176" s="3" t="s">
        <v>2830</v>
      </c>
      <c r="V176" s="2">
        <f t="shared" si="2"/>
        <v>2061</v>
      </c>
      <c r="W176" s="2"/>
      <c r="X176" s="2"/>
      <c r="Y176" s="2"/>
      <c r="Z176" s="2"/>
      <c r="AA176" s="2"/>
      <c r="AB176" s="2"/>
      <c r="AC176" s="2"/>
    </row>
    <row r="177" spans="1:29" hidden="1" x14ac:dyDescent="0.35">
      <c r="A177" s="3" t="s">
        <v>2094</v>
      </c>
      <c r="B177" s="3" t="e">
        <f>INDEX(#REF!,MATCH($A177,#REF!,0))</f>
        <v>#REF!</v>
      </c>
      <c r="C177" s="3" t="e">
        <f>INDEX(#REF!,MATCH($A177,#REF!,0))</f>
        <v>#REF!</v>
      </c>
      <c r="D177" s="3" t="e">
        <f>INDEX(#REF!,MATCH($A177,#REF!,0))</f>
        <v>#REF!</v>
      </c>
      <c r="E177" s="3" t="s">
        <v>3070</v>
      </c>
      <c r="F177" s="3" t="s">
        <v>2904</v>
      </c>
      <c r="G177" s="5" t="s">
        <v>2096</v>
      </c>
      <c r="H177" s="3" t="s">
        <v>313</v>
      </c>
      <c r="I177" s="3">
        <v>2021</v>
      </c>
      <c r="J177" s="3" t="s">
        <v>30</v>
      </c>
      <c r="K177" s="3" t="s">
        <v>30</v>
      </c>
      <c r="L177" s="3" t="s">
        <v>30</v>
      </c>
      <c r="M177" s="3" t="s">
        <v>30</v>
      </c>
      <c r="N177" s="3" t="s">
        <v>30</v>
      </c>
      <c r="O177" s="3" t="s">
        <v>30</v>
      </c>
      <c r="P177" s="3" t="s">
        <v>30</v>
      </c>
      <c r="Q177" s="3" t="s">
        <v>30</v>
      </c>
      <c r="R177" s="3" t="s">
        <v>30</v>
      </c>
      <c r="S177" s="3">
        <v>431</v>
      </c>
      <c r="T177" s="3" t="s">
        <v>31</v>
      </c>
      <c r="U177" s="3" t="s">
        <v>2830</v>
      </c>
      <c r="V177" s="2" t="str">
        <f t="shared" si="2"/>
        <v/>
      </c>
      <c r="W177" s="2"/>
      <c r="X177" s="2"/>
      <c r="Y177" s="2"/>
      <c r="Z177" s="2"/>
      <c r="AA177" s="2"/>
      <c r="AB177" s="2"/>
      <c r="AC177" s="2"/>
    </row>
    <row r="178" spans="1:29" hidden="1" x14ac:dyDescent="0.35">
      <c r="A178" s="3" t="s">
        <v>2094</v>
      </c>
      <c r="B178" s="3" t="e">
        <f>INDEX(#REF!,MATCH($A178,#REF!,0))</f>
        <v>#REF!</v>
      </c>
      <c r="C178" s="3" t="e">
        <f>INDEX(#REF!,MATCH($A178,#REF!,0))</f>
        <v>#REF!</v>
      </c>
      <c r="D178" s="3" t="e">
        <f>INDEX(#REF!,MATCH($A178,#REF!,0))</f>
        <v>#REF!</v>
      </c>
      <c r="E178" s="3" t="s">
        <v>3071</v>
      </c>
      <c r="F178" s="3" t="s">
        <v>2906</v>
      </c>
      <c r="G178" s="5" t="s">
        <v>2096</v>
      </c>
      <c r="H178" s="3" t="s">
        <v>313</v>
      </c>
      <c r="I178" s="3">
        <v>2021</v>
      </c>
      <c r="J178" s="3" t="s">
        <v>30</v>
      </c>
      <c r="K178" s="3" t="s">
        <v>30</v>
      </c>
      <c r="L178" s="3" t="s">
        <v>30</v>
      </c>
      <c r="M178" s="3" t="s">
        <v>30</v>
      </c>
      <c r="N178" s="3" t="s">
        <v>30</v>
      </c>
      <c r="O178" s="3" t="s">
        <v>30</v>
      </c>
      <c r="P178" s="3" t="s">
        <v>30</v>
      </c>
      <c r="Q178" s="3" t="s">
        <v>30</v>
      </c>
      <c r="R178" s="3" t="s">
        <v>30</v>
      </c>
      <c r="S178" s="3">
        <v>431</v>
      </c>
      <c r="T178" s="3" t="s">
        <v>31</v>
      </c>
      <c r="U178" s="3" t="s">
        <v>2830</v>
      </c>
      <c r="V178" s="2" t="str">
        <f t="shared" si="2"/>
        <v/>
      </c>
      <c r="W178" s="2"/>
      <c r="X178" s="2"/>
      <c r="Y178" s="2"/>
      <c r="Z178" s="2"/>
      <c r="AA178" s="2"/>
      <c r="AB178" s="2"/>
      <c r="AC178" s="2"/>
    </row>
    <row r="179" spans="1:29" hidden="1" x14ac:dyDescent="0.35">
      <c r="A179" s="3" t="s">
        <v>2094</v>
      </c>
      <c r="B179" s="3" t="e">
        <f>INDEX(#REF!,MATCH($A179,#REF!,0))</f>
        <v>#REF!</v>
      </c>
      <c r="C179" s="3" t="e">
        <f>INDEX(#REF!,MATCH($A179,#REF!,0))</f>
        <v>#REF!</v>
      </c>
      <c r="D179" s="3" t="e">
        <f>INDEX(#REF!,MATCH($A179,#REF!,0))</f>
        <v>#REF!</v>
      </c>
      <c r="E179" s="3" t="s">
        <v>3072</v>
      </c>
      <c r="F179" s="3" t="s">
        <v>2908</v>
      </c>
      <c r="G179" s="5" t="s">
        <v>2096</v>
      </c>
      <c r="H179" s="3" t="s">
        <v>313</v>
      </c>
      <c r="I179" s="3">
        <v>2021</v>
      </c>
      <c r="J179" s="3" t="s">
        <v>30</v>
      </c>
      <c r="K179" s="3" t="s">
        <v>30</v>
      </c>
      <c r="L179" s="3" t="s">
        <v>30</v>
      </c>
      <c r="M179" s="3" t="s">
        <v>30</v>
      </c>
      <c r="N179" s="3" t="s">
        <v>30</v>
      </c>
      <c r="O179" s="3" t="s">
        <v>30</v>
      </c>
      <c r="P179" s="3" t="s">
        <v>30</v>
      </c>
      <c r="Q179" s="3" t="s">
        <v>30</v>
      </c>
      <c r="R179" s="3" t="s">
        <v>30</v>
      </c>
      <c r="S179" s="3">
        <v>431</v>
      </c>
      <c r="T179" s="3" t="s">
        <v>31</v>
      </c>
      <c r="U179" s="3" t="s">
        <v>2830</v>
      </c>
      <c r="V179" s="2" t="str">
        <f t="shared" si="2"/>
        <v/>
      </c>
      <c r="W179" s="2"/>
      <c r="X179" s="2"/>
      <c r="Y179" s="2"/>
      <c r="Z179" s="2"/>
      <c r="AA179" s="2"/>
      <c r="AB179" s="2"/>
      <c r="AC179" s="2"/>
    </row>
    <row r="180" spans="1:29" hidden="1" x14ac:dyDescent="0.35">
      <c r="A180" s="3" t="s">
        <v>2094</v>
      </c>
      <c r="B180" s="3" t="str">
        <f>INDEX('Plant data'!D:D,MATCH($A180,'Plant data'!$A:$A,0))</f>
        <v>Jhadabandh</v>
      </c>
      <c r="C180" s="3" t="str">
        <f>INDEX('Plant data'!E:E,MATCH($A180,'Plant data'!$A:$A,0))</f>
        <v>Odisha</v>
      </c>
      <c r="D180" s="3" t="str">
        <f>INDEX('Plant data'!F:F,MATCH($A180,'Plant data'!$A:$A,0))</f>
        <v>India</v>
      </c>
      <c r="E180" s="3" t="s">
        <v>3073</v>
      </c>
      <c r="F180" s="3" t="s">
        <v>2832</v>
      </c>
      <c r="G180" s="5" t="s">
        <v>2096</v>
      </c>
      <c r="H180" s="3" t="s">
        <v>224</v>
      </c>
      <c r="I180" s="3">
        <v>2018</v>
      </c>
      <c r="J180" s="3" t="s">
        <v>30</v>
      </c>
      <c r="K180" s="3" t="s">
        <v>30</v>
      </c>
      <c r="L180" s="3" t="s">
        <v>30</v>
      </c>
      <c r="M180" s="3" t="s">
        <v>30</v>
      </c>
      <c r="N180" s="3" t="s">
        <v>30</v>
      </c>
      <c r="O180" s="3" t="s">
        <v>30</v>
      </c>
      <c r="P180" s="3" t="s">
        <v>30</v>
      </c>
      <c r="Q180" s="3" t="s">
        <v>30</v>
      </c>
      <c r="R180" s="3" t="s">
        <v>2829</v>
      </c>
      <c r="S180" s="3">
        <v>261</v>
      </c>
      <c r="T180" s="3" t="s">
        <v>31</v>
      </c>
      <c r="U180" s="3" t="s">
        <v>2830</v>
      </c>
      <c r="V180" s="2" t="str">
        <f t="shared" si="2"/>
        <v/>
      </c>
      <c r="W180" s="2"/>
      <c r="X180" s="2"/>
      <c r="Y180" s="2"/>
      <c r="Z180" s="2"/>
      <c r="AA180" s="2"/>
      <c r="AB180" s="2"/>
      <c r="AC180" s="2"/>
    </row>
    <row r="181" spans="1:29" hidden="1" x14ac:dyDescent="0.35">
      <c r="A181" s="3" t="s">
        <v>2094</v>
      </c>
      <c r="B181" s="3" t="str">
        <f>INDEX('Plant data'!D:D,MATCH($A181,'Plant data'!$A:$A,0))</f>
        <v>Jhadabandh</v>
      </c>
      <c r="C181" s="3" t="str">
        <f>INDEX('Plant data'!E:E,MATCH($A181,'Plant data'!$A:$A,0))</f>
        <v>Odisha</v>
      </c>
      <c r="D181" s="3" t="str">
        <f>INDEX('Plant data'!F:F,MATCH($A181,'Plant data'!$A:$A,0))</f>
        <v>India</v>
      </c>
      <c r="E181" s="3" t="s">
        <v>3074</v>
      </c>
      <c r="F181" s="3" t="s">
        <v>2911</v>
      </c>
      <c r="G181" s="5" t="s">
        <v>2096</v>
      </c>
      <c r="H181" s="3" t="s">
        <v>224</v>
      </c>
      <c r="I181" s="3">
        <v>2018</v>
      </c>
      <c r="J181" s="3" t="s">
        <v>30</v>
      </c>
      <c r="K181" s="3" t="s">
        <v>30</v>
      </c>
      <c r="L181" s="3" t="s">
        <v>30</v>
      </c>
      <c r="M181" s="3" t="s">
        <v>30</v>
      </c>
      <c r="N181" s="3" t="s">
        <v>30</v>
      </c>
      <c r="O181" s="3" t="s">
        <v>30</v>
      </c>
      <c r="P181" s="3" t="s">
        <v>30</v>
      </c>
      <c r="Q181" s="3" t="s">
        <v>30</v>
      </c>
      <c r="R181" s="3" t="s">
        <v>2829</v>
      </c>
      <c r="S181" s="3">
        <v>288</v>
      </c>
      <c r="T181" s="3" t="s">
        <v>31</v>
      </c>
      <c r="U181" s="3" t="s">
        <v>2830</v>
      </c>
      <c r="V181" s="2" t="str">
        <f t="shared" si="2"/>
        <v/>
      </c>
      <c r="W181" s="2"/>
      <c r="X181" s="2"/>
      <c r="Y181" s="2"/>
      <c r="Z181" s="2"/>
      <c r="AA181" s="2"/>
      <c r="AB181" s="2"/>
      <c r="AC181" s="2"/>
    </row>
    <row r="182" spans="1:29" hidden="1" x14ac:dyDescent="0.35">
      <c r="A182" s="3" t="s">
        <v>2094</v>
      </c>
      <c r="B182" s="3" t="e">
        <f>INDEX(#REF!,MATCH($A182,#REF!,0))</f>
        <v>#REF!</v>
      </c>
      <c r="C182" s="3" t="e">
        <f>INDEX(#REF!,MATCH($A182,#REF!,0))</f>
        <v>#REF!</v>
      </c>
      <c r="D182" s="3" t="e">
        <f>INDEX(#REF!,MATCH($A182,#REF!,0))</f>
        <v>#REF!</v>
      </c>
      <c r="E182" s="3" t="s">
        <v>3075</v>
      </c>
      <c r="F182" s="3" t="s">
        <v>2913</v>
      </c>
      <c r="G182" s="5" t="s">
        <v>2096</v>
      </c>
      <c r="H182" s="3" t="s">
        <v>313</v>
      </c>
      <c r="I182" s="3">
        <v>2018</v>
      </c>
      <c r="J182" s="3" t="s">
        <v>30</v>
      </c>
      <c r="K182" s="3" t="s">
        <v>30</v>
      </c>
      <c r="L182" s="3" t="s">
        <v>30</v>
      </c>
      <c r="M182" s="3" t="s">
        <v>30</v>
      </c>
      <c r="N182" s="3" t="s">
        <v>30</v>
      </c>
      <c r="O182" s="3" t="s">
        <v>30</v>
      </c>
      <c r="P182" s="3" t="s">
        <v>30</v>
      </c>
      <c r="Q182" s="3" t="s">
        <v>30</v>
      </c>
      <c r="R182" s="3" t="s">
        <v>2829</v>
      </c>
      <c r="S182" s="3">
        <v>288</v>
      </c>
      <c r="T182" s="3" t="s">
        <v>31</v>
      </c>
      <c r="U182" s="3" t="s">
        <v>2830</v>
      </c>
      <c r="V182" s="2" t="str">
        <f t="shared" si="2"/>
        <v/>
      </c>
      <c r="W182" s="2"/>
      <c r="X182" s="2"/>
      <c r="Y182" s="2"/>
      <c r="Z182" s="2"/>
      <c r="AA182" s="2"/>
      <c r="AB182" s="2"/>
      <c r="AC182" s="2"/>
    </row>
    <row r="183" spans="1:29" hidden="1" x14ac:dyDescent="0.35">
      <c r="A183" s="3" t="s">
        <v>2094</v>
      </c>
      <c r="B183" s="3" t="e">
        <f>INDEX(#REF!,MATCH($A183,#REF!,0))</f>
        <v>#REF!</v>
      </c>
      <c r="C183" s="3" t="e">
        <f>INDEX(#REF!,MATCH($A183,#REF!,0))</f>
        <v>#REF!</v>
      </c>
      <c r="D183" s="3" t="e">
        <f>INDEX(#REF!,MATCH($A183,#REF!,0))</f>
        <v>#REF!</v>
      </c>
      <c r="E183" s="3" t="s">
        <v>3076</v>
      </c>
      <c r="F183" s="3" t="s">
        <v>2915</v>
      </c>
      <c r="G183" s="5" t="s">
        <v>2096</v>
      </c>
      <c r="H183" s="3" t="s">
        <v>313</v>
      </c>
      <c r="I183" s="3">
        <v>2018</v>
      </c>
      <c r="J183" s="3" t="s">
        <v>30</v>
      </c>
      <c r="K183" s="3" t="s">
        <v>30</v>
      </c>
      <c r="L183" s="3" t="s">
        <v>30</v>
      </c>
      <c r="M183" s="3" t="s">
        <v>30</v>
      </c>
      <c r="N183" s="3" t="s">
        <v>30</v>
      </c>
      <c r="O183" s="3" t="s">
        <v>30</v>
      </c>
      <c r="P183" s="3" t="s">
        <v>30</v>
      </c>
      <c r="Q183" s="3" t="s">
        <v>30</v>
      </c>
      <c r="R183" s="3" t="s">
        <v>2829</v>
      </c>
      <c r="S183" s="3">
        <v>288</v>
      </c>
      <c r="T183" s="3" t="s">
        <v>31</v>
      </c>
      <c r="U183" s="3" t="s">
        <v>2830</v>
      </c>
      <c r="V183" s="2" t="str">
        <f t="shared" si="2"/>
        <v/>
      </c>
      <c r="W183" s="2"/>
      <c r="X183" s="2"/>
      <c r="Y183" s="2"/>
      <c r="Z183" s="2"/>
      <c r="AA183" s="2"/>
      <c r="AB183" s="2"/>
      <c r="AC183" s="2"/>
    </row>
    <row r="184" spans="1:29" hidden="1" x14ac:dyDescent="0.35">
      <c r="A184" s="3" t="s">
        <v>2094</v>
      </c>
      <c r="B184" s="3" t="e">
        <f>INDEX(#REF!,MATCH($A184,#REF!,0))</f>
        <v>#REF!</v>
      </c>
      <c r="C184" s="3" t="e">
        <f>INDEX(#REF!,MATCH($A184,#REF!,0))</f>
        <v>#REF!</v>
      </c>
      <c r="D184" s="3" t="e">
        <f>INDEX(#REF!,MATCH($A184,#REF!,0))</f>
        <v>#REF!</v>
      </c>
      <c r="E184" s="3" t="s">
        <v>3077</v>
      </c>
      <c r="F184" s="3" t="s">
        <v>2917</v>
      </c>
      <c r="G184" s="5" t="s">
        <v>2096</v>
      </c>
      <c r="H184" s="3" t="s">
        <v>313</v>
      </c>
      <c r="I184" s="3">
        <v>2021</v>
      </c>
      <c r="J184" s="3" t="s">
        <v>30</v>
      </c>
      <c r="K184" s="3" t="s">
        <v>30</v>
      </c>
      <c r="L184" s="3" t="s">
        <v>30</v>
      </c>
      <c r="M184" s="3" t="s">
        <v>30</v>
      </c>
      <c r="N184" s="3" t="s">
        <v>30</v>
      </c>
      <c r="O184" s="3" t="s">
        <v>30</v>
      </c>
      <c r="P184" s="3" t="s">
        <v>30</v>
      </c>
      <c r="Q184" s="3" t="s">
        <v>30</v>
      </c>
      <c r="R184" s="3" t="s">
        <v>2829</v>
      </c>
      <c r="S184" s="3">
        <v>431</v>
      </c>
      <c r="T184" s="3" t="s">
        <v>31</v>
      </c>
      <c r="U184" s="3" t="s">
        <v>2830</v>
      </c>
      <c r="V184" s="2" t="str">
        <f t="shared" si="2"/>
        <v/>
      </c>
      <c r="W184" s="2"/>
      <c r="X184" s="2"/>
      <c r="Y184" s="2"/>
      <c r="Z184" s="2"/>
      <c r="AA184" s="2"/>
      <c r="AB184" s="2"/>
      <c r="AC184" s="2"/>
    </row>
    <row r="185" spans="1:29" hidden="1" x14ac:dyDescent="0.35">
      <c r="A185" s="3" t="s">
        <v>2094</v>
      </c>
      <c r="B185" s="3" t="e">
        <f>INDEX(#REF!,MATCH($A185,#REF!,0))</f>
        <v>#REF!</v>
      </c>
      <c r="C185" s="3" t="e">
        <f>INDEX(#REF!,MATCH($A185,#REF!,0))</f>
        <v>#REF!</v>
      </c>
      <c r="D185" s="3" t="e">
        <f>INDEX(#REF!,MATCH($A185,#REF!,0))</f>
        <v>#REF!</v>
      </c>
      <c r="E185" s="3" t="s">
        <v>3078</v>
      </c>
      <c r="F185" s="3" t="s">
        <v>2919</v>
      </c>
      <c r="G185" s="5" t="s">
        <v>2096</v>
      </c>
      <c r="H185" s="3" t="s">
        <v>313</v>
      </c>
      <c r="I185" s="3">
        <v>2021</v>
      </c>
      <c r="J185" s="3" t="s">
        <v>30</v>
      </c>
      <c r="K185" s="3" t="s">
        <v>30</v>
      </c>
      <c r="L185" s="3" t="s">
        <v>30</v>
      </c>
      <c r="M185" s="3" t="s">
        <v>30</v>
      </c>
      <c r="N185" s="3" t="s">
        <v>30</v>
      </c>
      <c r="O185" s="3" t="s">
        <v>30</v>
      </c>
      <c r="P185" s="3" t="s">
        <v>30</v>
      </c>
      <c r="Q185" s="3" t="s">
        <v>30</v>
      </c>
      <c r="R185" s="3" t="s">
        <v>2829</v>
      </c>
      <c r="S185" s="3">
        <v>431</v>
      </c>
      <c r="T185" s="3" t="s">
        <v>31</v>
      </c>
      <c r="U185" s="3" t="s">
        <v>2830</v>
      </c>
      <c r="V185" s="2" t="str">
        <f t="shared" si="2"/>
        <v/>
      </c>
      <c r="W185" s="2"/>
      <c r="X185" s="2"/>
      <c r="Y185" s="2"/>
      <c r="Z185" s="2"/>
      <c r="AA185" s="2"/>
      <c r="AB185" s="2"/>
      <c r="AC185" s="2"/>
    </row>
    <row r="186" spans="1:29" hidden="1" x14ac:dyDescent="0.35">
      <c r="A186" s="3" t="s">
        <v>2094</v>
      </c>
      <c r="B186" s="3" t="str">
        <f>INDEX('Plant data'!D:D,MATCH($A186,'Plant data'!$A:$A,0))</f>
        <v>Jhadabandh</v>
      </c>
      <c r="C186" s="3" t="str">
        <f>INDEX('Plant data'!E:E,MATCH($A186,'Plant data'!$A:$A,0))</f>
        <v>Odisha</v>
      </c>
      <c r="D186" s="3" t="str">
        <f>INDEX('Plant data'!F:F,MATCH($A186,'Plant data'!$A:$A,0))</f>
        <v>India</v>
      </c>
      <c r="E186" s="3" t="s">
        <v>3079</v>
      </c>
      <c r="F186" s="3" t="s">
        <v>2921</v>
      </c>
      <c r="G186" s="5" t="s">
        <v>2096</v>
      </c>
      <c r="H186" s="3" t="s">
        <v>224</v>
      </c>
      <c r="I186" s="3">
        <v>2021</v>
      </c>
      <c r="J186" s="3" t="s">
        <v>30</v>
      </c>
      <c r="K186" s="3" t="s">
        <v>30</v>
      </c>
      <c r="L186" s="3" t="s">
        <v>30</v>
      </c>
      <c r="M186" s="3" t="s">
        <v>30</v>
      </c>
      <c r="N186" s="3" t="s">
        <v>30</v>
      </c>
      <c r="O186" s="3" t="s">
        <v>30</v>
      </c>
      <c r="P186" s="3" t="s">
        <v>30</v>
      </c>
      <c r="Q186" s="3" t="s">
        <v>30</v>
      </c>
      <c r="R186" s="3" t="s">
        <v>30</v>
      </c>
      <c r="S186" s="3">
        <v>431</v>
      </c>
      <c r="T186" s="3" t="s">
        <v>31</v>
      </c>
      <c r="U186" s="3" t="s">
        <v>2830</v>
      </c>
      <c r="V186" s="2" t="str">
        <f t="shared" si="2"/>
        <v/>
      </c>
      <c r="W186" s="2"/>
      <c r="X186" s="2"/>
      <c r="Y186" s="2"/>
      <c r="Z186" s="2"/>
      <c r="AA186" s="2"/>
      <c r="AB186" s="2"/>
      <c r="AC186" s="2"/>
    </row>
    <row r="187" spans="1:29" hidden="1" x14ac:dyDescent="0.35">
      <c r="A187" s="3" t="s">
        <v>2094</v>
      </c>
      <c r="B187" s="3" t="e">
        <f>INDEX(#REF!,MATCH($A187,#REF!,0))</f>
        <v>#REF!</v>
      </c>
      <c r="C187" s="3" t="e">
        <f>INDEX(#REF!,MATCH($A187,#REF!,0))</f>
        <v>#REF!</v>
      </c>
      <c r="D187" s="3" t="e">
        <f>INDEX(#REF!,MATCH($A187,#REF!,0))</f>
        <v>#REF!</v>
      </c>
      <c r="E187" s="3" t="s">
        <v>3080</v>
      </c>
      <c r="F187" s="3" t="s">
        <v>2923</v>
      </c>
      <c r="G187" s="5" t="s">
        <v>2096</v>
      </c>
      <c r="H187" s="3" t="s">
        <v>313</v>
      </c>
      <c r="I187" s="3">
        <v>2021</v>
      </c>
      <c r="J187" s="3" t="s">
        <v>30</v>
      </c>
      <c r="K187" s="3" t="s">
        <v>30</v>
      </c>
      <c r="L187" s="3" t="s">
        <v>30</v>
      </c>
      <c r="M187" s="3" t="s">
        <v>30</v>
      </c>
      <c r="N187" s="3" t="s">
        <v>30</v>
      </c>
      <c r="O187" s="3" t="s">
        <v>30</v>
      </c>
      <c r="P187" s="3" t="s">
        <v>30</v>
      </c>
      <c r="Q187" s="3" t="s">
        <v>30</v>
      </c>
      <c r="R187" s="3" t="s">
        <v>30</v>
      </c>
      <c r="S187" s="3">
        <v>431</v>
      </c>
      <c r="T187" s="3" t="s">
        <v>31</v>
      </c>
      <c r="U187" s="3" t="s">
        <v>2830</v>
      </c>
      <c r="V187" s="2" t="str">
        <f t="shared" si="2"/>
        <v/>
      </c>
      <c r="W187" s="2"/>
      <c r="X187" s="2"/>
      <c r="Y187" s="2"/>
      <c r="Z187" s="2"/>
      <c r="AA187" s="2"/>
      <c r="AB187" s="2"/>
      <c r="AC187" s="2"/>
    </row>
    <row r="188" spans="1:29" hidden="1" x14ac:dyDescent="0.35">
      <c r="A188" s="3" t="s">
        <v>3081</v>
      </c>
      <c r="B188" s="3" t="str">
        <f>INDEX('Plant data'!D:D,MATCH($A188,'Plant data'!$A:$A,0))</f>
        <v>Salav</v>
      </c>
      <c r="C188" s="3" t="str">
        <f>INDEX('Plant data'!E:E,MATCH($A188,'Plant data'!$A:$A,0))</f>
        <v>Maharashtra</v>
      </c>
      <c r="D188" s="3" t="str">
        <f>INDEX('Plant data'!F:F,MATCH($A188,'Plant data'!$A:$A,0))</f>
        <v>India</v>
      </c>
      <c r="E188" s="3" t="s">
        <v>3082</v>
      </c>
      <c r="F188" s="3" t="s">
        <v>2799</v>
      </c>
      <c r="G188" s="5" t="s">
        <v>3083</v>
      </c>
      <c r="H188" s="3" t="s">
        <v>29</v>
      </c>
      <c r="I188" s="3" t="s">
        <v>30</v>
      </c>
      <c r="J188" s="3" t="s">
        <v>30</v>
      </c>
      <c r="K188" s="3">
        <v>1993</v>
      </c>
      <c r="L188" s="3">
        <v>32</v>
      </c>
      <c r="M188" s="3" t="s">
        <v>30</v>
      </c>
      <c r="N188" s="3" t="s">
        <v>30</v>
      </c>
      <c r="O188" s="3" t="s">
        <v>30</v>
      </c>
      <c r="P188" s="3" t="s">
        <v>3084</v>
      </c>
      <c r="Q188" s="3" t="s">
        <v>3085</v>
      </c>
      <c r="R188" s="3" t="s">
        <v>2790</v>
      </c>
      <c r="S188" s="3">
        <v>1000</v>
      </c>
      <c r="T188" s="3" t="s">
        <v>3086</v>
      </c>
      <c r="U188" s="3" t="s">
        <v>2794</v>
      </c>
      <c r="V188" s="2">
        <f t="shared" si="2"/>
        <v>2033</v>
      </c>
      <c r="W188" s="2"/>
      <c r="X188" s="2"/>
      <c r="Y188" s="2"/>
      <c r="Z188" s="2"/>
      <c r="AA188" s="2"/>
      <c r="AB188" s="2"/>
      <c r="AC188" s="2"/>
    </row>
    <row r="189" spans="1:29" hidden="1" x14ac:dyDescent="0.35">
      <c r="A189" s="3" t="s">
        <v>3081</v>
      </c>
      <c r="B189" s="3" t="e">
        <f>INDEX(#REF!,MATCH($A189,#REF!,0))</f>
        <v>#REF!</v>
      </c>
      <c r="C189" s="3" t="e">
        <f>INDEX(#REF!,MATCH($A189,#REF!,0))</f>
        <v>#REF!</v>
      </c>
      <c r="D189" s="3" t="e">
        <f>INDEX(#REF!,MATCH($A189,#REF!,0))</f>
        <v>#REF!</v>
      </c>
      <c r="E189" s="3" t="s">
        <v>3087</v>
      </c>
      <c r="F189" s="3" t="s">
        <v>2832</v>
      </c>
      <c r="G189" s="5" t="s">
        <v>3083</v>
      </c>
      <c r="H189" s="3" t="s">
        <v>64</v>
      </c>
      <c r="I189" s="3">
        <v>2016</v>
      </c>
      <c r="J189" s="3" t="s">
        <v>30</v>
      </c>
      <c r="K189" s="3" t="s">
        <v>30</v>
      </c>
      <c r="L189" s="3" t="s">
        <v>30</v>
      </c>
      <c r="M189" s="3" t="s">
        <v>30</v>
      </c>
      <c r="N189" s="3" t="s">
        <v>30</v>
      </c>
      <c r="O189" s="3" t="s">
        <v>30</v>
      </c>
      <c r="P189" s="3" t="s">
        <v>3084</v>
      </c>
      <c r="Q189" s="3" t="s">
        <v>2898</v>
      </c>
      <c r="R189" s="3" t="s">
        <v>2790</v>
      </c>
      <c r="S189" s="3">
        <v>750</v>
      </c>
      <c r="T189" s="8" t="s">
        <v>31</v>
      </c>
      <c r="U189" s="3" t="s">
        <v>2794</v>
      </c>
      <c r="V189" s="2" t="str">
        <f t="shared" si="2"/>
        <v/>
      </c>
      <c r="W189" s="2"/>
      <c r="X189" s="2"/>
      <c r="Y189" s="2"/>
      <c r="Z189" s="2"/>
      <c r="AA189" s="2"/>
      <c r="AB189" s="2"/>
      <c r="AC189" s="2"/>
    </row>
    <row r="190" spans="1:29" hidden="1" x14ac:dyDescent="0.35">
      <c r="A190" s="3" t="s">
        <v>3081</v>
      </c>
      <c r="B190" s="3" t="e">
        <f>INDEX(#REF!,MATCH($A190,#REF!,0))</f>
        <v>#REF!</v>
      </c>
      <c r="C190" s="3" t="e">
        <f>INDEX(#REF!,MATCH($A190,#REF!,0))</f>
        <v>#REF!</v>
      </c>
      <c r="D190" s="3" t="e">
        <f>INDEX(#REF!,MATCH($A190,#REF!,0))</f>
        <v>#REF!</v>
      </c>
      <c r="E190" s="3" t="s">
        <v>3088</v>
      </c>
      <c r="F190" s="3" t="s">
        <v>2911</v>
      </c>
      <c r="G190" s="5" t="s">
        <v>3083</v>
      </c>
      <c r="H190" s="3" t="s">
        <v>313</v>
      </c>
      <c r="I190" s="6">
        <v>45741</v>
      </c>
      <c r="J190" s="3" t="s">
        <v>30</v>
      </c>
      <c r="K190" s="3" t="s">
        <v>30</v>
      </c>
      <c r="L190" s="3" t="s">
        <v>30</v>
      </c>
      <c r="M190" s="3" t="s">
        <v>30</v>
      </c>
      <c r="N190" s="3" t="s">
        <v>30</v>
      </c>
      <c r="O190" s="3" t="s">
        <v>30</v>
      </c>
      <c r="P190" s="3" t="s">
        <v>30</v>
      </c>
      <c r="Q190" s="3" t="s">
        <v>30</v>
      </c>
      <c r="R190" s="3" t="s">
        <v>30</v>
      </c>
      <c r="S190" s="8" t="s">
        <v>2841</v>
      </c>
      <c r="T190" s="8" t="s">
        <v>31</v>
      </c>
      <c r="U190" s="3" t="s">
        <v>2794</v>
      </c>
      <c r="V190" s="2" t="str">
        <f t="shared" si="2"/>
        <v/>
      </c>
      <c r="W190" s="2"/>
      <c r="X190" s="2"/>
      <c r="Y190" s="2"/>
      <c r="Z190" s="2"/>
      <c r="AA190" s="2"/>
      <c r="AB190" s="2"/>
      <c r="AC190" s="2"/>
    </row>
    <row r="191" spans="1:29" hidden="1" x14ac:dyDescent="0.35">
      <c r="A191" s="3" t="s">
        <v>3081</v>
      </c>
      <c r="B191" s="3" t="e">
        <f>INDEX(#REF!,MATCH($A191,#REF!,0))</f>
        <v>#REF!</v>
      </c>
      <c r="C191" s="3" t="e">
        <f>INDEX(#REF!,MATCH($A191,#REF!,0))</f>
        <v>#REF!</v>
      </c>
      <c r="D191" s="3" t="e">
        <f>INDEX(#REF!,MATCH($A191,#REF!,0))</f>
        <v>#REF!</v>
      </c>
      <c r="E191" s="3" t="s">
        <v>3089</v>
      </c>
      <c r="F191" s="3" t="s">
        <v>2913</v>
      </c>
      <c r="G191" s="5" t="s">
        <v>3083</v>
      </c>
      <c r="H191" s="3" t="s">
        <v>313</v>
      </c>
      <c r="I191" s="6">
        <v>45763</v>
      </c>
      <c r="J191" s="3" t="s">
        <v>30</v>
      </c>
      <c r="K191" s="3" t="s">
        <v>30</v>
      </c>
      <c r="L191" s="3" t="s">
        <v>30</v>
      </c>
      <c r="M191" s="3" t="s">
        <v>30</v>
      </c>
      <c r="N191" s="3" t="s">
        <v>30</v>
      </c>
      <c r="O191" s="3" t="s">
        <v>30</v>
      </c>
      <c r="P191" s="3" t="s">
        <v>30</v>
      </c>
      <c r="Q191" s="3" t="s">
        <v>30</v>
      </c>
      <c r="R191" s="3" t="s">
        <v>30</v>
      </c>
      <c r="S191" s="8" t="s">
        <v>2841</v>
      </c>
      <c r="T191" s="8" t="s">
        <v>31</v>
      </c>
      <c r="U191" s="3" t="s">
        <v>2794</v>
      </c>
      <c r="V191" s="2" t="str">
        <f t="shared" si="2"/>
        <v/>
      </c>
      <c r="W191" s="2"/>
      <c r="X191" s="2"/>
      <c r="Y191" s="2"/>
      <c r="Z191" s="2"/>
      <c r="AA191" s="2"/>
      <c r="AB191" s="2"/>
      <c r="AC191" s="2"/>
    </row>
    <row r="192" spans="1:29" hidden="1" x14ac:dyDescent="0.35">
      <c r="A192" s="3" t="s">
        <v>2107</v>
      </c>
      <c r="B192" s="3" t="str">
        <f>INDEX('Plant data'!D:D,MATCH($A192,'Plant data'!$A:$A,0))</f>
        <v>Warthi</v>
      </c>
      <c r="C192" s="3" t="str">
        <f>INDEX('Plant data'!E:E,MATCH($A192,'Plant data'!$A:$A,0))</f>
        <v>Maharashtra</v>
      </c>
      <c r="D192" s="3" t="str">
        <f>INDEX('Plant data'!F:F,MATCH($A192,'Plant data'!$A:$A,0))</f>
        <v>India</v>
      </c>
      <c r="E192" s="3" t="s">
        <v>3090</v>
      </c>
      <c r="F192" s="3" t="s">
        <v>2786</v>
      </c>
      <c r="G192" s="5" t="s">
        <v>2109</v>
      </c>
      <c r="H192" s="3" t="s">
        <v>29</v>
      </c>
      <c r="I192" s="3" t="s">
        <v>30</v>
      </c>
      <c r="J192" s="3" t="s">
        <v>30</v>
      </c>
      <c r="K192" s="3" t="s">
        <v>30</v>
      </c>
      <c r="L192" s="3" t="s">
        <v>30</v>
      </c>
      <c r="M192" s="3" t="s">
        <v>30</v>
      </c>
      <c r="N192" s="3" t="s">
        <v>30</v>
      </c>
      <c r="O192" s="3" t="s">
        <v>30</v>
      </c>
      <c r="P192" s="3" t="s">
        <v>30</v>
      </c>
      <c r="Q192" s="3" t="s">
        <v>30</v>
      </c>
      <c r="R192" s="3" t="s">
        <v>2829</v>
      </c>
      <c r="S192" s="3">
        <v>131</v>
      </c>
      <c r="T192" s="3" t="s">
        <v>31</v>
      </c>
      <c r="U192" s="3" t="s">
        <v>2830</v>
      </c>
      <c r="V192" s="2" t="str">
        <f t="shared" si="2"/>
        <v/>
      </c>
      <c r="W192" s="2"/>
      <c r="X192" s="2"/>
      <c r="Y192" s="2"/>
      <c r="Z192" s="2"/>
      <c r="AA192" s="2"/>
      <c r="AB192" s="2"/>
      <c r="AC192" s="2"/>
    </row>
    <row r="193" spans="1:29" hidden="1" x14ac:dyDescent="0.35">
      <c r="A193" s="3" t="s">
        <v>2107</v>
      </c>
      <c r="B193" s="3" t="str">
        <f>INDEX('Plant data'!D:D,MATCH($A193,'Plant data'!$A:$A,0))</f>
        <v>Warthi</v>
      </c>
      <c r="C193" s="3" t="str">
        <f>INDEX('Plant data'!E:E,MATCH($A193,'Plant data'!$A:$A,0))</f>
        <v>Maharashtra</v>
      </c>
      <c r="D193" s="3" t="str">
        <f>INDEX('Plant data'!F:F,MATCH($A193,'Plant data'!$A:$A,0))</f>
        <v>India</v>
      </c>
      <c r="E193" s="3" t="s">
        <v>3091</v>
      </c>
      <c r="F193" s="3" t="s">
        <v>2793</v>
      </c>
      <c r="G193" s="5" t="s">
        <v>2109</v>
      </c>
      <c r="H193" s="3" t="s">
        <v>29</v>
      </c>
      <c r="I193" s="3" t="s">
        <v>30</v>
      </c>
      <c r="J193" s="3" t="s">
        <v>30</v>
      </c>
      <c r="K193" s="3">
        <v>1989</v>
      </c>
      <c r="L193" s="3">
        <v>36</v>
      </c>
      <c r="M193" s="3" t="s">
        <v>30</v>
      </c>
      <c r="N193" s="3" t="s">
        <v>30</v>
      </c>
      <c r="O193" s="3" t="s">
        <v>30</v>
      </c>
      <c r="P193" s="3" t="s">
        <v>30</v>
      </c>
      <c r="Q193" s="3" t="s">
        <v>30</v>
      </c>
      <c r="R193" s="3" t="s">
        <v>2829</v>
      </c>
      <c r="S193" s="3">
        <v>131</v>
      </c>
      <c r="T193" s="3" t="s">
        <v>31</v>
      </c>
      <c r="U193" s="3" t="s">
        <v>2830</v>
      </c>
      <c r="V193" s="2">
        <f t="shared" si="2"/>
        <v>2029</v>
      </c>
      <c r="W193" s="2"/>
      <c r="X193" s="2"/>
      <c r="Y193" s="2"/>
      <c r="Z193" s="2"/>
      <c r="AA193" s="2"/>
      <c r="AB193" s="2"/>
      <c r="AC193" s="2"/>
    </row>
    <row r="194" spans="1:29" hidden="1" x14ac:dyDescent="0.35">
      <c r="A194" s="3" t="s">
        <v>2107</v>
      </c>
      <c r="B194" s="3" t="e">
        <f>INDEX(#REF!,MATCH($A194,#REF!,0))</f>
        <v>#REF!</v>
      </c>
      <c r="C194" s="3" t="e">
        <f>INDEX(#REF!,MATCH($A194,#REF!,0))</f>
        <v>#REF!</v>
      </c>
      <c r="D194" s="3" t="e">
        <f>INDEX(#REF!,MATCH($A194,#REF!,0))</f>
        <v>#REF!</v>
      </c>
      <c r="E194" s="3" t="s">
        <v>3092</v>
      </c>
      <c r="F194" s="3" t="s">
        <v>2799</v>
      </c>
      <c r="G194" s="5" t="s">
        <v>2109</v>
      </c>
      <c r="H194" s="3" t="s">
        <v>313</v>
      </c>
      <c r="I194" s="3">
        <v>2017</v>
      </c>
      <c r="J194" s="3" t="s">
        <v>30</v>
      </c>
      <c r="K194" s="3" t="s">
        <v>30</v>
      </c>
      <c r="L194" s="3" t="s">
        <v>30</v>
      </c>
      <c r="M194" s="3" t="s">
        <v>30</v>
      </c>
      <c r="N194" s="3" t="s">
        <v>30</v>
      </c>
      <c r="O194" s="3" t="s">
        <v>30</v>
      </c>
      <c r="P194" s="3" t="s">
        <v>30</v>
      </c>
      <c r="Q194" s="3" t="s">
        <v>30</v>
      </c>
      <c r="R194" s="3" t="s">
        <v>2829</v>
      </c>
      <c r="S194" s="3">
        <v>154</v>
      </c>
      <c r="T194" s="8" t="s">
        <v>31</v>
      </c>
      <c r="U194" s="8" t="s">
        <v>30</v>
      </c>
      <c r="V194" s="2" t="str">
        <f t="shared" si="2"/>
        <v/>
      </c>
      <c r="W194" s="2"/>
      <c r="X194" s="2"/>
      <c r="Y194" s="2"/>
      <c r="Z194" s="2"/>
      <c r="AA194" s="2"/>
      <c r="AB194" s="2"/>
      <c r="AC194" s="2"/>
    </row>
    <row r="195" spans="1:29" hidden="1" x14ac:dyDescent="0.35">
      <c r="A195" s="3" t="s">
        <v>2107</v>
      </c>
      <c r="B195" s="3" t="e">
        <f>INDEX(#REF!,MATCH($A195,#REF!,0))</f>
        <v>#REF!</v>
      </c>
      <c r="C195" s="3" t="e">
        <f>INDEX(#REF!,MATCH($A195,#REF!,0))</f>
        <v>#REF!</v>
      </c>
      <c r="D195" s="3" t="e">
        <f>INDEX(#REF!,MATCH($A195,#REF!,0))</f>
        <v>#REF!</v>
      </c>
      <c r="E195" s="3" t="s">
        <v>3093</v>
      </c>
      <c r="F195" s="3" t="s">
        <v>2832</v>
      </c>
      <c r="G195" s="5" t="s">
        <v>2109</v>
      </c>
      <c r="H195" s="3" t="s">
        <v>313</v>
      </c>
      <c r="I195" s="3">
        <v>2017</v>
      </c>
      <c r="J195" s="3" t="s">
        <v>30</v>
      </c>
      <c r="K195" s="3" t="s">
        <v>30</v>
      </c>
      <c r="L195" s="3" t="s">
        <v>30</v>
      </c>
      <c r="M195" s="3" t="s">
        <v>30</v>
      </c>
      <c r="N195" s="3" t="s">
        <v>30</v>
      </c>
      <c r="O195" s="3" t="s">
        <v>30</v>
      </c>
      <c r="P195" s="3" t="s">
        <v>30</v>
      </c>
      <c r="Q195" s="3" t="s">
        <v>30</v>
      </c>
      <c r="R195" s="3" t="s">
        <v>2829</v>
      </c>
      <c r="S195" s="3">
        <v>154</v>
      </c>
      <c r="T195" s="8" t="s">
        <v>31</v>
      </c>
      <c r="U195" s="8" t="s">
        <v>30</v>
      </c>
      <c r="V195" s="2" t="str">
        <f t="shared" ref="V195:V258" si="3">IFERROR(K195+40,"")</f>
        <v/>
      </c>
      <c r="W195" s="2"/>
      <c r="X195" s="2"/>
      <c r="Y195" s="2"/>
      <c r="Z195" s="2"/>
      <c r="AA195" s="2"/>
      <c r="AB195" s="2"/>
      <c r="AC195" s="2"/>
    </row>
    <row r="196" spans="1:29" hidden="1" x14ac:dyDescent="0.35">
      <c r="A196" s="3" t="s">
        <v>2107</v>
      </c>
      <c r="B196" s="3" t="e">
        <f>INDEX(#REF!,MATCH($A196,#REF!,0))</f>
        <v>#REF!</v>
      </c>
      <c r="C196" s="3" t="e">
        <f>INDEX(#REF!,MATCH($A196,#REF!,0))</f>
        <v>#REF!</v>
      </c>
      <c r="D196" s="3" t="e">
        <f>INDEX(#REF!,MATCH($A196,#REF!,0))</f>
        <v>#REF!</v>
      </c>
      <c r="E196" s="3" t="s">
        <v>3094</v>
      </c>
      <c r="F196" s="3" t="s">
        <v>2911</v>
      </c>
      <c r="G196" s="5" t="s">
        <v>2109</v>
      </c>
      <c r="H196" s="3" t="s">
        <v>313</v>
      </c>
      <c r="I196" s="3">
        <v>2014</v>
      </c>
      <c r="J196" s="3" t="s">
        <v>30</v>
      </c>
      <c r="K196" s="3" t="s">
        <v>30</v>
      </c>
      <c r="L196" s="3" t="s">
        <v>30</v>
      </c>
      <c r="M196" s="3" t="s">
        <v>30</v>
      </c>
      <c r="N196" s="3" t="s">
        <v>30</v>
      </c>
      <c r="O196" s="3" t="s">
        <v>30</v>
      </c>
      <c r="P196" s="3" t="s">
        <v>30</v>
      </c>
      <c r="Q196" s="3" t="s">
        <v>30</v>
      </c>
      <c r="R196" s="3" t="s">
        <v>2829</v>
      </c>
      <c r="S196" s="3">
        <v>108</v>
      </c>
      <c r="T196" s="8" t="s">
        <v>31</v>
      </c>
      <c r="U196" s="8" t="s">
        <v>30</v>
      </c>
      <c r="V196" s="2" t="str">
        <f t="shared" si="3"/>
        <v/>
      </c>
      <c r="W196" s="2"/>
      <c r="X196" s="2"/>
      <c r="Y196" s="2"/>
      <c r="Z196" s="2"/>
      <c r="AA196" s="2"/>
      <c r="AB196" s="2"/>
      <c r="AC196" s="2"/>
    </row>
    <row r="197" spans="1:29" hidden="1" x14ac:dyDescent="0.35">
      <c r="A197" s="3" t="s">
        <v>2107</v>
      </c>
      <c r="B197" s="3" t="e">
        <f>INDEX(#REF!,MATCH($A197,#REF!,0))</f>
        <v>#REF!</v>
      </c>
      <c r="C197" s="3" t="e">
        <f>INDEX(#REF!,MATCH($A197,#REF!,0))</f>
        <v>#REF!</v>
      </c>
      <c r="D197" s="3" t="e">
        <f>INDEX(#REF!,MATCH($A197,#REF!,0))</f>
        <v>#REF!</v>
      </c>
      <c r="E197" s="3" t="s">
        <v>3095</v>
      </c>
      <c r="F197" s="3" t="s">
        <v>2913</v>
      </c>
      <c r="G197" s="5" t="s">
        <v>2109</v>
      </c>
      <c r="H197" s="3" t="s">
        <v>313</v>
      </c>
      <c r="I197" s="3">
        <v>2014</v>
      </c>
      <c r="J197" s="3" t="s">
        <v>30</v>
      </c>
      <c r="K197" s="3" t="s">
        <v>30</v>
      </c>
      <c r="L197" s="3" t="s">
        <v>30</v>
      </c>
      <c r="M197" s="3" t="s">
        <v>30</v>
      </c>
      <c r="N197" s="3" t="s">
        <v>30</v>
      </c>
      <c r="O197" s="3" t="s">
        <v>30</v>
      </c>
      <c r="P197" s="3" t="s">
        <v>30</v>
      </c>
      <c r="Q197" s="3" t="s">
        <v>30</v>
      </c>
      <c r="R197" s="3" t="s">
        <v>2829</v>
      </c>
      <c r="S197" s="3">
        <v>108</v>
      </c>
      <c r="T197" s="8" t="s">
        <v>31</v>
      </c>
      <c r="U197" s="8" t="s">
        <v>30</v>
      </c>
      <c r="V197" s="2" t="str">
        <f t="shared" si="3"/>
        <v/>
      </c>
      <c r="W197" s="2"/>
      <c r="X197" s="2"/>
      <c r="Y197" s="2"/>
      <c r="Z197" s="2"/>
      <c r="AA197" s="2"/>
      <c r="AB197" s="2"/>
      <c r="AC197" s="2"/>
    </row>
    <row r="198" spans="1:29" hidden="1" x14ac:dyDescent="0.35">
      <c r="A198" s="3" t="s">
        <v>2107</v>
      </c>
      <c r="B198" s="3" t="e">
        <f>INDEX(#REF!,MATCH($A198,#REF!,0))</f>
        <v>#REF!</v>
      </c>
      <c r="C198" s="3" t="e">
        <f>INDEX(#REF!,MATCH($A198,#REF!,0))</f>
        <v>#REF!</v>
      </c>
      <c r="D198" s="3" t="e">
        <f>INDEX(#REF!,MATCH($A198,#REF!,0))</f>
        <v>#REF!</v>
      </c>
      <c r="E198" s="3" t="s">
        <v>3096</v>
      </c>
      <c r="F198" s="3" t="s">
        <v>2915</v>
      </c>
      <c r="G198" s="5" t="s">
        <v>2109</v>
      </c>
      <c r="H198" s="3" t="s">
        <v>313</v>
      </c>
      <c r="I198" s="3">
        <v>2014</v>
      </c>
      <c r="J198" s="3" t="s">
        <v>30</v>
      </c>
      <c r="K198" s="3" t="s">
        <v>30</v>
      </c>
      <c r="L198" s="3" t="s">
        <v>30</v>
      </c>
      <c r="M198" s="3" t="s">
        <v>30</v>
      </c>
      <c r="N198" s="3" t="s">
        <v>30</v>
      </c>
      <c r="O198" s="3" t="s">
        <v>30</v>
      </c>
      <c r="P198" s="3" t="s">
        <v>30</v>
      </c>
      <c r="Q198" s="3" t="s">
        <v>30</v>
      </c>
      <c r="R198" s="3" t="s">
        <v>2829</v>
      </c>
      <c r="S198" s="3">
        <v>108</v>
      </c>
      <c r="T198" s="8" t="s">
        <v>31</v>
      </c>
      <c r="U198" s="8" t="s">
        <v>30</v>
      </c>
      <c r="V198" s="2" t="str">
        <f t="shared" si="3"/>
        <v/>
      </c>
      <c r="W198" s="2"/>
      <c r="X198" s="2"/>
      <c r="Y198" s="2"/>
      <c r="Z198" s="2"/>
      <c r="AA198" s="2"/>
      <c r="AB198" s="2"/>
      <c r="AC198" s="2"/>
    </row>
    <row r="199" spans="1:29" hidden="1" x14ac:dyDescent="0.35">
      <c r="A199" s="3" t="s">
        <v>2107</v>
      </c>
      <c r="B199" s="3" t="e">
        <f>INDEX(#REF!,MATCH($A199,#REF!,0))</f>
        <v>#REF!</v>
      </c>
      <c r="C199" s="3" t="e">
        <f>INDEX(#REF!,MATCH($A199,#REF!,0))</f>
        <v>#REF!</v>
      </c>
      <c r="D199" s="3" t="e">
        <f>INDEX(#REF!,MATCH($A199,#REF!,0))</f>
        <v>#REF!</v>
      </c>
      <c r="E199" s="3" t="s">
        <v>3097</v>
      </c>
      <c r="F199" s="3" t="s">
        <v>2917</v>
      </c>
      <c r="G199" s="5" t="s">
        <v>2109</v>
      </c>
      <c r="H199" s="3" t="s">
        <v>313</v>
      </c>
      <c r="I199" s="3">
        <v>2014</v>
      </c>
      <c r="J199" s="3" t="s">
        <v>30</v>
      </c>
      <c r="K199" s="3" t="s">
        <v>30</v>
      </c>
      <c r="L199" s="3" t="s">
        <v>30</v>
      </c>
      <c r="M199" s="3" t="s">
        <v>30</v>
      </c>
      <c r="N199" s="3" t="s">
        <v>30</v>
      </c>
      <c r="O199" s="3" t="s">
        <v>30</v>
      </c>
      <c r="P199" s="3" t="s">
        <v>30</v>
      </c>
      <c r="Q199" s="3" t="s">
        <v>30</v>
      </c>
      <c r="R199" s="3" t="s">
        <v>2829</v>
      </c>
      <c r="S199" s="3">
        <v>108</v>
      </c>
      <c r="T199" s="8" t="s">
        <v>31</v>
      </c>
      <c r="U199" s="8" t="s">
        <v>30</v>
      </c>
      <c r="V199" s="2" t="str">
        <f t="shared" si="3"/>
        <v/>
      </c>
      <c r="W199" s="2"/>
      <c r="X199" s="2"/>
      <c r="Y199" s="2"/>
      <c r="Z199" s="2"/>
      <c r="AA199" s="2"/>
      <c r="AB199" s="2"/>
      <c r="AC199" s="2"/>
    </row>
    <row r="200" spans="1:29" hidden="1" x14ac:dyDescent="0.35">
      <c r="A200" s="3" t="s">
        <v>3098</v>
      </c>
      <c r="B200" s="3" t="e">
        <f>INDEX(#REF!,MATCH($A200,#REF!,0))</f>
        <v>#REF!</v>
      </c>
      <c r="C200" s="3" t="e">
        <f>INDEX(#REF!,MATCH($A200,#REF!,0))</f>
        <v>#REF!</v>
      </c>
      <c r="D200" s="3" t="e">
        <f>INDEX(#REF!,MATCH($A200,#REF!,0))</f>
        <v>#REF!</v>
      </c>
      <c r="E200" s="3" t="s">
        <v>3099</v>
      </c>
      <c r="F200" s="3" t="s">
        <v>2799</v>
      </c>
      <c r="G200" s="5" t="s">
        <v>3100</v>
      </c>
      <c r="H200" s="3" t="s">
        <v>313</v>
      </c>
      <c r="I200" s="3" t="s">
        <v>30</v>
      </c>
      <c r="J200" s="3" t="s">
        <v>30</v>
      </c>
      <c r="K200" s="3" t="s">
        <v>30</v>
      </c>
      <c r="L200" s="3" t="s">
        <v>30</v>
      </c>
      <c r="M200" s="3" t="s">
        <v>30</v>
      </c>
      <c r="N200" s="3" t="s">
        <v>30</v>
      </c>
      <c r="O200" s="3" t="s">
        <v>30</v>
      </c>
      <c r="P200" s="3" t="s">
        <v>30</v>
      </c>
      <c r="Q200" s="3" t="s">
        <v>30</v>
      </c>
      <c r="R200" s="3" t="s">
        <v>30</v>
      </c>
      <c r="S200" s="8" t="s">
        <v>2841</v>
      </c>
      <c r="T200" s="8" t="s">
        <v>31</v>
      </c>
      <c r="U200" s="3" t="s">
        <v>30</v>
      </c>
      <c r="V200" s="2" t="str">
        <f t="shared" si="3"/>
        <v/>
      </c>
      <c r="W200" s="2"/>
      <c r="X200" s="2"/>
      <c r="Y200" s="2"/>
      <c r="Z200" s="2"/>
      <c r="AA200" s="2"/>
      <c r="AB200" s="2"/>
      <c r="AC200" s="2"/>
    </row>
    <row r="201" spans="1:29" hidden="1" x14ac:dyDescent="0.35">
      <c r="A201" s="3" t="s">
        <v>3101</v>
      </c>
      <c r="B201" s="3" t="str">
        <f>INDEX('Plant data'!D:D,MATCH($A201,'Plant data'!$A:$A,0))</f>
        <v>Khor Al-Zubair</v>
      </c>
      <c r="C201" s="3" t="str">
        <f>INDEX('Plant data'!E:E,MATCH($A201,'Plant data'!$A:$A,0))</f>
        <v>Basra</v>
      </c>
      <c r="D201" s="3" t="str">
        <f>INDEX('Plant data'!F:F,MATCH($A201,'Plant data'!$A:$A,0))</f>
        <v>Iraq</v>
      </c>
      <c r="E201" s="3" t="s">
        <v>3102</v>
      </c>
      <c r="F201" s="3" t="s">
        <v>2799</v>
      </c>
      <c r="G201" s="5" t="s">
        <v>3103</v>
      </c>
      <c r="H201" s="3" t="s">
        <v>224</v>
      </c>
      <c r="I201" s="3" t="s">
        <v>30</v>
      </c>
      <c r="J201" s="3" t="s">
        <v>30</v>
      </c>
      <c r="K201" s="3" t="s">
        <v>30</v>
      </c>
      <c r="L201" s="3" t="s">
        <v>30</v>
      </c>
      <c r="M201" s="3" t="s">
        <v>30</v>
      </c>
      <c r="N201" s="3" t="s">
        <v>30</v>
      </c>
      <c r="O201" s="3" t="s">
        <v>30</v>
      </c>
      <c r="P201" s="3" t="s">
        <v>30</v>
      </c>
      <c r="Q201" s="3" t="s">
        <v>30</v>
      </c>
      <c r="R201" s="3" t="s">
        <v>30</v>
      </c>
      <c r="S201" s="8" t="s">
        <v>2841</v>
      </c>
      <c r="T201" s="8" t="s">
        <v>31</v>
      </c>
      <c r="U201" s="3" t="s">
        <v>30</v>
      </c>
      <c r="V201" s="2" t="str">
        <f t="shared" si="3"/>
        <v/>
      </c>
      <c r="W201" s="2"/>
      <c r="X201" s="2"/>
      <c r="Y201" s="2"/>
      <c r="Z201" s="2"/>
      <c r="AA201" s="2"/>
      <c r="AB201" s="2"/>
      <c r="AC201" s="2"/>
    </row>
    <row r="202" spans="1:29" hidden="1" x14ac:dyDescent="0.35">
      <c r="A202" s="3" t="s">
        <v>3104</v>
      </c>
      <c r="B202" s="3" t="str">
        <f>INDEX('Plant data'!D:D,MATCH($A202,'Plant data'!$A:$A,0))</f>
        <v>Bandar Abbas</v>
      </c>
      <c r="C202" s="3" t="str">
        <f>INDEX('Plant data'!E:E,MATCH($A202,'Plant data'!$A:$A,0))</f>
        <v>Hormuzgan</v>
      </c>
      <c r="D202" s="3" t="str">
        <f>INDEX('Plant data'!F:F,MATCH($A202,'Plant data'!$A:$A,0))</f>
        <v>Iran</v>
      </c>
      <c r="E202" s="3" t="s">
        <v>3105</v>
      </c>
      <c r="F202" s="3" t="s">
        <v>3106</v>
      </c>
      <c r="G202" s="5" t="s">
        <v>3107</v>
      </c>
      <c r="H202" s="3" t="s">
        <v>29</v>
      </c>
      <c r="I202" s="3" t="s">
        <v>30</v>
      </c>
      <c r="J202" s="3" t="s">
        <v>30</v>
      </c>
      <c r="K202" s="3">
        <v>2009</v>
      </c>
      <c r="L202" s="3">
        <v>16</v>
      </c>
      <c r="M202" s="3" t="s">
        <v>30</v>
      </c>
      <c r="N202" s="3" t="s">
        <v>30</v>
      </c>
      <c r="O202" s="3" t="s">
        <v>30</v>
      </c>
      <c r="P202" s="3" t="s">
        <v>3108</v>
      </c>
      <c r="Q202" s="3" t="s">
        <v>3109</v>
      </c>
      <c r="R202" s="3" t="s">
        <v>2790</v>
      </c>
      <c r="S202" s="3">
        <v>830</v>
      </c>
      <c r="T202" s="3" t="s">
        <v>31</v>
      </c>
      <c r="U202" s="3" t="s">
        <v>30</v>
      </c>
      <c r="V202" s="2">
        <f t="shared" si="3"/>
        <v>2049</v>
      </c>
      <c r="W202" s="2"/>
      <c r="X202" s="2"/>
      <c r="Y202" s="2"/>
      <c r="Z202" s="2"/>
      <c r="AA202" s="2"/>
      <c r="AB202" s="2"/>
      <c r="AC202" s="2"/>
    </row>
    <row r="203" spans="1:29" hidden="1" x14ac:dyDescent="0.35">
      <c r="A203" s="3" t="s">
        <v>3104</v>
      </c>
      <c r="B203" s="3" t="str">
        <f>INDEX('Plant data'!D:D,MATCH($A203,'Plant data'!$A:$A,0))</f>
        <v>Bandar Abbas</v>
      </c>
      <c r="C203" s="3" t="str">
        <f>INDEX('Plant data'!E:E,MATCH($A203,'Plant data'!$A:$A,0))</f>
        <v>Hormuzgan</v>
      </c>
      <c r="D203" s="3" t="str">
        <f>INDEX('Plant data'!F:F,MATCH($A203,'Plant data'!$A:$A,0))</f>
        <v>Iran</v>
      </c>
      <c r="E203" s="3" t="s">
        <v>3110</v>
      </c>
      <c r="F203" s="3" t="s">
        <v>3111</v>
      </c>
      <c r="G203" s="5" t="s">
        <v>3107</v>
      </c>
      <c r="H203" s="3" t="s">
        <v>29</v>
      </c>
      <c r="I203" s="3" t="s">
        <v>30</v>
      </c>
      <c r="J203" s="3" t="s">
        <v>30</v>
      </c>
      <c r="K203" s="3">
        <v>2010</v>
      </c>
      <c r="L203" s="3">
        <v>15</v>
      </c>
      <c r="M203" s="3" t="s">
        <v>30</v>
      </c>
      <c r="N203" s="3" t="s">
        <v>30</v>
      </c>
      <c r="O203" s="3" t="s">
        <v>30</v>
      </c>
      <c r="P203" s="3" t="s">
        <v>30</v>
      </c>
      <c r="Q203" s="3" t="s">
        <v>30</v>
      </c>
      <c r="R203" s="3" t="s">
        <v>2790</v>
      </c>
      <c r="S203" s="3">
        <v>830</v>
      </c>
      <c r="T203" s="3" t="s">
        <v>31</v>
      </c>
      <c r="U203" s="3" t="s">
        <v>30</v>
      </c>
      <c r="V203" s="2">
        <f t="shared" si="3"/>
        <v>2050</v>
      </c>
      <c r="W203" s="2"/>
      <c r="X203" s="2"/>
      <c r="Y203" s="2"/>
      <c r="Z203" s="2"/>
      <c r="AA203" s="2"/>
      <c r="AB203" s="2"/>
      <c r="AC203" s="2"/>
    </row>
    <row r="204" spans="1:29" hidden="1" x14ac:dyDescent="0.35">
      <c r="A204" s="3" t="s">
        <v>3112</v>
      </c>
      <c r="B204" s="3" t="str">
        <f>INDEX('Plant data'!D:D,MATCH($A204,'Plant data'!$A:$A,0))</f>
        <v>Nishapur</v>
      </c>
      <c r="C204" s="3" t="str">
        <f>INDEX('Plant data'!E:E,MATCH($A204,'Plant data'!$A:$A,0))</f>
        <v>Razavi Khorasan</v>
      </c>
      <c r="D204" s="3" t="str">
        <f>INDEX('Plant data'!F:F,MATCH($A204,'Plant data'!$A:$A,0))</f>
        <v>Iran</v>
      </c>
      <c r="E204" s="3" t="s">
        <v>3113</v>
      </c>
      <c r="F204" s="3" t="s">
        <v>2786</v>
      </c>
      <c r="G204" s="5" t="s">
        <v>3114</v>
      </c>
      <c r="H204" s="3" t="s">
        <v>29</v>
      </c>
      <c r="I204" s="3" t="s">
        <v>30</v>
      </c>
      <c r="J204" s="3" t="s">
        <v>30</v>
      </c>
      <c r="K204" s="3">
        <v>2010</v>
      </c>
      <c r="L204" s="3">
        <v>15</v>
      </c>
      <c r="M204" s="3" t="s">
        <v>30</v>
      </c>
      <c r="N204" s="3" t="s">
        <v>30</v>
      </c>
      <c r="O204" s="3" t="s">
        <v>30</v>
      </c>
      <c r="P204" s="3" t="s">
        <v>30</v>
      </c>
      <c r="Q204" s="3" t="s">
        <v>41</v>
      </c>
      <c r="R204" s="3" t="s">
        <v>2790</v>
      </c>
      <c r="S204" s="3">
        <v>800</v>
      </c>
      <c r="T204" s="3" t="s">
        <v>31</v>
      </c>
      <c r="U204" s="3" t="s">
        <v>2794</v>
      </c>
      <c r="V204" s="2">
        <f t="shared" si="3"/>
        <v>2050</v>
      </c>
      <c r="W204" s="2"/>
      <c r="X204" s="2"/>
      <c r="Y204" s="2"/>
      <c r="Z204" s="2"/>
      <c r="AA204" s="2"/>
      <c r="AB204" s="2"/>
      <c r="AC204" s="2"/>
    </row>
    <row r="205" spans="1:29" hidden="1" x14ac:dyDescent="0.35">
      <c r="A205" s="3" t="s">
        <v>3112</v>
      </c>
      <c r="B205" s="3" t="str">
        <f>INDEX('Plant data'!D:D,MATCH($A205,'Plant data'!$A:$A,0))</f>
        <v>Nishapur</v>
      </c>
      <c r="C205" s="3" t="str">
        <f>INDEX('Plant data'!E:E,MATCH($A205,'Plant data'!$A:$A,0))</f>
        <v>Razavi Khorasan</v>
      </c>
      <c r="D205" s="3" t="str">
        <f>INDEX('Plant data'!F:F,MATCH($A205,'Plant data'!$A:$A,0))</f>
        <v>Iran</v>
      </c>
      <c r="E205" s="3" t="s">
        <v>3115</v>
      </c>
      <c r="F205" s="3" t="s">
        <v>2793</v>
      </c>
      <c r="G205" s="5" t="s">
        <v>3114</v>
      </c>
      <c r="H205" s="3" t="s">
        <v>29</v>
      </c>
      <c r="I205" s="3" t="s">
        <v>30</v>
      </c>
      <c r="J205" s="3" t="s">
        <v>30</v>
      </c>
      <c r="K205" s="3">
        <v>2011</v>
      </c>
      <c r="L205" s="3">
        <v>14</v>
      </c>
      <c r="M205" s="3" t="s">
        <v>30</v>
      </c>
      <c r="N205" s="3" t="s">
        <v>30</v>
      </c>
      <c r="O205" s="3" t="s">
        <v>30</v>
      </c>
      <c r="P205" s="3" t="s">
        <v>30</v>
      </c>
      <c r="Q205" s="3" t="s">
        <v>41</v>
      </c>
      <c r="R205" s="3" t="s">
        <v>2790</v>
      </c>
      <c r="S205" s="3">
        <v>800</v>
      </c>
      <c r="T205" s="3" t="s">
        <v>31</v>
      </c>
      <c r="U205" s="3" t="s">
        <v>2794</v>
      </c>
      <c r="V205" s="2">
        <f t="shared" si="3"/>
        <v>2051</v>
      </c>
      <c r="W205" s="2"/>
      <c r="X205" s="2"/>
      <c r="Y205" s="2"/>
      <c r="Z205" s="2"/>
      <c r="AA205" s="2"/>
      <c r="AB205" s="2"/>
      <c r="AC205" s="2"/>
    </row>
    <row r="206" spans="1:29" hidden="1" x14ac:dyDescent="0.35">
      <c r="A206" s="3" t="s">
        <v>3116</v>
      </c>
      <c r="B206" s="3" t="str">
        <f>INDEX('Plant data'!D:D,MATCH($A206,'Plant data'!$A:$A,0))</f>
        <v>Ahvaz</v>
      </c>
      <c r="C206" s="3" t="str">
        <f>INDEX('Plant data'!E:E,MATCH($A206,'Plant data'!$A:$A,0))</f>
        <v>Khouzestan</v>
      </c>
      <c r="D206" s="3" t="str">
        <f>INDEX('Plant data'!F:F,MATCH($A206,'Plant data'!$A:$A,0))</f>
        <v>Iran</v>
      </c>
      <c r="E206" s="3" t="s">
        <v>3117</v>
      </c>
      <c r="F206" s="3" t="s">
        <v>3118</v>
      </c>
      <c r="G206" s="5" t="s">
        <v>3119</v>
      </c>
      <c r="H206" s="3" t="s">
        <v>29</v>
      </c>
      <c r="I206" s="3" t="s">
        <v>30</v>
      </c>
      <c r="J206" s="3" t="s">
        <v>30</v>
      </c>
      <c r="K206" s="3">
        <v>1989</v>
      </c>
      <c r="L206" s="3">
        <v>36</v>
      </c>
      <c r="M206" s="3" t="s">
        <v>30</v>
      </c>
      <c r="N206" s="3" t="s">
        <v>30</v>
      </c>
      <c r="O206" s="3" t="s">
        <v>30</v>
      </c>
      <c r="P206" s="3" t="s">
        <v>30</v>
      </c>
      <c r="Q206" s="3" t="s">
        <v>41</v>
      </c>
      <c r="R206" s="3" t="s">
        <v>30</v>
      </c>
      <c r="S206" s="3">
        <v>683</v>
      </c>
      <c r="T206" s="3" t="s">
        <v>31</v>
      </c>
      <c r="U206" s="3" t="s">
        <v>30</v>
      </c>
      <c r="V206" s="2">
        <f t="shared" si="3"/>
        <v>2029</v>
      </c>
      <c r="W206" s="2"/>
      <c r="X206" s="2"/>
      <c r="Y206" s="2"/>
      <c r="Z206" s="2"/>
      <c r="AA206" s="2"/>
      <c r="AB206" s="2"/>
      <c r="AC206" s="2"/>
    </row>
    <row r="207" spans="1:29" hidden="1" x14ac:dyDescent="0.35">
      <c r="A207" s="3" t="s">
        <v>3116</v>
      </c>
      <c r="B207" s="3" t="str">
        <f>INDEX('Plant data'!D:D,MATCH($A207,'Plant data'!$A:$A,0))</f>
        <v>Ahvaz</v>
      </c>
      <c r="C207" s="3" t="str">
        <f>INDEX('Plant data'!E:E,MATCH($A207,'Plant data'!$A:$A,0))</f>
        <v>Khouzestan</v>
      </c>
      <c r="D207" s="3" t="str">
        <f>INDEX('Plant data'!F:F,MATCH($A207,'Plant data'!$A:$A,0))</f>
        <v>Iran</v>
      </c>
      <c r="E207" s="3" t="s">
        <v>3120</v>
      </c>
      <c r="F207" s="3" t="s">
        <v>3121</v>
      </c>
      <c r="G207" s="5" t="s">
        <v>3119</v>
      </c>
      <c r="H207" s="3" t="s">
        <v>29</v>
      </c>
      <c r="I207" s="3" t="s">
        <v>30</v>
      </c>
      <c r="J207" s="3" t="s">
        <v>30</v>
      </c>
      <c r="K207" s="3">
        <v>1990</v>
      </c>
      <c r="L207" s="3">
        <v>35</v>
      </c>
      <c r="M207" s="3" t="s">
        <v>30</v>
      </c>
      <c r="N207" s="3" t="s">
        <v>30</v>
      </c>
      <c r="O207" s="3" t="s">
        <v>30</v>
      </c>
      <c r="P207" s="3" t="s">
        <v>30</v>
      </c>
      <c r="Q207" s="3" t="s">
        <v>41</v>
      </c>
      <c r="R207" s="3" t="s">
        <v>30</v>
      </c>
      <c r="S207" s="3">
        <v>683</v>
      </c>
      <c r="T207" s="3" t="s">
        <v>31</v>
      </c>
      <c r="U207" s="3" t="s">
        <v>30</v>
      </c>
      <c r="V207" s="2">
        <f t="shared" si="3"/>
        <v>2030</v>
      </c>
      <c r="W207" s="2"/>
      <c r="X207" s="2"/>
      <c r="Y207" s="2"/>
      <c r="Z207" s="2"/>
      <c r="AA207" s="2"/>
      <c r="AB207" s="2"/>
      <c r="AC207" s="2"/>
    </row>
    <row r="208" spans="1:29" hidden="1" x14ac:dyDescent="0.35">
      <c r="A208" s="3" t="s">
        <v>3116</v>
      </c>
      <c r="B208" s="3" t="str">
        <f>INDEX('Plant data'!D:D,MATCH($A208,'Plant data'!$A:$A,0))</f>
        <v>Ahvaz</v>
      </c>
      <c r="C208" s="3" t="str">
        <f>INDEX('Plant data'!E:E,MATCH($A208,'Plant data'!$A:$A,0))</f>
        <v>Khouzestan</v>
      </c>
      <c r="D208" s="3" t="str">
        <f>INDEX('Plant data'!F:F,MATCH($A208,'Plant data'!$A:$A,0))</f>
        <v>Iran</v>
      </c>
      <c r="E208" s="3" t="s">
        <v>3122</v>
      </c>
      <c r="F208" s="3" t="s">
        <v>3123</v>
      </c>
      <c r="G208" s="5" t="s">
        <v>3119</v>
      </c>
      <c r="H208" s="3" t="s">
        <v>29</v>
      </c>
      <c r="I208" s="3" t="s">
        <v>30</v>
      </c>
      <c r="J208" s="3" t="s">
        <v>30</v>
      </c>
      <c r="K208" s="3">
        <v>1992</v>
      </c>
      <c r="L208" s="3">
        <v>33</v>
      </c>
      <c r="M208" s="3" t="s">
        <v>30</v>
      </c>
      <c r="N208" s="3" t="s">
        <v>30</v>
      </c>
      <c r="O208" s="3" t="s">
        <v>30</v>
      </c>
      <c r="P208" s="3" t="s">
        <v>30</v>
      </c>
      <c r="Q208" s="3" t="s">
        <v>41</v>
      </c>
      <c r="R208" s="3" t="s">
        <v>30</v>
      </c>
      <c r="S208" s="3">
        <v>683</v>
      </c>
      <c r="T208" s="3" t="s">
        <v>31</v>
      </c>
      <c r="U208" s="3" t="s">
        <v>30</v>
      </c>
      <c r="V208" s="2">
        <f t="shared" si="3"/>
        <v>2032</v>
      </c>
      <c r="W208" s="2"/>
      <c r="X208" s="2"/>
      <c r="Y208" s="2"/>
      <c r="Z208" s="2"/>
      <c r="AA208" s="2"/>
      <c r="AB208" s="2"/>
      <c r="AC208" s="2"/>
    </row>
    <row r="209" spans="1:29" hidden="1" x14ac:dyDescent="0.35">
      <c r="A209" s="3" t="s">
        <v>3116</v>
      </c>
      <c r="B209" s="3" t="str">
        <f>INDEX('Plant data'!D:D,MATCH($A209,'Plant data'!$A:$A,0))</f>
        <v>Ahvaz</v>
      </c>
      <c r="C209" s="3" t="str">
        <f>INDEX('Plant data'!E:E,MATCH($A209,'Plant data'!$A:$A,0))</f>
        <v>Khouzestan</v>
      </c>
      <c r="D209" s="3" t="str">
        <f>INDEX('Plant data'!F:F,MATCH($A209,'Plant data'!$A:$A,0))</f>
        <v>Iran</v>
      </c>
      <c r="E209" s="3" t="s">
        <v>3124</v>
      </c>
      <c r="F209" s="3" t="s">
        <v>3125</v>
      </c>
      <c r="G209" s="5" t="s">
        <v>3119</v>
      </c>
      <c r="H209" s="3" t="s">
        <v>29</v>
      </c>
      <c r="I209" s="3" t="s">
        <v>30</v>
      </c>
      <c r="J209" s="3" t="s">
        <v>30</v>
      </c>
      <c r="K209" s="3">
        <v>2001</v>
      </c>
      <c r="L209" s="3">
        <v>24</v>
      </c>
      <c r="M209" s="3" t="s">
        <v>30</v>
      </c>
      <c r="N209" s="3" t="s">
        <v>30</v>
      </c>
      <c r="O209" s="3" t="s">
        <v>30</v>
      </c>
      <c r="P209" s="3" t="s">
        <v>30</v>
      </c>
      <c r="Q209" s="3" t="s">
        <v>41</v>
      </c>
      <c r="R209" s="3" t="s">
        <v>30</v>
      </c>
      <c r="S209" s="3">
        <v>850</v>
      </c>
      <c r="T209" s="3" t="s">
        <v>31</v>
      </c>
      <c r="U209" s="3" t="s">
        <v>30</v>
      </c>
      <c r="V209" s="2">
        <f t="shared" si="3"/>
        <v>2041</v>
      </c>
      <c r="W209" s="2"/>
      <c r="X209" s="2"/>
      <c r="Y209" s="2"/>
      <c r="Z209" s="2"/>
      <c r="AA209" s="2"/>
      <c r="AB209" s="2"/>
      <c r="AC209" s="2"/>
    </row>
    <row r="210" spans="1:29" hidden="1" x14ac:dyDescent="0.35">
      <c r="A210" s="3" t="s">
        <v>3116</v>
      </c>
      <c r="B210" s="3" t="str">
        <f>INDEX('Plant data'!D:D,MATCH($A210,'Plant data'!$A:$A,0))</f>
        <v>Ahvaz</v>
      </c>
      <c r="C210" s="3" t="str">
        <f>INDEX('Plant data'!E:E,MATCH($A210,'Plant data'!$A:$A,0))</f>
        <v>Khouzestan</v>
      </c>
      <c r="D210" s="3" t="str">
        <f>INDEX('Plant data'!F:F,MATCH($A210,'Plant data'!$A:$A,0))</f>
        <v>Iran</v>
      </c>
      <c r="E210" s="3" t="s">
        <v>3126</v>
      </c>
      <c r="F210" s="3" t="s">
        <v>3127</v>
      </c>
      <c r="G210" s="5" t="s">
        <v>3119</v>
      </c>
      <c r="H210" s="3" t="s">
        <v>29</v>
      </c>
      <c r="I210" s="3" t="s">
        <v>30</v>
      </c>
      <c r="J210" s="3" t="s">
        <v>30</v>
      </c>
      <c r="K210" s="3">
        <v>2008</v>
      </c>
      <c r="L210" s="3">
        <v>17</v>
      </c>
      <c r="M210" s="3" t="s">
        <v>30</v>
      </c>
      <c r="N210" s="3" t="s">
        <v>30</v>
      </c>
      <c r="O210" s="3" t="s">
        <v>30</v>
      </c>
      <c r="P210" s="3" t="s">
        <v>30</v>
      </c>
      <c r="Q210" s="3" t="s">
        <v>41</v>
      </c>
      <c r="R210" s="3" t="s">
        <v>30</v>
      </c>
      <c r="S210" s="3">
        <v>920</v>
      </c>
      <c r="T210" s="3" t="s">
        <v>31</v>
      </c>
      <c r="U210" s="3" t="s">
        <v>30</v>
      </c>
      <c r="V210" s="2">
        <f t="shared" si="3"/>
        <v>2048</v>
      </c>
      <c r="W210" s="2"/>
      <c r="X210" s="2"/>
      <c r="Y210" s="2"/>
      <c r="Z210" s="2"/>
      <c r="AA210" s="2"/>
      <c r="AB210" s="2"/>
      <c r="AC210" s="2"/>
    </row>
    <row r="211" spans="1:29" hidden="1" x14ac:dyDescent="0.35">
      <c r="A211" s="3" t="s">
        <v>3116</v>
      </c>
      <c r="B211" s="3" t="str">
        <f>INDEX('Plant data'!D:D,MATCH($A211,'Plant data'!$A:$A,0))</f>
        <v>Ahvaz</v>
      </c>
      <c r="C211" s="3" t="str">
        <f>INDEX('Plant data'!E:E,MATCH($A211,'Plant data'!$A:$A,0))</f>
        <v>Khouzestan</v>
      </c>
      <c r="D211" s="3" t="str">
        <f>INDEX('Plant data'!F:F,MATCH($A211,'Plant data'!$A:$A,0))</f>
        <v>Iran</v>
      </c>
      <c r="E211" s="3" t="s">
        <v>3128</v>
      </c>
      <c r="F211" s="3" t="s">
        <v>3129</v>
      </c>
      <c r="G211" s="5" t="s">
        <v>3119</v>
      </c>
      <c r="H211" s="3" t="s">
        <v>29</v>
      </c>
      <c r="I211" s="3" t="s">
        <v>30</v>
      </c>
      <c r="J211" s="3">
        <v>2023</v>
      </c>
      <c r="K211" s="3">
        <v>2024</v>
      </c>
      <c r="L211" s="3">
        <v>1</v>
      </c>
      <c r="M211" s="3" t="s">
        <v>30</v>
      </c>
      <c r="N211" s="3" t="s">
        <v>30</v>
      </c>
      <c r="O211" s="3" t="s">
        <v>30</v>
      </c>
      <c r="P211" s="3" t="s">
        <v>30</v>
      </c>
      <c r="Q211" s="3" t="s">
        <v>41</v>
      </c>
      <c r="R211" s="3" t="s">
        <v>30</v>
      </c>
      <c r="S211" s="3">
        <v>1760</v>
      </c>
      <c r="T211" s="3" t="s">
        <v>31</v>
      </c>
      <c r="U211" s="3" t="s">
        <v>30</v>
      </c>
      <c r="V211" s="2">
        <f t="shared" si="3"/>
        <v>2064</v>
      </c>
      <c r="W211" s="2"/>
      <c r="X211" s="2"/>
      <c r="Y211" s="2"/>
      <c r="Z211" s="2"/>
      <c r="AA211" s="2"/>
      <c r="AB211" s="2"/>
      <c r="AC211" s="2"/>
    </row>
    <row r="212" spans="1:29" hidden="1" x14ac:dyDescent="0.35">
      <c r="A212" s="3" t="s">
        <v>3130</v>
      </c>
      <c r="B212" s="3" t="str">
        <f>INDEX('Plant data'!D:D,MATCH($A212,'Plant data'!$A:$A,0))</f>
        <v>Mobarakeh</v>
      </c>
      <c r="C212" s="3" t="str">
        <f>INDEX('Plant data'!E:E,MATCH($A212,'Plant data'!$A:$A,0))</f>
        <v>Isfahan</v>
      </c>
      <c r="D212" s="3" t="str">
        <f>INDEX('Plant data'!F:F,MATCH($A212,'Plant data'!$A:$A,0))</f>
        <v>Iran</v>
      </c>
      <c r="E212" s="3" t="s">
        <v>3131</v>
      </c>
      <c r="F212" s="3" t="s">
        <v>3106</v>
      </c>
      <c r="G212" s="5" t="s">
        <v>3132</v>
      </c>
      <c r="H212" s="3" t="s">
        <v>29</v>
      </c>
      <c r="I212" s="3" t="s">
        <v>30</v>
      </c>
      <c r="J212" s="3" t="s">
        <v>30</v>
      </c>
      <c r="K212" s="3">
        <v>1992</v>
      </c>
      <c r="L212" s="3">
        <v>33</v>
      </c>
      <c r="M212" s="3" t="s">
        <v>30</v>
      </c>
      <c r="N212" s="3" t="s">
        <v>30</v>
      </c>
      <c r="O212" s="3" t="s">
        <v>30</v>
      </c>
      <c r="P212" s="3" t="s">
        <v>30</v>
      </c>
      <c r="Q212" s="3" t="s">
        <v>41</v>
      </c>
      <c r="R212" s="3" t="s">
        <v>2790</v>
      </c>
      <c r="S212" s="3">
        <v>800</v>
      </c>
      <c r="T212" s="8" t="s">
        <v>31</v>
      </c>
      <c r="U212" s="3" t="s">
        <v>30</v>
      </c>
      <c r="V212" s="2">
        <f t="shared" si="3"/>
        <v>2032</v>
      </c>
      <c r="W212" s="2"/>
      <c r="X212" s="2"/>
      <c r="Y212" s="2"/>
      <c r="Z212" s="2"/>
      <c r="AA212" s="2"/>
      <c r="AB212" s="2"/>
      <c r="AC212" s="2"/>
    </row>
    <row r="213" spans="1:29" hidden="1" x14ac:dyDescent="0.35">
      <c r="A213" s="3" t="s">
        <v>3130</v>
      </c>
      <c r="B213" s="3" t="str">
        <f>INDEX('Plant data'!D:D,MATCH($A213,'Plant data'!$A:$A,0))</f>
        <v>Mobarakeh</v>
      </c>
      <c r="C213" s="3" t="str">
        <f>INDEX('Plant data'!E:E,MATCH($A213,'Plant data'!$A:$A,0))</f>
        <v>Isfahan</v>
      </c>
      <c r="D213" s="3" t="str">
        <f>INDEX('Plant data'!F:F,MATCH($A213,'Plant data'!$A:$A,0))</f>
        <v>Iran</v>
      </c>
      <c r="E213" s="3" t="s">
        <v>3133</v>
      </c>
      <c r="F213" s="3" t="s">
        <v>3111</v>
      </c>
      <c r="G213" s="5" t="s">
        <v>3132</v>
      </c>
      <c r="H213" s="3" t="s">
        <v>29</v>
      </c>
      <c r="I213" s="3" t="s">
        <v>30</v>
      </c>
      <c r="J213" s="3" t="s">
        <v>30</v>
      </c>
      <c r="K213" s="3" t="s">
        <v>30</v>
      </c>
      <c r="L213" s="3" t="s">
        <v>30</v>
      </c>
      <c r="M213" s="3" t="s">
        <v>30</v>
      </c>
      <c r="N213" s="3" t="s">
        <v>30</v>
      </c>
      <c r="O213" s="3" t="s">
        <v>30</v>
      </c>
      <c r="P213" s="3" t="s">
        <v>30</v>
      </c>
      <c r="Q213" s="3" t="s">
        <v>41</v>
      </c>
      <c r="R213" s="3" t="s">
        <v>2790</v>
      </c>
      <c r="S213" s="3">
        <v>800</v>
      </c>
      <c r="T213" s="3" t="s">
        <v>31</v>
      </c>
      <c r="U213" s="3" t="s">
        <v>30</v>
      </c>
      <c r="V213" s="2" t="str">
        <f t="shared" si="3"/>
        <v/>
      </c>
      <c r="W213" s="2"/>
      <c r="X213" s="2"/>
      <c r="Y213" s="2"/>
      <c r="Z213" s="2"/>
      <c r="AA213" s="2"/>
      <c r="AB213" s="2"/>
      <c r="AC213" s="2"/>
    </row>
    <row r="214" spans="1:29" hidden="1" x14ac:dyDescent="0.35">
      <c r="A214" s="3" t="s">
        <v>3130</v>
      </c>
      <c r="B214" s="3" t="str">
        <f>INDEX('Plant data'!D:D,MATCH($A214,'Plant data'!$A:$A,0))</f>
        <v>Mobarakeh</v>
      </c>
      <c r="C214" s="3" t="str">
        <f>INDEX('Plant data'!E:E,MATCH($A214,'Plant data'!$A:$A,0))</f>
        <v>Isfahan</v>
      </c>
      <c r="D214" s="3" t="str">
        <f>INDEX('Plant data'!F:F,MATCH($A214,'Plant data'!$A:$A,0))</f>
        <v>Iran</v>
      </c>
      <c r="E214" s="3" t="s">
        <v>3134</v>
      </c>
      <c r="F214" s="3" t="s">
        <v>3135</v>
      </c>
      <c r="G214" s="5" t="s">
        <v>3132</v>
      </c>
      <c r="H214" s="3" t="s">
        <v>29</v>
      </c>
      <c r="I214" s="3" t="s">
        <v>30</v>
      </c>
      <c r="J214" s="3" t="s">
        <v>30</v>
      </c>
      <c r="K214" s="3" t="s">
        <v>30</v>
      </c>
      <c r="L214" s="3" t="s">
        <v>30</v>
      </c>
      <c r="M214" s="3" t="s">
        <v>30</v>
      </c>
      <c r="N214" s="3" t="s">
        <v>30</v>
      </c>
      <c r="O214" s="3" t="s">
        <v>30</v>
      </c>
      <c r="P214" s="3" t="s">
        <v>30</v>
      </c>
      <c r="Q214" s="3" t="s">
        <v>41</v>
      </c>
      <c r="R214" s="3" t="s">
        <v>2790</v>
      </c>
      <c r="S214" s="3">
        <v>800</v>
      </c>
      <c r="T214" s="3" t="s">
        <v>31</v>
      </c>
      <c r="U214" s="3" t="s">
        <v>30</v>
      </c>
      <c r="V214" s="2" t="str">
        <f t="shared" si="3"/>
        <v/>
      </c>
      <c r="W214" s="2"/>
      <c r="X214" s="2"/>
      <c r="Y214" s="2"/>
      <c r="Z214" s="2"/>
      <c r="AA214" s="2"/>
      <c r="AB214" s="2"/>
      <c r="AC214" s="2"/>
    </row>
    <row r="215" spans="1:29" hidden="1" x14ac:dyDescent="0.35">
      <c r="A215" s="3" t="s">
        <v>3130</v>
      </c>
      <c r="B215" s="3" t="str">
        <f>INDEX('Plant data'!D:D,MATCH($A215,'Plant data'!$A:$A,0))</f>
        <v>Mobarakeh</v>
      </c>
      <c r="C215" s="3" t="str">
        <f>INDEX('Plant data'!E:E,MATCH($A215,'Plant data'!$A:$A,0))</f>
        <v>Isfahan</v>
      </c>
      <c r="D215" s="3" t="str">
        <f>INDEX('Plant data'!F:F,MATCH($A215,'Plant data'!$A:$A,0))</f>
        <v>Iran</v>
      </c>
      <c r="E215" s="3" t="s">
        <v>3136</v>
      </c>
      <c r="F215" s="3" t="s">
        <v>3137</v>
      </c>
      <c r="G215" s="5" t="s">
        <v>3132</v>
      </c>
      <c r="H215" s="3" t="s">
        <v>29</v>
      </c>
      <c r="I215" s="3" t="s">
        <v>30</v>
      </c>
      <c r="J215" s="3" t="s">
        <v>30</v>
      </c>
      <c r="K215" s="3" t="s">
        <v>30</v>
      </c>
      <c r="L215" s="3" t="s">
        <v>30</v>
      </c>
      <c r="M215" s="3" t="s">
        <v>30</v>
      </c>
      <c r="N215" s="3" t="s">
        <v>30</v>
      </c>
      <c r="O215" s="3" t="s">
        <v>30</v>
      </c>
      <c r="P215" s="3" t="s">
        <v>30</v>
      </c>
      <c r="Q215" s="3" t="s">
        <v>30</v>
      </c>
      <c r="R215" s="3" t="s">
        <v>30</v>
      </c>
      <c r="S215" s="3">
        <v>800</v>
      </c>
      <c r="T215" s="8" t="s">
        <v>31</v>
      </c>
      <c r="U215" s="8" t="s">
        <v>30</v>
      </c>
      <c r="V215" s="2" t="str">
        <f t="shared" si="3"/>
        <v/>
      </c>
      <c r="W215" s="2"/>
      <c r="X215" s="2"/>
      <c r="Y215" s="2"/>
      <c r="Z215" s="2"/>
      <c r="AA215" s="2"/>
      <c r="AB215" s="2"/>
      <c r="AC215" s="2"/>
    </row>
    <row r="216" spans="1:29" hidden="1" x14ac:dyDescent="0.35">
      <c r="A216" s="3" t="s">
        <v>3130</v>
      </c>
      <c r="B216" s="3" t="str">
        <f>INDEX('Plant data'!D:D,MATCH($A216,'Plant data'!$A:$A,0))</f>
        <v>Mobarakeh</v>
      </c>
      <c r="C216" s="3" t="str">
        <f>INDEX('Plant data'!E:E,MATCH($A216,'Plant data'!$A:$A,0))</f>
        <v>Isfahan</v>
      </c>
      <c r="D216" s="3" t="str">
        <f>INDEX('Plant data'!F:F,MATCH($A216,'Plant data'!$A:$A,0))</f>
        <v>Iran</v>
      </c>
      <c r="E216" s="3" t="s">
        <v>3138</v>
      </c>
      <c r="F216" s="3" t="s">
        <v>3139</v>
      </c>
      <c r="G216" s="5" t="s">
        <v>3132</v>
      </c>
      <c r="H216" s="3" t="s">
        <v>29</v>
      </c>
      <c r="I216" s="3" t="s">
        <v>30</v>
      </c>
      <c r="J216" s="3" t="s">
        <v>30</v>
      </c>
      <c r="K216" s="3">
        <v>1994</v>
      </c>
      <c r="L216" s="3">
        <v>31</v>
      </c>
      <c r="M216" s="3" t="s">
        <v>30</v>
      </c>
      <c r="N216" s="3" t="s">
        <v>30</v>
      </c>
      <c r="O216" s="3" t="s">
        <v>30</v>
      </c>
      <c r="P216" s="3" t="s">
        <v>30</v>
      </c>
      <c r="Q216" s="3" t="s">
        <v>41</v>
      </c>
      <c r="R216" s="3" t="s">
        <v>2790</v>
      </c>
      <c r="S216" s="3">
        <v>800</v>
      </c>
      <c r="T216" s="3" t="s">
        <v>31</v>
      </c>
      <c r="U216" s="3" t="s">
        <v>30</v>
      </c>
      <c r="V216" s="2">
        <f t="shared" si="3"/>
        <v>2034</v>
      </c>
      <c r="W216" s="2"/>
      <c r="X216" s="2"/>
      <c r="Y216" s="2"/>
      <c r="Z216" s="2"/>
      <c r="AA216" s="2"/>
      <c r="AB216" s="2"/>
      <c r="AC216" s="2"/>
    </row>
    <row r="217" spans="1:29" hidden="1" x14ac:dyDescent="0.35">
      <c r="A217" s="3" t="s">
        <v>3130</v>
      </c>
      <c r="B217" s="3" t="str">
        <f>INDEX('Plant data'!D:D,MATCH($A217,'Plant data'!$A:$A,0))</f>
        <v>Mobarakeh</v>
      </c>
      <c r="C217" s="3" t="str">
        <f>INDEX('Plant data'!E:E,MATCH($A217,'Plant data'!$A:$A,0))</f>
        <v>Isfahan</v>
      </c>
      <c r="D217" s="3" t="str">
        <f>INDEX('Plant data'!F:F,MATCH($A217,'Plant data'!$A:$A,0))</f>
        <v>Iran</v>
      </c>
      <c r="E217" s="3" t="s">
        <v>3140</v>
      </c>
      <c r="F217" s="3" t="s">
        <v>3141</v>
      </c>
      <c r="G217" s="5" t="s">
        <v>3132</v>
      </c>
      <c r="H217" s="3" t="s">
        <v>29</v>
      </c>
      <c r="I217" s="3" t="s">
        <v>30</v>
      </c>
      <c r="J217" s="4">
        <v>38473</v>
      </c>
      <c r="K217" s="3">
        <v>2006</v>
      </c>
      <c r="L217" s="3">
        <v>19</v>
      </c>
      <c r="M217" s="3" t="s">
        <v>30</v>
      </c>
      <c r="N217" s="3" t="s">
        <v>30</v>
      </c>
      <c r="O217" s="3" t="s">
        <v>30</v>
      </c>
      <c r="P217" s="3" t="s">
        <v>30</v>
      </c>
      <c r="Q217" s="3" t="s">
        <v>41</v>
      </c>
      <c r="R217" s="3" t="s">
        <v>2790</v>
      </c>
      <c r="S217" s="3">
        <v>850</v>
      </c>
      <c r="T217" s="8" t="s">
        <v>31</v>
      </c>
      <c r="U217" s="3" t="s">
        <v>30</v>
      </c>
      <c r="V217" s="2">
        <f t="shared" si="3"/>
        <v>2046</v>
      </c>
      <c r="W217" s="2"/>
      <c r="X217" s="2"/>
      <c r="Y217" s="2"/>
      <c r="Z217" s="2"/>
      <c r="AA217" s="2"/>
      <c r="AB217" s="2"/>
      <c r="AC217" s="2"/>
    </row>
    <row r="218" spans="1:29" hidden="1" x14ac:dyDescent="0.35">
      <c r="A218" s="3" t="s">
        <v>3130</v>
      </c>
      <c r="B218" s="3" t="str">
        <f>INDEX('Plant data'!D:D,MATCH($A218,'Plant data'!$A:$A,0))</f>
        <v>Mobarakeh</v>
      </c>
      <c r="C218" s="3" t="str">
        <f>INDEX('Plant data'!E:E,MATCH($A218,'Plant data'!$A:$A,0))</f>
        <v>Isfahan</v>
      </c>
      <c r="D218" s="3" t="str">
        <f>INDEX('Plant data'!F:F,MATCH($A218,'Plant data'!$A:$A,0))</f>
        <v>Iran</v>
      </c>
      <c r="E218" s="3" t="s">
        <v>3142</v>
      </c>
      <c r="F218" s="3" t="s">
        <v>3143</v>
      </c>
      <c r="G218" s="5" t="s">
        <v>3132</v>
      </c>
      <c r="H218" s="3" t="s">
        <v>29</v>
      </c>
      <c r="I218" s="3" t="s">
        <v>30</v>
      </c>
      <c r="J218" s="4">
        <v>40787</v>
      </c>
      <c r="K218" s="3">
        <v>2012</v>
      </c>
      <c r="L218" s="3">
        <v>13</v>
      </c>
      <c r="M218" s="3" t="s">
        <v>30</v>
      </c>
      <c r="N218" s="3" t="s">
        <v>30</v>
      </c>
      <c r="O218" s="3" t="s">
        <v>30</v>
      </c>
      <c r="P218" s="3" t="s">
        <v>30</v>
      </c>
      <c r="Q218" s="3" t="s">
        <v>41</v>
      </c>
      <c r="R218" s="3" t="s">
        <v>2790</v>
      </c>
      <c r="S218" s="3">
        <v>1380</v>
      </c>
      <c r="T218" s="3" t="s">
        <v>31</v>
      </c>
      <c r="U218" s="3" t="s">
        <v>30</v>
      </c>
      <c r="V218" s="2">
        <f t="shared" si="3"/>
        <v>2052</v>
      </c>
      <c r="W218" s="2"/>
      <c r="X218" s="2"/>
      <c r="Y218" s="2"/>
      <c r="Z218" s="2"/>
      <c r="AA218" s="2"/>
      <c r="AB218" s="2"/>
      <c r="AC218" s="2"/>
    </row>
    <row r="219" spans="1:29" hidden="1" x14ac:dyDescent="0.35">
      <c r="A219" s="3" t="s">
        <v>3130</v>
      </c>
      <c r="B219" s="3" t="str">
        <f>INDEX('Plant data'!D:D,MATCH($A219,'Plant data'!$A:$A,0))</f>
        <v>Mobarakeh</v>
      </c>
      <c r="C219" s="3" t="str">
        <f>INDEX('Plant data'!E:E,MATCH($A219,'Plant data'!$A:$A,0))</f>
        <v>Isfahan</v>
      </c>
      <c r="D219" s="3" t="str">
        <f>INDEX('Plant data'!F:F,MATCH($A219,'Plant data'!$A:$A,0))</f>
        <v>Iran</v>
      </c>
      <c r="E219" s="3" t="s">
        <v>3144</v>
      </c>
      <c r="F219" s="3" t="s">
        <v>3145</v>
      </c>
      <c r="G219" s="5" t="s">
        <v>3132</v>
      </c>
      <c r="H219" s="3" t="s">
        <v>29</v>
      </c>
      <c r="I219" s="3" t="s">
        <v>30</v>
      </c>
      <c r="J219" s="3" t="s">
        <v>30</v>
      </c>
      <c r="K219" s="3">
        <v>2014</v>
      </c>
      <c r="L219" s="3">
        <v>11</v>
      </c>
      <c r="M219" s="3" t="s">
        <v>30</v>
      </c>
      <c r="N219" s="3" t="s">
        <v>30</v>
      </c>
      <c r="O219" s="3" t="s">
        <v>30</v>
      </c>
      <c r="P219" s="3" t="s">
        <v>30</v>
      </c>
      <c r="Q219" s="3" t="s">
        <v>41</v>
      </c>
      <c r="R219" s="3" t="s">
        <v>2790</v>
      </c>
      <c r="S219" s="3">
        <v>1380</v>
      </c>
      <c r="T219" s="3" t="s">
        <v>31</v>
      </c>
      <c r="U219" s="3" t="s">
        <v>30</v>
      </c>
      <c r="V219" s="2">
        <f t="shared" si="3"/>
        <v>2054</v>
      </c>
      <c r="W219" s="2"/>
      <c r="X219" s="2"/>
      <c r="Y219" s="2"/>
      <c r="Z219" s="2"/>
      <c r="AA219" s="2"/>
      <c r="AB219" s="2"/>
      <c r="AC219" s="2"/>
    </row>
    <row r="220" spans="1:29" hidden="1" x14ac:dyDescent="0.35">
      <c r="A220" s="3" t="s">
        <v>3146</v>
      </c>
      <c r="B220" s="3" t="e">
        <f>INDEX(#REF!,MATCH($A220,#REF!,0))</f>
        <v>#REF!</v>
      </c>
      <c r="C220" s="3" t="e">
        <f>INDEX(#REF!,MATCH($A220,#REF!,0))</f>
        <v>#REF!</v>
      </c>
      <c r="D220" s="3" t="e">
        <f>INDEX(#REF!,MATCH($A220,#REF!,0))</f>
        <v>#REF!</v>
      </c>
      <c r="E220" s="3" t="s">
        <v>3147</v>
      </c>
      <c r="F220" s="3" t="s">
        <v>2799</v>
      </c>
      <c r="G220" s="5" t="s">
        <v>3148</v>
      </c>
      <c r="H220" s="3" t="s">
        <v>313</v>
      </c>
      <c r="I220" s="3" t="s">
        <v>30</v>
      </c>
      <c r="J220" s="3" t="s">
        <v>30</v>
      </c>
      <c r="K220" s="3" t="s">
        <v>30</v>
      </c>
      <c r="L220" s="3" t="s">
        <v>30</v>
      </c>
      <c r="M220" s="3" t="s">
        <v>30</v>
      </c>
      <c r="N220" s="3" t="s">
        <v>30</v>
      </c>
      <c r="O220" s="3" t="s">
        <v>30</v>
      </c>
      <c r="P220" s="3" t="s">
        <v>30</v>
      </c>
      <c r="Q220" s="3" t="s">
        <v>41</v>
      </c>
      <c r="R220" s="3" t="s">
        <v>30</v>
      </c>
      <c r="S220" s="3">
        <v>1500</v>
      </c>
      <c r="T220" s="3" t="s">
        <v>31</v>
      </c>
      <c r="U220" s="8" t="s">
        <v>30</v>
      </c>
      <c r="V220" s="2" t="str">
        <f t="shared" si="3"/>
        <v/>
      </c>
      <c r="W220" s="2"/>
      <c r="X220" s="2"/>
      <c r="Y220" s="2"/>
      <c r="Z220" s="2"/>
      <c r="AA220" s="2"/>
      <c r="AB220" s="2"/>
      <c r="AC220" s="2"/>
    </row>
    <row r="221" spans="1:29" hidden="1" x14ac:dyDescent="0.35">
      <c r="A221" s="3" t="s">
        <v>3149</v>
      </c>
      <c r="B221" s="3" t="str">
        <f>INDEX('Plant data'!D:D,MATCH($A221,'Plant data'!$A:$A,0))</f>
        <v>Kavar</v>
      </c>
      <c r="C221" s="3" t="str">
        <f>INDEX('Plant data'!E:E,MATCH($A221,'Plant data'!$A:$A,0))</f>
        <v>Fars</v>
      </c>
      <c r="D221" s="3" t="str">
        <f>INDEX('Plant data'!F:F,MATCH($A221,'Plant data'!$A:$A,0))</f>
        <v>Iran</v>
      </c>
      <c r="E221" s="3" t="s">
        <v>3150</v>
      </c>
      <c r="F221" s="3" t="s">
        <v>2799</v>
      </c>
      <c r="G221" s="5" t="s">
        <v>3151</v>
      </c>
      <c r="H221" s="3" t="s">
        <v>29</v>
      </c>
      <c r="I221" s="3" t="s">
        <v>30</v>
      </c>
      <c r="J221" s="3" t="s">
        <v>30</v>
      </c>
      <c r="K221" s="3">
        <v>2019</v>
      </c>
      <c r="L221" s="3">
        <v>6</v>
      </c>
      <c r="M221" s="3" t="s">
        <v>30</v>
      </c>
      <c r="N221" s="3" t="s">
        <v>30</v>
      </c>
      <c r="O221" s="3" t="s">
        <v>30</v>
      </c>
      <c r="P221" s="3" t="s">
        <v>3152</v>
      </c>
      <c r="Q221" s="3" t="s">
        <v>41</v>
      </c>
      <c r="R221" s="3" t="s">
        <v>2790</v>
      </c>
      <c r="S221" s="3">
        <v>1800</v>
      </c>
      <c r="T221" s="3" t="s">
        <v>31</v>
      </c>
      <c r="U221" s="3" t="s">
        <v>30</v>
      </c>
      <c r="V221" s="2">
        <f t="shared" si="3"/>
        <v>2059</v>
      </c>
      <c r="W221" s="2"/>
      <c r="X221" s="2"/>
      <c r="Y221" s="2"/>
      <c r="Z221" s="2"/>
      <c r="AA221" s="2"/>
      <c r="AB221" s="2"/>
      <c r="AC221" s="2"/>
    </row>
    <row r="222" spans="1:29" hidden="1" x14ac:dyDescent="0.35">
      <c r="A222" s="3" t="s">
        <v>3149</v>
      </c>
      <c r="B222" s="3" t="str">
        <f>INDEX('Plant data'!D:D,MATCH($A222,'Plant data'!$A:$A,0))</f>
        <v>Kavar</v>
      </c>
      <c r="C222" s="3" t="str">
        <f>INDEX('Plant data'!E:E,MATCH($A222,'Plant data'!$A:$A,0))</f>
        <v>Fars</v>
      </c>
      <c r="D222" s="3" t="str">
        <f>INDEX('Plant data'!F:F,MATCH($A222,'Plant data'!$A:$A,0))</f>
        <v>Iran</v>
      </c>
      <c r="E222" s="3" t="s">
        <v>3153</v>
      </c>
      <c r="F222" s="3" t="s">
        <v>2832</v>
      </c>
      <c r="G222" s="5" t="s">
        <v>3151</v>
      </c>
      <c r="H222" s="3" t="s">
        <v>224</v>
      </c>
      <c r="I222" s="3" t="s">
        <v>30</v>
      </c>
      <c r="J222" s="3" t="s">
        <v>30</v>
      </c>
      <c r="K222" s="3" t="s">
        <v>30</v>
      </c>
      <c r="L222" s="3" t="s">
        <v>30</v>
      </c>
      <c r="M222" s="3" t="s">
        <v>30</v>
      </c>
      <c r="N222" s="3" t="s">
        <v>30</v>
      </c>
      <c r="O222" s="3" t="s">
        <v>30</v>
      </c>
      <c r="P222" s="3" t="s">
        <v>30</v>
      </c>
      <c r="Q222" s="3" t="s">
        <v>30</v>
      </c>
      <c r="R222" s="3" t="s">
        <v>30</v>
      </c>
      <c r="S222" s="8" t="s">
        <v>2841</v>
      </c>
      <c r="T222" s="3" t="s">
        <v>31</v>
      </c>
      <c r="U222" s="8" t="s">
        <v>30</v>
      </c>
      <c r="V222" s="2" t="str">
        <f t="shared" si="3"/>
        <v/>
      </c>
      <c r="W222" s="2"/>
      <c r="X222" s="2"/>
      <c r="Y222" s="2"/>
      <c r="Z222" s="2"/>
      <c r="AA222" s="2"/>
      <c r="AB222" s="2"/>
      <c r="AC222" s="2"/>
    </row>
    <row r="223" spans="1:29" hidden="1" x14ac:dyDescent="0.35">
      <c r="A223" s="3" t="s">
        <v>3154</v>
      </c>
      <c r="B223" s="3" t="str">
        <f>INDEX('Plant data'!D:D,MATCH($A223,'Plant data'!$A:$A,0))</f>
        <v>Ardakan</v>
      </c>
      <c r="C223" s="3" t="str">
        <f>INDEX('Plant data'!E:E,MATCH($A223,'Plant data'!$A:$A,0))</f>
        <v>Yazd</v>
      </c>
      <c r="D223" s="3" t="str">
        <f>INDEX('Plant data'!F:F,MATCH($A223,'Plant data'!$A:$A,0))</f>
        <v>Iran</v>
      </c>
      <c r="E223" s="3" t="s">
        <v>3155</v>
      </c>
      <c r="F223" s="3" t="s">
        <v>2799</v>
      </c>
      <c r="G223" s="5" t="s">
        <v>3156</v>
      </c>
      <c r="H223" s="3" t="s">
        <v>29</v>
      </c>
      <c r="I223" s="3" t="s">
        <v>30</v>
      </c>
      <c r="J223" s="3" t="s">
        <v>30</v>
      </c>
      <c r="K223" s="3">
        <v>2011</v>
      </c>
      <c r="L223" s="3">
        <v>14</v>
      </c>
      <c r="M223" s="3" t="s">
        <v>30</v>
      </c>
      <c r="N223" s="3" t="s">
        <v>30</v>
      </c>
      <c r="O223" s="3" t="s">
        <v>30</v>
      </c>
      <c r="P223" s="3" t="s">
        <v>30</v>
      </c>
      <c r="Q223" s="3" t="s">
        <v>41</v>
      </c>
      <c r="R223" s="3" t="s">
        <v>30</v>
      </c>
      <c r="S223" s="3">
        <v>800</v>
      </c>
      <c r="T223" s="3" t="s">
        <v>31</v>
      </c>
      <c r="U223" s="3" t="s">
        <v>30</v>
      </c>
      <c r="V223" s="2">
        <f t="shared" si="3"/>
        <v>2051</v>
      </c>
      <c r="W223" s="2"/>
      <c r="X223" s="2"/>
      <c r="Y223" s="2"/>
      <c r="Z223" s="2"/>
      <c r="AA223" s="2"/>
      <c r="AB223" s="2"/>
      <c r="AC223" s="2"/>
    </row>
    <row r="224" spans="1:29" hidden="1" x14ac:dyDescent="0.35">
      <c r="A224" s="3" t="s">
        <v>3157</v>
      </c>
      <c r="B224" s="3" t="str">
        <f>INDEX('Plant data'!D:D,MATCH($A224,'Plant data'!$A:$A,0))</f>
        <v>Sirjan</v>
      </c>
      <c r="C224" s="3" t="str">
        <f>INDEX('Plant data'!E:E,MATCH($A224,'Plant data'!$A:$A,0))</f>
        <v>Kerman</v>
      </c>
      <c r="D224" s="3" t="str">
        <f>INDEX('Plant data'!F:F,MATCH($A224,'Plant data'!$A:$A,0))</f>
        <v>Iran</v>
      </c>
      <c r="E224" s="3" t="s">
        <v>3158</v>
      </c>
      <c r="F224" s="3" t="s">
        <v>2786</v>
      </c>
      <c r="G224" s="5" t="s">
        <v>3159</v>
      </c>
      <c r="H224" s="3" t="s">
        <v>29</v>
      </c>
      <c r="I224" s="3" t="s">
        <v>30</v>
      </c>
      <c r="J224" s="3" t="s">
        <v>30</v>
      </c>
      <c r="K224" s="3">
        <v>2015</v>
      </c>
      <c r="L224" s="3">
        <v>10</v>
      </c>
      <c r="M224" s="3" t="s">
        <v>30</v>
      </c>
      <c r="N224" s="3" t="s">
        <v>30</v>
      </c>
      <c r="O224" s="3" t="s">
        <v>30</v>
      </c>
      <c r="P224" s="3" t="s">
        <v>30</v>
      </c>
      <c r="Q224" s="3" t="s">
        <v>41</v>
      </c>
      <c r="R224" s="3" t="s">
        <v>2790</v>
      </c>
      <c r="S224" s="3">
        <v>960</v>
      </c>
      <c r="T224" s="3" t="s">
        <v>31</v>
      </c>
      <c r="U224" s="3" t="s">
        <v>2794</v>
      </c>
      <c r="V224" s="2">
        <f t="shared" si="3"/>
        <v>2055</v>
      </c>
      <c r="W224" s="2"/>
      <c r="X224" s="2"/>
      <c r="Y224" s="2"/>
      <c r="Z224" s="2"/>
      <c r="AA224" s="2"/>
      <c r="AB224" s="2"/>
      <c r="AC224" s="2"/>
    </row>
    <row r="225" spans="1:29" hidden="1" x14ac:dyDescent="0.35">
      <c r="A225" s="3" t="s">
        <v>3157</v>
      </c>
      <c r="B225" s="3" t="str">
        <f>INDEX('Plant data'!D:D,MATCH($A225,'Plant data'!$A:$A,0))</f>
        <v>Sirjan</v>
      </c>
      <c r="C225" s="3" t="str">
        <f>INDEX('Plant data'!E:E,MATCH($A225,'Plant data'!$A:$A,0))</f>
        <v>Kerman</v>
      </c>
      <c r="D225" s="3" t="str">
        <f>INDEX('Plant data'!F:F,MATCH($A225,'Plant data'!$A:$A,0))</f>
        <v>Iran</v>
      </c>
      <c r="E225" s="3" t="s">
        <v>3160</v>
      </c>
      <c r="F225" s="3" t="s">
        <v>2793</v>
      </c>
      <c r="G225" s="5" t="s">
        <v>3159</v>
      </c>
      <c r="H225" s="3" t="s">
        <v>224</v>
      </c>
      <c r="I225" s="3" t="s">
        <v>30</v>
      </c>
      <c r="J225" s="3" t="s">
        <v>30</v>
      </c>
      <c r="K225" s="3" t="s">
        <v>30</v>
      </c>
      <c r="L225" s="3" t="s">
        <v>30</v>
      </c>
      <c r="M225" s="3" t="s">
        <v>30</v>
      </c>
      <c r="N225" s="3" t="s">
        <v>30</v>
      </c>
      <c r="O225" s="3" t="s">
        <v>30</v>
      </c>
      <c r="P225" s="3" t="s">
        <v>30</v>
      </c>
      <c r="Q225" s="3" t="s">
        <v>41</v>
      </c>
      <c r="R225" s="3" t="s">
        <v>2790</v>
      </c>
      <c r="S225" s="3">
        <v>900</v>
      </c>
      <c r="T225" s="3" t="s">
        <v>31</v>
      </c>
      <c r="U225" s="8" t="s">
        <v>30</v>
      </c>
      <c r="V225" s="2" t="str">
        <f t="shared" si="3"/>
        <v/>
      </c>
      <c r="W225" s="2"/>
      <c r="X225" s="2"/>
      <c r="Y225" s="2"/>
      <c r="Z225" s="2"/>
      <c r="AA225" s="2"/>
      <c r="AB225" s="2"/>
      <c r="AC225" s="2"/>
    </row>
    <row r="226" spans="1:29" hidden="1" x14ac:dyDescent="0.35">
      <c r="A226" s="3" t="s">
        <v>3161</v>
      </c>
      <c r="B226" s="3" t="e">
        <f>INDEX(#REF!,MATCH($A226,#REF!,0))</f>
        <v>#REF!</v>
      </c>
      <c r="C226" s="3" t="e">
        <f>INDEX(#REF!,MATCH($A226,#REF!,0))</f>
        <v>#REF!</v>
      </c>
      <c r="D226" s="3" t="e">
        <f>INDEX(#REF!,MATCH($A226,#REF!,0))</f>
        <v>#REF!</v>
      </c>
      <c r="E226" s="3" t="s">
        <v>3162</v>
      </c>
      <c r="F226" s="3" t="s">
        <v>2799</v>
      </c>
      <c r="G226" s="5" t="s">
        <v>3163</v>
      </c>
      <c r="H226" s="3" t="s">
        <v>313</v>
      </c>
      <c r="I226" s="3" t="s">
        <v>30</v>
      </c>
      <c r="J226" s="3" t="s">
        <v>30</v>
      </c>
      <c r="K226" s="3" t="s">
        <v>30</v>
      </c>
      <c r="L226" s="3" t="s">
        <v>30</v>
      </c>
      <c r="M226" s="3" t="s">
        <v>30</v>
      </c>
      <c r="N226" s="3" t="s">
        <v>30</v>
      </c>
      <c r="O226" s="3" t="s">
        <v>30</v>
      </c>
      <c r="P226" s="3" t="s">
        <v>30</v>
      </c>
      <c r="Q226" s="3" t="s">
        <v>30</v>
      </c>
      <c r="R226" s="3" t="s">
        <v>30</v>
      </c>
      <c r="S226" s="3">
        <v>2000</v>
      </c>
      <c r="T226" s="3" t="s">
        <v>31</v>
      </c>
      <c r="U226" s="8" t="s">
        <v>30</v>
      </c>
      <c r="V226" s="2" t="str">
        <f t="shared" si="3"/>
        <v/>
      </c>
      <c r="W226" s="2"/>
      <c r="X226" s="2"/>
      <c r="Y226" s="2"/>
      <c r="Z226" s="2"/>
      <c r="AA226" s="2"/>
      <c r="AB226" s="2"/>
      <c r="AC226" s="2"/>
    </row>
    <row r="227" spans="1:29" hidden="1" x14ac:dyDescent="0.35">
      <c r="A227" s="3" t="s">
        <v>3161</v>
      </c>
      <c r="B227" s="3" t="e">
        <f>INDEX(#REF!,MATCH($A227,#REF!,0))</f>
        <v>#REF!</v>
      </c>
      <c r="C227" s="3" t="e">
        <f>INDEX(#REF!,MATCH($A227,#REF!,0))</f>
        <v>#REF!</v>
      </c>
      <c r="D227" s="3" t="e">
        <f>INDEX(#REF!,MATCH($A227,#REF!,0))</f>
        <v>#REF!</v>
      </c>
      <c r="E227" s="3" t="s">
        <v>3164</v>
      </c>
      <c r="F227" s="3" t="s">
        <v>2832</v>
      </c>
      <c r="G227" s="5" t="s">
        <v>3163</v>
      </c>
      <c r="H227" s="3" t="s">
        <v>313</v>
      </c>
      <c r="I227" s="3" t="s">
        <v>30</v>
      </c>
      <c r="J227" s="3" t="s">
        <v>30</v>
      </c>
      <c r="K227" s="3" t="s">
        <v>30</v>
      </c>
      <c r="L227" s="3" t="s">
        <v>30</v>
      </c>
      <c r="M227" s="3" t="s">
        <v>30</v>
      </c>
      <c r="N227" s="3" t="s">
        <v>30</v>
      </c>
      <c r="O227" s="3" t="s">
        <v>30</v>
      </c>
      <c r="P227" s="3" t="s">
        <v>30</v>
      </c>
      <c r="Q227" s="3" t="s">
        <v>30</v>
      </c>
      <c r="R227" s="3" t="s">
        <v>30</v>
      </c>
      <c r="S227" s="3">
        <v>2000</v>
      </c>
      <c r="T227" s="3" t="s">
        <v>31</v>
      </c>
      <c r="U227" s="8" t="s">
        <v>30</v>
      </c>
      <c r="V227" s="2" t="str">
        <f t="shared" si="3"/>
        <v/>
      </c>
      <c r="W227" s="2"/>
      <c r="X227" s="2"/>
      <c r="Y227" s="2"/>
      <c r="Z227" s="2"/>
      <c r="AA227" s="2"/>
      <c r="AB227" s="2"/>
      <c r="AC227" s="2"/>
    </row>
    <row r="228" spans="1:29" hidden="1" x14ac:dyDescent="0.35">
      <c r="A228" s="3" t="s">
        <v>3161</v>
      </c>
      <c r="B228" s="3" t="e">
        <f>INDEX(#REF!,MATCH($A228,#REF!,0))</f>
        <v>#REF!</v>
      </c>
      <c r="C228" s="3" t="e">
        <f>INDEX(#REF!,MATCH($A228,#REF!,0))</f>
        <v>#REF!</v>
      </c>
      <c r="D228" s="3" t="e">
        <f>INDEX(#REF!,MATCH($A228,#REF!,0))</f>
        <v>#REF!</v>
      </c>
      <c r="E228" s="3" t="s">
        <v>3165</v>
      </c>
      <c r="F228" s="3" t="s">
        <v>2911</v>
      </c>
      <c r="G228" s="5" t="s">
        <v>3163</v>
      </c>
      <c r="H228" s="3" t="s">
        <v>313</v>
      </c>
      <c r="I228" s="3" t="s">
        <v>30</v>
      </c>
      <c r="J228" s="3" t="s">
        <v>30</v>
      </c>
      <c r="K228" s="3" t="s">
        <v>30</v>
      </c>
      <c r="L228" s="3" t="s">
        <v>30</v>
      </c>
      <c r="M228" s="3" t="s">
        <v>30</v>
      </c>
      <c r="N228" s="3" t="s">
        <v>30</v>
      </c>
      <c r="O228" s="3" t="s">
        <v>30</v>
      </c>
      <c r="P228" s="3" t="s">
        <v>30</v>
      </c>
      <c r="Q228" s="3" t="s">
        <v>30</v>
      </c>
      <c r="R228" s="3" t="s">
        <v>30</v>
      </c>
      <c r="S228" s="3">
        <v>2000</v>
      </c>
      <c r="T228" s="3" t="s">
        <v>31</v>
      </c>
      <c r="U228" s="8" t="s">
        <v>30</v>
      </c>
      <c r="V228" s="2" t="str">
        <f t="shared" si="3"/>
        <v/>
      </c>
      <c r="W228" s="2"/>
      <c r="X228" s="2"/>
      <c r="Y228" s="2"/>
      <c r="Z228" s="2"/>
      <c r="AA228" s="2"/>
      <c r="AB228" s="2"/>
      <c r="AC228" s="2"/>
    </row>
    <row r="229" spans="1:29" hidden="1" x14ac:dyDescent="0.35">
      <c r="A229" s="3" t="s">
        <v>3166</v>
      </c>
      <c r="B229" s="3" t="e">
        <f>INDEX(#REF!,MATCH($A229,#REF!,0))</f>
        <v>#REF!</v>
      </c>
      <c r="C229" s="3" t="e">
        <f>INDEX(#REF!,MATCH($A229,#REF!,0))</f>
        <v>#REF!</v>
      </c>
      <c r="D229" s="3" t="e">
        <f>INDEX(#REF!,MATCH($A229,#REF!,0))</f>
        <v>#REF!</v>
      </c>
      <c r="E229" s="3" t="s">
        <v>3167</v>
      </c>
      <c r="F229" s="3" t="s">
        <v>2799</v>
      </c>
      <c r="G229" s="5" t="s">
        <v>3168</v>
      </c>
      <c r="H229" s="3" t="s">
        <v>313</v>
      </c>
      <c r="I229" s="3" t="s">
        <v>30</v>
      </c>
      <c r="J229" s="3" t="s">
        <v>30</v>
      </c>
      <c r="K229" s="3" t="s">
        <v>30</v>
      </c>
      <c r="L229" s="3" t="s">
        <v>30</v>
      </c>
      <c r="M229" s="3" t="s">
        <v>30</v>
      </c>
      <c r="N229" s="3" t="s">
        <v>30</v>
      </c>
      <c r="O229" s="3" t="s">
        <v>30</v>
      </c>
      <c r="P229" s="3" t="s">
        <v>30</v>
      </c>
      <c r="Q229" s="3" t="s">
        <v>30</v>
      </c>
      <c r="R229" s="3" t="s">
        <v>30</v>
      </c>
      <c r="S229" s="3">
        <v>1200</v>
      </c>
      <c r="T229" s="3" t="s">
        <v>31</v>
      </c>
      <c r="U229" s="8" t="s">
        <v>30</v>
      </c>
      <c r="V229" s="2" t="str">
        <f t="shared" si="3"/>
        <v/>
      </c>
      <c r="W229" s="2"/>
      <c r="X229" s="2"/>
      <c r="Y229" s="2"/>
      <c r="Z229" s="2"/>
      <c r="AA229" s="2"/>
      <c r="AB229" s="2"/>
      <c r="AC229" s="2"/>
    </row>
    <row r="230" spans="1:29" hidden="1" x14ac:dyDescent="0.35">
      <c r="A230" s="3" t="s">
        <v>3169</v>
      </c>
      <c r="B230" s="3" t="str">
        <f>INDEX('Plant data'!D:D,MATCH($A230,'Plant data'!$A:$A,0))</f>
        <v>Chatroud</v>
      </c>
      <c r="C230" s="3" t="str">
        <f>INDEX('Plant data'!E:E,MATCH($A230,'Plant data'!$A:$A,0))</f>
        <v>Kerman</v>
      </c>
      <c r="D230" s="3" t="str">
        <f>INDEX('Plant data'!F:F,MATCH($A230,'Plant data'!$A:$A,0))</f>
        <v>Iran</v>
      </c>
      <c r="E230" s="3" t="s">
        <v>3170</v>
      </c>
      <c r="F230" s="3" t="s">
        <v>2799</v>
      </c>
      <c r="G230" s="5" t="s">
        <v>3171</v>
      </c>
      <c r="H230" s="3" t="s">
        <v>29</v>
      </c>
      <c r="I230" s="3" t="s">
        <v>30</v>
      </c>
      <c r="J230" s="6">
        <v>41354</v>
      </c>
      <c r="K230" s="3" t="s">
        <v>30</v>
      </c>
      <c r="L230" s="3" t="s">
        <v>30</v>
      </c>
      <c r="M230" s="3" t="s">
        <v>30</v>
      </c>
      <c r="N230" s="3" t="s">
        <v>30</v>
      </c>
      <c r="O230" s="3" t="s">
        <v>30</v>
      </c>
      <c r="P230" s="3" t="s">
        <v>3172</v>
      </c>
      <c r="Q230" s="3" t="s">
        <v>3173</v>
      </c>
      <c r="R230" s="3" t="s">
        <v>30</v>
      </c>
      <c r="S230" s="3">
        <v>2000</v>
      </c>
      <c r="T230" s="3" t="s">
        <v>31</v>
      </c>
      <c r="U230" s="8" t="s">
        <v>30</v>
      </c>
      <c r="V230" s="2" t="str">
        <f t="shared" si="3"/>
        <v/>
      </c>
      <c r="W230" s="2"/>
      <c r="X230" s="2"/>
      <c r="Y230" s="2"/>
      <c r="Z230" s="2"/>
      <c r="AA230" s="2"/>
      <c r="AB230" s="2"/>
      <c r="AC230" s="2"/>
    </row>
    <row r="231" spans="1:29" hidden="1" x14ac:dyDescent="0.35">
      <c r="A231" s="3" t="s">
        <v>3174</v>
      </c>
      <c r="B231" s="3" t="str">
        <f>INDEX('Plant data'!D:D,MATCH($A231,'Plant data'!$A:$A,0))</f>
        <v>Chabahar</v>
      </c>
      <c r="C231" s="3" t="str">
        <f>INDEX('Plant data'!E:E,MATCH($A231,'Plant data'!$A:$A,0))</f>
        <v>Sistan and Baluchestan</v>
      </c>
      <c r="D231" s="3" t="str">
        <f>INDEX('Plant data'!F:F,MATCH($A231,'Plant data'!$A:$A,0))</f>
        <v>Iran</v>
      </c>
      <c r="E231" s="3" t="s">
        <v>3175</v>
      </c>
      <c r="F231" s="3" t="s">
        <v>2799</v>
      </c>
      <c r="G231" s="5" t="s">
        <v>3176</v>
      </c>
      <c r="H231" s="3" t="s">
        <v>224</v>
      </c>
      <c r="I231" s="3" t="s">
        <v>30</v>
      </c>
      <c r="J231" s="3" t="s">
        <v>30</v>
      </c>
      <c r="K231" s="3" t="s">
        <v>30</v>
      </c>
      <c r="L231" s="3" t="s">
        <v>30</v>
      </c>
      <c r="M231" s="3" t="s">
        <v>30</v>
      </c>
      <c r="N231" s="3" t="s">
        <v>30</v>
      </c>
      <c r="O231" s="3" t="s">
        <v>30</v>
      </c>
      <c r="P231" s="3" t="s">
        <v>30</v>
      </c>
      <c r="Q231" s="3" t="s">
        <v>41</v>
      </c>
      <c r="R231" s="3" t="s">
        <v>30</v>
      </c>
      <c r="S231" s="3">
        <v>1600</v>
      </c>
      <c r="T231" s="3" t="s">
        <v>31</v>
      </c>
      <c r="U231" s="8" t="s">
        <v>30</v>
      </c>
      <c r="V231" s="2" t="str">
        <f t="shared" si="3"/>
        <v/>
      </c>
      <c r="W231" s="2"/>
      <c r="X231" s="2"/>
      <c r="Y231" s="2"/>
      <c r="Z231" s="2"/>
      <c r="AA231" s="2"/>
      <c r="AB231" s="2"/>
      <c r="AC231" s="2"/>
    </row>
    <row r="232" spans="1:29" hidden="1" x14ac:dyDescent="0.35">
      <c r="A232" s="3" t="s">
        <v>3177</v>
      </c>
      <c r="B232" s="3" t="e">
        <f>INDEX(#REF!,MATCH($A232,#REF!,0))</f>
        <v>#REF!</v>
      </c>
      <c r="C232" s="3" t="e">
        <f>INDEX(#REF!,MATCH($A232,#REF!,0))</f>
        <v>#REF!</v>
      </c>
      <c r="D232" s="3" t="e">
        <f>INDEX(#REF!,MATCH($A232,#REF!,0))</f>
        <v>#REF!</v>
      </c>
      <c r="E232" s="3" t="s">
        <v>3178</v>
      </c>
      <c r="F232" s="3" t="s">
        <v>2799</v>
      </c>
      <c r="G232" s="5" t="s">
        <v>3179</v>
      </c>
      <c r="H232" s="3" t="s">
        <v>313</v>
      </c>
      <c r="I232" s="3" t="s">
        <v>30</v>
      </c>
      <c r="J232" s="3" t="s">
        <v>30</v>
      </c>
      <c r="K232" s="3" t="s">
        <v>30</v>
      </c>
      <c r="L232" s="3" t="s">
        <v>30</v>
      </c>
      <c r="M232" s="3" t="s">
        <v>30</v>
      </c>
      <c r="N232" s="3" t="s">
        <v>30</v>
      </c>
      <c r="O232" s="3" t="s">
        <v>30</v>
      </c>
      <c r="P232" s="3" t="s">
        <v>30</v>
      </c>
      <c r="Q232" s="3" t="s">
        <v>30</v>
      </c>
      <c r="R232" s="3" t="s">
        <v>30</v>
      </c>
      <c r="S232" s="3">
        <v>1700</v>
      </c>
      <c r="T232" s="3" t="s">
        <v>31</v>
      </c>
      <c r="U232" s="8" t="s">
        <v>30</v>
      </c>
      <c r="V232" s="2" t="str">
        <f t="shared" si="3"/>
        <v/>
      </c>
      <c r="W232" s="2"/>
      <c r="X232" s="2"/>
      <c r="Y232" s="2"/>
      <c r="Z232" s="2"/>
      <c r="AA232" s="2"/>
      <c r="AB232" s="2"/>
      <c r="AC232" s="2"/>
    </row>
    <row r="233" spans="1:29" hidden="1" x14ac:dyDescent="0.35">
      <c r="A233" s="3" t="s">
        <v>3177</v>
      </c>
      <c r="B233" s="3" t="e">
        <f>INDEX(#REF!,MATCH($A233,#REF!,0))</f>
        <v>#REF!</v>
      </c>
      <c r="C233" s="3" t="e">
        <f>INDEX(#REF!,MATCH($A233,#REF!,0))</f>
        <v>#REF!</v>
      </c>
      <c r="D233" s="3" t="e">
        <f>INDEX(#REF!,MATCH($A233,#REF!,0))</f>
        <v>#REF!</v>
      </c>
      <c r="E233" s="3" t="s">
        <v>3180</v>
      </c>
      <c r="F233" s="3" t="s">
        <v>2832</v>
      </c>
      <c r="G233" s="5" t="s">
        <v>3179</v>
      </c>
      <c r="H233" s="3" t="s">
        <v>313</v>
      </c>
      <c r="I233" s="3" t="s">
        <v>30</v>
      </c>
      <c r="J233" s="3" t="s">
        <v>30</v>
      </c>
      <c r="K233" s="3" t="s">
        <v>30</v>
      </c>
      <c r="L233" s="3" t="s">
        <v>30</v>
      </c>
      <c r="M233" s="3" t="s">
        <v>30</v>
      </c>
      <c r="N233" s="3" t="s">
        <v>30</v>
      </c>
      <c r="O233" s="3" t="s">
        <v>30</v>
      </c>
      <c r="P233" s="3" t="s">
        <v>30</v>
      </c>
      <c r="Q233" s="3" t="s">
        <v>30</v>
      </c>
      <c r="R233" s="3" t="s">
        <v>30</v>
      </c>
      <c r="S233" s="3">
        <v>1700</v>
      </c>
      <c r="T233" s="3" t="s">
        <v>31</v>
      </c>
      <c r="U233" s="8" t="s">
        <v>30</v>
      </c>
      <c r="V233" s="2" t="str">
        <f t="shared" si="3"/>
        <v/>
      </c>
      <c r="W233" s="2"/>
      <c r="X233" s="2"/>
      <c r="Y233" s="2"/>
      <c r="Z233" s="2"/>
      <c r="AA233" s="2"/>
      <c r="AB233" s="2"/>
      <c r="AC233" s="2"/>
    </row>
    <row r="234" spans="1:29" hidden="1" x14ac:dyDescent="0.35">
      <c r="A234" s="3" t="s">
        <v>3181</v>
      </c>
      <c r="B234" s="3" t="str">
        <f>INDEX('Plant data'!D:D,MATCH($A234,'Plant data'!$A:$A,0))</f>
        <v>Saqqez</v>
      </c>
      <c r="C234" s="3" t="str">
        <f>INDEX('Plant data'!E:E,MATCH($A234,'Plant data'!$A:$A,0))</f>
        <v>Kurdistan</v>
      </c>
      <c r="D234" s="3" t="str">
        <f>INDEX('Plant data'!F:F,MATCH($A234,'Plant data'!$A:$A,0))</f>
        <v>Iran</v>
      </c>
      <c r="E234" s="3" t="s">
        <v>3182</v>
      </c>
      <c r="F234" s="3" t="s">
        <v>2799</v>
      </c>
      <c r="G234" s="5" t="s">
        <v>3183</v>
      </c>
      <c r="H234" s="3" t="s">
        <v>224</v>
      </c>
      <c r="I234" s="3" t="s">
        <v>30</v>
      </c>
      <c r="J234" s="3" t="s">
        <v>30</v>
      </c>
      <c r="K234" s="3" t="s">
        <v>30</v>
      </c>
      <c r="L234" s="3" t="s">
        <v>30</v>
      </c>
      <c r="M234" s="3" t="s">
        <v>30</v>
      </c>
      <c r="N234" s="3" t="s">
        <v>30</v>
      </c>
      <c r="O234" s="3" t="s">
        <v>30</v>
      </c>
      <c r="P234" s="3" t="s">
        <v>30</v>
      </c>
      <c r="Q234" s="3" t="s">
        <v>41</v>
      </c>
      <c r="R234" s="3" t="s">
        <v>30</v>
      </c>
      <c r="S234" s="3">
        <v>1000</v>
      </c>
      <c r="T234" s="3" t="s">
        <v>31</v>
      </c>
      <c r="U234" s="8" t="s">
        <v>30</v>
      </c>
      <c r="V234" s="2" t="str">
        <f t="shared" si="3"/>
        <v/>
      </c>
      <c r="W234" s="2"/>
      <c r="X234" s="2"/>
      <c r="Y234" s="2"/>
      <c r="Z234" s="2"/>
      <c r="AA234" s="2"/>
      <c r="AB234" s="2"/>
      <c r="AC234" s="2"/>
    </row>
    <row r="235" spans="1:29" hidden="1" x14ac:dyDescent="0.35">
      <c r="A235" s="3" t="s">
        <v>3184</v>
      </c>
      <c r="B235" s="3" t="str">
        <f>INDEX('Plant data'!D:D,MATCH($A235,'Plant data'!$A:$A,0))</f>
        <v>Bandar Abbas</v>
      </c>
      <c r="C235" s="3" t="str">
        <f>INDEX('Plant data'!E:E,MATCH($A235,'Plant data'!$A:$A,0))</f>
        <v>Hormuzgan</v>
      </c>
      <c r="D235" s="3" t="str">
        <f>INDEX('Plant data'!F:F,MATCH($A235,'Plant data'!$A:$A,0))</f>
        <v>Iran</v>
      </c>
      <c r="E235" s="3" t="s">
        <v>3185</v>
      </c>
      <c r="F235" s="3" t="s">
        <v>2799</v>
      </c>
      <c r="G235" s="5" t="s">
        <v>3186</v>
      </c>
      <c r="H235" s="3" t="s">
        <v>29</v>
      </c>
      <c r="I235" s="3" t="s">
        <v>30</v>
      </c>
      <c r="J235" s="3" t="s">
        <v>30</v>
      </c>
      <c r="K235" s="3">
        <v>2012</v>
      </c>
      <c r="L235" s="3">
        <v>13</v>
      </c>
      <c r="M235" s="3" t="s">
        <v>30</v>
      </c>
      <c r="N235" s="3" t="s">
        <v>30</v>
      </c>
      <c r="O235" s="3" t="s">
        <v>30</v>
      </c>
      <c r="P235" s="3" t="s">
        <v>30</v>
      </c>
      <c r="Q235" s="3" t="s">
        <v>41</v>
      </c>
      <c r="R235" s="3" t="s">
        <v>30</v>
      </c>
      <c r="S235" s="3">
        <v>930</v>
      </c>
      <c r="T235" s="3" t="s">
        <v>31</v>
      </c>
      <c r="U235" s="3" t="s">
        <v>30</v>
      </c>
      <c r="V235" s="2">
        <f t="shared" si="3"/>
        <v>2052</v>
      </c>
      <c r="W235" s="2"/>
      <c r="X235" s="2"/>
      <c r="Y235" s="2"/>
      <c r="Z235" s="2"/>
      <c r="AA235" s="2"/>
      <c r="AB235" s="2"/>
      <c r="AC235" s="2"/>
    </row>
    <row r="236" spans="1:29" hidden="1" x14ac:dyDescent="0.35">
      <c r="A236" s="3" t="s">
        <v>3184</v>
      </c>
      <c r="B236" s="3" t="e">
        <f>INDEX(#REF!,MATCH($A236,#REF!,0))</f>
        <v>#REF!</v>
      </c>
      <c r="C236" s="3" t="e">
        <f>INDEX(#REF!,MATCH($A236,#REF!,0))</f>
        <v>#REF!</v>
      </c>
      <c r="D236" s="3" t="e">
        <f>INDEX(#REF!,MATCH($A236,#REF!,0))</f>
        <v>#REF!</v>
      </c>
      <c r="E236" s="3" t="s">
        <v>3187</v>
      </c>
      <c r="F236" s="3" t="s">
        <v>2832</v>
      </c>
      <c r="G236" s="5" t="s">
        <v>3186</v>
      </c>
      <c r="H236" s="3" t="s">
        <v>313</v>
      </c>
      <c r="I236" s="3" t="s">
        <v>30</v>
      </c>
      <c r="J236" s="3" t="s">
        <v>30</v>
      </c>
      <c r="K236" s="3" t="s">
        <v>30</v>
      </c>
      <c r="L236" s="3" t="s">
        <v>30</v>
      </c>
      <c r="M236" s="3" t="s">
        <v>30</v>
      </c>
      <c r="N236" s="3" t="s">
        <v>30</v>
      </c>
      <c r="O236" s="3" t="s">
        <v>30</v>
      </c>
      <c r="P236" s="3" t="s">
        <v>30</v>
      </c>
      <c r="Q236" s="3" t="s">
        <v>30</v>
      </c>
      <c r="R236" s="3" t="s">
        <v>30</v>
      </c>
      <c r="S236" s="3">
        <v>1500</v>
      </c>
      <c r="T236" s="3" t="s">
        <v>31</v>
      </c>
      <c r="U236" s="8" t="s">
        <v>30</v>
      </c>
      <c r="V236" s="2" t="str">
        <f t="shared" si="3"/>
        <v/>
      </c>
      <c r="W236" s="2"/>
      <c r="X236" s="2"/>
      <c r="Y236" s="2"/>
      <c r="Z236" s="2"/>
      <c r="AA236" s="2"/>
      <c r="AB236" s="2"/>
      <c r="AC236" s="2"/>
    </row>
    <row r="237" spans="1:29" hidden="1" x14ac:dyDescent="0.35">
      <c r="A237" s="3" t="s">
        <v>3184</v>
      </c>
      <c r="B237" s="3" t="str">
        <f>INDEX('Plant data'!D:D,MATCH($A237,'Plant data'!$A:$A,0))</f>
        <v>Bandar Abbas</v>
      </c>
      <c r="C237" s="3" t="str">
        <f>INDEX('Plant data'!E:E,MATCH($A237,'Plant data'!$A:$A,0))</f>
        <v>Hormuzgan</v>
      </c>
      <c r="D237" s="3" t="str">
        <f>INDEX('Plant data'!F:F,MATCH($A237,'Plant data'!$A:$A,0))</f>
        <v>Iran</v>
      </c>
      <c r="E237" s="3" t="s">
        <v>3188</v>
      </c>
      <c r="F237" s="3" t="s">
        <v>2911</v>
      </c>
      <c r="G237" s="5" t="s">
        <v>3186</v>
      </c>
      <c r="H237" s="3" t="s">
        <v>29</v>
      </c>
      <c r="I237" s="3" t="s">
        <v>30</v>
      </c>
      <c r="J237" s="3" t="s">
        <v>30</v>
      </c>
      <c r="K237" s="3">
        <v>2012</v>
      </c>
      <c r="L237" s="3">
        <v>13</v>
      </c>
      <c r="M237" s="3" t="s">
        <v>30</v>
      </c>
      <c r="N237" s="3" t="s">
        <v>30</v>
      </c>
      <c r="O237" s="3" t="s">
        <v>30</v>
      </c>
      <c r="P237" s="3" t="s">
        <v>30</v>
      </c>
      <c r="Q237" s="3" t="s">
        <v>41</v>
      </c>
      <c r="R237" s="3" t="s">
        <v>30</v>
      </c>
      <c r="S237" s="3">
        <v>930</v>
      </c>
      <c r="T237" s="3" t="s">
        <v>31</v>
      </c>
      <c r="U237" s="3" t="s">
        <v>30</v>
      </c>
      <c r="V237" s="2">
        <f t="shared" si="3"/>
        <v>2052</v>
      </c>
      <c r="W237" s="2"/>
      <c r="X237" s="2"/>
      <c r="Y237" s="2"/>
      <c r="Z237" s="2"/>
      <c r="AA237" s="2"/>
      <c r="AB237" s="2"/>
      <c r="AC237" s="2"/>
    </row>
    <row r="238" spans="1:29" hidden="1" x14ac:dyDescent="0.35">
      <c r="A238" s="3" t="s">
        <v>3189</v>
      </c>
      <c r="B238" s="3" t="str">
        <f>INDEX('Plant data'!D:D,MATCH($A238,'Plant data'!$A:$A,0))</f>
        <v>Atarabad</v>
      </c>
      <c r="C238" s="3" t="str">
        <f>INDEX('Plant data'!E:E,MATCH($A238,'Plant data'!$A:$A,0))</f>
        <v>Yazd</v>
      </c>
      <c r="D238" s="3" t="str">
        <f>INDEX('Plant data'!F:F,MATCH($A238,'Plant data'!$A:$A,0))</f>
        <v>Iran</v>
      </c>
      <c r="E238" s="3" t="s">
        <v>3190</v>
      </c>
      <c r="F238" s="3" t="s">
        <v>2799</v>
      </c>
      <c r="G238" s="5" t="s">
        <v>3191</v>
      </c>
      <c r="H238" s="3" t="s">
        <v>29</v>
      </c>
      <c r="I238" s="3">
        <v>2006</v>
      </c>
      <c r="J238" s="3" t="s">
        <v>30</v>
      </c>
      <c r="K238" s="3">
        <v>2012</v>
      </c>
      <c r="L238" s="3">
        <v>13</v>
      </c>
      <c r="M238" s="3" t="s">
        <v>30</v>
      </c>
      <c r="N238" s="3" t="s">
        <v>30</v>
      </c>
      <c r="O238" s="3" t="s">
        <v>30</v>
      </c>
      <c r="P238" s="3" t="s">
        <v>3192</v>
      </c>
      <c r="Q238" s="3" t="s">
        <v>41</v>
      </c>
      <c r="R238" s="3" t="s">
        <v>30</v>
      </c>
      <c r="S238" s="3">
        <v>800</v>
      </c>
      <c r="T238" s="3" t="s">
        <v>31</v>
      </c>
      <c r="U238" s="3" t="s">
        <v>30</v>
      </c>
      <c r="V238" s="2">
        <f t="shared" si="3"/>
        <v>2052</v>
      </c>
      <c r="W238" s="2"/>
      <c r="X238" s="2"/>
      <c r="Y238" s="2"/>
      <c r="Z238" s="2"/>
      <c r="AA238" s="2"/>
      <c r="AB238" s="2"/>
      <c r="AC238" s="2"/>
    </row>
    <row r="239" spans="1:29" hidden="1" x14ac:dyDescent="0.35">
      <c r="A239" s="3" t="s">
        <v>3193</v>
      </c>
      <c r="B239" s="3" t="str">
        <f>INDEX('Plant data'!D:D,MATCH($A239,'Plant data'!$A:$A,0))</f>
        <v>Bardsir</v>
      </c>
      <c r="C239" s="3" t="str">
        <f>INDEX('Plant data'!E:E,MATCH($A239,'Plant data'!$A:$A,0))</f>
        <v>Kerman</v>
      </c>
      <c r="D239" s="3" t="str">
        <f>INDEX('Plant data'!F:F,MATCH($A239,'Plant data'!$A:$A,0))</f>
        <v>Iran</v>
      </c>
      <c r="E239" s="3" t="s">
        <v>3194</v>
      </c>
      <c r="F239" s="3" t="s">
        <v>2799</v>
      </c>
      <c r="G239" s="5" t="s">
        <v>3195</v>
      </c>
      <c r="H239" s="3" t="s">
        <v>29</v>
      </c>
      <c r="I239" s="3" t="s">
        <v>30</v>
      </c>
      <c r="J239" s="3" t="s">
        <v>30</v>
      </c>
      <c r="K239" s="3">
        <v>2014</v>
      </c>
      <c r="L239" s="3">
        <v>11</v>
      </c>
      <c r="M239" s="3" t="s">
        <v>30</v>
      </c>
      <c r="N239" s="3" t="s">
        <v>30</v>
      </c>
      <c r="O239" s="3" t="s">
        <v>30</v>
      </c>
      <c r="P239" s="3" t="s">
        <v>30</v>
      </c>
      <c r="Q239" s="3" t="s">
        <v>41</v>
      </c>
      <c r="R239" s="3" t="s">
        <v>2790</v>
      </c>
      <c r="S239" s="3">
        <v>900</v>
      </c>
      <c r="T239" s="3" t="s">
        <v>31</v>
      </c>
      <c r="U239" s="3" t="s">
        <v>30</v>
      </c>
      <c r="V239" s="2">
        <f t="shared" si="3"/>
        <v>2054</v>
      </c>
      <c r="W239" s="2"/>
      <c r="X239" s="2"/>
      <c r="Y239" s="2"/>
      <c r="Z239" s="2"/>
      <c r="AA239" s="2"/>
      <c r="AB239" s="2"/>
      <c r="AC239" s="2"/>
    </row>
    <row r="240" spans="1:29" hidden="1" x14ac:dyDescent="0.35">
      <c r="A240" s="3" t="s">
        <v>3196</v>
      </c>
      <c r="B240" s="3" t="str">
        <f>INDEX('Plant data'!D:D,MATCH($A240,'Plant data'!$A:$A,0))</f>
        <v>Azadegan</v>
      </c>
      <c r="C240" s="3" t="str">
        <f>INDEX('Plant data'!E:E,MATCH($A240,'Plant data'!$A:$A,0))</f>
        <v>Yazd</v>
      </c>
      <c r="D240" s="3" t="str">
        <f>INDEX('Plant data'!F:F,MATCH($A240,'Plant data'!$A:$A,0))</f>
        <v>Iran</v>
      </c>
      <c r="E240" s="3" t="s">
        <v>3197</v>
      </c>
      <c r="F240" s="3" t="s">
        <v>2799</v>
      </c>
      <c r="G240" s="5" t="s">
        <v>3198</v>
      </c>
      <c r="H240" s="3" t="s">
        <v>29</v>
      </c>
      <c r="I240" s="3">
        <v>2005</v>
      </c>
      <c r="J240" s="3" t="s">
        <v>30</v>
      </c>
      <c r="K240" s="3" t="s">
        <v>30</v>
      </c>
      <c r="L240" s="3" t="s">
        <v>30</v>
      </c>
      <c r="M240" s="3" t="s">
        <v>30</v>
      </c>
      <c r="N240" s="3" t="s">
        <v>30</v>
      </c>
      <c r="O240" s="3" t="s">
        <v>30</v>
      </c>
      <c r="P240" s="3" t="s">
        <v>30</v>
      </c>
      <c r="Q240" s="3" t="s">
        <v>41</v>
      </c>
      <c r="R240" s="3" t="s">
        <v>30</v>
      </c>
      <c r="S240" s="3">
        <v>800</v>
      </c>
      <c r="T240" s="3" t="s">
        <v>31</v>
      </c>
      <c r="U240" s="3" t="s">
        <v>30</v>
      </c>
      <c r="V240" s="2" t="str">
        <f t="shared" si="3"/>
        <v/>
      </c>
      <c r="W240" s="2"/>
      <c r="X240" s="2"/>
      <c r="Y240" s="2"/>
      <c r="Z240" s="2"/>
      <c r="AA240" s="2"/>
      <c r="AB240" s="2"/>
      <c r="AC240" s="2"/>
    </row>
    <row r="241" spans="1:29" hidden="1" x14ac:dyDescent="0.35">
      <c r="A241" s="3" t="s">
        <v>3199</v>
      </c>
      <c r="B241" s="3" t="str">
        <f>INDEX('Plant data'!D:D,MATCH($A241,'Plant data'!$A:$A,0))</f>
        <v>Mianeh</v>
      </c>
      <c r="C241" s="3" t="str">
        <f>INDEX('Plant data'!E:E,MATCH($A241,'Plant data'!$A:$A,0))</f>
        <v>East Azerbaijan</v>
      </c>
      <c r="D241" s="3" t="str">
        <f>INDEX('Plant data'!F:F,MATCH($A241,'Plant data'!$A:$A,0))</f>
        <v>Iran</v>
      </c>
      <c r="E241" s="3" t="s">
        <v>3200</v>
      </c>
      <c r="F241" s="3" t="s">
        <v>2799</v>
      </c>
      <c r="G241" s="5" t="s">
        <v>3201</v>
      </c>
      <c r="H241" s="3" t="s">
        <v>29</v>
      </c>
      <c r="I241" s="3" t="s">
        <v>30</v>
      </c>
      <c r="J241" s="4">
        <v>39234</v>
      </c>
      <c r="K241" s="3">
        <v>2017</v>
      </c>
      <c r="L241" s="3">
        <v>8</v>
      </c>
      <c r="M241" s="3" t="s">
        <v>30</v>
      </c>
      <c r="N241" s="3" t="s">
        <v>30</v>
      </c>
      <c r="O241" s="3" t="s">
        <v>30</v>
      </c>
      <c r="P241" s="3" t="s">
        <v>30</v>
      </c>
      <c r="Q241" s="3" t="s">
        <v>3202</v>
      </c>
      <c r="R241" s="3" t="s">
        <v>2790</v>
      </c>
      <c r="S241" s="3">
        <v>800</v>
      </c>
      <c r="T241" s="3" t="s">
        <v>31</v>
      </c>
      <c r="U241" s="3" t="s">
        <v>30</v>
      </c>
      <c r="V241" s="2">
        <f t="shared" si="3"/>
        <v>2057</v>
      </c>
      <c r="W241" s="2"/>
      <c r="X241" s="2"/>
      <c r="Y241" s="2"/>
      <c r="Z241" s="2"/>
      <c r="AA241" s="2"/>
      <c r="AB241" s="2"/>
      <c r="AC241" s="2"/>
    </row>
    <row r="242" spans="1:29" hidden="1" x14ac:dyDescent="0.35">
      <c r="A242" s="3" t="s">
        <v>3203</v>
      </c>
      <c r="B242" s="3" t="str">
        <f>INDEX('Plant data'!D:D,MATCH($A242,'Plant data'!$A:$A,0))</f>
        <v>Jovein</v>
      </c>
      <c r="C242" s="3" t="str">
        <f>INDEX('Plant data'!E:E,MATCH($A242,'Plant data'!$A:$A,0))</f>
        <v>Razavi Khorasan</v>
      </c>
      <c r="D242" s="3" t="str">
        <f>INDEX('Plant data'!F:F,MATCH($A242,'Plant data'!$A:$A,0))</f>
        <v>Iran</v>
      </c>
      <c r="E242" s="3" t="s">
        <v>3204</v>
      </c>
      <c r="F242" s="3" t="s">
        <v>2799</v>
      </c>
      <c r="G242" s="5" t="s">
        <v>3205</v>
      </c>
      <c r="H242" s="3" t="s">
        <v>29</v>
      </c>
      <c r="I242" s="3" t="s">
        <v>30</v>
      </c>
      <c r="J242" s="3" t="s">
        <v>30</v>
      </c>
      <c r="K242" s="3">
        <v>2018</v>
      </c>
      <c r="L242" s="3">
        <v>7</v>
      </c>
      <c r="M242" s="3" t="s">
        <v>30</v>
      </c>
      <c r="N242" s="3" t="s">
        <v>30</v>
      </c>
      <c r="O242" s="3" t="s">
        <v>30</v>
      </c>
      <c r="P242" s="3" t="s">
        <v>30</v>
      </c>
      <c r="Q242" s="3" t="s">
        <v>41</v>
      </c>
      <c r="R242" s="3" t="s">
        <v>2790</v>
      </c>
      <c r="S242" s="3">
        <v>800</v>
      </c>
      <c r="T242" s="3" t="s">
        <v>31</v>
      </c>
      <c r="U242" s="3" t="s">
        <v>30</v>
      </c>
      <c r="V242" s="2">
        <f t="shared" si="3"/>
        <v>2058</v>
      </c>
      <c r="W242" s="2"/>
      <c r="X242" s="2"/>
      <c r="Y242" s="2"/>
      <c r="Z242" s="2"/>
      <c r="AA242" s="2"/>
      <c r="AB242" s="2"/>
      <c r="AC242" s="2"/>
    </row>
    <row r="243" spans="1:29" hidden="1" x14ac:dyDescent="0.35">
      <c r="A243" s="3" t="s">
        <v>3203</v>
      </c>
      <c r="B243" s="3" t="e">
        <f>INDEX(#REF!,MATCH($A243,#REF!,0))</f>
        <v>#REF!</v>
      </c>
      <c r="C243" s="3" t="e">
        <f>INDEX(#REF!,MATCH($A243,#REF!,0))</f>
        <v>#REF!</v>
      </c>
      <c r="D243" s="3" t="e">
        <f>INDEX(#REF!,MATCH($A243,#REF!,0))</f>
        <v>#REF!</v>
      </c>
      <c r="E243" s="3" t="s">
        <v>3206</v>
      </c>
      <c r="F243" s="3" t="s">
        <v>2832</v>
      </c>
      <c r="G243" s="5" t="s">
        <v>3205</v>
      </c>
      <c r="H243" s="3" t="s">
        <v>313</v>
      </c>
      <c r="I243" s="3" t="s">
        <v>30</v>
      </c>
      <c r="J243" s="3" t="s">
        <v>30</v>
      </c>
      <c r="K243" s="3" t="s">
        <v>30</v>
      </c>
      <c r="L243" s="3" t="s">
        <v>30</v>
      </c>
      <c r="M243" s="3" t="s">
        <v>30</v>
      </c>
      <c r="N243" s="3" t="s">
        <v>30</v>
      </c>
      <c r="O243" s="3" t="s">
        <v>30</v>
      </c>
      <c r="P243" s="3" t="s">
        <v>30</v>
      </c>
      <c r="Q243" s="3" t="s">
        <v>30</v>
      </c>
      <c r="R243" s="3" t="s">
        <v>30</v>
      </c>
      <c r="S243" s="3">
        <v>800</v>
      </c>
      <c r="T243" s="3" t="s">
        <v>31</v>
      </c>
      <c r="U243" s="8" t="s">
        <v>30</v>
      </c>
      <c r="V243" s="2" t="str">
        <f t="shared" si="3"/>
        <v/>
      </c>
      <c r="W243" s="2"/>
      <c r="X243" s="2"/>
      <c r="Y243" s="2"/>
      <c r="Z243" s="2"/>
      <c r="AA243" s="2"/>
      <c r="AB243" s="2"/>
      <c r="AC243" s="2"/>
    </row>
    <row r="244" spans="1:29" hidden="1" x14ac:dyDescent="0.35">
      <c r="A244" s="3" t="s">
        <v>3207</v>
      </c>
      <c r="B244" s="3" t="str">
        <f>INDEX('Plant data'!D:D,MATCH($A244,'Plant data'!$A:$A,0))</f>
        <v>Qaen</v>
      </c>
      <c r="C244" s="3" t="str">
        <f>INDEX('Plant data'!E:E,MATCH($A244,'Plant data'!$A:$A,0))</f>
        <v>South Khorasan</v>
      </c>
      <c r="D244" s="3" t="str">
        <f>INDEX('Plant data'!F:F,MATCH($A244,'Plant data'!$A:$A,0))</f>
        <v>Iran</v>
      </c>
      <c r="E244" s="3" t="s">
        <v>3208</v>
      </c>
      <c r="F244" s="3" t="s">
        <v>2799</v>
      </c>
      <c r="G244" s="5" t="s">
        <v>3209</v>
      </c>
      <c r="H244" s="3" t="s">
        <v>29</v>
      </c>
      <c r="I244" s="3" t="s">
        <v>30</v>
      </c>
      <c r="J244" s="3" t="s">
        <v>30</v>
      </c>
      <c r="K244" s="3">
        <v>2022</v>
      </c>
      <c r="L244" s="3">
        <v>3</v>
      </c>
      <c r="M244" s="3" t="s">
        <v>30</v>
      </c>
      <c r="N244" s="3" t="s">
        <v>30</v>
      </c>
      <c r="O244" s="3" t="s">
        <v>30</v>
      </c>
      <c r="P244" s="3" t="s">
        <v>30</v>
      </c>
      <c r="Q244" s="3" t="s">
        <v>41</v>
      </c>
      <c r="R244" s="3" t="s">
        <v>30</v>
      </c>
      <c r="S244" s="3">
        <v>800</v>
      </c>
      <c r="T244" s="3" t="s">
        <v>31</v>
      </c>
      <c r="U244" s="3" t="s">
        <v>30</v>
      </c>
      <c r="V244" s="2">
        <f t="shared" si="3"/>
        <v>2062</v>
      </c>
      <c r="W244" s="2"/>
      <c r="X244" s="2"/>
      <c r="Y244" s="2"/>
      <c r="Z244" s="2"/>
      <c r="AA244" s="2"/>
      <c r="AB244" s="2"/>
      <c r="AC244" s="2"/>
    </row>
    <row r="245" spans="1:29" hidden="1" x14ac:dyDescent="0.35">
      <c r="A245" s="3" t="s">
        <v>3210</v>
      </c>
      <c r="B245" s="3" t="e">
        <f>INDEX(#REF!,MATCH($A245,#REF!,0))</f>
        <v>#REF!</v>
      </c>
      <c r="C245" s="3" t="e">
        <f>INDEX(#REF!,MATCH($A245,#REF!,0))</f>
        <v>#REF!</v>
      </c>
      <c r="D245" s="3" t="e">
        <f>INDEX(#REF!,MATCH($A245,#REF!,0))</f>
        <v>#REF!</v>
      </c>
      <c r="E245" s="3" t="s">
        <v>3211</v>
      </c>
      <c r="F245" s="3" t="s">
        <v>2799</v>
      </c>
      <c r="G245" s="5" t="s">
        <v>3212</v>
      </c>
      <c r="H245" s="3" t="s">
        <v>313</v>
      </c>
      <c r="I245" s="3" t="s">
        <v>30</v>
      </c>
      <c r="J245" s="3" t="s">
        <v>30</v>
      </c>
      <c r="K245" s="3" t="s">
        <v>30</v>
      </c>
      <c r="L245" s="3" t="s">
        <v>30</v>
      </c>
      <c r="M245" s="3" t="s">
        <v>30</v>
      </c>
      <c r="N245" s="3" t="s">
        <v>30</v>
      </c>
      <c r="O245" s="3" t="s">
        <v>30</v>
      </c>
      <c r="P245" s="3" t="s">
        <v>30</v>
      </c>
      <c r="Q245" s="3" t="s">
        <v>30</v>
      </c>
      <c r="R245" s="3" t="s">
        <v>30</v>
      </c>
      <c r="S245" s="3">
        <v>1700</v>
      </c>
      <c r="T245" s="3" t="s">
        <v>31</v>
      </c>
      <c r="U245" s="8" t="s">
        <v>30</v>
      </c>
      <c r="V245" s="2" t="str">
        <f t="shared" si="3"/>
        <v/>
      </c>
      <c r="W245" s="2"/>
      <c r="X245" s="2"/>
      <c r="Y245" s="2"/>
      <c r="Z245" s="2"/>
      <c r="AA245" s="2"/>
      <c r="AB245" s="2"/>
      <c r="AC245" s="2"/>
    </row>
    <row r="246" spans="1:29" hidden="1" x14ac:dyDescent="0.35">
      <c r="A246" s="3" t="s">
        <v>3213</v>
      </c>
      <c r="B246" s="3" t="str">
        <f>INDEX('Plant data'!D:D,MATCH($A246,'Plant data'!$A:$A,0))</f>
        <v>Bafgh</v>
      </c>
      <c r="C246" s="3" t="str">
        <f>INDEX('Plant data'!E:E,MATCH($A246,'Plant data'!$A:$A,0))</f>
        <v>Yazd</v>
      </c>
      <c r="D246" s="3" t="str">
        <f>INDEX('Plant data'!F:F,MATCH($A246,'Plant data'!$A:$A,0))</f>
        <v>Iran</v>
      </c>
      <c r="E246" s="3" t="s">
        <v>3214</v>
      </c>
      <c r="F246" s="3" t="s">
        <v>2799</v>
      </c>
      <c r="G246" s="5" t="s">
        <v>3215</v>
      </c>
      <c r="H246" s="3" t="s">
        <v>29</v>
      </c>
      <c r="I246" s="3" t="s">
        <v>30</v>
      </c>
      <c r="J246" s="3" t="s">
        <v>30</v>
      </c>
      <c r="K246" s="3" t="s">
        <v>30</v>
      </c>
      <c r="L246" s="3" t="s">
        <v>30</v>
      </c>
      <c r="M246" s="3" t="s">
        <v>30</v>
      </c>
      <c r="N246" s="3" t="s">
        <v>30</v>
      </c>
      <c r="O246" s="3" t="s">
        <v>30</v>
      </c>
      <c r="P246" s="3" t="s">
        <v>30</v>
      </c>
      <c r="Q246" s="3" t="s">
        <v>41</v>
      </c>
      <c r="R246" s="3" t="s">
        <v>30</v>
      </c>
      <c r="S246" s="3">
        <v>800</v>
      </c>
      <c r="T246" s="3" t="s">
        <v>31</v>
      </c>
      <c r="U246" s="8" t="s">
        <v>30</v>
      </c>
      <c r="V246" s="2" t="str">
        <f t="shared" si="3"/>
        <v/>
      </c>
      <c r="W246" s="2"/>
      <c r="X246" s="2"/>
      <c r="Y246" s="2"/>
      <c r="Z246" s="2"/>
      <c r="AA246" s="2"/>
      <c r="AB246" s="2"/>
      <c r="AC246" s="2"/>
    </row>
    <row r="247" spans="1:29" hidden="1" x14ac:dyDescent="0.35">
      <c r="A247" s="3" t="s">
        <v>3216</v>
      </c>
      <c r="B247" s="3" t="str">
        <f>INDEX('Plant data'!D:D,MATCH($A247,'Plant data'!$A:$A,0))</f>
        <v>Ardakan</v>
      </c>
      <c r="C247" s="3" t="str">
        <f>INDEX('Plant data'!E:E,MATCH($A247,'Plant data'!$A:$A,0))</f>
        <v>Yazd</v>
      </c>
      <c r="D247" s="3" t="str">
        <f>INDEX('Plant data'!F:F,MATCH($A247,'Plant data'!$A:$A,0))</f>
        <v>Iran</v>
      </c>
      <c r="E247" s="3" t="s">
        <v>3217</v>
      </c>
      <c r="F247" s="3" t="s">
        <v>2799</v>
      </c>
      <c r="G247" s="5" t="s">
        <v>3218</v>
      </c>
      <c r="H247" s="3" t="s">
        <v>29</v>
      </c>
      <c r="I247" s="3" t="s">
        <v>30</v>
      </c>
      <c r="J247" s="3">
        <v>2012</v>
      </c>
      <c r="K247" s="3">
        <v>2014</v>
      </c>
      <c r="L247" s="3">
        <v>11</v>
      </c>
      <c r="M247" s="3" t="s">
        <v>30</v>
      </c>
      <c r="N247" s="3" t="s">
        <v>30</v>
      </c>
      <c r="O247" s="3" t="s">
        <v>30</v>
      </c>
      <c r="P247" s="3" t="s">
        <v>3219</v>
      </c>
      <c r="Q247" s="3" t="s">
        <v>41</v>
      </c>
      <c r="R247" s="3" t="s">
        <v>2790</v>
      </c>
      <c r="S247" s="3">
        <v>960</v>
      </c>
      <c r="T247" s="3" t="s">
        <v>31</v>
      </c>
      <c r="U247" s="3" t="s">
        <v>30</v>
      </c>
      <c r="V247" s="2">
        <f t="shared" si="3"/>
        <v>2054</v>
      </c>
      <c r="W247" s="2"/>
      <c r="X247" s="2"/>
      <c r="Y247" s="2"/>
      <c r="Z247" s="2"/>
      <c r="AA247" s="2"/>
      <c r="AB247" s="2"/>
      <c r="AC247" s="2"/>
    </row>
    <row r="248" spans="1:29" hidden="1" x14ac:dyDescent="0.35">
      <c r="A248" s="3" t="s">
        <v>3216</v>
      </c>
      <c r="B248" s="3" t="e">
        <f>INDEX(#REF!,MATCH($A248,#REF!,0))</f>
        <v>#REF!</v>
      </c>
      <c r="C248" s="3" t="e">
        <f>INDEX(#REF!,MATCH($A248,#REF!,0))</f>
        <v>#REF!</v>
      </c>
      <c r="D248" s="3" t="e">
        <f>INDEX(#REF!,MATCH($A248,#REF!,0))</f>
        <v>#REF!</v>
      </c>
      <c r="E248" s="3" t="s">
        <v>3220</v>
      </c>
      <c r="F248" s="3" t="s">
        <v>2832</v>
      </c>
      <c r="G248" s="5" t="s">
        <v>3218</v>
      </c>
      <c r="H248" s="3" t="s">
        <v>313</v>
      </c>
      <c r="I248" s="3" t="s">
        <v>30</v>
      </c>
      <c r="J248" s="3">
        <v>2021</v>
      </c>
      <c r="K248" s="3" t="s">
        <v>30</v>
      </c>
      <c r="L248" s="3" t="s">
        <v>30</v>
      </c>
      <c r="M248" s="3" t="s">
        <v>30</v>
      </c>
      <c r="N248" s="3" t="s">
        <v>30</v>
      </c>
      <c r="O248" s="3" t="s">
        <v>30</v>
      </c>
      <c r="P248" s="3" t="s">
        <v>30</v>
      </c>
      <c r="Q248" s="3" t="s">
        <v>3221</v>
      </c>
      <c r="R248" s="3" t="s">
        <v>30</v>
      </c>
      <c r="S248" s="3">
        <v>1550</v>
      </c>
      <c r="T248" s="3" t="s">
        <v>31</v>
      </c>
      <c r="U248" s="8" t="s">
        <v>30</v>
      </c>
      <c r="V248" s="2" t="str">
        <f t="shared" si="3"/>
        <v/>
      </c>
      <c r="W248" s="2"/>
      <c r="X248" s="2"/>
      <c r="Y248" s="2"/>
      <c r="Z248" s="2"/>
      <c r="AA248" s="2"/>
      <c r="AB248" s="2"/>
      <c r="AC248" s="2"/>
    </row>
    <row r="249" spans="1:29" hidden="1" x14ac:dyDescent="0.35">
      <c r="A249" s="3" t="s">
        <v>3222</v>
      </c>
      <c r="B249" s="3" t="str">
        <f>INDEX('Plant data'!D:D,MATCH($A249,'Plant data'!$A:$A,0))</f>
        <v>Bandar Abbas</v>
      </c>
      <c r="C249" s="3" t="str">
        <f>INDEX('Plant data'!E:E,MATCH($A249,'Plant data'!$A:$A,0))</f>
        <v>Hormuzgan</v>
      </c>
      <c r="D249" s="3" t="str">
        <f>INDEX('Plant data'!F:F,MATCH($A249,'Plant data'!$A:$A,0))</f>
        <v>Iran</v>
      </c>
      <c r="E249" s="3" t="s">
        <v>3223</v>
      </c>
      <c r="F249" s="3" t="s">
        <v>2786</v>
      </c>
      <c r="G249" s="5" t="s">
        <v>3224</v>
      </c>
      <c r="H249" s="3" t="s">
        <v>29</v>
      </c>
      <c r="I249" s="3" t="s">
        <v>30</v>
      </c>
      <c r="J249" s="3" t="s">
        <v>30</v>
      </c>
      <c r="K249" s="3">
        <v>2017</v>
      </c>
      <c r="L249" s="3">
        <v>8</v>
      </c>
      <c r="M249" s="3" t="s">
        <v>30</v>
      </c>
      <c r="N249" s="3" t="s">
        <v>30</v>
      </c>
      <c r="O249" s="3" t="s">
        <v>30</v>
      </c>
      <c r="P249" s="3" t="s">
        <v>30</v>
      </c>
      <c r="Q249" s="3" t="s">
        <v>41</v>
      </c>
      <c r="R249" s="3" t="s">
        <v>2790</v>
      </c>
      <c r="S249" s="3">
        <v>1500</v>
      </c>
      <c r="T249" s="3" t="s">
        <v>31</v>
      </c>
      <c r="U249" s="3" t="s">
        <v>2794</v>
      </c>
      <c r="V249" s="2">
        <f t="shared" si="3"/>
        <v>2057</v>
      </c>
      <c r="W249" s="2"/>
      <c r="X249" s="2"/>
      <c r="Y249" s="2"/>
      <c r="Z249" s="2"/>
      <c r="AA249" s="2"/>
      <c r="AB249" s="2"/>
      <c r="AC249" s="2"/>
    </row>
    <row r="250" spans="1:29" hidden="1" x14ac:dyDescent="0.35">
      <c r="A250" s="3" t="s">
        <v>3222</v>
      </c>
      <c r="B250" s="3" t="str">
        <f>INDEX('Plant data'!D:D,MATCH($A250,'Plant data'!$A:$A,0))</f>
        <v>Bandar Abbas</v>
      </c>
      <c r="C250" s="3" t="str">
        <f>INDEX('Plant data'!E:E,MATCH($A250,'Plant data'!$A:$A,0))</f>
        <v>Hormuzgan</v>
      </c>
      <c r="D250" s="3" t="str">
        <f>INDEX('Plant data'!F:F,MATCH($A250,'Plant data'!$A:$A,0))</f>
        <v>Iran</v>
      </c>
      <c r="E250" s="3" t="s">
        <v>3225</v>
      </c>
      <c r="F250" s="3" t="s">
        <v>2793</v>
      </c>
      <c r="G250" s="5" t="s">
        <v>3224</v>
      </c>
      <c r="H250" s="3" t="s">
        <v>224</v>
      </c>
      <c r="I250" s="3" t="s">
        <v>30</v>
      </c>
      <c r="J250" s="3">
        <v>2023</v>
      </c>
      <c r="K250" s="3" t="s">
        <v>30</v>
      </c>
      <c r="L250" s="3" t="s">
        <v>30</v>
      </c>
      <c r="M250" s="3" t="s">
        <v>30</v>
      </c>
      <c r="N250" s="3" t="s">
        <v>30</v>
      </c>
      <c r="O250" s="3" t="s">
        <v>30</v>
      </c>
      <c r="P250" s="3" t="s">
        <v>30</v>
      </c>
      <c r="Q250" s="3" t="s">
        <v>30</v>
      </c>
      <c r="R250" s="3" t="s">
        <v>30</v>
      </c>
      <c r="S250" s="3">
        <v>1760</v>
      </c>
      <c r="T250" s="3" t="s">
        <v>31</v>
      </c>
      <c r="U250" s="8" t="s">
        <v>30</v>
      </c>
      <c r="V250" s="2" t="str">
        <f t="shared" si="3"/>
        <v/>
      </c>
      <c r="W250" s="2"/>
      <c r="X250" s="2"/>
      <c r="Y250" s="2"/>
      <c r="Z250" s="2"/>
      <c r="AA250" s="2"/>
      <c r="AB250" s="2"/>
      <c r="AC250" s="2"/>
    </row>
    <row r="251" spans="1:29" hidden="1" x14ac:dyDescent="0.35">
      <c r="A251" s="3" t="s">
        <v>3226</v>
      </c>
      <c r="B251" s="3" t="str">
        <f>INDEX('Plant data'!D:D,MATCH($A251,'Plant data'!$A:$A,0))</f>
        <v>Neyriz</v>
      </c>
      <c r="C251" s="3" t="str">
        <f>INDEX('Plant data'!E:E,MATCH($A251,'Plant data'!$A:$A,0))</f>
        <v>Fars</v>
      </c>
      <c r="D251" s="3" t="str">
        <f>INDEX('Plant data'!F:F,MATCH($A251,'Plant data'!$A:$A,0))</f>
        <v>Iran</v>
      </c>
      <c r="E251" s="3" t="s">
        <v>3227</v>
      </c>
      <c r="F251" s="3" t="s">
        <v>2799</v>
      </c>
      <c r="G251" s="5" t="s">
        <v>3228</v>
      </c>
      <c r="H251" s="3" t="s">
        <v>29</v>
      </c>
      <c r="I251" s="3" t="s">
        <v>30</v>
      </c>
      <c r="J251" s="3" t="s">
        <v>30</v>
      </c>
      <c r="K251" s="3">
        <v>2018</v>
      </c>
      <c r="L251" s="3">
        <v>7</v>
      </c>
      <c r="M251" s="3" t="s">
        <v>30</v>
      </c>
      <c r="N251" s="3" t="s">
        <v>30</v>
      </c>
      <c r="O251" s="3" t="s">
        <v>30</v>
      </c>
      <c r="P251" s="3" t="s">
        <v>3229</v>
      </c>
      <c r="Q251" s="3" t="s">
        <v>3202</v>
      </c>
      <c r="R251" s="3" t="s">
        <v>30</v>
      </c>
      <c r="S251" s="3">
        <v>800</v>
      </c>
      <c r="T251" s="3" t="s">
        <v>31</v>
      </c>
      <c r="U251" s="3" t="s">
        <v>30</v>
      </c>
      <c r="V251" s="2">
        <f t="shared" si="3"/>
        <v>2058</v>
      </c>
      <c r="W251" s="2"/>
      <c r="X251" s="2"/>
      <c r="Y251" s="2"/>
      <c r="Z251" s="2"/>
      <c r="AA251" s="2"/>
      <c r="AB251" s="2"/>
      <c r="AC251" s="2"/>
    </row>
    <row r="252" spans="1:29" hidden="1" x14ac:dyDescent="0.35">
      <c r="A252" s="3" t="s">
        <v>3230</v>
      </c>
      <c r="B252" s="3" t="str">
        <f>INDEX('Plant data'!D:D,MATCH($A252,'Plant data'!$A:$A,0))</f>
        <v>Shahre Kord</v>
      </c>
      <c r="C252" s="3" t="str">
        <f>INDEX('Plant data'!E:E,MATCH($A252,'Plant data'!$A:$A,0))</f>
        <v>Chaharmahal and Bakhtiari Province</v>
      </c>
      <c r="D252" s="3" t="str">
        <f>INDEX('Plant data'!F:F,MATCH($A252,'Plant data'!$A:$A,0))</f>
        <v>Iran</v>
      </c>
      <c r="E252" s="3" t="s">
        <v>3231</v>
      </c>
      <c r="F252" s="3" t="s">
        <v>2799</v>
      </c>
      <c r="G252" s="5" t="s">
        <v>3232</v>
      </c>
      <c r="H252" s="3" t="s">
        <v>29</v>
      </c>
      <c r="I252" s="3" t="s">
        <v>30</v>
      </c>
      <c r="J252" s="3" t="s">
        <v>30</v>
      </c>
      <c r="K252" s="3">
        <v>2016</v>
      </c>
      <c r="L252" s="3">
        <v>9</v>
      </c>
      <c r="M252" s="3" t="s">
        <v>30</v>
      </c>
      <c r="N252" s="3" t="s">
        <v>30</v>
      </c>
      <c r="O252" s="3" t="s">
        <v>30</v>
      </c>
      <c r="P252" s="3" t="s">
        <v>30</v>
      </c>
      <c r="Q252" s="3" t="s">
        <v>41</v>
      </c>
      <c r="R252" s="3" t="s">
        <v>2790</v>
      </c>
      <c r="S252" s="3">
        <v>800</v>
      </c>
      <c r="T252" s="3" t="s">
        <v>31</v>
      </c>
      <c r="U252" s="3" t="s">
        <v>30</v>
      </c>
      <c r="V252" s="2">
        <f t="shared" si="3"/>
        <v>2056</v>
      </c>
      <c r="W252" s="2"/>
      <c r="X252" s="2"/>
      <c r="Y252" s="2"/>
      <c r="Z252" s="2"/>
      <c r="AA252" s="2"/>
      <c r="AB252" s="2"/>
      <c r="AC252" s="2"/>
    </row>
    <row r="253" spans="1:29" hidden="1" x14ac:dyDescent="0.35">
      <c r="A253" s="3" t="s">
        <v>3233</v>
      </c>
      <c r="B253" s="3" t="str">
        <f>INDEX('Plant data'!D:D,MATCH($A253,'Plant data'!$A:$A,0))</f>
        <v>Sirjan</v>
      </c>
      <c r="C253" s="3" t="str">
        <f>INDEX('Plant data'!E:E,MATCH($A253,'Plant data'!$A:$A,0))</f>
        <v>Kerman</v>
      </c>
      <c r="D253" s="3" t="str">
        <f>INDEX('Plant data'!F:F,MATCH($A253,'Plant data'!$A:$A,0))</f>
        <v>Iran</v>
      </c>
      <c r="E253" s="3" t="s">
        <v>3234</v>
      </c>
      <c r="F253" s="3" t="s">
        <v>3235</v>
      </c>
      <c r="G253" s="5" t="s">
        <v>3236</v>
      </c>
      <c r="H253" s="3" t="s">
        <v>29</v>
      </c>
      <c r="I253" s="3" t="s">
        <v>30</v>
      </c>
      <c r="J253" s="3" t="s">
        <v>30</v>
      </c>
      <c r="K253" s="3">
        <v>2015</v>
      </c>
      <c r="L253" s="3">
        <v>10</v>
      </c>
      <c r="M253" s="3" t="s">
        <v>30</v>
      </c>
      <c r="N253" s="3" t="s">
        <v>30</v>
      </c>
      <c r="O253" s="3" t="s">
        <v>30</v>
      </c>
      <c r="P253" s="3" t="s">
        <v>3152</v>
      </c>
      <c r="Q253" s="3" t="s">
        <v>41</v>
      </c>
      <c r="R253" s="3" t="s">
        <v>2790</v>
      </c>
      <c r="S253" s="3">
        <v>1700</v>
      </c>
      <c r="T253" s="3" t="s">
        <v>31</v>
      </c>
      <c r="U253" s="3" t="s">
        <v>30</v>
      </c>
      <c r="V253" s="2">
        <f t="shared" si="3"/>
        <v>2055</v>
      </c>
      <c r="W253" s="2"/>
      <c r="X253" s="2"/>
      <c r="Y253" s="2"/>
      <c r="Z253" s="2"/>
      <c r="AA253" s="2"/>
      <c r="AB253" s="2"/>
      <c r="AC253" s="2"/>
    </row>
    <row r="254" spans="1:29" hidden="1" x14ac:dyDescent="0.35">
      <c r="A254" s="3" t="s">
        <v>3233</v>
      </c>
      <c r="B254" s="3" t="str">
        <f>INDEX('Plant data'!D:D,MATCH($A254,'Plant data'!$A:$A,0))</f>
        <v>Sirjan</v>
      </c>
      <c r="C254" s="3" t="str">
        <f>INDEX('Plant data'!E:E,MATCH($A254,'Plant data'!$A:$A,0))</f>
        <v>Kerman</v>
      </c>
      <c r="D254" s="3" t="str">
        <f>INDEX('Plant data'!F:F,MATCH($A254,'Plant data'!$A:$A,0))</f>
        <v>Iran</v>
      </c>
      <c r="E254" s="3" t="s">
        <v>3237</v>
      </c>
      <c r="F254" s="3" t="s">
        <v>3238</v>
      </c>
      <c r="G254" s="5" t="s">
        <v>3236</v>
      </c>
      <c r="H254" s="3" t="s">
        <v>29</v>
      </c>
      <c r="I254" s="3" t="s">
        <v>30</v>
      </c>
      <c r="J254" s="3" t="s">
        <v>30</v>
      </c>
      <c r="K254" s="3">
        <v>2018</v>
      </c>
      <c r="L254" s="3">
        <v>7</v>
      </c>
      <c r="M254" s="3" t="s">
        <v>30</v>
      </c>
      <c r="N254" s="3" t="s">
        <v>30</v>
      </c>
      <c r="O254" s="3" t="s">
        <v>30</v>
      </c>
      <c r="P254" s="3" t="s">
        <v>30</v>
      </c>
      <c r="Q254" s="3" t="s">
        <v>41</v>
      </c>
      <c r="R254" s="3" t="s">
        <v>2790</v>
      </c>
      <c r="S254" s="3">
        <v>1700</v>
      </c>
      <c r="T254" s="3" t="s">
        <v>31</v>
      </c>
      <c r="U254" s="3" t="s">
        <v>30</v>
      </c>
      <c r="V254" s="2">
        <f t="shared" si="3"/>
        <v>2058</v>
      </c>
      <c r="W254" s="2"/>
      <c r="X254" s="2"/>
      <c r="Y254" s="2"/>
      <c r="Z254" s="2"/>
      <c r="AA254" s="2"/>
      <c r="AB254" s="2"/>
      <c r="AC254" s="2"/>
    </row>
    <row r="255" spans="1:29" hidden="1" x14ac:dyDescent="0.35">
      <c r="A255" s="3" t="s">
        <v>3233</v>
      </c>
      <c r="B255" s="3" t="str">
        <f>INDEX('Plant data'!D:D,MATCH($A255,'Plant data'!$A:$A,0))</f>
        <v>Sirjan</v>
      </c>
      <c r="C255" s="3" t="str">
        <f>INDEX('Plant data'!E:E,MATCH($A255,'Plant data'!$A:$A,0))</f>
        <v>Kerman</v>
      </c>
      <c r="D255" s="3" t="str">
        <f>INDEX('Plant data'!F:F,MATCH($A255,'Plant data'!$A:$A,0))</f>
        <v>Iran</v>
      </c>
      <c r="E255" s="3" t="s">
        <v>3239</v>
      </c>
      <c r="F255" s="3" t="s">
        <v>3240</v>
      </c>
      <c r="G255" s="5" t="s">
        <v>3236</v>
      </c>
      <c r="H255" s="3" t="s">
        <v>29</v>
      </c>
      <c r="I255" s="3" t="s">
        <v>30</v>
      </c>
      <c r="J255" s="3">
        <v>2019</v>
      </c>
      <c r="K255" s="3">
        <v>2024</v>
      </c>
      <c r="L255" s="3">
        <v>1</v>
      </c>
      <c r="M255" s="3" t="s">
        <v>30</v>
      </c>
      <c r="N255" s="3" t="s">
        <v>30</v>
      </c>
      <c r="O255" s="3" t="s">
        <v>30</v>
      </c>
      <c r="P255" s="3" t="s">
        <v>30</v>
      </c>
      <c r="Q255" s="3" t="s">
        <v>41</v>
      </c>
      <c r="R255" s="3" t="s">
        <v>2790</v>
      </c>
      <c r="S255" s="3">
        <v>1850</v>
      </c>
      <c r="T255" s="3" t="s">
        <v>31</v>
      </c>
      <c r="U255" s="3" t="s">
        <v>30</v>
      </c>
      <c r="V255" s="2">
        <f t="shared" si="3"/>
        <v>2064</v>
      </c>
      <c r="W255" s="2"/>
      <c r="X255" s="2"/>
      <c r="Y255" s="2"/>
      <c r="Z255" s="2"/>
      <c r="AA255" s="2"/>
      <c r="AB255" s="2"/>
      <c r="AC255" s="2"/>
    </row>
    <row r="256" spans="1:29" hidden="1" x14ac:dyDescent="0.35">
      <c r="A256" s="3" t="s">
        <v>3241</v>
      </c>
      <c r="B256" s="3" t="e">
        <f>INDEX(#REF!,MATCH($A256,#REF!,0))</f>
        <v>#REF!</v>
      </c>
      <c r="C256" s="3" t="e">
        <f>INDEX(#REF!,MATCH($A256,#REF!,0))</f>
        <v>#REF!</v>
      </c>
      <c r="D256" s="3" t="e">
        <f>INDEX(#REF!,MATCH($A256,#REF!,0))</f>
        <v>#REF!</v>
      </c>
      <c r="E256" s="3" t="s">
        <v>3242</v>
      </c>
      <c r="F256" s="3" t="s">
        <v>2799</v>
      </c>
      <c r="G256" s="5" t="s">
        <v>3243</v>
      </c>
      <c r="H256" s="3" t="s">
        <v>313</v>
      </c>
      <c r="I256" s="3" t="s">
        <v>30</v>
      </c>
      <c r="J256" s="3" t="s">
        <v>30</v>
      </c>
      <c r="K256" s="3" t="s">
        <v>30</v>
      </c>
      <c r="L256" s="3" t="s">
        <v>30</v>
      </c>
      <c r="M256" s="3" t="s">
        <v>30</v>
      </c>
      <c r="N256" s="3" t="s">
        <v>30</v>
      </c>
      <c r="O256" s="3" t="s">
        <v>30</v>
      </c>
      <c r="P256" s="3" t="s">
        <v>3244</v>
      </c>
      <c r="Q256" s="3" t="s">
        <v>41</v>
      </c>
      <c r="R256" s="3" t="s">
        <v>2790</v>
      </c>
      <c r="S256" s="3">
        <v>1200</v>
      </c>
      <c r="T256" s="3" t="s">
        <v>31</v>
      </c>
      <c r="U256" s="8" t="s">
        <v>30</v>
      </c>
      <c r="V256" s="2" t="str">
        <f t="shared" si="3"/>
        <v/>
      </c>
      <c r="W256" s="2"/>
      <c r="X256" s="2"/>
      <c r="Y256" s="2"/>
      <c r="Z256" s="2"/>
      <c r="AA256" s="2"/>
      <c r="AB256" s="2"/>
      <c r="AC256" s="2"/>
    </row>
    <row r="257" spans="1:29" hidden="1" x14ac:dyDescent="0.35">
      <c r="A257" s="3" t="s">
        <v>3245</v>
      </c>
      <c r="B257" s="3" t="str">
        <f>INDEX('Plant data'!D:D,MATCH($A257,'Plant data'!$A:$A,0))</f>
        <v>Torbat Heydariyeh</v>
      </c>
      <c r="C257" s="3" t="str">
        <f>INDEX('Plant data'!E:E,MATCH($A257,'Plant data'!$A:$A,0))</f>
        <v>Razavi Khorasan</v>
      </c>
      <c r="D257" s="3" t="str">
        <f>INDEX('Plant data'!F:F,MATCH($A257,'Plant data'!$A:$A,0))</f>
        <v>Iran</v>
      </c>
      <c r="E257" s="3" t="s">
        <v>3246</v>
      </c>
      <c r="F257" s="3" t="s">
        <v>2799</v>
      </c>
      <c r="G257" s="5" t="s">
        <v>3247</v>
      </c>
      <c r="H257" s="3" t="s">
        <v>224</v>
      </c>
      <c r="I257" s="3" t="s">
        <v>30</v>
      </c>
      <c r="J257" s="3">
        <v>2021</v>
      </c>
      <c r="K257" s="3" t="s">
        <v>30</v>
      </c>
      <c r="L257" s="3" t="s">
        <v>30</v>
      </c>
      <c r="M257" s="3" t="s">
        <v>30</v>
      </c>
      <c r="N257" s="3" t="s">
        <v>30</v>
      </c>
      <c r="O257" s="3" t="s">
        <v>30</v>
      </c>
      <c r="P257" s="3" t="s">
        <v>30</v>
      </c>
      <c r="Q257" s="3" t="s">
        <v>41</v>
      </c>
      <c r="R257" s="3" t="s">
        <v>2790</v>
      </c>
      <c r="S257" s="3">
        <v>1850</v>
      </c>
      <c r="T257" s="3" t="s">
        <v>31</v>
      </c>
      <c r="U257" s="8" t="s">
        <v>30</v>
      </c>
      <c r="V257" s="2" t="str">
        <f t="shared" si="3"/>
        <v/>
      </c>
      <c r="W257" s="2"/>
      <c r="X257" s="2"/>
      <c r="Y257" s="2"/>
      <c r="Z257" s="2"/>
      <c r="AA257" s="2"/>
      <c r="AB257" s="2"/>
      <c r="AC257" s="2"/>
    </row>
    <row r="258" spans="1:29" hidden="1" x14ac:dyDescent="0.35">
      <c r="A258" s="3" t="s">
        <v>3248</v>
      </c>
      <c r="B258" s="3" t="str">
        <f>INDEX('Plant data'!D:D,MATCH($A258,'Plant data'!$A:$A,0))</f>
        <v>Bonab</v>
      </c>
      <c r="C258" s="3" t="str">
        <f>INDEX('Plant data'!E:E,MATCH($A258,'Plant data'!$A:$A,0))</f>
        <v>East Azerbaijan</v>
      </c>
      <c r="D258" s="3" t="str">
        <f>INDEX('Plant data'!F:F,MATCH($A258,'Plant data'!$A:$A,0))</f>
        <v>Iran</v>
      </c>
      <c r="E258" s="3" t="s">
        <v>3249</v>
      </c>
      <c r="F258" s="3" t="s">
        <v>2799</v>
      </c>
      <c r="G258" s="5" t="s">
        <v>3250</v>
      </c>
      <c r="H258" s="3" t="s">
        <v>224</v>
      </c>
      <c r="I258" s="3" t="s">
        <v>30</v>
      </c>
      <c r="J258" s="3" t="s">
        <v>30</v>
      </c>
      <c r="K258" s="3">
        <v>2025</v>
      </c>
      <c r="L258" s="3">
        <v>0</v>
      </c>
      <c r="M258" s="3" t="s">
        <v>30</v>
      </c>
      <c r="N258" s="3" t="s">
        <v>30</v>
      </c>
      <c r="O258" s="3" t="s">
        <v>30</v>
      </c>
      <c r="P258" s="3" t="s">
        <v>41</v>
      </c>
      <c r="Q258" s="3" t="s">
        <v>30</v>
      </c>
      <c r="R258" s="3" t="s">
        <v>30</v>
      </c>
      <c r="S258" s="3">
        <v>150</v>
      </c>
      <c r="T258" s="8" t="s">
        <v>31</v>
      </c>
      <c r="U258" s="8" t="s">
        <v>30</v>
      </c>
      <c r="V258" s="2">
        <f t="shared" si="3"/>
        <v>2065</v>
      </c>
      <c r="W258" s="2"/>
      <c r="X258" s="2"/>
      <c r="Y258" s="2"/>
      <c r="Z258" s="2"/>
      <c r="AA258" s="2"/>
      <c r="AB258" s="2"/>
      <c r="AC258" s="2"/>
    </row>
    <row r="259" spans="1:29" hidden="1" x14ac:dyDescent="0.35">
      <c r="A259" s="3" t="s">
        <v>3251</v>
      </c>
      <c r="B259" s="3" t="e">
        <f>INDEX(#REF!,MATCH($A259,#REF!,0))</f>
        <v>#REF!</v>
      </c>
      <c r="C259" s="3" t="e">
        <f>INDEX(#REF!,MATCH($A259,#REF!,0))</f>
        <v>#REF!</v>
      </c>
      <c r="D259" s="3" t="e">
        <f>INDEX(#REF!,MATCH($A259,#REF!,0))</f>
        <v>#REF!</v>
      </c>
      <c r="E259" s="3" t="s">
        <v>3252</v>
      </c>
      <c r="F259" s="3" t="s">
        <v>2799</v>
      </c>
      <c r="G259" s="5" t="s">
        <v>3253</v>
      </c>
      <c r="H259" s="3" t="s">
        <v>313</v>
      </c>
      <c r="I259" s="3">
        <v>2020</v>
      </c>
      <c r="J259" s="3" t="s">
        <v>30</v>
      </c>
      <c r="K259" s="3" t="s">
        <v>30</v>
      </c>
      <c r="L259" s="3" t="s">
        <v>30</v>
      </c>
      <c r="M259" s="3" t="s">
        <v>30</v>
      </c>
      <c r="N259" s="3" t="s">
        <v>30</v>
      </c>
      <c r="O259" s="3" t="s">
        <v>30</v>
      </c>
      <c r="P259" s="3" t="s">
        <v>30</v>
      </c>
      <c r="Q259" s="3" t="s">
        <v>30</v>
      </c>
      <c r="R259" s="3" t="s">
        <v>30</v>
      </c>
      <c r="S259" s="3">
        <v>250</v>
      </c>
      <c r="T259" s="3" t="s">
        <v>31</v>
      </c>
      <c r="U259" s="8" t="s">
        <v>30</v>
      </c>
      <c r="V259" s="2" t="str">
        <f t="shared" ref="V259:V322" si="4">IFERROR(K259+40,"")</f>
        <v/>
      </c>
      <c r="W259" s="2"/>
      <c r="X259" s="2"/>
      <c r="Y259" s="2"/>
      <c r="Z259" s="2"/>
      <c r="AA259" s="2"/>
      <c r="AB259" s="2"/>
      <c r="AC259" s="2"/>
    </row>
    <row r="260" spans="1:29" hidden="1" x14ac:dyDescent="0.35">
      <c r="A260" s="3" t="s">
        <v>3251</v>
      </c>
      <c r="B260" s="3" t="str">
        <f>INDEX('Plant data'!D:D,MATCH($A260,'Plant data'!$A:$A,0))</f>
        <v>Yazd</v>
      </c>
      <c r="C260" s="3" t="str">
        <f>INDEX('Plant data'!E:E,MATCH($A260,'Plant data'!$A:$A,0))</f>
        <v>Yazd</v>
      </c>
      <c r="D260" s="3" t="str">
        <f>INDEX('Plant data'!F:F,MATCH($A260,'Plant data'!$A:$A,0))</f>
        <v>Iran</v>
      </c>
      <c r="E260" s="3" t="s">
        <v>3254</v>
      </c>
      <c r="F260" s="3" t="s">
        <v>2832</v>
      </c>
      <c r="G260" s="5" t="s">
        <v>3253</v>
      </c>
      <c r="H260" s="3" t="s">
        <v>224</v>
      </c>
      <c r="I260" s="3" t="s">
        <v>30</v>
      </c>
      <c r="J260" s="3" t="s">
        <v>30</v>
      </c>
      <c r="K260" s="3" t="s">
        <v>30</v>
      </c>
      <c r="L260" s="3" t="s">
        <v>30</v>
      </c>
      <c r="M260" s="3" t="s">
        <v>30</v>
      </c>
      <c r="N260" s="3" t="s">
        <v>30</v>
      </c>
      <c r="O260" s="3" t="s">
        <v>30</v>
      </c>
      <c r="P260" s="3" t="s">
        <v>30</v>
      </c>
      <c r="Q260" s="3" t="s">
        <v>30</v>
      </c>
      <c r="R260" s="3" t="s">
        <v>30</v>
      </c>
      <c r="S260" s="3">
        <v>450</v>
      </c>
      <c r="T260" s="3" t="s">
        <v>31</v>
      </c>
      <c r="U260" s="8" t="s">
        <v>30</v>
      </c>
      <c r="V260" s="2" t="str">
        <f t="shared" si="4"/>
        <v/>
      </c>
      <c r="W260" s="2"/>
      <c r="X260" s="2"/>
      <c r="Y260" s="2"/>
      <c r="Z260" s="2"/>
      <c r="AA260" s="2"/>
      <c r="AB260" s="2"/>
      <c r="AC260" s="2"/>
    </row>
    <row r="261" spans="1:29" hidden="1" x14ac:dyDescent="0.35">
      <c r="A261" s="3" t="s">
        <v>2119</v>
      </c>
      <c r="B261" s="3" t="e">
        <f>INDEX(#REF!,MATCH($A261,#REF!,0))</f>
        <v>#REF!</v>
      </c>
      <c r="C261" s="3" t="e">
        <f>INDEX(#REF!,MATCH($A261,#REF!,0))</f>
        <v>#REF!</v>
      </c>
      <c r="D261" s="3" t="e">
        <f>INDEX(#REF!,MATCH($A261,#REF!,0))</f>
        <v>#REF!</v>
      </c>
      <c r="E261" s="3" t="s">
        <v>3255</v>
      </c>
      <c r="F261" s="3" t="s">
        <v>2799</v>
      </c>
      <c r="G261" s="5" t="s">
        <v>2121</v>
      </c>
      <c r="H261" s="3" t="s">
        <v>313</v>
      </c>
      <c r="I261" s="4">
        <v>45017</v>
      </c>
      <c r="J261" s="3" t="s">
        <v>30</v>
      </c>
      <c r="K261" s="3" t="s">
        <v>30</v>
      </c>
      <c r="L261" s="3" t="s">
        <v>30</v>
      </c>
      <c r="M261" s="3" t="s">
        <v>30</v>
      </c>
      <c r="N261" s="3" t="s">
        <v>30</v>
      </c>
      <c r="O261" s="3" t="s">
        <v>30</v>
      </c>
      <c r="P261" s="3" t="s">
        <v>30</v>
      </c>
      <c r="Q261" s="3" t="s">
        <v>30</v>
      </c>
      <c r="R261" s="3" t="s">
        <v>30</v>
      </c>
      <c r="S261" s="3">
        <v>2500</v>
      </c>
      <c r="T261" s="8" t="s">
        <v>31</v>
      </c>
      <c r="U261" s="3" t="s">
        <v>2794</v>
      </c>
      <c r="V261" s="2" t="str">
        <f t="shared" si="4"/>
        <v/>
      </c>
      <c r="W261" s="2"/>
      <c r="X261" s="2"/>
      <c r="Y261" s="2"/>
      <c r="Z261" s="2"/>
      <c r="AA261" s="2"/>
      <c r="AB261" s="2"/>
      <c r="AC261" s="2"/>
    </row>
    <row r="262" spans="1:29" hidden="1" x14ac:dyDescent="0.35">
      <c r="A262" s="3" t="s">
        <v>3256</v>
      </c>
      <c r="B262" s="3" t="e">
        <f>INDEX(#REF!,MATCH($A262,#REF!,0))</f>
        <v>#REF!</v>
      </c>
      <c r="C262" s="3" t="e">
        <f>INDEX(#REF!,MATCH($A262,#REF!,0))</f>
        <v>#REF!</v>
      </c>
      <c r="D262" s="3" t="e">
        <f>INDEX(#REF!,MATCH($A262,#REF!,0))</f>
        <v>#REF!</v>
      </c>
      <c r="E262" s="3" t="s">
        <v>3257</v>
      </c>
      <c r="F262" s="3" t="s">
        <v>2799</v>
      </c>
      <c r="G262" s="3" t="s">
        <v>3258</v>
      </c>
      <c r="H262" s="3" t="s">
        <v>313</v>
      </c>
      <c r="I262" s="3">
        <v>2023</v>
      </c>
      <c r="J262" s="3" t="s">
        <v>30</v>
      </c>
      <c r="K262" s="3">
        <v>2030</v>
      </c>
      <c r="L262" s="8"/>
      <c r="M262" s="3" t="s">
        <v>30</v>
      </c>
      <c r="N262" s="3" t="s">
        <v>30</v>
      </c>
      <c r="O262" s="3" t="s">
        <v>30</v>
      </c>
      <c r="P262" s="3" t="s">
        <v>3259</v>
      </c>
      <c r="Q262" s="3" t="s">
        <v>30</v>
      </c>
      <c r="R262" s="3" t="s">
        <v>30</v>
      </c>
      <c r="S262" s="3">
        <v>2500</v>
      </c>
      <c r="T262" s="8" t="s">
        <v>31</v>
      </c>
      <c r="U262" s="8" t="s">
        <v>30</v>
      </c>
      <c r="V262" s="2">
        <f t="shared" si="4"/>
        <v>2070</v>
      </c>
      <c r="W262" s="2"/>
      <c r="X262" s="2"/>
      <c r="Y262" s="2"/>
      <c r="Z262" s="2"/>
      <c r="AA262" s="2"/>
      <c r="AB262" s="2"/>
      <c r="AC262" s="2"/>
    </row>
    <row r="263" spans="1:29" hidden="1" x14ac:dyDescent="0.35">
      <c r="A263" s="3" t="s">
        <v>2134</v>
      </c>
      <c r="B263" s="3" t="str">
        <f>INDEX('Plant data'!D:D,MATCH($A263,'Plant data'!$A:$A,0))</f>
        <v>Fukuyama</v>
      </c>
      <c r="C263" s="3" t="str">
        <f>INDEX('Plant data'!E:E,MATCH($A263,'Plant data'!$A:$A,0))</f>
        <v>Hiroshima</v>
      </c>
      <c r="D263" s="3" t="str">
        <f>INDEX('Plant data'!F:F,MATCH($A263,'Plant data'!$A:$A,0))</f>
        <v>Japan</v>
      </c>
      <c r="E263" s="3" t="s">
        <v>3260</v>
      </c>
      <c r="F263" s="3" t="s">
        <v>2786</v>
      </c>
      <c r="G263" s="5" t="s">
        <v>2136</v>
      </c>
      <c r="H263" s="3" t="s">
        <v>29</v>
      </c>
      <c r="I263" s="3" t="s">
        <v>30</v>
      </c>
      <c r="J263" s="3" t="s">
        <v>30</v>
      </c>
      <c r="K263" s="3">
        <v>2009</v>
      </c>
      <c r="L263" s="3">
        <v>16</v>
      </c>
      <c r="M263" s="3" t="s">
        <v>30</v>
      </c>
      <c r="N263" s="3" t="s">
        <v>30</v>
      </c>
      <c r="O263" s="3" t="s">
        <v>30</v>
      </c>
      <c r="P263" s="3" t="s">
        <v>3261</v>
      </c>
      <c r="Q263" s="3" t="s">
        <v>3262</v>
      </c>
      <c r="R263" s="3" t="s">
        <v>3263</v>
      </c>
      <c r="S263" s="3">
        <v>190</v>
      </c>
      <c r="T263" s="8" t="s">
        <v>31</v>
      </c>
      <c r="U263" s="3" t="s">
        <v>2830</v>
      </c>
      <c r="V263" s="2">
        <f t="shared" si="4"/>
        <v>2049</v>
      </c>
      <c r="W263" s="2"/>
      <c r="X263" s="2"/>
      <c r="Y263" s="2"/>
      <c r="Z263" s="2"/>
      <c r="AA263" s="2"/>
      <c r="AB263" s="2"/>
      <c r="AC263" s="2"/>
    </row>
    <row r="264" spans="1:29" hidden="1" x14ac:dyDescent="0.35">
      <c r="A264" s="3" t="s">
        <v>2142</v>
      </c>
      <c r="B264" s="3" t="str">
        <f>INDEX('Plant data'!D:D,MATCH($A264,'Plant data'!$A:$A,0))</f>
        <v>Kakogawa</v>
      </c>
      <c r="C264" s="3" t="str">
        <f>INDEX('Plant data'!E:E,MATCH($A264,'Plant data'!$A:$A,0))</f>
        <v>Hyogo</v>
      </c>
      <c r="D264" s="3" t="str">
        <f>INDEX('Plant data'!F:F,MATCH($A264,'Plant data'!$A:$A,0))</f>
        <v>Japan</v>
      </c>
      <c r="E264" s="3" t="s">
        <v>3264</v>
      </c>
      <c r="F264" s="3" t="s">
        <v>2799</v>
      </c>
      <c r="G264" s="5" t="s">
        <v>2144</v>
      </c>
      <c r="H264" s="3" t="s">
        <v>29</v>
      </c>
      <c r="I264" s="3" t="s">
        <v>30</v>
      </c>
      <c r="J264" s="3" t="s">
        <v>30</v>
      </c>
      <c r="K264" s="3">
        <v>2001</v>
      </c>
      <c r="L264" s="3">
        <v>24</v>
      </c>
      <c r="M264" s="3" t="s">
        <v>30</v>
      </c>
      <c r="N264" s="3" t="s">
        <v>30</v>
      </c>
      <c r="O264" s="3" t="s">
        <v>30</v>
      </c>
      <c r="P264" s="3" t="s">
        <v>3265</v>
      </c>
      <c r="Q264" s="3" t="s">
        <v>3262</v>
      </c>
      <c r="R264" s="3" t="s">
        <v>3263</v>
      </c>
      <c r="S264" s="3">
        <v>16</v>
      </c>
      <c r="T264" s="8" t="s">
        <v>31</v>
      </c>
      <c r="U264" s="3" t="s">
        <v>2830</v>
      </c>
      <c r="V264" s="2">
        <f t="shared" si="4"/>
        <v>2041</v>
      </c>
      <c r="W264" s="2"/>
      <c r="X264" s="2"/>
      <c r="Y264" s="2"/>
      <c r="Z264" s="2"/>
      <c r="AA264" s="2"/>
      <c r="AB264" s="2"/>
      <c r="AC264" s="2"/>
    </row>
    <row r="265" spans="1:29" hidden="1" x14ac:dyDescent="0.35">
      <c r="A265" s="3" t="s">
        <v>3266</v>
      </c>
      <c r="B265" s="3" t="str">
        <f>INDEX('Plant data'!D:D,MATCH($A265,'Plant data'!$A:$A,0))</f>
        <v>Himeji</v>
      </c>
      <c r="C265" s="3" t="str">
        <f>INDEX('Plant data'!E:E,MATCH($A265,'Plant data'!$A:$A,0))</f>
        <v>Hyogo</v>
      </c>
      <c r="D265" s="3" t="str">
        <f>INDEX('Plant data'!F:F,MATCH($A265,'Plant data'!$A:$A,0))</f>
        <v>Japan</v>
      </c>
      <c r="E265" s="3" t="s">
        <v>3267</v>
      </c>
      <c r="F265" s="3" t="s">
        <v>2786</v>
      </c>
      <c r="G265" s="5" t="s">
        <v>3268</v>
      </c>
      <c r="H265" s="3" t="s">
        <v>29</v>
      </c>
      <c r="I265" s="3" t="s">
        <v>30</v>
      </c>
      <c r="J265" s="3" t="s">
        <v>30</v>
      </c>
      <c r="K265" s="3">
        <v>2000</v>
      </c>
      <c r="L265" s="3">
        <v>25</v>
      </c>
      <c r="M265" s="3" t="s">
        <v>30</v>
      </c>
      <c r="N265" s="3" t="s">
        <v>30</v>
      </c>
      <c r="O265" s="3" t="s">
        <v>30</v>
      </c>
      <c r="P265" s="3" t="s">
        <v>3261</v>
      </c>
      <c r="Q265" s="3" t="s">
        <v>3262</v>
      </c>
      <c r="R265" s="3" t="s">
        <v>3263</v>
      </c>
      <c r="S265" s="3">
        <v>190</v>
      </c>
      <c r="T265" s="8" t="s">
        <v>31</v>
      </c>
      <c r="U265" s="3" t="s">
        <v>2830</v>
      </c>
      <c r="V265" s="2">
        <f t="shared" si="4"/>
        <v>2040</v>
      </c>
      <c r="W265" s="2"/>
      <c r="X265" s="2"/>
      <c r="Y265" s="2"/>
      <c r="Z265" s="2"/>
      <c r="AA265" s="2"/>
      <c r="AB265" s="2"/>
      <c r="AC265" s="2"/>
    </row>
    <row r="266" spans="1:29" hidden="1" x14ac:dyDescent="0.35">
      <c r="A266" s="3" t="s">
        <v>3266</v>
      </c>
      <c r="B266" s="3" t="str">
        <f>INDEX('Plant data'!D:D,MATCH($A266,'Plant data'!$A:$A,0))</f>
        <v>Himeji</v>
      </c>
      <c r="C266" s="3" t="str">
        <f>INDEX('Plant data'!E:E,MATCH($A266,'Plant data'!$A:$A,0))</f>
        <v>Hyogo</v>
      </c>
      <c r="D266" s="3" t="str">
        <f>INDEX('Plant data'!F:F,MATCH($A266,'Plant data'!$A:$A,0))</f>
        <v>Japan</v>
      </c>
      <c r="E266" s="3" t="s">
        <v>3269</v>
      </c>
      <c r="F266" s="3" t="s">
        <v>2793</v>
      </c>
      <c r="G266" s="5" t="s">
        <v>3268</v>
      </c>
      <c r="H266" s="3" t="s">
        <v>29</v>
      </c>
      <c r="I266" s="3" t="s">
        <v>30</v>
      </c>
      <c r="J266" s="3" t="s">
        <v>30</v>
      </c>
      <c r="K266" s="3">
        <v>2005</v>
      </c>
      <c r="L266" s="3">
        <v>20</v>
      </c>
      <c r="M266" s="3" t="s">
        <v>30</v>
      </c>
      <c r="N266" s="3" t="s">
        <v>30</v>
      </c>
      <c r="O266" s="3" t="s">
        <v>30</v>
      </c>
      <c r="P266" s="3" t="s">
        <v>3261</v>
      </c>
      <c r="Q266" s="3" t="s">
        <v>3262</v>
      </c>
      <c r="R266" s="3" t="s">
        <v>3263</v>
      </c>
      <c r="S266" s="3">
        <v>190</v>
      </c>
      <c r="T266" s="8" t="s">
        <v>31</v>
      </c>
      <c r="U266" s="3" t="s">
        <v>2830</v>
      </c>
      <c r="V266" s="2">
        <f t="shared" si="4"/>
        <v>2045</v>
      </c>
      <c r="W266" s="2"/>
      <c r="X266" s="2"/>
      <c r="Y266" s="2"/>
      <c r="Z266" s="2"/>
      <c r="AA266" s="2"/>
      <c r="AB266" s="2"/>
      <c r="AC266" s="2"/>
    </row>
    <row r="267" spans="1:29" hidden="1" x14ac:dyDescent="0.35">
      <c r="A267" s="3" t="s">
        <v>3266</v>
      </c>
      <c r="B267" s="3" t="str">
        <f>INDEX('Plant data'!D:D,MATCH($A267,'Plant data'!$A:$A,0))</f>
        <v>Himeji</v>
      </c>
      <c r="C267" s="3" t="str">
        <f>INDEX('Plant data'!E:E,MATCH($A267,'Plant data'!$A:$A,0))</f>
        <v>Hyogo</v>
      </c>
      <c r="D267" s="3" t="str">
        <f>INDEX('Plant data'!F:F,MATCH($A267,'Plant data'!$A:$A,0))</f>
        <v>Japan</v>
      </c>
      <c r="E267" s="3" t="s">
        <v>3270</v>
      </c>
      <c r="F267" s="3" t="s">
        <v>2796</v>
      </c>
      <c r="G267" s="5" t="s">
        <v>3268</v>
      </c>
      <c r="H267" s="3" t="s">
        <v>29</v>
      </c>
      <c r="I267" s="3" t="s">
        <v>30</v>
      </c>
      <c r="J267" s="3" t="s">
        <v>30</v>
      </c>
      <c r="K267" s="3">
        <v>2008</v>
      </c>
      <c r="L267" s="3">
        <v>17</v>
      </c>
      <c r="M267" s="3" t="s">
        <v>30</v>
      </c>
      <c r="N267" s="3" t="s">
        <v>30</v>
      </c>
      <c r="O267" s="3" t="s">
        <v>30</v>
      </c>
      <c r="P267" s="3" t="s">
        <v>3261</v>
      </c>
      <c r="Q267" s="3" t="s">
        <v>3262</v>
      </c>
      <c r="R267" s="3" t="s">
        <v>3263</v>
      </c>
      <c r="S267" s="3">
        <v>190</v>
      </c>
      <c r="T267" s="8" t="s">
        <v>31</v>
      </c>
      <c r="U267" s="3" t="s">
        <v>2830</v>
      </c>
      <c r="V267" s="2">
        <f t="shared" si="4"/>
        <v>2048</v>
      </c>
      <c r="W267" s="2"/>
      <c r="X267" s="2"/>
      <c r="Y267" s="2"/>
      <c r="Z267" s="2"/>
      <c r="AA267" s="2"/>
      <c r="AB267" s="2"/>
      <c r="AC267" s="2"/>
    </row>
    <row r="268" spans="1:29" hidden="1" x14ac:dyDescent="0.35">
      <c r="A268" s="3" t="s">
        <v>3271</v>
      </c>
      <c r="B268" s="3" t="str">
        <f>INDEX('Plant data'!D:D,MATCH($A268,'Plant data'!$A:$A,0))</f>
        <v>Kinango</v>
      </c>
      <c r="C268" s="3" t="str">
        <f>INDEX('Plant data'!E:E,MATCH($A268,'Plant data'!$A:$A,0))</f>
        <v>Kwale County</v>
      </c>
      <c r="D268" s="3" t="str">
        <f>INDEX('Plant data'!F:F,MATCH($A268,'Plant data'!$A:$A,0))</f>
        <v>Kenya</v>
      </c>
      <c r="E268" s="3" t="s">
        <v>3272</v>
      </c>
      <c r="F268" s="3" t="s">
        <v>2799</v>
      </c>
      <c r="G268" s="5" t="s">
        <v>3273</v>
      </c>
      <c r="H268" s="3" t="s">
        <v>29</v>
      </c>
      <c r="I268" s="3" t="s">
        <v>30</v>
      </c>
      <c r="J268" s="4">
        <v>43313</v>
      </c>
      <c r="K268" s="3">
        <v>2022</v>
      </c>
      <c r="L268" s="3">
        <v>3</v>
      </c>
      <c r="M268" s="3" t="s">
        <v>30</v>
      </c>
      <c r="N268" s="3" t="s">
        <v>30</v>
      </c>
      <c r="O268" s="3" t="s">
        <v>30</v>
      </c>
      <c r="P268" s="3" t="s">
        <v>30</v>
      </c>
      <c r="Q268" s="3" t="s">
        <v>30</v>
      </c>
      <c r="R268" s="3" t="s">
        <v>30</v>
      </c>
      <c r="S268" s="3">
        <v>500</v>
      </c>
      <c r="T268" s="3" t="s">
        <v>31</v>
      </c>
      <c r="U268" s="3" t="s">
        <v>30</v>
      </c>
      <c r="V268" s="2">
        <f t="shared" si="4"/>
        <v>2062</v>
      </c>
      <c r="W268" s="2"/>
      <c r="X268" s="2"/>
      <c r="Y268" s="2"/>
      <c r="Z268" s="2"/>
      <c r="AA268" s="2"/>
      <c r="AB268" s="2"/>
      <c r="AC268" s="2"/>
    </row>
    <row r="269" spans="1:29" hidden="1" x14ac:dyDescent="0.35">
      <c r="A269" s="3" t="s">
        <v>2188</v>
      </c>
      <c r="B269" s="3" t="str">
        <f>INDEX('Plant data'!D:D,MATCH($A269,'Plant data'!$A:$A,0))</f>
        <v>Chongjin</v>
      </c>
      <c r="C269" s="3" t="str">
        <f>INDEX('Plant data'!E:E,MATCH($A269,'Plant data'!$A:$A,0))</f>
        <v>North Hamgyeong</v>
      </c>
      <c r="D269" s="3" t="str">
        <f>INDEX('Plant data'!F:F,MATCH($A269,'Plant data'!$A:$A,0))</f>
        <v>North Korea</v>
      </c>
      <c r="E269" s="3" t="s">
        <v>3274</v>
      </c>
      <c r="F269" s="3" t="s">
        <v>2799</v>
      </c>
      <c r="G269" s="3" t="s">
        <v>2190</v>
      </c>
      <c r="H269" s="3" t="s">
        <v>29</v>
      </c>
      <c r="I269" s="3" t="s">
        <v>30</v>
      </c>
      <c r="J269" s="3" t="s">
        <v>30</v>
      </c>
      <c r="K269" s="3">
        <v>1939</v>
      </c>
      <c r="L269" s="3">
        <v>86</v>
      </c>
      <c r="M269" s="3" t="s">
        <v>30</v>
      </c>
      <c r="N269" s="3" t="s">
        <v>30</v>
      </c>
      <c r="O269" s="3" t="s">
        <v>30</v>
      </c>
      <c r="P269" s="3" t="s">
        <v>30</v>
      </c>
      <c r="Q269" s="3" t="s">
        <v>3275</v>
      </c>
      <c r="R269" s="3" t="s">
        <v>2829</v>
      </c>
      <c r="S269" s="8" t="s">
        <v>2841</v>
      </c>
      <c r="T269" s="8" t="s">
        <v>31</v>
      </c>
      <c r="U269" s="3" t="s">
        <v>2830</v>
      </c>
      <c r="V269" s="2">
        <f t="shared" si="4"/>
        <v>1979</v>
      </c>
      <c r="W269" s="2"/>
      <c r="X269" s="2"/>
      <c r="Y269" s="2"/>
      <c r="Z269" s="2"/>
      <c r="AA269" s="2"/>
      <c r="AB269" s="2"/>
      <c r="AC269" s="2"/>
    </row>
    <row r="270" spans="1:29" hidden="1" x14ac:dyDescent="0.35">
      <c r="A270" s="3" t="s">
        <v>2212</v>
      </c>
      <c r="B270" s="3" t="str">
        <f>INDEX('Plant data'!D:D,MATCH($A270,'Plant data'!$A:$A,0))</f>
        <v>Gwangyang</v>
      </c>
      <c r="C270" s="3" t="str">
        <f>INDEX('Plant data'!E:E,MATCH($A270,'Plant data'!$A:$A,0))</f>
        <v>South Jeolla</v>
      </c>
      <c r="D270" s="3" t="str">
        <f>INDEX('Plant data'!F:F,MATCH($A270,'Plant data'!$A:$A,0))</f>
        <v>South Korea</v>
      </c>
      <c r="E270" s="3" t="s">
        <v>3276</v>
      </c>
      <c r="F270" s="3" t="s">
        <v>2799</v>
      </c>
      <c r="G270" s="5" t="s">
        <v>2214</v>
      </c>
      <c r="H270" s="3" t="s">
        <v>224</v>
      </c>
      <c r="I270" s="3" t="s">
        <v>30</v>
      </c>
      <c r="J270" s="3" t="s">
        <v>30</v>
      </c>
      <c r="K270" s="3">
        <v>2026</v>
      </c>
      <c r="L270" s="8"/>
      <c r="M270" s="3" t="s">
        <v>30</v>
      </c>
      <c r="N270" s="3" t="s">
        <v>30</v>
      </c>
      <c r="O270" s="3" t="s">
        <v>30</v>
      </c>
      <c r="P270" s="3" t="s">
        <v>30</v>
      </c>
      <c r="Q270" s="3" t="s">
        <v>3277</v>
      </c>
      <c r="R270" s="3" t="s">
        <v>3278</v>
      </c>
      <c r="S270" s="3">
        <v>2500</v>
      </c>
      <c r="T270" s="8" t="s">
        <v>31</v>
      </c>
      <c r="U270" s="8" t="s">
        <v>30</v>
      </c>
      <c r="V270" s="2">
        <f t="shared" si="4"/>
        <v>2066</v>
      </c>
      <c r="W270" s="2"/>
      <c r="X270" s="2"/>
      <c r="Y270" s="2"/>
      <c r="Z270" s="2"/>
      <c r="AA270" s="2"/>
      <c r="AB270" s="2"/>
      <c r="AC270" s="2"/>
    </row>
    <row r="271" spans="1:29" hidden="1" x14ac:dyDescent="0.35">
      <c r="A271" s="3" t="s">
        <v>2219</v>
      </c>
      <c r="B271" s="3" t="str">
        <f>INDEX('Plant data'!D:D,MATCH($A271,'Plant data'!$A:$A,0))</f>
        <v>Pohang</v>
      </c>
      <c r="C271" s="3" t="str">
        <f>INDEX('Plant data'!E:E,MATCH($A271,'Plant data'!$A:$A,0))</f>
        <v>North Gyeongsang</v>
      </c>
      <c r="D271" s="3" t="str">
        <f>INDEX('Plant data'!F:F,MATCH($A271,'Plant data'!$A:$A,0))</f>
        <v>South Korea</v>
      </c>
      <c r="E271" s="3" t="s">
        <v>3279</v>
      </c>
      <c r="F271" s="3" t="s">
        <v>2799</v>
      </c>
      <c r="G271" s="5" t="s">
        <v>2221</v>
      </c>
      <c r="H271" s="3" t="s">
        <v>29</v>
      </c>
      <c r="I271" s="6">
        <v>44738</v>
      </c>
      <c r="J271" s="3" t="s">
        <v>30</v>
      </c>
      <c r="K271" s="3">
        <v>2024</v>
      </c>
      <c r="L271" s="3">
        <v>1</v>
      </c>
      <c r="M271" s="3" t="s">
        <v>30</v>
      </c>
      <c r="N271" s="3" t="s">
        <v>30</v>
      </c>
      <c r="O271" s="3" t="s">
        <v>30</v>
      </c>
      <c r="P271" s="3" t="s">
        <v>2806</v>
      </c>
      <c r="Q271" s="3" t="s">
        <v>3277</v>
      </c>
      <c r="R271" s="3" t="s">
        <v>3278</v>
      </c>
      <c r="S271" s="3">
        <v>300</v>
      </c>
      <c r="T271" s="8" t="s">
        <v>31</v>
      </c>
      <c r="U271" s="3" t="s">
        <v>2791</v>
      </c>
      <c r="V271" s="2">
        <f t="shared" si="4"/>
        <v>2064</v>
      </c>
      <c r="W271" s="2"/>
      <c r="X271" s="2"/>
      <c r="Y271" s="2"/>
      <c r="Z271" s="2"/>
      <c r="AA271" s="2"/>
      <c r="AB271" s="2"/>
      <c r="AC271" s="2"/>
    </row>
    <row r="272" spans="1:29" hidden="1" x14ac:dyDescent="0.35">
      <c r="A272" s="3" t="s">
        <v>2219</v>
      </c>
      <c r="B272" s="3" t="e">
        <f>INDEX(#REF!,MATCH($A272,#REF!,0))</f>
        <v>#REF!</v>
      </c>
      <c r="C272" s="3" t="e">
        <f>INDEX(#REF!,MATCH($A272,#REF!,0))</f>
        <v>#REF!</v>
      </c>
      <c r="D272" s="3" t="e">
        <f>INDEX(#REF!,MATCH($A272,#REF!,0))</f>
        <v>#REF!</v>
      </c>
      <c r="E272" s="3" t="s">
        <v>3280</v>
      </c>
      <c r="F272" s="3" t="s">
        <v>2832</v>
      </c>
      <c r="G272" s="5" t="s">
        <v>2221</v>
      </c>
      <c r="H272" s="3" t="s">
        <v>313</v>
      </c>
      <c r="I272" s="3" t="s">
        <v>30</v>
      </c>
      <c r="J272" s="3">
        <v>2025</v>
      </c>
      <c r="K272" s="3">
        <v>2027</v>
      </c>
      <c r="L272" s="8"/>
      <c r="M272" s="3" t="s">
        <v>30</v>
      </c>
      <c r="N272" s="3" t="s">
        <v>30</v>
      </c>
      <c r="O272" s="3" t="s">
        <v>30</v>
      </c>
      <c r="P272" s="3" t="s">
        <v>2806</v>
      </c>
      <c r="Q272" s="3" t="s">
        <v>3277</v>
      </c>
      <c r="R272" s="3" t="s">
        <v>3278</v>
      </c>
      <c r="S272" s="3">
        <v>2500</v>
      </c>
      <c r="T272" s="8" t="s">
        <v>31</v>
      </c>
      <c r="U272" s="8" t="s">
        <v>30</v>
      </c>
      <c r="V272" s="2">
        <f t="shared" si="4"/>
        <v>2067</v>
      </c>
      <c r="W272" s="2"/>
      <c r="X272" s="2"/>
      <c r="Y272" s="2"/>
      <c r="Z272" s="2"/>
      <c r="AA272" s="2"/>
      <c r="AB272" s="2"/>
      <c r="AC272" s="2"/>
    </row>
    <row r="273" spans="1:29" hidden="1" x14ac:dyDescent="0.35">
      <c r="A273" s="3" t="s">
        <v>3281</v>
      </c>
      <c r="B273" s="3" t="e">
        <f>INDEX(#REF!,MATCH($A273,#REF!,0))</f>
        <v>#REF!</v>
      </c>
      <c r="C273" s="3" t="e">
        <f>INDEX(#REF!,MATCH($A273,#REF!,0))</f>
        <v>#REF!</v>
      </c>
      <c r="D273" s="3" t="e">
        <f>INDEX(#REF!,MATCH($A273,#REF!,0))</f>
        <v>#REF!</v>
      </c>
      <c r="E273" s="3" t="s">
        <v>3282</v>
      </c>
      <c r="F273" s="3" t="s">
        <v>2799</v>
      </c>
      <c r="G273" s="5" t="s">
        <v>3283</v>
      </c>
      <c r="H273" s="3" t="s">
        <v>313</v>
      </c>
      <c r="I273" s="4">
        <v>44958</v>
      </c>
      <c r="J273" s="3" t="s">
        <v>30</v>
      </c>
      <c r="K273" s="3">
        <v>2030</v>
      </c>
      <c r="L273" s="8"/>
      <c r="M273" s="3" t="s">
        <v>30</v>
      </c>
      <c r="N273" s="3" t="s">
        <v>30</v>
      </c>
      <c r="O273" s="3" t="s">
        <v>30</v>
      </c>
      <c r="P273" s="3" t="s">
        <v>30</v>
      </c>
      <c r="Q273" s="3" t="s">
        <v>30</v>
      </c>
      <c r="R273" s="3" t="s">
        <v>30</v>
      </c>
      <c r="S273" s="3">
        <v>3000</v>
      </c>
      <c r="T273" s="8" t="s">
        <v>31</v>
      </c>
      <c r="U273" s="8" t="s">
        <v>30</v>
      </c>
      <c r="V273" s="2">
        <f t="shared" si="4"/>
        <v>2070</v>
      </c>
      <c r="W273" s="2"/>
      <c r="X273" s="2"/>
      <c r="Y273" s="2"/>
      <c r="Z273" s="2"/>
      <c r="AA273" s="2"/>
      <c r="AB273" s="2"/>
      <c r="AC273" s="2"/>
    </row>
    <row r="274" spans="1:29" hidden="1" x14ac:dyDescent="0.35">
      <c r="A274" s="3" t="s">
        <v>3281</v>
      </c>
      <c r="B274" s="3" t="e">
        <f>INDEX(#REF!,MATCH($A274,#REF!,0))</f>
        <v>#REF!</v>
      </c>
      <c r="C274" s="3" t="e">
        <f>INDEX(#REF!,MATCH($A274,#REF!,0))</f>
        <v>#REF!</v>
      </c>
      <c r="D274" s="3" t="e">
        <f>INDEX(#REF!,MATCH($A274,#REF!,0))</f>
        <v>#REF!</v>
      </c>
      <c r="E274" s="3" t="s">
        <v>3284</v>
      </c>
      <c r="F274" s="3" t="s">
        <v>2832</v>
      </c>
      <c r="G274" s="5" t="s">
        <v>3283</v>
      </c>
      <c r="H274" s="3" t="s">
        <v>313</v>
      </c>
      <c r="I274" s="3" t="s">
        <v>30</v>
      </c>
      <c r="J274" s="3" t="s">
        <v>30</v>
      </c>
      <c r="K274" s="3">
        <v>2030</v>
      </c>
      <c r="L274" s="8"/>
      <c r="M274" s="3" t="s">
        <v>30</v>
      </c>
      <c r="N274" s="3" t="s">
        <v>30</v>
      </c>
      <c r="O274" s="3" t="s">
        <v>30</v>
      </c>
      <c r="P274" s="3" t="s">
        <v>30</v>
      </c>
      <c r="Q274" s="3" t="s">
        <v>30</v>
      </c>
      <c r="R274" s="3" t="s">
        <v>30</v>
      </c>
      <c r="S274" s="3">
        <v>1000</v>
      </c>
      <c r="T274" s="8" t="s">
        <v>31</v>
      </c>
      <c r="U274" s="8" t="s">
        <v>30</v>
      </c>
      <c r="V274" s="2">
        <f t="shared" si="4"/>
        <v>2070</v>
      </c>
      <c r="W274" s="2"/>
      <c r="X274" s="2"/>
      <c r="Y274" s="2"/>
      <c r="Z274" s="2"/>
      <c r="AA274" s="2"/>
      <c r="AB274" s="2"/>
      <c r="AC274" s="2"/>
    </row>
    <row r="275" spans="1:29" hidden="1" x14ac:dyDescent="0.35">
      <c r="A275" s="3" t="s">
        <v>3285</v>
      </c>
      <c r="B275" s="3" t="str">
        <f>INDEX('Plant data'!D:D,MATCH($A275,'Plant data'!$A:$A,0))</f>
        <v>Misrata</v>
      </c>
      <c r="C275" s="3" t="str">
        <f>INDEX('Plant data'!E:E,MATCH($A275,'Plant data'!$A:$A,0))</f>
        <v>Misrata</v>
      </c>
      <c r="D275" s="3" t="str">
        <f>INDEX('Plant data'!F:F,MATCH($A275,'Plant data'!$A:$A,0))</f>
        <v>Libya</v>
      </c>
      <c r="E275" s="3" t="s">
        <v>3286</v>
      </c>
      <c r="F275" s="3" t="s">
        <v>2786</v>
      </c>
      <c r="G275" s="5" t="s">
        <v>3287</v>
      </c>
      <c r="H275" s="3" t="s">
        <v>29</v>
      </c>
      <c r="I275" s="3" t="s">
        <v>30</v>
      </c>
      <c r="J275" s="3" t="s">
        <v>30</v>
      </c>
      <c r="K275" s="3">
        <v>1990</v>
      </c>
      <c r="L275" s="3">
        <v>35</v>
      </c>
      <c r="M275" s="3" t="s">
        <v>30</v>
      </c>
      <c r="N275" s="3" t="s">
        <v>30</v>
      </c>
      <c r="O275" s="3" t="s">
        <v>30</v>
      </c>
      <c r="P275" s="3" t="s">
        <v>41</v>
      </c>
      <c r="Q275" s="3" t="s">
        <v>30</v>
      </c>
      <c r="R275" s="3" t="s">
        <v>2790</v>
      </c>
      <c r="S275" s="3">
        <v>550</v>
      </c>
      <c r="T275" s="8" t="s">
        <v>31</v>
      </c>
      <c r="U275" s="3" t="s">
        <v>30</v>
      </c>
      <c r="V275" s="2">
        <f t="shared" si="4"/>
        <v>2030</v>
      </c>
      <c r="W275" s="2"/>
      <c r="X275" s="2"/>
      <c r="Y275" s="2"/>
      <c r="Z275" s="2"/>
      <c r="AA275" s="2"/>
      <c r="AB275" s="2"/>
      <c r="AC275" s="2"/>
    </row>
    <row r="276" spans="1:29" hidden="1" x14ac:dyDescent="0.35">
      <c r="A276" s="3" t="s">
        <v>3285</v>
      </c>
      <c r="B276" s="3" t="str">
        <f>INDEX('Plant data'!D:D,MATCH($A276,'Plant data'!$A:$A,0))</f>
        <v>Misrata</v>
      </c>
      <c r="C276" s="3" t="str">
        <f>INDEX('Plant data'!E:E,MATCH($A276,'Plant data'!$A:$A,0))</f>
        <v>Misrata</v>
      </c>
      <c r="D276" s="3" t="str">
        <f>INDEX('Plant data'!F:F,MATCH($A276,'Plant data'!$A:$A,0))</f>
        <v>Libya</v>
      </c>
      <c r="E276" s="3" t="s">
        <v>3288</v>
      </c>
      <c r="F276" s="3" t="s">
        <v>2793</v>
      </c>
      <c r="G276" s="5" t="s">
        <v>3287</v>
      </c>
      <c r="H276" s="3" t="s">
        <v>29</v>
      </c>
      <c r="I276" s="3" t="s">
        <v>30</v>
      </c>
      <c r="J276" s="3" t="s">
        <v>30</v>
      </c>
      <c r="K276" s="3">
        <v>1990</v>
      </c>
      <c r="L276" s="3">
        <v>35</v>
      </c>
      <c r="M276" s="3" t="s">
        <v>30</v>
      </c>
      <c r="N276" s="3" t="s">
        <v>30</v>
      </c>
      <c r="O276" s="3" t="s">
        <v>30</v>
      </c>
      <c r="P276" s="3" t="s">
        <v>41</v>
      </c>
      <c r="Q276" s="3" t="s">
        <v>30</v>
      </c>
      <c r="R276" s="3" t="s">
        <v>2790</v>
      </c>
      <c r="S276" s="3">
        <v>550</v>
      </c>
      <c r="T276" s="8" t="s">
        <v>31</v>
      </c>
      <c r="U276" s="3" t="s">
        <v>30</v>
      </c>
      <c r="V276" s="2">
        <f t="shared" si="4"/>
        <v>2030</v>
      </c>
      <c r="W276" s="2"/>
      <c r="X276" s="2"/>
      <c r="Y276" s="2"/>
      <c r="Z276" s="2"/>
      <c r="AA276" s="2"/>
      <c r="AB276" s="2"/>
      <c r="AC276" s="2"/>
    </row>
    <row r="277" spans="1:29" hidden="1" x14ac:dyDescent="0.35">
      <c r="A277" s="3" t="s">
        <v>3285</v>
      </c>
      <c r="B277" s="3" t="str">
        <f>INDEX('Plant data'!D:D,MATCH($A277,'Plant data'!$A:$A,0))</f>
        <v>Misrata</v>
      </c>
      <c r="C277" s="3" t="str">
        <f>INDEX('Plant data'!E:E,MATCH($A277,'Plant data'!$A:$A,0))</f>
        <v>Misrata</v>
      </c>
      <c r="D277" s="3" t="str">
        <f>INDEX('Plant data'!F:F,MATCH($A277,'Plant data'!$A:$A,0))</f>
        <v>Libya</v>
      </c>
      <c r="E277" s="3" t="s">
        <v>3289</v>
      </c>
      <c r="F277" s="3" t="s">
        <v>2796</v>
      </c>
      <c r="G277" s="5" t="s">
        <v>3287</v>
      </c>
      <c r="H277" s="3" t="s">
        <v>29</v>
      </c>
      <c r="I277" s="3" t="s">
        <v>30</v>
      </c>
      <c r="J277" s="3" t="s">
        <v>30</v>
      </c>
      <c r="K277" s="3">
        <v>1997</v>
      </c>
      <c r="L277" s="3">
        <v>28</v>
      </c>
      <c r="M277" s="3" t="s">
        <v>30</v>
      </c>
      <c r="N277" s="3" t="s">
        <v>30</v>
      </c>
      <c r="O277" s="3" t="s">
        <v>30</v>
      </c>
      <c r="P277" s="3" t="s">
        <v>41</v>
      </c>
      <c r="Q277" s="3" t="s">
        <v>30</v>
      </c>
      <c r="R277" s="3" t="s">
        <v>2790</v>
      </c>
      <c r="S277" s="3">
        <v>706</v>
      </c>
      <c r="T277" s="8" t="s">
        <v>31</v>
      </c>
      <c r="U277" s="3" t="s">
        <v>30</v>
      </c>
      <c r="V277" s="2">
        <f t="shared" si="4"/>
        <v>2037</v>
      </c>
      <c r="W277" s="2"/>
      <c r="X277" s="2"/>
      <c r="Y277" s="2"/>
      <c r="Z277" s="2"/>
      <c r="AA277" s="2"/>
      <c r="AB277" s="2"/>
      <c r="AC277" s="2"/>
    </row>
    <row r="278" spans="1:29" hidden="1" x14ac:dyDescent="0.35">
      <c r="A278" s="3" t="s">
        <v>3285</v>
      </c>
      <c r="B278" s="3" t="e">
        <f>INDEX(#REF!,MATCH($A278,#REF!,0))</f>
        <v>#REF!</v>
      </c>
      <c r="C278" s="3" t="e">
        <f>INDEX(#REF!,MATCH($A278,#REF!,0))</f>
        <v>#REF!</v>
      </c>
      <c r="D278" s="3" t="e">
        <f>INDEX(#REF!,MATCH($A278,#REF!,0))</f>
        <v>#REF!</v>
      </c>
      <c r="E278" s="3" t="s">
        <v>3290</v>
      </c>
      <c r="F278" s="3" t="s">
        <v>2799</v>
      </c>
      <c r="G278" s="5" t="s">
        <v>3287</v>
      </c>
      <c r="H278" s="3" t="s">
        <v>313</v>
      </c>
      <c r="I278" s="6">
        <v>45397</v>
      </c>
      <c r="J278" s="3" t="s">
        <v>30</v>
      </c>
      <c r="K278" s="3">
        <v>2027</v>
      </c>
      <c r="L278" s="8"/>
      <c r="M278" s="3" t="s">
        <v>30</v>
      </c>
      <c r="N278" s="3" t="s">
        <v>30</v>
      </c>
      <c r="O278" s="3" t="s">
        <v>30</v>
      </c>
      <c r="P278" s="3" t="s">
        <v>2879</v>
      </c>
      <c r="Q278" s="3" t="s">
        <v>2789</v>
      </c>
      <c r="R278" s="3" t="s">
        <v>2790</v>
      </c>
      <c r="S278" s="3">
        <v>2000</v>
      </c>
      <c r="T278" s="3" t="s">
        <v>3291</v>
      </c>
      <c r="U278" s="3" t="s">
        <v>2794</v>
      </c>
      <c r="V278" s="2">
        <f t="shared" si="4"/>
        <v>2067</v>
      </c>
      <c r="W278" s="2"/>
      <c r="X278" s="2"/>
      <c r="Y278" s="2"/>
      <c r="Z278" s="2"/>
      <c r="AA278" s="2"/>
      <c r="AB278" s="2"/>
      <c r="AC278" s="2"/>
    </row>
    <row r="279" spans="1:29" hidden="1" x14ac:dyDescent="0.35">
      <c r="A279" s="3" t="s">
        <v>2242</v>
      </c>
      <c r="B279" s="3" t="str">
        <f>INDEX('Plant data'!D:D,MATCH($A279,'Plant data'!$A:$A,0))</f>
        <v>Lázaro Cárdenas</v>
      </c>
      <c r="C279" s="3" t="str">
        <f>INDEX('Plant data'!E:E,MATCH($A279,'Plant data'!$A:$A,0))</f>
        <v>Michoacán</v>
      </c>
      <c r="D279" s="3" t="str">
        <f>INDEX('Plant data'!F:F,MATCH($A279,'Plant data'!$A:$A,0))</f>
        <v>Mexico</v>
      </c>
      <c r="E279" s="3" t="s">
        <v>3292</v>
      </c>
      <c r="F279" s="3" t="s">
        <v>3118</v>
      </c>
      <c r="G279" s="3" t="s">
        <v>2244</v>
      </c>
      <c r="H279" s="3" t="s">
        <v>29</v>
      </c>
      <c r="I279" s="3" t="s">
        <v>30</v>
      </c>
      <c r="J279" s="3" t="s">
        <v>30</v>
      </c>
      <c r="K279" s="3">
        <v>1997</v>
      </c>
      <c r="L279" s="3">
        <v>28</v>
      </c>
      <c r="M279" s="3" t="s">
        <v>30</v>
      </c>
      <c r="N279" s="3" t="s">
        <v>30</v>
      </c>
      <c r="O279" s="3" t="s">
        <v>30</v>
      </c>
      <c r="P279" s="3" t="s">
        <v>30</v>
      </c>
      <c r="Q279" s="3" t="s">
        <v>41</v>
      </c>
      <c r="R279" s="3" t="s">
        <v>2790</v>
      </c>
      <c r="S279" s="3">
        <v>1200</v>
      </c>
      <c r="T279" s="8" t="s">
        <v>31</v>
      </c>
      <c r="U279" s="8" t="s">
        <v>30</v>
      </c>
      <c r="V279" s="2">
        <f t="shared" si="4"/>
        <v>2037</v>
      </c>
      <c r="W279" s="2"/>
      <c r="X279" s="2"/>
      <c r="Y279" s="2"/>
      <c r="Z279" s="2"/>
      <c r="AA279" s="2"/>
      <c r="AB279" s="2"/>
      <c r="AC279" s="2"/>
    </row>
    <row r="280" spans="1:29" hidden="1" x14ac:dyDescent="0.35">
      <c r="A280" s="3" t="s">
        <v>2242</v>
      </c>
      <c r="B280" s="3" t="str">
        <f>INDEX('Plant data'!D:D,MATCH($A280,'Plant data'!$A:$A,0))</f>
        <v>Lázaro Cárdenas</v>
      </c>
      <c r="C280" s="3" t="str">
        <f>INDEX('Plant data'!E:E,MATCH($A280,'Plant data'!$A:$A,0))</f>
        <v>Michoacán</v>
      </c>
      <c r="D280" s="3" t="str">
        <f>INDEX('Plant data'!F:F,MATCH($A280,'Plant data'!$A:$A,0))</f>
        <v>Mexico</v>
      </c>
      <c r="E280" s="3" t="s">
        <v>3293</v>
      </c>
      <c r="F280" s="3" t="s">
        <v>3294</v>
      </c>
      <c r="G280" s="3" t="s">
        <v>2244</v>
      </c>
      <c r="H280" s="3" t="s">
        <v>29</v>
      </c>
      <c r="I280" s="3" t="s">
        <v>30</v>
      </c>
      <c r="J280" s="3" t="s">
        <v>30</v>
      </c>
      <c r="K280" s="3">
        <v>1988</v>
      </c>
      <c r="L280" s="3">
        <v>37</v>
      </c>
      <c r="M280" s="3" t="s">
        <v>30</v>
      </c>
      <c r="N280" s="3" t="s">
        <v>30</v>
      </c>
      <c r="O280" s="3" t="s">
        <v>30</v>
      </c>
      <c r="P280" s="3" t="s">
        <v>30</v>
      </c>
      <c r="Q280" s="3" t="s">
        <v>3295</v>
      </c>
      <c r="R280" s="3" t="s">
        <v>30</v>
      </c>
      <c r="S280" s="3">
        <v>500</v>
      </c>
      <c r="T280" s="8" t="s">
        <v>31</v>
      </c>
      <c r="U280" s="8" t="s">
        <v>30</v>
      </c>
      <c r="V280" s="2">
        <f t="shared" si="4"/>
        <v>2028</v>
      </c>
      <c r="W280" s="2"/>
      <c r="X280" s="2"/>
      <c r="Y280" s="2"/>
      <c r="Z280" s="2"/>
      <c r="AA280" s="2"/>
      <c r="AB280" s="2"/>
      <c r="AC280" s="2"/>
    </row>
    <row r="281" spans="1:29" hidden="1" x14ac:dyDescent="0.35">
      <c r="A281" s="3" t="s">
        <v>2242</v>
      </c>
      <c r="B281" s="3" t="str">
        <f>INDEX('Plant data'!D:D,MATCH($A281,'Plant data'!$A:$A,0))</f>
        <v>Lázaro Cárdenas</v>
      </c>
      <c r="C281" s="3" t="str">
        <f>INDEX('Plant data'!E:E,MATCH($A281,'Plant data'!$A:$A,0))</f>
        <v>Michoacán</v>
      </c>
      <c r="D281" s="3" t="str">
        <f>INDEX('Plant data'!F:F,MATCH($A281,'Plant data'!$A:$A,0))</f>
        <v>Mexico</v>
      </c>
      <c r="E281" s="3" t="s">
        <v>3296</v>
      </c>
      <c r="F281" s="3" t="s">
        <v>3297</v>
      </c>
      <c r="G281" s="3" t="s">
        <v>2244</v>
      </c>
      <c r="H281" s="3" t="s">
        <v>29</v>
      </c>
      <c r="I281" s="3" t="s">
        <v>30</v>
      </c>
      <c r="J281" s="3" t="s">
        <v>30</v>
      </c>
      <c r="K281" s="3">
        <v>1988</v>
      </c>
      <c r="L281" s="3">
        <v>37</v>
      </c>
      <c r="M281" s="3" t="s">
        <v>30</v>
      </c>
      <c r="N281" s="3" t="s">
        <v>30</v>
      </c>
      <c r="O281" s="3" t="s">
        <v>30</v>
      </c>
      <c r="P281" s="3" t="s">
        <v>30</v>
      </c>
      <c r="Q281" s="3" t="s">
        <v>30</v>
      </c>
      <c r="R281" s="3" t="s">
        <v>30</v>
      </c>
      <c r="S281" s="3">
        <v>500</v>
      </c>
      <c r="T281" s="8" t="s">
        <v>31</v>
      </c>
      <c r="U281" s="8" t="s">
        <v>30</v>
      </c>
      <c r="V281" s="2">
        <f t="shared" si="4"/>
        <v>2028</v>
      </c>
      <c r="W281" s="2"/>
      <c r="X281" s="2"/>
      <c r="Y281" s="2"/>
      <c r="Z281" s="2"/>
      <c r="AA281" s="2"/>
      <c r="AB281" s="2"/>
      <c r="AC281" s="2"/>
    </row>
    <row r="282" spans="1:29" hidden="1" x14ac:dyDescent="0.35">
      <c r="A282" s="3" t="s">
        <v>2242</v>
      </c>
      <c r="B282" s="3" t="str">
        <f>INDEX('Plant data'!D:D,MATCH($A282,'Plant data'!$A:$A,0))</f>
        <v>Lázaro Cárdenas</v>
      </c>
      <c r="C282" s="3" t="str">
        <f>INDEX('Plant data'!E:E,MATCH($A282,'Plant data'!$A:$A,0))</f>
        <v>Michoacán</v>
      </c>
      <c r="D282" s="3" t="str">
        <f>INDEX('Plant data'!F:F,MATCH($A282,'Plant data'!$A:$A,0))</f>
        <v>Mexico</v>
      </c>
      <c r="E282" s="3" t="s">
        <v>3298</v>
      </c>
      <c r="F282" s="3" t="s">
        <v>3299</v>
      </c>
      <c r="G282" s="3" t="s">
        <v>2244</v>
      </c>
      <c r="H282" s="3" t="s">
        <v>29</v>
      </c>
      <c r="I282" s="3" t="s">
        <v>30</v>
      </c>
      <c r="J282" s="3" t="s">
        <v>30</v>
      </c>
      <c r="K282" s="3" t="s">
        <v>30</v>
      </c>
      <c r="L282" s="3" t="s">
        <v>30</v>
      </c>
      <c r="M282" s="3" t="s">
        <v>30</v>
      </c>
      <c r="N282" s="3" t="s">
        <v>30</v>
      </c>
      <c r="O282" s="3" t="s">
        <v>30</v>
      </c>
      <c r="P282" s="3" t="s">
        <v>30</v>
      </c>
      <c r="Q282" s="3" t="s">
        <v>30</v>
      </c>
      <c r="R282" s="3" t="s">
        <v>30</v>
      </c>
      <c r="S282" s="3">
        <v>500</v>
      </c>
      <c r="T282" s="8" t="s">
        <v>31</v>
      </c>
      <c r="U282" s="8" t="s">
        <v>30</v>
      </c>
      <c r="V282" s="2" t="str">
        <f t="shared" si="4"/>
        <v/>
      </c>
      <c r="W282" s="2"/>
      <c r="X282" s="2"/>
      <c r="Y282" s="2"/>
      <c r="Z282" s="2"/>
      <c r="AA282" s="2"/>
      <c r="AB282" s="2"/>
      <c r="AC282" s="2"/>
    </row>
    <row r="283" spans="1:29" hidden="1" x14ac:dyDescent="0.35">
      <c r="A283" s="3" t="s">
        <v>2242</v>
      </c>
      <c r="B283" s="3" t="str">
        <f>INDEX('Plant data'!D:D,MATCH($A283,'Plant data'!$A:$A,0))</f>
        <v>Lázaro Cárdenas</v>
      </c>
      <c r="C283" s="3" t="str">
        <f>INDEX('Plant data'!E:E,MATCH($A283,'Plant data'!$A:$A,0))</f>
        <v>Michoacán</v>
      </c>
      <c r="D283" s="3" t="str">
        <f>INDEX('Plant data'!F:F,MATCH($A283,'Plant data'!$A:$A,0))</f>
        <v>Mexico</v>
      </c>
      <c r="E283" s="3" t="s">
        <v>3300</v>
      </c>
      <c r="F283" s="3" t="s">
        <v>3301</v>
      </c>
      <c r="G283" s="3" t="s">
        <v>2244</v>
      </c>
      <c r="H283" s="3" t="s">
        <v>29</v>
      </c>
      <c r="I283" s="3" t="s">
        <v>30</v>
      </c>
      <c r="J283" s="3" t="s">
        <v>30</v>
      </c>
      <c r="K283" s="3">
        <v>1991</v>
      </c>
      <c r="L283" s="3">
        <v>34</v>
      </c>
      <c r="M283" s="3" t="s">
        <v>30</v>
      </c>
      <c r="N283" s="3" t="s">
        <v>30</v>
      </c>
      <c r="O283" s="3" t="s">
        <v>30</v>
      </c>
      <c r="P283" s="3" t="s">
        <v>30</v>
      </c>
      <c r="Q283" s="3" t="s">
        <v>30</v>
      </c>
      <c r="R283" s="3" t="s">
        <v>30</v>
      </c>
      <c r="S283" s="3">
        <v>500</v>
      </c>
      <c r="T283" s="8" t="s">
        <v>31</v>
      </c>
      <c r="U283" s="8" t="s">
        <v>30</v>
      </c>
      <c r="V283" s="2">
        <f t="shared" si="4"/>
        <v>2031</v>
      </c>
      <c r="W283" s="2"/>
      <c r="X283" s="2"/>
      <c r="Y283" s="2"/>
      <c r="Z283" s="2"/>
      <c r="AA283" s="2"/>
      <c r="AB283" s="2"/>
      <c r="AC283" s="2"/>
    </row>
    <row r="284" spans="1:29" hidden="1" x14ac:dyDescent="0.35">
      <c r="A284" s="3" t="s">
        <v>3302</v>
      </c>
      <c r="B284" s="3" t="str">
        <f>INDEX('Plant data'!D:D,MATCH($A284,'Plant data'!$A:$A,0))</f>
        <v>San Miguel Xoxtla</v>
      </c>
      <c r="C284" s="3" t="str">
        <f>INDEX('Plant data'!E:E,MATCH($A284,'Plant data'!$A:$A,0))</f>
        <v>Puebla</v>
      </c>
      <c r="D284" s="3" t="str">
        <f>INDEX('Plant data'!F:F,MATCH($A284,'Plant data'!$A:$A,0))</f>
        <v>Mexico</v>
      </c>
      <c r="E284" s="3" t="s">
        <v>3303</v>
      </c>
      <c r="F284" s="3" t="s">
        <v>3304</v>
      </c>
      <c r="G284" s="5" t="s">
        <v>3305</v>
      </c>
      <c r="H284" s="3" t="s">
        <v>29</v>
      </c>
      <c r="I284" s="3" t="s">
        <v>30</v>
      </c>
      <c r="J284" s="3" t="s">
        <v>30</v>
      </c>
      <c r="K284" s="3">
        <v>1995</v>
      </c>
      <c r="L284" s="3">
        <v>30</v>
      </c>
      <c r="M284" s="3" t="s">
        <v>30</v>
      </c>
      <c r="N284" s="3" t="s">
        <v>30</v>
      </c>
      <c r="O284" s="3" t="s">
        <v>30</v>
      </c>
      <c r="P284" s="3" t="s">
        <v>3306</v>
      </c>
      <c r="Q284" s="3" t="s">
        <v>3307</v>
      </c>
      <c r="R284" s="3" t="s">
        <v>2790</v>
      </c>
      <c r="S284" s="3">
        <v>930</v>
      </c>
      <c r="T284" s="8" t="s">
        <v>31</v>
      </c>
      <c r="U284" s="8" t="s">
        <v>30</v>
      </c>
      <c r="V284" s="2">
        <f t="shared" si="4"/>
        <v>2035</v>
      </c>
      <c r="W284" s="2"/>
      <c r="X284" s="2"/>
      <c r="Y284" s="2"/>
      <c r="Z284" s="2"/>
      <c r="AA284" s="2"/>
      <c r="AB284" s="2"/>
      <c r="AC284" s="2"/>
    </row>
    <row r="285" spans="1:29" hidden="1" x14ac:dyDescent="0.35">
      <c r="A285" s="3" t="s">
        <v>3308</v>
      </c>
      <c r="B285" s="3" t="str">
        <f>INDEX('Plant data'!D:D,MATCH($A285,'Plant data'!$A:$A,0))</f>
        <v>San Nicolás de los Garza</v>
      </c>
      <c r="C285" s="3" t="str">
        <f>INDEX('Plant data'!E:E,MATCH($A285,'Plant data'!$A:$A,0))</f>
        <v>Nuevo León</v>
      </c>
      <c r="D285" s="3" t="str">
        <f>INDEX('Plant data'!F:F,MATCH($A285,'Plant data'!$A:$A,0))</f>
        <v>Mexico</v>
      </c>
      <c r="E285" s="3" t="s">
        <v>3309</v>
      </c>
      <c r="F285" s="3" t="s">
        <v>3310</v>
      </c>
      <c r="G285" s="3" t="s">
        <v>3311</v>
      </c>
      <c r="H285" s="3" t="s">
        <v>29</v>
      </c>
      <c r="I285" s="3" t="s">
        <v>30</v>
      </c>
      <c r="J285" s="3" t="s">
        <v>30</v>
      </c>
      <c r="K285" s="3">
        <v>1983</v>
      </c>
      <c r="L285" s="3">
        <v>42</v>
      </c>
      <c r="M285" s="3" t="s">
        <v>30</v>
      </c>
      <c r="N285" s="3" t="s">
        <v>30</v>
      </c>
      <c r="O285" s="3" t="s">
        <v>30</v>
      </c>
      <c r="P285" s="3" t="s">
        <v>3306</v>
      </c>
      <c r="Q285" s="3" t="s">
        <v>3307</v>
      </c>
      <c r="R285" s="3" t="s">
        <v>30</v>
      </c>
      <c r="S285" s="3">
        <v>780</v>
      </c>
      <c r="T285" s="8" t="s">
        <v>31</v>
      </c>
      <c r="U285" s="8" t="s">
        <v>30</v>
      </c>
      <c r="V285" s="2">
        <f t="shared" si="4"/>
        <v>2023</v>
      </c>
      <c r="W285" s="2"/>
      <c r="X285" s="2"/>
      <c r="Y285" s="2"/>
      <c r="Z285" s="2"/>
      <c r="AA285" s="2"/>
      <c r="AB285" s="2"/>
      <c r="AC285" s="2"/>
    </row>
    <row r="286" spans="1:29" hidden="1" x14ac:dyDescent="0.35">
      <c r="A286" s="3" t="s">
        <v>3308</v>
      </c>
      <c r="B286" s="3" t="str">
        <f>INDEX('Plant data'!D:D,MATCH($A286,'Plant data'!$A:$A,0))</f>
        <v>San Nicolás de los Garza</v>
      </c>
      <c r="C286" s="3" t="str">
        <f>INDEX('Plant data'!E:E,MATCH($A286,'Plant data'!$A:$A,0))</f>
        <v>Nuevo León</v>
      </c>
      <c r="D286" s="3" t="str">
        <f>INDEX('Plant data'!F:F,MATCH($A286,'Plant data'!$A:$A,0))</f>
        <v>Mexico</v>
      </c>
      <c r="E286" s="3" t="s">
        <v>3312</v>
      </c>
      <c r="F286" s="3" t="s">
        <v>3313</v>
      </c>
      <c r="G286" s="3" t="s">
        <v>3311</v>
      </c>
      <c r="H286" s="3" t="s">
        <v>29</v>
      </c>
      <c r="I286" s="3" t="s">
        <v>30</v>
      </c>
      <c r="J286" s="3" t="s">
        <v>30</v>
      </c>
      <c r="K286" s="3">
        <v>1998</v>
      </c>
      <c r="L286" s="3">
        <v>27</v>
      </c>
      <c r="M286" s="3" t="s">
        <v>30</v>
      </c>
      <c r="N286" s="3" t="s">
        <v>30</v>
      </c>
      <c r="O286" s="3" t="s">
        <v>30</v>
      </c>
      <c r="P286" s="3" t="s">
        <v>3306</v>
      </c>
      <c r="Q286" s="3" t="s">
        <v>3307</v>
      </c>
      <c r="R286" s="3" t="s">
        <v>30</v>
      </c>
      <c r="S286" s="3">
        <v>950</v>
      </c>
      <c r="T286" s="8" t="s">
        <v>31</v>
      </c>
      <c r="U286" s="8" t="s">
        <v>30</v>
      </c>
      <c r="V286" s="2">
        <f t="shared" si="4"/>
        <v>2038</v>
      </c>
      <c r="W286" s="2"/>
      <c r="X286" s="2"/>
      <c r="Y286" s="2"/>
      <c r="Z286" s="2"/>
      <c r="AA286" s="2"/>
      <c r="AB286" s="2"/>
      <c r="AC286" s="2"/>
    </row>
    <row r="287" spans="1:29" hidden="1" x14ac:dyDescent="0.35">
      <c r="A287" s="3" t="s">
        <v>3314</v>
      </c>
      <c r="B287" s="3" t="e">
        <f>INDEX(#REF!,MATCH($A287,#REF!,0))</f>
        <v>#REF!</v>
      </c>
      <c r="C287" s="3" t="e">
        <f>INDEX(#REF!,MATCH($A287,#REF!,0))</f>
        <v>#REF!</v>
      </c>
      <c r="D287" s="3" t="e">
        <f>INDEX(#REF!,MATCH($A287,#REF!,0))</f>
        <v>#REF!</v>
      </c>
      <c r="E287" s="3" t="s">
        <v>3315</v>
      </c>
      <c r="F287" s="3" t="s">
        <v>2799</v>
      </c>
      <c r="G287" s="5" t="s">
        <v>3316</v>
      </c>
      <c r="H287" s="3" t="s">
        <v>53</v>
      </c>
      <c r="I287" s="3" t="s">
        <v>30</v>
      </c>
      <c r="J287" s="3" t="s">
        <v>30</v>
      </c>
      <c r="K287" s="3" t="s">
        <v>30</v>
      </c>
      <c r="L287" s="3" t="s">
        <v>30</v>
      </c>
      <c r="M287" s="3" t="s">
        <v>30</v>
      </c>
      <c r="N287" s="3" t="s">
        <v>30</v>
      </c>
      <c r="O287" s="3" t="s">
        <v>30</v>
      </c>
      <c r="P287" s="3" t="s">
        <v>30</v>
      </c>
      <c r="Q287" s="3" t="s">
        <v>30</v>
      </c>
      <c r="R287" s="3" t="s">
        <v>30</v>
      </c>
      <c r="S287" s="3">
        <v>1540</v>
      </c>
      <c r="T287" s="8" t="s">
        <v>31</v>
      </c>
      <c r="U287" s="8" t="s">
        <v>30</v>
      </c>
      <c r="V287" s="2" t="str">
        <f t="shared" si="4"/>
        <v/>
      </c>
      <c r="W287" s="2"/>
      <c r="X287" s="2"/>
      <c r="Y287" s="2"/>
      <c r="Z287" s="2"/>
      <c r="AA287" s="2"/>
      <c r="AB287" s="2"/>
      <c r="AC287" s="2"/>
    </row>
    <row r="288" spans="1:29" hidden="1" x14ac:dyDescent="0.35">
      <c r="A288" s="3" t="s">
        <v>3317</v>
      </c>
      <c r="B288" s="3" t="e">
        <f>INDEX(#REF!,MATCH($A288,#REF!,0))</f>
        <v>#REF!</v>
      </c>
      <c r="C288" s="3" t="e">
        <f>INDEX(#REF!,MATCH($A288,#REF!,0))</f>
        <v>#REF!</v>
      </c>
      <c r="D288" s="3" t="e">
        <f>INDEX(#REF!,MATCH($A288,#REF!,0))</f>
        <v>#REF!</v>
      </c>
      <c r="E288" s="3" t="s">
        <v>3318</v>
      </c>
      <c r="F288" s="3" t="s">
        <v>2799</v>
      </c>
      <c r="G288" s="5" t="s">
        <v>3319</v>
      </c>
      <c r="H288" s="3" t="s">
        <v>53</v>
      </c>
      <c r="I288" s="3" t="s">
        <v>30</v>
      </c>
      <c r="J288" s="3" t="s">
        <v>30</v>
      </c>
      <c r="K288" s="3">
        <v>1993</v>
      </c>
      <c r="L288" s="3">
        <v>32</v>
      </c>
      <c r="M288" s="3" t="s">
        <v>30</v>
      </c>
      <c r="N288" s="3" t="s">
        <v>30</v>
      </c>
      <c r="O288" s="3" t="s">
        <v>30</v>
      </c>
      <c r="P288" s="3" t="s">
        <v>2897</v>
      </c>
      <c r="Q288" s="3" t="s">
        <v>3085</v>
      </c>
      <c r="R288" s="3" t="s">
        <v>30</v>
      </c>
      <c r="S288" s="3">
        <v>600</v>
      </c>
      <c r="T288" s="8" t="s">
        <v>31</v>
      </c>
      <c r="U288" s="8" t="s">
        <v>30</v>
      </c>
      <c r="V288" s="2">
        <f t="shared" si="4"/>
        <v>2033</v>
      </c>
      <c r="W288" s="2"/>
      <c r="X288" s="2"/>
      <c r="Y288" s="2"/>
      <c r="Z288" s="2"/>
      <c r="AA288" s="2"/>
      <c r="AB288" s="2"/>
      <c r="AC288" s="2"/>
    </row>
    <row r="289" spans="1:29" hidden="1" x14ac:dyDescent="0.35">
      <c r="A289" s="3" t="s">
        <v>3317</v>
      </c>
      <c r="B289" s="3" t="e">
        <f>INDEX(#REF!,MATCH($A289,#REF!,0))</f>
        <v>#REF!</v>
      </c>
      <c r="C289" s="3" t="e">
        <f>INDEX(#REF!,MATCH($A289,#REF!,0))</f>
        <v>#REF!</v>
      </c>
      <c r="D289" s="3" t="e">
        <f>INDEX(#REF!,MATCH($A289,#REF!,0))</f>
        <v>#REF!</v>
      </c>
      <c r="E289" s="3" t="s">
        <v>3320</v>
      </c>
      <c r="F289" s="3" t="s">
        <v>2832</v>
      </c>
      <c r="G289" s="5" t="s">
        <v>3319</v>
      </c>
      <c r="H289" s="3" t="s">
        <v>53</v>
      </c>
      <c r="I289" s="3" t="s">
        <v>30</v>
      </c>
      <c r="J289" s="3" t="s">
        <v>30</v>
      </c>
      <c r="K289" s="3">
        <v>1993</v>
      </c>
      <c r="L289" s="3">
        <v>32</v>
      </c>
      <c r="M289" s="3" t="s">
        <v>30</v>
      </c>
      <c r="N289" s="3" t="s">
        <v>30</v>
      </c>
      <c r="O289" s="3" t="s">
        <v>30</v>
      </c>
      <c r="P289" s="3" t="s">
        <v>2897</v>
      </c>
      <c r="Q289" s="3" t="s">
        <v>3085</v>
      </c>
      <c r="R289" s="3" t="s">
        <v>30</v>
      </c>
      <c r="S289" s="3">
        <v>600</v>
      </c>
      <c r="T289" s="8" t="s">
        <v>31</v>
      </c>
      <c r="U289" s="8" t="s">
        <v>30</v>
      </c>
      <c r="V289" s="2">
        <f t="shared" si="4"/>
        <v>2033</v>
      </c>
      <c r="W289" s="2"/>
      <c r="X289" s="2"/>
      <c r="Y289" s="2"/>
      <c r="Z289" s="2"/>
      <c r="AA289" s="2"/>
      <c r="AB289" s="2"/>
      <c r="AC289" s="2"/>
    </row>
    <row r="290" spans="1:29" hidden="1" x14ac:dyDescent="0.35">
      <c r="A290" s="3" t="s">
        <v>3321</v>
      </c>
      <c r="B290" s="3" t="str">
        <f>INDEX('Plant data'!D:D,MATCH($A290,'Plant data'!$A:$A,0))</f>
        <v>Labuan</v>
      </c>
      <c r="C290" s="3" t="str">
        <f>INDEX('Plant data'!E:E,MATCH($A290,'Plant data'!$A:$A,0))</f>
        <v>Labuan Island</v>
      </c>
      <c r="D290" s="3" t="str">
        <f>INDEX('Plant data'!F:F,MATCH($A290,'Plant data'!$A:$A,0))</f>
        <v>Malaysia</v>
      </c>
      <c r="E290" s="3" t="s">
        <v>3322</v>
      </c>
      <c r="F290" s="3" t="s">
        <v>2799</v>
      </c>
      <c r="G290" s="5" t="s">
        <v>3323</v>
      </c>
      <c r="H290" s="3" t="s">
        <v>29</v>
      </c>
      <c r="I290" s="3" t="s">
        <v>30</v>
      </c>
      <c r="J290" s="3" t="s">
        <v>30</v>
      </c>
      <c r="K290" s="3">
        <v>1984</v>
      </c>
      <c r="L290" s="3">
        <v>41</v>
      </c>
      <c r="M290" s="3" t="s">
        <v>30</v>
      </c>
      <c r="N290" s="3" t="s">
        <v>30</v>
      </c>
      <c r="O290" s="3" t="s">
        <v>30</v>
      </c>
      <c r="P290" s="3" t="s">
        <v>3324</v>
      </c>
      <c r="Q290" s="3" t="s">
        <v>30</v>
      </c>
      <c r="R290" s="3" t="s">
        <v>30</v>
      </c>
      <c r="S290" s="3">
        <v>900</v>
      </c>
      <c r="T290" s="8" t="s">
        <v>31</v>
      </c>
      <c r="U290" s="8" t="s">
        <v>30</v>
      </c>
      <c r="V290" s="2">
        <f t="shared" si="4"/>
        <v>2024</v>
      </c>
      <c r="W290" s="2"/>
      <c r="X290" s="2"/>
      <c r="Y290" s="2"/>
      <c r="Z290" s="2"/>
      <c r="AA290" s="2"/>
      <c r="AB290" s="2"/>
      <c r="AC290" s="2"/>
    </row>
    <row r="291" spans="1:29" hidden="1" x14ac:dyDescent="0.35">
      <c r="A291" s="3" t="s">
        <v>3325</v>
      </c>
      <c r="B291" s="3" t="str">
        <f>INDEX('Plant data'!D:D,MATCH($A291,'Plant data'!$A:$A,0))</f>
        <v>Tete</v>
      </c>
      <c r="C291" s="3" t="str">
        <f>INDEX('Plant data'!E:E,MATCH($A291,'Plant data'!$A:$A,0))</f>
        <v>Tete</v>
      </c>
      <c r="D291" s="3" t="str">
        <f>INDEX('Plant data'!F:F,MATCH($A291,'Plant data'!$A:$A,0))</f>
        <v>Mozambique</v>
      </c>
      <c r="E291" s="3" t="s">
        <v>3326</v>
      </c>
      <c r="F291" s="3" t="s">
        <v>2799</v>
      </c>
      <c r="G291" s="5" t="s">
        <v>3327</v>
      </c>
      <c r="H291" s="3" t="s">
        <v>224</v>
      </c>
      <c r="I291" s="7">
        <v>42644</v>
      </c>
      <c r="J291" s="3">
        <v>2022</v>
      </c>
      <c r="K291" s="3" t="s">
        <v>30</v>
      </c>
      <c r="L291" s="3" t="s">
        <v>30</v>
      </c>
      <c r="M291" s="3" t="s">
        <v>30</v>
      </c>
      <c r="N291" s="3" t="s">
        <v>30</v>
      </c>
      <c r="O291" s="3" t="s">
        <v>30</v>
      </c>
      <c r="P291" s="3" t="s">
        <v>30</v>
      </c>
      <c r="Q291" s="3" t="s">
        <v>30</v>
      </c>
      <c r="R291" s="3" t="s">
        <v>2829</v>
      </c>
      <c r="S291" s="3">
        <v>275</v>
      </c>
      <c r="T291" s="3" t="s">
        <v>31</v>
      </c>
      <c r="U291" s="3" t="s">
        <v>2830</v>
      </c>
      <c r="V291" s="2" t="str">
        <f t="shared" si="4"/>
        <v/>
      </c>
      <c r="W291" s="2"/>
      <c r="X291" s="2"/>
      <c r="Y291" s="2"/>
      <c r="Z291" s="2"/>
      <c r="AA291" s="2"/>
      <c r="AB291" s="2"/>
      <c r="AC291" s="2"/>
    </row>
    <row r="292" spans="1:29" hidden="1" x14ac:dyDescent="0.35">
      <c r="A292" s="3" t="s">
        <v>3325</v>
      </c>
      <c r="B292" s="3" t="str">
        <f>INDEX('Plant data'!D:D,MATCH($A292,'Plant data'!$A:$A,0))</f>
        <v>Tete</v>
      </c>
      <c r="C292" s="3" t="str">
        <f>INDEX('Plant data'!E:E,MATCH($A292,'Plant data'!$A:$A,0))</f>
        <v>Tete</v>
      </c>
      <c r="D292" s="3" t="str">
        <f>INDEX('Plant data'!F:F,MATCH($A292,'Plant data'!$A:$A,0))</f>
        <v>Mozambique</v>
      </c>
      <c r="E292" s="3" t="s">
        <v>3328</v>
      </c>
      <c r="F292" s="3" t="s">
        <v>2832</v>
      </c>
      <c r="G292" s="5" t="s">
        <v>3327</v>
      </c>
      <c r="H292" s="3" t="s">
        <v>224</v>
      </c>
      <c r="I292" s="7">
        <v>42644</v>
      </c>
      <c r="J292" s="3">
        <v>2022</v>
      </c>
      <c r="K292" s="3" t="s">
        <v>30</v>
      </c>
      <c r="L292" s="3" t="s">
        <v>30</v>
      </c>
      <c r="M292" s="3" t="s">
        <v>30</v>
      </c>
      <c r="N292" s="3" t="s">
        <v>30</v>
      </c>
      <c r="O292" s="3" t="s">
        <v>30</v>
      </c>
      <c r="P292" s="3" t="s">
        <v>30</v>
      </c>
      <c r="Q292" s="3" t="s">
        <v>30</v>
      </c>
      <c r="R292" s="3" t="s">
        <v>2829</v>
      </c>
      <c r="S292" s="3">
        <v>275</v>
      </c>
      <c r="T292" s="8" t="s">
        <v>31</v>
      </c>
      <c r="U292" s="3" t="s">
        <v>2830</v>
      </c>
      <c r="V292" s="2" t="str">
        <f t="shared" si="4"/>
        <v/>
      </c>
      <c r="W292" s="2"/>
      <c r="X292" s="2"/>
      <c r="Y292" s="2"/>
      <c r="Z292" s="2"/>
      <c r="AA292" s="2"/>
      <c r="AB292" s="2"/>
      <c r="AC292" s="2"/>
    </row>
    <row r="293" spans="1:29" hidden="1" x14ac:dyDescent="0.35">
      <c r="A293" s="3" t="s">
        <v>3325</v>
      </c>
      <c r="B293" s="3" t="str">
        <f>INDEX('Plant data'!D:D,MATCH($A293,'Plant data'!$A:$A,0))</f>
        <v>Tete</v>
      </c>
      <c r="C293" s="3" t="str">
        <f>INDEX('Plant data'!E:E,MATCH($A293,'Plant data'!$A:$A,0))</f>
        <v>Tete</v>
      </c>
      <c r="D293" s="3" t="str">
        <f>INDEX('Plant data'!F:F,MATCH($A293,'Plant data'!$A:$A,0))</f>
        <v>Mozambique</v>
      </c>
      <c r="E293" s="3" t="s">
        <v>3329</v>
      </c>
      <c r="F293" s="3" t="s">
        <v>2911</v>
      </c>
      <c r="G293" s="5" t="s">
        <v>3327</v>
      </c>
      <c r="H293" s="3" t="s">
        <v>224</v>
      </c>
      <c r="I293" s="7">
        <v>42644</v>
      </c>
      <c r="J293" s="3">
        <v>2022</v>
      </c>
      <c r="K293" s="3" t="s">
        <v>30</v>
      </c>
      <c r="L293" s="3" t="s">
        <v>30</v>
      </c>
      <c r="M293" s="3" t="s">
        <v>30</v>
      </c>
      <c r="N293" s="3" t="s">
        <v>30</v>
      </c>
      <c r="O293" s="3" t="s">
        <v>30</v>
      </c>
      <c r="P293" s="3" t="s">
        <v>30</v>
      </c>
      <c r="Q293" s="3" t="s">
        <v>30</v>
      </c>
      <c r="R293" s="3" t="s">
        <v>2829</v>
      </c>
      <c r="S293" s="3">
        <v>275</v>
      </c>
      <c r="T293" s="8" t="s">
        <v>31</v>
      </c>
      <c r="U293" s="3" t="s">
        <v>2830</v>
      </c>
      <c r="V293" s="2" t="str">
        <f t="shared" si="4"/>
        <v/>
      </c>
      <c r="W293" s="2"/>
      <c r="X293" s="2"/>
      <c r="Y293" s="2"/>
      <c r="Z293" s="2"/>
      <c r="AA293" s="2"/>
      <c r="AB293" s="2"/>
      <c r="AC293" s="2"/>
    </row>
    <row r="294" spans="1:29" hidden="1" x14ac:dyDescent="0.35">
      <c r="A294" s="3" t="s">
        <v>3325</v>
      </c>
      <c r="B294" s="3" t="str">
        <f>INDEX('Plant data'!D:D,MATCH($A294,'Plant data'!$A:$A,0))</f>
        <v>Tete</v>
      </c>
      <c r="C294" s="3" t="str">
        <f>INDEX('Plant data'!E:E,MATCH($A294,'Plant data'!$A:$A,0))</f>
        <v>Tete</v>
      </c>
      <c r="D294" s="3" t="str">
        <f>INDEX('Plant data'!F:F,MATCH($A294,'Plant data'!$A:$A,0))</f>
        <v>Mozambique</v>
      </c>
      <c r="E294" s="3" t="s">
        <v>3330</v>
      </c>
      <c r="F294" s="3" t="s">
        <v>2913</v>
      </c>
      <c r="G294" s="5" t="s">
        <v>3327</v>
      </c>
      <c r="H294" s="3" t="s">
        <v>224</v>
      </c>
      <c r="I294" s="7">
        <v>42644</v>
      </c>
      <c r="J294" s="3">
        <v>2022</v>
      </c>
      <c r="K294" s="3" t="s">
        <v>30</v>
      </c>
      <c r="L294" s="3" t="s">
        <v>30</v>
      </c>
      <c r="M294" s="3" t="s">
        <v>30</v>
      </c>
      <c r="N294" s="3" t="s">
        <v>30</v>
      </c>
      <c r="O294" s="3" t="s">
        <v>30</v>
      </c>
      <c r="P294" s="3" t="s">
        <v>30</v>
      </c>
      <c r="Q294" s="3" t="s">
        <v>30</v>
      </c>
      <c r="R294" s="3" t="s">
        <v>2829</v>
      </c>
      <c r="S294" s="3">
        <v>275</v>
      </c>
      <c r="T294" s="8" t="s">
        <v>31</v>
      </c>
      <c r="U294" s="3" t="s">
        <v>2830</v>
      </c>
      <c r="V294" s="2" t="str">
        <f t="shared" si="4"/>
        <v/>
      </c>
      <c r="W294" s="2"/>
      <c r="X294" s="2"/>
      <c r="Y294" s="2"/>
      <c r="Z294" s="2"/>
      <c r="AA294" s="2"/>
      <c r="AB294" s="2"/>
      <c r="AC294" s="2"/>
    </row>
    <row r="295" spans="1:29" hidden="1" x14ac:dyDescent="0.35">
      <c r="A295" s="3" t="s">
        <v>3331</v>
      </c>
      <c r="B295" s="3" t="str">
        <f>INDEX('Plant data'!D:D,MATCH($A295,'Plant data'!$A:$A,0))</f>
        <v>unknown</v>
      </c>
      <c r="C295" s="3" t="str">
        <f>INDEX('Plant data'!E:E,MATCH($A295,'Plant data'!$A:$A,0))</f>
        <v>unknown</v>
      </c>
      <c r="D295" s="3" t="str">
        <f>INDEX('Plant data'!F:F,MATCH($A295,'Plant data'!$A:$A,0))</f>
        <v>Namibia</v>
      </c>
      <c r="E295" s="3" t="s">
        <v>3332</v>
      </c>
      <c r="F295" s="3" t="s">
        <v>2799</v>
      </c>
      <c r="G295" s="5" t="s">
        <v>3333</v>
      </c>
      <c r="H295" s="3" t="s">
        <v>29</v>
      </c>
      <c r="I295" s="4">
        <v>44805</v>
      </c>
      <c r="J295" s="7">
        <v>45231</v>
      </c>
      <c r="K295" s="3">
        <v>2025</v>
      </c>
      <c r="L295" s="3">
        <v>0</v>
      </c>
      <c r="M295" s="3" t="s">
        <v>30</v>
      </c>
      <c r="N295" s="3" t="s">
        <v>30</v>
      </c>
      <c r="O295" s="3" t="s">
        <v>30</v>
      </c>
      <c r="P295" s="3" t="s">
        <v>3334</v>
      </c>
      <c r="Q295" s="3" t="s">
        <v>3334</v>
      </c>
      <c r="R295" s="3" t="s">
        <v>2829</v>
      </c>
      <c r="S295" s="3">
        <v>1000</v>
      </c>
      <c r="T295" s="8" t="s">
        <v>31</v>
      </c>
      <c r="U295" s="3" t="s">
        <v>2791</v>
      </c>
      <c r="V295" s="2">
        <f t="shared" si="4"/>
        <v>2065</v>
      </c>
      <c r="W295" s="2"/>
      <c r="X295" s="2"/>
      <c r="Y295" s="2"/>
      <c r="Z295" s="2"/>
      <c r="AA295" s="2"/>
      <c r="AB295" s="2"/>
      <c r="AC295" s="2"/>
    </row>
    <row r="296" spans="1:29" hidden="1" x14ac:dyDescent="0.35">
      <c r="A296" s="3" t="s">
        <v>3335</v>
      </c>
      <c r="B296" s="3" t="e">
        <f>INDEX(#REF!,MATCH($A296,#REF!,0))</f>
        <v>#REF!</v>
      </c>
      <c r="C296" s="3" t="e">
        <f>INDEX(#REF!,MATCH($A296,#REF!,0))</f>
        <v>#REF!</v>
      </c>
      <c r="D296" s="3" t="e">
        <f>INDEX(#REF!,MATCH($A296,#REF!,0))</f>
        <v>#REF!</v>
      </c>
      <c r="E296" s="3" t="s">
        <v>3336</v>
      </c>
      <c r="F296" s="3" t="s">
        <v>3118</v>
      </c>
      <c r="G296" s="5" t="s">
        <v>3337</v>
      </c>
      <c r="H296" s="3" t="s">
        <v>53</v>
      </c>
      <c r="I296" s="3" t="s">
        <v>30</v>
      </c>
      <c r="J296" s="3" t="s">
        <v>30</v>
      </c>
      <c r="K296" s="3">
        <v>1982</v>
      </c>
      <c r="L296" s="3">
        <v>43</v>
      </c>
      <c r="M296" s="3" t="s">
        <v>30</v>
      </c>
      <c r="N296" s="3">
        <v>2021</v>
      </c>
      <c r="O296" s="3" t="s">
        <v>30</v>
      </c>
      <c r="P296" s="3" t="s">
        <v>30</v>
      </c>
      <c r="Q296" s="3" t="s">
        <v>41</v>
      </c>
      <c r="R296" s="3" t="s">
        <v>2790</v>
      </c>
      <c r="S296" s="3">
        <v>510</v>
      </c>
      <c r="T296" s="3" t="s">
        <v>31</v>
      </c>
      <c r="U296" s="3" t="s">
        <v>3338</v>
      </c>
      <c r="V296" s="2">
        <f t="shared" si="4"/>
        <v>2022</v>
      </c>
      <c r="W296" s="2"/>
      <c r="X296" s="2"/>
      <c r="Y296" s="2"/>
      <c r="Z296" s="2"/>
      <c r="AA296" s="2"/>
      <c r="AB296" s="2"/>
      <c r="AC296" s="2"/>
    </row>
    <row r="297" spans="1:29" hidden="1" x14ac:dyDescent="0.35">
      <c r="A297" s="3" t="s">
        <v>3335</v>
      </c>
      <c r="B297" s="3" t="e">
        <f>INDEX(#REF!,MATCH($A297,#REF!,0))</f>
        <v>#REF!</v>
      </c>
      <c r="C297" s="3" t="e">
        <f>INDEX(#REF!,MATCH($A297,#REF!,0))</f>
        <v>#REF!</v>
      </c>
      <c r="D297" s="3" t="e">
        <f>INDEX(#REF!,MATCH($A297,#REF!,0))</f>
        <v>#REF!</v>
      </c>
      <c r="E297" s="3" t="s">
        <v>3339</v>
      </c>
      <c r="F297" s="3" t="s">
        <v>3121</v>
      </c>
      <c r="G297" s="5" t="s">
        <v>3337</v>
      </c>
      <c r="H297" s="3" t="s">
        <v>53</v>
      </c>
      <c r="I297" s="3" t="s">
        <v>30</v>
      </c>
      <c r="J297" s="3" t="s">
        <v>30</v>
      </c>
      <c r="K297" s="3">
        <v>1982</v>
      </c>
      <c r="L297" s="3">
        <v>43</v>
      </c>
      <c r="M297" s="3" t="s">
        <v>30</v>
      </c>
      <c r="N297" s="3">
        <v>2021</v>
      </c>
      <c r="O297" s="3" t="s">
        <v>30</v>
      </c>
      <c r="P297" s="3" t="s">
        <v>30</v>
      </c>
      <c r="Q297" s="3" t="s">
        <v>41</v>
      </c>
      <c r="R297" s="3" t="s">
        <v>2790</v>
      </c>
      <c r="S297" s="3">
        <v>510</v>
      </c>
      <c r="T297" s="3" t="s">
        <v>31</v>
      </c>
      <c r="U297" s="3" t="s">
        <v>3338</v>
      </c>
      <c r="V297" s="2">
        <f t="shared" si="4"/>
        <v>2022</v>
      </c>
      <c r="W297" s="2"/>
      <c r="X297" s="2"/>
      <c r="Y297" s="2"/>
      <c r="Z297" s="2"/>
      <c r="AA297" s="2"/>
      <c r="AB297" s="2"/>
      <c r="AC297" s="2"/>
    </row>
    <row r="298" spans="1:29" hidden="1" x14ac:dyDescent="0.35">
      <c r="A298" s="3" t="s">
        <v>3340</v>
      </c>
      <c r="B298" s="3" t="str">
        <f>INDEX('Plant data'!D:D,MATCH($A298,'Plant data'!$A:$A,0))</f>
        <v>Kagarko</v>
      </c>
      <c r="C298" s="3" t="str">
        <f>INDEX('Plant data'!E:E,MATCH($A298,'Plant data'!$A:$A,0))</f>
        <v>Kaduna State</v>
      </c>
      <c r="D298" s="3" t="str">
        <f>INDEX('Plant data'!F:F,MATCH($A298,'Plant data'!$A:$A,0))</f>
        <v>Nigeria</v>
      </c>
      <c r="E298" s="3" t="s">
        <v>3341</v>
      </c>
      <c r="F298" s="3" t="s">
        <v>2799</v>
      </c>
      <c r="G298" s="5" t="s">
        <v>3342</v>
      </c>
      <c r="H298" s="3" t="s">
        <v>224</v>
      </c>
      <c r="I298" s="3">
        <v>2012</v>
      </c>
      <c r="J298" s="3" t="s">
        <v>30</v>
      </c>
      <c r="K298" s="3" t="s">
        <v>30</v>
      </c>
      <c r="L298" s="3" t="s">
        <v>30</v>
      </c>
      <c r="M298" s="3" t="s">
        <v>30</v>
      </c>
      <c r="N298" s="3" t="s">
        <v>30</v>
      </c>
      <c r="O298" s="3" t="s">
        <v>30</v>
      </c>
      <c r="P298" s="3" t="s">
        <v>30</v>
      </c>
      <c r="Q298" s="3" t="s">
        <v>30</v>
      </c>
      <c r="R298" s="3" t="s">
        <v>30</v>
      </c>
      <c r="S298" s="3">
        <v>1000</v>
      </c>
      <c r="T298" s="3" t="s">
        <v>31</v>
      </c>
      <c r="U298" s="3" t="s">
        <v>2830</v>
      </c>
      <c r="V298" s="2" t="str">
        <f t="shared" si="4"/>
        <v/>
      </c>
      <c r="W298" s="2"/>
      <c r="X298" s="2"/>
      <c r="Y298" s="2"/>
      <c r="Z298" s="2"/>
      <c r="AA298" s="2"/>
      <c r="AB298" s="2"/>
      <c r="AC298" s="2"/>
    </row>
    <row r="299" spans="1:29" hidden="1" x14ac:dyDescent="0.35">
      <c r="A299" s="3" t="s">
        <v>2266</v>
      </c>
      <c r="B299" s="3" t="e">
        <f>INDEX(#REF!,MATCH($A299,#REF!,0))</f>
        <v>#REF!</v>
      </c>
      <c r="C299" s="3" t="e">
        <f>INDEX(#REF!,MATCH($A299,#REF!,0))</f>
        <v>#REF!</v>
      </c>
      <c r="D299" s="3" t="e">
        <f>INDEX(#REF!,MATCH($A299,#REF!,0))</f>
        <v>#REF!</v>
      </c>
      <c r="E299" s="3" t="s">
        <v>3343</v>
      </c>
      <c r="F299" s="3" t="s">
        <v>2799</v>
      </c>
      <c r="G299" s="5" t="s">
        <v>2268</v>
      </c>
      <c r="H299" s="3" t="s">
        <v>313</v>
      </c>
      <c r="I299" s="3" t="s">
        <v>30</v>
      </c>
      <c r="J299" s="3" t="s">
        <v>30</v>
      </c>
      <c r="K299" s="3">
        <v>2035</v>
      </c>
      <c r="L299" s="8"/>
      <c r="M299" s="3" t="s">
        <v>30</v>
      </c>
      <c r="N299" s="3" t="s">
        <v>30</v>
      </c>
      <c r="O299" s="3" t="s">
        <v>30</v>
      </c>
      <c r="P299" s="3" t="s">
        <v>3344</v>
      </c>
      <c r="Q299" s="3" t="s">
        <v>2789</v>
      </c>
      <c r="R299" s="3" t="s">
        <v>2790</v>
      </c>
      <c r="S299" s="3">
        <v>2500</v>
      </c>
      <c r="T299" s="8" t="s">
        <v>31</v>
      </c>
      <c r="U299" s="3" t="s">
        <v>2794</v>
      </c>
      <c r="V299" s="2">
        <f t="shared" si="4"/>
        <v>2075</v>
      </c>
      <c r="W299" s="2"/>
      <c r="X299" s="2"/>
      <c r="Y299" s="2"/>
      <c r="Z299" s="2"/>
      <c r="AA299" s="2"/>
      <c r="AB299" s="2"/>
      <c r="AC299" s="2"/>
    </row>
    <row r="300" spans="1:29" hidden="1" x14ac:dyDescent="0.35">
      <c r="A300" s="3" t="s">
        <v>2266</v>
      </c>
      <c r="B300" s="3" t="e">
        <f>INDEX(#REF!,MATCH($A300,#REF!,0))</f>
        <v>#REF!</v>
      </c>
      <c r="C300" s="3" t="e">
        <f>INDEX(#REF!,MATCH($A300,#REF!,0))</f>
        <v>#REF!</v>
      </c>
      <c r="D300" s="3" t="e">
        <f>INDEX(#REF!,MATCH($A300,#REF!,0))</f>
        <v>#REF!</v>
      </c>
      <c r="E300" s="3" t="s">
        <v>3345</v>
      </c>
      <c r="F300" s="3" t="s">
        <v>2832</v>
      </c>
      <c r="G300" s="5" t="s">
        <v>2268</v>
      </c>
      <c r="H300" s="3" t="s">
        <v>313</v>
      </c>
      <c r="I300" s="3" t="s">
        <v>30</v>
      </c>
      <c r="J300" s="3" t="s">
        <v>30</v>
      </c>
      <c r="K300" s="3">
        <v>2030</v>
      </c>
      <c r="L300" s="8"/>
      <c r="M300" s="3" t="s">
        <v>30</v>
      </c>
      <c r="N300" s="3" t="s">
        <v>30</v>
      </c>
      <c r="O300" s="3" t="s">
        <v>30</v>
      </c>
      <c r="P300" s="3" t="s">
        <v>3344</v>
      </c>
      <c r="Q300" s="3" t="s">
        <v>2789</v>
      </c>
      <c r="R300" s="3" t="s">
        <v>2790</v>
      </c>
      <c r="S300" s="3">
        <v>3155</v>
      </c>
      <c r="T300" s="8" t="s">
        <v>31</v>
      </c>
      <c r="U300" s="3" t="s">
        <v>2794</v>
      </c>
      <c r="V300" s="2">
        <f t="shared" si="4"/>
        <v>2070</v>
      </c>
      <c r="W300" s="2"/>
      <c r="X300" s="2"/>
      <c r="Y300" s="2"/>
      <c r="Z300" s="2"/>
      <c r="AA300" s="2"/>
      <c r="AB300" s="2"/>
      <c r="AC300" s="2"/>
    </row>
    <row r="301" spans="1:29" hidden="1" x14ac:dyDescent="0.35">
      <c r="A301" s="3" t="s">
        <v>3346</v>
      </c>
      <c r="B301" s="3" t="str">
        <f>INDEX('Plant data'!D:D,MATCH($A301,'Plant data'!$A:$A,0))</f>
        <v>Glenbrook</v>
      </c>
      <c r="C301" s="3" t="str">
        <f>INDEX('Plant data'!E:E,MATCH($A301,'Plant data'!$A:$A,0))</f>
        <v>South Auckland</v>
      </c>
      <c r="D301" s="3" t="str">
        <f>INDEX('Plant data'!F:F,MATCH($A301,'Plant data'!$A:$A,0))</f>
        <v>New Zealand</v>
      </c>
      <c r="E301" s="3" t="s">
        <v>3347</v>
      </c>
      <c r="F301" s="3" t="s">
        <v>2799</v>
      </c>
      <c r="G301" s="5" t="s">
        <v>3348</v>
      </c>
      <c r="H301" s="3" t="s">
        <v>29</v>
      </c>
      <c r="I301" s="3" t="s">
        <v>30</v>
      </c>
      <c r="J301" s="3" t="s">
        <v>30</v>
      </c>
      <c r="K301" s="3" t="s">
        <v>30</v>
      </c>
      <c r="L301" s="3" t="s">
        <v>30</v>
      </c>
      <c r="M301" s="3" t="s">
        <v>30</v>
      </c>
      <c r="N301" s="3" t="s">
        <v>30</v>
      </c>
      <c r="O301" s="3" t="s">
        <v>30</v>
      </c>
      <c r="P301" s="3" t="s">
        <v>30</v>
      </c>
      <c r="Q301" s="3" t="s">
        <v>30</v>
      </c>
      <c r="R301" s="3" t="s">
        <v>2829</v>
      </c>
      <c r="S301" s="3">
        <v>163</v>
      </c>
      <c r="T301" s="3" t="s">
        <v>31</v>
      </c>
      <c r="U301" s="3" t="s">
        <v>2830</v>
      </c>
      <c r="V301" s="2" t="str">
        <f t="shared" si="4"/>
        <v/>
      </c>
      <c r="W301" s="2"/>
      <c r="X301" s="2"/>
      <c r="Y301" s="2"/>
      <c r="Z301" s="2"/>
      <c r="AA301" s="2"/>
      <c r="AB301" s="2"/>
      <c r="AC301" s="2"/>
    </row>
    <row r="302" spans="1:29" hidden="1" x14ac:dyDescent="0.35">
      <c r="A302" s="3" t="s">
        <v>3346</v>
      </c>
      <c r="B302" s="3" t="str">
        <f>INDEX('Plant data'!D:D,MATCH($A302,'Plant data'!$A:$A,0))</f>
        <v>Glenbrook</v>
      </c>
      <c r="C302" s="3" t="str">
        <f>INDEX('Plant data'!E:E,MATCH($A302,'Plant data'!$A:$A,0))</f>
        <v>South Auckland</v>
      </c>
      <c r="D302" s="3" t="str">
        <f>INDEX('Plant data'!F:F,MATCH($A302,'Plant data'!$A:$A,0))</f>
        <v>New Zealand</v>
      </c>
      <c r="E302" s="3" t="s">
        <v>3349</v>
      </c>
      <c r="F302" s="3" t="s">
        <v>2832</v>
      </c>
      <c r="G302" s="5" t="s">
        <v>3348</v>
      </c>
      <c r="H302" s="3" t="s">
        <v>29</v>
      </c>
      <c r="I302" s="3" t="s">
        <v>30</v>
      </c>
      <c r="J302" s="3" t="s">
        <v>30</v>
      </c>
      <c r="K302" s="3" t="s">
        <v>30</v>
      </c>
      <c r="L302" s="3" t="s">
        <v>30</v>
      </c>
      <c r="M302" s="3" t="s">
        <v>30</v>
      </c>
      <c r="N302" s="3" t="s">
        <v>30</v>
      </c>
      <c r="O302" s="3" t="s">
        <v>30</v>
      </c>
      <c r="P302" s="3" t="s">
        <v>30</v>
      </c>
      <c r="Q302" s="3" t="s">
        <v>30</v>
      </c>
      <c r="R302" s="3" t="s">
        <v>2829</v>
      </c>
      <c r="S302" s="3">
        <v>163</v>
      </c>
      <c r="T302" s="3" t="s">
        <v>31</v>
      </c>
      <c r="U302" s="3" t="s">
        <v>2830</v>
      </c>
      <c r="V302" s="2" t="str">
        <f t="shared" si="4"/>
        <v/>
      </c>
      <c r="W302" s="2"/>
      <c r="X302" s="2"/>
      <c r="Y302" s="2"/>
      <c r="Z302" s="2"/>
      <c r="AA302" s="2"/>
      <c r="AB302" s="2"/>
      <c r="AC302" s="2"/>
    </row>
    <row r="303" spans="1:29" hidden="1" x14ac:dyDescent="0.35">
      <c r="A303" s="3" t="s">
        <v>3346</v>
      </c>
      <c r="B303" s="3" t="e">
        <f>INDEX(#REF!,MATCH($A303,#REF!,0))</f>
        <v>#REF!</v>
      </c>
      <c r="C303" s="3" t="e">
        <f>INDEX(#REF!,MATCH($A303,#REF!,0))</f>
        <v>#REF!</v>
      </c>
      <c r="D303" s="3" t="e">
        <f>INDEX(#REF!,MATCH($A303,#REF!,0))</f>
        <v>#REF!</v>
      </c>
      <c r="E303" s="3" t="s">
        <v>3350</v>
      </c>
      <c r="F303" s="3" t="s">
        <v>2911</v>
      </c>
      <c r="G303" s="5" t="s">
        <v>3348</v>
      </c>
      <c r="H303" s="3" t="s">
        <v>40</v>
      </c>
      <c r="I303" s="3" t="s">
        <v>30</v>
      </c>
      <c r="J303" s="3" t="s">
        <v>30</v>
      </c>
      <c r="K303" s="3" t="s">
        <v>30</v>
      </c>
      <c r="L303" s="3" t="s">
        <v>30</v>
      </c>
      <c r="M303" s="4">
        <v>45047</v>
      </c>
      <c r="N303" s="3" t="s">
        <v>30</v>
      </c>
      <c r="O303" s="3">
        <v>2026</v>
      </c>
      <c r="P303" s="3" t="s">
        <v>30</v>
      </c>
      <c r="Q303" s="3" t="s">
        <v>30</v>
      </c>
      <c r="R303" s="3" t="s">
        <v>2829</v>
      </c>
      <c r="S303" s="3">
        <v>163</v>
      </c>
      <c r="T303" s="3" t="s">
        <v>31</v>
      </c>
      <c r="U303" s="3" t="s">
        <v>2830</v>
      </c>
      <c r="V303" s="2" t="str">
        <f t="shared" si="4"/>
        <v/>
      </c>
      <c r="W303" s="2"/>
      <c r="X303" s="2"/>
      <c r="Y303" s="2"/>
      <c r="Z303" s="2"/>
      <c r="AA303" s="2"/>
      <c r="AB303" s="2"/>
      <c r="AC303" s="2"/>
    </row>
    <row r="304" spans="1:29" hidden="1" x14ac:dyDescent="0.35">
      <c r="A304" s="3" t="s">
        <v>3346</v>
      </c>
      <c r="B304" s="3" t="e">
        <f>INDEX(#REF!,MATCH($A304,#REF!,0))</f>
        <v>#REF!</v>
      </c>
      <c r="C304" s="3" t="e">
        <f>INDEX(#REF!,MATCH($A304,#REF!,0))</f>
        <v>#REF!</v>
      </c>
      <c r="D304" s="3" t="e">
        <f>INDEX(#REF!,MATCH($A304,#REF!,0))</f>
        <v>#REF!</v>
      </c>
      <c r="E304" s="3" t="s">
        <v>3351</v>
      </c>
      <c r="F304" s="3" t="s">
        <v>2913</v>
      </c>
      <c r="G304" s="5" t="s">
        <v>3348</v>
      </c>
      <c r="H304" s="3" t="s">
        <v>40</v>
      </c>
      <c r="I304" s="3" t="s">
        <v>30</v>
      </c>
      <c r="J304" s="3" t="s">
        <v>30</v>
      </c>
      <c r="K304" s="3" t="s">
        <v>30</v>
      </c>
      <c r="L304" s="3" t="s">
        <v>30</v>
      </c>
      <c r="M304" s="4">
        <v>45047</v>
      </c>
      <c r="N304" s="3" t="s">
        <v>30</v>
      </c>
      <c r="O304" s="3">
        <v>2026</v>
      </c>
      <c r="P304" s="3" t="s">
        <v>30</v>
      </c>
      <c r="Q304" s="3" t="s">
        <v>30</v>
      </c>
      <c r="R304" s="3" t="s">
        <v>2829</v>
      </c>
      <c r="S304" s="3">
        <v>163</v>
      </c>
      <c r="T304" s="3" t="s">
        <v>31</v>
      </c>
      <c r="U304" s="3" t="s">
        <v>2830</v>
      </c>
      <c r="V304" s="2" t="str">
        <f t="shared" si="4"/>
        <v/>
      </c>
      <c r="W304" s="2"/>
      <c r="X304" s="2"/>
      <c r="Y304" s="2"/>
      <c r="Z304" s="2"/>
      <c r="AA304" s="2"/>
      <c r="AB304" s="2"/>
      <c r="AC304" s="2"/>
    </row>
    <row r="305" spans="1:29" hidden="1" x14ac:dyDescent="0.35">
      <c r="A305" s="3" t="s">
        <v>3352</v>
      </c>
      <c r="B305" s="3" t="str">
        <f>INDEX('Plant data'!D:D,MATCH($A305,'Plant data'!$A:$A,0))</f>
        <v>Sohar</v>
      </c>
      <c r="C305" s="3" t="str">
        <f>INDEX('Plant data'!E:E,MATCH($A305,'Plant data'!$A:$A,0))</f>
        <v>Al Batinah North</v>
      </c>
      <c r="D305" s="3" t="str">
        <f>INDEX('Plant data'!F:F,MATCH($A305,'Plant data'!$A:$A,0))</f>
        <v>Oman</v>
      </c>
      <c r="E305" s="3" t="s">
        <v>3353</v>
      </c>
      <c r="F305" s="3" t="s">
        <v>2799</v>
      </c>
      <c r="G305" s="5" t="s">
        <v>3354</v>
      </c>
      <c r="H305" s="3" t="s">
        <v>29</v>
      </c>
      <c r="I305" s="3" t="s">
        <v>30</v>
      </c>
      <c r="J305" s="3" t="s">
        <v>30</v>
      </c>
      <c r="K305" s="3">
        <v>2010</v>
      </c>
      <c r="L305" s="3">
        <v>15</v>
      </c>
      <c r="M305" s="3" t="s">
        <v>30</v>
      </c>
      <c r="N305" s="3" t="s">
        <v>30</v>
      </c>
      <c r="O305" s="3" t="s">
        <v>30</v>
      </c>
      <c r="P305" s="3" t="s">
        <v>41</v>
      </c>
      <c r="Q305" s="3" t="s">
        <v>3355</v>
      </c>
      <c r="R305" s="3" t="s">
        <v>2790</v>
      </c>
      <c r="S305" s="3">
        <v>1820</v>
      </c>
      <c r="T305" s="8" t="s">
        <v>31</v>
      </c>
      <c r="U305" s="3" t="s">
        <v>2794</v>
      </c>
      <c r="V305" s="2">
        <f t="shared" si="4"/>
        <v>2050</v>
      </c>
      <c r="W305" s="2"/>
      <c r="X305" s="2"/>
      <c r="Y305" s="2"/>
      <c r="Z305" s="2"/>
      <c r="AA305" s="2"/>
      <c r="AB305" s="2"/>
      <c r="AC305" s="2"/>
    </row>
    <row r="306" spans="1:29" hidden="1" x14ac:dyDescent="0.35">
      <c r="A306" s="3" t="s">
        <v>3356</v>
      </c>
      <c r="B306" s="3" t="str">
        <f>INDEX('Plant data'!D:D,MATCH($A306,'Plant data'!$A:$A,0))</f>
        <v>Duqm</v>
      </c>
      <c r="C306" s="3" t="str">
        <f>INDEX('Plant data'!E:E,MATCH($A306,'Plant data'!$A:$A,0))</f>
        <v>Al Wusta</v>
      </c>
      <c r="D306" s="3" t="str">
        <f>INDEX('Plant data'!F:F,MATCH($A306,'Plant data'!$A:$A,0))</f>
        <v>Oman</v>
      </c>
      <c r="E306" s="3" t="s">
        <v>3357</v>
      </c>
      <c r="F306" s="3" t="s">
        <v>2799</v>
      </c>
      <c r="G306" s="5" t="s">
        <v>3358</v>
      </c>
      <c r="H306" s="3" t="s">
        <v>224</v>
      </c>
      <c r="I306" s="3">
        <v>2022</v>
      </c>
      <c r="J306" s="3" t="s">
        <v>30</v>
      </c>
      <c r="K306" s="3">
        <v>2027</v>
      </c>
      <c r="L306" s="8"/>
      <c r="M306" s="3" t="s">
        <v>30</v>
      </c>
      <c r="N306" s="3" t="s">
        <v>30</v>
      </c>
      <c r="O306" s="3" t="s">
        <v>30</v>
      </c>
      <c r="P306" s="3" t="s">
        <v>2897</v>
      </c>
      <c r="Q306" s="3" t="s">
        <v>30</v>
      </c>
      <c r="R306" s="3" t="s">
        <v>30</v>
      </c>
      <c r="S306" s="3">
        <v>2250</v>
      </c>
      <c r="T306" s="8" t="s">
        <v>31</v>
      </c>
      <c r="U306" s="3" t="s">
        <v>30</v>
      </c>
      <c r="V306" s="2">
        <f t="shared" si="4"/>
        <v>2067</v>
      </c>
      <c r="W306" s="2"/>
      <c r="X306" s="2"/>
      <c r="Y306" s="2"/>
      <c r="Z306" s="2"/>
      <c r="AA306" s="2"/>
      <c r="AB306" s="2"/>
      <c r="AC306" s="2"/>
    </row>
    <row r="307" spans="1:29" hidden="1" x14ac:dyDescent="0.35">
      <c r="A307" s="3" t="s">
        <v>3356</v>
      </c>
      <c r="B307" s="3" t="str">
        <f>INDEX('Plant data'!D:D,MATCH($A307,'Plant data'!$A:$A,0))</f>
        <v>Duqm</v>
      </c>
      <c r="C307" s="3" t="str">
        <f>INDEX('Plant data'!E:E,MATCH($A307,'Plant data'!$A:$A,0))</f>
        <v>Al Wusta</v>
      </c>
      <c r="D307" s="3" t="str">
        <f>INDEX('Plant data'!F:F,MATCH($A307,'Plant data'!$A:$A,0))</f>
        <v>Oman</v>
      </c>
      <c r="E307" s="3" t="s">
        <v>3359</v>
      </c>
      <c r="F307" s="3" t="s">
        <v>2832</v>
      </c>
      <c r="G307" s="5" t="s">
        <v>3358</v>
      </c>
      <c r="H307" s="3" t="s">
        <v>224</v>
      </c>
      <c r="I307" s="3">
        <v>2022</v>
      </c>
      <c r="J307" s="3">
        <v>2023</v>
      </c>
      <c r="K307" s="3">
        <v>2026</v>
      </c>
      <c r="L307" s="8"/>
      <c r="M307" s="3" t="s">
        <v>30</v>
      </c>
      <c r="N307" s="3" t="s">
        <v>30</v>
      </c>
      <c r="O307" s="3" t="s">
        <v>30</v>
      </c>
      <c r="P307" s="3" t="s">
        <v>2897</v>
      </c>
      <c r="Q307" s="3" t="s">
        <v>30</v>
      </c>
      <c r="R307" s="3" t="s">
        <v>30</v>
      </c>
      <c r="S307" s="3">
        <v>2250</v>
      </c>
      <c r="T307" s="8" t="s">
        <v>31</v>
      </c>
      <c r="U307" s="3" t="s">
        <v>2794</v>
      </c>
      <c r="V307" s="2">
        <f t="shared" si="4"/>
        <v>2066</v>
      </c>
      <c r="W307" s="2"/>
      <c r="X307" s="2"/>
      <c r="Y307" s="2"/>
      <c r="Z307" s="2"/>
      <c r="AA307" s="2"/>
      <c r="AB307" s="2"/>
      <c r="AC307" s="2"/>
    </row>
    <row r="308" spans="1:29" hidden="1" x14ac:dyDescent="0.35">
      <c r="A308" s="3" t="s">
        <v>3360</v>
      </c>
      <c r="B308" s="3" t="e">
        <f>INDEX(#REF!,MATCH($A308,#REF!,0))</f>
        <v>#REF!</v>
      </c>
      <c r="C308" s="3" t="e">
        <f>INDEX(#REF!,MATCH($A308,#REF!,0))</f>
        <v>#REF!</v>
      </c>
      <c r="D308" s="3" t="e">
        <f>INDEX(#REF!,MATCH($A308,#REF!,0))</f>
        <v>#REF!</v>
      </c>
      <c r="E308" s="3" t="s">
        <v>3361</v>
      </c>
      <c r="F308" s="3" t="s">
        <v>2799</v>
      </c>
      <c r="G308" s="5" t="s">
        <v>3362</v>
      </c>
      <c r="H308" s="3" t="s">
        <v>53</v>
      </c>
      <c r="I308" s="3" t="s">
        <v>30</v>
      </c>
      <c r="J308" s="3" t="s">
        <v>30</v>
      </c>
      <c r="K308" s="3">
        <v>1996</v>
      </c>
      <c r="L308" s="3">
        <v>29</v>
      </c>
      <c r="M308" s="3" t="s">
        <v>30</v>
      </c>
      <c r="N308" s="3" t="s">
        <v>30</v>
      </c>
      <c r="O308" s="3" t="s">
        <v>30</v>
      </c>
      <c r="P308" s="3" t="s">
        <v>30</v>
      </c>
      <c r="Q308" s="3" t="s">
        <v>30</v>
      </c>
      <c r="R308" s="3" t="s">
        <v>2829</v>
      </c>
      <c r="S308" s="3">
        <v>40</v>
      </c>
      <c r="T308" s="8" t="s">
        <v>31</v>
      </c>
      <c r="U308" s="8" t="s">
        <v>30</v>
      </c>
      <c r="V308" s="2">
        <f t="shared" si="4"/>
        <v>2036</v>
      </c>
      <c r="W308" s="2"/>
      <c r="X308" s="2"/>
      <c r="Y308" s="2"/>
      <c r="Z308" s="2"/>
      <c r="AA308" s="2"/>
      <c r="AB308" s="2"/>
      <c r="AC308" s="2"/>
    </row>
    <row r="309" spans="1:29" hidden="1" x14ac:dyDescent="0.35">
      <c r="A309" s="3" t="s">
        <v>3360</v>
      </c>
      <c r="B309" s="3" t="e">
        <f>INDEX(#REF!,MATCH($A309,#REF!,0))</f>
        <v>#REF!</v>
      </c>
      <c r="C309" s="3" t="e">
        <f>INDEX(#REF!,MATCH($A309,#REF!,0))</f>
        <v>#REF!</v>
      </c>
      <c r="D309" s="3" t="e">
        <f>INDEX(#REF!,MATCH($A309,#REF!,0))</f>
        <v>#REF!</v>
      </c>
      <c r="E309" s="3" t="s">
        <v>3363</v>
      </c>
      <c r="F309" s="3" t="s">
        <v>2832</v>
      </c>
      <c r="G309" s="5" t="s">
        <v>3362</v>
      </c>
      <c r="H309" s="3" t="s">
        <v>53</v>
      </c>
      <c r="I309" s="3" t="s">
        <v>30</v>
      </c>
      <c r="J309" s="3" t="s">
        <v>30</v>
      </c>
      <c r="K309" s="3">
        <v>1996</v>
      </c>
      <c r="L309" s="3">
        <v>29</v>
      </c>
      <c r="M309" s="3" t="s">
        <v>30</v>
      </c>
      <c r="N309" s="3" t="s">
        <v>30</v>
      </c>
      <c r="O309" s="3" t="s">
        <v>30</v>
      </c>
      <c r="P309" s="3" t="s">
        <v>30</v>
      </c>
      <c r="Q309" s="3" t="s">
        <v>30</v>
      </c>
      <c r="R309" s="3" t="s">
        <v>2829</v>
      </c>
      <c r="S309" s="3">
        <v>40</v>
      </c>
      <c r="T309" s="8" t="s">
        <v>31</v>
      </c>
      <c r="U309" s="8" t="s">
        <v>30</v>
      </c>
      <c r="V309" s="2">
        <f t="shared" si="4"/>
        <v>2036</v>
      </c>
      <c r="W309" s="2"/>
      <c r="X309" s="2"/>
      <c r="Y309" s="2"/>
      <c r="Z309" s="2"/>
      <c r="AA309" s="2"/>
      <c r="AB309" s="2"/>
      <c r="AC309" s="2"/>
    </row>
    <row r="310" spans="1:29" hidden="1" x14ac:dyDescent="0.35">
      <c r="A310" s="3" t="s">
        <v>2270</v>
      </c>
      <c r="B310" s="3" t="e">
        <f>INDEX(#REF!,MATCH($A310,#REF!,0))</f>
        <v>#REF!</v>
      </c>
      <c r="C310" s="3" t="e">
        <f>INDEX(#REF!,MATCH($A310,#REF!,0))</f>
        <v>#REF!</v>
      </c>
      <c r="D310" s="3" t="e">
        <f>INDEX(#REF!,MATCH($A310,#REF!,0))</f>
        <v>#REF!</v>
      </c>
      <c r="E310" s="3" t="s">
        <v>3364</v>
      </c>
      <c r="F310" s="3" t="s">
        <v>2799</v>
      </c>
      <c r="G310" s="5" t="s">
        <v>2272</v>
      </c>
      <c r="H310" s="3" t="s">
        <v>53</v>
      </c>
      <c r="I310" s="3" t="s">
        <v>30</v>
      </c>
      <c r="J310" s="3" t="s">
        <v>30</v>
      </c>
      <c r="K310" s="3">
        <v>1980</v>
      </c>
      <c r="L310" s="3">
        <v>45</v>
      </c>
      <c r="M310" s="3" t="s">
        <v>30</v>
      </c>
      <c r="N310" s="3" t="s">
        <v>30</v>
      </c>
      <c r="O310" s="3" t="s">
        <v>30</v>
      </c>
      <c r="P310" s="3" t="s">
        <v>30</v>
      </c>
      <c r="Q310" s="3" t="s">
        <v>30</v>
      </c>
      <c r="R310" s="3" t="s">
        <v>2829</v>
      </c>
      <c r="S310" s="3">
        <v>100</v>
      </c>
      <c r="T310" s="8" t="s">
        <v>31</v>
      </c>
      <c r="U310" s="8" t="s">
        <v>30</v>
      </c>
      <c r="V310" s="2">
        <f t="shared" si="4"/>
        <v>2020</v>
      </c>
      <c r="W310" s="2"/>
      <c r="X310" s="2"/>
      <c r="Y310" s="2"/>
      <c r="Z310" s="2"/>
      <c r="AA310" s="2"/>
      <c r="AB310" s="2"/>
      <c r="AC310" s="2"/>
    </row>
    <row r="311" spans="1:29" hidden="1" x14ac:dyDescent="0.35">
      <c r="A311" s="3" t="s">
        <v>3365</v>
      </c>
      <c r="B311" s="3" t="e">
        <f>INDEX(#REF!,MATCH($A311,#REF!,0))</f>
        <v>#REF!</v>
      </c>
      <c r="C311" s="3" t="e">
        <f>INDEX(#REF!,MATCH($A311,#REF!,0))</f>
        <v>#REF!</v>
      </c>
      <c r="D311" s="3" t="e">
        <f>INDEX(#REF!,MATCH($A311,#REF!,0))</f>
        <v>#REF!</v>
      </c>
      <c r="E311" s="3" t="s">
        <v>3366</v>
      </c>
      <c r="F311" s="3" t="s">
        <v>2799</v>
      </c>
      <c r="G311" s="5" t="s">
        <v>3367</v>
      </c>
      <c r="H311" s="3" t="s">
        <v>53</v>
      </c>
      <c r="I311" s="3" t="s">
        <v>30</v>
      </c>
      <c r="J311" s="3" t="s">
        <v>30</v>
      </c>
      <c r="K311" s="3">
        <v>2013</v>
      </c>
      <c r="L311" s="3">
        <v>12</v>
      </c>
      <c r="M311" s="3" t="s">
        <v>30</v>
      </c>
      <c r="N311" s="3" t="s">
        <v>30</v>
      </c>
      <c r="O311" s="3" t="s">
        <v>30</v>
      </c>
      <c r="P311" s="3" t="s">
        <v>30</v>
      </c>
      <c r="Q311" s="3" t="s">
        <v>41</v>
      </c>
      <c r="R311" s="3" t="s">
        <v>2790</v>
      </c>
      <c r="S311" s="3">
        <v>1280</v>
      </c>
      <c r="T311" s="8" t="s">
        <v>31</v>
      </c>
      <c r="U311" s="3" t="s">
        <v>2794</v>
      </c>
      <c r="V311" s="2">
        <f t="shared" si="4"/>
        <v>2053</v>
      </c>
      <c r="W311" s="2"/>
      <c r="X311" s="2"/>
      <c r="Y311" s="2"/>
      <c r="Z311" s="2"/>
      <c r="AA311" s="2"/>
      <c r="AB311" s="2"/>
      <c r="AC311" s="2"/>
    </row>
    <row r="312" spans="1:29" hidden="1" x14ac:dyDescent="0.35">
      <c r="A312" s="3" t="s">
        <v>3368</v>
      </c>
      <c r="B312" s="3" t="e">
        <f>INDEX(#REF!,MATCH($A312,#REF!,0))</f>
        <v>#REF!</v>
      </c>
      <c r="C312" s="3" t="e">
        <f>INDEX(#REF!,MATCH($A312,#REF!,0))</f>
        <v>#REF!</v>
      </c>
      <c r="D312" s="3" t="e">
        <f>INDEX(#REF!,MATCH($A312,#REF!,0))</f>
        <v>#REF!</v>
      </c>
      <c r="E312" s="3" t="s">
        <v>3369</v>
      </c>
      <c r="F312" s="3" t="s">
        <v>2786</v>
      </c>
      <c r="G312" s="5" t="s">
        <v>3370</v>
      </c>
      <c r="H312" s="3" t="s">
        <v>53</v>
      </c>
      <c r="I312" s="3" t="s">
        <v>30</v>
      </c>
      <c r="J312" s="3" t="s">
        <v>30</v>
      </c>
      <c r="K312" s="3">
        <v>1978</v>
      </c>
      <c r="L312" s="3">
        <v>47</v>
      </c>
      <c r="M312" s="3" t="s">
        <v>30</v>
      </c>
      <c r="N312" s="3" t="s">
        <v>30</v>
      </c>
      <c r="O312" s="3" t="s">
        <v>30</v>
      </c>
      <c r="P312" s="3" t="s">
        <v>41</v>
      </c>
      <c r="Q312" s="3" t="s">
        <v>30</v>
      </c>
      <c r="R312" s="3" t="s">
        <v>2790</v>
      </c>
      <c r="S312" s="3">
        <v>800</v>
      </c>
      <c r="T312" s="8" t="s">
        <v>31</v>
      </c>
      <c r="U312" s="3" t="s">
        <v>2794</v>
      </c>
      <c r="V312" s="2">
        <f t="shared" si="4"/>
        <v>2018</v>
      </c>
      <c r="W312" s="2"/>
      <c r="X312" s="2"/>
      <c r="Y312" s="2"/>
      <c r="Z312" s="2"/>
      <c r="AA312" s="2"/>
      <c r="AB312" s="2"/>
      <c r="AC312" s="2"/>
    </row>
    <row r="313" spans="1:29" hidden="1" x14ac:dyDescent="0.35">
      <c r="A313" s="3" t="s">
        <v>3368</v>
      </c>
      <c r="B313" s="3" t="str">
        <f>INDEX('Plant data'!D:D,MATCH($A313,'Plant data'!$A:$A,0))</f>
        <v>Mesaieed Industrial City</v>
      </c>
      <c r="C313" s="3" t="str">
        <f>INDEX('Plant data'!E:E,MATCH($A313,'Plant data'!$A:$A,0))</f>
        <v>Mesaieed</v>
      </c>
      <c r="D313" s="3" t="str">
        <f>INDEX('Plant data'!F:F,MATCH($A313,'Plant data'!$A:$A,0))</f>
        <v>Qatar</v>
      </c>
      <c r="E313" s="3" t="s">
        <v>3371</v>
      </c>
      <c r="F313" s="3" t="s">
        <v>2793</v>
      </c>
      <c r="G313" s="5" t="s">
        <v>3370</v>
      </c>
      <c r="H313" s="3" t="s">
        <v>29</v>
      </c>
      <c r="I313" s="3" t="s">
        <v>30</v>
      </c>
      <c r="J313" s="3" t="s">
        <v>30</v>
      </c>
      <c r="K313" s="3">
        <v>2007</v>
      </c>
      <c r="L313" s="3">
        <v>18</v>
      </c>
      <c r="M313" s="3" t="s">
        <v>30</v>
      </c>
      <c r="N313" s="3" t="s">
        <v>30</v>
      </c>
      <c r="O313" s="3" t="s">
        <v>30</v>
      </c>
      <c r="P313" s="3" t="s">
        <v>41</v>
      </c>
      <c r="Q313" s="3" t="s">
        <v>30</v>
      </c>
      <c r="R313" s="3" t="s">
        <v>2790</v>
      </c>
      <c r="S313" s="3">
        <v>1700</v>
      </c>
      <c r="T313" s="8" t="s">
        <v>31</v>
      </c>
      <c r="U313" s="3" t="s">
        <v>2794</v>
      </c>
      <c r="V313" s="2">
        <f t="shared" si="4"/>
        <v>2047</v>
      </c>
      <c r="W313" s="2"/>
      <c r="X313" s="2"/>
      <c r="Y313" s="2"/>
      <c r="Z313" s="2"/>
      <c r="AA313" s="2"/>
      <c r="AB313" s="2"/>
      <c r="AC313" s="2"/>
    </row>
    <row r="314" spans="1:29" hidden="1" x14ac:dyDescent="0.35">
      <c r="A314" s="3" t="s">
        <v>2291</v>
      </c>
      <c r="B314" s="3" t="e">
        <f>INDEX(#REF!,MATCH($A314,#REF!,0))</f>
        <v>#REF!</v>
      </c>
      <c r="C314" s="3" t="e">
        <f>INDEX(#REF!,MATCH($A314,#REF!,0))</f>
        <v>#REF!</v>
      </c>
      <c r="D314" s="3" t="e">
        <f>INDEX(#REF!,MATCH($A314,#REF!,0))</f>
        <v>#REF!</v>
      </c>
      <c r="E314" s="3" t="s">
        <v>3372</v>
      </c>
      <c r="F314" s="3" t="s">
        <v>2799</v>
      </c>
      <c r="G314" s="5" t="s">
        <v>2293</v>
      </c>
      <c r="H314" s="3" t="s">
        <v>313</v>
      </c>
      <c r="I314" s="3">
        <v>2022</v>
      </c>
      <c r="J314" s="3" t="s">
        <v>30</v>
      </c>
      <c r="K314" s="3">
        <v>2030</v>
      </c>
      <c r="L314" s="8"/>
      <c r="M314" s="3" t="s">
        <v>30</v>
      </c>
      <c r="N314" s="3" t="s">
        <v>30</v>
      </c>
      <c r="O314" s="3" t="s">
        <v>30</v>
      </c>
      <c r="P314" s="3" t="s">
        <v>30</v>
      </c>
      <c r="Q314" s="3" t="s">
        <v>30</v>
      </c>
      <c r="R314" s="3" t="s">
        <v>30</v>
      </c>
      <c r="S314" s="3">
        <v>2500</v>
      </c>
      <c r="T314" s="8" t="s">
        <v>31</v>
      </c>
      <c r="U314" s="3" t="s">
        <v>2794</v>
      </c>
      <c r="V314" s="2">
        <f t="shared" si="4"/>
        <v>2070</v>
      </c>
      <c r="W314" s="2"/>
      <c r="X314" s="2"/>
      <c r="Y314" s="2"/>
      <c r="Z314" s="2"/>
      <c r="AA314" s="2"/>
      <c r="AB314" s="2"/>
      <c r="AC314" s="2"/>
    </row>
    <row r="315" spans="1:29" hidden="1" x14ac:dyDescent="0.35">
      <c r="A315" s="3" t="s">
        <v>3373</v>
      </c>
      <c r="B315" s="3" t="e">
        <f>INDEX(#REF!,MATCH($A315,#REF!,0))</f>
        <v>#REF!</v>
      </c>
      <c r="C315" s="3" t="e">
        <f>INDEX(#REF!,MATCH($A315,#REF!,0))</f>
        <v>#REF!</v>
      </c>
      <c r="D315" s="3" t="e">
        <f>INDEX(#REF!,MATCH($A315,#REF!,0))</f>
        <v>#REF!</v>
      </c>
      <c r="E315" s="3" t="s">
        <v>3374</v>
      </c>
      <c r="F315" s="3" t="s">
        <v>2799</v>
      </c>
      <c r="G315" s="5" t="s">
        <v>3375</v>
      </c>
      <c r="H315" s="3" t="s">
        <v>64</v>
      </c>
      <c r="I315" s="3">
        <v>2019</v>
      </c>
      <c r="J315" s="3" t="s">
        <v>30</v>
      </c>
      <c r="K315" s="3" t="s">
        <v>30</v>
      </c>
      <c r="L315" s="3" t="s">
        <v>30</v>
      </c>
      <c r="M315" s="3" t="s">
        <v>30</v>
      </c>
      <c r="N315" s="3" t="s">
        <v>30</v>
      </c>
      <c r="O315" s="3" t="s">
        <v>30</v>
      </c>
      <c r="P315" s="3" t="s">
        <v>30</v>
      </c>
      <c r="Q315" s="3" t="s">
        <v>30</v>
      </c>
      <c r="R315" s="3" t="s">
        <v>30</v>
      </c>
      <c r="S315" s="8" t="s">
        <v>2841</v>
      </c>
      <c r="T315" s="3" t="s">
        <v>31</v>
      </c>
      <c r="U315" s="8" t="s">
        <v>30</v>
      </c>
      <c r="V315" s="2" t="str">
        <f t="shared" si="4"/>
        <v/>
      </c>
      <c r="W315" s="2"/>
      <c r="X315" s="2"/>
      <c r="Y315" s="2"/>
      <c r="Z315" s="2"/>
      <c r="AA315" s="2"/>
      <c r="AB315" s="2"/>
      <c r="AC315" s="2"/>
    </row>
    <row r="316" spans="1:29" hidden="1" x14ac:dyDescent="0.35">
      <c r="A316" s="3" t="s">
        <v>3376</v>
      </c>
      <c r="B316" s="3" t="str">
        <f>INDEX('Plant data'!D:D,MATCH($A316,'Plant data'!$A:$A,0))</f>
        <v>Stary Oskol</v>
      </c>
      <c r="C316" s="3" t="str">
        <f>INDEX('Plant data'!E:E,MATCH($A316,'Plant data'!$A:$A,0))</f>
        <v>Belgorod</v>
      </c>
      <c r="D316" s="3" t="str">
        <f>INDEX('Plant data'!F:F,MATCH($A316,'Plant data'!$A:$A,0))</f>
        <v>Russia</v>
      </c>
      <c r="E316" s="3" t="s">
        <v>3377</v>
      </c>
      <c r="F316" s="3" t="s">
        <v>2786</v>
      </c>
      <c r="G316" s="5" t="s">
        <v>3378</v>
      </c>
      <c r="H316" s="3" t="s">
        <v>29</v>
      </c>
      <c r="I316" s="3" t="s">
        <v>30</v>
      </c>
      <c r="J316" s="3" t="s">
        <v>30</v>
      </c>
      <c r="K316" s="3">
        <v>1983</v>
      </c>
      <c r="L316" s="3">
        <v>42</v>
      </c>
      <c r="M316" s="3" t="s">
        <v>30</v>
      </c>
      <c r="N316" s="3" t="s">
        <v>30</v>
      </c>
      <c r="O316" s="3" t="s">
        <v>30</v>
      </c>
      <c r="P316" s="3" t="s">
        <v>3379</v>
      </c>
      <c r="Q316" s="3" t="s">
        <v>3380</v>
      </c>
      <c r="R316" s="3" t="s">
        <v>2790</v>
      </c>
      <c r="S316" s="3">
        <v>420</v>
      </c>
      <c r="T316" s="3" t="s">
        <v>31</v>
      </c>
      <c r="U316" s="3" t="s">
        <v>2794</v>
      </c>
      <c r="V316" s="2">
        <f t="shared" si="4"/>
        <v>2023</v>
      </c>
      <c r="W316" s="2"/>
      <c r="X316" s="2"/>
      <c r="Y316" s="2"/>
      <c r="Z316" s="2"/>
      <c r="AA316" s="2"/>
      <c r="AB316" s="2"/>
      <c r="AC316" s="2"/>
    </row>
    <row r="317" spans="1:29" hidden="1" x14ac:dyDescent="0.35">
      <c r="A317" s="3" t="s">
        <v>3376</v>
      </c>
      <c r="B317" s="3" t="str">
        <f>INDEX('Plant data'!D:D,MATCH($A317,'Plant data'!$A:$A,0))</f>
        <v>Stary Oskol</v>
      </c>
      <c r="C317" s="3" t="str">
        <f>INDEX('Plant data'!E:E,MATCH($A317,'Plant data'!$A:$A,0))</f>
        <v>Belgorod</v>
      </c>
      <c r="D317" s="3" t="str">
        <f>INDEX('Plant data'!F:F,MATCH($A317,'Plant data'!$A:$A,0))</f>
        <v>Russia</v>
      </c>
      <c r="E317" s="3" t="s">
        <v>3381</v>
      </c>
      <c r="F317" s="3" t="s">
        <v>2793</v>
      </c>
      <c r="G317" s="5" t="s">
        <v>3378</v>
      </c>
      <c r="H317" s="3" t="s">
        <v>29</v>
      </c>
      <c r="I317" s="3" t="s">
        <v>30</v>
      </c>
      <c r="J317" s="3" t="s">
        <v>30</v>
      </c>
      <c r="K317" s="3">
        <v>1985</v>
      </c>
      <c r="L317" s="3">
        <v>40</v>
      </c>
      <c r="M317" s="3" t="s">
        <v>30</v>
      </c>
      <c r="N317" s="3" t="s">
        <v>30</v>
      </c>
      <c r="O317" s="3" t="s">
        <v>30</v>
      </c>
      <c r="P317" s="3" t="s">
        <v>3379</v>
      </c>
      <c r="Q317" s="3" t="s">
        <v>3380</v>
      </c>
      <c r="R317" s="3" t="s">
        <v>2790</v>
      </c>
      <c r="S317" s="3">
        <v>960</v>
      </c>
      <c r="T317" s="3" t="s">
        <v>31</v>
      </c>
      <c r="U317" s="3" t="s">
        <v>2794</v>
      </c>
      <c r="V317" s="2">
        <f t="shared" si="4"/>
        <v>2025</v>
      </c>
      <c r="W317" s="2"/>
      <c r="X317" s="2"/>
      <c r="Y317" s="2"/>
      <c r="Z317" s="2"/>
      <c r="AA317" s="2"/>
      <c r="AB317" s="2"/>
      <c r="AC317" s="2"/>
    </row>
    <row r="318" spans="1:29" hidden="1" x14ac:dyDescent="0.35">
      <c r="A318" s="3" t="s">
        <v>3376</v>
      </c>
      <c r="B318" s="3" t="str">
        <f>INDEX('Plant data'!D:D,MATCH($A318,'Plant data'!$A:$A,0))</f>
        <v>Stary Oskol</v>
      </c>
      <c r="C318" s="3" t="str">
        <f>INDEX('Plant data'!E:E,MATCH($A318,'Plant data'!$A:$A,0))</f>
        <v>Belgorod</v>
      </c>
      <c r="D318" s="3" t="str">
        <f>INDEX('Plant data'!F:F,MATCH($A318,'Plant data'!$A:$A,0))</f>
        <v>Russia</v>
      </c>
      <c r="E318" s="3" t="s">
        <v>3382</v>
      </c>
      <c r="F318" s="3" t="s">
        <v>2796</v>
      </c>
      <c r="G318" s="5" t="s">
        <v>3378</v>
      </c>
      <c r="H318" s="3" t="s">
        <v>29</v>
      </c>
      <c r="I318" s="3" t="s">
        <v>30</v>
      </c>
      <c r="J318" s="3" t="s">
        <v>30</v>
      </c>
      <c r="K318" s="3">
        <v>1987</v>
      </c>
      <c r="L318" s="3">
        <v>38</v>
      </c>
      <c r="M318" s="3" t="s">
        <v>30</v>
      </c>
      <c r="N318" s="3" t="s">
        <v>30</v>
      </c>
      <c r="O318" s="3" t="s">
        <v>30</v>
      </c>
      <c r="P318" s="3" t="s">
        <v>3379</v>
      </c>
      <c r="Q318" s="3" t="s">
        <v>3380</v>
      </c>
      <c r="R318" s="3" t="s">
        <v>2790</v>
      </c>
      <c r="S318" s="3">
        <v>900</v>
      </c>
      <c r="T318" s="3" t="s">
        <v>31</v>
      </c>
      <c r="U318" s="3" t="s">
        <v>2794</v>
      </c>
      <c r="V318" s="2">
        <f t="shared" si="4"/>
        <v>2027</v>
      </c>
      <c r="W318" s="2"/>
      <c r="X318" s="2"/>
      <c r="Y318" s="2"/>
      <c r="Z318" s="2"/>
      <c r="AA318" s="2"/>
      <c r="AB318" s="2"/>
      <c r="AC318" s="2"/>
    </row>
    <row r="319" spans="1:29" hidden="1" x14ac:dyDescent="0.35">
      <c r="A319" s="3" t="s">
        <v>3376</v>
      </c>
      <c r="B319" s="3" t="str">
        <f>INDEX('Plant data'!D:D,MATCH($A319,'Plant data'!$A:$A,0))</f>
        <v>Stary Oskol</v>
      </c>
      <c r="C319" s="3" t="str">
        <f>INDEX('Plant data'!E:E,MATCH($A319,'Plant data'!$A:$A,0))</f>
        <v>Belgorod</v>
      </c>
      <c r="D319" s="3" t="str">
        <f>INDEX('Plant data'!F:F,MATCH($A319,'Plant data'!$A:$A,0))</f>
        <v>Russia</v>
      </c>
      <c r="E319" s="3" t="s">
        <v>3383</v>
      </c>
      <c r="F319" s="3" t="s">
        <v>2940</v>
      </c>
      <c r="G319" s="5" t="s">
        <v>3378</v>
      </c>
      <c r="H319" s="3" t="s">
        <v>29</v>
      </c>
      <c r="I319" s="3" t="s">
        <v>30</v>
      </c>
      <c r="J319" s="3" t="s">
        <v>30</v>
      </c>
      <c r="K319" s="3">
        <v>1987</v>
      </c>
      <c r="L319" s="3">
        <v>38</v>
      </c>
      <c r="M319" s="3" t="s">
        <v>30</v>
      </c>
      <c r="N319" s="3" t="s">
        <v>30</v>
      </c>
      <c r="O319" s="3" t="s">
        <v>30</v>
      </c>
      <c r="P319" s="3" t="s">
        <v>3379</v>
      </c>
      <c r="Q319" s="3" t="s">
        <v>3380</v>
      </c>
      <c r="R319" s="3" t="s">
        <v>2790</v>
      </c>
      <c r="S319" s="3">
        <v>900</v>
      </c>
      <c r="T319" s="3" t="s">
        <v>31</v>
      </c>
      <c r="U319" s="3" t="s">
        <v>2794</v>
      </c>
      <c r="V319" s="2">
        <f t="shared" si="4"/>
        <v>2027</v>
      </c>
      <c r="W319" s="2"/>
      <c r="X319" s="2"/>
      <c r="Y319" s="2"/>
      <c r="Z319" s="2"/>
      <c r="AA319" s="2"/>
      <c r="AB319" s="2"/>
      <c r="AC319" s="2"/>
    </row>
    <row r="320" spans="1:29" hidden="1" x14ac:dyDescent="0.35">
      <c r="A320" s="3" t="s">
        <v>3384</v>
      </c>
      <c r="B320" s="3" t="str">
        <f>INDEX('Plant data'!D:D,MATCH($A320,'Plant data'!$A:$A,0))</f>
        <v>Gubkin</v>
      </c>
      <c r="C320" s="3" t="str">
        <f>INDEX('Plant data'!E:E,MATCH($A320,'Plant data'!$A:$A,0))</f>
        <v>Belgorod</v>
      </c>
      <c r="D320" s="3" t="str">
        <f>INDEX('Plant data'!F:F,MATCH($A320,'Plant data'!$A:$A,0))</f>
        <v>Russia</v>
      </c>
      <c r="E320" s="3" t="s">
        <v>3385</v>
      </c>
      <c r="F320" s="3" t="s">
        <v>3386</v>
      </c>
      <c r="G320" s="5" t="s">
        <v>3387</v>
      </c>
      <c r="H320" s="3" t="s">
        <v>29</v>
      </c>
      <c r="I320" s="3" t="s">
        <v>30</v>
      </c>
      <c r="J320" s="3" t="s">
        <v>30</v>
      </c>
      <c r="K320" s="3">
        <v>1999</v>
      </c>
      <c r="L320" s="3">
        <v>26</v>
      </c>
      <c r="M320" s="3" t="s">
        <v>30</v>
      </c>
      <c r="N320" s="3" t="s">
        <v>30</v>
      </c>
      <c r="O320" s="3" t="s">
        <v>30</v>
      </c>
      <c r="P320" s="3" t="s">
        <v>3388</v>
      </c>
      <c r="Q320" s="3" t="s">
        <v>3389</v>
      </c>
      <c r="R320" s="3" t="s">
        <v>2790</v>
      </c>
      <c r="S320" s="3">
        <v>1000</v>
      </c>
      <c r="T320" s="3" t="s">
        <v>31</v>
      </c>
      <c r="U320" s="3" t="s">
        <v>30</v>
      </c>
      <c r="V320" s="2">
        <f t="shared" si="4"/>
        <v>2039</v>
      </c>
      <c r="W320" s="2"/>
      <c r="X320" s="2"/>
      <c r="Y320" s="2"/>
      <c r="Z320" s="2"/>
      <c r="AA320" s="2"/>
      <c r="AB320" s="2"/>
      <c r="AC320" s="2"/>
    </row>
    <row r="321" spans="1:29" hidden="1" x14ac:dyDescent="0.35">
      <c r="A321" s="3" t="s">
        <v>3384</v>
      </c>
      <c r="B321" s="3" t="str">
        <f>INDEX('Plant data'!D:D,MATCH($A321,'Plant data'!$A:$A,0))</f>
        <v>Gubkin</v>
      </c>
      <c r="C321" s="3" t="str">
        <f>INDEX('Plant data'!E:E,MATCH($A321,'Plant data'!$A:$A,0))</f>
        <v>Belgorod</v>
      </c>
      <c r="D321" s="3" t="str">
        <f>INDEX('Plant data'!F:F,MATCH($A321,'Plant data'!$A:$A,0))</f>
        <v>Russia</v>
      </c>
      <c r="E321" s="3" t="s">
        <v>3390</v>
      </c>
      <c r="F321" s="3" t="s">
        <v>3391</v>
      </c>
      <c r="G321" s="5" t="s">
        <v>3387</v>
      </c>
      <c r="H321" s="3" t="s">
        <v>29</v>
      </c>
      <c r="I321" s="3" t="s">
        <v>30</v>
      </c>
      <c r="J321" s="3" t="s">
        <v>30</v>
      </c>
      <c r="K321" s="3">
        <v>2007</v>
      </c>
      <c r="L321" s="3">
        <v>18</v>
      </c>
      <c r="M321" s="3" t="s">
        <v>30</v>
      </c>
      <c r="N321" s="3" t="s">
        <v>30</v>
      </c>
      <c r="O321" s="3" t="s">
        <v>30</v>
      </c>
      <c r="P321" s="3" t="s">
        <v>3392</v>
      </c>
      <c r="Q321" s="3" t="s">
        <v>3393</v>
      </c>
      <c r="R321" s="3" t="s">
        <v>2790</v>
      </c>
      <c r="S321" s="3">
        <v>1400</v>
      </c>
      <c r="T321" s="3" t="s">
        <v>31</v>
      </c>
      <c r="U321" s="3" t="s">
        <v>30</v>
      </c>
      <c r="V321" s="2">
        <f t="shared" si="4"/>
        <v>2047</v>
      </c>
      <c r="W321" s="2"/>
      <c r="X321" s="2"/>
      <c r="Y321" s="2"/>
      <c r="Z321" s="2"/>
      <c r="AA321" s="2"/>
      <c r="AB321" s="2"/>
      <c r="AC321" s="2"/>
    </row>
    <row r="322" spans="1:29" hidden="1" x14ac:dyDescent="0.35">
      <c r="A322" s="3" t="s">
        <v>3384</v>
      </c>
      <c r="B322" s="3" t="str">
        <f>INDEX('Plant data'!D:D,MATCH($A322,'Plant data'!$A:$A,0))</f>
        <v>Gubkin</v>
      </c>
      <c r="C322" s="3" t="str">
        <f>INDEX('Plant data'!E:E,MATCH($A322,'Plant data'!$A:$A,0))</f>
        <v>Belgorod</v>
      </c>
      <c r="D322" s="3" t="str">
        <f>INDEX('Plant data'!F:F,MATCH($A322,'Plant data'!$A:$A,0))</f>
        <v>Russia</v>
      </c>
      <c r="E322" s="3" t="s">
        <v>3394</v>
      </c>
      <c r="F322" s="3" t="s">
        <v>3395</v>
      </c>
      <c r="G322" s="5" t="s">
        <v>3387</v>
      </c>
      <c r="H322" s="3" t="s">
        <v>29</v>
      </c>
      <c r="I322" s="3" t="s">
        <v>30</v>
      </c>
      <c r="J322" s="3">
        <v>2014</v>
      </c>
      <c r="K322" s="3">
        <v>2017</v>
      </c>
      <c r="L322" s="3">
        <v>8</v>
      </c>
      <c r="M322" s="3" t="s">
        <v>30</v>
      </c>
      <c r="N322" s="3" t="s">
        <v>30</v>
      </c>
      <c r="O322" s="3" t="s">
        <v>30</v>
      </c>
      <c r="P322" s="3" t="s">
        <v>3392</v>
      </c>
      <c r="Q322" s="3" t="s">
        <v>3393</v>
      </c>
      <c r="R322" s="3" t="s">
        <v>2790</v>
      </c>
      <c r="S322" s="3">
        <v>2200</v>
      </c>
      <c r="T322" s="3" t="s">
        <v>31</v>
      </c>
      <c r="U322" s="3" t="s">
        <v>2794</v>
      </c>
      <c r="V322" s="2">
        <f t="shared" si="4"/>
        <v>2057</v>
      </c>
      <c r="W322" s="2"/>
      <c r="X322" s="2"/>
      <c r="Y322" s="2"/>
      <c r="Z322" s="2"/>
      <c r="AA322" s="2"/>
      <c r="AB322" s="2"/>
      <c r="AC322" s="2"/>
    </row>
    <row r="323" spans="1:29" hidden="1" x14ac:dyDescent="0.35">
      <c r="A323" s="3" t="s">
        <v>3384</v>
      </c>
      <c r="B323" s="3" t="e">
        <f>INDEX(#REF!,MATCH($A323,#REF!,0))</f>
        <v>#REF!</v>
      </c>
      <c r="C323" s="3" t="e">
        <f>INDEX(#REF!,MATCH($A323,#REF!,0))</f>
        <v>#REF!</v>
      </c>
      <c r="D323" s="3" t="e">
        <f>INDEX(#REF!,MATCH($A323,#REF!,0))</f>
        <v>#REF!</v>
      </c>
      <c r="E323" s="3" t="s">
        <v>3396</v>
      </c>
      <c r="F323" s="3" t="s">
        <v>3397</v>
      </c>
      <c r="G323" s="5" t="s">
        <v>3387</v>
      </c>
      <c r="H323" s="3" t="s">
        <v>313</v>
      </c>
      <c r="I323" s="3">
        <v>2020</v>
      </c>
      <c r="J323" s="3" t="s">
        <v>30</v>
      </c>
      <c r="K323" s="3">
        <v>2025</v>
      </c>
      <c r="L323" s="3">
        <v>0</v>
      </c>
      <c r="M323" s="3" t="s">
        <v>30</v>
      </c>
      <c r="N323" s="3" t="s">
        <v>30</v>
      </c>
      <c r="O323" s="3" t="s">
        <v>30</v>
      </c>
      <c r="P323" s="3" t="s">
        <v>3392</v>
      </c>
      <c r="Q323" s="3" t="s">
        <v>3393</v>
      </c>
      <c r="R323" s="3" t="s">
        <v>2790</v>
      </c>
      <c r="S323" s="3">
        <v>1960</v>
      </c>
      <c r="T323" s="3" t="s">
        <v>31</v>
      </c>
      <c r="U323" s="8" t="s">
        <v>30</v>
      </c>
      <c r="V323" s="2">
        <f t="shared" ref="V323:V386" si="5">IFERROR(K323+40,"")</f>
        <v>2065</v>
      </c>
      <c r="W323" s="2"/>
      <c r="X323" s="2"/>
      <c r="Y323" s="2"/>
      <c r="Z323" s="2"/>
      <c r="AA323" s="2"/>
      <c r="AB323" s="2"/>
      <c r="AC323" s="2"/>
    </row>
    <row r="324" spans="1:29" hidden="1" x14ac:dyDescent="0.35">
      <c r="A324" s="3" t="s">
        <v>3398</v>
      </c>
      <c r="B324" s="3" t="str">
        <f>INDEX('Plant data'!D:D,MATCH($A324,'Plant data'!$A:$A,0))</f>
        <v>Vyksa</v>
      </c>
      <c r="C324" s="3" t="str">
        <f>INDEX('Plant data'!E:E,MATCH($A324,'Plant data'!$A:$A,0))</f>
        <v>Nizhny Novgorod</v>
      </c>
      <c r="D324" s="3" t="str">
        <f>INDEX('Plant data'!F:F,MATCH($A324,'Plant data'!$A:$A,0))</f>
        <v>Russia</v>
      </c>
      <c r="E324" s="3" t="s">
        <v>3399</v>
      </c>
      <c r="F324" s="3" t="s">
        <v>2799</v>
      </c>
      <c r="G324" s="5" t="s">
        <v>3400</v>
      </c>
      <c r="H324" s="3" t="s">
        <v>224</v>
      </c>
      <c r="I324" s="3">
        <v>2021</v>
      </c>
      <c r="J324" s="3">
        <v>2022</v>
      </c>
      <c r="K324" s="3">
        <v>2025</v>
      </c>
      <c r="L324" s="3">
        <v>0</v>
      </c>
      <c r="M324" s="3" t="s">
        <v>30</v>
      </c>
      <c r="N324" s="3" t="s">
        <v>30</v>
      </c>
      <c r="O324" s="3" t="s">
        <v>30</v>
      </c>
      <c r="P324" s="3" t="s">
        <v>3401</v>
      </c>
      <c r="Q324" s="3" t="s">
        <v>2789</v>
      </c>
      <c r="R324" s="3" t="s">
        <v>2790</v>
      </c>
      <c r="S324" s="3">
        <v>2500</v>
      </c>
      <c r="T324" s="3" t="s">
        <v>31</v>
      </c>
      <c r="U324" s="8" t="s">
        <v>30</v>
      </c>
      <c r="V324" s="2">
        <f t="shared" si="5"/>
        <v>2065</v>
      </c>
      <c r="W324" s="2"/>
      <c r="X324" s="2"/>
      <c r="Y324" s="2"/>
      <c r="Z324" s="2"/>
      <c r="AA324" s="2"/>
      <c r="AB324" s="2"/>
      <c r="AC324" s="2"/>
    </row>
    <row r="325" spans="1:29" hidden="1" x14ac:dyDescent="0.35">
      <c r="A325" s="3" t="s">
        <v>3402</v>
      </c>
      <c r="B325" s="3" t="e">
        <f>INDEX(#REF!,MATCH($A325,#REF!,0))</f>
        <v>#REF!</v>
      </c>
      <c r="C325" s="3" t="e">
        <f>INDEX(#REF!,MATCH($A325,#REF!,0))</f>
        <v>#REF!</v>
      </c>
      <c r="D325" s="3" t="e">
        <f>INDEX(#REF!,MATCH($A325,#REF!,0))</f>
        <v>#REF!</v>
      </c>
      <c r="E325" s="3" t="s">
        <v>3403</v>
      </c>
      <c r="F325" s="3" t="s">
        <v>2799</v>
      </c>
      <c r="G325" s="5" t="s">
        <v>3404</v>
      </c>
      <c r="H325" s="3" t="s">
        <v>313</v>
      </c>
      <c r="I325" s="3">
        <v>2021</v>
      </c>
      <c r="J325" s="3" t="s">
        <v>30</v>
      </c>
      <c r="K325" s="3" t="s">
        <v>30</v>
      </c>
      <c r="L325" s="3" t="s">
        <v>30</v>
      </c>
      <c r="M325" s="3" t="s">
        <v>30</v>
      </c>
      <c r="N325" s="3" t="s">
        <v>30</v>
      </c>
      <c r="O325" s="3" t="s">
        <v>30</v>
      </c>
      <c r="P325" s="3" t="s">
        <v>3392</v>
      </c>
      <c r="Q325" s="3" t="s">
        <v>3393</v>
      </c>
      <c r="R325" s="3" t="s">
        <v>2790</v>
      </c>
      <c r="S325" s="3">
        <v>2080</v>
      </c>
      <c r="T325" s="3" t="s">
        <v>31</v>
      </c>
      <c r="U325" s="8" t="s">
        <v>30</v>
      </c>
      <c r="V325" s="2" t="str">
        <f t="shared" si="5"/>
        <v/>
      </c>
      <c r="W325" s="2"/>
      <c r="X325" s="2"/>
      <c r="Y325" s="2"/>
      <c r="Z325" s="2"/>
      <c r="AA325" s="2"/>
      <c r="AB325" s="2"/>
      <c r="AC325" s="2"/>
    </row>
    <row r="326" spans="1:29" hidden="1" x14ac:dyDescent="0.35">
      <c r="A326" s="3" t="s">
        <v>3405</v>
      </c>
      <c r="B326" s="3" t="str">
        <f>INDEX('Plant data'!D:D,MATCH($A326,'Plant data'!$A:$A,0))</f>
        <v>Shakhty</v>
      </c>
      <c r="C326" s="3" t="str">
        <f>INDEX('Plant data'!E:E,MATCH($A326,'Plant data'!$A:$A,0))</f>
        <v>Rostov</v>
      </c>
      <c r="D326" s="3" t="str">
        <f>INDEX('Plant data'!F:F,MATCH($A326,'Plant data'!$A:$A,0))</f>
        <v>Russia</v>
      </c>
      <c r="E326" s="3" t="s">
        <v>3406</v>
      </c>
      <c r="F326" s="3" t="s">
        <v>2799</v>
      </c>
      <c r="G326" s="5" t="s">
        <v>3407</v>
      </c>
      <c r="H326" s="3" t="s">
        <v>224</v>
      </c>
      <c r="I326" s="3">
        <v>2021</v>
      </c>
      <c r="J326" s="3" t="s">
        <v>30</v>
      </c>
      <c r="K326" s="3">
        <v>2025</v>
      </c>
      <c r="L326" s="3">
        <v>0</v>
      </c>
      <c r="M326" s="3" t="s">
        <v>30</v>
      </c>
      <c r="N326" s="3" t="s">
        <v>30</v>
      </c>
      <c r="O326" s="3" t="s">
        <v>30</v>
      </c>
      <c r="P326" s="3" t="s">
        <v>30</v>
      </c>
      <c r="Q326" s="3" t="s">
        <v>30</v>
      </c>
      <c r="R326" s="3" t="s">
        <v>30</v>
      </c>
      <c r="S326" s="3">
        <v>900</v>
      </c>
      <c r="T326" s="3" t="s">
        <v>31</v>
      </c>
      <c r="U326" s="8" t="s">
        <v>30</v>
      </c>
      <c r="V326" s="2">
        <f t="shared" si="5"/>
        <v>2065</v>
      </c>
      <c r="W326" s="2"/>
      <c r="X326" s="2"/>
      <c r="Y326" s="2"/>
      <c r="Z326" s="2"/>
      <c r="AA326" s="2"/>
      <c r="AB326" s="2"/>
      <c r="AC326" s="2"/>
    </row>
    <row r="327" spans="1:29" hidden="1" x14ac:dyDescent="0.35">
      <c r="A327" s="3" t="s">
        <v>3408</v>
      </c>
      <c r="B327" s="3" t="str">
        <f>INDEX('Plant data'!D:D,MATCH($A327,'Plant data'!$A:$A,0))</f>
        <v>Al Jubail</v>
      </c>
      <c r="C327" s="3" t="str">
        <f>INDEX('Plant data'!E:E,MATCH($A327,'Plant data'!$A:$A,0))</f>
        <v>Eastern Province</v>
      </c>
      <c r="D327" s="3" t="str">
        <f>INDEX('Plant data'!F:F,MATCH($A327,'Plant data'!$A:$A,0))</f>
        <v>Saudi Arabia</v>
      </c>
      <c r="E327" s="3" t="s">
        <v>3409</v>
      </c>
      <c r="F327" s="3" t="s">
        <v>3106</v>
      </c>
      <c r="G327" s="5" t="s">
        <v>3410</v>
      </c>
      <c r="H327" s="3" t="s">
        <v>29</v>
      </c>
      <c r="I327" s="3" t="s">
        <v>30</v>
      </c>
      <c r="J327" s="3" t="s">
        <v>30</v>
      </c>
      <c r="K327" s="3">
        <v>1982</v>
      </c>
      <c r="L327" s="3">
        <v>43</v>
      </c>
      <c r="M327" s="3" t="s">
        <v>30</v>
      </c>
      <c r="N327" s="3" t="s">
        <v>30</v>
      </c>
      <c r="O327" s="3" t="s">
        <v>30</v>
      </c>
      <c r="P327" s="3" t="s">
        <v>30</v>
      </c>
      <c r="Q327" s="3" t="s">
        <v>41</v>
      </c>
      <c r="R327" s="3" t="s">
        <v>2790</v>
      </c>
      <c r="S327" s="3">
        <v>750</v>
      </c>
      <c r="T327" s="8" t="s">
        <v>31</v>
      </c>
      <c r="U327" s="3" t="s">
        <v>30</v>
      </c>
      <c r="V327" s="2">
        <f t="shared" si="5"/>
        <v>2022</v>
      </c>
      <c r="W327" s="2"/>
      <c r="X327" s="2"/>
      <c r="Y327" s="2"/>
      <c r="Z327" s="2"/>
      <c r="AA327" s="2"/>
      <c r="AB327" s="2"/>
      <c r="AC327" s="2"/>
    </row>
    <row r="328" spans="1:29" hidden="1" x14ac:dyDescent="0.35">
      <c r="A328" s="3" t="s">
        <v>3408</v>
      </c>
      <c r="B328" s="3" t="str">
        <f>INDEX('Plant data'!D:D,MATCH($A328,'Plant data'!$A:$A,0))</f>
        <v>Al Jubail</v>
      </c>
      <c r="C328" s="3" t="str">
        <f>INDEX('Plant data'!E:E,MATCH($A328,'Plant data'!$A:$A,0))</f>
        <v>Eastern Province</v>
      </c>
      <c r="D328" s="3" t="str">
        <f>INDEX('Plant data'!F:F,MATCH($A328,'Plant data'!$A:$A,0))</f>
        <v>Saudi Arabia</v>
      </c>
      <c r="E328" s="3" t="s">
        <v>3411</v>
      </c>
      <c r="F328" s="3" t="s">
        <v>3111</v>
      </c>
      <c r="G328" s="5" t="s">
        <v>3410</v>
      </c>
      <c r="H328" s="3" t="s">
        <v>29</v>
      </c>
      <c r="I328" s="3" t="s">
        <v>30</v>
      </c>
      <c r="J328" s="3" t="s">
        <v>30</v>
      </c>
      <c r="K328" s="3">
        <v>1983</v>
      </c>
      <c r="L328" s="3">
        <v>42</v>
      </c>
      <c r="M328" s="3" t="s">
        <v>30</v>
      </c>
      <c r="N328" s="3" t="s">
        <v>30</v>
      </c>
      <c r="O328" s="3" t="s">
        <v>30</v>
      </c>
      <c r="P328" s="3" t="s">
        <v>30</v>
      </c>
      <c r="Q328" s="3" t="s">
        <v>41</v>
      </c>
      <c r="R328" s="3" t="s">
        <v>2790</v>
      </c>
      <c r="S328" s="3">
        <v>750</v>
      </c>
      <c r="T328" s="8" t="s">
        <v>31</v>
      </c>
      <c r="U328" s="3" t="s">
        <v>30</v>
      </c>
      <c r="V328" s="2">
        <f t="shared" si="5"/>
        <v>2023</v>
      </c>
      <c r="W328" s="2"/>
      <c r="X328" s="2"/>
      <c r="Y328" s="2"/>
      <c r="Z328" s="2"/>
      <c r="AA328" s="2"/>
      <c r="AB328" s="2"/>
      <c r="AC328" s="2"/>
    </row>
    <row r="329" spans="1:29" hidden="1" x14ac:dyDescent="0.35">
      <c r="A329" s="3" t="s">
        <v>3408</v>
      </c>
      <c r="B329" s="3" t="str">
        <f>INDEX('Plant data'!D:D,MATCH($A329,'Plant data'!$A:$A,0))</f>
        <v>Al Jubail</v>
      </c>
      <c r="C329" s="3" t="str">
        <f>INDEX('Plant data'!E:E,MATCH($A329,'Plant data'!$A:$A,0))</f>
        <v>Eastern Province</v>
      </c>
      <c r="D329" s="3" t="str">
        <f>INDEX('Plant data'!F:F,MATCH($A329,'Plant data'!$A:$A,0))</f>
        <v>Saudi Arabia</v>
      </c>
      <c r="E329" s="3" t="s">
        <v>3412</v>
      </c>
      <c r="F329" s="3" t="s">
        <v>3135</v>
      </c>
      <c r="G329" s="5" t="s">
        <v>3410</v>
      </c>
      <c r="H329" s="3" t="s">
        <v>29</v>
      </c>
      <c r="I329" s="3" t="s">
        <v>30</v>
      </c>
      <c r="J329" s="3" t="s">
        <v>30</v>
      </c>
      <c r="K329" s="3">
        <v>1992</v>
      </c>
      <c r="L329" s="3">
        <v>33</v>
      </c>
      <c r="M329" s="3" t="s">
        <v>30</v>
      </c>
      <c r="N329" s="3" t="s">
        <v>30</v>
      </c>
      <c r="O329" s="3" t="s">
        <v>30</v>
      </c>
      <c r="P329" s="3" t="s">
        <v>30</v>
      </c>
      <c r="Q329" s="3" t="s">
        <v>41</v>
      </c>
      <c r="R329" s="3" t="s">
        <v>2790</v>
      </c>
      <c r="S329" s="3">
        <v>1000</v>
      </c>
      <c r="T329" s="8" t="s">
        <v>31</v>
      </c>
      <c r="U329" s="3" t="s">
        <v>30</v>
      </c>
      <c r="V329" s="2">
        <f t="shared" si="5"/>
        <v>2032</v>
      </c>
      <c r="W329" s="2"/>
      <c r="X329" s="2"/>
      <c r="Y329" s="2"/>
      <c r="Z329" s="2"/>
      <c r="AA329" s="2"/>
      <c r="AB329" s="2"/>
      <c r="AC329" s="2"/>
    </row>
    <row r="330" spans="1:29" hidden="1" x14ac:dyDescent="0.35">
      <c r="A330" s="3" t="s">
        <v>3408</v>
      </c>
      <c r="B330" s="3" t="str">
        <f>INDEX('Plant data'!D:D,MATCH($A330,'Plant data'!$A:$A,0))</f>
        <v>Al Jubail</v>
      </c>
      <c r="C330" s="3" t="str">
        <f>INDEX('Plant data'!E:E,MATCH($A330,'Plant data'!$A:$A,0))</f>
        <v>Eastern Province</v>
      </c>
      <c r="D330" s="3" t="str">
        <f>INDEX('Plant data'!F:F,MATCH($A330,'Plant data'!$A:$A,0))</f>
        <v>Saudi Arabia</v>
      </c>
      <c r="E330" s="3" t="s">
        <v>3413</v>
      </c>
      <c r="F330" s="3" t="s">
        <v>3137</v>
      </c>
      <c r="G330" s="5" t="s">
        <v>3410</v>
      </c>
      <c r="H330" s="3" t="s">
        <v>29</v>
      </c>
      <c r="I330" s="3" t="s">
        <v>30</v>
      </c>
      <c r="J330" s="3" t="s">
        <v>30</v>
      </c>
      <c r="K330" s="3">
        <v>1999</v>
      </c>
      <c r="L330" s="3">
        <v>26</v>
      </c>
      <c r="M330" s="3" t="s">
        <v>30</v>
      </c>
      <c r="N330" s="3" t="s">
        <v>30</v>
      </c>
      <c r="O330" s="3" t="s">
        <v>30</v>
      </c>
      <c r="P330" s="3" t="s">
        <v>30</v>
      </c>
      <c r="Q330" s="3" t="s">
        <v>41</v>
      </c>
      <c r="R330" s="3" t="s">
        <v>2790</v>
      </c>
      <c r="S330" s="3">
        <v>1100</v>
      </c>
      <c r="T330" s="8" t="s">
        <v>31</v>
      </c>
      <c r="U330" s="8" t="s">
        <v>30</v>
      </c>
      <c r="V330" s="2">
        <f t="shared" si="5"/>
        <v>2039</v>
      </c>
      <c r="W330" s="2"/>
      <c r="X330" s="2"/>
      <c r="Y330" s="2"/>
      <c r="Z330" s="2"/>
      <c r="AA330" s="2"/>
      <c r="AB330" s="2"/>
      <c r="AC330" s="2"/>
    </row>
    <row r="331" spans="1:29" hidden="1" x14ac:dyDescent="0.35">
      <c r="A331" s="3" t="s">
        <v>3408</v>
      </c>
      <c r="B331" s="3" t="str">
        <f>INDEX('Plant data'!D:D,MATCH($A331,'Plant data'!$A:$A,0))</f>
        <v>Al Jubail</v>
      </c>
      <c r="C331" s="3" t="str">
        <f>INDEX('Plant data'!E:E,MATCH($A331,'Plant data'!$A:$A,0))</f>
        <v>Eastern Province</v>
      </c>
      <c r="D331" s="3" t="str">
        <f>INDEX('Plant data'!F:F,MATCH($A331,'Plant data'!$A:$A,0))</f>
        <v>Saudi Arabia</v>
      </c>
      <c r="E331" s="3" t="s">
        <v>3414</v>
      </c>
      <c r="F331" s="3" t="s">
        <v>3139</v>
      </c>
      <c r="G331" s="5" t="s">
        <v>3410</v>
      </c>
      <c r="H331" s="3" t="s">
        <v>29</v>
      </c>
      <c r="I331" s="3" t="s">
        <v>30</v>
      </c>
      <c r="J331" s="3" t="s">
        <v>30</v>
      </c>
      <c r="K331" s="3">
        <v>2007</v>
      </c>
      <c r="L331" s="3">
        <v>18</v>
      </c>
      <c r="M331" s="3" t="s">
        <v>30</v>
      </c>
      <c r="N331" s="3" t="s">
        <v>30</v>
      </c>
      <c r="O331" s="3" t="s">
        <v>30</v>
      </c>
      <c r="P331" s="3" t="s">
        <v>30</v>
      </c>
      <c r="Q331" s="3" t="s">
        <v>3415</v>
      </c>
      <c r="R331" s="3" t="s">
        <v>2790</v>
      </c>
      <c r="S331" s="3">
        <v>1700</v>
      </c>
      <c r="T331" s="8" t="s">
        <v>31</v>
      </c>
      <c r="U331" s="3" t="s">
        <v>2794</v>
      </c>
      <c r="V331" s="2">
        <f t="shared" si="5"/>
        <v>2047</v>
      </c>
      <c r="W331" s="2"/>
      <c r="X331" s="2"/>
      <c r="Y331" s="2"/>
      <c r="Z331" s="2"/>
      <c r="AA331" s="2"/>
      <c r="AB331" s="2"/>
      <c r="AC331" s="2"/>
    </row>
    <row r="332" spans="1:29" hidden="1" x14ac:dyDescent="0.35">
      <c r="A332" s="3" t="s">
        <v>3416</v>
      </c>
      <c r="B332" s="3" t="str">
        <f>INDEX('Plant data'!D:D,MATCH($A332,'Plant data'!$A:$A,0))</f>
        <v>Dammam</v>
      </c>
      <c r="C332" s="3" t="str">
        <f>INDEX('Plant data'!E:E,MATCH($A332,'Plant data'!$A:$A,0))</f>
        <v>Eastern Province</v>
      </c>
      <c r="D332" s="3" t="str">
        <f>INDEX('Plant data'!F:F,MATCH($A332,'Plant data'!$A:$A,0))</f>
        <v>Saudi Arabia</v>
      </c>
      <c r="E332" s="3" t="s">
        <v>3417</v>
      </c>
      <c r="F332" s="3" t="s">
        <v>2989</v>
      </c>
      <c r="G332" s="5" t="s">
        <v>3418</v>
      </c>
      <c r="H332" s="3" t="s">
        <v>29</v>
      </c>
      <c r="I332" s="3" t="s">
        <v>30</v>
      </c>
      <c r="J332" s="3" t="s">
        <v>30</v>
      </c>
      <c r="K332" s="3">
        <v>2007</v>
      </c>
      <c r="L332" s="3">
        <v>18</v>
      </c>
      <c r="M332" s="3" t="s">
        <v>30</v>
      </c>
      <c r="N332" s="3" t="s">
        <v>30</v>
      </c>
      <c r="O332" s="3" t="s">
        <v>30</v>
      </c>
      <c r="P332" s="3" t="s">
        <v>30</v>
      </c>
      <c r="Q332" s="3" t="s">
        <v>41</v>
      </c>
      <c r="R332" s="3" t="s">
        <v>2790</v>
      </c>
      <c r="S332" s="3">
        <v>700</v>
      </c>
      <c r="T332" s="8" t="s">
        <v>31</v>
      </c>
      <c r="U332" s="3" t="s">
        <v>2794</v>
      </c>
      <c r="V332" s="2">
        <f t="shared" si="5"/>
        <v>2047</v>
      </c>
      <c r="W332" s="2"/>
      <c r="X332" s="2"/>
      <c r="Y332" s="2"/>
      <c r="Z332" s="2"/>
      <c r="AA332" s="2"/>
      <c r="AB332" s="2"/>
      <c r="AC332" s="2"/>
    </row>
    <row r="333" spans="1:29" hidden="1" x14ac:dyDescent="0.35">
      <c r="A333" s="3" t="s">
        <v>3416</v>
      </c>
      <c r="B333" s="3" t="str">
        <f>INDEX('Plant data'!D:D,MATCH($A333,'Plant data'!$A:$A,0))</f>
        <v>Dammam</v>
      </c>
      <c r="C333" s="3" t="str">
        <f>INDEX('Plant data'!E:E,MATCH($A333,'Plant data'!$A:$A,0))</f>
        <v>Eastern Province</v>
      </c>
      <c r="D333" s="3" t="str">
        <f>INDEX('Plant data'!F:F,MATCH($A333,'Plant data'!$A:$A,0))</f>
        <v>Saudi Arabia</v>
      </c>
      <c r="E333" s="3" t="s">
        <v>3419</v>
      </c>
      <c r="F333" s="3" t="s">
        <v>2991</v>
      </c>
      <c r="G333" s="5" t="s">
        <v>3418</v>
      </c>
      <c r="H333" s="3" t="s">
        <v>29</v>
      </c>
      <c r="I333" s="3" t="s">
        <v>30</v>
      </c>
      <c r="J333" s="3" t="s">
        <v>30</v>
      </c>
      <c r="K333" s="3">
        <v>2007</v>
      </c>
      <c r="L333" s="3">
        <v>18</v>
      </c>
      <c r="M333" s="3" t="s">
        <v>30</v>
      </c>
      <c r="N333" s="3" t="s">
        <v>30</v>
      </c>
      <c r="O333" s="3" t="s">
        <v>30</v>
      </c>
      <c r="P333" s="3" t="s">
        <v>30</v>
      </c>
      <c r="Q333" s="3" t="s">
        <v>41</v>
      </c>
      <c r="R333" s="3" t="s">
        <v>2790</v>
      </c>
      <c r="S333" s="3">
        <v>700</v>
      </c>
      <c r="T333" s="8" t="s">
        <v>31</v>
      </c>
      <c r="U333" s="3" t="s">
        <v>2794</v>
      </c>
      <c r="V333" s="2">
        <f t="shared" si="5"/>
        <v>2047</v>
      </c>
      <c r="W333" s="2"/>
      <c r="X333" s="2"/>
      <c r="Y333" s="2"/>
      <c r="Z333" s="2"/>
      <c r="AA333" s="2"/>
      <c r="AB333" s="2"/>
      <c r="AC333" s="2"/>
    </row>
    <row r="334" spans="1:29" hidden="1" x14ac:dyDescent="0.35">
      <c r="A334" s="3" t="s">
        <v>3420</v>
      </c>
      <c r="B334" s="3" t="e">
        <f>INDEX(#REF!,MATCH($A334,#REF!,0))</f>
        <v>#REF!</v>
      </c>
      <c r="C334" s="3" t="e">
        <f>INDEX(#REF!,MATCH($A334,#REF!,0))</f>
        <v>#REF!</v>
      </c>
      <c r="D334" s="3" t="e">
        <f>INDEX(#REF!,MATCH($A334,#REF!,0))</f>
        <v>#REF!</v>
      </c>
      <c r="E334" s="3" t="s">
        <v>3421</v>
      </c>
      <c r="F334" s="3" t="s">
        <v>2799</v>
      </c>
      <c r="G334" s="5" t="s">
        <v>3422</v>
      </c>
      <c r="H334" s="3" t="s">
        <v>313</v>
      </c>
      <c r="I334" s="3" t="s">
        <v>30</v>
      </c>
      <c r="J334" s="3" t="s">
        <v>30</v>
      </c>
      <c r="K334" s="3">
        <v>2027</v>
      </c>
      <c r="L334" s="8"/>
      <c r="M334" s="3" t="s">
        <v>30</v>
      </c>
      <c r="N334" s="3" t="s">
        <v>30</v>
      </c>
      <c r="O334" s="3" t="s">
        <v>30</v>
      </c>
      <c r="P334" s="3" t="s">
        <v>30</v>
      </c>
      <c r="Q334" s="3" t="s">
        <v>30</v>
      </c>
      <c r="R334" s="3" t="s">
        <v>2790</v>
      </c>
      <c r="S334" s="3">
        <v>2500</v>
      </c>
      <c r="T334" s="8" t="s">
        <v>31</v>
      </c>
      <c r="U334" s="3" t="s">
        <v>2794</v>
      </c>
      <c r="V334" s="2">
        <f t="shared" si="5"/>
        <v>2067</v>
      </c>
      <c r="W334" s="2"/>
      <c r="X334" s="2"/>
      <c r="Y334" s="2"/>
      <c r="Z334" s="2"/>
      <c r="AA334" s="2"/>
      <c r="AB334" s="2"/>
      <c r="AC334" s="2"/>
    </row>
    <row r="335" spans="1:29" hidden="1" x14ac:dyDescent="0.35">
      <c r="A335" s="3" t="s">
        <v>3420</v>
      </c>
      <c r="B335" s="3" t="e">
        <f>INDEX(#REF!,MATCH($A335,#REF!,0))</f>
        <v>#REF!</v>
      </c>
      <c r="C335" s="3" t="e">
        <f>INDEX(#REF!,MATCH($A335,#REF!,0))</f>
        <v>#REF!</v>
      </c>
      <c r="D335" s="3" t="e">
        <f>INDEX(#REF!,MATCH($A335,#REF!,0))</f>
        <v>#REF!</v>
      </c>
      <c r="E335" s="3" t="s">
        <v>3423</v>
      </c>
      <c r="F335" s="3" t="s">
        <v>2832</v>
      </c>
      <c r="G335" s="5" t="s">
        <v>3422</v>
      </c>
      <c r="H335" s="3" t="s">
        <v>313</v>
      </c>
      <c r="I335" s="3" t="s">
        <v>30</v>
      </c>
      <c r="J335" s="3" t="s">
        <v>30</v>
      </c>
      <c r="K335" s="3">
        <v>2027</v>
      </c>
      <c r="L335" s="8"/>
      <c r="M335" s="3" t="s">
        <v>30</v>
      </c>
      <c r="N335" s="3" t="s">
        <v>30</v>
      </c>
      <c r="O335" s="3" t="s">
        <v>30</v>
      </c>
      <c r="P335" s="3" t="s">
        <v>30</v>
      </c>
      <c r="Q335" s="3" t="s">
        <v>30</v>
      </c>
      <c r="R335" s="3" t="s">
        <v>2790</v>
      </c>
      <c r="S335" s="3">
        <v>2500</v>
      </c>
      <c r="T335" s="8" t="s">
        <v>31</v>
      </c>
      <c r="U335" s="3" t="s">
        <v>2794</v>
      </c>
      <c r="V335" s="2">
        <f t="shared" si="5"/>
        <v>2067</v>
      </c>
      <c r="W335" s="2"/>
      <c r="X335" s="2"/>
      <c r="Y335" s="2"/>
      <c r="Z335" s="2"/>
      <c r="AA335" s="2"/>
      <c r="AB335" s="2"/>
      <c r="AC335" s="2"/>
    </row>
    <row r="336" spans="1:29" hidden="1" x14ac:dyDescent="0.35">
      <c r="A336" s="3" t="s">
        <v>2358</v>
      </c>
      <c r="B336" s="3" t="str">
        <f>INDEX('Plant data'!D:D,MATCH($A336,'Plant data'!$A:$A,0))</f>
        <v>Luleå</v>
      </c>
      <c r="C336" s="3" t="str">
        <f>INDEX('Plant data'!E:E,MATCH($A336,'Plant data'!$A:$A,0))</f>
        <v>Norrbotten</v>
      </c>
      <c r="D336" s="3" t="str">
        <f>INDEX('Plant data'!F:F,MATCH($A336,'Plant data'!$A:$A,0))</f>
        <v>Sweden</v>
      </c>
      <c r="E336" s="3" t="s">
        <v>3424</v>
      </c>
      <c r="F336" s="3" t="s">
        <v>2799</v>
      </c>
      <c r="G336" s="3" t="s">
        <v>2360</v>
      </c>
      <c r="H336" s="3" t="s">
        <v>29</v>
      </c>
      <c r="I336" s="3" t="s">
        <v>30</v>
      </c>
      <c r="J336" s="3" t="s">
        <v>30</v>
      </c>
      <c r="K336" s="3">
        <v>2020</v>
      </c>
      <c r="L336" s="3">
        <v>5</v>
      </c>
      <c r="M336" s="3" t="s">
        <v>30</v>
      </c>
      <c r="N336" s="3" t="s">
        <v>30</v>
      </c>
      <c r="O336" s="3" t="s">
        <v>30</v>
      </c>
      <c r="P336" s="3" t="s">
        <v>30</v>
      </c>
      <c r="Q336" s="3" t="s">
        <v>2822</v>
      </c>
      <c r="R336" s="3" t="s">
        <v>2790</v>
      </c>
      <c r="S336" s="3">
        <v>9</v>
      </c>
      <c r="T336" s="8" t="s">
        <v>31</v>
      </c>
      <c r="U336" s="3" t="s">
        <v>2791</v>
      </c>
      <c r="V336" s="2">
        <f t="shared" si="5"/>
        <v>2060</v>
      </c>
      <c r="W336" s="2"/>
      <c r="X336" s="2"/>
      <c r="Y336" s="2"/>
      <c r="Z336" s="2"/>
      <c r="AA336" s="2"/>
      <c r="AB336" s="2"/>
      <c r="AC336" s="2"/>
    </row>
    <row r="337" spans="1:29" hidden="1" x14ac:dyDescent="0.35">
      <c r="A337" s="3" t="s">
        <v>3425</v>
      </c>
      <c r="B337" s="3" t="str">
        <f>INDEX('Plant data'!D:D,MATCH($A337,'Plant data'!$A:$A,0))</f>
        <v>Boden</v>
      </c>
      <c r="C337" s="3" t="str">
        <f>INDEX('Plant data'!E:E,MATCH($A337,'Plant data'!$A:$A,0))</f>
        <v>Norrbotten</v>
      </c>
      <c r="D337" s="3" t="str">
        <f>INDEX('Plant data'!F:F,MATCH($A337,'Plant data'!$A:$A,0))</f>
        <v>Sweden</v>
      </c>
      <c r="E337" s="3" t="s">
        <v>3426</v>
      </c>
      <c r="F337" s="3" t="s">
        <v>2799</v>
      </c>
      <c r="G337" s="5" t="s">
        <v>3427</v>
      </c>
      <c r="H337" s="3" t="s">
        <v>224</v>
      </c>
      <c r="I337" s="3" t="s">
        <v>30</v>
      </c>
      <c r="J337" s="3" t="s">
        <v>30</v>
      </c>
      <c r="K337" s="3">
        <v>2026</v>
      </c>
      <c r="L337" s="8"/>
      <c r="M337" s="3" t="s">
        <v>30</v>
      </c>
      <c r="N337" s="3" t="s">
        <v>30</v>
      </c>
      <c r="O337" s="3" t="s">
        <v>30</v>
      </c>
      <c r="P337" s="3" t="s">
        <v>3428</v>
      </c>
      <c r="Q337" s="3" t="s">
        <v>41</v>
      </c>
      <c r="R337" s="3" t="s">
        <v>2790</v>
      </c>
      <c r="S337" s="3">
        <v>2100</v>
      </c>
      <c r="T337" s="8" t="s">
        <v>31</v>
      </c>
      <c r="U337" s="8" t="s">
        <v>30</v>
      </c>
      <c r="V337" s="2">
        <f t="shared" si="5"/>
        <v>2066</v>
      </c>
      <c r="W337" s="2"/>
      <c r="X337" s="2"/>
      <c r="Y337" s="2"/>
      <c r="Z337" s="2"/>
      <c r="AA337" s="2"/>
      <c r="AB337" s="2"/>
      <c r="AC337" s="2"/>
    </row>
    <row r="338" spans="1:29" hidden="1" x14ac:dyDescent="0.35">
      <c r="A338" s="3" t="s">
        <v>3425</v>
      </c>
      <c r="B338" s="3" t="e">
        <f>INDEX(#REF!,MATCH($A338,#REF!,0))</f>
        <v>#REF!</v>
      </c>
      <c r="C338" s="3" t="e">
        <f>INDEX(#REF!,MATCH($A338,#REF!,0))</f>
        <v>#REF!</v>
      </c>
      <c r="D338" s="3" t="e">
        <f>INDEX(#REF!,MATCH($A338,#REF!,0))</f>
        <v>#REF!</v>
      </c>
      <c r="E338" s="3" t="s">
        <v>3429</v>
      </c>
      <c r="F338" s="3" t="s">
        <v>2832</v>
      </c>
      <c r="G338" s="5" t="s">
        <v>3427</v>
      </c>
      <c r="H338" s="3" t="s">
        <v>313</v>
      </c>
      <c r="I338" s="3" t="s">
        <v>30</v>
      </c>
      <c r="J338" s="3" t="s">
        <v>30</v>
      </c>
      <c r="K338" s="3">
        <v>2030</v>
      </c>
      <c r="L338" s="8"/>
      <c r="M338" s="3" t="s">
        <v>30</v>
      </c>
      <c r="N338" s="3" t="s">
        <v>30</v>
      </c>
      <c r="O338" s="3" t="s">
        <v>30</v>
      </c>
      <c r="P338" s="3" t="s">
        <v>30</v>
      </c>
      <c r="Q338" s="3" t="s">
        <v>30</v>
      </c>
      <c r="R338" s="3" t="s">
        <v>30</v>
      </c>
      <c r="S338" s="3">
        <v>2100</v>
      </c>
      <c r="T338" s="8" t="s">
        <v>31</v>
      </c>
      <c r="U338" s="8" t="s">
        <v>30</v>
      </c>
      <c r="V338" s="2">
        <f t="shared" si="5"/>
        <v>2070</v>
      </c>
      <c r="W338" s="2"/>
      <c r="X338" s="2"/>
      <c r="Y338" s="2"/>
      <c r="Z338" s="2"/>
      <c r="AA338" s="2"/>
      <c r="AB338" s="2"/>
      <c r="AC338" s="2"/>
    </row>
    <row r="339" spans="1:29" hidden="1" x14ac:dyDescent="0.35">
      <c r="A339" s="3" t="s">
        <v>3430</v>
      </c>
      <c r="B339" s="3" t="e">
        <f>INDEX(#REF!,MATCH($A339,#REF!,0))</f>
        <v>#REF!</v>
      </c>
      <c r="C339" s="3" t="e">
        <f>INDEX(#REF!,MATCH($A339,#REF!,0))</f>
        <v>#REF!</v>
      </c>
      <c r="D339" s="3" t="e">
        <f>INDEX(#REF!,MATCH($A339,#REF!,0))</f>
        <v>#REF!</v>
      </c>
      <c r="E339" s="3" t="s">
        <v>3431</v>
      </c>
      <c r="F339" s="3" t="s">
        <v>2799</v>
      </c>
      <c r="G339" s="5" t="s">
        <v>3432</v>
      </c>
      <c r="H339" s="3" t="s">
        <v>313</v>
      </c>
      <c r="I339" s="3" t="s">
        <v>30</v>
      </c>
      <c r="J339" s="3" t="s">
        <v>30</v>
      </c>
      <c r="K339" s="3">
        <v>2030</v>
      </c>
      <c r="L339" s="8"/>
      <c r="M339" s="3" t="s">
        <v>30</v>
      </c>
      <c r="N339" s="3" t="s">
        <v>30</v>
      </c>
      <c r="O339" s="3" t="s">
        <v>30</v>
      </c>
      <c r="P339" s="3" t="s">
        <v>30</v>
      </c>
      <c r="Q339" s="3" t="s">
        <v>30</v>
      </c>
      <c r="R339" s="3" t="s">
        <v>30</v>
      </c>
      <c r="S339" s="3">
        <v>1350</v>
      </c>
      <c r="T339" s="8" t="s">
        <v>31</v>
      </c>
      <c r="U339" s="8" t="s">
        <v>30</v>
      </c>
      <c r="V339" s="2">
        <f t="shared" si="5"/>
        <v>2070</v>
      </c>
      <c r="W339" s="2"/>
      <c r="X339" s="2"/>
      <c r="Y339" s="2"/>
      <c r="Z339" s="2"/>
      <c r="AA339" s="2"/>
      <c r="AB339" s="2"/>
      <c r="AC339" s="2"/>
    </row>
    <row r="340" spans="1:29" hidden="1" x14ac:dyDescent="0.35">
      <c r="A340" s="3" t="s">
        <v>3430</v>
      </c>
      <c r="B340" s="3" t="e">
        <f>INDEX(#REF!,MATCH($A340,#REF!,0))</f>
        <v>#REF!</v>
      </c>
      <c r="C340" s="3" t="e">
        <f>INDEX(#REF!,MATCH($A340,#REF!,0))</f>
        <v>#REF!</v>
      </c>
      <c r="D340" s="3" t="e">
        <f>INDEX(#REF!,MATCH($A340,#REF!,0))</f>
        <v>#REF!</v>
      </c>
      <c r="E340" s="3" t="s">
        <v>3433</v>
      </c>
      <c r="F340" s="3" t="s">
        <v>2832</v>
      </c>
      <c r="G340" s="5" t="s">
        <v>3432</v>
      </c>
      <c r="H340" s="3" t="s">
        <v>313</v>
      </c>
      <c r="I340" s="3" t="s">
        <v>30</v>
      </c>
      <c r="J340" s="3" t="s">
        <v>30</v>
      </c>
      <c r="K340" s="3">
        <v>2026</v>
      </c>
      <c r="L340" s="8"/>
      <c r="M340" s="3" t="s">
        <v>30</v>
      </c>
      <c r="N340" s="3" t="s">
        <v>30</v>
      </c>
      <c r="O340" s="3" t="s">
        <v>30</v>
      </c>
      <c r="P340" s="3" t="s">
        <v>30</v>
      </c>
      <c r="Q340" s="3" t="s">
        <v>30</v>
      </c>
      <c r="R340" s="3" t="s">
        <v>30</v>
      </c>
      <c r="S340" s="3">
        <v>1350</v>
      </c>
      <c r="T340" s="8" t="s">
        <v>31</v>
      </c>
      <c r="U340" s="8" t="s">
        <v>30</v>
      </c>
      <c r="V340" s="2">
        <f t="shared" si="5"/>
        <v>2066</v>
      </c>
      <c r="W340" s="2"/>
      <c r="X340" s="2"/>
      <c r="Y340" s="2"/>
      <c r="Z340" s="2"/>
      <c r="AA340" s="2"/>
      <c r="AB340" s="2"/>
      <c r="AC340" s="2"/>
    </row>
    <row r="341" spans="1:29" hidden="1" x14ac:dyDescent="0.35">
      <c r="A341" s="3" t="s">
        <v>3434</v>
      </c>
      <c r="B341" s="3" t="str">
        <f>INDEX('Plant data'!D:D,MATCH($A341,'Plant data'!$A:$A,0))</f>
        <v>Point Lisas</v>
      </c>
      <c r="C341" s="3" t="str">
        <f>INDEX('Plant data'!E:E,MATCH($A341,'Plant data'!$A:$A,0))</f>
        <v>Couva</v>
      </c>
      <c r="D341" s="3" t="str">
        <f>INDEX('Plant data'!F:F,MATCH($A341,'Plant data'!$A:$A,0))</f>
        <v>Trinidad and Tobago</v>
      </c>
      <c r="E341" s="3" t="s">
        <v>3435</v>
      </c>
      <c r="F341" s="3" t="s">
        <v>2786</v>
      </c>
      <c r="G341" s="5" t="s">
        <v>3436</v>
      </c>
      <c r="H341" s="3" t="s">
        <v>29</v>
      </c>
      <c r="I341" s="3" t="s">
        <v>30</v>
      </c>
      <c r="J341" s="3" t="s">
        <v>30</v>
      </c>
      <c r="K341" s="3">
        <v>2006</v>
      </c>
      <c r="L341" s="3">
        <v>19</v>
      </c>
      <c r="M341" s="3" t="s">
        <v>30</v>
      </c>
      <c r="N341" s="3" t="s">
        <v>30</v>
      </c>
      <c r="O341" s="3" t="s">
        <v>30</v>
      </c>
      <c r="P341" s="3" t="s">
        <v>30</v>
      </c>
      <c r="Q341" s="3" t="s">
        <v>41</v>
      </c>
      <c r="R341" s="3" t="s">
        <v>2790</v>
      </c>
      <c r="S341" s="3">
        <v>2000</v>
      </c>
      <c r="T341" s="8" t="s">
        <v>31</v>
      </c>
      <c r="U341" s="3" t="s">
        <v>2794</v>
      </c>
      <c r="V341" s="2">
        <f t="shared" si="5"/>
        <v>2046</v>
      </c>
      <c r="W341" s="2"/>
      <c r="X341" s="2"/>
      <c r="Y341" s="2"/>
      <c r="Z341" s="2"/>
      <c r="AA341" s="2"/>
      <c r="AB341" s="2"/>
      <c r="AC341" s="2"/>
    </row>
    <row r="342" spans="1:29" hidden="1" x14ac:dyDescent="0.35">
      <c r="A342" s="3" t="s">
        <v>3437</v>
      </c>
      <c r="B342" s="3" t="e">
        <f>INDEX(#REF!,MATCH($A342,#REF!,0))</f>
        <v>#REF!</v>
      </c>
      <c r="C342" s="3" t="e">
        <f>INDEX(#REF!,MATCH($A342,#REF!,0))</f>
        <v>#REF!</v>
      </c>
      <c r="D342" s="3" t="e">
        <f>INDEX(#REF!,MATCH($A342,#REF!,0))</f>
        <v>#REF!</v>
      </c>
      <c r="E342" s="3" t="s">
        <v>3438</v>
      </c>
      <c r="F342" s="3" t="s">
        <v>2786</v>
      </c>
      <c r="G342" s="5" t="s">
        <v>3439</v>
      </c>
      <c r="H342" s="3" t="s">
        <v>53</v>
      </c>
      <c r="I342" s="3" t="s">
        <v>30</v>
      </c>
      <c r="J342" s="3" t="s">
        <v>30</v>
      </c>
      <c r="K342" s="3" t="s">
        <v>30</v>
      </c>
      <c r="L342" s="3" t="s">
        <v>30</v>
      </c>
      <c r="M342" s="3" t="s">
        <v>30</v>
      </c>
      <c r="N342" s="3" t="s">
        <v>30</v>
      </c>
      <c r="O342" s="3" t="s">
        <v>30</v>
      </c>
      <c r="P342" s="3" t="s">
        <v>30</v>
      </c>
      <c r="Q342" s="3" t="s">
        <v>30</v>
      </c>
      <c r="R342" s="3" t="s">
        <v>30</v>
      </c>
      <c r="S342" s="3">
        <v>420</v>
      </c>
      <c r="T342" s="8" t="s">
        <v>31</v>
      </c>
      <c r="U342" s="8" t="s">
        <v>30</v>
      </c>
      <c r="V342" s="2" t="str">
        <f t="shared" si="5"/>
        <v/>
      </c>
      <c r="W342" s="2"/>
      <c r="X342" s="2"/>
      <c r="Y342" s="2"/>
      <c r="Z342" s="2"/>
      <c r="AA342" s="2"/>
      <c r="AB342" s="2"/>
      <c r="AC342" s="2"/>
    </row>
    <row r="343" spans="1:29" hidden="1" x14ac:dyDescent="0.35">
      <c r="A343" s="3" t="s">
        <v>3437</v>
      </c>
      <c r="B343" s="3" t="e">
        <f>INDEX(#REF!,MATCH($A343,#REF!,0))</f>
        <v>#REF!</v>
      </c>
      <c r="C343" s="3" t="e">
        <f>INDEX(#REF!,MATCH($A343,#REF!,0))</f>
        <v>#REF!</v>
      </c>
      <c r="D343" s="3" t="e">
        <f>INDEX(#REF!,MATCH($A343,#REF!,0))</f>
        <v>#REF!</v>
      </c>
      <c r="E343" s="3" t="s">
        <v>3440</v>
      </c>
      <c r="F343" s="3" t="s">
        <v>2793</v>
      </c>
      <c r="G343" s="5" t="s">
        <v>3439</v>
      </c>
      <c r="H343" s="3" t="s">
        <v>53</v>
      </c>
      <c r="I343" s="3" t="s">
        <v>30</v>
      </c>
      <c r="J343" s="3" t="s">
        <v>30</v>
      </c>
      <c r="K343" s="3" t="s">
        <v>30</v>
      </c>
      <c r="L343" s="3" t="s">
        <v>30</v>
      </c>
      <c r="M343" s="3" t="s">
        <v>30</v>
      </c>
      <c r="N343" s="3" t="s">
        <v>30</v>
      </c>
      <c r="O343" s="3" t="s">
        <v>30</v>
      </c>
      <c r="P343" s="3" t="s">
        <v>30</v>
      </c>
      <c r="Q343" s="3" t="s">
        <v>30</v>
      </c>
      <c r="R343" s="3" t="s">
        <v>30</v>
      </c>
      <c r="S343" s="3">
        <v>420</v>
      </c>
      <c r="T343" s="8" t="s">
        <v>31</v>
      </c>
      <c r="U343" s="8" t="s">
        <v>30</v>
      </c>
      <c r="V343" s="2" t="str">
        <f t="shared" si="5"/>
        <v/>
      </c>
      <c r="W343" s="2"/>
      <c r="X343" s="2"/>
      <c r="Y343" s="2"/>
      <c r="Z343" s="2"/>
      <c r="AA343" s="2"/>
      <c r="AB343" s="2"/>
      <c r="AC343" s="2"/>
    </row>
    <row r="344" spans="1:29" hidden="1" x14ac:dyDescent="0.35">
      <c r="A344" s="3" t="s">
        <v>3437</v>
      </c>
      <c r="B344" s="3" t="e">
        <f>INDEX(#REF!,MATCH($A344,#REF!,0))</f>
        <v>#REF!</v>
      </c>
      <c r="C344" s="3" t="e">
        <f>INDEX(#REF!,MATCH($A344,#REF!,0))</f>
        <v>#REF!</v>
      </c>
      <c r="D344" s="3" t="e">
        <f>INDEX(#REF!,MATCH($A344,#REF!,0))</f>
        <v>#REF!</v>
      </c>
      <c r="E344" s="3" t="s">
        <v>3441</v>
      </c>
      <c r="F344" s="3" t="s">
        <v>2796</v>
      </c>
      <c r="G344" s="5" t="s">
        <v>3439</v>
      </c>
      <c r="H344" s="3" t="s">
        <v>53</v>
      </c>
      <c r="I344" s="3" t="s">
        <v>30</v>
      </c>
      <c r="J344" s="3" t="s">
        <v>30</v>
      </c>
      <c r="K344" s="3" t="s">
        <v>30</v>
      </c>
      <c r="L344" s="3" t="s">
        <v>30</v>
      </c>
      <c r="M344" s="3" t="s">
        <v>30</v>
      </c>
      <c r="N344" s="3" t="s">
        <v>30</v>
      </c>
      <c r="O344" s="3" t="s">
        <v>30</v>
      </c>
      <c r="P344" s="3" t="s">
        <v>30</v>
      </c>
      <c r="Q344" s="3" t="s">
        <v>30</v>
      </c>
      <c r="R344" s="3" t="s">
        <v>30</v>
      </c>
      <c r="S344" s="3">
        <v>1360</v>
      </c>
      <c r="T344" s="8" t="s">
        <v>31</v>
      </c>
      <c r="U344" s="8" t="s">
        <v>30</v>
      </c>
      <c r="V344" s="2" t="str">
        <f t="shared" si="5"/>
        <v/>
      </c>
      <c r="W344" s="2"/>
      <c r="X344" s="2"/>
      <c r="Y344" s="2"/>
      <c r="Z344" s="2"/>
      <c r="AA344" s="2"/>
      <c r="AB344" s="2"/>
      <c r="AC344" s="2"/>
    </row>
    <row r="345" spans="1:29" hidden="1" x14ac:dyDescent="0.35">
      <c r="A345" s="3" t="s">
        <v>3442</v>
      </c>
      <c r="B345" s="3" t="str">
        <f>INDEX('Plant data'!D:D,MATCH($A345,'Plant data'!$A:$A,0))</f>
        <v>Iganga</v>
      </c>
      <c r="C345" s="3" t="str">
        <f>INDEX('Plant data'!E:E,MATCH($A345,'Plant data'!$A:$A,0))</f>
        <v>Busoga</v>
      </c>
      <c r="D345" s="3" t="str">
        <f>INDEX('Plant data'!F:F,MATCH($A345,'Plant data'!$A:$A,0))</f>
        <v>Uganda</v>
      </c>
      <c r="E345" s="3" t="s">
        <v>3443</v>
      </c>
      <c r="F345" s="3" t="s">
        <v>2799</v>
      </c>
      <c r="G345" s="5" t="s">
        <v>3444</v>
      </c>
      <c r="H345" s="3" t="s">
        <v>29</v>
      </c>
      <c r="I345" s="3" t="s">
        <v>30</v>
      </c>
      <c r="J345" s="3" t="s">
        <v>30</v>
      </c>
      <c r="K345" s="3">
        <v>2022</v>
      </c>
      <c r="L345" s="3">
        <v>3</v>
      </c>
      <c r="M345" s="3" t="s">
        <v>30</v>
      </c>
      <c r="N345" s="3" t="s">
        <v>30</v>
      </c>
      <c r="O345" s="3" t="s">
        <v>30</v>
      </c>
      <c r="P345" s="3" t="s">
        <v>30</v>
      </c>
      <c r="Q345" s="3" t="s">
        <v>30</v>
      </c>
      <c r="R345" s="3" t="s">
        <v>2829</v>
      </c>
      <c r="S345" s="3">
        <v>1200</v>
      </c>
      <c r="T345" s="3" t="s">
        <v>31</v>
      </c>
      <c r="U345" s="3" t="s">
        <v>2830</v>
      </c>
      <c r="V345" s="2">
        <f t="shared" si="5"/>
        <v>2062</v>
      </c>
      <c r="W345" s="2"/>
      <c r="X345" s="2"/>
      <c r="Y345" s="2"/>
      <c r="Z345" s="2"/>
      <c r="AA345" s="2"/>
      <c r="AB345" s="2"/>
      <c r="AC345" s="2"/>
    </row>
    <row r="346" spans="1:29" hidden="1" x14ac:dyDescent="0.35">
      <c r="A346" s="3" t="s">
        <v>2458</v>
      </c>
      <c r="B346" s="3" t="e">
        <f>INDEX(#REF!,MATCH($A346,#REF!,0))</f>
        <v>#REF!</v>
      </c>
      <c r="C346" s="3" t="e">
        <f>INDEX(#REF!,MATCH($A346,#REF!,0))</f>
        <v>#REF!</v>
      </c>
      <c r="D346" s="3" t="e">
        <f>INDEX(#REF!,MATCH($A346,#REF!,0))</f>
        <v>#REF!</v>
      </c>
      <c r="E346" s="3" t="s">
        <v>3445</v>
      </c>
      <c r="F346" s="3" t="s">
        <v>2799</v>
      </c>
      <c r="G346" s="5" t="s">
        <v>2460</v>
      </c>
      <c r="H346" s="3" t="s">
        <v>64</v>
      </c>
      <c r="I346" s="4">
        <v>45352</v>
      </c>
      <c r="J346" s="3" t="s">
        <v>30</v>
      </c>
      <c r="K346" s="3">
        <v>2029</v>
      </c>
      <c r="L346" s="8"/>
      <c r="M346" s="3" t="s">
        <v>30</v>
      </c>
      <c r="N346" s="3" t="s">
        <v>30</v>
      </c>
      <c r="O346" s="4">
        <v>45809</v>
      </c>
      <c r="P346" s="3" t="s">
        <v>30</v>
      </c>
      <c r="Q346" s="3" t="s">
        <v>30</v>
      </c>
      <c r="R346" s="3" t="s">
        <v>30</v>
      </c>
      <c r="S346" s="3">
        <v>2500</v>
      </c>
      <c r="T346" s="8" t="s">
        <v>31</v>
      </c>
      <c r="U346" s="8" t="s">
        <v>30</v>
      </c>
      <c r="V346" s="2">
        <f t="shared" si="5"/>
        <v>2069</v>
      </c>
      <c r="W346" s="2"/>
      <c r="X346" s="2"/>
      <c r="Y346" s="2"/>
      <c r="Z346" s="2"/>
      <c r="AA346" s="2"/>
      <c r="AB346" s="2"/>
      <c r="AC346" s="2"/>
    </row>
    <row r="347" spans="1:29" x14ac:dyDescent="0.35">
      <c r="A347" s="3" t="s">
        <v>3446</v>
      </c>
      <c r="B347" s="3" t="str">
        <f>INDEX('Plant data'!D:D,MATCH($A347,'Plant data'!$A:$A,0))</f>
        <v>Butler</v>
      </c>
      <c r="C347" s="3" t="str">
        <f>INDEX('Plant data'!E:E,MATCH($A347,'Plant data'!$A:$A,0))</f>
        <v>Indiana</v>
      </c>
      <c r="D347" s="3" t="str">
        <f>INDEX('Plant data'!F:F,MATCH($A347,'Plant data'!$A:$A,0))</f>
        <v>United States</v>
      </c>
      <c r="E347" s="3" t="s">
        <v>3447</v>
      </c>
      <c r="F347" s="3" t="s">
        <v>2799</v>
      </c>
      <c r="G347" s="5" t="s">
        <v>3448</v>
      </c>
      <c r="H347" s="3" t="s">
        <v>29</v>
      </c>
      <c r="I347" s="3" t="s">
        <v>30</v>
      </c>
      <c r="J347" s="3" t="s">
        <v>30</v>
      </c>
      <c r="K347" s="3">
        <v>1999</v>
      </c>
      <c r="L347" s="3">
        <v>26</v>
      </c>
      <c r="M347" s="3" t="s">
        <v>30</v>
      </c>
      <c r="N347" s="3" t="s">
        <v>30</v>
      </c>
      <c r="O347" s="3" t="s">
        <v>30</v>
      </c>
      <c r="P347" s="3" t="s">
        <v>30</v>
      </c>
      <c r="Q347" s="3" t="s">
        <v>30</v>
      </c>
      <c r="R347" s="3" t="s">
        <v>30</v>
      </c>
      <c r="S347" s="3">
        <v>260</v>
      </c>
      <c r="T347" s="8" t="s">
        <v>31</v>
      </c>
      <c r="U347" s="8" t="s">
        <v>30</v>
      </c>
      <c r="V347" s="2">
        <f t="shared" si="5"/>
        <v>2039</v>
      </c>
      <c r="W347" s="33">
        <f>S347/calculations!$D$17</f>
        <v>1.9033674963396779E-2</v>
      </c>
      <c r="X347" s="2"/>
      <c r="Y347" s="2"/>
      <c r="Z347" s="2"/>
      <c r="AA347" s="2"/>
      <c r="AB347" s="2"/>
      <c r="AC347" s="2"/>
    </row>
    <row r="348" spans="1:29" x14ac:dyDescent="0.35">
      <c r="A348" s="3" t="s">
        <v>3449</v>
      </c>
      <c r="B348" s="3" t="str">
        <f>INDEX('Plant data'!D:D,MATCH($A348,'Plant data'!$A:$A,0))</f>
        <v>Toledo</v>
      </c>
      <c r="C348" s="3" t="str">
        <f>INDEX('Plant data'!E:E,MATCH($A348,'Plant data'!$A:$A,0))</f>
        <v>Ohio</v>
      </c>
      <c r="D348" s="3" t="str">
        <f>INDEX('Plant data'!F:F,MATCH($A348,'Plant data'!$A:$A,0))</f>
        <v>United States</v>
      </c>
      <c r="E348" s="3" t="s">
        <v>3450</v>
      </c>
      <c r="F348" s="3" t="s">
        <v>2799</v>
      </c>
      <c r="G348" s="5" t="s">
        <v>3451</v>
      </c>
      <c r="H348" s="3" t="s">
        <v>29</v>
      </c>
      <c r="I348" s="3" t="s">
        <v>30</v>
      </c>
      <c r="J348" s="3" t="s">
        <v>30</v>
      </c>
      <c r="K348" s="3">
        <v>2020</v>
      </c>
      <c r="L348" s="3">
        <v>5</v>
      </c>
      <c r="M348" s="3" t="s">
        <v>30</v>
      </c>
      <c r="N348" s="3" t="s">
        <v>30</v>
      </c>
      <c r="O348" s="3" t="s">
        <v>30</v>
      </c>
      <c r="P348" s="3" t="s">
        <v>41</v>
      </c>
      <c r="Q348" s="3" t="s">
        <v>30</v>
      </c>
      <c r="R348" s="3" t="s">
        <v>2790</v>
      </c>
      <c r="S348" s="3">
        <v>1900</v>
      </c>
      <c r="T348" s="8" t="s">
        <v>31</v>
      </c>
      <c r="U348" s="3" t="s">
        <v>2794</v>
      </c>
      <c r="V348" s="2">
        <f t="shared" si="5"/>
        <v>2060</v>
      </c>
      <c r="W348" s="33">
        <f>S348/calculations!$D$17</f>
        <v>0.13909224011713031</v>
      </c>
      <c r="X348" s="2"/>
      <c r="Y348" s="2"/>
      <c r="Z348" s="2"/>
      <c r="AA348" s="2"/>
      <c r="AB348" s="2"/>
      <c r="AC348" s="2"/>
    </row>
    <row r="349" spans="1:29" x14ac:dyDescent="0.35">
      <c r="A349" s="3" t="s">
        <v>3452</v>
      </c>
      <c r="B349" s="3" t="str">
        <f>INDEX('Plant data'!D:D,MATCH($A349,'Plant data'!$A:$A,0))</f>
        <v>Portland</v>
      </c>
      <c r="C349" s="3" t="str">
        <f>INDEX('Plant data'!E:E,MATCH($A349,'Plant data'!$A:$A,0))</f>
        <v>Texas</v>
      </c>
      <c r="D349" s="3" t="str">
        <f>INDEX('Plant data'!F:F,MATCH($A349,'Plant data'!$A:$A,0))</f>
        <v>United States</v>
      </c>
      <c r="E349" s="3" t="s">
        <v>3453</v>
      </c>
      <c r="F349" s="3" t="s">
        <v>2799</v>
      </c>
      <c r="G349" s="5" t="s">
        <v>3454</v>
      </c>
      <c r="H349" s="3" t="s">
        <v>29</v>
      </c>
      <c r="I349" s="3" t="s">
        <v>30</v>
      </c>
      <c r="J349" s="3" t="s">
        <v>30</v>
      </c>
      <c r="K349" s="3">
        <v>2016</v>
      </c>
      <c r="L349" s="3">
        <v>9</v>
      </c>
      <c r="M349" s="3" t="s">
        <v>30</v>
      </c>
      <c r="N349" s="3" t="s">
        <v>30</v>
      </c>
      <c r="O349" s="3" t="s">
        <v>30</v>
      </c>
      <c r="P349" s="3" t="s">
        <v>3455</v>
      </c>
      <c r="Q349" s="3" t="s">
        <v>3456</v>
      </c>
      <c r="R349" s="3" t="s">
        <v>2790</v>
      </c>
      <c r="S349" s="3">
        <v>2000</v>
      </c>
      <c r="T349" s="8" t="s">
        <v>31</v>
      </c>
      <c r="U349" s="3" t="s">
        <v>2794</v>
      </c>
      <c r="V349" s="2">
        <f t="shared" si="5"/>
        <v>2056</v>
      </c>
      <c r="W349" s="33">
        <f>S349/calculations!$D$17</f>
        <v>0.14641288433382138</v>
      </c>
      <c r="X349" s="2"/>
      <c r="Y349" s="2"/>
      <c r="Z349" s="2"/>
      <c r="AA349" s="2"/>
      <c r="AB349" s="2"/>
      <c r="AC349" s="2"/>
    </row>
    <row r="350" spans="1:29" hidden="1" x14ac:dyDescent="0.35">
      <c r="A350" s="3" t="s">
        <v>3452</v>
      </c>
      <c r="B350" s="3" t="e">
        <f>INDEX(#REF!,MATCH($A350,#REF!,0))</f>
        <v>#REF!</v>
      </c>
      <c r="C350" s="3" t="e">
        <f>INDEX(#REF!,MATCH($A350,#REF!,0))</f>
        <v>#REF!</v>
      </c>
      <c r="D350" s="3" t="e">
        <f>INDEX(#REF!,MATCH($A350,#REF!,0))</f>
        <v>#REF!</v>
      </c>
      <c r="E350" s="3" t="s">
        <v>3457</v>
      </c>
      <c r="F350" s="3" t="s">
        <v>2832</v>
      </c>
      <c r="G350" s="5" t="s">
        <v>3454</v>
      </c>
      <c r="H350" s="3" t="s">
        <v>313</v>
      </c>
      <c r="I350" s="3">
        <v>2023</v>
      </c>
      <c r="J350" s="3" t="s">
        <v>30</v>
      </c>
      <c r="K350" s="3" t="s">
        <v>30</v>
      </c>
      <c r="L350" s="3" t="s">
        <v>30</v>
      </c>
      <c r="M350" s="3" t="s">
        <v>30</v>
      </c>
      <c r="N350" s="3" t="s">
        <v>30</v>
      </c>
      <c r="O350" s="3" t="s">
        <v>30</v>
      </c>
      <c r="P350" s="3" t="s">
        <v>30</v>
      </c>
      <c r="Q350" s="3" t="s">
        <v>30</v>
      </c>
      <c r="R350" s="3" t="s">
        <v>30</v>
      </c>
      <c r="S350" s="3">
        <v>2000</v>
      </c>
      <c r="T350" s="8" t="s">
        <v>31</v>
      </c>
      <c r="U350" s="8" t="s">
        <v>30</v>
      </c>
      <c r="V350" s="2" t="str">
        <f t="shared" si="5"/>
        <v/>
      </c>
      <c r="W350" s="2"/>
      <c r="X350" s="2"/>
      <c r="Y350" s="2"/>
      <c r="Z350" s="2"/>
      <c r="AA350" s="2"/>
      <c r="AB350" s="2"/>
      <c r="AC350" s="2"/>
    </row>
    <row r="351" spans="1:29" x14ac:dyDescent="0.35">
      <c r="A351" s="3" t="s">
        <v>3458</v>
      </c>
      <c r="B351" s="3" t="str">
        <f>INDEX('Plant data'!D:D,MATCH($A351,'Plant data'!$A:$A,0))</f>
        <v>Convent</v>
      </c>
      <c r="C351" s="3" t="str">
        <f>INDEX('Plant data'!E:E,MATCH($A351,'Plant data'!$A:$A,0))</f>
        <v>Louisiana</v>
      </c>
      <c r="D351" s="3" t="str">
        <f>INDEX('Plant data'!F:F,MATCH($A351,'Plant data'!$A:$A,0))</f>
        <v>United States</v>
      </c>
      <c r="E351" s="3" t="s">
        <v>3459</v>
      </c>
      <c r="F351" s="3" t="s">
        <v>2799</v>
      </c>
      <c r="G351" s="5" t="s">
        <v>3460</v>
      </c>
      <c r="H351" s="3" t="s">
        <v>29</v>
      </c>
      <c r="I351" s="3" t="s">
        <v>30</v>
      </c>
      <c r="J351" s="3" t="s">
        <v>30</v>
      </c>
      <c r="K351" s="3">
        <v>2013</v>
      </c>
      <c r="L351" s="3">
        <v>12</v>
      </c>
      <c r="M351" s="3" t="s">
        <v>30</v>
      </c>
      <c r="N351" s="3" t="s">
        <v>30</v>
      </c>
      <c r="O351" s="3" t="s">
        <v>30</v>
      </c>
      <c r="P351" s="3" t="s">
        <v>3306</v>
      </c>
      <c r="Q351" s="3" t="s">
        <v>3461</v>
      </c>
      <c r="R351" s="3" t="s">
        <v>2790</v>
      </c>
      <c r="S351" s="3">
        <v>2500</v>
      </c>
      <c r="T351" s="8" t="s">
        <v>31</v>
      </c>
      <c r="U351" s="3" t="s">
        <v>2794</v>
      </c>
      <c r="V351" s="2">
        <f t="shared" si="5"/>
        <v>2053</v>
      </c>
      <c r="W351" s="33">
        <f>S351/calculations!$D$17</f>
        <v>0.18301610541727673</v>
      </c>
      <c r="X351" s="2"/>
      <c r="Y351" s="2"/>
      <c r="Z351" s="2"/>
      <c r="AA351" s="2"/>
      <c r="AB351" s="2"/>
      <c r="AC351" s="2"/>
    </row>
    <row r="352" spans="1:29" hidden="1" x14ac:dyDescent="0.35">
      <c r="A352" s="3" t="s">
        <v>3462</v>
      </c>
      <c r="B352" s="3" t="str">
        <f>INDEX('Plant data'!D:D,MATCH($A352,'Plant data'!$A:$A,0))</f>
        <v>Karauzyak</v>
      </c>
      <c r="C352" s="3" t="str">
        <f>INDEX('Plant data'!E:E,MATCH($A352,'Plant data'!$A:$A,0))</f>
        <v>Republic of Karakalpakstan</v>
      </c>
      <c r="D352" s="3" t="str">
        <f>INDEX('Plant data'!F:F,MATCH($A352,'Plant data'!$A:$A,0))</f>
        <v>Uzbekistan</v>
      </c>
      <c r="E352" s="3" t="s">
        <v>3463</v>
      </c>
      <c r="F352" s="3" t="s">
        <v>2799</v>
      </c>
      <c r="G352" s="5" t="s">
        <v>3464</v>
      </c>
      <c r="H352" s="3" t="s">
        <v>224</v>
      </c>
      <c r="I352" s="3">
        <v>2020</v>
      </c>
      <c r="J352" s="3">
        <v>2023</v>
      </c>
      <c r="K352" s="3">
        <v>2025</v>
      </c>
      <c r="L352" s="3">
        <v>0</v>
      </c>
      <c r="M352" s="3" t="s">
        <v>30</v>
      </c>
      <c r="N352" s="3" t="s">
        <v>30</v>
      </c>
      <c r="O352" s="3" t="s">
        <v>30</v>
      </c>
      <c r="P352" s="3" t="s">
        <v>30</v>
      </c>
      <c r="Q352" s="3" t="s">
        <v>30</v>
      </c>
      <c r="R352" s="3" t="s">
        <v>30</v>
      </c>
      <c r="S352" s="3">
        <v>3600</v>
      </c>
      <c r="T352" s="3" t="s">
        <v>31</v>
      </c>
      <c r="U352" s="8" t="s">
        <v>30</v>
      </c>
      <c r="V352" s="2">
        <f t="shared" si="5"/>
        <v>2065</v>
      </c>
      <c r="W352" s="2"/>
      <c r="X352" s="2"/>
      <c r="Y352" s="2"/>
      <c r="Z352" s="2"/>
      <c r="AA352" s="2"/>
      <c r="AB352" s="2"/>
      <c r="AC352" s="2"/>
    </row>
    <row r="353" spans="1:29" hidden="1" x14ac:dyDescent="0.35">
      <c r="A353" s="3" t="s">
        <v>3465</v>
      </c>
      <c r="B353" s="3" t="e">
        <f>INDEX(#REF!,MATCH($A353,#REF!,0))</f>
        <v>#REF!</v>
      </c>
      <c r="C353" s="3" t="e">
        <f>INDEX(#REF!,MATCH($A353,#REF!,0))</f>
        <v>#REF!</v>
      </c>
      <c r="D353" s="3" t="e">
        <f>INDEX(#REF!,MATCH($A353,#REF!,0))</f>
        <v>#REF!</v>
      </c>
      <c r="E353" s="3" t="s">
        <v>3466</v>
      </c>
      <c r="F353" s="3" t="s">
        <v>3467</v>
      </c>
      <c r="G353" s="5" t="s">
        <v>3468</v>
      </c>
      <c r="H353" s="3" t="s">
        <v>53</v>
      </c>
      <c r="I353" s="3" t="s">
        <v>30</v>
      </c>
      <c r="J353" s="3" t="s">
        <v>30</v>
      </c>
      <c r="K353" s="3">
        <v>1980</v>
      </c>
      <c r="L353" s="3">
        <v>45</v>
      </c>
      <c r="M353" s="3" t="s">
        <v>30</v>
      </c>
      <c r="N353" s="3" t="s">
        <v>30</v>
      </c>
      <c r="O353" s="3" t="s">
        <v>30</v>
      </c>
      <c r="P353" s="3" t="s">
        <v>2898</v>
      </c>
      <c r="Q353" s="3" t="s">
        <v>30</v>
      </c>
      <c r="R353" s="3" t="s">
        <v>2790</v>
      </c>
      <c r="S353" s="3">
        <v>570</v>
      </c>
      <c r="T353" s="8" t="s">
        <v>31</v>
      </c>
      <c r="U353" s="3" t="s">
        <v>2794</v>
      </c>
      <c r="V353" s="2">
        <f t="shared" si="5"/>
        <v>2020</v>
      </c>
      <c r="W353" s="2"/>
      <c r="X353" s="2"/>
      <c r="Y353" s="2"/>
      <c r="Z353" s="2"/>
      <c r="AA353" s="2"/>
      <c r="AB353" s="2"/>
      <c r="AC353" s="2"/>
    </row>
    <row r="354" spans="1:29" hidden="1" x14ac:dyDescent="0.35">
      <c r="A354" s="3" t="s">
        <v>3465</v>
      </c>
      <c r="B354" s="3" t="e">
        <f>INDEX(#REF!,MATCH($A354,#REF!,0))</f>
        <v>#REF!</v>
      </c>
      <c r="C354" s="3" t="e">
        <f>INDEX(#REF!,MATCH($A354,#REF!,0))</f>
        <v>#REF!</v>
      </c>
      <c r="D354" s="3" t="e">
        <f>INDEX(#REF!,MATCH($A354,#REF!,0))</f>
        <v>#REF!</v>
      </c>
      <c r="E354" s="3" t="s">
        <v>3469</v>
      </c>
      <c r="F354" s="3" t="s">
        <v>3470</v>
      </c>
      <c r="G354" s="5" t="s">
        <v>3468</v>
      </c>
      <c r="H354" s="3" t="s">
        <v>53</v>
      </c>
      <c r="I354" s="3" t="s">
        <v>30</v>
      </c>
      <c r="J354" s="3" t="s">
        <v>30</v>
      </c>
      <c r="K354" s="3">
        <v>1980</v>
      </c>
      <c r="L354" s="3">
        <v>45</v>
      </c>
      <c r="M354" s="3" t="s">
        <v>30</v>
      </c>
      <c r="N354" s="3" t="s">
        <v>30</v>
      </c>
      <c r="O354" s="3" t="s">
        <v>30</v>
      </c>
      <c r="P354" s="3" t="s">
        <v>2898</v>
      </c>
      <c r="Q354" s="3" t="s">
        <v>30</v>
      </c>
      <c r="R354" s="3" t="s">
        <v>2790</v>
      </c>
      <c r="S354" s="3">
        <v>700</v>
      </c>
      <c r="T354" s="8" t="s">
        <v>31</v>
      </c>
      <c r="U354" s="3" t="s">
        <v>2794</v>
      </c>
      <c r="V354" s="2">
        <f t="shared" si="5"/>
        <v>2020</v>
      </c>
      <c r="W354" s="2"/>
      <c r="X354" s="2"/>
      <c r="Y354" s="2"/>
      <c r="Z354" s="2"/>
      <c r="AA354" s="2"/>
      <c r="AB354" s="2"/>
      <c r="AC354" s="2"/>
    </row>
    <row r="355" spans="1:29" hidden="1" x14ac:dyDescent="0.35">
      <c r="A355" s="3" t="s">
        <v>3465</v>
      </c>
      <c r="B355" s="3" t="e">
        <f>INDEX(#REF!,MATCH($A355,#REF!,0))</f>
        <v>#REF!</v>
      </c>
      <c r="C355" s="3" t="e">
        <f>INDEX(#REF!,MATCH($A355,#REF!,0))</f>
        <v>#REF!</v>
      </c>
      <c r="D355" s="3" t="e">
        <f>INDEX(#REF!,MATCH($A355,#REF!,0))</f>
        <v>#REF!</v>
      </c>
      <c r="E355" s="3" t="s">
        <v>3471</v>
      </c>
      <c r="F355" s="3" t="s">
        <v>3472</v>
      </c>
      <c r="G355" s="5" t="s">
        <v>3468</v>
      </c>
      <c r="H355" s="3" t="s">
        <v>53</v>
      </c>
      <c r="I355" s="3" t="s">
        <v>30</v>
      </c>
      <c r="J355" s="3" t="s">
        <v>30</v>
      </c>
      <c r="K355" s="3">
        <v>1981</v>
      </c>
      <c r="L355" s="3">
        <v>44</v>
      </c>
      <c r="M355" s="3" t="s">
        <v>30</v>
      </c>
      <c r="N355" s="3" t="s">
        <v>30</v>
      </c>
      <c r="O355" s="3" t="s">
        <v>30</v>
      </c>
      <c r="P355" s="3" t="s">
        <v>2898</v>
      </c>
      <c r="Q355" s="3" t="s">
        <v>30</v>
      </c>
      <c r="R355" s="3" t="s">
        <v>2790</v>
      </c>
      <c r="S355" s="3">
        <v>700</v>
      </c>
      <c r="T355" s="8" t="s">
        <v>31</v>
      </c>
      <c r="U355" s="3" t="s">
        <v>2794</v>
      </c>
      <c r="V355" s="2">
        <f t="shared" si="5"/>
        <v>2021</v>
      </c>
      <c r="W355" s="2"/>
      <c r="X355" s="2"/>
      <c r="Y355" s="2"/>
      <c r="Z355" s="2"/>
      <c r="AA355" s="2"/>
      <c r="AB355" s="2"/>
      <c r="AC355" s="2"/>
    </row>
    <row r="356" spans="1:29" hidden="1" x14ac:dyDescent="0.35">
      <c r="A356" s="3" t="s">
        <v>3465</v>
      </c>
      <c r="B356" s="3" t="e">
        <f>INDEX(#REF!,MATCH($A356,#REF!,0))</f>
        <v>#REF!</v>
      </c>
      <c r="C356" s="3" t="e">
        <f>INDEX(#REF!,MATCH($A356,#REF!,0))</f>
        <v>#REF!</v>
      </c>
      <c r="D356" s="3" t="e">
        <f>INDEX(#REF!,MATCH($A356,#REF!,0))</f>
        <v>#REF!</v>
      </c>
      <c r="E356" s="3" t="s">
        <v>3473</v>
      </c>
      <c r="F356" s="3" t="s">
        <v>3474</v>
      </c>
      <c r="G356" s="5" t="s">
        <v>3468</v>
      </c>
      <c r="H356" s="3" t="s">
        <v>53</v>
      </c>
      <c r="I356" s="3" t="s">
        <v>30</v>
      </c>
      <c r="J356" s="3" t="s">
        <v>30</v>
      </c>
      <c r="K356" s="3">
        <v>1976</v>
      </c>
      <c r="L356" s="3">
        <v>49</v>
      </c>
      <c r="M356" s="3" t="s">
        <v>30</v>
      </c>
      <c r="N356" s="3" t="s">
        <v>30</v>
      </c>
      <c r="O356" s="3" t="s">
        <v>30</v>
      </c>
      <c r="P356" s="3" t="s">
        <v>2898</v>
      </c>
      <c r="Q356" s="3" t="s">
        <v>30</v>
      </c>
      <c r="R356" s="3" t="s">
        <v>2790</v>
      </c>
      <c r="S356" s="3">
        <v>360</v>
      </c>
      <c r="T356" s="8" t="s">
        <v>31</v>
      </c>
      <c r="U356" s="3" t="s">
        <v>2794</v>
      </c>
      <c r="V356" s="2">
        <f t="shared" si="5"/>
        <v>2016</v>
      </c>
      <c r="W356" s="2"/>
      <c r="X356" s="2"/>
      <c r="Y356" s="2"/>
      <c r="Z356" s="2"/>
      <c r="AA356" s="2"/>
      <c r="AB356" s="2"/>
      <c r="AC356" s="2"/>
    </row>
    <row r="357" spans="1:29" hidden="1" x14ac:dyDescent="0.35">
      <c r="A357" s="3" t="s">
        <v>3465</v>
      </c>
      <c r="B357" s="3" t="e">
        <f>INDEX(#REF!,MATCH($A357,#REF!,0))</f>
        <v>#REF!</v>
      </c>
      <c r="C357" s="3" t="e">
        <f>INDEX(#REF!,MATCH($A357,#REF!,0))</f>
        <v>#REF!</v>
      </c>
      <c r="D357" s="3" t="e">
        <f>INDEX(#REF!,MATCH($A357,#REF!,0))</f>
        <v>#REF!</v>
      </c>
      <c r="E357" s="3" t="s">
        <v>3475</v>
      </c>
      <c r="F357" s="3" t="s">
        <v>3118</v>
      </c>
      <c r="G357" s="5" t="s">
        <v>3468</v>
      </c>
      <c r="H357" s="3" t="s">
        <v>53</v>
      </c>
      <c r="I357" s="3" t="s">
        <v>30</v>
      </c>
      <c r="J357" s="3" t="s">
        <v>30</v>
      </c>
      <c r="K357" s="3">
        <v>1977</v>
      </c>
      <c r="L357" s="3">
        <v>48</v>
      </c>
      <c r="M357" s="3" t="s">
        <v>30</v>
      </c>
      <c r="N357" s="3" t="s">
        <v>30</v>
      </c>
      <c r="O357" s="3" t="s">
        <v>30</v>
      </c>
      <c r="P357" s="3" t="s">
        <v>41</v>
      </c>
      <c r="Q357" s="3" t="s">
        <v>30</v>
      </c>
      <c r="R357" s="3" t="s">
        <v>2790</v>
      </c>
      <c r="S357" s="3">
        <v>350</v>
      </c>
      <c r="T357" s="8" t="s">
        <v>31</v>
      </c>
      <c r="U357" s="8" t="s">
        <v>30</v>
      </c>
      <c r="V357" s="2">
        <f t="shared" si="5"/>
        <v>2017</v>
      </c>
      <c r="W357" s="2"/>
      <c r="X357" s="2"/>
      <c r="Y357" s="2"/>
      <c r="Z357" s="2"/>
      <c r="AA357" s="2"/>
      <c r="AB357" s="2"/>
      <c r="AC357" s="2"/>
    </row>
    <row r="358" spans="1:29" hidden="1" x14ac:dyDescent="0.35">
      <c r="A358" s="3" t="s">
        <v>3465</v>
      </c>
      <c r="B358" s="3" t="str">
        <f>INDEX('Plant data'!D:D,MATCH($A358,'Plant data'!$A:$A,0))</f>
        <v>Guayana City</v>
      </c>
      <c r="C358" s="3" t="str">
        <f>INDEX('Plant data'!E:E,MATCH($A358,'Plant data'!$A:$A,0))</f>
        <v>Bolívar</v>
      </c>
      <c r="D358" s="3" t="str">
        <f>INDEX('Plant data'!F:F,MATCH($A358,'Plant data'!$A:$A,0))</f>
        <v>Venezuela</v>
      </c>
      <c r="E358" s="3" t="s">
        <v>3476</v>
      </c>
      <c r="F358" s="3" t="s">
        <v>3477</v>
      </c>
      <c r="G358" s="5" t="s">
        <v>3468</v>
      </c>
      <c r="H358" s="3" t="s">
        <v>29</v>
      </c>
      <c r="I358" s="3" t="s">
        <v>30</v>
      </c>
      <c r="J358" s="3" t="s">
        <v>30</v>
      </c>
      <c r="K358" s="3">
        <v>1979</v>
      </c>
      <c r="L358" s="3">
        <v>46</v>
      </c>
      <c r="M358" s="3" t="s">
        <v>30</v>
      </c>
      <c r="N358" s="3" t="s">
        <v>30</v>
      </c>
      <c r="O358" s="3" t="s">
        <v>30</v>
      </c>
      <c r="P358" s="3" t="s">
        <v>41</v>
      </c>
      <c r="Q358" s="3" t="s">
        <v>30</v>
      </c>
      <c r="R358" s="3" t="s">
        <v>2790</v>
      </c>
      <c r="S358" s="3">
        <v>430</v>
      </c>
      <c r="T358" s="8" t="s">
        <v>31</v>
      </c>
      <c r="U358" s="8" t="s">
        <v>30</v>
      </c>
      <c r="V358" s="2">
        <f t="shared" si="5"/>
        <v>2019</v>
      </c>
      <c r="W358" s="2"/>
      <c r="X358" s="2"/>
      <c r="Y358" s="2"/>
      <c r="Z358" s="2"/>
      <c r="AA358" s="2"/>
      <c r="AB358" s="2"/>
      <c r="AC358" s="2"/>
    </row>
    <row r="359" spans="1:29" hidden="1" x14ac:dyDescent="0.35">
      <c r="A359" s="3" t="s">
        <v>3465</v>
      </c>
      <c r="B359" s="3" t="str">
        <f>INDEX('Plant data'!D:D,MATCH($A359,'Plant data'!$A:$A,0))</f>
        <v>Guayana City</v>
      </c>
      <c r="C359" s="3" t="str">
        <f>INDEX('Plant data'!E:E,MATCH($A359,'Plant data'!$A:$A,0))</f>
        <v>Bolívar</v>
      </c>
      <c r="D359" s="3" t="str">
        <f>INDEX('Plant data'!F:F,MATCH($A359,'Plant data'!$A:$A,0))</f>
        <v>Venezuela</v>
      </c>
      <c r="E359" s="3" t="s">
        <v>3478</v>
      </c>
      <c r="F359" s="3" t="s">
        <v>3479</v>
      </c>
      <c r="G359" s="5" t="s">
        <v>3468</v>
      </c>
      <c r="H359" s="3" t="s">
        <v>29</v>
      </c>
      <c r="I359" s="3" t="s">
        <v>30</v>
      </c>
      <c r="J359" s="3" t="s">
        <v>30</v>
      </c>
      <c r="K359" s="3">
        <v>1979</v>
      </c>
      <c r="L359" s="3">
        <v>46</v>
      </c>
      <c r="M359" s="3" t="s">
        <v>30</v>
      </c>
      <c r="N359" s="3" t="s">
        <v>30</v>
      </c>
      <c r="O359" s="3" t="s">
        <v>30</v>
      </c>
      <c r="P359" s="3" t="s">
        <v>41</v>
      </c>
      <c r="Q359" s="3" t="s">
        <v>30</v>
      </c>
      <c r="R359" s="3" t="s">
        <v>2790</v>
      </c>
      <c r="S359" s="3">
        <v>430</v>
      </c>
      <c r="T359" s="8" t="s">
        <v>31</v>
      </c>
      <c r="U359" s="8" t="s">
        <v>30</v>
      </c>
      <c r="V359" s="2">
        <f t="shared" si="5"/>
        <v>2019</v>
      </c>
      <c r="W359" s="2"/>
      <c r="X359" s="2"/>
      <c r="Y359" s="2"/>
      <c r="Z359" s="2"/>
      <c r="AA359" s="2"/>
      <c r="AB359" s="2"/>
      <c r="AC359" s="2"/>
    </row>
    <row r="360" spans="1:29" hidden="1" x14ac:dyDescent="0.35">
      <c r="A360" s="3" t="s">
        <v>3465</v>
      </c>
      <c r="B360" s="3" t="str">
        <f>INDEX('Plant data'!D:D,MATCH($A360,'Plant data'!$A:$A,0))</f>
        <v>Guayana City</v>
      </c>
      <c r="C360" s="3" t="str">
        <f>INDEX('Plant data'!E:E,MATCH($A360,'Plant data'!$A:$A,0))</f>
        <v>Bolívar</v>
      </c>
      <c r="D360" s="3" t="str">
        <f>INDEX('Plant data'!F:F,MATCH($A360,'Plant data'!$A:$A,0))</f>
        <v>Venezuela</v>
      </c>
      <c r="E360" s="3" t="s">
        <v>3480</v>
      </c>
      <c r="F360" s="3" t="s">
        <v>3481</v>
      </c>
      <c r="G360" s="5" t="s">
        <v>3468</v>
      </c>
      <c r="H360" s="3" t="s">
        <v>29</v>
      </c>
      <c r="I360" s="3" t="s">
        <v>30</v>
      </c>
      <c r="J360" s="3" t="s">
        <v>30</v>
      </c>
      <c r="K360" s="3">
        <v>1979</v>
      </c>
      <c r="L360" s="3">
        <v>46</v>
      </c>
      <c r="M360" s="3" t="s">
        <v>30</v>
      </c>
      <c r="N360" s="3" t="s">
        <v>30</v>
      </c>
      <c r="O360" s="3" t="s">
        <v>30</v>
      </c>
      <c r="P360" s="3" t="s">
        <v>41</v>
      </c>
      <c r="Q360" s="3" t="s">
        <v>30</v>
      </c>
      <c r="R360" s="3" t="s">
        <v>2790</v>
      </c>
      <c r="S360" s="3">
        <v>430</v>
      </c>
      <c r="T360" s="8" t="s">
        <v>31</v>
      </c>
      <c r="U360" s="8" t="s">
        <v>30</v>
      </c>
      <c r="V360" s="2">
        <f t="shared" si="5"/>
        <v>2019</v>
      </c>
      <c r="W360" s="2"/>
      <c r="X360" s="2"/>
      <c r="Y360" s="2"/>
      <c r="Z360" s="2"/>
      <c r="AA360" s="2"/>
      <c r="AB360" s="2"/>
      <c r="AC360" s="2"/>
    </row>
    <row r="361" spans="1:29" hidden="1" x14ac:dyDescent="0.35">
      <c r="A361" s="3" t="s">
        <v>3482</v>
      </c>
      <c r="B361" s="3" t="str">
        <f>INDEX('Plant data'!D:D,MATCH($A361,'Plant data'!$A:$A,0))</f>
        <v>Ciudad Guayana</v>
      </c>
      <c r="C361" s="3" t="str">
        <f>INDEX('Plant data'!E:E,MATCH($A361,'Plant data'!$A:$A,0))</f>
        <v>Bolívar</v>
      </c>
      <c r="D361" s="3" t="str">
        <f>INDEX('Plant data'!F:F,MATCH($A361,'Plant data'!$A:$A,0))</f>
        <v>Venezuela</v>
      </c>
      <c r="E361" s="3" t="s">
        <v>3483</v>
      </c>
      <c r="F361" s="3" t="s">
        <v>2799</v>
      </c>
      <c r="G361" s="5" t="s">
        <v>3484</v>
      </c>
      <c r="H361" s="3" t="s">
        <v>29</v>
      </c>
      <c r="I361" s="3" t="s">
        <v>30</v>
      </c>
      <c r="J361" s="3" t="s">
        <v>30</v>
      </c>
      <c r="K361" s="3">
        <v>1998</v>
      </c>
      <c r="L361" s="3">
        <v>27</v>
      </c>
      <c r="M361" s="3" t="s">
        <v>30</v>
      </c>
      <c r="N361" s="3" t="s">
        <v>30</v>
      </c>
      <c r="O361" s="3" t="s">
        <v>30</v>
      </c>
      <c r="P361" s="3" t="s">
        <v>41</v>
      </c>
      <c r="Q361" s="3" t="s">
        <v>30</v>
      </c>
      <c r="R361" s="3" t="s">
        <v>2790</v>
      </c>
      <c r="S361" s="3">
        <v>1000</v>
      </c>
      <c r="T361" s="8" t="s">
        <v>31</v>
      </c>
      <c r="U361" s="8" t="s">
        <v>30</v>
      </c>
      <c r="V361" s="2">
        <f t="shared" si="5"/>
        <v>2038</v>
      </c>
      <c r="W361" s="2"/>
      <c r="X361" s="2"/>
      <c r="Y361" s="2"/>
      <c r="Z361" s="2"/>
      <c r="AA361" s="2"/>
      <c r="AB361" s="2"/>
      <c r="AC361" s="2"/>
    </row>
    <row r="362" spans="1:29" hidden="1" x14ac:dyDescent="0.35">
      <c r="A362" s="3" t="s">
        <v>3485</v>
      </c>
      <c r="B362" s="3" t="str">
        <f>INDEX('Plant data'!D:D,MATCH($A362,'Plant data'!$A:$A,0))</f>
        <v>Ciudad Guayana</v>
      </c>
      <c r="C362" s="3" t="str">
        <f>INDEX('Plant data'!E:E,MATCH($A362,'Plant data'!$A:$A,0))</f>
        <v>Bolívar</v>
      </c>
      <c r="D362" s="3" t="str">
        <f>INDEX('Plant data'!F:F,MATCH($A362,'Plant data'!$A:$A,0))</f>
        <v>Venezuela</v>
      </c>
      <c r="E362" s="3" t="s">
        <v>3486</v>
      </c>
      <c r="F362" s="3" t="s">
        <v>2799</v>
      </c>
      <c r="G362" s="5" t="s">
        <v>3487</v>
      </c>
      <c r="H362" s="3" t="s">
        <v>29</v>
      </c>
      <c r="I362" s="3" t="s">
        <v>30</v>
      </c>
      <c r="J362" s="3" t="s">
        <v>30</v>
      </c>
      <c r="K362" s="3">
        <v>1990</v>
      </c>
      <c r="L362" s="3">
        <v>35</v>
      </c>
      <c r="M362" s="3" t="s">
        <v>30</v>
      </c>
      <c r="N362" s="3" t="s">
        <v>30</v>
      </c>
      <c r="O362" s="3" t="s">
        <v>30</v>
      </c>
      <c r="P362" s="3" t="s">
        <v>41</v>
      </c>
      <c r="Q362" s="3" t="s">
        <v>30</v>
      </c>
      <c r="R362" s="3" t="s">
        <v>2790</v>
      </c>
      <c r="S362" s="3">
        <v>1000</v>
      </c>
      <c r="T362" s="8" t="s">
        <v>31</v>
      </c>
      <c r="U362" s="3" t="s">
        <v>3338</v>
      </c>
      <c r="V362" s="2">
        <f t="shared" si="5"/>
        <v>2030</v>
      </c>
      <c r="W362" s="2"/>
      <c r="X362" s="2"/>
      <c r="Y362" s="2"/>
      <c r="Z362" s="2"/>
      <c r="AA362" s="2"/>
      <c r="AB362" s="2"/>
      <c r="AC362" s="2"/>
    </row>
    <row r="363" spans="1:29" hidden="1" x14ac:dyDescent="0.35">
      <c r="A363" s="3" t="s">
        <v>3488</v>
      </c>
      <c r="B363" s="3" t="str">
        <f>INDEX('Plant data'!D:D,MATCH($A363,'Plant data'!$A:$A,0))</f>
        <v>Ciudad Guayana</v>
      </c>
      <c r="C363" s="3" t="str">
        <f>INDEX('Plant data'!E:E,MATCH($A363,'Plant data'!$A:$A,0))</f>
        <v>Bolívar</v>
      </c>
      <c r="D363" s="3" t="str">
        <f>INDEX('Plant data'!F:F,MATCH($A363,'Plant data'!$A:$A,0))</f>
        <v>Venezuela</v>
      </c>
      <c r="E363" s="3" t="s">
        <v>3489</v>
      </c>
      <c r="F363" s="3" t="s">
        <v>2786</v>
      </c>
      <c r="G363" s="5" t="s">
        <v>3490</v>
      </c>
      <c r="H363" s="3" t="s">
        <v>29</v>
      </c>
      <c r="I363" s="3" t="s">
        <v>30</v>
      </c>
      <c r="J363" s="3" t="s">
        <v>30</v>
      </c>
      <c r="K363" s="3">
        <v>2000</v>
      </c>
      <c r="L363" s="3">
        <v>25</v>
      </c>
      <c r="M363" s="3" t="s">
        <v>30</v>
      </c>
      <c r="N363" s="3" t="s">
        <v>30</v>
      </c>
      <c r="O363" s="3" t="s">
        <v>30</v>
      </c>
      <c r="P363" s="3" t="s">
        <v>30</v>
      </c>
      <c r="Q363" s="3" t="s">
        <v>3491</v>
      </c>
      <c r="R363" s="3" t="s">
        <v>3278</v>
      </c>
      <c r="S363" s="3">
        <v>550</v>
      </c>
      <c r="T363" s="8" t="s">
        <v>31</v>
      </c>
      <c r="U363" s="3" t="s">
        <v>3338</v>
      </c>
      <c r="V363" s="2">
        <f t="shared" si="5"/>
        <v>2040</v>
      </c>
      <c r="W363" s="2"/>
      <c r="X363" s="2"/>
      <c r="Y363" s="2"/>
      <c r="Z363" s="2"/>
      <c r="AA363" s="2"/>
      <c r="AB363" s="2"/>
      <c r="AC363" s="2"/>
    </row>
    <row r="364" spans="1:29" hidden="1" x14ac:dyDescent="0.35">
      <c r="A364" s="3" t="s">
        <v>3488</v>
      </c>
      <c r="B364" s="3" t="str">
        <f>INDEX('Plant data'!D:D,MATCH($A364,'Plant data'!$A:$A,0))</f>
        <v>Ciudad Guayana</v>
      </c>
      <c r="C364" s="3" t="str">
        <f>INDEX('Plant data'!E:E,MATCH($A364,'Plant data'!$A:$A,0))</f>
        <v>Bolívar</v>
      </c>
      <c r="D364" s="3" t="str">
        <f>INDEX('Plant data'!F:F,MATCH($A364,'Plant data'!$A:$A,0))</f>
        <v>Venezuela</v>
      </c>
      <c r="E364" s="3" t="s">
        <v>3492</v>
      </c>
      <c r="F364" s="3" t="s">
        <v>2793</v>
      </c>
      <c r="G364" s="5" t="s">
        <v>3490</v>
      </c>
      <c r="H364" s="3" t="s">
        <v>29</v>
      </c>
      <c r="I364" s="3" t="s">
        <v>30</v>
      </c>
      <c r="J364" s="3" t="s">
        <v>30</v>
      </c>
      <c r="K364" s="3">
        <v>2000</v>
      </c>
      <c r="L364" s="3">
        <v>25</v>
      </c>
      <c r="M364" s="3" t="s">
        <v>30</v>
      </c>
      <c r="N364" s="3" t="s">
        <v>30</v>
      </c>
      <c r="O364" s="3" t="s">
        <v>30</v>
      </c>
      <c r="P364" s="3" t="s">
        <v>30</v>
      </c>
      <c r="Q364" s="3" t="s">
        <v>3491</v>
      </c>
      <c r="R364" s="3" t="s">
        <v>3278</v>
      </c>
      <c r="S364" s="3">
        <v>550</v>
      </c>
      <c r="T364" s="8" t="s">
        <v>31</v>
      </c>
      <c r="U364" s="3" t="s">
        <v>3338</v>
      </c>
      <c r="V364" s="2">
        <f t="shared" si="5"/>
        <v>2040</v>
      </c>
      <c r="W364" s="2"/>
      <c r="X364" s="2"/>
      <c r="Y364" s="2"/>
      <c r="Z364" s="2"/>
      <c r="AA364" s="2"/>
      <c r="AB364" s="2"/>
      <c r="AC364" s="2"/>
    </row>
    <row r="365" spans="1:29" hidden="1" x14ac:dyDescent="0.35">
      <c r="A365" s="3" t="s">
        <v>3488</v>
      </c>
      <c r="B365" s="3" t="str">
        <f>INDEX('Plant data'!D:D,MATCH($A365,'Plant data'!$A:$A,0))</f>
        <v>Ciudad Guayana</v>
      </c>
      <c r="C365" s="3" t="str">
        <f>INDEX('Plant data'!E:E,MATCH($A365,'Plant data'!$A:$A,0))</f>
        <v>Bolívar</v>
      </c>
      <c r="D365" s="3" t="str">
        <f>INDEX('Plant data'!F:F,MATCH($A365,'Plant data'!$A:$A,0))</f>
        <v>Venezuela</v>
      </c>
      <c r="E365" s="3" t="s">
        <v>3493</v>
      </c>
      <c r="F365" s="3" t="s">
        <v>2796</v>
      </c>
      <c r="G365" s="5" t="s">
        <v>3490</v>
      </c>
      <c r="H365" s="3" t="s">
        <v>29</v>
      </c>
      <c r="I365" s="3" t="s">
        <v>30</v>
      </c>
      <c r="J365" s="3" t="s">
        <v>30</v>
      </c>
      <c r="K365" s="3">
        <v>2000</v>
      </c>
      <c r="L365" s="3">
        <v>25</v>
      </c>
      <c r="M365" s="3" t="s">
        <v>30</v>
      </c>
      <c r="N365" s="3" t="s">
        <v>30</v>
      </c>
      <c r="O365" s="3" t="s">
        <v>30</v>
      </c>
      <c r="P365" s="3" t="s">
        <v>3491</v>
      </c>
      <c r="Q365" s="3" t="s">
        <v>30</v>
      </c>
      <c r="R365" s="3" t="s">
        <v>3278</v>
      </c>
      <c r="S365" s="3">
        <v>550</v>
      </c>
      <c r="T365" s="8" t="s">
        <v>31</v>
      </c>
      <c r="U365" s="3" t="s">
        <v>3338</v>
      </c>
      <c r="V365" s="2">
        <f t="shared" si="5"/>
        <v>2040</v>
      </c>
      <c r="W365" s="2"/>
      <c r="X365" s="2"/>
      <c r="Y365" s="2"/>
      <c r="Z365" s="2"/>
      <c r="AA365" s="2"/>
      <c r="AB365" s="2"/>
      <c r="AC365" s="2"/>
    </row>
    <row r="366" spans="1:29" hidden="1" x14ac:dyDescent="0.35">
      <c r="A366" s="3" t="s">
        <v>3488</v>
      </c>
      <c r="B366" s="3" t="str">
        <f>INDEX('Plant data'!D:D,MATCH($A366,'Plant data'!$A:$A,0))</f>
        <v>Ciudad Guayana</v>
      </c>
      <c r="C366" s="3" t="str">
        <f>INDEX('Plant data'!E:E,MATCH($A366,'Plant data'!$A:$A,0))</f>
        <v>Bolívar</v>
      </c>
      <c r="D366" s="3" t="str">
        <f>INDEX('Plant data'!F:F,MATCH($A366,'Plant data'!$A:$A,0))</f>
        <v>Venezuela</v>
      </c>
      <c r="E366" s="3" t="s">
        <v>3494</v>
      </c>
      <c r="F366" s="3" t="s">
        <v>2940</v>
      </c>
      <c r="G366" s="5" t="s">
        <v>3490</v>
      </c>
      <c r="H366" s="3" t="s">
        <v>29</v>
      </c>
      <c r="I366" s="3" t="s">
        <v>30</v>
      </c>
      <c r="J366" s="3" t="s">
        <v>30</v>
      </c>
      <c r="K366" s="3">
        <v>2000</v>
      </c>
      <c r="L366" s="3">
        <v>25</v>
      </c>
      <c r="M366" s="3" t="s">
        <v>30</v>
      </c>
      <c r="N366" s="3" t="s">
        <v>30</v>
      </c>
      <c r="O366" s="3" t="s">
        <v>30</v>
      </c>
      <c r="P366" s="3" t="s">
        <v>3491</v>
      </c>
      <c r="Q366" s="3" t="s">
        <v>30</v>
      </c>
      <c r="R366" s="3" t="s">
        <v>3278</v>
      </c>
      <c r="S366" s="3">
        <v>550</v>
      </c>
      <c r="T366" s="8" t="s">
        <v>31</v>
      </c>
      <c r="U366" s="3" t="s">
        <v>3338</v>
      </c>
      <c r="V366" s="2">
        <f t="shared" si="5"/>
        <v>2040</v>
      </c>
      <c r="W366" s="2"/>
      <c r="X366" s="2"/>
      <c r="Y366" s="2"/>
      <c r="Z366" s="2"/>
      <c r="AA366" s="2"/>
      <c r="AB366" s="2"/>
      <c r="AC366" s="2"/>
    </row>
    <row r="367" spans="1:29" hidden="1" x14ac:dyDescent="0.35">
      <c r="A367" s="3" t="s">
        <v>3495</v>
      </c>
      <c r="B367" s="3" t="str">
        <f>INDEX('Plant data'!D:D,MATCH($A367,'Plant data'!$A:$A,0))</f>
        <v>Ciudad Guayana</v>
      </c>
      <c r="C367" s="3" t="str">
        <f>INDEX('Plant data'!E:E,MATCH($A367,'Plant data'!$A:$A,0))</f>
        <v>Bolívar</v>
      </c>
      <c r="D367" s="3" t="str">
        <f>INDEX('Plant data'!F:F,MATCH($A367,'Plant data'!$A:$A,0))</f>
        <v>Venezuela</v>
      </c>
      <c r="E367" s="3" t="s">
        <v>3496</v>
      </c>
      <c r="F367" s="3" t="s">
        <v>2799</v>
      </c>
      <c r="G367" s="3" t="s">
        <v>3497</v>
      </c>
      <c r="H367" s="3" t="s">
        <v>29</v>
      </c>
      <c r="I367" s="3" t="s">
        <v>30</v>
      </c>
      <c r="J367" s="3" t="s">
        <v>30</v>
      </c>
      <c r="K367" s="3">
        <v>1990</v>
      </c>
      <c r="L367" s="3">
        <v>35</v>
      </c>
      <c r="M367" s="3" t="s">
        <v>30</v>
      </c>
      <c r="N367" s="3" t="s">
        <v>30</v>
      </c>
      <c r="O367" s="3" t="s">
        <v>30</v>
      </c>
      <c r="P367" s="3" t="s">
        <v>41</v>
      </c>
      <c r="Q367" s="3" t="s">
        <v>30</v>
      </c>
      <c r="R367" s="3" t="s">
        <v>2790</v>
      </c>
      <c r="S367" s="3">
        <v>820</v>
      </c>
      <c r="T367" s="8" t="s">
        <v>31</v>
      </c>
      <c r="U367" s="8" t="s">
        <v>30</v>
      </c>
      <c r="V367" s="2">
        <f t="shared" si="5"/>
        <v>2030</v>
      </c>
      <c r="W367" s="2"/>
      <c r="X367" s="2"/>
      <c r="Y367" s="2"/>
      <c r="Z367" s="2"/>
      <c r="AA367" s="2"/>
      <c r="AB367" s="2"/>
      <c r="AC367" s="2"/>
    </row>
    <row r="368" spans="1:29" hidden="1" x14ac:dyDescent="0.35">
      <c r="A368" s="3" t="s">
        <v>3498</v>
      </c>
      <c r="B368" s="3" t="e">
        <f>INDEX(#REF!,MATCH($A368,#REF!,0))</f>
        <v>#REF!</v>
      </c>
      <c r="C368" s="3" t="e">
        <f>INDEX(#REF!,MATCH($A368,#REF!,0))</f>
        <v>#REF!</v>
      </c>
      <c r="D368" s="3" t="e">
        <f>INDEX(#REF!,MATCH($A368,#REF!,0))</f>
        <v>#REF!</v>
      </c>
      <c r="E368" s="3" t="s">
        <v>3499</v>
      </c>
      <c r="F368" s="3" t="s">
        <v>2799</v>
      </c>
      <c r="G368" s="5" t="s">
        <v>3500</v>
      </c>
      <c r="H368" s="3" t="s">
        <v>53</v>
      </c>
      <c r="I368" s="3" t="s">
        <v>30</v>
      </c>
      <c r="J368" s="3" t="s">
        <v>30</v>
      </c>
      <c r="K368" s="3">
        <v>2000</v>
      </c>
      <c r="L368" s="3">
        <v>25</v>
      </c>
      <c r="M368" s="3" t="s">
        <v>30</v>
      </c>
      <c r="N368" s="3" t="s">
        <v>30</v>
      </c>
      <c r="O368" s="3" t="s">
        <v>30</v>
      </c>
      <c r="P368" s="3" t="s">
        <v>2898</v>
      </c>
      <c r="Q368" s="3" t="s">
        <v>30</v>
      </c>
      <c r="R368" s="3" t="s">
        <v>2790</v>
      </c>
      <c r="S368" s="3">
        <v>750</v>
      </c>
      <c r="T368" s="8" t="s">
        <v>31</v>
      </c>
      <c r="U368" s="3" t="s">
        <v>2794</v>
      </c>
      <c r="V368" s="2">
        <f t="shared" si="5"/>
        <v>2040</v>
      </c>
      <c r="W368" s="2"/>
      <c r="X368" s="2"/>
      <c r="Y368" s="2"/>
      <c r="Z368" s="2"/>
      <c r="AA368" s="2"/>
      <c r="AB368" s="2"/>
      <c r="AC368" s="2"/>
    </row>
    <row r="369" spans="1:29" hidden="1" x14ac:dyDescent="0.35">
      <c r="A369" s="3" t="s">
        <v>3498</v>
      </c>
      <c r="B369" s="3" t="e">
        <f>INDEX(#REF!,MATCH($A369,#REF!,0))</f>
        <v>#REF!</v>
      </c>
      <c r="C369" s="3" t="e">
        <f>INDEX(#REF!,MATCH($A369,#REF!,0))</f>
        <v>#REF!</v>
      </c>
      <c r="D369" s="3" t="e">
        <f>INDEX(#REF!,MATCH($A369,#REF!,0))</f>
        <v>#REF!</v>
      </c>
      <c r="E369" s="3" t="s">
        <v>3501</v>
      </c>
      <c r="F369" s="3" t="s">
        <v>2832</v>
      </c>
      <c r="G369" s="5" t="s">
        <v>3500</v>
      </c>
      <c r="H369" s="3" t="s">
        <v>53</v>
      </c>
      <c r="I369" s="3" t="s">
        <v>30</v>
      </c>
      <c r="J369" s="3" t="s">
        <v>30</v>
      </c>
      <c r="K369" s="3">
        <v>2000</v>
      </c>
      <c r="L369" s="3">
        <v>25</v>
      </c>
      <c r="M369" s="3" t="s">
        <v>30</v>
      </c>
      <c r="N369" s="3" t="s">
        <v>30</v>
      </c>
      <c r="O369" s="3" t="s">
        <v>30</v>
      </c>
      <c r="P369" s="3" t="s">
        <v>2898</v>
      </c>
      <c r="Q369" s="3" t="s">
        <v>30</v>
      </c>
      <c r="R369" s="3" t="s">
        <v>2790</v>
      </c>
      <c r="S369" s="3">
        <v>750</v>
      </c>
      <c r="T369" s="8" t="s">
        <v>31</v>
      </c>
      <c r="U369" s="3" t="s">
        <v>2794</v>
      </c>
      <c r="V369" s="2">
        <f t="shared" si="5"/>
        <v>2040</v>
      </c>
      <c r="W369" s="2"/>
      <c r="X369" s="2"/>
      <c r="Y369" s="2"/>
      <c r="Z369" s="2"/>
      <c r="AA369" s="2"/>
      <c r="AB369" s="2"/>
      <c r="AC369" s="2"/>
    </row>
    <row r="370" spans="1:29" hidden="1" x14ac:dyDescent="0.35">
      <c r="A370" s="3" t="s">
        <v>2531</v>
      </c>
      <c r="B370" s="3" t="str">
        <f>INDEX('Plant data'!D:D,MATCH($A370,'Plant data'!$A:$A,0))</f>
        <v>Vanderbijlpark</v>
      </c>
      <c r="C370" s="3" t="str">
        <f>INDEX('Plant data'!E:E,MATCH($A370,'Plant data'!$A:$A,0))</f>
        <v>Gauteng</v>
      </c>
      <c r="D370" s="3" t="str">
        <f>INDEX('Plant data'!F:F,MATCH($A370,'Plant data'!$A:$A,0))</f>
        <v>South Africa</v>
      </c>
      <c r="E370" s="3" t="s">
        <v>3502</v>
      </c>
      <c r="F370" s="3" t="s">
        <v>2799</v>
      </c>
      <c r="G370" s="5" t="s">
        <v>2533</v>
      </c>
      <c r="H370" s="3" t="s">
        <v>29</v>
      </c>
      <c r="I370" s="3" t="s">
        <v>30</v>
      </c>
      <c r="J370" s="3" t="s">
        <v>30</v>
      </c>
      <c r="K370" s="3">
        <v>2009</v>
      </c>
      <c r="L370" s="3">
        <v>16</v>
      </c>
      <c r="M370" s="3" t="s">
        <v>30</v>
      </c>
      <c r="N370" s="3" t="s">
        <v>30</v>
      </c>
      <c r="O370" s="3" t="s">
        <v>30</v>
      </c>
      <c r="P370" s="3" t="s">
        <v>3503</v>
      </c>
      <c r="Q370" s="3" t="s">
        <v>3504</v>
      </c>
      <c r="R370" s="3" t="s">
        <v>2790</v>
      </c>
      <c r="S370" s="3">
        <v>150</v>
      </c>
      <c r="T370" s="3" t="s">
        <v>31</v>
      </c>
      <c r="U370" s="3" t="s">
        <v>2794</v>
      </c>
      <c r="V370" s="2">
        <f t="shared" si="5"/>
        <v>2049</v>
      </c>
      <c r="W370" s="2"/>
      <c r="X370" s="2"/>
      <c r="Y370" s="2"/>
      <c r="Z370" s="2"/>
      <c r="AA370" s="2"/>
      <c r="AB370" s="2"/>
      <c r="AC370" s="2"/>
    </row>
    <row r="371" spans="1:29" hidden="1" x14ac:dyDescent="0.35">
      <c r="A371" s="3" t="s">
        <v>2531</v>
      </c>
      <c r="B371" s="3" t="str">
        <f>INDEX('Plant data'!D:D,MATCH($A371,'Plant data'!$A:$A,0))</f>
        <v>Vanderbijlpark</v>
      </c>
      <c r="C371" s="3" t="str">
        <f>INDEX('Plant data'!E:E,MATCH($A371,'Plant data'!$A:$A,0))</f>
        <v>Gauteng</v>
      </c>
      <c r="D371" s="3" t="str">
        <f>INDEX('Plant data'!F:F,MATCH($A371,'Plant data'!$A:$A,0))</f>
        <v>South Africa</v>
      </c>
      <c r="E371" s="3" t="s">
        <v>3505</v>
      </c>
      <c r="F371" s="3" t="s">
        <v>2832</v>
      </c>
      <c r="G371" s="5" t="s">
        <v>2533</v>
      </c>
      <c r="H371" s="3" t="s">
        <v>29</v>
      </c>
      <c r="I371" s="3" t="s">
        <v>30</v>
      </c>
      <c r="J371" s="3" t="s">
        <v>30</v>
      </c>
      <c r="K371" s="3">
        <v>2009</v>
      </c>
      <c r="L371" s="3">
        <v>16</v>
      </c>
      <c r="M371" s="3" t="s">
        <v>30</v>
      </c>
      <c r="N371" s="3" t="s">
        <v>30</v>
      </c>
      <c r="O371" s="3" t="s">
        <v>30</v>
      </c>
      <c r="P371" s="3" t="s">
        <v>3503</v>
      </c>
      <c r="Q371" s="3" t="s">
        <v>3504</v>
      </c>
      <c r="R371" s="3" t="s">
        <v>2790</v>
      </c>
      <c r="S371" s="3">
        <v>150</v>
      </c>
      <c r="T371" s="3" t="s">
        <v>31</v>
      </c>
      <c r="U371" s="3" t="s">
        <v>2794</v>
      </c>
      <c r="V371" s="2">
        <f t="shared" si="5"/>
        <v>2049</v>
      </c>
      <c r="W371" s="2"/>
      <c r="X371" s="2"/>
      <c r="Y371" s="2"/>
      <c r="Z371" s="2"/>
      <c r="AA371" s="2"/>
      <c r="AB371" s="2"/>
      <c r="AC371" s="2"/>
    </row>
    <row r="372" spans="1:29" hidden="1" x14ac:dyDescent="0.35">
      <c r="A372" s="3" t="s">
        <v>2531</v>
      </c>
      <c r="B372" s="3" t="str">
        <f>INDEX('Plant data'!D:D,MATCH($A372,'Plant data'!$A:$A,0))</f>
        <v>Vanderbijlpark</v>
      </c>
      <c r="C372" s="3" t="str">
        <f>INDEX('Plant data'!E:E,MATCH($A372,'Plant data'!$A:$A,0))</f>
        <v>Gauteng</v>
      </c>
      <c r="D372" s="3" t="str">
        <f>INDEX('Plant data'!F:F,MATCH($A372,'Plant data'!$A:$A,0))</f>
        <v>South Africa</v>
      </c>
      <c r="E372" s="3" t="s">
        <v>3506</v>
      </c>
      <c r="F372" s="3" t="s">
        <v>2911</v>
      </c>
      <c r="G372" s="5" t="s">
        <v>2533</v>
      </c>
      <c r="H372" s="3" t="s">
        <v>29</v>
      </c>
      <c r="I372" s="3" t="s">
        <v>30</v>
      </c>
      <c r="J372" s="3" t="s">
        <v>30</v>
      </c>
      <c r="K372" s="3">
        <v>1984</v>
      </c>
      <c r="L372" s="3">
        <v>41</v>
      </c>
      <c r="M372" s="3" t="s">
        <v>30</v>
      </c>
      <c r="N372" s="3" t="s">
        <v>30</v>
      </c>
      <c r="O372" s="3" t="s">
        <v>30</v>
      </c>
      <c r="P372" s="3" t="s">
        <v>3503</v>
      </c>
      <c r="Q372" s="3" t="s">
        <v>3507</v>
      </c>
      <c r="R372" s="3" t="s">
        <v>2790</v>
      </c>
      <c r="S372" s="3">
        <v>180</v>
      </c>
      <c r="T372" s="3" t="s">
        <v>31</v>
      </c>
      <c r="U372" s="3" t="s">
        <v>2794</v>
      </c>
      <c r="V372" s="2">
        <f t="shared" si="5"/>
        <v>2024</v>
      </c>
      <c r="W372" s="2"/>
      <c r="X372" s="2"/>
      <c r="Y372" s="2"/>
      <c r="Z372" s="2"/>
      <c r="AA372" s="2"/>
      <c r="AB372" s="2"/>
      <c r="AC372" s="2"/>
    </row>
    <row r="373" spans="1:29" hidden="1" x14ac:dyDescent="0.35">
      <c r="A373" s="3" t="s">
        <v>2531</v>
      </c>
      <c r="B373" s="3" t="str">
        <f>INDEX('Plant data'!D:D,MATCH($A373,'Plant data'!$A:$A,0))</f>
        <v>Vanderbijlpark</v>
      </c>
      <c r="C373" s="3" t="str">
        <f>INDEX('Plant data'!E:E,MATCH($A373,'Plant data'!$A:$A,0))</f>
        <v>Gauteng</v>
      </c>
      <c r="D373" s="3" t="str">
        <f>INDEX('Plant data'!F:F,MATCH($A373,'Plant data'!$A:$A,0))</f>
        <v>South Africa</v>
      </c>
      <c r="E373" s="3" t="s">
        <v>3508</v>
      </c>
      <c r="F373" s="3" t="s">
        <v>2913</v>
      </c>
      <c r="G373" s="5" t="s">
        <v>2533</v>
      </c>
      <c r="H373" s="3" t="s">
        <v>29</v>
      </c>
      <c r="I373" s="3" t="s">
        <v>30</v>
      </c>
      <c r="J373" s="3" t="s">
        <v>30</v>
      </c>
      <c r="K373" s="3">
        <v>1984</v>
      </c>
      <c r="L373" s="3">
        <v>41</v>
      </c>
      <c r="M373" s="3" t="s">
        <v>30</v>
      </c>
      <c r="N373" s="3" t="s">
        <v>30</v>
      </c>
      <c r="O373" s="3" t="s">
        <v>30</v>
      </c>
      <c r="P373" s="3" t="s">
        <v>3503</v>
      </c>
      <c r="Q373" s="3" t="s">
        <v>3507</v>
      </c>
      <c r="R373" s="3" t="s">
        <v>2790</v>
      </c>
      <c r="S373" s="3">
        <v>180</v>
      </c>
      <c r="T373" s="3" t="s">
        <v>31</v>
      </c>
      <c r="U373" s="3" t="s">
        <v>2794</v>
      </c>
      <c r="V373" s="2">
        <f t="shared" si="5"/>
        <v>2024</v>
      </c>
      <c r="W373" s="2"/>
      <c r="X373" s="2"/>
      <c r="Y373" s="2"/>
      <c r="Z373" s="2"/>
      <c r="AA373" s="2"/>
      <c r="AB373" s="2"/>
      <c r="AC373" s="2"/>
    </row>
    <row r="374" spans="1:29" hidden="1" x14ac:dyDescent="0.35">
      <c r="A374" s="3" t="s">
        <v>2531</v>
      </c>
      <c r="B374" s="3" t="str">
        <f>INDEX('Plant data'!D:D,MATCH($A374,'Plant data'!$A:$A,0))</f>
        <v>Vanderbijlpark</v>
      </c>
      <c r="C374" s="3" t="str">
        <f>INDEX('Plant data'!E:E,MATCH($A374,'Plant data'!$A:$A,0))</f>
        <v>Gauteng</v>
      </c>
      <c r="D374" s="3" t="str">
        <f>INDEX('Plant data'!F:F,MATCH($A374,'Plant data'!$A:$A,0))</f>
        <v>South Africa</v>
      </c>
      <c r="E374" s="3" t="s">
        <v>3509</v>
      </c>
      <c r="F374" s="3" t="s">
        <v>2915</v>
      </c>
      <c r="G374" s="5" t="s">
        <v>2533</v>
      </c>
      <c r="H374" s="3" t="s">
        <v>29</v>
      </c>
      <c r="I374" s="3" t="s">
        <v>30</v>
      </c>
      <c r="J374" s="3" t="s">
        <v>30</v>
      </c>
      <c r="K374" s="3">
        <v>1984</v>
      </c>
      <c r="L374" s="3">
        <v>41</v>
      </c>
      <c r="M374" s="3" t="s">
        <v>30</v>
      </c>
      <c r="N374" s="3" t="s">
        <v>30</v>
      </c>
      <c r="O374" s="3" t="s">
        <v>30</v>
      </c>
      <c r="P374" s="3" t="s">
        <v>3503</v>
      </c>
      <c r="Q374" s="3" t="s">
        <v>3507</v>
      </c>
      <c r="R374" s="3" t="s">
        <v>2790</v>
      </c>
      <c r="S374" s="3">
        <v>180</v>
      </c>
      <c r="T374" s="3" t="s">
        <v>31</v>
      </c>
      <c r="U374" s="3" t="s">
        <v>2794</v>
      </c>
      <c r="V374" s="2">
        <f t="shared" si="5"/>
        <v>2024</v>
      </c>
      <c r="W374" s="2"/>
      <c r="X374" s="2"/>
      <c r="Y374" s="2"/>
      <c r="Z374" s="2"/>
      <c r="AA374" s="2"/>
      <c r="AB374" s="2"/>
      <c r="AC374" s="2"/>
    </row>
    <row r="375" spans="1:29" hidden="1" x14ac:dyDescent="0.35">
      <c r="A375" s="3" t="s">
        <v>2531</v>
      </c>
      <c r="B375" s="3" t="str">
        <f>INDEX('Plant data'!D:D,MATCH($A375,'Plant data'!$A:$A,0))</f>
        <v>Vanderbijlpark</v>
      </c>
      <c r="C375" s="3" t="str">
        <f>INDEX('Plant data'!E:E,MATCH($A375,'Plant data'!$A:$A,0))</f>
        <v>Gauteng</v>
      </c>
      <c r="D375" s="3" t="str">
        <f>INDEX('Plant data'!F:F,MATCH($A375,'Plant data'!$A:$A,0))</f>
        <v>South Africa</v>
      </c>
      <c r="E375" s="3" t="s">
        <v>3510</v>
      </c>
      <c r="F375" s="3" t="s">
        <v>2917</v>
      </c>
      <c r="G375" s="5" t="s">
        <v>2533</v>
      </c>
      <c r="H375" s="3" t="s">
        <v>29</v>
      </c>
      <c r="I375" s="3" t="s">
        <v>30</v>
      </c>
      <c r="J375" s="3" t="s">
        <v>30</v>
      </c>
      <c r="K375" s="3">
        <v>1984</v>
      </c>
      <c r="L375" s="3">
        <v>41</v>
      </c>
      <c r="M375" s="3" t="s">
        <v>30</v>
      </c>
      <c r="N375" s="3" t="s">
        <v>30</v>
      </c>
      <c r="O375" s="3" t="s">
        <v>30</v>
      </c>
      <c r="P375" s="3" t="s">
        <v>3503</v>
      </c>
      <c r="Q375" s="3" t="s">
        <v>3507</v>
      </c>
      <c r="R375" s="3" t="s">
        <v>2790</v>
      </c>
      <c r="S375" s="3">
        <v>180</v>
      </c>
      <c r="T375" s="3" t="s">
        <v>31</v>
      </c>
      <c r="U375" s="3" t="s">
        <v>2794</v>
      </c>
      <c r="V375" s="2">
        <f t="shared" si="5"/>
        <v>2024</v>
      </c>
      <c r="W375" s="2"/>
      <c r="X375" s="2"/>
      <c r="Y375" s="2"/>
      <c r="Z375" s="2"/>
      <c r="AA375" s="2"/>
      <c r="AB375" s="2"/>
      <c r="AC375" s="2"/>
    </row>
    <row r="376" spans="1:29" hidden="1" x14ac:dyDescent="0.35">
      <c r="A376" s="3" t="s">
        <v>3511</v>
      </c>
      <c r="B376" s="3" t="e">
        <f>INDEX(#REF!,MATCH($A376,#REF!,0))</f>
        <v>#REF!</v>
      </c>
      <c r="C376" s="3" t="e">
        <f>INDEX(#REF!,MATCH($A376,#REF!,0))</f>
        <v>#REF!</v>
      </c>
      <c r="D376" s="3" t="e">
        <f>INDEX(#REF!,MATCH($A376,#REF!,0))</f>
        <v>#REF!</v>
      </c>
      <c r="E376" s="3" t="s">
        <v>3512</v>
      </c>
      <c r="F376" s="3" t="s">
        <v>2799</v>
      </c>
      <c r="G376" s="5" t="s">
        <v>3513</v>
      </c>
      <c r="H376" s="3" t="s">
        <v>53</v>
      </c>
      <c r="I376" s="3" t="s">
        <v>30</v>
      </c>
      <c r="J376" s="3" t="s">
        <v>30</v>
      </c>
      <c r="K376" s="3">
        <v>1999</v>
      </c>
      <c r="L376" s="3">
        <v>26</v>
      </c>
      <c r="M376" s="4">
        <v>43709</v>
      </c>
      <c r="N376" s="3">
        <v>2020</v>
      </c>
      <c r="O376" s="3" t="s">
        <v>30</v>
      </c>
      <c r="P376" s="3" t="s">
        <v>41</v>
      </c>
      <c r="Q376" s="3" t="s">
        <v>41</v>
      </c>
      <c r="R376" s="3" t="s">
        <v>2790</v>
      </c>
      <c r="S376" s="3">
        <v>800</v>
      </c>
      <c r="T376" s="3" t="s">
        <v>31</v>
      </c>
      <c r="U376" s="3" t="s">
        <v>2794</v>
      </c>
      <c r="V376" s="2">
        <f t="shared" si="5"/>
        <v>2039</v>
      </c>
      <c r="W376" s="2"/>
      <c r="X376" s="2"/>
      <c r="Y376" s="2"/>
      <c r="Z376" s="2"/>
      <c r="AA376" s="2"/>
      <c r="AB376" s="2"/>
      <c r="AC376" s="2"/>
    </row>
    <row r="377" spans="1:29" hidden="1" x14ac:dyDescent="0.35">
      <c r="A377" s="3" t="s">
        <v>3514</v>
      </c>
      <c r="B377" s="3" t="str">
        <f>INDEX('Plant data'!D:D,MATCH($A377,'Plant data'!$A:$A,0))</f>
        <v>Kalinganagar</v>
      </c>
      <c r="C377" s="3" t="str">
        <f>INDEX('Plant data'!E:E,MATCH($A377,'Plant data'!$A:$A,0))</f>
        <v>Odisha</v>
      </c>
      <c r="D377" s="3" t="str">
        <f>INDEX('Plant data'!F:F,MATCH($A377,'Plant data'!$A:$A,0))</f>
        <v>India</v>
      </c>
      <c r="E377" s="3" t="s">
        <v>3515</v>
      </c>
      <c r="F377" s="3" t="s">
        <v>2799</v>
      </c>
      <c r="G377" s="5" t="s">
        <v>3516</v>
      </c>
      <c r="H377" s="3" t="s">
        <v>29</v>
      </c>
      <c r="I377" s="3" t="s">
        <v>30</v>
      </c>
      <c r="J377" s="3" t="s">
        <v>30</v>
      </c>
      <c r="K377" s="3">
        <v>2003</v>
      </c>
      <c r="L377" s="3">
        <v>22</v>
      </c>
      <c r="M377" s="3" t="s">
        <v>30</v>
      </c>
      <c r="N377" s="3" t="s">
        <v>30</v>
      </c>
      <c r="O377" s="3" t="s">
        <v>30</v>
      </c>
      <c r="P377" s="3" t="s">
        <v>30</v>
      </c>
      <c r="Q377" s="3" t="s">
        <v>30</v>
      </c>
      <c r="R377" s="3" t="s">
        <v>2829</v>
      </c>
      <c r="S377" s="3">
        <v>36</v>
      </c>
      <c r="T377" s="3" t="s">
        <v>31</v>
      </c>
      <c r="U377" s="3" t="s">
        <v>2830</v>
      </c>
      <c r="V377" s="2">
        <f t="shared" si="5"/>
        <v>2043</v>
      </c>
      <c r="W377" s="2"/>
      <c r="X377" s="2"/>
      <c r="Y377" s="2"/>
      <c r="Z377" s="2"/>
      <c r="AA377" s="2"/>
      <c r="AB377" s="2"/>
      <c r="AC377" s="2"/>
    </row>
    <row r="378" spans="1:29" hidden="1" x14ac:dyDescent="0.35">
      <c r="A378" s="3" t="s">
        <v>3514</v>
      </c>
      <c r="B378" s="3" t="str">
        <f>INDEX('Plant data'!D:D,MATCH($A378,'Plant data'!$A:$A,0))</f>
        <v>Kalinganagar</v>
      </c>
      <c r="C378" s="3" t="str">
        <f>INDEX('Plant data'!E:E,MATCH($A378,'Plant data'!$A:$A,0))</f>
        <v>Odisha</v>
      </c>
      <c r="D378" s="3" t="str">
        <f>INDEX('Plant data'!F:F,MATCH($A378,'Plant data'!$A:$A,0))</f>
        <v>India</v>
      </c>
      <c r="E378" s="3" t="s">
        <v>3517</v>
      </c>
      <c r="F378" s="3" t="s">
        <v>2832</v>
      </c>
      <c r="G378" s="5" t="s">
        <v>3516</v>
      </c>
      <c r="H378" s="3" t="s">
        <v>29</v>
      </c>
      <c r="I378" s="3" t="s">
        <v>30</v>
      </c>
      <c r="J378" s="3" t="s">
        <v>30</v>
      </c>
      <c r="K378" s="3">
        <v>2003</v>
      </c>
      <c r="L378" s="3">
        <v>22</v>
      </c>
      <c r="M378" s="3" t="s">
        <v>30</v>
      </c>
      <c r="N378" s="3" t="s">
        <v>30</v>
      </c>
      <c r="O378" s="3" t="s">
        <v>30</v>
      </c>
      <c r="P378" s="3" t="s">
        <v>30</v>
      </c>
      <c r="Q378" s="3" t="s">
        <v>30</v>
      </c>
      <c r="R378" s="3" t="s">
        <v>2829</v>
      </c>
      <c r="S378" s="3">
        <v>36</v>
      </c>
      <c r="T378" s="3" t="s">
        <v>31</v>
      </c>
      <c r="U378" s="3" t="s">
        <v>2830</v>
      </c>
      <c r="V378" s="2">
        <f t="shared" si="5"/>
        <v>2043</v>
      </c>
      <c r="W378" s="2"/>
      <c r="X378" s="2"/>
      <c r="Y378" s="2"/>
      <c r="Z378" s="2"/>
      <c r="AA378" s="2"/>
      <c r="AB378" s="2"/>
      <c r="AC378" s="2"/>
    </row>
    <row r="379" spans="1:29" hidden="1" x14ac:dyDescent="0.35">
      <c r="A379" s="3" t="s">
        <v>3514</v>
      </c>
      <c r="B379" s="3" t="e">
        <f>INDEX(#REF!,MATCH($A379,#REF!,0))</f>
        <v>#REF!</v>
      </c>
      <c r="C379" s="3" t="e">
        <f>INDEX(#REF!,MATCH($A379,#REF!,0))</f>
        <v>#REF!</v>
      </c>
      <c r="D379" s="3" t="e">
        <f>INDEX(#REF!,MATCH($A379,#REF!,0))</f>
        <v>#REF!</v>
      </c>
      <c r="E379" s="3" t="s">
        <v>3518</v>
      </c>
      <c r="F379" s="3" t="s">
        <v>2911</v>
      </c>
      <c r="G379" s="5" t="s">
        <v>3516</v>
      </c>
      <c r="H379" s="3" t="s">
        <v>313</v>
      </c>
      <c r="I379" s="3">
        <v>2018</v>
      </c>
      <c r="J379" s="3" t="s">
        <v>30</v>
      </c>
      <c r="K379" s="3" t="s">
        <v>30</v>
      </c>
      <c r="L379" s="3" t="s">
        <v>30</v>
      </c>
      <c r="M379" s="3" t="s">
        <v>30</v>
      </c>
      <c r="N379" s="3" t="s">
        <v>30</v>
      </c>
      <c r="O379" s="3" t="s">
        <v>30</v>
      </c>
      <c r="P379" s="3" t="s">
        <v>30</v>
      </c>
      <c r="Q379" s="3" t="s">
        <v>30</v>
      </c>
      <c r="R379" s="3" t="s">
        <v>2829</v>
      </c>
      <c r="S379" s="3">
        <v>128</v>
      </c>
      <c r="T379" s="3" t="s">
        <v>31</v>
      </c>
      <c r="U379" s="3" t="s">
        <v>2830</v>
      </c>
      <c r="V379" s="2" t="str">
        <f t="shared" si="5"/>
        <v/>
      </c>
      <c r="W379" s="2"/>
      <c r="X379" s="2"/>
      <c r="Y379" s="2"/>
      <c r="Z379" s="2"/>
      <c r="AA379" s="2"/>
      <c r="AB379" s="2"/>
      <c r="AC379" s="2"/>
    </row>
    <row r="380" spans="1:29" hidden="1" x14ac:dyDescent="0.35">
      <c r="A380" s="3" t="s">
        <v>3514</v>
      </c>
      <c r="B380" s="3" t="e">
        <f>INDEX(#REF!,MATCH($A380,#REF!,0))</f>
        <v>#REF!</v>
      </c>
      <c r="C380" s="3" t="e">
        <f>INDEX(#REF!,MATCH($A380,#REF!,0))</f>
        <v>#REF!</v>
      </c>
      <c r="D380" s="3" t="e">
        <f>INDEX(#REF!,MATCH($A380,#REF!,0))</f>
        <v>#REF!</v>
      </c>
      <c r="E380" s="3" t="s">
        <v>3519</v>
      </c>
      <c r="F380" s="3" t="s">
        <v>2913</v>
      </c>
      <c r="G380" s="5" t="s">
        <v>3516</v>
      </c>
      <c r="H380" s="3" t="s">
        <v>313</v>
      </c>
      <c r="I380" s="3">
        <v>2018</v>
      </c>
      <c r="J380" s="3" t="s">
        <v>30</v>
      </c>
      <c r="K380" s="3" t="s">
        <v>30</v>
      </c>
      <c r="L380" s="3" t="s">
        <v>30</v>
      </c>
      <c r="M380" s="3" t="s">
        <v>30</v>
      </c>
      <c r="N380" s="3" t="s">
        <v>30</v>
      </c>
      <c r="O380" s="3" t="s">
        <v>30</v>
      </c>
      <c r="P380" s="3" t="s">
        <v>30</v>
      </c>
      <c r="Q380" s="3" t="s">
        <v>30</v>
      </c>
      <c r="R380" s="3" t="s">
        <v>2829</v>
      </c>
      <c r="S380" s="3">
        <v>128</v>
      </c>
      <c r="T380" s="3" t="s">
        <v>31</v>
      </c>
      <c r="U380" s="3" t="s">
        <v>2830</v>
      </c>
      <c r="V380" s="2" t="str">
        <f t="shared" si="5"/>
        <v/>
      </c>
      <c r="W380" s="2"/>
      <c r="X380" s="2"/>
      <c r="Y380" s="2"/>
      <c r="Z380" s="2"/>
      <c r="AA380" s="2"/>
      <c r="AB380" s="2"/>
      <c r="AC380" s="2"/>
    </row>
    <row r="381" spans="1:29" hidden="1" x14ac:dyDescent="0.35">
      <c r="A381" s="3" t="s">
        <v>3520</v>
      </c>
      <c r="B381" s="3" t="e">
        <f>INDEX(#REF!,MATCH($A381,#REF!,0))</f>
        <v>#REF!</v>
      </c>
      <c r="C381" s="3" t="e">
        <f>INDEX(#REF!,MATCH($A381,#REF!,0))</f>
        <v>#REF!</v>
      </c>
      <c r="D381" s="3" t="e">
        <f>INDEX(#REF!,MATCH($A381,#REF!,0))</f>
        <v>#REF!</v>
      </c>
      <c r="E381" s="3" t="s">
        <v>3521</v>
      </c>
      <c r="F381" s="3" t="s">
        <v>2799</v>
      </c>
      <c r="G381" s="5" t="s">
        <v>3522</v>
      </c>
      <c r="H381" s="3" t="s">
        <v>313</v>
      </c>
      <c r="I381" s="3" t="s">
        <v>30</v>
      </c>
      <c r="J381" s="3">
        <v>2026</v>
      </c>
      <c r="K381" s="3">
        <v>2028</v>
      </c>
      <c r="L381" s="8"/>
      <c r="M381" s="3" t="s">
        <v>30</v>
      </c>
      <c r="N381" s="3" t="s">
        <v>30</v>
      </c>
      <c r="O381" s="3" t="s">
        <v>30</v>
      </c>
      <c r="P381" s="3" t="s">
        <v>2897</v>
      </c>
      <c r="Q381" s="3" t="s">
        <v>2789</v>
      </c>
      <c r="R381" s="3" t="s">
        <v>2790</v>
      </c>
      <c r="S381" s="3">
        <v>2500</v>
      </c>
      <c r="T381" s="8" t="s">
        <v>31</v>
      </c>
      <c r="U381" s="8" t="s">
        <v>30</v>
      </c>
      <c r="V381" s="2">
        <f t="shared" si="5"/>
        <v>2068</v>
      </c>
      <c r="W381" s="2"/>
      <c r="X381" s="2"/>
      <c r="Y381" s="2"/>
      <c r="Z381" s="2"/>
      <c r="AA381" s="2"/>
      <c r="AB381" s="2"/>
      <c r="AC381" s="2"/>
    </row>
    <row r="382" spans="1:29" hidden="1" x14ac:dyDescent="0.35">
      <c r="A382" s="3" t="s">
        <v>3523</v>
      </c>
      <c r="B382" s="3" t="str">
        <f>INDEX('Plant data'!D:D,MATCH($A382,'Plant data'!$A:$A,0))</f>
        <v>Nghia Hung</v>
      </c>
      <c r="C382" s="3" t="str">
        <f>INDEX('Plant data'!E:E,MATCH($A382,'Plant data'!$A:$A,0))</f>
        <v>Nam Dinh</v>
      </c>
      <c r="D382" s="3" t="str">
        <f>INDEX('Plant data'!F:F,MATCH($A382,'Plant data'!$A:$A,0))</f>
        <v>Vietnam</v>
      </c>
      <c r="E382" s="3" t="s">
        <v>3524</v>
      </c>
      <c r="F382" s="3" t="s">
        <v>2799</v>
      </c>
      <c r="G382" s="5" t="s">
        <v>3525</v>
      </c>
      <c r="H382" s="3" t="s">
        <v>224</v>
      </c>
      <c r="I382" s="3">
        <v>2021</v>
      </c>
      <c r="J382" s="4">
        <v>45809</v>
      </c>
      <c r="K382" s="3">
        <v>2028</v>
      </c>
      <c r="L382" s="8"/>
      <c r="M382" s="3" t="s">
        <v>30</v>
      </c>
      <c r="N382" s="3" t="s">
        <v>30</v>
      </c>
      <c r="O382" s="3" t="s">
        <v>30</v>
      </c>
      <c r="P382" s="3" t="s">
        <v>30</v>
      </c>
      <c r="Q382" s="3" t="s">
        <v>30</v>
      </c>
      <c r="R382" s="3" t="s">
        <v>30</v>
      </c>
      <c r="S382" s="8" t="s">
        <v>2841</v>
      </c>
      <c r="T382" s="3" t="s">
        <v>31</v>
      </c>
      <c r="U382" s="8" t="s">
        <v>30</v>
      </c>
      <c r="V382" s="2">
        <f t="shared" si="5"/>
        <v>2068</v>
      </c>
      <c r="W382" s="2"/>
      <c r="X382" s="2"/>
      <c r="Y382" s="2"/>
      <c r="Z382" s="2"/>
      <c r="AA382" s="2"/>
      <c r="AB382" s="2"/>
      <c r="AC382" s="2"/>
    </row>
    <row r="383" spans="1:29" hidden="1" x14ac:dyDescent="0.35">
      <c r="A383" s="3" t="s">
        <v>3526</v>
      </c>
      <c r="B383" s="3" t="e">
        <f>INDEX(#REF!,MATCH($A383,#REF!,0))</f>
        <v>#REF!</v>
      </c>
      <c r="C383" s="3" t="e">
        <f>INDEX(#REF!,MATCH($A383,#REF!,0))</f>
        <v>#REF!</v>
      </c>
      <c r="D383" s="3" t="e">
        <f>INDEX(#REF!,MATCH($A383,#REF!,0))</f>
        <v>#REF!</v>
      </c>
      <c r="E383" s="3" t="s">
        <v>3527</v>
      </c>
      <c r="F383" s="3" t="s">
        <v>2799</v>
      </c>
      <c r="G383" s="5" t="s">
        <v>3528</v>
      </c>
      <c r="H383" s="3" t="s">
        <v>313</v>
      </c>
      <c r="I383" s="3">
        <v>2021</v>
      </c>
      <c r="J383" s="3" t="s">
        <v>30</v>
      </c>
      <c r="K383" s="3">
        <v>2027</v>
      </c>
      <c r="L383" s="8"/>
      <c r="M383" s="3" t="s">
        <v>30</v>
      </c>
      <c r="N383" s="3" t="s">
        <v>30</v>
      </c>
      <c r="O383" s="3" t="s">
        <v>30</v>
      </c>
      <c r="P383" s="3" t="s">
        <v>30</v>
      </c>
      <c r="Q383" s="3" t="s">
        <v>30</v>
      </c>
      <c r="R383" s="3" t="s">
        <v>30</v>
      </c>
      <c r="S383" s="8" t="s">
        <v>2841</v>
      </c>
      <c r="T383" s="3" t="s">
        <v>31</v>
      </c>
      <c r="U383" s="8" t="s">
        <v>30</v>
      </c>
      <c r="V383" s="2">
        <f t="shared" si="5"/>
        <v>2067</v>
      </c>
      <c r="W383" s="2"/>
      <c r="X383" s="2"/>
      <c r="Y383" s="2"/>
      <c r="Z383" s="2"/>
      <c r="AA383" s="2"/>
      <c r="AB383" s="2"/>
      <c r="AC383" s="2"/>
    </row>
    <row r="384" spans="1:29" hidden="1" x14ac:dyDescent="0.35">
      <c r="A384" s="3" t="s">
        <v>3526</v>
      </c>
      <c r="B384" s="3" t="e">
        <f>INDEX(#REF!,MATCH($A384,#REF!,0))</f>
        <v>#REF!</v>
      </c>
      <c r="C384" s="3" t="e">
        <f>INDEX(#REF!,MATCH($A384,#REF!,0))</f>
        <v>#REF!</v>
      </c>
      <c r="D384" s="3" t="e">
        <f>INDEX(#REF!,MATCH($A384,#REF!,0))</f>
        <v>#REF!</v>
      </c>
      <c r="E384" s="3" t="s">
        <v>3529</v>
      </c>
      <c r="F384" s="3" t="s">
        <v>2832</v>
      </c>
      <c r="G384" s="5" t="s">
        <v>3528</v>
      </c>
      <c r="H384" s="3" t="s">
        <v>313</v>
      </c>
      <c r="I384" s="3">
        <v>2021</v>
      </c>
      <c r="J384" s="3" t="s">
        <v>30</v>
      </c>
      <c r="K384" s="3">
        <v>2028</v>
      </c>
      <c r="L384" s="8"/>
      <c r="M384" s="3" t="s">
        <v>30</v>
      </c>
      <c r="N384" s="3" t="s">
        <v>30</v>
      </c>
      <c r="O384" s="3" t="s">
        <v>30</v>
      </c>
      <c r="P384" s="3" t="s">
        <v>30</v>
      </c>
      <c r="Q384" s="3" t="s">
        <v>30</v>
      </c>
      <c r="R384" s="3" t="s">
        <v>30</v>
      </c>
      <c r="S384" s="8" t="s">
        <v>2841</v>
      </c>
      <c r="T384" s="3" t="s">
        <v>31</v>
      </c>
      <c r="U384" s="8" t="s">
        <v>30</v>
      </c>
      <c r="V384" s="2">
        <f t="shared" si="5"/>
        <v>2068</v>
      </c>
      <c r="W384" s="2"/>
      <c r="X384" s="2"/>
      <c r="Y384" s="2"/>
      <c r="Z384" s="2"/>
      <c r="AA384" s="2"/>
      <c r="AB384" s="2"/>
      <c r="AC384" s="2"/>
    </row>
    <row r="385" spans="1:29" hidden="1" x14ac:dyDescent="0.35">
      <c r="A385" s="3" t="s">
        <v>3526</v>
      </c>
      <c r="B385" s="3" t="e">
        <f>INDEX(#REF!,MATCH($A385,#REF!,0))</f>
        <v>#REF!</v>
      </c>
      <c r="C385" s="3" t="e">
        <f>INDEX(#REF!,MATCH($A385,#REF!,0))</f>
        <v>#REF!</v>
      </c>
      <c r="D385" s="3" t="e">
        <f>INDEX(#REF!,MATCH($A385,#REF!,0))</f>
        <v>#REF!</v>
      </c>
      <c r="E385" s="3" t="s">
        <v>3530</v>
      </c>
      <c r="F385" s="3" t="s">
        <v>2911</v>
      </c>
      <c r="G385" s="5" t="s">
        <v>3528</v>
      </c>
      <c r="H385" s="3" t="s">
        <v>313</v>
      </c>
      <c r="I385" s="3">
        <v>2021</v>
      </c>
      <c r="J385" s="3" t="s">
        <v>30</v>
      </c>
      <c r="K385" s="3">
        <v>2029</v>
      </c>
      <c r="L385" s="8"/>
      <c r="M385" s="3" t="s">
        <v>30</v>
      </c>
      <c r="N385" s="3" t="s">
        <v>30</v>
      </c>
      <c r="O385" s="3" t="s">
        <v>30</v>
      </c>
      <c r="P385" s="3" t="s">
        <v>30</v>
      </c>
      <c r="Q385" s="3" t="s">
        <v>30</v>
      </c>
      <c r="R385" s="3" t="s">
        <v>30</v>
      </c>
      <c r="S385" s="8" t="s">
        <v>2841</v>
      </c>
      <c r="T385" s="3" t="s">
        <v>31</v>
      </c>
      <c r="U385" s="8" t="s">
        <v>30</v>
      </c>
      <c r="V385" s="2">
        <f t="shared" si="5"/>
        <v>2069</v>
      </c>
      <c r="W385" s="2"/>
      <c r="X385" s="2"/>
      <c r="Y385" s="2"/>
      <c r="Z385" s="2"/>
      <c r="AA385" s="2"/>
      <c r="AB385" s="2"/>
      <c r="AC385" s="2"/>
    </row>
    <row r="386" spans="1:29" hidden="1" x14ac:dyDescent="0.35">
      <c r="A386" s="3" t="s">
        <v>3531</v>
      </c>
      <c r="B386" s="3" t="e">
        <f>INDEX(#REF!,MATCH($A386,#REF!,0))</f>
        <v>#REF!</v>
      </c>
      <c r="C386" s="3" t="e">
        <f>INDEX(#REF!,MATCH($A386,#REF!,0))</f>
        <v>#REF!</v>
      </c>
      <c r="D386" s="3" t="e">
        <f>INDEX(#REF!,MATCH($A386,#REF!,0))</f>
        <v>#REF!</v>
      </c>
      <c r="E386" s="3" t="s">
        <v>3532</v>
      </c>
      <c r="F386" s="3" t="s">
        <v>2799</v>
      </c>
      <c r="G386" s="5" t="s">
        <v>3533</v>
      </c>
      <c r="H386" s="3" t="s">
        <v>313</v>
      </c>
      <c r="I386" s="3" t="s">
        <v>30</v>
      </c>
      <c r="J386" s="3" t="s">
        <v>30</v>
      </c>
      <c r="K386" s="3">
        <v>2027</v>
      </c>
      <c r="L386" s="8"/>
      <c r="M386" s="3" t="s">
        <v>30</v>
      </c>
      <c r="N386" s="3" t="s">
        <v>30</v>
      </c>
      <c r="O386" s="3" t="s">
        <v>30</v>
      </c>
      <c r="P386" s="3" t="s">
        <v>41</v>
      </c>
      <c r="Q386" s="3" t="s">
        <v>3534</v>
      </c>
      <c r="R386" s="3" t="s">
        <v>30</v>
      </c>
      <c r="S386" s="3">
        <v>5000</v>
      </c>
      <c r="T386" s="8" t="s">
        <v>31</v>
      </c>
      <c r="U386" s="3" t="s">
        <v>2794</v>
      </c>
      <c r="V386" s="2">
        <f t="shared" si="5"/>
        <v>2067</v>
      </c>
      <c r="W386" s="2"/>
      <c r="X386" s="2"/>
      <c r="Y386" s="2"/>
      <c r="Z386" s="2"/>
      <c r="AA386" s="2"/>
      <c r="AB386" s="2"/>
      <c r="AC386" s="2"/>
    </row>
    <row r="387" spans="1:29" hidden="1" x14ac:dyDescent="0.35">
      <c r="A387" s="3" t="s">
        <v>3535</v>
      </c>
      <c r="B387" s="3" t="e">
        <f>INDEX(#REF!,MATCH($A387,#REF!,0))</f>
        <v>#REF!</v>
      </c>
      <c r="C387" s="3" t="e">
        <f>INDEX(#REF!,MATCH($A387,#REF!,0))</f>
        <v>#REF!</v>
      </c>
      <c r="D387" s="3" t="e">
        <f>INDEX(#REF!,MATCH($A387,#REF!,0))</f>
        <v>#REF!</v>
      </c>
      <c r="E387" s="3" t="s">
        <v>3536</v>
      </c>
      <c r="F387" s="3" t="s">
        <v>2799</v>
      </c>
      <c r="G387" s="5" t="s">
        <v>3537</v>
      </c>
      <c r="H387" s="3" t="s">
        <v>313</v>
      </c>
      <c r="I387" s="6">
        <v>45047</v>
      </c>
      <c r="J387" s="3" t="s">
        <v>30</v>
      </c>
      <c r="K387" s="3">
        <v>2026</v>
      </c>
      <c r="L387" s="8"/>
      <c r="M387" s="3" t="s">
        <v>30</v>
      </c>
      <c r="N387" s="3" t="s">
        <v>30</v>
      </c>
      <c r="O387" s="3" t="s">
        <v>30</v>
      </c>
      <c r="P387" s="3" t="s">
        <v>30</v>
      </c>
      <c r="Q387" s="3" t="s">
        <v>30</v>
      </c>
      <c r="R387" s="3" t="s">
        <v>2790</v>
      </c>
      <c r="S387" s="3">
        <v>2500</v>
      </c>
      <c r="T387" s="8" t="s">
        <v>31</v>
      </c>
      <c r="U387" s="3" t="s">
        <v>2794</v>
      </c>
      <c r="V387" s="2">
        <f t="shared" ref="V387:V450" si="6">IFERROR(K387+40,"")</f>
        <v>2066</v>
      </c>
      <c r="W387" s="2"/>
      <c r="X387" s="2"/>
      <c r="Y387" s="2"/>
      <c r="Z387" s="2"/>
      <c r="AA387" s="2"/>
      <c r="AB387" s="2"/>
      <c r="AC387" s="2"/>
    </row>
    <row r="388" spans="1:29" hidden="1" x14ac:dyDescent="0.35">
      <c r="A388" s="3" t="s">
        <v>3538</v>
      </c>
      <c r="B388" s="3" t="e">
        <f>INDEX(#REF!,MATCH($A388,#REF!,0))</f>
        <v>#REF!</v>
      </c>
      <c r="C388" s="3" t="e">
        <f>INDEX(#REF!,MATCH($A388,#REF!,0))</f>
        <v>#REF!</v>
      </c>
      <c r="D388" s="3" t="e">
        <f>INDEX(#REF!,MATCH($A388,#REF!,0))</f>
        <v>#REF!</v>
      </c>
      <c r="E388" s="3" t="s">
        <v>3539</v>
      </c>
      <c r="F388" s="3" t="s">
        <v>2799</v>
      </c>
      <c r="G388" s="5" t="s">
        <v>3540</v>
      </c>
      <c r="H388" s="3" t="s">
        <v>64</v>
      </c>
      <c r="I388" s="3">
        <v>2018</v>
      </c>
      <c r="J388" s="3" t="s">
        <v>30</v>
      </c>
      <c r="K388" s="3" t="s">
        <v>30</v>
      </c>
      <c r="L388" s="3" t="s">
        <v>30</v>
      </c>
      <c r="M388" s="3" t="s">
        <v>30</v>
      </c>
      <c r="N388" s="3" t="s">
        <v>30</v>
      </c>
      <c r="O388" s="3" t="s">
        <v>30</v>
      </c>
      <c r="P388" s="3" t="s">
        <v>30</v>
      </c>
      <c r="Q388" s="3" t="s">
        <v>30</v>
      </c>
      <c r="R388" s="3" t="s">
        <v>30</v>
      </c>
      <c r="S388" s="3">
        <v>1250</v>
      </c>
      <c r="T388" s="3" t="s">
        <v>31</v>
      </c>
      <c r="U388" s="3" t="s">
        <v>30</v>
      </c>
      <c r="V388" s="2" t="str">
        <f t="shared" si="6"/>
        <v/>
      </c>
      <c r="W388" s="2"/>
      <c r="X388" s="2"/>
      <c r="Y388" s="2"/>
      <c r="Z388" s="2"/>
      <c r="AA388" s="2"/>
      <c r="AB388" s="2"/>
      <c r="AC388" s="2"/>
    </row>
    <row r="389" spans="1:29" hidden="1" x14ac:dyDescent="0.35">
      <c r="A389" s="3" t="s">
        <v>3541</v>
      </c>
      <c r="B389" s="3" t="str">
        <f>INDEX('Plant data'!D:D,MATCH($A389,'Plant data'!$A:$A,0))</f>
        <v>Pesquería</v>
      </c>
      <c r="C389" s="3" t="str">
        <f>INDEX('Plant data'!E:E,MATCH($A389,'Plant data'!$A:$A,0))</f>
        <v>Nuevo León</v>
      </c>
      <c r="D389" s="3" t="str">
        <f>INDEX('Plant data'!F:F,MATCH($A389,'Plant data'!$A:$A,0))</f>
        <v>Mexico</v>
      </c>
      <c r="E389" s="3" t="s">
        <v>3542</v>
      </c>
      <c r="F389" s="3" t="s">
        <v>2799</v>
      </c>
      <c r="G389" s="3" t="s">
        <v>3543</v>
      </c>
      <c r="H389" s="3" t="s">
        <v>224</v>
      </c>
      <c r="I389" s="7">
        <v>45231</v>
      </c>
      <c r="J389" s="3" t="s">
        <v>30</v>
      </c>
      <c r="K389" s="3">
        <v>2026</v>
      </c>
      <c r="L389" s="8"/>
      <c r="M389" s="3" t="s">
        <v>30</v>
      </c>
      <c r="N389" s="3" t="s">
        <v>30</v>
      </c>
      <c r="O389" s="3" t="s">
        <v>30</v>
      </c>
      <c r="P389" s="3" t="s">
        <v>3306</v>
      </c>
      <c r="Q389" s="3" t="s">
        <v>3544</v>
      </c>
      <c r="R389" s="3" t="s">
        <v>2790</v>
      </c>
      <c r="S389" s="3">
        <v>2100</v>
      </c>
      <c r="T389" s="8" t="s">
        <v>31</v>
      </c>
      <c r="U389" s="3" t="s">
        <v>2794</v>
      </c>
      <c r="V389" s="2">
        <f t="shared" si="6"/>
        <v>2066</v>
      </c>
      <c r="W389" s="2"/>
      <c r="X389" s="2"/>
      <c r="Y389" s="2"/>
      <c r="Z389" s="2"/>
      <c r="AA389" s="2"/>
      <c r="AB389" s="2"/>
      <c r="AC389" s="2"/>
    </row>
    <row r="390" spans="1:29" hidden="1" x14ac:dyDescent="0.35">
      <c r="A390" s="3" t="s">
        <v>3545</v>
      </c>
      <c r="B390" s="3" t="str">
        <f>INDEX('Plant data'!D:D,MATCH($A390,'Plant data'!$A:$A,0))</f>
        <v>Puerto Suárez</v>
      </c>
      <c r="C390" s="3" t="str">
        <f>INDEX('Plant data'!E:E,MATCH($A390,'Plant data'!$A:$A,0))</f>
        <v>Santa Cruz</v>
      </c>
      <c r="D390" s="3" t="str">
        <f>INDEX('Plant data'!F:F,MATCH($A390,'Plant data'!$A:$A,0))</f>
        <v>Bolivia</v>
      </c>
      <c r="E390" s="3" t="s">
        <v>3546</v>
      </c>
      <c r="F390" s="3" t="s">
        <v>2799</v>
      </c>
      <c r="G390" s="3" t="s">
        <v>3547</v>
      </c>
      <c r="H390" s="3" t="s">
        <v>29</v>
      </c>
      <c r="I390" s="6">
        <v>42389</v>
      </c>
      <c r="J390" s="6">
        <v>43494</v>
      </c>
      <c r="K390" s="3">
        <v>2025</v>
      </c>
      <c r="L390" s="3">
        <v>0</v>
      </c>
      <c r="M390" s="3" t="s">
        <v>30</v>
      </c>
      <c r="N390" s="3" t="s">
        <v>30</v>
      </c>
      <c r="O390" s="3" t="s">
        <v>30</v>
      </c>
      <c r="P390" s="3" t="s">
        <v>2897</v>
      </c>
      <c r="Q390" s="3" t="s">
        <v>2898</v>
      </c>
      <c r="R390" s="3" t="s">
        <v>2790</v>
      </c>
      <c r="S390" s="3">
        <v>250</v>
      </c>
      <c r="T390" s="8" t="s">
        <v>31</v>
      </c>
      <c r="U390" s="8" t="s">
        <v>30</v>
      </c>
      <c r="V390" s="2">
        <f t="shared" si="6"/>
        <v>2065</v>
      </c>
      <c r="W390" s="2"/>
      <c r="X390" s="2"/>
      <c r="Y390" s="2"/>
      <c r="Z390" s="2"/>
      <c r="AA390" s="2"/>
      <c r="AB390" s="2"/>
      <c r="AC390" s="2"/>
    </row>
    <row r="391" spans="1:29" hidden="1" x14ac:dyDescent="0.35">
      <c r="A391" s="3" t="s">
        <v>3548</v>
      </c>
      <c r="B391" s="3" t="str">
        <f>INDEX('Plant data'!D:D,MATCH($A391,'Plant data'!$A:$A,0))</f>
        <v>Sar Khar</v>
      </c>
      <c r="C391" s="3" t="str">
        <f>INDEX('Plant data'!E:E,MATCH($A391,'Plant data'!$A:$A,0))</f>
        <v>Mandalay</v>
      </c>
      <c r="D391" s="3" t="str">
        <f>INDEX('Plant data'!F:F,MATCH($A391,'Plant data'!$A:$A,0))</f>
        <v>Myanmar</v>
      </c>
      <c r="E391" s="3" t="s">
        <v>3549</v>
      </c>
      <c r="F391" s="3" t="s">
        <v>2799</v>
      </c>
      <c r="G391" s="5" t="s">
        <v>3550</v>
      </c>
      <c r="H391" s="3" t="s">
        <v>224</v>
      </c>
      <c r="I391" s="3" t="s">
        <v>30</v>
      </c>
      <c r="J391" s="3" t="s">
        <v>30</v>
      </c>
      <c r="K391" s="3" t="s">
        <v>30</v>
      </c>
      <c r="L391" s="3" t="s">
        <v>30</v>
      </c>
      <c r="M391" s="3" t="s">
        <v>30</v>
      </c>
      <c r="N391" s="3" t="s">
        <v>30</v>
      </c>
      <c r="O391" s="3" t="s">
        <v>30</v>
      </c>
      <c r="P391" s="3" t="s">
        <v>30</v>
      </c>
      <c r="Q391" s="3" t="s">
        <v>2898</v>
      </c>
      <c r="R391" s="3" t="s">
        <v>30</v>
      </c>
      <c r="S391" s="3">
        <v>500</v>
      </c>
      <c r="T391" s="8" t="s">
        <v>31</v>
      </c>
      <c r="U391" s="8" t="s">
        <v>30</v>
      </c>
      <c r="V391" s="2" t="str">
        <f t="shared" si="6"/>
        <v/>
      </c>
      <c r="W391" s="2"/>
      <c r="X391" s="2"/>
      <c r="Y391" s="2"/>
      <c r="Z391" s="2"/>
      <c r="AA391" s="2"/>
      <c r="AB391" s="2"/>
      <c r="AC391" s="2"/>
    </row>
    <row r="392" spans="1:29" hidden="1" x14ac:dyDescent="0.35">
      <c r="A392" s="3" t="s">
        <v>3548</v>
      </c>
      <c r="B392" s="3" t="str">
        <f>INDEX('Plant data'!D:D,MATCH($A392,'Plant data'!$A:$A,0))</f>
        <v>Sar Khar</v>
      </c>
      <c r="C392" s="3" t="str">
        <f>INDEX('Plant data'!E:E,MATCH($A392,'Plant data'!$A:$A,0))</f>
        <v>Mandalay</v>
      </c>
      <c r="D392" s="3" t="str">
        <f>INDEX('Plant data'!F:F,MATCH($A392,'Plant data'!$A:$A,0))</f>
        <v>Myanmar</v>
      </c>
      <c r="E392" s="3" t="s">
        <v>3551</v>
      </c>
      <c r="F392" s="3" t="s">
        <v>2832</v>
      </c>
      <c r="G392" s="5" t="s">
        <v>3550</v>
      </c>
      <c r="H392" s="3" t="s">
        <v>224</v>
      </c>
      <c r="I392" s="3">
        <v>2016</v>
      </c>
      <c r="J392" s="3" t="s">
        <v>30</v>
      </c>
      <c r="K392" s="3" t="s">
        <v>30</v>
      </c>
      <c r="L392" s="3" t="s">
        <v>30</v>
      </c>
      <c r="M392" s="3" t="s">
        <v>30</v>
      </c>
      <c r="N392" s="3" t="s">
        <v>30</v>
      </c>
      <c r="O392" s="3" t="s">
        <v>30</v>
      </c>
      <c r="P392" s="3" t="s">
        <v>30</v>
      </c>
      <c r="Q392" s="3" t="s">
        <v>30</v>
      </c>
      <c r="R392" s="3" t="s">
        <v>30</v>
      </c>
      <c r="S392" s="8" t="s">
        <v>2841</v>
      </c>
      <c r="T392" s="3" t="s">
        <v>31</v>
      </c>
      <c r="U392" s="8" t="s">
        <v>30</v>
      </c>
      <c r="V392" s="2" t="str">
        <f t="shared" si="6"/>
        <v/>
      </c>
      <c r="W392" s="2"/>
      <c r="X392" s="2"/>
      <c r="Y392" s="2"/>
      <c r="Z392" s="2"/>
      <c r="AA392" s="2"/>
      <c r="AB392" s="2"/>
      <c r="AC392" s="2"/>
    </row>
    <row r="393" spans="1:29" hidden="1" x14ac:dyDescent="0.35">
      <c r="A393" s="3" t="s">
        <v>3552</v>
      </c>
      <c r="B393" s="3" t="e">
        <f>INDEX(#REF!,MATCH($A393,#REF!,0))</f>
        <v>#REF!</v>
      </c>
      <c r="C393" s="3" t="e">
        <f>INDEX(#REF!,MATCH($A393,#REF!,0))</f>
        <v>#REF!</v>
      </c>
      <c r="D393" s="3" t="e">
        <f>INDEX(#REF!,MATCH($A393,#REF!,0))</f>
        <v>#REF!</v>
      </c>
      <c r="E393" s="3" t="s">
        <v>3553</v>
      </c>
      <c r="F393" s="3" t="s">
        <v>2799</v>
      </c>
      <c r="G393" s="5" t="s">
        <v>3554</v>
      </c>
      <c r="H393" s="3" t="s">
        <v>313</v>
      </c>
      <c r="I393" s="4">
        <v>44682</v>
      </c>
      <c r="J393" s="3">
        <v>2025</v>
      </c>
      <c r="K393" s="3">
        <v>2028</v>
      </c>
      <c r="L393" s="8"/>
      <c r="M393" s="3" t="s">
        <v>30</v>
      </c>
      <c r="N393" s="3" t="s">
        <v>30</v>
      </c>
      <c r="O393" s="3" t="s">
        <v>30</v>
      </c>
      <c r="P393" s="3" t="s">
        <v>30</v>
      </c>
      <c r="Q393" s="3" t="s">
        <v>30</v>
      </c>
      <c r="R393" s="3" t="s">
        <v>2790</v>
      </c>
      <c r="S393" s="3">
        <v>2000</v>
      </c>
      <c r="T393" s="3" t="s">
        <v>31</v>
      </c>
      <c r="U393" s="3" t="s">
        <v>2794</v>
      </c>
      <c r="V393" s="2">
        <f t="shared" si="6"/>
        <v>2068</v>
      </c>
      <c r="W393" s="2"/>
      <c r="X393" s="2"/>
      <c r="Y393" s="2"/>
      <c r="Z393" s="2"/>
      <c r="AA393" s="2"/>
      <c r="AB393" s="2"/>
      <c r="AC393" s="2"/>
    </row>
    <row r="394" spans="1:29" hidden="1" x14ac:dyDescent="0.35">
      <c r="A394" s="3" t="s">
        <v>3552</v>
      </c>
      <c r="B394" s="3" t="e">
        <f>INDEX(#REF!,MATCH($A394,#REF!,0))</f>
        <v>#REF!</v>
      </c>
      <c r="C394" s="3" t="e">
        <f>INDEX(#REF!,MATCH($A394,#REF!,0))</f>
        <v>#REF!</v>
      </c>
      <c r="D394" s="3" t="e">
        <f>INDEX(#REF!,MATCH($A394,#REF!,0))</f>
        <v>#REF!</v>
      </c>
      <c r="E394" s="3" t="s">
        <v>3555</v>
      </c>
      <c r="F394" s="3" t="s">
        <v>2832</v>
      </c>
      <c r="G394" s="5" t="s">
        <v>3554</v>
      </c>
      <c r="H394" s="3" t="s">
        <v>313</v>
      </c>
      <c r="I394" s="4">
        <v>44682</v>
      </c>
      <c r="J394" s="3" t="s">
        <v>30</v>
      </c>
      <c r="K394" s="3" t="s">
        <v>30</v>
      </c>
      <c r="L394" s="3" t="s">
        <v>30</v>
      </c>
      <c r="M394" s="3" t="s">
        <v>30</v>
      </c>
      <c r="N394" s="3" t="s">
        <v>30</v>
      </c>
      <c r="O394" s="3" t="s">
        <v>30</v>
      </c>
      <c r="P394" s="3" t="s">
        <v>30</v>
      </c>
      <c r="Q394" s="3" t="s">
        <v>30</v>
      </c>
      <c r="R394" s="3" t="s">
        <v>2790</v>
      </c>
      <c r="S394" s="3">
        <v>2000</v>
      </c>
      <c r="T394" s="3" t="s">
        <v>31</v>
      </c>
      <c r="U394" s="3" t="s">
        <v>2794</v>
      </c>
      <c r="V394" s="2" t="str">
        <f t="shared" si="6"/>
        <v/>
      </c>
      <c r="W394" s="2"/>
      <c r="X394" s="2"/>
      <c r="Y394" s="2"/>
      <c r="Z394" s="2"/>
      <c r="AA394" s="2"/>
      <c r="AB394" s="2"/>
      <c r="AC394" s="2"/>
    </row>
    <row r="395" spans="1:29" hidden="1" x14ac:dyDescent="0.35">
      <c r="A395" s="3" t="s">
        <v>3552</v>
      </c>
      <c r="B395" s="3" t="e">
        <f>INDEX(#REF!,MATCH($A395,#REF!,0))</f>
        <v>#REF!</v>
      </c>
      <c r="C395" s="3" t="e">
        <f>INDEX(#REF!,MATCH($A395,#REF!,0))</f>
        <v>#REF!</v>
      </c>
      <c r="D395" s="3" t="e">
        <f>INDEX(#REF!,MATCH($A395,#REF!,0))</f>
        <v>#REF!</v>
      </c>
      <c r="E395" s="3" t="s">
        <v>3556</v>
      </c>
      <c r="F395" s="3" t="s">
        <v>2911</v>
      </c>
      <c r="G395" s="5" t="s">
        <v>3554</v>
      </c>
      <c r="H395" s="3" t="s">
        <v>313</v>
      </c>
      <c r="I395" s="4">
        <v>44682</v>
      </c>
      <c r="J395" s="3" t="s">
        <v>30</v>
      </c>
      <c r="K395" s="3" t="s">
        <v>30</v>
      </c>
      <c r="L395" s="3" t="s">
        <v>30</v>
      </c>
      <c r="M395" s="3" t="s">
        <v>30</v>
      </c>
      <c r="N395" s="3" t="s">
        <v>30</v>
      </c>
      <c r="O395" s="3" t="s">
        <v>30</v>
      </c>
      <c r="P395" s="3" t="s">
        <v>30</v>
      </c>
      <c r="Q395" s="3" t="s">
        <v>30</v>
      </c>
      <c r="R395" s="3" t="s">
        <v>2790</v>
      </c>
      <c r="S395" s="3">
        <v>2000</v>
      </c>
      <c r="T395" s="3" t="s">
        <v>31</v>
      </c>
      <c r="U395" s="3" t="s">
        <v>2794</v>
      </c>
      <c r="V395" s="2" t="str">
        <f t="shared" si="6"/>
        <v/>
      </c>
      <c r="W395" s="2"/>
      <c r="X395" s="2"/>
      <c r="Y395" s="2"/>
      <c r="Z395" s="2"/>
      <c r="AA395" s="2"/>
      <c r="AB395" s="2"/>
      <c r="AC395" s="2"/>
    </row>
    <row r="396" spans="1:29" hidden="1" x14ac:dyDescent="0.35">
      <c r="A396" s="3" t="s">
        <v>3552</v>
      </c>
      <c r="B396" s="3" t="e">
        <f>INDEX(#REF!,MATCH($A396,#REF!,0))</f>
        <v>#REF!</v>
      </c>
      <c r="C396" s="3" t="e">
        <f>INDEX(#REF!,MATCH($A396,#REF!,0))</f>
        <v>#REF!</v>
      </c>
      <c r="D396" s="3" t="e">
        <f>INDEX(#REF!,MATCH($A396,#REF!,0))</f>
        <v>#REF!</v>
      </c>
      <c r="E396" s="3" t="s">
        <v>3557</v>
      </c>
      <c r="F396" s="3" t="s">
        <v>2913</v>
      </c>
      <c r="G396" s="5" t="s">
        <v>3554</v>
      </c>
      <c r="H396" s="3" t="s">
        <v>313</v>
      </c>
      <c r="I396" s="4">
        <v>44682</v>
      </c>
      <c r="J396" s="3" t="s">
        <v>30</v>
      </c>
      <c r="K396" s="3" t="s">
        <v>30</v>
      </c>
      <c r="L396" s="3" t="s">
        <v>30</v>
      </c>
      <c r="M396" s="3" t="s">
        <v>30</v>
      </c>
      <c r="N396" s="3" t="s">
        <v>30</v>
      </c>
      <c r="O396" s="3" t="s">
        <v>30</v>
      </c>
      <c r="P396" s="3" t="s">
        <v>30</v>
      </c>
      <c r="Q396" s="3" t="s">
        <v>30</v>
      </c>
      <c r="R396" s="3" t="s">
        <v>2790</v>
      </c>
      <c r="S396" s="3">
        <v>2000</v>
      </c>
      <c r="T396" s="3" t="s">
        <v>31</v>
      </c>
      <c r="U396" s="3" t="s">
        <v>2794</v>
      </c>
      <c r="V396" s="2" t="str">
        <f t="shared" si="6"/>
        <v/>
      </c>
      <c r="W396" s="2"/>
      <c r="X396" s="2"/>
      <c r="Y396" s="2"/>
      <c r="Z396" s="2"/>
      <c r="AA396" s="2"/>
      <c r="AB396" s="2"/>
      <c r="AC396" s="2"/>
    </row>
    <row r="397" spans="1:29" hidden="1" x14ac:dyDescent="0.35">
      <c r="A397" s="3" t="s">
        <v>3552</v>
      </c>
      <c r="B397" s="3" t="e">
        <f>INDEX(#REF!,MATCH($A397,#REF!,0))</f>
        <v>#REF!</v>
      </c>
      <c r="C397" s="3" t="e">
        <f>INDEX(#REF!,MATCH($A397,#REF!,0))</f>
        <v>#REF!</v>
      </c>
      <c r="D397" s="3" t="e">
        <f>INDEX(#REF!,MATCH($A397,#REF!,0))</f>
        <v>#REF!</v>
      </c>
      <c r="E397" s="3" t="s">
        <v>3558</v>
      </c>
      <c r="F397" s="3" t="s">
        <v>2915</v>
      </c>
      <c r="G397" s="5" t="s">
        <v>3554</v>
      </c>
      <c r="H397" s="3" t="s">
        <v>313</v>
      </c>
      <c r="I397" s="4">
        <v>44682</v>
      </c>
      <c r="J397" s="3" t="s">
        <v>30</v>
      </c>
      <c r="K397" s="3" t="s">
        <v>30</v>
      </c>
      <c r="L397" s="3" t="s">
        <v>30</v>
      </c>
      <c r="M397" s="3" t="s">
        <v>30</v>
      </c>
      <c r="N397" s="3" t="s">
        <v>30</v>
      </c>
      <c r="O397" s="3" t="s">
        <v>30</v>
      </c>
      <c r="P397" s="3" t="s">
        <v>30</v>
      </c>
      <c r="Q397" s="3" t="s">
        <v>30</v>
      </c>
      <c r="R397" s="3" t="s">
        <v>2790</v>
      </c>
      <c r="S397" s="3">
        <v>2000</v>
      </c>
      <c r="T397" s="3" t="s">
        <v>31</v>
      </c>
      <c r="U397" s="3" t="s">
        <v>2794</v>
      </c>
      <c r="V397" s="2" t="str">
        <f t="shared" si="6"/>
        <v/>
      </c>
      <c r="W397" s="2"/>
      <c r="X397" s="2"/>
      <c r="Y397" s="2"/>
      <c r="Z397" s="2"/>
      <c r="AA397" s="2"/>
      <c r="AB397" s="2"/>
      <c r="AC397" s="2"/>
    </row>
    <row r="398" spans="1:29" hidden="1" x14ac:dyDescent="0.35">
      <c r="A398" s="3" t="s">
        <v>3552</v>
      </c>
      <c r="B398" s="3" t="e">
        <f>INDEX(#REF!,MATCH($A398,#REF!,0))</f>
        <v>#REF!</v>
      </c>
      <c r="C398" s="3" t="e">
        <f>INDEX(#REF!,MATCH($A398,#REF!,0))</f>
        <v>#REF!</v>
      </c>
      <c r="D398" s="3" t="e">
        <f>INDEX(#REF!,MATCH($A398,#REF!,0))</f>
        <v>#REF!</v>
      </c>
      <c r="E398" s="3" t="s">
        <v>3559</v>
      </c>
      <c r="F398" s="3" t="s">
        <v>2917</v>
      </c>
      <c r="G398" s="5" t="s">
        <v>3554</v>
      </c>
      <c r="H398" s="3" t="s">
        <v>313</v>
      </c>
      <c r="I398" s="4">
        <v>44682</v>
      </c>
      <c r="J398" s="3" t="s">
        <v>30</v>
      </c>
      <c r="K398" s="3" t="s">
        <v>30</v>
      </c>
      <c r="L398" s="3" t="s">
        <v>30</v>
      </c>
      <c r="M398" s="3" t="s">
        <v>30</v>
      </c>
      <c r="N398" s="3" t="s">
        <v>30</v>
      </c>
      <c r="O398" s="3" t="s">
        <v>30</v>
      </c>
      <c r="P398" s="3" t="s">
        <v>30</v>
      </c>
      <c r="Q398" s="3" t="s">
        <v>30</v>
      </c>
      <c r="R398" s="3" t="s">
        <v>2790</v>
      </c>
      <c r="S398" s="3">
        <v>2000</v>
      </c>
      <c r="T398" s="3" t="s">
        <v>31</v>
      </c>
      <c r="U398" s="3" t="s">
        <v>2794</v>
      </c>
      <c r="V398" s="2" t="str">
        <f t="shared" si="6"/>
        <v/>
      </c>
      <c r="W398" s="2"/>
      <c r="X398" s="2"/>
      <c r="Y398" s="2"/>
      <c r="Z398" s="2"/>
      <c r="AA398" s="2"/>
      <c r="AB398" s="2"/>
      <c r="AC398" s="2"/>
    </row>
    <row r="399" spans="1:29" hidden="1" x14ac:dyDescent="0.35">
      <c r="A399" s="3" t="s">
        <v>3560</v>
      </c>
      <c r="B399" s="3" t="e">
        <f>INDEX(#REF!,MATCH($A399,#REF!,0))</f>
        <v>#REF!</v>
      </c>
      <c r="C399" s="3" t="e">
        <f>INDEX(#REF!,MATCH($A399,#REF!,0))</f>
        <v>#REF!</v>
      </c>
      <c r="D399" s="3" t="e">
        <f>INDEX(#REF!,MATCH($A399,#REF!,0))</f>
        <v>#REF!</v>
      </c>
      <c r="E399" s="3" t="s">
        <v>3561</v>
      </c>
      <c r="F399" s="3" t="s">
        <v>2799</v>
      </c>
      <c r="G399" s="5" t="s">
        <v>3562</v>
      </c>
      <c r="H399" s="3" t="s">
        <v>313</v>
      </c>
      <c r="I399" s="3">
        <v>2024</v>
      </c>
      <c r="J399" s="3" t="s">
        <v>30</v>
      </c>
      <c r="K399" s="3">
        <v>2028</v>
      </c>
      <c r="L399" s="8"/>
      <c r="M399" s="3" t="s">
        <v>30</v>
      </c>
      <c r="N399" s="3" t="s">
        <v>30</v>
      </c>
      <c r="O399" s="3" t="s">
        <v>30</v>
      </c>
      <c r="P399" s="3" t="s">
        <v>2879</v>
      </c>
      <c r="Q399" s="3" t="s">
        <v>2789</v>
      </c>
      <c r="R399" s="3" t="s">
        <v>30</v>
      </c>
      <c r="S399" s="3">
        <v>2500</v>
      </c>
      <c r="T399" s="3" t="s">
        <v>31</v>
      </c>
      <c r="U399" s="8" t="s">
        <v>30</v>
      </c>
      <c r="V399" s="2">
        <f t="shared" si="6"/>
        <v>2068</v>
      </c>
      <c r="W399" s="2"/>
      <c r="X399" s="2"/>
      <c r="Y399" s="2"/>
      <c r="Z399" s="2"/>
      <c r="AA399" s="2"/>
      <c r="AB399" s="2"/>
      <c r="AC399" s="2"/>
    </row>
    <row r="400" spans="1:29" hidden="1" x14ac:dyDescent="0.35">
      <c r="A400" s="3" t="s">
        <v>3563</v>
      </c>
      <c r="B400" s="3" t="str">
        <f>INDEX('Plant data'!D:D,MATCH($A400,'Plant data'!$A:$A,0))</f>
        <v>Bandar Imam Khomeini</v>
      </c>
      <c r="C400" s="3" t="str">
        <f>INDEX('Plant data'!E:E,MATCH($A400,'Plant data'!$A:$A,0))</f>
        <v>Khouzestan</v>
      </c>
      <c r="D400" s="3" t="str">
        <f>INDEX('Plant data'!F:F,MATCH($A400,'Plant data'!$A:$A,0))</f>
        <v>Iran</v>
      </c>
      <c r="E400" s="3" t="s">
        <v>3564</v>
      </c>
      <c r="F400" s="3" t="s">
        <v>2799</v>
      </c>
      <c r="G400" s="5" t="s">
        <v>3565</v>
      </c>
      <c r="H400" s="3" t="s">
        <v>29</v>
      </c>
      <c r="I400" s="3" t="s">
        <v>30</v>
      </c>
      <c r="J400" s="3" t="s">
        <v>30</v>
      </c>
      <c r="K400" s="3">
        <v>2017</v>
      </c>
      <c r="L400" s="3">
        <v>8</v>
      </c>
      <c r="M400" s="3" t="s">
        <v>30</v>
      </c>
      <c r="N400" s="3" t="s">
        <v>30</v>
      </c>
      <c r="O400" s="3" t="s">
        <v>30</v>
      </c>
      <c r="P400" s="3" t="s">
        <v>3566</v>
      </c>
      <c r="Q400" s="3" t="s">
        <v>3202</v>
      </c>
      <c r="R400" s="3" t="s">
        <v>2790</v>
      </c>
      <c r="S400" s="3">
        <v>800</v>
      </c>
      <c r="T400" s="3" t="s">
        <v>31</v>
      </c>
      <c r="U400" s="3" t="s">
        <v>30</v>
      </c>
      <c r="V400" s="2">
        <f t="shared" si="6"/>
        <v>2057</v>
      </c>
      <c r="W400" s="2"/>
      <c r="X400" s="2"/>
      <c r="Y400" s="2"/>
      <c r="Z400" s="2"/>
      <c r="AA400" s="2"/>
      <c r="AB400" s="2"/>
      <c r="AC400" s="2"/>
    </row>
    <row r="401" spans="1:29" hidden="1" x14ac:dyDescent="0.35">
      <c r="A401" s="3" t="s">
        <v>3567</v>
      </c>
      <c r="B401" s="3" t="str">
        <f>INDEX('Plant data'!D:D,MATCH($A401,'Plant data'!$A:$A,0))</f>
        <v>Gamharia</v>
      </c>
      <c r="C401" s="3" t="str">
        <f>INDEX('Plant data'!E:E,MATCH($A401,'Plant data'!$A:$A,0))</f>
        <v>Jharkhand</v>
      </c>
      <c r="D401" s="3" t="str">
        <f>INDEX('Plant data'!F:F,MATCH($A401,'Plant data'!$A:$A,0))</f>
        <v>India</v>
      </c>
      <c r="E401" s="3" t="s">
        <v>3568</v>
      </c>
      <c r="F401" s="3" t="s">
        <v>2786</v>
      </c>
      <c r="G401" s="5" t="s">
        <v>3569</v>
      </c>
      <c r="H401" s="3" t="s">
        <v>29</v>
      </c>
      <c r="I401" s="3" t="s">
        <v>30</v>
      </c>
      <c r="J401" s="3" t="s">
        <v>30</v>
      </c>
      <c r="K401" s="3">
        <v>2005</v>
      </c>
      <c r="L401" s="3">
        <v>20</v>
      </c>
      <c r="M401" s="3" t="s">
        <v>30</v>
      </c>
      <c r="N401" s="3" t="s">
        <v>30</v>
      </c>
      <c r="O401" s="3" t="s">
        <v>30</v>
      </c>
      <c r="P401" s="3" t="s">
        <v>30</v>
      </c>
      <c r="Q401" s="3" t="s">
        <v>30</v>
      </c>
      <c r="R401" s="3" t="s">
        <v>2829</v>
      </c>
      <c r="S401" s="3">
        <v>105</v>
      </c>
      <c r="T401" s="8" t="s">
        <v>31</v>
      </c>
      <c r="U401" s="3" t="s">
        <v>2830</v>
      </c>
      <c r="V401" s="2">
        <f t="shared" si="6"/>
        <v>2045</v>
      </c>
      <c r="W401" s="2"/>
      <c r="X401" s="2"/>
      <c r="Y401" s="2"/>
      <c r="Z401" s="2"/>
      <c r="AA401" s="2"/>
      <c r="AB401" s="2"/>
      <c r="AC401" s="2"/>
    </row>
    <row r="402" spans="1:29" hidden="1" x14ac:dyDescent="0.35">
      <c r="A402" s="3" t="s">
        <v>3567</v>
      </c>
      <c r="B402" s="3" t="str">
        <f>INDEX('Plant data'!D:D,MATCH($A402,'Plant data'!$A:$A,0))</f>
        <v>Gamharia</v>
      </c>
      <c r="C402" s="3" t="str">
        <f>INDEX('Plant data'!E:E,MATCH($A402,'Plant data'!$A:$A,0))</f>
        <v>Jharkhand</v>
      </c>
      <c r="D402" s="3" t="str">
        <f>INDEX('Plant data'!F:F,MATCH($A402,'Plant data'!$A:$A,0))</f>
        <v>India</v>
      </c>
      <c r="E402" s="3" t="s">
        <v>3570</v>
      </c>
      <c r="F402" s="3" t="s">
        <v>2793</v>
      </c>
      <c r="G402" s="5" t="s">
        <v>3569</v>
      </c>
      <c r="H402" s="3" t="s">
        <v>29</v>
      </c>
      <c r="I402" s="3" t="s">
        <v>30</v>
      </c>
      <c r="J402" s="3" t="s">
        <v>30</v>
      </c>
      <c r="K402" s="3" t="s">
        <v>30</v>
      </c>
      <c r="L402" s="3" t="s">
        <v>30</v>
      </c>
      <c r="M402" s="3" t="s">
        <v>30</v>
      </c>
      <c r="N402" s="3" t="s">
        <v>30</v>
      </c>
      <c r="O402" s="3" t="s">
        <v>30</v>
      </c>
      <c r="P402" s="3" t="s">
        <v>30</v>
      </c>
      <c r="Q402" s="3" t="s">
        <v>30</v>
      </c>
      <c r="R402" s="3" t="s">
        <v>2829</v>
      </c>
      <c r="S402" s="3">
        <v>38</v>
      </c>
      <c r="T402" s="8" t="s">
        <v>31</v>
      </c>
      <c r="U402" s="3" t="s">
        <v>2830</v>
      </c>
      <c r="V402" s="2" t="str">
        <f t="shared" si="6"/>
        <v/>
      </c>
      <c r="W402" s="2"/>
      <c r="X402" s="2"/>
      <c r="Y402" s="2"/>
      <c r="Z402" s="2"/>
      <c r="AA402" s="2"/>
      <c r="AB402" s="2"/>
      <c r="AC402" s="2"/>
    </row>
    <row r="403" spans="1:29" hidden="1" x14ac:dyDescent="0.35">
      <c r="A403" s="3" t="s">
        <v>3567</v>
      </c>
      <c r="B403" s="3" t="str">
        <f>INDEX('Plant data'!D:D,MATCH($A403,'Plant data'!$A:$A,0))</f>
        <v>Gamharia</v>
      </c>
      <c r="C403" s="3" t="str">
        <f>INDEX('Plant data'!E:E,MATCH($A403,'Plant data'!$A:$A,0))</f>
        <v>Jharkhand</v>
      </c>
      <c r="D403" s="3" t="str">
        <f>INDEX('Plant data'!F:F,MATCH($A403,'Plant data'!$A:$A,0))</f>
        <v>India</v>
      </c>
      <c r="E403" s="3" t="s">
        <v>3571</v>
      </c>
      <c r="F403" s="3" t="s">
        <v>2796</v>
      </c>
      <c r="G403" s="5" t="s">
        <v>3569</v>
      </c>
      <c r="H403" s="3" t="s">
        <v>29</v>
      </c>
      <c r="I403" s="3" t="s">
        <v>30</v>
      </c>
      <c r="J403" s="3" t="s">
        <v>30</v>
      </c>
      <c r="K403" s="3" t="s">
        <v>30</v>
      </c>
      <c r="L403" s="3" t="s">
        <v>30</v>
      </c>
      <c r="M403" s="3" t="s">
        <v>30</v>
      </c>
      <c r="N403" s="3" t="s">
        <v>30</v>
      </c>
      <c r="O403" s="3" t="s">
        <v>30</v>
      </c>
      <c r="P403" s="3" t="s">
        <v>30</v>
      </c>
      <c r="Q403" s="3" t="s">
        <v>30</v>
      </c>
      <c r="R403" s="3" t="s">
        <v>2829</v>
      </c>
      <c r="S403" s="3">
        <v>38</v>
      </c>
      <c r="T403" s="8" t="s">
        <v>31</v>
      </c>
      <c r="U403" s="3" t="s">
        <v>2830</v>
      </c>
      <c r="V403" s="2" t="str">
        <f t="shared" si="6"/>
        <v/>
      </c>
      <c r="W403" s="2"/>
      <c r="X403" s="2"/>
      <c r="Y403" s="2"/>
      <c r="Z403" s="2"/>
      <c r="AA403" s="2"/>
      <c r="AB403" s="2"/>
      <c r="AC403" s="2"/>
    </row>
    <row r="404" spans="1:29" hidden="1" x14ac:dyDescent="0.35">
      <c r="A404" s="3" t="s">
        <v>3567</v>
      </c>
      <c r="B404" s="3" t="str">
        <f>INDEX('Plant data'!D:D,MATCH($A404,'Plant data'!$A:$A,0))</f>
        <v>Gamharia</v>
      </c>
      <c r="C404" s="3" t="str">
        <f>INDEX('Plant data'!E:E,MATCH($A404,'Plant data'!$A:$A,0))</f>
        <v>Jharkhand</v>
      </c>
      <c r="D404" s="3" t="str">
        <f>INDEX('Plant data'!F:F,MATCH($A404,'Plant data'!$A:$A,0))</f>
        <v>India</v>
      </c>
      <c r="E404" s="3" t="s">
        <v>3572</v>
      </c>
      <c r="F404" s="3" t="s">
        <v>2799</v>
      </c>
      <c r="G404" s="5" t="s">
        <v>3569</v>
      </c>
      <c r="H404" s="3" t="s">
        <v>29</v>
      </c>
      <c r="I404" s="3">
        <v>2009</v>
      </c>
      <c r="J404" s="3" t="s">
        <v>30</v>
      </c>
      <c r="K404" s="3">
        <v>2022</v>
      </c>
      <c r="L404" s="3">
        <v>3</v>
      </c>
      <c r="M404" s="3" t="s">
        <v>30</v>
      </c>
      <c r="N404" s="3" t="s">
        <v>30</v>
      </c>
      <c r="O404" s="3" t="s">
        <v>30</v>
      </c>
      <c r="P404" s="3" t="s">
        <v>30</v>
      </c>
      <c r="Q404" s="3" t="s">
        <v>30</v>
      </c>
      <c r="R404" s="3" t="s">
        <v>2829</v>
      </c>
      <c r="S404" s="3">
        <v>198</v>
      </c>
      <c r="T404" s="8" t="s">
        <v>31</v>
      </c>
      <c r="U404" s="3" t="s">
        <v>2830</v>
      </c>
      <c r="V404" s="2">
        <f t="shared" si="6"/>
        <v>2062</v>
      </c>
      <c r="W404" s="2"/>
      <c r="X404" s="2"/>
      <c r="Y404" s="2"/>
      <c r="Z404" s="2"/>
      <c r="AA404" s="2"/>
      <c r="AB404" s="2"/>
      <c r="AC404" s="2"/>
    </row>
    <row r="405" spans="1:29" hidden="1" x14ac:dyDescent="0.35">
      <c r="A405" s="3" t="s">
        <v>3567</v>
      </c>
      <c r="B405" s="3" t="str">
        <f>INDEX('Plant data'!D:D,MATCH($A405,'Plant data'!$A:$A,0))</f>
        <v>Gamharia</v>
      </c>
      <c r="C405" s="3" t="str">
        <f>INDEX('Plant data'!E:E,MATCH($A405,'Plant data'!$A:$A,0))</f>
        <v>Jharkhand</v>
      </c>
      <c r="D405" s="3" t="str">
        <f>INDEX('Plant data'!F:F,MATCH($A405,'Plant data'!$A:$A,0))</f>
        <v>India</v>
      </c>
      <c r="E405" s="3" t="s">
        <v>3573</v>
      </c>
      <c r="F405" s="3" t="s">
        <v>2832</v>
      </c>
      <c r="G405" s="5" t="s">
        <v>3569</v>
      </c>
      <c r="H405" s="3" t="s">
        <v>224</v>
      </c>
      <c r="I405" s="3">
        <v>2009</v>
      </c>
      <c r="J405" s="3" t="s">
        <v>30</v>
      </c>
      <c r="K405" s="3" t="s">
        <v>30</v>
      </c>
      <c r="L405" s="3" t="s">
        <v>30</v>
      </c>
      <c r="M405" s="3" t="s">
        <v>30</v>
      </c>
      <c r="N405" s="3" t="s">
        <v>30</v>
      </c>
      <c r="O405" s="3" t="s">
        <v>30</v>
      </c>
      <c r="P405" s="3" t="s">
        <v>30</v>
      </c>
      <c r="Q405" s="3" t="s">
        <v>30</v>
      </c>
      <c r="R405" s="3" t="s">
        <v>2829</v>
      </c>
      <c r="S405" s="3">
        <v>198</v>
      </c>
      <c r="T405" s="8" t="s">
        <v>31</v>
      </c>
      <c r="U405" s="3" t="s">
        <v>2830</v>
      </c>
      <c r="V405" s="2" t="str">
        <f t="shared" si="6"/>
        <v/>
      </c>
      <c r="W405" s="2"/>
      <c r="X405" s="2"/>
      <c r="Y405" s="2"/>
      <c r="Z405" s="2"/>
      <c r="AA405" s="2"/>
      <c r="AB405" s="2"/>
      <c r="AC405" s="2"/>
    </row>
    <row r="406" spans="1:29" hidden="1" x14ac:dyDescent="0.35">
      <c r="A406" s="3" t="s">
        <v>3567</v>
      </c>
      <c r="B406" s="3" t="e">
        <f>INDEX(#REF!,MATCH($A406,#REF!,0))</f>
        <v>#REF!</v>
      </c>
      <c r="C406" s="3" t="e">
        <f>INDEX(#REF!,MATCH($A406,#REF!,0))</f>
        <v>#REF!</v>
      </c>
      <c r="D406" s="3" t="e">
        <f>INDEX(#REF!,MATCH($A406,#REF!,0))</f>
        <v>#REF!</v>
      </c>
      <c r="E406" s="3" t="s">
        <v>3574</v>
      </c>
      <c r="F406" s="3" t="s">
        <v>2911</v>
      </c>
      <c r="G406" s="5" t="s">
        <v>3569</v>
      </c>
      <c r="H406" s="3" t="s">
        <v>64</v>
      </c>
      <c r="I406" s="3">
        <v>2009</v>
      </c>
      <c r="J406" s="3" t="s">
        <v>30</v>
      </c>
      <c r="K406" s="3" t="s">
        <v>30</v>
      </c>
      <c r="L406" s="3" t="s">
        <v>30</v>
      </c>
      <c r="M406" s="3" t="s">
        <v>30</v>
      </c>
      <c r="N406" s="3" t="s">
        <v>30</v>
      </c>
      <c r="O406" s="3" t="s">
        <v>30</v>
      </c>
      <c r="P406" s="3" t="s">
        <v>30</v>
      </c>
      <c r="Q406" s="3" t="s">
        <v>30</v>
      </c>
      <c r="R406" s="3" t="s">
        <v>2829</v>
      </c>
      <c r="S406" s="3">
        <v>198</v>
      </c>
      <c r="T406" s="8" t="s">
        <v>31</v>
      </c>
      <c r="U406" s="3" t="s">
        <v>2830</v>
      </c>
      <c r="V406" s="2" t="str">
        <f t="shared" si="6"/>
        <v/>
      </c>
      <c r="W406" s="2"/>
      <c r="X406" s="2"/>
      <c r="Y406" s="2"/>
      <c r="Z406" s="2"/>
      <c r="AA406" s="2"/>
      <c r="AB406" s="2"/>
      <c r="AC406" s="2"/>
    </row>
    <row r="407" spans="1:29" hidden="1" x14ac:dyDescent="0.35">
      <c r="A407" s="3" t="s">
        <v>3575</v>
      </c>
      <c r="B407" s="3" t="e">
        <f>INDEX(#REF!,MATCH($A407,#REF!,0))</f>
        <v>#REF!</v>
      </c>
      <c r="C407" s="3" t="e">
        <f>INDEX(#REF!,MATCH($A407,#REF!,0))</f>
        <v>#REF!</v>
      </c>
      <c r="D407" s="3" t="e">
        <f>INDEX(#REF!,MATCH($A407,#REF!,0))</f>
        <v>#REF!</v>
      </c>
      <c r="E407" s="3" t="s">
        <v>3576</v>
      </c>
      <c r="F407" s="3" t="s">
        <v>2799</v>
      </c>
      <c r="G407" s="5" t="s">
        <v>3577</v>
      </c>
      <c r="H407" s="3" t="s">
        <v>313</v>
      </c>
      <c r="I407" s="6">
        <v>44742</v>
      </c>
      <c r="J407" s="3">
        <v>2026</v>
      </c>
      <c r="K407" s="3">
        <v>2028</v>
      </c>
      <c r="L407" s="8"/>
      <c r="M407" s="3" t="s">
        <v>30</v>
      </c>
      <c r="N407" s="3" t="s">
        <v>30</v>
      </c>
      <c r="O407" s="3" t="s">
        <v>30</v>
      </c>
      <c r="P407" s="3" t="s">
        <v>30</v>
      </c>
      <c r="Q407" s="3" t="s">
        <v>30</v>
      </c>
      <c r="R407" s="3" t="s">
        <v>30</v>
      </c>
      <c r="S407" s="3">
        <v>2000</v>
      </c>
      <c r="T407" s="8" t="s">
        <v>31</v>
      </c>
      <c r="U407" s="8" t="s">
        <v>30</v>
      </c>
      <c r="V407" s="2">
        <f t="shared" si="6"/>
        <v>2068</v>
      </c>
      <c r="W407" s="2"/>
      <c r="X407" s="2"/>
      <c r="Y407" s="2"/>
      <c r="Z407" s="2"/>
      <c r="AA407" s="2"/>
      <c r="AB407" s="2"/>
      <c r="AC407" s="2"/>
    </row>
    <row r="408" spans="1:29" hidden="1" x14ac:dyDescent="0.35">
      <c r="A408" s="3" t="s">
        <v>3578</v>
      </c>
      <c r="B408" s="3" t="e">
        <f>INDEX(#REF!,MATCH($A408,#REF!,0))</f>
        <v>#REF!</v>
      </c>
      <c r="C408" s="3" t="e">
        <f>INDEX(#REF!,MATCH($A408,#REF!,0))</f>
        <v>#REF!</v>
      </c>
      <c r="D408" s="3" t="e">
        <f>INDEX(#REF!,MATCH($A408,#REF!,0))</f>
        <v>#REF!</v>
      </c>
      <c r="E408" s="3" t="s">
        <v>3579</v>
      </c>
      <c r="F408" s="3" t="s">
        <v>2799</v>
      </c>
      <c r="G408" s="5" t="s">
        <v>3580</v>
      </c>
      <c r="H408" s="3" t="s">
        <v>313</v>
      </c>
      <c r="I408" s="3" t="s">
        <v>30</v>
      </c>
      <c r="J408" s="3" t="s">
        <v>30</v>
      </c>
      <c r="K408" s="3" t="s">
        <v>30</v>
      </c>
      <c r="L408" s="3" t="s">
        <v>30</v>
      </c>
      <c r="M408" s="3" t="s">
        <v>30</v>
      </c>
      <c r="N408" s="3" t="s">
        <v>30</v>
      </c>
      <c r="O408" s="3" t="s">
        <v>30</v>
      </c>
      <c r="P408" s="3" t="s">
        <v>3581</v>
      </c>
      <c r="Q408" s="3" t="s">
        <v>30</v>
      </c>
      <c r="R408" s="3" t="s">
        <v>30</v>
      </c>
      <c r="S408" s="3">
        <v>2000</v>
      </c>
      <c r="T408" s="8" t="s">
        <v>31</v>
      </c>
      <c r="U408" s="8" t="s">
        <v>30</v>
      </c>
      <c r="V408" s="2" t="str">
        <f t="shared" si="6"/>
        <v/>
      </c>
      <c r="W408" s="2"/>
      <c r="X408" s="2"/>
      <c r="Y408" s="2"/>
      <c r="Z408" s="2"/>
      <c r="AA408" s="2"/>
      <c r="AB408" s="2"/>
      <c r="AC408" s="2"/>
    </row>
    <row r="409" spans="1:29" hidden="1" x14ac:dyDescent="0.35">
      <c r="A409" s="3" t="s">
        <v>3582</v>
      </c>
      <c r="B409" s="3" t="str">
        <f>INDEX('Plant data'!D:D,MATCH($A409,'Plant data'!$A:$A,0))</f>
        <v>Konsari</v>
      </c>
      <c r="C409" s="3" t="str">
        <f>INDEX('Plant data'!E:E,MATCH($A409,'Plant data'!$A:$A,0))</f>
        <v>Maharashtra</v>
      </c>
      <c r="D409" s="3" t="str">
        <f>INDEX('Plant data'!F:F,MATCH($A409,'Plant data'!$A:$A,0))</f>
        <v>India</v>
      </c>
      <c r="E409" s="3" t="s">
        <v>3583</v>
      </c>
      <c r="F409" s="3" t="s">
        <v>2799</v>
      </c>
      <c r="G409" s="5" t="s">
        <v>3584</v>
      </c>
      <c r="H409" s="3" t="s">
        <v>29</v>
      </c>
      <c r="I409" s="3" t="s">
        <v>30</v>
      </c>
      <c r="J409" s="3" t="s">
        <v>30</v>
      </c>
      <c r="K409" s="3">
        <v>2023</v>
      </c>
      <c r="L409" s="3">
        <v>2</v>
      </c>
      <c r="M409" s="3" t="s">
        <v>30</v>
      </c>
      <c r="N409" s="3" t="s">
        <v>30</v>
      </c>
      <c r="O409" s="3" t="s">
        <v>30</v>
      </c>
      <c r="P409" s="3" t="s">
        <v>30</v>
      </c>
      <c r="Q409" s="3" t="s">
        <v>30</v>
      </c>
      <c r="R409" s="3" t="s">
        <v>2829</v>
      </c>
      <c r="S409" s="3">
        <v>36</v>
      </c>
      <c r="T409" s="8" t="s">
        <v>31</v>
      </c>
      <c r="U409" s="3" t="s">
        <v>2830</v>
      </c>
      <c r="V409" s="2">
        <f t="shared" si="6"/>
        <v>2063</v>
      </c>
      <c r="W409" s="2"/>
      <c r="X409" s="2"/>
      <c r="Y409" s="2"/>
      <c r="Z409" s="2"/>
      <c r="AA409" s="2"/>
      <c r="AB409" s="2"/>
      <c r="AC409" s="2"/>
    </row>
    <row r="410" spans="1:29" hidden="1" x14ac:dyDescent="0.35">
      <c r="A410" s="3" t="s">
        <v>3582</v>
      </c>
      <c r="B410" s="3" t="str">
        <f>INDEX('Plant data'!D:D,MATCH($A410,'Plant data'!$A:$A,0))</f>
        <v>Konsari</v>
      </c>
      <c r="C410" s="3" t="str">
        <f>INDEX('Plant data'!E:E,MATCH($A410,'Plant data'!$A:$A,0))</f>
        <v>Maharashtra</v>
      </c>
      <c r="D410" s="3" t="str">
        <f>INDEX('Plant data'!F:F,MATCH($A410,'Plant data'!$A:$A,0))</f>
        <v>India</v>
      </c>
      <c r="E410" s="3" t="s">
        <v>3585</v>
      </c>
      <c r="F410" s="3" t="s">
        <v>2832</v>
      </c>
      <c r="G410" s="5" t="s">
        <v>3584</v>
      </c>
      <c r="H410" s="3" t="s">
        <v>29</v>
      </c>
      <c r="I410" s="3" t="s">
        <v>30</v>
      </c>
      <c r="J410" s="3" t="s">
        <v>30</v>
      </c>
      <c r="K410" s="3">
        <v>2023</v>
      </c>
      <c r="L410" s="3">
        <v>2</v>
      </c>
      <c r="M410" s="3" t="s">
        <v>30</v>
      </c>
      <c r="N410" s="3" t="s">
        <v>30</v>
      </c>
      <c r="O410" s="3" t="s">
        <v>30</v>
      </c>
      <c r="P410" s="3" t="s">
        <v>30</v>
      </c>
      <c r="Q410" s="3" t="s">
        <v>30</v>
      </c>
      <c r="R410" s="3" t="s">
        <v>2829</v>
      </c>
      <c r="S410" s="3">
        <v>36</v>
      </c>
      <c r="T410" s="8" t="s">
        <v>31</v>
      </c>
      <c r="U410" s="3" t="s">
        <v>2830</v>
      </c>
      <c r="V410" s="2">
        <f t="shared" si="6"/>
        <v>2063</v>
      </c>
      <c r="W410" s="2"/>
      <c r="X410" s="2"/>
      <c r="Y410" s="2"/>
      <c r="Z410" s="2"/>
      <c r="AA410" s="2"/>
      <c r="AB410" s="2"/>
      <c r="AC410" s="2"/>
    </row>
    <row r="411" spans="1:29" hidden="1" x14ac:dyDescent="0.35">
      <c r="A411" s="3" t="s">
        <v>3582</v>
      </c>
      <c r="B411" s="3" t="e">
        <f>INDEX(#REF!,MATCH($A411,#REF!,0))</f>
        <v>#REF!</v>
      </c>
      <c r="C411" s="3" t="e">
        <f>INDEX(#REF!,MATCH($A411,#REF!,0))</f>
        <v>#REF!</v>
      </c>
      <c r="D411" s="3" t="e">
        <f>INDEX(#REF!,MATCH($A411,#REF!,0))</f>
        <v>#REF!</v>
      </c>
      <c r="E411" s="3" t="s">
        <v>3586</v>
      </c>
      <c r="F411" s="3" t="s">
        <v>2911</v>
      </c>
      <c r="G411" s="5" t="s">
        <v>3584</v>
      </c>
      <c r="H411" s="3" t="s">
        <v>313</v>
      </c>
      <c r="I411" s="3" t="s">
        <v>30</v>
      </c>
      <c r="J411" s="3" t="s">
        <v>30</v>
      </c>
      <c r="K411" s="3">
        <v>2030</v>
      </c>
      <c r="L411" s="8"/>
      <c r="M411" s="3" t="s">
        <v>30</v>
      </c>
      <c r="N411" s="3" t="s">
        <v>30</v>
      </c>
      <c r="O411" s="3" t="s">
        <v>30</v>
      </c>
      <c r="P411" s="3" t="s">
        <v>30</v>
      </c>
      <c r="Q411" s="3" t="s">
        <v>30</v>
      </c>
      <c r="R411" s="3" t="s">
        <v>2829</v>
      </c>
      <c r="S411" s="3">
        <v>33</v>
      </c>
      <c r="T411" s="8" t="s">
        <v>31</v>
      </c>
      <c r="U411" s="3" t="s">
        <v>2830</v>
      </c>
      <c r="V411" s="2">
        <f t="shared" si="6"/>
        <v>2070</v>
      </c>
      <c r="W411" s="2"/>
      <c r="X411" s="2"/>
      <c r="Y411" s="2"/>
      <c r="Z411" s="2"/>
      <c r="AA411" s="2"/>
      <c r="AB411" s="2"/>
      <c r="AC411" s="2"/>
    </row>
    <row r="412" spans="1:29" hidden="1" x14ac:dyDescent="0.35">
      <c r="A412" s="3" t="s">
        <v>3582</v>
      </c>
      <c r="B412" s="3" t="e">
        <f>INDEX(#REF!,MATCH($A412,#REF!,0))</f>
        <v>#REF!</v>
      </c>
      <c r="C412" s="3" t="e">
        <f>INDEX(#REF!,MATCH($A412,#REF!,0))</f>
        <v>#REF!</v>
      </c>
      <c r="D412" s="3" t="e">
        <f>INDEX(#REF!,MATCH($A412,#REF!,0))</f>
        <v>#REF!</v>
      </c>
      <c r="E412" s="3" t="s">
        <v>3587</v>
      </c>
      <c r="F412" s="3" t="s">
        <v>2913</v>
      </c>
      <c r="G412" s="5" t="s">
        <v>3584</v>
      </c>
      <c r="H412" s="3" t="s">
        <v>313</v>
      </c>
      <c r="I412" s="3" t="s">
        <v>30</v>
      </c>
      <c r="J412" s="3" t="s">
        <v>30</v>
      </c>
      <c r="K412" s="3">
        <v>2030</v>
      </c>
      <c r="L412" s="8"/>
      <c r="M412" s="3" t="s">
        <v>30</v>
      </c>
      <c r="N412" s="3" t="s">
        <v>30</v>
      </c>
      <c r="O412" s="3" t="s">
        <v>30</v>
      </c>
      <c r="P412" s="3" t="s">
        <v>30</v>
      </c>
      <c r="Q412" s="3" t="s">
        <v>30</v>
      </c>
      <c r="R412" s="3" t="s">
        <v>2829</v>
      </c>
      <c r="S412" s="3">
        <v>33</v>
      </c>
      <c r="T412" s="8" t="s">
        <v>31</v>
      </c>
      <c r="U412" s="3" t="s">
        <v>2830</v>
      </c>
      <c r="V412" s="2">
        <f t="shared" si="6"/>
        <v>2070</v>
      </c>
      <c r="W412" s="2"/>
      <c r="X412" s="2"/>
      <c r="Y412" s="2"/>
      <c r="Z412" s="2"/>
      <c r="AA412" s="2"/>
      <c r="AB412" s="2"/>
      <c r="AC412" s="2"/>
    </row>
    <row r="413" spans="1:29" hidden="1" x14ac:dyDescent="0.35">
      <c r="A413" s="3" t="s">
        <v>3582</v>
      </c>
      <c r="B413" s="3" t="e">
        <f>INDEX(#REF!,MATCH($A413,#REF!,0))</f>
        <v>#REF!</v>
      </c>
      <c r="C413" s="3" t="e">
        <f>INDEX(#REF!,MATCH($A413,#REF!,0))</f>
        <v>#REF!</v>
      </c>
      <c r="D413" s="3" t="e">
        <f>INDEX(#REF!,MATCH($A413,#REF!,0))</f>
        <v>#REF!</v>
      </c>
      <c r="E413" s="3" t="s">
        <v>3588</v>
      </c>
      <c r="F413" s="3" t="s">
        <v>2915</v>
      </c>
      <c r="G413" s="5" t="s">
        <v>3584</v>
      </c>
      <c r="H413" s="3" t="s">
        <v>313</v>
      </c>
      <c r="I413" s="3" t="s">
        <v>30</v>
      </c>
      <c r="J413" s="3" t="s">
        <v>30</v>
      </c>
      <c r="K413" s="3">
        <v>2030</v>
      </c>
      <c r="L413" s="8"/>
      <c r="M413" s="3" t="s">
        <v>30</v>
      </c>
      <c r="N413" s="3" t="s">
        <v>30</v>
      </c>
      <c r="O413" s="3" t="s">
        <v>30</v>
      </c>
      <c r="P413" s="3" t="s">
        <v>30</v>
      </c>
      <c r="Q413" s="3" t="s">
        <v>30</v>
      </c>
      <c r="R413" s="3" t="s">
        <v>2829</v>
      </c>
      <c r="S413" s="3">
        <v>165</v>
      </c>
      <c r="T413" s="8" t="s">
        <v>31</v>
      </c>
      <c r="U413" s="3" t="s">
        <v>2830</v>
      </c>
      <c r="V413" s="2">
        <f t="shared" si="6"/>
        <v>2070</v>
      </c>
      <c r="W413" s="2"/>
      <c r="X413" s="2"/>
      <c r="Y413" s="2"/>
      <c r="Z413" s="2"/>
      <c r="AA413" s="2"/>
      <c r="AB413" s="2"/>
      <c r="AC413" s="2"/>
    </row>
    <row r="414" spans="1:29" hidden="1" x14ac:dyDescent="0.35">
      <c r="A414" s="3" t="s">
        <v>3582</v>
      </c>
      <c r="B414" s="3" t="e">
        <f>INDEX(#REF!,MATCH($A414,#REF!,0))</f>
        <v>#REF!</v>
      </c>
      <c r="C414" s="3" t="e">
        <f>INDEX(#REF!,MATCH($A414,#REF!,0))</f>
        <v>#REF!</v>
      </c>
      <c r="D414" s="3" t="e">
        <f>INDEX(#REF!,MATCH($A414,#REF!,0))</f>
        <v>#REF!</v>
      </c>
      <c r="E414" s="3" t="s">
        <v>3589</v>
      </c>
      <c r="F414" s="3" t="s">
        <v>2917</v>
      </c>
      <c r="G414" s="5" t="s">
        <v>3584</v>
      </c>
      <c r="H414" s="3" t="s">
        <v>313</v>
      </c>
      <c r="I414" s="3" t="s">
        <v>30</v>
      </c>
      <c r="J414" s="3" t="s">
        <v>30</v>
      </c>
      <c r="K414" s="3">
        <v>2030</v>
      </c>
      <c r="L414" s="8"/>
      <c r="M414" s="3" t="s">
        <v>30</v>
      </c>
      <c r="N414" s="3" t="s">
        <v>30</v>
      </c>
      <c r="O414" s="3" t="s">
        <v>30</v>
      </c>
      <c r="P414" s="3" t="s">
        <v>30</v>
      </c>
      <c r="Q414" s="3" t="s">
        <v>30</v>
      </c>
      <c r="R414" s="3" t="s">
        <v>2829</v>
      </c>
      <c r="S414" s="3">
        <v>165</v>
      </c>
      <c r="T414" s="8" t="s">
        <v>31</v>
      </c>
      <c r="U414" s="3" t="s">
        <v>2830</v>
      </c>
      <c r="V414" s="2">
        <f t="shared" si="6"/>
        <v>2070</v>
      </c>
      <c r="W414" s="2"/>
      <c r="X414" s="2"/>
      <c r="Y414" s="2"/>
      <c r="Z414" s="2"/>
      <c r="AA414" s="2"/>
      <c r="AB414" s="2"/>
      <c r="AC414" s="2"/>
    </row>
    <row r="415" spans="1:29" hidden="1" x14ac:dyDescent="0.35">
      <c r="A415" s="3" t="s">
        <v>2658</v>
      </c>
      <c r="B415" s="3" t="str">
        <f>INDEX('Plant data'!D:D,MATCH($A415,'Plant data'!$A:$A,0))</f>
        <v>Raghunathpur</v>
      </c>
      <c r="C415" s="3" t="str">
        <f>INDEX('Plant data'!E:E,MATCH($A415,'Plant data'!$A:$A,0))</f>
        <v>West Bengal</v>
      </c>
      <c r="D415" s="3" t="str">
        <f>INDEX('Plant data'!F:F,MATCH($A415,'Plant data'!$A:$A,0))</f>
        <v>India</v>
      </c>
      <c r="E415" s="3" t="s">
        <v>3590</v>
      </c>
      <c r="F415" s="3" t="s">
        <v>2799</v>
      </c>
      <c r="G415" s="5" t="s">
        <v>2660</v>
      </c>
      <c r="H415" s="3" t="s">
        <v>29</v>
      </c>
      <c r="I415" s="3">
        <v>2021</v>
      </c>
      <c r="J415" s="3" t="s">
        <v>30</v>
      </c>
      <c r="K415" s="3">
        <v>2024</v>
      </c>
      <c r="L415" s="3">
        <v>1</v>
      </c>
      <c r="M415" s="3" t="s">
        <v>30</v>
      </c>
      <c r="N415" s="3" t="s">
        <v>30</v>
      </c>
      <c r="O415" s="3" t="s">
        <v>30</v>
      </c>
      <c r="P415" s="3" t="s">
        <v>30</v>
      </c>
      <c r="Q415" s="3" t="s">
        <v>30</v>
      </c>
      <c r="R415" s="3" t="s">
        <v>2829</v>
      </c>
      <c r="S415" s="3">
        <v>210</v>
      </c>
      <c r="T415" s="3" t="s">
        <v>31</v>
      </c>
      <c r="U415" s="3" t="s">
        <v>2830</v>
      </c>
      <c r="V415" s="2">
        <f t="shared" si="6"/>
        <v>2064</v>
      </c>
      <c r="W415" s="2"/>
      <c r="X415" s="2"/>
      <c r="Y415" s="2"/>
      <c r="Z415" s="2"/>
      <c r="AA415" s="2"/>
      <c r="AB415" s="2"/>
      <c r="AC415" s="2"/>
    </row>
    <row r="416" spans="1:29" hidden="1" x14ac:dyDescent="0.35">
      <c r="A416" s="3" t="s">
        <v>2658</v>
      </c>
      <c r="B416" s="3" t="str">
        <f>INDEX('Plant data'!D:D,MATCH($A416,'Plant data'!$A:$A,0))</f>
        <v>Raghunathpur</v>
      </c>
      <c r="C416" s="3" t="str">
        <f>INDEX('Plant data'!E:E,MATCH($A416,'Plant data'!$A:$A,0))</f>
        <v>West Bengal</v>
      </c>
      <c r="D416" s="3" t="str">
        <f>INDEX('Plant data'!F:F,MATCH($A416,'Plant data'!$A:$A,0))</f>
        <v>India</v>
      </c>
      <c r="E416" s="3" t="s">
        <v>3591</v>
      </c>
      <c r="F416" s="3" t="s">
        <v>2832</v>
      </c>
      <c r="G416" s="5" t="s">
        <v>2660</v>
      </c>
      <c r="H416" s="3" t="s">
        <v>29</v>
      </c>
      <c r="I416" s="3">
        <v>2021</v>
      </c>
      <c r="J416" s="3" t="s">
        <v>30</v>
      </c>
      <c r="K416" s="3">
        <v>2024</v>
      </c>
      <c r="L416" s="3">
        <v>1</v>
      </c>
      <c r="M416" s="3" t="s">
        <v>30</v>
      </c>
      <c r="N416" s="3" t="s">
        <v>30</v>
      </c>
      <c r="O416" s="3" t="s">
        <v>30</v>
      </c>
      <c r="P416" s="3" t="s">
        <v>30</v>
      </c>
      <c r="Q416" s="3" t="s">
        <v>30</v>
      </c>
      <c r="R416" s="3" t="s">
        <v>2829</v>
      </c>
      <c r="S416" s="3">
        <v>210</v>
      </c>
      <c r="T416" s="3" t="s">
        <v>31</v>
      </c>
      <c r="U416" s="3" t="s">
        <v>2830</v>
      </c>
      <c r="V416" s="2">
        <f t="shared" si="6"/>
        <v>2064</v>
      </c>
      <c r="W416" s="2"/>
      <c r="X416" s="2"/>
      <c r="Y416" s="2"/>
      <c r="Z416" s="2"/>
      <c r="AA416" s="2"/>
      <c r="AB416" s="2"/>
      <c r="AC416" s="2"/>
    </row>
    <row r="417" spans="1:29" hidden="1" x14ac:dyDescent="0.35">
      <c r="A417" s="3" t="s">
        <v>2658</v>
      </c>
      <c r="B417" s="3" t="e">
        <f>INDEX(#REF!,MATCH($A417,#REF!,0))</f>
        <v>#REF!</v>
      </c>
      <c r="C417" s="3" t="e">
        <f>INDEX(#REF!,MATCH($A417,#REF!,0))</f>
        <v>#REF!</v>
      </c>
      <c r="D417" s="3" t="e">
        <f>INDEX(#REF!,MATCH($A417,#REF!,0))</f>
        <v>#REF!</v>
      </c>
      <c r="E417" s="3" t="s">
        <v>3592</v>
      </c>
      <c r="F417" s="3" t="s">
        <v>2911</v>
      </c>
      <c r="G417" s="5" t="s">
        <v>2660</v>
      </c>
      <c r="H417" s="3" t="s">
        <v>313</v>
      </c>
      <c r="I417" s="3">
        <v>2021</v>
      </c>
      <c r="J417" s="3" t="s">
        <v>30</v>
      </c>
      <c r="K417" s="3" t="s">
        <v>30</v>
      </c>
      <c r="L417" s="3" t="s">
        <v>30</v>
      </c>
      <c r="M417" s="3" t="s">
        <v>30</v>
      </c>
      <c r="N417" s="3" t="s">
        <v>30</v>
      </c>
      <c r="O417" s="3" t="s">
        <v>30</v>
      </c>
      <c r="P417" s="3" t="s">
        <v>30</v>
      </c>
      <c r="Q417" s="3" t="s">
        <v>30</v>
      </c>
      <c r="R417" s="3" t="s">
        <v>2829</v>
      </c>
      <c r="S417" s="3">
        <v>210</v>
      </c>
      <c r="T417" s="3" t="s">
        <v>31</v>
      </c>
      <c r="U417" s="3" t="s">
        <v>2830</v>
      </c>
      <c r="V417" s="2" t="str">
        <f t="shared" si="6"/>
        <v/>
      </c>
      <c r="W417" s="2"/>
      <c r="X417" s="2"/>
      <c r="Y417" s="2"/>
      <c r="Z417" s="2"/>
      <c r="AA417" s="2"/>
      <c r="AB417" s="2"/>
      <c r="AC417" s="2"/>
    </row>
    <row r="418" spans="1:29" hidden="1" x14ac:dyDescent="0.35">
      <c r="A418" s="3" t="s">
        <v>2658</v>
      </c>
      <c r="B418" s="3" t="e">
        <f>INDEX(#REF!,MATCH($A418,#REF!,0))</f>
        <v>#REF!</v>
      </c>
      <c r="C418" s="3" t="e">
        <f>INDEX(#REF!,MATCH($A418,#REF!,0))</f>
        <v>#REF!</v>
      </c>
      <c r="D418" s="3" t="e">
        <f>INDEX(#REF!,MATCH($A418,#REF!,0))</f>
        <v>#REF!</v>
      </c>
      <c r="E418" s="3" t="s">
        <v>3593</v>
      </c>
      <c r="F418" s="3" t="s">
        <v>2913</v>
      </c>
      <c r="G418" s="5" t="s">
        <v>2660</v>
      </c>
      <c r="H418" s="3" t="s">
        <v>313</v>
      </c>
      <c r="I418" s="3">
        <v>2021</v>
      </c>
      <c r="J418" s="3" t="s">
        <v>30</v>
      </c>
      <c r="K418" s="3" t="s">
        <v>30</v>
      </c>
      <c r="L418" s="3" t="s">
        <v>30</v>
      </c>
      <c r="M418" s="3" t="s">
        <v>30</v>
      </c>
      <c r="N418" s="3" t="s">
        <v>30</v>
      </c>
      <c r="O418" s="3" t="s">
        <v>30</v>
      </c>
      <c r="P418" s="3" t="s">
        <v>30</v>
      </c>
      <c r="Q418" s="3" t="s">
        <v>30</v>
      </c>
      <c r="R418" s="3" t="s">
        <v>2829</v>
      </c>
      <c r="S418" s="3">
        <v>210</v>
      </c>
      <c r="T418" s="3" t="s">
        <v>31</v>
      </c>
      <c r="U418" s="3" t="s">
        <v>2830</v>
      </c>
      <c r="V418" s="2" t="str">
        <f t="shared" si="6"/>
        <v/>
      </c>
      <c r="W418" s="2"/>
      <c r="X418" s="2"/>
      <c r="Y418" s="2"/>
      <c r="Z418" s="2"/>
      <c r="AA418" s="2"/>
      <c r="AB418" s="2"/>
      <c r="AC418" s="2"/>
    </row>
    <row r="419" spans="1:29" hidden="1" x14ac:dyDescent="0.35">
      <c r="A419" s="3" t="s">
        <v>2658</v>
      </c>
      <c r="B419" s="3" t="e">
        <f>INDEX(#REF!,MATCH($A419,#REF!,0))</f>
        <v>#REF!</v>
      </c>
      <c r="C419" s="3" t="e">
        <f>INDEX(#REF!,MATCH($A419,#REF!,0))</f>
        <v>#REF!</v>
      </c>
      <c r="D419" s="3" t="e">
        <f>INDEX(#REF!,MATCH($A419,#REF!,0))</f>
        <v>#REF!</v>
      </c>
      <c r="E419" s="3" t="s">
        <v>3594</v>
      </c>
      <c r="F419" s="3" t="s">
        <v>2915</v>
      </c>
      <c r="G419" s="5" t="s">
        <v>2660</v>
      </c>
      <c r="H419" s="3" t="s">
        <v>313</v>
      </c>
      <c r="I419" s="3">
        <v>2021</v>
      </c>
      <c r="J419" s="3" t="s">
        <v>30</v>
      </c>
      <c r="K419" s="3" t="s">
        <v>30</v>
      </c>
      <c r="L419" s="3" t="s">
        <v>30</v>
      </c>
      <c r="M419" s="3" t="s">
        <v>30</v>
      </c>
      <c r="N419" s="3" t="s">
        <v>30</v>
      </c>
      <c r="O419" s="3" t="s">
        <v>30</v>
      </c>
      <c r="P419" s="3" t="s">
        <v>30</v>
      </c>
      <c r="Q419" s="3" t="s">
        <v>30</v>
      </c>
      <c r="R419" s="3" t="s">
        <v>2829</v>
      </c>
      <c r="S419" s="3">
        <v>210</v>
      </c>
      <c r="T419" s="3" t="s">
        <v>31</v>
      </c>
      <c r="U419" s="3" t="s">
        <v>2830</v>
      </c>
      <c r="V419" s="2" t="str">
        <f t="shared" si="6"/>
        <v/>
      </c>
      <c r="W419" s="2"/>
      <c r="X419" s="2"/>
      <c r="Y419" s="2"/>
      <c r="Z419" s="2"/>
      <c r="AA419" s="2"/>
      <c r="AB419" s="2"/>
      <c r="AC419" s="2"/>
    </row>
    <row r="420" spans="1:29" hidden="1" x14ac:dyDescent="0.35">
      <c r="A420" s="3" t="s">
        <v>2658</v>
      </c>
      <c r="B420" s="3" t="e">
        <f>INDEX(#REF!,MATCH($A420,#REF!,0))</f>
        <v>#REF!</v>
      </c>
      <c r="C420" s="3" t="e">
        <f>INDEX(#REF!,MATCH($A420,#REF!,0))</f>
        <v>#REF!</v>
      </c>
      <c r="D420" s="3" t="e">
        <f>INDEX(#REF!,MATCH($A420,#REF!,0))</f>
        <v>#REF!</v>
      </c>
      <c r="E420" s="3" t="s">
        <v>3595</v>
      </c>
      <c r="F420" s="3" t="s">
        <v>2917</v>
      </c>
      <c r="G420" s="5" t="s">
        <v>2660</v>
      </c>
      <c r="H420" s="3" t="s">
        <v>313</v>
      </c>
      <c r="I420" s="3">
        <v>2021</v>
      </c>
      <c r="J420" s="3" t="s">
        <v>30</v>
      </c>
      <c r="K420" s="3" t="s">
        <v>30</v>
      </c>
      <c r="L420" s="3" t="s">
        <v>30</v>
      </c>
      <c r="M420" s="3" t="s">
        <v>30</v>
      </c>
      <c r="N420" s="3" t="s">
        <v>30</v>
      </c>
      <c r="O420" s="3" t="s">
        <v>30</v>
      </c>
      <c r="P420" s="3" t="s">
        <v>30</v>
      </c>
      <c r="Q420" s="3" t="s">
        <v>30</v>
      </c>
      <c r="R420" s="3" t="s">
        <v>2829</v>
      </c>
      <c r="S420" s="3">
        <v>210</v>
      </c>
      <c r="T420" s="3" t="s">
        <v>31</v>
      </c>
      <c r="U420" s="3" t="s">
        <v>2830</v>
      </c>
      <c r="V420" s="2" t="str">
        <f t="shared" si="6"/>
        <v/>
      </c>
      <c r="W420" s="2"/>
      <c r="X420" s="2"/>
      <c r="Y420" s="2"/>
      <c r="Z420" s="2"/>
      <c r="AA420" s="2"/>
      <c r="AB420" s="2"/>
      <c r="AC420" s="2"/>
    </row>
    <row r="421" spans="1:29" hidden="1" x14ac:dyDescent="0.35">
      <c r="A421" s="3" t="s">
        <v>2658</v>
      </c>
      <c r="B421" s="3" t="e">
        <f>INDEX(#REF!,MATCH($A421,#REF!,0))</f>
        <v>#REF!</v>
      </c>
      <c r="C421" s="3" t="e">
        <f>INDEX(#REF!,MATCH($A421,#REF!,0))</f>
        <v>#REF!</v>
      </c>
      <c r="D421" s="3" t="e">
        <f>INDEX(#REF!,MATCH($A421,#REF!,0))</f>
        <v>#REF!</v>
      </c>
      <c r="E421" s="3" t="s">
        <v>3596</v>
      </c>
      <c r="F421" s="3" t="s">
        <v>2919</v>
      </c>
      <c r="G421" s="5" t="s">
        <v>2660</v>
      </c>
      <c r="H421" s="3" t="s">
        <v>313</v>
      </c>
      <c r="I421" s="3">
        <v>2021</v>
      </c>
      <c r="J421" s="3" t="s">
        <v>30</v>
      </c>
      <c r="K421" s="3" t="s">
        <v>30</v>
      </c>
      <c r="L421" s="3" t="s">
        <v>30</v>
      </c>
      <c r="M421" s="3" t="s">
        <v>30</v>
      </c>
      <c r="N421" s="3" t="s">
        <v>30</v>
      </c>
      <c r="O421" s="3" t="s">
        <v>30</v>
      </c>
      <c r="P421" s="3" t="s">
        <v>30</v>
      </c>
      <c r="Q421" s="3" t="s">
        <v>30</v>
      </c>
      <c r="R421" s="3" t="s">
        <v>2829</v>
      </c>
      <c r="S421" s="3">
        <v>210</v>
      </c>
      <c r="T421" s="3" t="s">
        <v>31</v>
      </c>
      <c r="U421" s="3" t="s">
        <v>2830</v>
      </c>
      <c r="V421" s="2" t="str">
        <f t="shared" si="6"/>
        <v/>
      </c>
      <c r="W421" s="2"/>
      <c r="X421" s="2"/>
      <c r="Y421" s="2"/>
      <c r="Z421" s="2"/>
      <c r="AA421" s="2"/>
      <c r="AB421" s="2"/>
      <c r="AC421" s="2"/>
    </row>
    <row r="422" spans="1:29" hidden="1" x14ac:dyDescent="0.35">
      <c r="A422" s="3" t="s">
        <v>2658</v>
      </c>
      <c r="B422" s="3" t="e">
        <f>INDEX(#REF!,MATCH($A422,#REF!,0))</f>
        <v>#REF!</v>
      </c>
      <c r="C422" s="3" t="e">
        <f>INDEX(#REF!,MATCH($A422,#REF!,0))</f>
        <v>#REF!</v>
      </c>
      <c r="D422" s="3" t="e">
        <f>INDEX(#REF!,MATCH($A422,#REF!,0))</f>
        <v>#REF!</v>
      </c>
      <c r="E422" s="3" t="s">
        <v>3597</v>
      </c>
      <c r="F422" s="3" t="s">
        <v>2921</v>
      </c>
      <c r="G422" s="5" t="s">
        <v>2660</v>
      </c>
      <c r="H422" s="3" t="s">
        <v>313</v>
      </c>
      <c r="I422" s="3">
        <v>2021</v>
      </c>
      <c r="J422" s="3" t="s">
        <v>30</v>
      </c>
      <c r="K422" s="3" t="s">
        <v>30</v>
      </c>
      <c r="L422" s="3" t="s">
        <v>30</v>
      </c>
      <c r="M422" s="3" t="s">
        <v>30</v>
      </c>
      <c r="N422" s="3" t="s">
        <v>30</v>
      </c>
      <c r="O422" s="3" t="s">
        <v>30</v>
      </c>
      <c r="P422" s="3" t="s">
        <v>30</v>
      </c>
      <c r="Q422" s="3" t="s">
        <v>30</v>
      </c>
      <c r="R422" s="3" t="s">
        <v>2829</v>
      </c>
      <c r="S422" s="3">
        <v>210</v>
      </c>
      <c r="T422" s="3" t="s">
        <v>31</v>
      </c>
      <c r="U422" s="3" t="s">
        <v>2830</v>
      </c>
      <c r="V422" s="2" t="str">
        <f t="shared" si="6"/>
        <v/>
      </c>
      <c r="W422" s="2"/>
      <c r="X422" s="2"/>
      <c r="Y422" s="2"/>
      <c r="Z422" s="2"/>
      <c r="AA422" s="2"/>
      <c r="AB422" s="2"/>
      <c r="AC422" s="2"/>
    </row>
    <row r="423" spans="1:29" hidden="1" x14ac:dyDescent="0.35">
      <c r="A423" s="3" t="s">
        <v>3598</v>
      </c>
      <c r="B423" s="3" t="str">
        <f>INDEX('Plant data'!D:D,MATCH($A423,'Plant data'!$A:$A,0))</f>
        <v>Meija</v>
      </c>
      <c r="C423" s="3" t="str">
        <f>INDEX('Plant data'!E:E,MATCH($A423,'Plant data'!$A:$A,0))</f>
        <v>West Bengal</v>
      </c>
      <c r="D423" s="3" t="str">
        <f>INDEX('Plant data'!F:F,MATCH($A423,'Plant data'!$A:$A,0))</f>
        <v>India</v>
      </c>
      <c r="E423" s="3" t="s">
        <v>3599</v>
      </c>
      <c r="F423" s="3" t="s">
        <v>2799</v>
      </c>
      <c r="G423" s="5" t="s">
        <v>3600</v>
      </c>
      <c r="H423" s="3" t="s">
        <v>29</v>
      </c>
      <c r="I423" s="3">
        <v>2008</v>
      </c>
      <c r="J423" s="3" t="s">
        <v>30</v>
      </c>
      <c r="K423" s="3" t="s">
        <v>30</v>
      </c>
      <c r="L423" s="3" t="s">
        <v>30</v>
      </c>
      <c r="M423" s="3" t="s">
        <v>30</v>
      </c>
      <c r="N423" s="3" t="s">
        <v>30</v>
      </c>
      <c r="O423" s="3" t="s">
        <v>30</v>
      </c>
      <c r="P423" s="3" t="s">
        <v>30</v>
      </c>
      <c r="Q423" s="3" t="s">
        <v>30</v>
      </c>
      <c r="R423" s="3" t="s">
        <v>30</v>
      </c>
      <c r="S423" s="3">
        <v>113</v>
      </c>
      <c r="T423" s="3" t="s">
        <v>31</v>
      </c>
      <c r="U423" s="3" t="s">
        <v>2830</v>
      </c>
      <c r="V423" s="2" t="str">
        <f t="shared" si="6"/>
        <v/>
      </c>
      <c r="W423" s="2"/>
      <c r="X423" s="2"/>
      <c r="Y423" s="2"/>
      <c r="Z423" s="2"/>
      <c r="AA423" s="2"/>
      <c r="AB423" s="2"/>
      <c r="AC423" s="2"/>
    </row>
    <row r="424" spans="1:29" hidden="1" x14ac:dyDescent="0.35">
      <c r="A424" s="3" t="s">
        <v>3598</v>
      </c>
      <c r="B424" s="3" t="str">
        <f>INDEX('Plant data'!D:D,MATCH($A424,'Plant data'!$A:$A,0))</f>
        <v>Meija</v>
      </c>
      <c r="C424" s="3" t="str">
        <f>INDEX('Plant data'!E:E,MATCH($A424,'Plant data'!$A:$A,0))</f>
        <v>West Bengal</v>
      </c>
      <c r="D424" s="3" t="str">
        <f>INDEX('Plant data'!F:F,MATCH($A424,'Plant data'!$A:$A,0))</f>
        <v>India</v>
      </c>
      <c r="E424" s="3" t="s">
        <v>3601</v>
      </c>
      <c r="F424" s="3" t="s">
        <v>2832</v>
      </c>
      <c r="G424" s="5" t="s">
        <v>3600</v>
      </c>
      <c r="H424" s="3" t="s">
        <v>29</v>
      </c>
      <c r="I424" s="3">
        <v>2008</v>
      </c>
      <c r="J424" s="3" t="s">
        <v>30</v>
      </c>
      <c r="K424" s="3" t="s">
        <v>30</v>
      </c>
      <c r="L424" s="3" t="s">
        <v>30</v>
      </c>
      <c r="M424" s="3" t="s">
        <v>30</v>
      </c>
      <c r="N424" s="3" t="s">
        <v>30</v>
      </c>
      <c r="O424" s="3" t="s">
        <v>30</v>
      </c>
      <c r="P424" s="3" t="s">
        <v>30</v>
      </c>
      <c r="Q424" s="3" t="s">
        <v>30</v>
      </c>
      <c r="R424" s="3" t="s">
        <v>30</v>
      </c>
      <c r="S424" s="3">
        <v>38</v>
      </c>
      <c r="T424" s="3" t="s">
        <v>31</v>
      </c>
      <c r="U424" s="3" t="s">
        <v>2830</v>
      </c>
      <c r="V424" s="2" t="str">
        <f t="shared" si="6"/>
        <v/>
      </c>
      <c r="W424" s="2"/>
      <c r="X424" s="2"/>
      <c r="Y424" s="2"/>
      <c r="Z424" s="2"/>
      <c r="AA424" s="2"/>
      <c r="AB424" s="2"/>
      <c r="AC424" s="2"/>
    </row>
    <row r="425" spans="1:29" hidden="1" x14ac:dyDescent="0.35">
      <c r="A425" s="3" t="s">
        <v>3598</v>
      </c>
      <c r="B425" s="3" t="str">
        <f>INDEX('Plant data'!D:D,MATCH($A425,'Plant data'!$A:$A,0))</f>
        <v>Meija</v>
      </c>
      <c r="C425" s="3" t="str">
        <f>INDEX('Plant data'!E:E,MATCH($A425,'Plant data'!$A:$A,0))</f>
        <v>West Bengal</v>
      </c>
      <c r="D425" s="3" t="str">
        <f>INDEX('Plant data'!F:F,MATCH($A425,'Plant data'!$A:$A,0))</f>
        <v>India</v>
      </c>
      <c r="E425" s="3" t="s">
        <v>3602</v>
      </c>
      <c r="F425" s="3" t="s">
        <v>2911</v>
      </c>
      <c r="G425" s="5" t="s">
        <v>3600</v>
      </c>
      <c r="H425" s="3" t="s">
        <v>29</v>
      </c>
      <c r="I425" s="3">
        <v>2008</v>
      </c>
      <c r="J425" s="3" t="s">
        <v>30</v>
      </c>
      <c r="K425" s="3" t="s">
        <v>30</v>
      </c>
      <c r="L425" s="3" t="s">
        <v>30</v>
      </c>
      <c r="M425" s="3" t="s">
        <v>30</v>
      </c>
      <c r="N425" s="3" t="s">
        <v>30</v>
      </c>
      <c r="O425" s="3" t="s">
        <v>30</v>
      </c>
      <c r="P425" s="3" t="s">
        <v>30</v>
      </c>
      <c r="Q425" s="3" t="s">
        <v>30</v>
      </c>
      <c r="R425" s="3" t="s">
        <v>30</v>
      </c>
      <c r="S425" s="3">
        <v>38</v>
      </c>
      <c r="T425" s="3" t="s">
        <v>31</v>
      </c>
      <c r="U425" s="3" t="s">
        <v>2830</v>
      </c>
      <c r="V425" s="2" t="str">
        <f t="shared" si="6"/>
        <v/>
      </c>
      <c r="W425" s="2"/>
      <c r="X425" s="2"/>
      <c r="Y425" s="2"/>
      <c r="Z425" s="2"/>
      <c r="AA425" s="2"/>
      <c r="AB425" s="2"/>
      <c r="AC425" s="2"/>
    </row>
    <row r="426" spans="1:29" hidden="1" x14ac:dyDescent="0.35">
      <c r="A426" s="3" t="s">
        <v>3598</v>
      </c>
      <c r="B426" s="3" t="str">
        <f>INDEX('Plant data'!D:D,MATCH($A426,'Plant data'!$A:$A,0))</f>
        <v>Meija</v>
      </c>
      <c r="C426" s="3" t="str">
        <f>INDEX('Plant data'!E:E,MATCH($A426,'Plant data'!$A:$A,0))</f>
        <v>West Bengal</v>
      </c>
      <c r="D426" s="3" t="str">
        <f>INDEX('Plant data'!F:F,MATCH($A426,'Plant data'!$A:$A,0))</f>
        <v>India</v>
      </c>
      <c r="E426" s="3" t="s">
        <v>3603</v>
      </c>
      <c r="F426" s="3" t="s">
        <v>2913</v>
      </c>
      <c r="G426" s="5" t="s">
        <v>3600</v>
      </c>
      <c r="H426" s="3" t="s">
        <v>29</v>
      </c>
      <c r="I426" s="3">
        <v>2008</v>
      </c>
      <c r="J426" s="3" t="s">
        <v>30</v>
      </c>
      <c r="K426" s="3" t="s">
        <v>30</v>
      </c>
      <c r="L426" s="3" t="s">
        <v>30</v>
      </c>
      <c r="M426" s="3" t="s">
        <v>30</v>
      </c>
      <c r="N426" s="3" t="s">
        <v>30</v>
      </c>
      <c r="O426" s="3" t="s">
        <v>30</v>
      </c>
      <c r="P426" s="3" t="s">
        <v>30</v>
      </c>
      <c r="Q426" s="3" t="s">
        <v>30</v>
      </c>
      <c r="R426" s="3" t="s">
        <v>30</v>
      </c>
      <c r="S426" s="3">
        <v>38</v>
      </c>
      <c r="T426" s="3" t="s">
        <v>31</v>
      </c>
      <c r="U426" s="3" t="s">
        <v>2830</v>
      </c>
      <c r="V426" s="2" t="str">
        <f t="shared" si="6"/>
        <v/>
      </c>
      <c r="W426" s="2"/>
      <c r="X426" s="2"/>
      <c r="Y426" s="2"/>
      <c r="Z426" s="2"/>
      <c r="AA426" s="2"/>
      <c r="AB426" s="2"/>
      <c r="AC426" s="2"/>
    </row>
    <row r="427" spans="1:29" hidden="1" x14ac:dyDescent="0.35">
      <c r="A427" s="3" t="s">
        <v>3598</v>
      </c>
      <c r="B427" s="3" t="e">
        <f>INDEX(#REF!,MATCH($A427,#REF!,0))</f>
        <v>#REF!</v>
      </c>
      <c r="C427" s="3" t="e">
        <f>INDEX(#REF!,MATCH($A427,#REF!,0))</f>
        <v>#REF!</v>
      </c>
      <c r="D427" s="3" t="e">
        <f>INDEX(#REF!,MATCH($A427,#REF!,0))</f>
        <v>#REF!</v>
      </c>
      <c r="E427" s="3" t="s">
        <v>3604</v>
      </c>
      <c r="F427" s="3" t="s">
        <v>2915</v>
      </c>
      <c r="G427" s="5" t="s">
        <v>3600</v>
      </c>
      <c r="H427" s="3" t="s">
        <v>313</v>
      </c>
      <c r="I427" s="3">
        <v>2019</v>
      </c>
      <c r="J427" s="3" t="s">
        <v>30</v>
      </c>
      <c r="K427" s="3" t="s">
        <v>30</v>
      </c>
      <c r="L427" s="3" t="s">
        <v>30</v>
      </c>
      <c r="M427" s="3" t="s">
        <v>30</v>
      </c>
      <c r="N427" s="3" t="s">
        <v>30</v>
      </c>
      <c r="O427" s="3" t="s">
        <v>30</v>
      </c>
      <c r="P427" s="3" t="s">
        <v>30</v>
      </c>
      <c r="Q427" s="3" t="s">
        <v>30</v>
      </c>
      <c r="R427" s="3" t="s">
        <v>2829</v>
      </c>
      <c r="S427" s="3">
        <v>140</v>
      </c>
      <c r="T427" s="3" t="s">
        <v>31</v>
      </c>
      <c r="U427" s="3" t="s">
        <v>2830</v>
      </c>
      <c r="V427" s="2" t="str">
        <f t="shared" si="6"/>
        <v/>
      </c>
      <c r="W427" s="2"/>
      <c r="X427" s="2"/>
      <c r="Y427" s="2"/>
      <c r="Z427" s="2"/>
      <c r="AA427" s="2"/>
      <c r="AB427" s="2"/>
      <c r="AC427" s="2"/>
    </row>
    <row r="428" spans="1:29" hidden="1" x14ac:dyDescent="0.35">
      <c r="A428" s="3" t="s">
        <v>3598</v>
      </c>
      <c r="B428" s="3" t="e">
        <f>INDEX(#REF!,MATCH($A428,#REF!,0))</f>
        <v>#REF!</v>
      </c>
      <c r="C428" s="3" t="e">
        <f>INDEX(#REF!,MATCH($A428,#REF!,0))</f>
        <v>#REF!</v>
      </c>
      <c r="D428" s="3" t="e">
        <f>INDEX(#REF!,MATCH($A428,#REF!,0))</f>
        <v>#REF!</v>
      </c>
      <c r="E428" s="3" t="s">
        <v>3605</v>
      </c>
      <c r="F428" s="3" t="s">
        <v>2917</v>
      </c>
      <c r="G428" s="5" t="s">
        <v>3600</v>
      </c>
      <c r="H428" s="3" t="s">
        <v>313</v>
      </c>
      <c r="I428" s="3">
        <v>2019</v>
      </c>
      <c r="J428" s="3" t="s">
        <v>30</v>
      </c>
      <c r="K428" s="3" t="s">
        <v>30</v>
      </c>
      <c r="L428" s="3" t="s">
        <v>30</v>
      </c>
      <c r="M428" s="3" t="s">
        <v>30</v>
      </c>
      <c r="N428" s="3" t="s">
        <v>30</v>
      </c>
      <c r="O428" s="3" t="s">
        <v>30</v>
      </c>
      <c r="P428" s="3" t="s">
        <v>30</v>
      </c>
      <c r="Q428" s="3" t="s">
        <v>30</v>
      </c>
      <c r="R428" s="3" t="s">
        <v>2829</v>
      </c>
      <c r="S428" s="3">
        <v>140</v>
      </c>
      <c r="T428" s="3" t="s">
        <v>31</v>
      </c>
      <c r="U428" s="3" t="s">
        <v>2830</v>
      </c>
      <c r="V428" s="2" t="str">
        <f t="shared" si="6"/>
        <v/>
      </c>
      <c r="W428" s="2"/>
      <c r="X428" s="2"/>
      <c r="Y428" s="2"/>
      <c r="Z428" s="2"/>
      <c r="AA428" s="2"/>
      <c r="AB428" s="2"/>
      <c r="AC428" s="2"/>
    </row>
    <row r="429" spans="1:29" hidden="1" x14ac:dyDescent="0.35">
      <c r="A429" s="3" t="s">
        <v>3598</v>
      </c>
      <c r="B429" s="3" t="e">
        <f>INDEX(#REF!,MATCH($A429,#REF!,0))</f>
        <v>#REF!</v>
      </c>
      <c r="C429" s="3" t="e">
        <f>INDEX(#REF!,MATCH($A429,#REF!,0))</f>
        <v>#REF!</v>
      </c>
      <c r="D429" s="3" t="e">
        <f>INDEX(#REF!,MATCH($A429,#REF!,0))</f>
        <v>#REF!</v>
      </c>
      <c r="E429" s="3" t="s">
        <v>3606</v>
      </c>
      <c r="F429" s="3" t="s">
        <v>2919</v>
      </c>
      <c r="G429" s="5" t="s">
        <v>3600</v>
      </c>
      <c r="H429" s="3" t="s">
        <v>313</v>
      </c>
      <c r="I429" s="3">
        <v>2019</v>
      </c>
      <c r="J429" s="3" t="s">
        <v>30</v>
      </c>
      <c r="K429" s="3" t="s">
        <v>30</v>
      </c>
      <c r="L429" s="3" t="s">
        <v>30</v>
      </c>
      <c r="M429" s="3" t="s">
        <v>30</v>
      </c>
      <c r="N429" s="3" t="s">
        <v>30</v>
      </c>
      <c r="O429" s="3" t="s">
        <v>30</v>
      </c>
      <c r="P429" s="3" t="s">
        <v>30</v>
      </c>
      <c r="Q429" s="3" t="s">
        <v>30</v>
      </c>
      <c r="R429" s="3" t="s">
        <v>2829</v>
      </c>
      <c r="S429" s="3">
        <v>140</v>
      </c>
      <c r="T429" s="3" t="s">
        <v>31</v>
      </c>
      <c r="U429" s="3" t="s">
        <v>2830</v>
      </c>
      <c r="V429" s="2" t="str">
        <f t="shared" si="6"/>
        <v/>
      </c>
      <c r="W429" s="2"/>
      <c r="X429" s="2"/>
      <c r="Y429" s="2"/>
      <c r="Z429" s="2"/>
      <c r="AA429" s="2"/>
      <c r="AB429" s="2"/>
      <c r="AC429" s="2"/>
    </row>
    <row r="430" spans="1:29" hidden="1" x14ac:dyDescent="0.35">
      <c r="A430" s="3" t="s">
        <v>3598</v>
      </c>
      <c r="B430" s="3" t="e">
        <f>INDEX(#REF!,MATCH($A430,#REF!,0))</f>
        <v>#REF!</v>
      </c>
      <c r="C430" s="3" t="e">
        <f>INDEX(#REF!,MATCH($A430,#REF!,0))</f>
        <v>#REF!</v>
      </c>
      <c r="D430" s="3" t="e">
        <f>INDEX(#REF!,MATCH($A430,#REF!,0))</f>
        <v>#REF!</v>
      </c>
      <c r="E430" s="3" t="s">
        <v>3607</v>
      </c>
      <c r="F430" s="3" t="s">
        <v>2921</v>
      </c>
      <c r="G430" s="5" t="s">
        <v>3600</v>
      </c>
      <c r="H430" s="3" t="s">
        <v>313</v>
      </c>
      <c r="I430" s="3">
        <v>2019</v>
      </c>
      <c r="J430" s="3" t="s">
        <v>30</v>
      </c>
      <c r="K430" s="3" t="s">
        <v>30</v>
      </c>
      <c r="L430" s="3" t="s">
        <v>30</v>
      </c>
      <c r="M430" s="3" t="s">
        <v>30</v>
      </c>
      <c r="N430" s="3" t="s">
        <v>30</v>
      </c>
      <c r="O430" s="3" t="s">
        <v>30</v>
      </c>
      <c r="P430" s="3" t="s">
        <v>30</v>
      </c>
      <c r="Q430" s="3" t="s">
        <v>30</v>
      </c>
      <c r="R430" s="3" t="s">
        <v>2829</v>
      </c>
      <c r="S430" s="3">
        <v>140</v>
      </c>
      <c r="T430" s="3" t="s">
        <v>31</v>
      </c>
      <c r="U430" s="3" t="s">
        <v>2830</v>
      </c>
      <c r="V430" s="2" t="str">
        <f t="shared" si="6"/>
        <v/>
      </c>
      <c r="W430" s="2"/>
      <c r="X430" s="2"/>
      <c r="Y430" s="2"/>
      <c r="Z430" s="2"/>
      <c r="AA430" s="2"/>
      <c r="AB430" s="2"/>
      <c r="AC430" s="2"/>
    </row>
    <row r="431" spans="1:29" hidden="1" x14ac:dyDescent="0.35">
      <c r="A431" s="3" t="s">
        <v>2661</v>
      </c>
      <c r="B431" s="3" t="str">
        <f>INDEX('Plant data'!D:D,MATCH($A431,'Plant data'!$A:$A,0))</f>
        <v>Jamuria</v>
      </c>
      <c r="C431" s="3" t="str">
        <f>INDEX('Plant data'!E:E,MATCH($A431,'Plant data'!$A:$A,0))</f>
        <v>West Bengal</v>
      </c>
      <c r="D431" s="3" t="str">
        <f>INDEX('Plant data'!F:F,MATCH($A431,'Plant data'!$A:$A,0))</f>
        <v>India</v>
      </c>
      <c r="E431" s="3" t="s">
        <v>3608</v>
      </c>
      <c r="F431" s="3" t="s">
        <v>2799</v>
      </c>
      <c r="G431" s="5" t="s">
        <v>2663</v>
      </c>
      <c r="H431" s="3" t="s">
        <v>29</v>
      </c>
      <c r="I431" s="3" t="s">
        <v>30</v>
      </c>
      <c r="J431" s="3" t="s">
        <v>30</v>
      </c>
      <c r="K431" s="3">
        <v>2013</v>
      </c>
      <c r="L431" s="3">
        <v>12</v>
      </c>
      <c r="M431" s="3" t="s">
        <v>30</v>
      </c>
      <c r="N431" s="3" t="s">
        <v>30</v>
      </c>
      <c r="O431" s="3" t="s">
        <v>30</v>
      </c>
      <c r="P431" s="3" t="s">
        <v>30</v>
      </c>
      <c r="Q431" s="3" t="s">
        <v>30</v>
      </c>
      <c r="R431" s="3" t="s">
        <v>2829</v>
      </c>
      <c r="S431" s="3">
        <v>171</v>
      </c>
      <c r="T431" s="3" t="s">
        <v>31</v>
      </c>
      <c r="U431" s="3" t="s">
        <v>2830</v>
      </c>
      <c r="V431" s="2">
        <f t="shared" si="6"/>
        <v>2053</v>
      </c>
      <c r="W431" s="2"/>
      <c r="X431" s="2"/>
      <c r="Y431" s="2"/>
      <c r="Z431" s="2"/>
      <c r="AA431" s="2"/>
      <c r="AB431" s="2"/>
      <c r="AC431" s="2"/>
    </row>
    <row r="432" spans="1:29" hidden="1" x14ac:dyDescent="0.35">
      <c r="A432" s="3" t="s">
        <v>2661</v>
      </c>
      <c r="B432" s="3" t="str">
        <f>INDEX('Plant data'!D:D,MATCH($A432,'Plant data'!$A:$A,0))</f>
        <v>Jamuria</v>
      </c>
      <c r="C432" s="3" t="str">
        <f>INDEX('Plant data'!E:E,MATCH($A432,'Plant data'!$A:$A,0))</f>
        <v>West Bengal</v>
      </c>
      <c r="D432" s="3" t="str">
        <f>INDEX('Plant data'!F:F,MATCH($A432,'Plant data'!$A:$A,0))</f>
        <v>India</v>
      </c>
      <c r="E432" s="3" t="s">
        <v>3609</v>
      </c>
      <c r="F432" s="3" t="s">
        <v>2904</v>
      </c>
      <c r="G432" s="5" t="s">
        <v>2663</v>
      </c>
      <c r="H432" s="3" t="s">
        <v>29</v>
      </c>
      <c r="I432" s="3" t="s">
        <v>30</v>
      </c>
      <c r="J432" s="3" t="s">
        <v>30</v>
      </c>
      <c r="K432" s="3" t="s">
        <v>30</v>
      </c>
      <c r="L432" s="3" t="s">
        <v>30</v>
      </c>
      <c r="M432" s="3" t="s">
        <v>30</v>
      </c>
      <c r="N432" s="3" t="s">
        <v>30</v>
      </c>
      <c r="O432" s="3" t="s">
        <v>30</v>
      </c>
      <c r="P432" s="3" t="s">
        <v>30</v>
      </c>
      <c r="Q432" s="3" t="s">
        <v>30</v>
      </c>
      <c r="R432" s="3" t="s">
        <v>2829</v>
      </c>
      <c r="S432" s="3">
        <v>57</v>
      </c>
      <c r="T432" s="3" t="s">
        <v>31</v>
      </c>
      <c r="U432" s="3" t="s">
        <v>2830</v>
      </c>
      <c r="V432" s="2" t="str">
        <f t="shared" si="6"/>
        <v/>
      </c>
      <c r="W432" s="2"/>
      <c r="X432" s="2"/>
      <c r="Y432" s="2"/>
      <c r="Z432" s="2"/>
      <c r="AA432" s="2"/>
      <c r="AB432" s="2"/>
      <c r="AC432" s="2"/>
    </row>
    <row r="433" spans="1:29" hidden="1" x14ac:dyDescent="0.35">
      <c r="A433" s="3" t="s">
        <v>2661</v>
      </c>
      <c r="B433" s="3" t="str">
        <f>INDEX('Plant data'!D:D,MATCH($A433,'Plant data'!$A:$A,0))</f>
        <v>Jamuria</v>
      </c>
      <c r="C433" s="3" t="str">
        <f>INDEX('Plant data'!E:E,MATCH($A433,'Plant data'!$A:$A,0))</f>
        <v>West Bengal</v>
      </c>
      <c r="D433" s="3" t="str">
        <f>INDEX('Plant data'!F:F,MATCH($A433,'Plant data'!$A:$A,0))</f>
        <v>India</v>
      </c>
      <c r="E433" s="3" t="s">
        <v>3610</v>
      </c>
      <c r="F433" s="3" t="s">
        <v>2906</v>
      </c>
      <c r="G433" s="5" t="s">
        <v>2663</v>
      </c>
      <c r="H433" s="3" t="s">
        <v>29</v>
      </c>
      <c r="I433" s="3" t="s">
        <v>30</v>
      </c>
      <c r="J433" s="3" t="s">
        <v>30</v>
      </c>
      <c r="K433" s="3">
        <v>2023</v>
      </c>
      <c r="L433" s="3">
        <v>2</v>
      </c>
      <c r="M433" s="3" t="s">
        <v>30</v>
      </c>
      <c r="N433" s="3" t="s">
        <v>30</v>
      </c>
      <c r="O433" s="3" t="s">
        <v>30</v>
      </c>
      <c r="P433" s="3" t="s">
        <v>30</v>
      </c>
      <c r="Q433" s="3" t="s">
        <v>30</v>
      </c>
      <c r="R433" s="3" t="s">
        <v>2829</v>
      </c>
      <c r="S433" s="3">
        <v>228</v>
      </c>
      <c r="T433" s="3" t="s">
        <v>31</v>
      </c>
      <c r="U433" s="3" t="s">
        <v>2830</v>
      </c>
      <c r="V433" s="2">
        <f t="shared" si="6"/>
        <v>2063</v>
      </c>
      <c r="W433" s="2"/>
      <c r="X433" s="2"/>
      <c r="Y433" s="2"/>
      <c r="Z433" s="2"/>
      <c r="AA433" s="2"/>
      <c r="AB433" s="2"/>
      <c r="AC433" s="2"/>
    </row>
    <row r="434" spans="1:29" hidden="1" x14ac:dyDescent="0.35">
      <c r="A434" s="3" t="s">
        <v>2661</v>
      </c>
      <c r="B434" s="3" t="e">
        <f>INDEX(#REF!,MATCH($A434,#REF!,0))</f>
        <v>#REF!</v>
      </c>
      <c r="C434" s="3" t="e">
        <f>INDEX(#REF!,MATCH($A434,#REF!,0))</f>
        <v>#REF!</v>
      </c>
      <c r="D434" s="3" t="e">
        <f>INDEX(#REF!,MATCH($A434,#REF!,0))</f>
        <v>#REF!</v>
      </c>
      <c r="E434" s="3" t="s">
        <v>3611</v>
      </c>
      <c r="F434" s="3" t="s">
        <v>2908</v>
      </c>
      <c r="G434" s="5" t="s">
        <v>2663</v>
      </c>
      <c r="H434" s="3" t="s">
        <v>313</v>
      </c>
      <c r="I434" s="3">
        <v>2024</v>
      </c>
      <c r="J434" s="3" t="s">
        <v>30</v>
      </c>
      <c r="K434" s="3" t="s">
        <v>30</v>
      </c>
      <c r="L434" s="3" t="s">
        <v>30</v>
      </c>
      <c r="M434" s="3" t="s">
        <v>30</v>
      </c>
      <c r="N434" s="3" t="s">
        <v>30</v>
      </c>
      <c r="O434" s="3" t="s">
        <v>30</v>
      </c>
      <c r="P434" s="3" t="s">
        <v>30</v>
      </c>
      <c r="Q434" s="3" t="s">
        <v>30</v>
      </c>
      <c r="R434" s="3" t="s">
        <v>2829</v>
      </c>
      <c r="S434" s="3">
        <v>462</v>
      </c>
      <c r="T434" s="3" t="s">
        <v>31</v>
      </c>
      <c r="U434" s="3" t="s">
        <v>2830</v>
      </c>
      <c r="V434" s="2" t="str">
        <f t="shared" si="6"/>
        <v/>
      </c>
      <c r="W434" s="2"/>
      <c r="X434" s="2"/>
      <c r="Y434" s="2"/>
      <c r="Z434" s="2"/>
      <c r="AA434" s="2"/>
      <c r="AB434" s="2"/>
      <c r="AC434" s="2"/>
    </row>
    <row r="435" spans="1:29" hidden="1" x14ac:dyDescent="0.35">
      <c r="A435" s="3" t="s">
        <v>2661</v>
      </c>
      <c r="B435" s="3" t="str">
        <f>INDEX('Plant data'!D:D,MATCH($A435,'Plant data'!$A:$A,0))</f>
        <v>Jamuria</v>
      </c>
      <c r="C435" s="3" t="str">
        <f>INDEX('Plant data'!E:E,MATCH($A435,'Plant data'!$A:$A,0))</f>
        <v>West Bengal</v>
      </c>
      <c r="D435" s="3" t="str">
        <f>INDEX('Plant data'!F:F,MATCH($A435,'Plant data'!$A:$A,0))</f>
        <v>India</v>
      </c>
      <c r="E435" s="3" t="s">
        <v>3612</v>
      </c>
      <c r="F435" s="3" t="s">
        <v>2832</v>
      </c>
      <c r="G435" s="5" t="s">
        <v>2663</v>
      </c>
      <c r="H435" s="3" t="s">
        <v>29</v>
      </c>
      <c r="I435" s="3" t="s">
        <v>30</v>
      </c>
      <c r="J435" s="3" t="s">
        <v>30</v>
      </c>
      <c r="K435" s="3">
        <v>2013</v>
      </c>
      <c r="L435" s="3">
        <v>12</v>
      </c>
      <c r="M435" s="3" t="s">
        <v>30</v>
      </c>
      <c r="N435" s="3" t="s">
        <v>30</v>
      </c>
      <c r="O435" s="3" t="s">
        <v>30</v>
      </c>
      <c r="P435" s="3" t="s">
        <v>30</v>
      </c>
      <c r="Q435" s="3" t="s">
        <v>30</v>
      </c>
      <c r="R435" s="3" t="s">
        <v>2829</v>
      </c>
      <c r="S435" s="3">
        <v>171</v>
      </c>
      <c r="T435" s="3" t="s">
        <v>31</v>
      </c>
      <c r="U435" s="3" t="s">
        <v>2830</v>
      </c>
      <c r="V435" s="2">
        <f t="shared" si="6"/>
        <v>2053</v>
      </c>
      <c r="W435" s="2"/>
      <c r="X435" s="2"/>
      <c r="Y435" s="2"/>
      <c r="Z435" s="2"/>
      <c r="AA435" s="2"/>
      <c r="AB435" s="2"/>
      <c r="AC435" s="2"/>
    </row>
    <row r="436" spans="1:29" hidden="1" x14ac:dyDescent="0.35">
      <c r="A436" s="3" t="s">
        <v>2661</v>
      </c>
      <c r="B436" s="3" t="str">
        <f>INDEX('Plant data'!D:D,MATCH($A436,'Plant data'!$A:$A,0))</f>
        <v>Jamuria</v>
      </c>
      <c r="C436" s="3" t="str">
        <f>INDEX('Plant data'!E:E,MATCH($A436,'Plant data'!$A:$A,0))</f>
        <v>West Bengal</v>
      </c>
      <c r="D436" s="3" t="str">
        <f>INDEX('Plant data'!F:F,MATCH($A436,'Plant data'!$A:$A,0))</f>
        <v>India</v>
      </c>
      <c r="E436" s="3" t="s">
        <v>3613</v>
      </c>
      <c r="F436" s="3" t="s">
        <v>2911</v>
      </c>
      <c r="G436" s="5" t="s">
        <v>2663</v>
      </c>
      <c r="H436" s="3" t="s">
        <v>29</v>
      </c>
      <c r="I436" s="3" t="s">
        <v>30</v>
      </c>
      <c r="J436" s="3" t="s">
        <v>30</v>
      </c>
      <c r="K436" s="3">
        <v>2013</v>
      </c>
      <c r="L436" s="3">
        <v>12</v>
      </c>
      <c r="M436" s="3" t="s">
        <v>30</v>
      </c>
      <c r="N436" s="3" t="s">
        <v>30</v>
      </c>
      <c r="O436" s="3" t="s">
        <v>30</v>
      </c>
      <c r="P436" s="3" t="s">
        <v>30</v>
      </c>
      <c r="Q436" s="3" t="s">
        <v>30</v>
      </c>
      <c r="R436" s="3" t="s">
        <v>2829</v>
      </c>
      <c r="S436" s="3">
        <v>171</v>
      </c>
      <c r="T436" s="3" t="s">
        <v>31</v>
      </c>
      <c r="U436" s="3" t="s">
        <v>2830</v>
      </c>
      <c r="V436" s="2">
        <f t="shared" si="6"/>
        <v>2053</v>
      </c>
      <c r="W436" s="2"/>
      <c r="X436" s="2"/>
      <c r="Y436" s="2"/>
      <c r="Z436" s="2"/>
      <c r="AA436" s="2"/>
      <c r="AB436" s="2"/>
      <c r="AC436" s="2"/>
    </row>
    <row r="437" spans="1:29" hidden="1" x14ac:dyDescent="0.35">
      <c r="A437" s="3" t="s">
        <v>2661</v>
      </c>
      <c r="B437" s="3" t="str">
        <f>INDEX('Plant data'!D:D,MATCH($A437,'Plant data'!$A:$A,0))</f>
        <v>Jamuria</v>
      </c>
      <c r="C437" s="3" t="str">
        <f>INDEX('Plant data'!E:E,MATCH($A437,'Plant data'!$A:$A,0))</f>
        <v>West Bengal</v>
      </c>
      <c r="D437" s="3" t="str">
        <f>INDEX('Plant data'!F:F,MATCH($A437,'Plant data'!$A:$A,0))</f>
        <v>India</v>
      </c>
      <c r="E437" s="3" t="s">
        <v>3614</v>
      </c>
      <c r="F437" s="3" t="s">
        <v>2913</v>
      </c>
      <c r="G437" s="5" t="s">
        <v>2663</v>
      </c>
      <c r="H437" s="3" t="s">
        <v>29</v>
      </c>
      <c r="I437" s="3" t="s">
        <v>30</v>
      </c>
      <c r="J437" s="3" t="s">
        <v>30</v>
      </c>
      <c r="K437" s="3" t="s">
        <v>30</v>
      </c>
      <c r="L437" s="3" t="s">
        <v>30</v>
      </c>
      <c r="M437" s="3" t="s">
        <v>30</v>
      </c>
      <c r="N437" s="3" t="s">
        <v>30</v>
      </c>
      <c r="O437" s="3" t="s">
        <v>30</v>
      </c>
      <c r="P437" s="3" t="s">
        <v>30</v>
      </c>
      <c r="Q437" s="3" t="s">
        <v>30</v>
      </c>
      <c r="R437" s="3" t="s">
        <v>2829</v>
      </c>
      <c r="S437" s="3">
        <v>171</v>
      </c>
      <c r="T437" s="3" t="s">
        <v>31</v>
      </c>
      <c r="U437" s="3" t="s">
        <v>2830</v>
      </c>
      <c r="V437" s="2" t="str">
        <f t="shared" si="6"/>
        <v/>
      </c>
      <c r="W437" s="2"/>
      <c r="X437" s="2"/>
      <c r="Y437" s="2"/>
      <c r="Z437" s="2"/>
      <c r="AA437" s="2"/>
      <c r="AB437" s="2"/>
      <c r="AC437" s="2"/>
    </row>
    <row r="438" spans="1:29" hidden="1" x14ac:dyDescent="0.35">
      <c r="A438" s="3" t="s">
        <v>2661</v>
      </c>
      <c r="B438" s="3" t="str">
        <f>INDEX('Plant data'!D:D,MATCH($A438,'Plant data'!$A:$A,0))</f>
        <v>Jamuria</v>
      </c>
      <c r="C438" s="3" t="str">
        <f>INDEX('Plant data'!E:E,MATCH($A438,'Plant data'!$A:$A,0))</f>
        <v>West Bengal</v>
      </c>
      <c r="D438" s="3" t="str">
        <f>INDEX('Plant data'!F:F,MATCH($A438,'Plant data'!$A:$A,0))</f>
        <v>India</v>
      </c>
      <c r="E438" s="3" t="s">
        <v>3615</v>
      </c>
      <c r="F438" s="3" t="s">
        <v>2915</v>
      </c>
      <c r="G438" s="5" t="s">
        <v>2663</v>
      </c>
      <c r="H438" s="3" t="s">
        <v>29</v>
      </c>
      <c r="I438" s="3" t="s">
        <v>30</v>
      </c>
      <c r="J438" s="3" t="s">
        <v>30</v>
      </c>
      <c r="K438" s="3" t="s">
        <v>30</v>
      </c>
      <c r="L438" s="3" t="s">
        <v>30</v>
      </c>
      <c r="M438" s="3" t="s">
        <v>30</v>
      </c>
      <c r="N438" s="3" t="s">
        <v>30</v>
      </c>
      <c r="O438" s="3" t="s">
        <v>30</v>
      </c>
      <c r="P438" s="3" t="s">
        <v>30</v>
      </c>
      <c r="Q438" s="3" t="s">
        <v>30</v>
      </c>
      <c r="R438" s="3" t="s">
        <v>2829</v>
      </c>
      <c r="S438" s="3">
        <v>171</v>
      </c>
      <c r="T438" s="3" t="s">
        <v>31</v>
      </c>
      <c r="U438" s="3" t="s">
        <v>2830</v>
      </c>
      <c r="V438" s="2" t="str">
        <f t="shared" si="6"/>
        <v/>
      </c>
      <c r="W438" s="2"/>
      <c r="X438" s="2"/>
      <c r="Y438" s="2"/>
      <c r="Z438" s="2"/>
      <c r="AA438" s="2"/>
      <c r="AB438" s="2"/>
      <c r="AC438" s="2"/>
    </row>
    <row r="439" spans="1:29" hidden="1" x14ac:dyDescent="0.35">
      <c r="A439" s="3" t="s">
        <v>2661</v>
      </c>
      <c r="B439" s="3" t="str">
        <f>INDEX('Plant data'!D:D,MATCH($A439,'Plant data'!$A:$A,0))</f>
        <v>Jamuria</v>
      </c>
      <c r="C439" s="3" t="str">
        <f>INDEX('Plant data'!E:E,MATCH($A439,'Plant data'!$A:$A,0))</f>
        <v>West Bengal</v>
      </c>
      <c r="D439" s="3" t="str">
        <f>INDEX('Plant data'!F:F,MATCH($A439,'Plant data'!$A:$A,0))</f>
        <v>India</v>
      </c>
      <c r="E439" s="3" t="s">
        <v>3616</v>
      </c>
      <c r="F439" s="3" t="s">
        <v>2917</v>
      </c>
      <c r="G439" s="5" t="s">
        <v>2663</v>
      </c>
      <c r="H439" s="3" t="s">
        <v>29</v>
      </c>
      <c r="I439" s="3" t="s">
        <v>30</v>
      </c>
      <c r="J439" s="3" t="s">
        <v>30</v>
      </c>
      <c r="K439" s="3" t="s">
        <v>30</v>
      </c>
      <c r="L439" s="3" t="s">
        <v>30</v>
      </c>
      <c r="M439" s="3" t="s">
        <v>30</v>
      </c>
      <c r="N439" s="3" t="s">
        <v>30</v>
      </c>
      <c r="O439" s="3" t="s">
        <v>30</v>
      </c>
      <c r="P439" s="3" t="s">
        <v>30</v>
      </c>
      <c r="Q439" s="3" t="s">
        <v>30</v>
      </c>
      <c r="R439" s="3" t="s">
        <v>2829</v>
      </c>
      <c r="S439" s="3">
        <v>171</v>
      </c>
      <c r="T439" s="3" t="s">
        <v>31</v>
      </c>
      <c r="U439" s="3" t="s">
        <v>2830</v>
      </c>
      <c r="V439" s="2" t="str">
        <f t="shared" si="6"/>
        <v/>
      </c>
      <c r="W439" s="2"/>
      <c r="X439" s="2"/>
      <c r="Y439" s="2"/>
      <c r="Z439" s="2"/>
      <c r="AA439" s="2"/>
      <c r="AB439" s="2"/>
      <c r="AC439" s="2"/>
    </row>
    <row r="440" spans="1:29" hidden="1" x14ac:dyDescent="0.35">
      <c r="A440" s="3" t="s">
        <v>2661</v>
      </c>
      <c r="B440" s="3" t="str">
        <f>INDEX('Plant data'!D:D,MATCH($A440,'Plant data'!$A:$A,0))</f>
        <v>Jamuria</v>
      </c>
      <c r="C440" s="3" t="str">
        <f>INDEX('Plant data'!E:E,MATCH($A440,'Plant data'!$A:$A,0))</f>
        <v>West Bengal</v>
      </c>
      <c r="D440" s="3" t="str">
        <f>INDEX('Plant data'!F:F,MATCH($A440,'Plant data'!$A:$A,0))</f>
        <v>India</v>
      </c>
      <c r="E440" s="3" t="s">
        <v>3617</v>
      </c>
      <c r="F440" s="3" t="s">
        <v>2919</v>
      </c>
      <c r="G440" s="5" t="s">
        <v>2663</v>
      </c>
      <c r="H440" s="3" t="s">
        <v>29</v>
      </c>
      <c r="I440" s="3" t="s">
        <v>30</v>
      </c>
      <c r="J440" s="3" t="s">
        <v>30</v>
      </c>
      <c r="K440" s="3" t="s">
        <v>30</v>
      </c>
      <c r="L440" s="3" t="s">
        <v>30</v>
      </c>
      <c r="M440" s="3" t="s">
        <v>30</v>
      </c>
      <c r="N440" s="3" t="s">
        <v>30</v>
      </c>
      <c r="O440" s="3" t="s">
        <v>30</v>
      </c>
      <c r="P440" s="3" t="s">
        <v>30</v>
      </c>
      <c r="Q440" s="3" t="s">
        <v>30</v>
      </c>
      <c r="R440" s="3" t="s">
        <v>2829</v>
      </c>
      <c r="S440" s="3">
        <v>57</v>
      </c>
      <c r="T440" s="3" t="s">
        <v>31</v>
      </c>
      <c r="U440" s="3" t="s">
        <v>2830</v>
      </c>
      <c r="V440" s="2" t="str">
        <f t="shared" si="6"/>
        <v/>
      </c>
      <c r="W440" s="2"/>
      <c r="X440" s="2"/>
      <c r="Y440" s="2"/>
      <c r="Z440" s="2"/>
      <c r="AA440" s="2"/>
      <c r="AB440" s="2"/>
      <c r="AC440" s="2"/>
    </row>
    <row r="441" spans="1:29" hidden="1" x14ac:dyDescent="0.35">
      <c r="A441" s="3" t="s">
        <v>2661</v>
      </c>
      <c r="B441" s="3" t="str">
        <f>INDEX('Plant data'!D:D,MATCH($A441,'Plant data'!$A:$A,0))</f>
        <v>Jamuria</v>
      </c>
      <c r="C441" s="3" t="str">
        <f>INDEX('Plant data'!E:E,MATCH($A441,'Plant data'!$A:$A,0))</f>
        <v>West Bengal</v>
      </c>
      <c r="D441" s="3" t="str">
        <f>INDEX('Plant data'!F:F,MATCH($A441,'Plant data'!$A:$A,0))</f>
        <v>India</v>
      </c>
      <c r="E441" s="3" t="s">
        <v>3618</v>
      </c>
      <c r="F441" s="3" t="s">
        <v>2921</v>
      </c>
      <c r="G441" s="5" t="s">
        <v>2663</v>
      </c>
      <c r="H441" s="3" t="s">
        <v>29</v>
      </c>
      <c r="I441" s="3" t="s">
        <v>30</v>
      </c>
      <c r="J441" s="3" t="s">
        <v>30</v>
      </c>
      <c r="K441" s="3" t="s">
        <v>30</v>
      </c>
      <c r="L441" s="3" t="s">
        <v>30</v>
      </c>
      <c r="M441" s="3" t="s">
        <v>30</v>
      </c>
      <c r="N441" s="3" t="s">
        <v>30</v>
      </c>
      <c r="O441" s="3" t="s">
        <v>30</v>
      </c>
      <c r="P441" s="3" t="s">
        <v>30</v>
      </c>
      <c r="Q441" s="3" t="s">
        <v>30</v>
      </c>
      <c r="R441" s="3" t="s">
        <v>2829</v>
      </c>
      <c r="S441" s="3">
        <v>57</v>
      </c>
      <c r="T441" s="3" t="s">
        <v>31</v>
      </c>
      <c r="U441" s="3" t="s">
        <v>2830</v>
      </c>
      <c r="V441" s="2" t="str">
        <f t="shared" si="6"/>
        <v/>
      </c>
      <c r="W441" s="2"/>
      <c r="X441" s="2"/>
      <c r="Y441" s="2"/>
      <c r="Z441" s="2"/>
      <c r="AA441" s="2"/>
      <c r="AB441" s="2"/>
      <c r="AC441" s="2"/>
    </row>
    <row r="442" spans="1:29" hidden="1" x14ac:dyDescent="0.35">
      <c r="A442" s="3" t="s">
        <v>2661</v>
      </c>
      <c r="B442" s="3" t="str">
        <f>INDEX('Plant data'!D:D,MATCH($A442,'Plant data'!$A:$A,0))</f>
        <v>Jamuria</v>
      </c>
      <c r="C442" s="3" t="str">
        <f>INDEX('Plant data'!E:E,MATCH($A442,'Plant data'!$A:$A,0))</f>
        <v>West Bengal</v>
      </c>
      <c r="D442" s="3" t="str">
        <f>INDEX('Plant data'!F:F,MATCH($A442,'Plant data'!$A:$A,0))</f>
        <v>India</v>
      </c>
      <c r="E442" s="3" t="s">
        <v>3619</v>
      </c>
      <c r="F442" s="3" t="s">
        <v>2923</v>
      </c>
      <c r="G442" s="5" t="s">
        <v>2663</v>
      </c>
      <c r="H442" s="3" t="s">
        <v>29</v>
      </c>
      <c r="I442" s="3" t="s">
        <v>30</v>
      </c>
      <c r="J442" s="3" t="s">
        <v>30</v>
      </c>
      <c r="K442" s="3" t="s">
        <v>30</v>
      </c>
      <c r="L442" s="3" t="s">
        <v>30</v>
      </c>
      <c r="M442" s="3" t="s">
        <v>30</v>
      </c>
      <c r="N442" s="3" t="s">
        <v>30</v>
      </c>
      <c r="O442" s="3" t="s">
        <v>30</v>
      </c>
      <c r="P442" s="3" t="s">
        <v>30</v>
      </c>
      <c r="Q442" s="3" t="s">
        <v>30</v>
      </c>
      <c r="R442" s="3" t="s">
        <v>2829</v>
      </c>
      <c r="S442" s="3">
        <v>57</v>
      </c>
      <c r="T442" s="3" t="s">
        <v>31</v>
      </c>
      <c r="U442" s="3" t="s">
        <v>2830</v>
      </c>
      <c r="V442" s="2" t="str">
        <f t="shared" si="6"/>
        <v/>
      </c>
      <c r="W442" s="2"/>
      <c r="X442" s="2"/>
      <c r="Y442" s="2"/>
      <c r="Z442" s="2"/>
      <c r="AA442" s="2"/>
      <c r="AB442" s="2"/>
      <c r="AC442" s="2"/>
    </row>
    <row r="443" spans="1:29" hidden="1" x14ac:dyDescent="0.35">
      <c r="A443" s="3" t="s">
        <v>2664</v>
      </c>
      <c r="B443" s="3" t="str">
        <f>INDEX('Plant data'!D:D,MATCH($A443,'Plant data'!$A:$A,0))</f>
        <v>Pandoli</v>
      </c>
      <c r="C443" s="3" t="str">
        <f>INDEX('Plant data'!E:E,MATCH($A443,'Plant data'!$A:$A,0))</f>
        <v>Odisha</v>
      </c>
      <c r="D443" s="3" t="str">
        <f>INDEX('Plant data'!F:F,MATCH($A443,'Plant data'!$A:$A,0))</f>
        <v>India</v>
      </c>
      <c r="E443" s="3" t="s">
        <v>3620</v>
      </c>
      <c r="F443" s="3" t="s">
        <v>2799</v>
      </c>
      <c r="G443" s="5" t="s">
        <v>2666</v>
      </c>
      <c r="H443" s="3" t="s">
        <v>29</v>
      </c>
      <c r="I443" s="3" t="s">
        <v>30</v>
      </c>
      <c r="J443" s="3" t="s">
        <v>30</v>
      </c>
      <c r="K443" s="3">
        <v>2006</v>
      </c>
      <c r="L443" s="3">
        <v>19</v>
      </c>
      <c r="M443" s="3" t="s">
        <v>30</v>
      </c>
      <c r="N443" s="3" t="s">
        <v>30</v>
      </c>
      <c r="O443" s="3" t="s">
        <v>30</v>
      </c>
      <c r="P443" s="3" t="s">
        <v>30</v>
      </c>
      <c r="Q443" s="3" t="s">
        <v>30</v>
      </c>
      <c r="R443" s="3" t="s">
        <v>2829</v>
      </c>
      <c r="S443" s="3">
        <v>97</v>
      </c>
      <c r="T443" s="3" t="s">
        <v>31</v>
      </c>
      <c r="U443" s="3" t="s">
        <v>2830</v>
      </c>
      <c r="V443" s="2">
        <f t="shared" si="6"/>
        <v>2046</v>
      </c>
      <c r="W443" s="2"/>
      <c r="X443" s="2"/>
      <c r="Y443" s="2"/>
      <c r="Z443" s="2"/>
      <c r="AA443" s="2"/>
      <c r="AB443" s="2"/>
      <c r="AC443" s="2"/>
    </row>
    <row r="444" spans="1:29" hidden="1" x14ac:dyDescent="0.35">
      <c r="A444" s="3" t="s">
        <v>2664</v>
      </c>
      <c r="B444" s="3" t="str">
        <f>INDEX('Plant data'!D:D,MATCH($A444,'Plant data'!$A:$A,0))</f>
        <v>Pandoli</v>
      </c>
      <c r="C444" s="3" t="str">
        <f>INDEX('Plant data'!E:E,MATCH($A444,'Plant data'!$A:$A,0))</f>
        <v>Odisha</v>
      </c>
      <c r="D444" s="3" t="str">
        <f>INDEX('Plant data'!F:F,MATCH($A444,'Plant data'!$A:$A,0))</f>
        <v>India</v>
      </c>
      <c r="E444" s="3" t="s">
        <v>3621</v>
      </c>
      <c r="F444" s="3" t="s">
        <v>2904</v>
      </c>
      <c r="G444" s="5" t="s">
        <v>2666</v>
      </c>
      <c r="H444" s="3" t="s">
        <v>29</v>
      </c>
      <c r="I444" s="3" t="s">
        <v>30</v>
      </c>
      <c r="J444" s="3" t="s">
        <v>30</v>
      </c>
      <c r="K444" s="3">
        <v>2021</v>
      </c>
      <c r="L444" s="3">
        <v>4</v>
      </c>
      <c r="M444" s="3" t="s">
        <v>30</v>
      </c>
      <c r="N444" s="3" t="s">
        <v>30</v>
      </c>
      <c r="O444" s="3" t="s">
        <v>30</v>
      </c>
      <c r="P444" s="3" t="s">
        <v>30</v>
      </c>
      <c r="Q444" s="3" t="s">
        <v>30</v>
      </c>
      <c r="R444" s="3" t="s">
        <v>2829</v>
      </c>
      <c r="S444" s="3">
        <v>198</v>
      </c>
      <c r="T444" s="3" t="s">
        <v>31</v>
      </c>
      <c r="U444" s="3" t="s">
        <v>2830</v>
      </c>
      <c r="V444" s="2">
        <f t="shared" si="6"/>
        <v>2061</v>
      </c>
      <c r="W444" s="2"/>
      <c r="X444" s="2"/>
      <c r="Y444" s="2"/>
      <c r="Z444" s="2"/>
      <c r="AA444" s="2"/>
      <c r="AB444" s="2"/>
      <c r="AC444" s="2"/>
    </row>
    <row r="445" spans="1:29" hidden="1" x14ac:dyDescent="0.35">
      <c r="A445" s="3" t="s">
        <v>2664</v>
      </c>
      <c r="B445" s="3" t="str">
        <f>INDEX('Plant data'!D:D,MATCH($A445,'Plant data'!$A:$A,0))</f>
        <v>Pandoli</v>
      </c>
      <c r="C445" s="3" t="str">
        <f>INDEX('Plant data'!E:E,MATCH($A445,'Plant data'!$A:$A,0))</f>
        <v>Odisha</v>
      </c>
      <c r="D445" s="3" t="str">
        <f>INDEX('Plant data'!F:F,MATCH($A445,'Plant data'!$A:$A,0))</f>
        <v>India</v>
      </c>
      <c r="E445" s="3" t="s">
        <v>3622</v>
      </c>
      <c r="F445" s="3" t="s">
        <v>2906</v>
      </c>
      <c r="G445" s="5" t="s">
        <v>2666</v>
      </c>
      <c r="H445" s="3" t="s">
        <v>29</v>
      </c>
      <c r="I445" s="3" t="s">
        <v>30</v>
      </c>
      <c r="J445" s="3" t="s">
        <v>30</v>
      </c>
      <c r="K445" s="3" t="s">
        <v>30</v>
      </c>
      <c r="L445" s="3" t="s">
        <v>30</v>
      </c>
      <c r="M445" s="3" t="s">
        <v>30</v>
      </c>
      <c r="N445" s="3" t="s">
        <v>30</v>
      </c>
      <c r="O445" s="3" t="s">
        <v>30</v>
      </c>
      <c r="P445" s="3" t="s">
        <v>30</v>
      </c>
      <c r="Q445" s="3" t="s">
        <v>30</v>
      </c>
      <c r="R445" s="3" t="s">
        <v>2829</v>
      </c>
      <c r="S445" s="3">
        <v>198</v>
      </c>
      <c r="T445" s="3" t="s">
        <v>31</v>
      </c>
      <c r="U445" s="3" t="s">
        <v>2830</v>
      </c>
      <c r="V445" s="2" t="str">
        <f t="shared" si="6"/>
        <v/>
      </c>
      <c r="W445" s="2"/>
      <c r="X445" s="2"/>
      <c r="Y445" s="2"/>
      <c r="Z445" s="2"/>
      <c r="AA445" s="2"/>
      <c r="AB445" s="2"/>
      <c r="AC445" s="2"/>
    </row>
    <row r="446" spans="1:29" hidden="1" x14ac:dyDescent="0.35">
      <c r="A446" s="3" t="s">
        <v>2664</v>
      </c>
      <c r="B446" s="3" t="str">
        <f>INDEX('Plant data'!D:D,MATCH($A446,'Plant data'!$A:$A,0))</f>
        <v>Pandoli</v>
      </c>
      <c r="C446" s="3" t="str">
        <f>INDEX('Plant data'!E:E,MATCH($A446,'Plant data'!$A:$A,0))</f>
        <v>Odisha</v>
      </c>
      <c r="D446" s="3" t="str">
        <f>INDEX('Plant data'!F:F,MATCH($A446,'Plant data'!$A:$A,0))</f>
        <v>India</v>
      </c>
      <c r="E446" s="3" t="s">
        <v>3623</v>
      </c>
      <c r="F446" s="3" t="s">
        <v>2908</v>
      </c>
      <c r="G446" s="5" t="s">
        <v>2666</v>
      </c>
      <c r="H446" s="3" t="s">
        <v>29</v>
      </c>
      <c r="I446" s="3" t="s">
        <v>30</v>
      </c>
      <c r="J446" s="3" t="s">
        <v>30</v>
      </c>
      <c r="K446" s="3" t="s">
        <v>30</v>
      </c>
      <c r="L446" s="3" t="s">
        <v>30</v>
      </c>
      <c r="M446" s="3" t="s">
        <v>30</v>
      </c>
      <c r="N446" s="3" t="s">
        <v>30</v>
      </c>
      <c r="O446" s="3" t="s">
        <v>30</v>
      </c>
      <c r="P446" s="3" t="s">
        <v>30</v>
      </c>
      <c r="Q446" s="3" t="s">
        <v>30</v>
      </c>
      <c r="R446" s="3" t="s">
        <v>2829</v>
      </c>
      <c r="S446" s="3">
        <v>198</v>
      </c>
      <c r="T446" s="3" t="s">
        <v>31</v>
      </c>
      <c r="U446" s="3" t="s">
        <v>2830</v>
      </c>
      <c r="V446" s="2" t="str">
        <f t="shared" si="6"/>
        <v/>
      </c>
      <c r="W446" s="2"/>
      <c r="X446" s="2"/>
      <c r="Y446" s="2"/>
      <c r="Z446" s="2"/>
      <c r="AA446" s="2"/>
      <c r="AB446" s="2"/>
      <c r="AC446" s="2"/>
    </row>
    <row r="447" spans="1:29" hidden="1" x14ac:dyDescent="0.35">
      <c r="A447" s="3" t="s">
        <v>2664</v>
      </c>
      <c r="B447" s="3" t="str">
        <f>INDEX('Plant data'!D:D,MATCH($A447,'Plant data'!$A:$A,0))</f>
        <v>Pandoli</v>
      </c>
      <c r="C447" s="3" t="str">
        <f>INDEX('Plant data'!E:E,MATCH($A447,'Plant data'!$A:$A,0))</f>
        <v>Odisha</v>
      </c>
      <c r="D447" s="3" t="str">
        <f>INDEX('Plant data'!F:F,MATCH($A447,'Plant data'!$A:$A,0))</f>
        <v>India</v>
      </c>
      <c r="E447" s="3" t="s">
        <v>3624</v>
      </c>
      <c r="F447" s="3" t="s">
        <v>3625</v>
      </c>
      <c r="G447" s="5" t="s">
        <v>2666</v>
      </c>
      <c r="H447" s="3" t="s">
        <v>29</v>
      </c>
      <c r="I447" s="3" t="s">
        <v>30</v>
      </c>
      <c r="J447" s="3" t="s">
        <v>30</v>
      </c>
      <c r="K447" s="3" t="s">
        <v>30</v>
      </c>
      <c r="L447" s="3" t="s">
        <v>30</v>
      </c>
      <c r="M447" s="3" t="s">
        <v>30</v>
      </c>
      <c r="N447" s="3" t="s">
        <v>30</v>
      </c>
      <c r="O447" s="3" t="s">
        <v>30</v>
      </c>
      <c r="P447" s="3" t="s">
        <v>30</v>
      </c>
      <c r="Q447" s="3" t="s">
        <v>30</v>
      </c>
      <c r="R447" s="3" t="s">
        <v>2829</v>
      </c>
      <c r="S447" s="3">
        <v>115</v>
      </c>
      <c r="T447" s="3" t="s">
        <v>31</v>
      </c>
      <c r="U447" s="3" t="s">
        <v>2830</v>
      </c>
      <c r="V447" s="2" t="str">
        <f t="shared" si="6"/>
        <v/>
      </c>
      <c r="W447" s="2"/>
      <c r="X447" s="2"/>
      <c r="Y447" s="2"/>
      <c r="Z447" s="2"/>
      <c r="AA447" s="2"/>
      <c r="AB447" s="2"/>
      <c r="AC447" s="2"/>
    </row>
    <row r="448" spans="1:29" hidden="1" x14ac:dyDescent="0.35">
      <c r="A448" s="3" t="s">
        <v>2664</v>
      </c>
      <c r="B448" s="3" t="str">
        <f>INDEX('Plant data'!D:D,MATCH($A448,'Plant data'!$A:$A,0))</f>
        <v>Pandoli</v>
      </c>
      <c r="C448" s="3" t="str">
        <f>INDEX('Plant data'!E:E,MATCH($A448,'Plant data'!$A:$A,0))</f>
        <v>Odisha</v>
      </c>
      <c r="D448" s="3" t="str">
        <f>INDEX('Plant data'!F:F,MATCH($A448,'Plant data'!$A:$A,0))</f>
        <v>India</v>
      </c>
      <c r="E448" s="3" t="s">
        <v>3626</v>
      </c>
      <c r="F448" s="3" t="s">
        <v>3627</v>
      </c>
      <c r="G448" s="5" t="s">
        <v>2666</v>
      </c>
      <c r="H448" s="3" t="s">
        <v>29</v>
      </c>
      <c r="I448" s="3" t="s">
        <v>30</v>
      </c>
      <c r="J448" s="3" t="s">
        <v>30</v>
      </c>
      <c r="K448" s="3" t="s">
        <v>30</v>
      </c>
      <c r="L448" s="3" t="s">
        <v>30</v>
      </c>
      <c r="M448" s="3" t="s">
        <v>30</v>
      </c>
      <c r="N448" s="3" t="s">
        <v>30</v>
      </c>
      <c r="O448" s="3" t="s">
        <v>30</v>
      </c>
      <c r="P448" s="3" t="s">
        <v>30</v>
      </c>
      <c r="Q448" s="3" t="s">
        <v>30</v>
      </c>
      <c r="R448" s="3" t="s">
        <v>2829</v>
      </c>
      <c r="S448" s="3">
        <v>116</v>
      </c>
      <c r="T448" s="3" t="s">
        <v>31</v>
      </c>
      <c r="U448" s="3" t="s">
        <v>2830</v>
      </c>
      <c r="V448" s="2" t="str">
        <f t="shared" si="6"/>
        <v/>
      </c>
      <c r="W448" s="2"/>
      <c r="X448" s="2"/>
      <c r="Y448" s="2"/>
      <c r="Z448" s="2"/>
      <c r="AA448" s="2"/>
      <c r="AB448" s="2"/>
      <c r="AC448" s="2"/>
    </row>
    <row r="449" spans="1:29" hidden="1" x14ac:dyDescent="0.35">
      <c r="A449" s="3" t="s">
        <v>2664</v>
      </c>
      <c r="B449" s="3" t="str">
        <f>INDEX('Plant data'!D:D,MATCH($A449,'Plant data'!$A:$A,0))</f>
        <v>Pandoli</v>
      </c>
      <c r="C449" s="3" t="str">
        <f>INDEX('Plant data'!E:E,MATCH($A449,'Plant data'!$A:$A,0))</f>
        <v>Odisha</v>
      </c>
      <c r="D449" s="3" t="str">
        <f>INDEX('Plant data'!F:F,MATCH($A449,'Plant data'!$A:$A,0))</f>
        <v>India</v>
      </c>
      <c r="E449" s="3" t="s">
        <v>3628</v>
      </c>
      <c r="F449" s="3" t="s">
        <v>3629</v>
      </c>
      <c r="G449" s="5" t="s">
        <v>2666</v>
      </c>
      <c r="H449" s="3" t="s">
        <v>29</v>
      </c>
      <c r="I449" s="3" t="s">
        <v>30</v>
      </c>
      <c r="J449" s="3" t="s">
        <v>30</v>
      </c>
      <c r="K449" s="3" t="s">
        <v>30</v>
      </c>
      <c r="L449" s="3" t="s">
        <v>30</v>
      </c>
      <c r="M449" s="3" t="s">
        <v>30</v>
      </c>
      <c r="N449" s="3" t="s">
        <v>30</v>
      </c>
      <c r="O449" s="3" t="s">
        <v>30</v>
      </c>
      <c r="P449" s="3" t="s">
        <v>30</v>
      </c>
      <c r="Q449" s="3" t="s">
        <v>30</v>
      </c>
      <c r="R449" s="3" t="s">
        <v>2829</v>
      </c>
      <c r="S449" s="3">
        <v>115</v>
      </c>
      <c r="T449" s="3" t="s">
        <v>31</v>
      </c>
      <c r="U449" s="3" t="s">
        <v>2830</v>
      </c>
      <c r="V449" s="2" t="str">
        <f t="shared" si="6"/>
        <v/>
      </c>
      <c r="W449" s="2"/>
      <c r="X449" s="2"/>
      <c r="Y449" s="2"/>
      <c r="Z449" s="2"/>
      <c r="AA449" s="2"/>
      <c r="AB449" s="2"/>
      <c r="AC449" s="2"/>
    </row>
    <row r="450" spans="1:29" hidden="1" x14ac:dyDescent="0.35">
      <c r="A450" s="3" t="s">
        <v>2664</v>
      </c>
      <c r="B450" s="3" t="str">
        <f>INDEX('Plant data'!D:D,MATCH($A450,'Plant data'!$A:$A,0))</f>
        <v>Pandoli</v>
      </c>
      <c r="C450" s="3" t="str">
        <f>INDEX('Plant data'!E:E,MATCH($A450,'Plant data'!$A:$A,0))</f>
        <v>Odisha</v>
      </c>
      <c r="D450" s="3" t="str">
        <f>INDEX('Plant data'!F:F,MATCH($A450,'Plant data'!$A:$A,0))</f>
        <v>India</v>
      </c>
      <c r="E450" s="3" t="s">
        <v>3630</v>
      </c>
      <c r="F450" s="3" t="s">
        <v>3631</v>
      </c>
      <c r="G450" s="5" t="s">
        <v>2666</v>
      </c>
      <c r="H450" s="3" t="s">
        <v>29</v>
      </c>
      <c r="I450" s="3" t="s">
        <v>30</v>
      </c>
      <c r="J450" s="3" t="s">
        <v>30</v>
      </c>
      <c r="K450" s="3" t="s">
        <v>30</v>
      </c>
      <c r="L450" s="3" t="s">
        <v>30</v>
      </c>
      <c r="M450" s="3" t="s">
        <v>30</v>
      </c>
      <c r="N450" s="3" t="s">
        <v>30</v>
      </c>
      <c r="O450" s="3" t="s">
        <v>30</v>
      </c>
      <c r="P450" s="3" t="s">
        <v>30</v>
      </c>
      <c r="Q450" s="3" t="s">
        <v>30</v>
      </c>
      <c r="R450" s="3" t="s">
        <v>2829</v>
      </c>
      <c r="S450" s="3">
        <v>116</v>
      </c>
      <c r="T450" s="3" t="s">
        <v>31</v>
      </c>
      <c r="U450" s="3" t="s">
        <v>2830</v>
      </c>
      <c r="V450" s="2" t="str">
        <f t="shared" si="6"/>
        <v/>
      </c>
      <c r="W450" s="2"/>
      <c r="X450" s="2"/>
      <c r="Y450" s="2"/>
      <c r="Z450" s="2"/>
      <c r="AA450" s="2"/>
      <c r="AB450" s="2"/>
      <c r="AC450" s="2"/>
    </row>
    <row r="451" spans="1:29" hidden="1" x14ac:dyDescent="0.35">
      <c r="A451" s="3" t="s">
        <v>2664</v>
      </c>
      <c r="B451" s="3" t="str">
        <f>INDEX('Plant data'!D:D,MATCH($A451,'Plant data'!$A:$A,0))</f>
        <v>Pandoli</v>
      </c>
      <c r="C451" s="3" t="str">
        <f>INDEX('Plant data'!E:E,MATCH($A451,'Plant data'!$A:$A,0))</f>
        <v>Odisha</v>
      </c>
      <c r="D451" s="3" t="str">
        <f>INDEX('Plant data'!F:F,MATCH($A451,'Plant data'!$A:$A,0))</f>
        <v>India</v>
      </c>
      <c r="E451" s="3" t="s">
        <v>3632</v>
      </c>
      <c r="F451" s="3" t="s">
        <v>2832</v>
      </c>
      <c r="G451" s="5" t="s">
        <v>2666</v>
      </c>
      <c r="H451" s="3" t="s">
        <v>29</v>
      </c>
      <c r="I451" s="3" t="s">
        <v>30</v>
      </c>
      <c r="J451" s="3" t="s">
        <v>30</v>
      </c>
      <c r="K451" s="3">
        <v>2013</v>
      </c>
      <c r="L451" s="3">
        <v>12</v>
      </c>
      <c r="M451" s="3" t="s">
        <v>30</v>
      </c>
      <c r="N451" s="3" t="s">
        <v>30</v>
      </c>
      <c r="O451" s="3" t="s">
        <v>30</v>
      </c>
      <c r="P451" s="3" t="s">
        <v>30</v>
      </c>
      <c r="Q451" s="3" t="s">
        <v>30</v>
      </c>
      <c r="R451" s="3" t="s">
        <v>2829</v>
      </c>
      <c r="S451" s="3">
        <v>97</v>
      </c>
      <c r="T451" s="3" t="s">
        <v>31</v>
      </c>
      <c r="U451" s="3" t="s">
        <v>2830</v>
      </c>
      <c r="V451" s="2">
        <f t="shared" ref="V451:V514" si="7">IFERROR(K451+40,"")</f>
        <v>2053</v>
      </c>
      <c r="W451" s="2"/>
      <c r="X451" s="2"/>
      <c r="Y451" s="2"/>
      <c r="Z451" s="2"/>
      <c r="AA451" s="2"/>
      <c r="AB451" s="2"/>
      <c r="AC451" s="2"/>
    </row>
    <row r="452" spans="1:29" hidden="1" x14ac:dyDescent="0.35">
      <c r="A452" s="3" t="s">
        <v>2664</v>
      </c>
      <c r="B452" s="3" t="str">
        <f>INDEX('Plant data'!D:D,MATCH($A452,'Plant data'!$A:$A,0))</f>
        <v>Pandoli</v>
      </c>
      <c r="C452" s="3" t="str">
        <f>INDEX('Plant data'!E:E,MATCH($A452,'Plant data'!$A:$A,0))</f>
        <v>Odisha</v>
      </c>
      <c r="D452" s="3" t="str">
        <f>INDEX('Plant data'!F:F,MATCH($A452,'Plant data'!$A:$A,0))</f>
        <v>India</v>
      </c>
      <c r="E452" s="3" t="s">
        <v>3633</v>
      </c>
      <c r="F452" s="3" t="s">
        <v>2911</v>
      </c>
      <c r="G452" s="5" t="s">
        <v>2666</v>
      </c>
      <c r="H452" s="3" t="s">
        <v>29</v>
      </c>
      <c r="I452" s="3" t="s">
        <v>30</v>
      </c>
      <c r="J452" s="3" t="s">
        <v>30</v>
      </c>
      <c r="K452" s="3">
        <v>2014</v>
      </c>
      <c r="L452" s="3">
        <v>11</v>
      </c>
      <c r="M452" s="3" t="s">
        <v>30</v>
      </c>
      <c r="N452" s="3" t="s">
        <v>30</v>
      </c>
      <c r="O452" s="3" t="s">
        <v>30</v>
      </c>
      <c r="P452" s="3" t="s">
        <v>30</v>
      </c>
      <c r="Q452" s="3" t="s">
        <v>30</v>
      </c>
      <c r="R452" s="3" t="s">
        <v>2829</v>
      </c>
      <c r="S452" s="3">
        <v>27</v>
      </c>
      <c r="T452" s="3" t="s">
        <v>31</v>
      </c>
      <c r="U452" s="3" t="s">
        <v>2830</v>
      </c>
      <c r="V452" s="2">
        <f t="shared" si="7"/>
        <v>2054</v>
      </c>
      <c r="W452" s="2"/>
      <c r="X452" s="2"/>
      <c r="Y452" s="2"/>
      <c r="Z452" s="2"/>
      <c r="AA452" s="2"/>
      <c r="AB452" s="2"/>
      <c r="AC452" s="2"/>
    </row>
    <row r="453" spans="1:29" hidden="1" x14ac:dyDescent="0.35">
      <c r="A453" s="3" t="s">
        <v>2664</v>
      </c>
      <c r="B453" s="3" t="str">
        <f>INDEX('Plant data'!D:D,MATCH($A453,'Plant data'!$A:$A,0))</f>
        <v>Pandoli</v>
      </c>
      <c r="C453" s="3" t="str">
        <f>INDEX('Plant data'!E:E,MATCH($A453,'Plant data'!$A:$A,0))</f>
        <v>Odisha</v>
      </c>
      <c r="D453" s="3" t="str">
        <f>INDEX('Plant data'!F:F,MATCH($A453,'Plant data'!$A:$A,0))</f>
        <v>India</v>
      </c>
      <c r="E453" s="3" t="s">
        <v>3634</v>
      </c>
      <c r="F453" s="3" t="s">
        <v>2913</v>
      </c>
      <c r="G453" s="5" t="s">
        <v>2666</v>
      </c>
      <c r="H453" s="3" t="s">
        <v>29</v>
      </c>
      <c r="I453" s="3" t="s">
        <v>30</v>
      </c>
      <c r="J453" s="3" t="s">
        <v>30</v>
      </c>
      <c r="K453" s="3">
        <v>2014</v>
      </c>
      <c r="L453" s="3">
        <v>11</v>
      </c>
      <c r="M453" s="3" t="s">
        <v>30</v>
      </c>
      <c r="N453" s="3" t="s">
        <v>30</v>
      </c>
      <c r="O453" s="3" t="s">
        <v>30</v>
      </c>
      <c r="P453" s="3" t="s">
        <v>30</v>
      </c>
      <c r="Q453" s="3" t="s">
        <v>30</v>
      </c>
      <c r="R453" s="3" t="s">
        <v>2829</v>
      </c>
      <c r="S453" s="3">
        <v>27</v>
      </c>
      <c r="T453" s="3" t="s">
        <v>31</v>
      </c>
      <c r="U453" s="3" t="s">
        <v>2830</v>
      </c>
      <c r="V453" s="2">
        <f t="shared" si="7"/>
        <v>2054</v>
      </c>
      <c r="W453" s="2"/>
      <c r="X453" s="2"/>
      <c r="Y453" s="2"/>
      <c r="Z453" s="2"/>
      <c r="AA453" s="2"/>
      <c r="AB453" s="2"/>
      <c r="AC453" s="2"/>
    </row>
    <row r="454" spans="1:29" hidden="1" x14ac:dyDescent="0.35">
      <c r="A454" s="3" t="s">
        <v>2664</v>
      </c>
      <c r="B454" s="3" t="str">
        <f>INDEX('Plant data'!D:D,MATCH($A454,'Plant data'!$A:$A,0))</f>
        <v>Pandoli</v>
      </c>
      <c r="C454" s="3" t="str">
        <f>INDEX('Plant data'!E:E,MATCH($A454,'Plant data'!$A:$A,0))</f>
        <v>Odisha</v>
      </c>
      <c r="D454" s="3" t="str">
        <f>INDEX('Plant data'!F:F,MATCH($A454,'Plant data'!$A:$A,0))</f>
        <v>India</v>
      </c>
      <c r="E454" s="3" t="s">
        <v>3635</v>
      </c>
      <c r="F454" s="3" t="s">
        <v>2915</v>
      </c>
      <c r="G454" s="5" t="s">
        <v>2666</v>
      </c>
      <c r="H454" s="3" t="s">
        <v>29</v>
      </c>
      <c r="I454" s="3" t="s">
        <v>30</v>
      </c>
      <c r="J454" s="3" t="s">
        <v>30</v>
      </c>
      <c r="K454" s="3">
        <v>2017</v>
      </c>
      <c r="L454" s="3">
        <v>8</v>
      </c>
      <c r="M454" s="3" t="s">
        <v>30</v>
      </c>
      <c r="N454" s="3" t="s">
        <v>30</v>
      </c>
      <c r="O454" s="3" t="s">
        <v>30</v>
      </c>
      <c r="P454" s="3" t="s">
        <v>30</v>
      </c>
      <c r="Q454" s="3" t="s">
        <v>30</v>
      </c>
      <c r="R454" s="3" t="s">
        <v>2829</v>
      </c>
      <c r="S454" s="3">
        <v>138</v>
      </c>
      <c r="T454" s="3" t="s">
        <v>31</v>
      </c>
      <c r="U454" s="3" t="s">
        <v>2830</v>
      </c>
      <c r="V454" s="2">
        <f t="shared" si="7"/>
        <v>2057</v>
      </c>
      <c r="W454" s="2"/>
      <c r="X454" s="2"/>
      <c r="Y454" s="2"/>
      <c r="Z454" s="2"/>
      <c r="AA454" s="2"/>
      <c r="AB454" s="2"/>
      <c r="AC454" s="2"/>
    </row>
    <row r="455" spans="1:29" hidden="1" x14ac:dyDescent="0.35">
      <c r="A455" s="3" t="s">
        <v>2664</v>
      </c>
      <c r="B455" s="3" t="str">
        <f>INDEX('Plant data'!D:D,MATCH($A455,'Plant data'!$A:$A,0))</f>
        <v>Pandoli</v>
      </c>
      <c r="C455" s="3" t="str">
        <f>INDEX('Plant data'!E:E,MATCH($A455,'Plant data'!$A:$A,0))</f>
        <v>Odisha</v>
      </c>
      <c r="D455" s="3" t="str">
        <f>INDEX('Plant data'!F:F,MATCH($A455,'Plant data'!$A:$A,0))</f>
        <v>India</v>
      </c>
      <c r="E455" s="3" t="s">
        <v>3636</v>
      </c>
      <c r="F455" s="3" t="s">
        <v>2917</v>
      </c>
      <c r="G455" s="5" t="s">
        <v>2666</v>
      </c>
      <c r="H455" s="3" t="s">
        <v>29</v>
      </c>
      <c r="I455" s="3" t="s">
        <v>30</v>
      </c>
      <c r="J455" s="3" t="s">
        <v>30</v>
      </c>
      <c r="K455" s="3">
        <v>2017</v>
      </c>
      <c r="L455" s="3">
        <v>8</v>
      </c>
      <c r="M455" s="3" t="s">
        <v>30</v>
      </c>
      <c r="N455" s="3" t="s">
        <v>30</v>
      </c>
      <c r="O455" s="3" t="s">
        <v>30</v>
      </c>
      <c r="P455" s="3" t="s">
        <v>30</v>
      </c>
      <c r="Q455" s="3" t="s">
        <v>30</v>
      </c>
      <c r="R455" s="3" t="s">
        <v>2829</v>
      </c>
      <c r="S455" s="3">
        <v>138</v>
      </c>
      <c r="T455" s="3" t="s">
        <v>31</v>
      </c>
      <c r="U455" s="3" t="s">
        <v>2830</v>
      </c>
      <c r="V455" s="2">
        <f t="shared" si="7"/>
        <v>2057</v>
      </c>
      <c r="W455" s="2"/>
      <c r="X455" s="2"/>
      <c r="Y455" s="2"/>
      <c r="Z455" s="2"/>
      <c r="AA455" s="2"/>
      <c r="AB455" s="2"/>
      <c r="AC455" s="2"/>
    </row>
    <row r="456" spans="1:29" hidden="1" x14ac:dyDescent="0.35">
      <c r="A456" s="3" t="s">
        <v>2664</v>
      </c>
      <c r="B456" s="3" t="str">
        <f>INDEX('Plant data'!D:D,MATCH($A456,'Plant data'!$A:$A,0))</f>
        <v>Pandoli</v>
      </c>
      <c r="C456" s="3" t="str">
        <f>INDEX('Plant data'!E:E,MATCH($A456,'Plant data'!$A:$A,0))</f>
        <v>Odisha</v>
      </c>
      <c r="D456" s="3" t="str">
        <f>INDEX('Plant data'!F:F,MATCH($A456,'Plant data'!$A:$A,0))</f>
        <v>India</v>
      </c>
      <c r="E456" s="3" t="s">
        <v>3637</v>
      </c>
      <c r="F456" s="3" t="s">
        <v>2919</v>
      </c>
      <c r="G456" s="5" t="s">
        <v>2666</v>
      </c>
      <c r="H456" s="3" t="s">
        <v>29</v>
      </c>
      <c r="I456" s="3" t="s">
        <v>30</v>
      </c>
      <c r="J456" s="3" t="s">
        <v>30</v>
      </c>
      <c r="K456" s="3">
        <v>2017</v>
      </c>
      <c r="L456" s="3">
        <v>8</v>
      </c>
      <c r="M456" s="3" t="s">
        <v>30</v>
      </c>
      <c r="N456" s="3" t="s">
        <v>30</v>
      </c>
      <c r="O456" s="3" t="s">
        <v>30</v>
      </c>
      <c r="P456" s="3" t="s">
        <v>30</v>
      </c>
      <c r="Q456" s="3" t="s">
        <v>30</v>
      </c>
      <c r="R456" s="3" t="s">
        <v>2829</v>
      </c>
      <c r="S456" s="3">
        <v>138</v>
      </c>
      <c r="T456" s="3" t="s">
        <v>31</v>
      </c>
      <c r="U456" s="3" t="s">
        <v>2830</v>
      </c>
      <c r="V456" s="2">
        <f t="shared" si="7"/>
        <v>2057</v>
      </c>
      <c r="W456" s="2"/>
      <c r="X456" s="2"/>
      <c r="Y456" s="2"/>
      <c r="Z456" s="2"/>
      <c r="AA456" s="2"/>
      <c r="AB456" s="2"/>
      <c r="AC456" s="2"/>
    </row>
    <row r="457" spans="1:29" hidden="1" x14ac:dyDescent="0.35">
      <c r="A457" s="3" t="s">
        <v>2664</v>
      </c>
      <c r="B457" s="3" t="str">
        <f>INDEX('Plant data'!D:D,MATCH($A457,'Plant data'!$A:$A,0))</f>
        <v>Pandoli</v>
      </c>
      <c r="C457" s="3" t="str">
        <f>INDEX('Plant data'!E:E,MATCH($A457,'Plant data'!$A:$A,0))</f>
        <v>Odisha</v>
      </c>
      <c r="D457" s="3" t="str">
        <f>INDEX('Plant data'!F:F,MATCH($A457,'Plant data'!$A:$A,0))</f>
        <v>India</v>
      </c>
      <c r="E457" s="3" t="s">
        <v>3638</v>
      </c>
      <c r="F457" s="3" t="s">
        <v>2921</v>
      </c>
      <c r="G457" s="5" t="s">
        <v>2666</v>
      </c>
      <c r="H457" s="3" t="s">
        <v>29</v>
      </c>
      <c r="I457" s="3" t="s">
        <v>30</v>
      </c>
      <c r="J457" s="3" t="s">
        <v>30</v>
      </c>
      <c r="K457" s="3">
        <v>2017</v>
      </c>
      <c r="L457" s="3">
        <v>8</v>
      </c>
      <c r="M457" s="3" t="s">
        <v>30</v>
      </c>
      <c r="N457" s="3" t="s">
        <v>30</v>
      </c>
      <c r="O457" s="3" t="s">
        <v>30</v>
      </c>
      <c r="P457" s="3" t="s">
        <v>30</v>
      </c>
      <c r="Q457" s="3" t="s">
        <v>30</v>
      </c>
      <c r="R457" s="3" t="s">
        <v>2829</v>
      </c>
      <c r="S457" s="3">
        <v>138</v>
      </c>
      <c r="T457" s="3" t="s">
        <v>31</v>
      </c>
      <c r="U457" s="3" t="s">
        <v>2830</v>
      </c>
      <c r="V457" s="2">
        <f t="shared" si="7"/>
        <v>2057</v>
      </c>
      <c r="W457" s="2"/>
      <c r="X457" s="2"/>
      <c r="Y457" s="2"/>
      <c r="Z457" s="2"/>
      <c r="AA457" s="2"/>
      <c r="AB457" s="2"/>
      <c r="AC457" s="2"/>
    </row>
    <row r="458" spans="1:29" hidden="1" x14ac:dyDescent="0.35">
      <c r="A458" s="3" t="s">
        <v>2664</v>
      </c>
      <c r="B458" s="3" t="str">
        <f>INDEX('Plant data'!D:D,MATCH($A458,'Plant data'!$A:$A,0))</f>
        <v>Pandoli</v>
      </c>
      <c r="C458" s="3" t="str">
        <f>INDEX('Plant data'!E:E,MATCH($A458,'Plant data'!$A:$A,0))</f>
        <v>Odisha</v>
      </c>
      <c r="D458" s="3" t="str">
        <f>INDEX('Plant data'!F:F,MATCH($A458,'Plant data'!$A:$A,0))</f>
        <v>India</v>
      </c>
      <c r="E458" s="3" t="s">
        <v>3639</v>
      </c>
      <c r="F458" s="3" t="s">
        <v>2923</v>
      </c>
      <c r="G458" s="5" t="s">
        <v>2666</v>
      </c>
      <c r="H458" s="3" t="s">
        <v>29</v>
      </c>
      <c r="I458" s="3" t="s">
        <v>30</v>
      </c>
      <c r="J458" s="3" t="s">
        <v>30</v>
      </c>
      <c r="K458" s="3">
        <v>2022</v>
      </c>
      <c r="L458" s="3">
        <v>3</v>
      </c>
      <c r="M458" s="3" t="s">
        <v>30</v>
      </c>
      <c r="N458" s="3" t="s">
        <v>30</v>
      </c>
      <c r="O458" s="3" t="s">
        <v>30</v>
      </c>
      <c r="P458" s="3" t="s">
        <v>30</v>
      </c>
      <c r="Q458" s="3" t="s">
        <v>30</v>
      </c>
      <c r="R458" s="3" t="s">
        <v>2829</v>
      </c>
      <c r="S458" s="3">
        <v>198</v>
      </c>
      <c r="T458" s="3" t="s">
        <v>31</v>
      </c>
      <c r="U458" s="3" t="s">
        <v>2830</v>
      </c>
      <c r="V458" s="2">
        <f t="shared" si="7"/>
        <v>2062</v>
      </c>
      <c r="W458" s="2"/>
      <c r="X458" s="2"/>
      <c r="Y458" s="2"/>
      <c r="Z458" s="2"/>
      <c r="AA458" s="2"/>
      <c r="AB458" s="2"/>
      <c r="AC458" s="2"/>
    </row>
    <row r="459" spans="1:29" hidden="1" x14ac:dyDescent="0.35">
      <c r="A459" s="3" t="s">
        <v>2668</v>
      </c>
      <c r="B459" s="3" t="e">
        <f>INDEX(#REF!,MATCH($A459,#REF!,0))</f>
        <v>#REF!</v>
      </c>
      <c r="C459" s="3" t="e">
        <f>INDEX(#REF!,MATCH($A459,#REF!,0))</f>
        <v>#REF!</v>
      </c>
      <c r="D459" s="3" t="e">
        <f>INDEX(#REF!,MATCH($A459,#REF!,0))</f>
        <v>#REF!</v>
      </c>
      <c r="E459" s="3" t="s">
        <v>3640</v>
      </c>
      <c r="F459" s="3" t="s">
        <v>2799</v>
      </c>
      <c r="G459" s="5" t="s">
        <v>2670</v>
      </c>
      <c r="H459" s="3" t="s">
        <v>313</v>
      </c>
      <c r="I459" s="3">
        <v>2017</v>
      </c>
      <c r="J459" s="3" t="s">
        <v>30</v>
      </c>
      <c r="K459" s="3">
        <v>2025</v>
      </c>
      <c r="L459" s="3">
        <v>0</v>
      </c>
      <c r="M459" s="3" t="s">
        <v>30</v>
      </c>
      <c r="N459" s="3" t="s">
        <v>30</v>
      </c>
      <c r="O459" s="3" t="s">
        <v>30</v>
      </c>
      <c r="P459" s="3" t="s">
        <v>30</v>
      </c>
      <c r="Q459" s="3" t="s">
        <v>30</v>
      </c>
      <c r="R459" s="3" t="s">
        <v>30</v>
      </c>
      <c r="S459" s="3">
        <v>273</v>
      </c>
      <c r="T459" s="3" t="s">
        <v>31</v>
      </c>
      <c r="U459" s="3" t="s">
        <v>2830</v>
      </c>
      <c r="V459" s="2">
        <f t="shared" si="7"/>
        <v>2065</v>
      </c>
      <c r="W459" s="2"/>
      <c r="X459" s="2"/>
      <c r="Y459" s="2"/>
      <c r="Z459" s="2"/>
      <c r="AA459" s="2"/>
      <c r="AB459" s="2"/>
      <c r="AC459" s="2"/>
    </row>
    <row r="460" spans="1:29" hidden="1" x14ac:dyDescent="0.35">
      <c r="A460" s="3" t="s">
        <v>2671</v>
      </c>
      <c r="B460" s="3" t="str">
        <f>INDEX('Plant data'!D:D,MATCH($A460,'Plant data'!$A:$A,0))</f>
        <v>Kamanda</v>
      </c>
      <c r="C460" s="3" t="str">
        <f>INDEX('Plant data'!E:E,MATCH($A460,'Plant data'!$A:$A,0))</f>
        <v>Odisha</v>
      </c>
      <c r="D460" s="3" t="str">
        <f>INDEX('Plant data'!F:F,MATCH($A460,'Plant data'!$A:$A,0))</f>
        <v>India</v>
      </c>
      <c r="E460" s="3" t="s">
        <v>3641</v>
      </c>
      <c r="F460" s="3" t="s">
        <v>2799</v>
      </c>
      <c r="G460" s="5" t="s">
        <v>2673</v>
      </c>
      <c r="H460" s="3" t="s">
        <v>29</v>
      </c>
      <c r="I460" s="3" t="s">
        <v>30</v>
      </c>
      <c r="J460" s="3" t="s">
        <v>30</v>
      </c>
      <c r="K460" s="3" t="s">
        <v>30</v>
      </c>
      <c r="L460" s="3" t="s">
        <v>30</v>
      </c>
      <c r="M460" s="3" t="s">
        <v>30</v>
      </c>
      <c r="N460" s="3" t="s">
        <v>30</v>
      </c>
      <c r="O460" s="3" t="s">
        <v>30</v>
      </c>
      <c r="P460" s="3" t="s">
        <v>30</v>
      </c>
      <c r="Q460" s="3" t="s">
        <v>30</v>
      </c>
      <c r="R460" s="3" t="s">
        <v>2829</v>
      </c>
      <c r="S460" s="3">
        <v>51</v>
      </c>
      <c r="T460" s="3" t="s">
        <v>31</v>
      </c>
      <c r="U460" s="3" t="s">
        <v>2830</v>
      </c>
      <c r="V460" s="2" t="str">
        <f t="shared" si="7"/>
        <v/>
      </c>
      <c r="W460" s="2"/>
      <c r="X460" s="2"/>
      <c r="Y460" s="2"/>
      <c r="Z460" s="2"/>
      <c r="AA460" s="2"/>
      <c r="AB460" s="2"/>
      <c r="AC460" s="2"/>
    </row>
    <row r="461" spans="1:29" hidden="1" x14ac:dyDescent="0.35">
      <c r="A461" s="3" t="s">
        <v>2671</v>
      </c>
      <c r="B461" s="3" t="e">
        <f>INDEX(#REF!,MATCH($A461,#REF!,0))</f>
        <v>#REF!</v>
      </c>
      <c r="C461" s="3" t="e">
        <f>INDEX(#REF!,MATCH($A461,#REF!,0))</f>
        <v>#REF!</v>
      </c>
      <c r="D461" s="3" t="e">
        <f>INDEX(#REF!,MATCH($A461,#REF!,0))</f>
        <v>#REF!</v>
      </c>
      <c r="E461" s="3" t="s">
        <v>3642</v>
      </c>
      <c r="F461" s="3" t="s">
        <v>2904</v>
      </c>
      <c r="G461" s="5" t="s">
        <v>2673</v>
      </c>
      <c r="H461" s="3" t="s">
        <v>313</v>
      </c>
      <c r="I461" s="3">
        <v>2016</v>
      </c>
      <c r="J461" s="3" t="s">
        <v>30</v>
      </c>
      <c r="K461" s="3" t="s">
        <v>30</v>
      </c>
      <c r="L461" s="3" t="s">
        <v>30</v>
      </c>
      <c r="M461" s="3" t="s">
        <v>30</v>
      </c>
      <c r="N461" s="3" t="s">
        <v>30</v>
      </c>
      <c r="O461" s="3" t="s">
        <v>30</v>
      </c>
      <c r="P461" s="3" t="s">
        <v>30</v>
      </c>
      <c r="Q461" s="3" t="s">
        <v>30</v>
      </c>
      <c r="R461" s="3" t="s">
        <v>2829</v>
      </c>
      <c r="S461" s="3">
        <v>261</v>
      </c>
      <c r="T461" s="3" t="s">
        <v>31</v>
      </c>
      <c r="U461" s="3" t="s">
        <v>2830</v>
      </c>
      <c r="V461" s="2" t="str">
        <f t="shared" si="7"/>
        <v/>
      </c>
      <c r="W461" s="2"/>
      <c r="X461" s="2"/>
      <c r="Y461" s="2"/>
      <c r="Z461" s="2"/>
      <c r="AA461" s="2"/>
      <c r="AB461" s="2"/>
      <c r="AC461" s="2"/>
    </row>
    <row r="462" spans="1:29" hidden="1" x14ac:dyDescent="0.35">
      <c r="A462" s="3" t="s">
        <v>2671</v>
      </c>
      <c r="B462" s="3" t="e">
        <f>INDEX(#REF!,MATCH($A462,#REF!,0))</f>
        <v>#REF!</v>
      </c>
      <c r="C462" s="3" t="e">
        <f>INDEX(#REF!,MATCH($A462,#REF!,0))</f>
        <v>#REF!</v>
      </c>
      <c r="D462" s="3" t="e">
        <f>INDEX(#REF!,MATCH($A462,#REF!,0))</f>
        <v>#REF!</v>
      </c>
      <c r="E462" s="3" t="s">
        <v>3643</v>
      </c>
      <c r="F462" s="3" t="s">
        <v>2906</v>
      </c>
      <c r="G462" s="5" t="s">
        <v>2673</v>
      </c>
      <c r="H462" s="3" t="s">
        <v>313</v>
      </c>
      <c r="I462" s="3">
        <v>2016</v>
      </c>
      <c r="J462" s="3" t="s">
        <v>30</v>
      </c>
      <c r="K462" s="3" t="s">
        <v>30</v>
      </c>
      <c r="L462" s="3" t="s">
        <v>30</v>
      </c>
      <c r="M462" s="3" t="s">
        <v>30</v>
      </c>
      <c r="N462" s="3" t="s">
        <v>30</v>
      </c>
      <c r="O462" s="3" t="s">
        <v>30</v>
      </c>
      <c r="P462" s="3" t="s">
        <v>30</v>
      </c>
      <c r="Q462" s="3" t="s">
        <v>30</v>
      </c>
      <c r="R462" s="3" t="s">
        <v>2829</v>
      </c>
      <c r="S462" s="3">
        <v>312</v>
      </c>
      <c r="T462" s="3" t="s">
        <v>31</v>
      </c>
      <c r="U462" s="3" t="s">
        <v>2830</v>
      </c>
      <c r="V462" s="2" t="str">
        <f t="shared" si="7"/>
        <v/>
      </c>
      <c r="W462" s="2"/>
      <c r="X462" s="2"/>
      <c r="Y462" s="2"/>
      <c r="Z462" s="2"/>
      <c r="AA462" s="2"/>
      <c r="AB462" s="2"/>
      <c r="AC462" s="2"/>
    </row>
    <row r="463" spans="1:29" hidden="1" x14ac:dyDescent="0.35">
      <c r="A463" s="3" t="s">
        <v>2671</v>
      </c>
      <c r="B463" s="3" t="str">
        <f>INDEX('Plant data'!D:D,MATCH($A463,'Plant data'!$A:$A,0))</f>
        <v>Kamanda</v>
      </c>
      <c r="C463" s="3" t="str">
        <f>INDEX('Plant data'!E:E,MATCH($A463,'Plant data'!$A:$A,0))</f>
        <v>Odisha</v>
      </c>
      <c r="D463" s="3" t="str">
        <f>INDEX('Plant data'!F:F,MATCH($A463,'Plant data'!$A:$A,0))</f>
        <v>India</v>
      </c>
      <c r="E463" s="3" t="s">
        <v>3644</v>
      </c>
      <c r="F463" s="3" t="s">
        <v>2832</v>
      </c>
      <c r="G463" s="5" t="s">
        <v>2673</v>
      </c>
      <c r="H463" s="3" t="s">
        <v>29</v>
      </c>
      <c r="I463" s="3" t="s">
        <v>30</v>
      </c>
      <c r="J463" s="3" t="s">
        <v>30</v>
      </c>
      <c r="K463" s="3" t="s">
        <v>30</v>
      </c>
      <c r="L463" s="3" t="s">
        <v>30</v>
      </c>
      <c r="M463" s="3" t="s">
        <v>30</v>
      </c>
      <c r="N463" s="3" t="s">
        <v>30</v>
      </c>
      <c r="O463" s="3" t="s">
        <v>30</v>
      </c>
      <c r="P463" s="3" t="s">
        <v>30</v>
      </c>
      <c r="Q463" s="3" t="s">
        <v>30</v>
      </c>
      <c r="R463" s="3" t="s">
        <v>2829</v>
      </c>
      <c r="S463" s="3">
        <v>51</v>
      </c>
      <c r="T463" s="3" t="s">
        <v>31</v>
      </c>
      <c r="U463" s="3" t="s">
        <v>2830</v>
      </c>
      <c r="V463" s="2" t="str">
        <f t="shared" si="7"/>
        <v/>
      </c>
      <c r="W463" s="2"/>
      <c r="X463" s="2"/>
      <c r="Y463" s="2"/>
      <c r="Z463" s="2"/>
      <c r="AA463" s="2"/>
      <c r="AB463" s="2"/>
      <c r="AC463" s="2"/>
    </row>
    <row r="464" spans="1:29" hidden="1" x14ac:dyDescent="0.35">
      <c r="A464" s="3" t="s">
        <v>2671</v>
      </c>
      <c r="B464" s="3" t="str">
        <f>INDEX('Plant data'!D:D,MATCH($A464,'Plant data'!$A:$A,0))</f>
        <v>Kamanda</v>
      </c>
      <c r="C464" s="3" t="str">
        <f>INDEX('Plant data'!E:E,MATCH($A464,'Plant data'!$A:$A,0))</f>
        <v>Odisha</v>
      </c>
      <c r="D464" s="3" t="str">
        <f>INDEX('Plant data'!F:F,MATCH($A464,'Plant data'!$A:$A,0))</f>
        <v>India</v>
      </c>
      <c r="E464" s="3" t="s">
        <v>3645</v>
      </c>
      <c r="F464" s="3" t="s">
        <v>2911</v>
      </c>
      <c r="G464" s="5" t="s">
        <v>2673</v>
      </c>
      <c r="H464" s="3" t="s">
        <v>29</v>
      </c>
      <c r="I464" s="3" t="s">
        <v>30</v>
      </c>
      <c r="J464" s="3" t="s">
        <v>30</v>
      </c>
      <c r="K464" s="3" t="s">
        <v>30</v>
      </c>
      <c r="L464" s="3" t="s">
        <v>30</v>
      </c>
      <c r="M464" s="3" t="s">
        <v>30</v>
      </c>
      <c r="N464" s="3" t="s">
        <v>30</v>
      </c>
      <c r="O464" s="3" t="s">
        <v>30</v>
      </c>
      <c r="P464" s="3" t="s">
        <v>30</v>
      </c>
      <c r="Q464" s="3" t="s">
        <v>30</v>
      </c>
      <c r="R464" s="3" t="s">
        <v>2829</v>
      </c>
      <c r="S464" s="3">
        <v>51</v>
      </c>
      <c r="T464" s="3" t="s">
        <v>31</v>
      </c>
      <c r="U464" s="3" t="s">
        <v>2830</v>
      </c>
      <c r="V464" s="2" t="str">
        <f t="shared" si="7"/>
        <v/>
      </c>
      <c r="W464" s="2"/>
      <c r="X464" s="2"/>
      <c r="Y464" s="2"/>
      <c r="Z464" s="2"/>
      <c r="AA464" s="2"/>
      <c r="AB464" s="2"/>
      <c r="AC464" s="2"/>
    </row>
    <row r="465" spans="1:29" hidden="1" x14ac:dyDescent="0.35">
      <c r="A465" s="3" t="s">
        <v>2671</v>
      </c>
      <c r="B465" s="3" t="str">
        <f>INDEX('Plant data'!D:D,MATCH($A465,'Plant data'!$A:$A,0))</f>
        <v>Kamanda</v>
      </c>
      <c r="C465" s="3" t="str">
        <f>INDEX('Plant data'!E:E,MATCH($A465,'Plant data'!$A:$A,0))</f>
        <v>Odisha</v>
      </c>
      <c r="D465" s="3" t="str">
        <f>INDEX('Plant data'!F:F,MATCH($A465,'Plant data'!$A:$A,0))</f>
        <v>India</v>
      </c>
      <c r="E465" s="3" t="s">
        <v>3646</v>
      </c>
      <c r="F465" s="3" t="s">
        <v>2913</v>
      </c>
      <c r="G465" s="5" t="s">
        <v>2673</v>
      </c>
      <c r="H465" s="3" t="s">
        <v>29</v>
      </c>
      <c r="I465" s="3" t="s">
        <v>30</v>
      </c>
      <c r="J465" s="3" t="s">
        <v>30</v>
      </c>
      <c r="K465" s="3" t="s">
        <v>30</v>
      </c>
      <c r="L465" s="3" t="s">
        <v>30</v>
      </c>
      <c r="M465" s="3" t="s">
        <v>30</v>
      </c>
      <c r="N465" s="3" t="s">
        <v>30</v>
      </c>
      <c r="O465" s="3" t="s">
        <v>30</v>
      </c>
      <c r="P465" s="3" t="s">
        <v>30</v>
      </c>
      <c r="Q465" s="3" t="s">
        <v>30</v>
      </c>
      <c r="R465" s="3" t="s">
        <v>2829</v>
      </c>
      <c r="S465" s="3">
        <v>51</v>
      </c>
      <c r="T465" s="3" t="s">
        <v>31</v>
      </c>
      <c r="U465" s="3" t="s">
        <v>2830</v>
      </c>
      <c r="V465" s="2" t="str">
        <f t="shared" si="7"/>
        <v/>
      </c>
      <c r="W465" s="2"/>
      <c r="X465" s="2"/>
      <c r="Y465" s="2"/>
      <c r="Z465" s="2"/>
      <c r="AA465" s="2"/>
      <c r="AB465" s="2"/>
      <c r="AC465" s="2"/>
    </row>
    <row r="466" spans="1:29" hidden="1" x14ac:dyDescent="0.35">
      <c r="A466" s="3" t="s">
        <v>2671</v>
      </c>
      <c r="B466" s="3" t="str">
        <f>INDEX('Plant data'!D:D,MATCH($A466,'Plant data'!$A:$A,0))</f>
        <v>Kamanda</v>
      </c>
      <c r="C466" s="3" t="str">
        <f>INDEX('Plant data'!E:E,MATCH($A466,'Plant data'!$A:$A,0))</f>
        <v>Odisha</v>
      </c>
      <c r="D466" s="3" t="str">
        <f>INDEX('Plant data'!F:F,MATCH($A466,'Plant data'!$A:$A,0))</f>
        <v>India</v>
      </c>
      <c r="E466" s="3" t="s">
        <v>3647</v>
      </c>
      <c r="F466" s="3" t="s">
        <v>2915</v>
      </c>
      <c r="G466" s="5" t="s">
        <v>2673</v>
      </c>
      <c r="H466" s="3" t="s">
        <v>29</v>
      </c>
      <c r="I466" s="3" t="s">
        <v>30</v>
      </c>
      <c r="J466" s="3" t="s">
        <v>30</v>
      </c>
      <c r="K466" s="3" t="s">
        <v>30</v>
      </c>
      <c r="L466" s="3" t="s">
        <v>30</v>
      </c>
      <c r="M466" s="3" t="s">
        <v>30</v>
      </c>
      <c r="N466" s="3" t="s">
        <v>30</v>
      </c>
      <c r="O466" s="3" t="s">
        <v>30</v>
      </c>
      <c r="P466" s="3" t="s">
        <v>30</v>
      </c>
      <c r="Q466" s="3" t="s">
        <v>30</v>
      </c>
      <c r="R466" s="3" t="s">
        <v>2829</v>
      </c>
      <c r="S466" s="3">
        <v>51</v>
      </c>
      <c r="T466" s="3" t="s">
        <v>31</v>
      </c>
      <c r="U466" s="3" t="s">
        <v>2830</v>
      </c>
      <c r="V466" s="2" t="str">
        <f t="shared" si="7"/>
        <v/>
      </c>
      <c r="W466" s="2"/>
      <c r="X466" s="2"/>
      <c r="Y466" s="2"/>
      <c r="Z466" s="2"/>
      <c r="AA466" s="2"/>
      <c r="AB466" s="2"/>
      <c r="AC466" s="2"/>
    </row>
    <row r="467" spans="1:29" hidden="1" x14ac:dyDescent="0.35">
      <c r="A467" s="3" t="s">
        <v>2671</v>
      </c>
      <c r="B467" s="3" t="str">
        <f>INDEX('Plant data'!D:D,MATCH($A467,'Plant data'!$A:$A,0))</f>
        <v>Kamanda</v>
      </c>
      <c r="C467" s="3" t="str">
        <f>INDEX('Plant data'!E:E,MATCH($A467,'Plant data'!$A:$A,0))</f>
        <v>Odisha</v>
      </c>
      <c r="D467" s="3" t="str">
        <f>INDEX('Plant data'!F:F,MATCH($A467,'Plant data'!$A:$A,0))</f>
        <v>India</v>
      </c>
      <c r="E467" s="3" t="s">
        <v>3648</v>
      </c>
      <c r="F467" s="3" t="s">
        <v>2917</v>
      </c>
      <c r="G467" s="5" t="s">
        <v>2673</v>
      </c>
      <c r="H467" s="3" t="s">
        <v>29</v>
      </c>
      <c r="I467" s="3" t="s">
        <v>30</v>
      </c>
      <c r="J467" s="3" t="s">
        <v>30</v>
      </c>
      <c r="K467" s="3" t="s">
        <v>30</v>
      </c>
      <c r="L467" s="3" t="s">
        <v>30</v>
      </c>
      <c r="M467" s="3" t="s">
        <v>30</v>
      </c>
      <c r="N467" s="3" t="s">
        <v>30</v>
      </c>
      <c r="O467" s="3" t="s">
        <v>30</v>
      </c>
      <c r="P467" s="3" t="s">
        <v>30</v>
      </c>
      <c r="Q467" s="3" t="s">
        <v>30</v>
      </c>
      <c r="R467" s="3" t="s">
        <v>2829</v>
      </c>
      <c r="S467" s="3">
        <v>51</v>
      </c>
      <c r="T467" s="3" t="s">
        <v>31</v>
      </c>
      <c r="U467" s="3" t="s">
        <v>2830</v>
      </c>
      <c r="V467" s="2" t="str">
        <f t="shared" si="7"/>
        <v/>
      </c>
      <c r="W467" s="2"/>
      <c r="X467" s="2"/>
      <c r="Y467" s="2"/>
      <c r="Z467" s="2"/>
      <c r="AA467" s="2"/>
      <c r="AB467" s="2"/>
      <c r="AC467" s="2"/>
    </row>
    <row r="468" spans="1:29" hidden="1" x14ac:dyDescent="0.35">
      <c r="A468" s="3" t="s">
        <v>2671</v>
      </c>
      <c r="B468" s="3" t="str">
        <f>INDEX('Plant data'!D:D,MATCH($A468,'Plant data'!$A:$A,0))</f>
        <v>Kamanda</v>
      </c>
      <c r="C468" s="3" t="str">
        <f>INDEX('Plant data'!E:E,MATCH($A468,'Plant data'!$A:$A,0))</f>
        <v>Odisha</v>
      </c>
      <c r="D468" s="3" t="str">
        <f>INDEX('Plant data'!F:F,MATCH($A468,'Plant data'!$A:$A,0))</f>
        <v>India</v>
      </c>
      <c r="E468" s="3" t="s">
        <v>3649</v>
      </c>
      <c r="F468" s="3" t="s">
        <v>2919</v>
      </c>
      <c r="G468" s="5" t="s">
        <v>2673</v>
      </c>
      <c r="H468" s="3" t="s">
        <v>29</v>
      </c>
      <c r="I468" s="3" t="s">
        <v>30</v>
      </c>
      <c r="J468" s="3" t="s">
        <v>30</v>
      </c>
      <c r="K468" s="3" t="s">
        <v>30</v>
      </c>
      <c r="L468" s="3" t="s">
        <v>30</v>
      </c>
      <c r="M468" s="3" t="s">
        <v>30</v>
      </c>
      <c r="N468" s="3" t="s">
        <v>30</v>
      </c>
      <c r="O468" s="3" t="s">
        <v>30</v>
      </c>
      <c r="P468" s="3" t="s">
        <v>30</v>
      </c>
      <c r="Q468" s="3" t="s">
        <v>30</v>
      </c>
      <c r="R468" s="3" t="s">
        <v>2829</v>
      </c>
      <c r="S468" s="3">
        <v>162</v>
      </c>
      <c r="T468" s="3" t="s">
        <v>31</v>
      </c>
      <c r="U468" s="3" t="s">
        <v>2830</v>
      </c>
      <c r="V468" s="2" t="str">
        <f t="shared" si="7"/>
        <v/>
      </c>
      <c r="W468" s="2"/>
      <c r="X468" s="2"/>
      <c r="Y468" s="2"/>
      <c r="Z468" s="2"/>
      <c r="AA468" s="2"/>
      <c r="AB468" s="2"/>
      <c r="AC468" s="2"/>
    </row>
    <row r="469" spans="1:29" hidden="1" x14ac:dyDescent="0.35">
      <c r="A469" s="3" t="s">
        <v>2671</v>
      </c>
      <c r="B469" s="3" t="str">
        <f>INDEX('Plant data'!D:D,MATCH($A469,'Plant data'!$A:$A,0))</f>
        <v>Kamanda</v>
      </c>
      <c r="C469" s="3" t="str">
        <f>INDEX('Plant data'!E:E,MATCH($A469,'Plant data'!$A:$A,0))</f>
        <v>Odisha</v>
      </c>
      <c r="D469" s="3" t="str">
        <f>INDEX('Plant data'!F:F,MATCH($A469,'Plant data'!$A:$A,0))</f>
        <v>India</v>
      </c>
      <c r="E469" s="3" t="s">
        <v>3650</v>
      </c>
      <c r="F469" s="3" t="s">
        <v>2921</v>
      </c>
      <c r="G469" s="5" t="s">
        <v>2673</v>
      </c>
      <c r="H469" s="3" t="s">
        <v>29</v>
      </c>
      <c r="I469" s="3" t="s">
        <v>30</v>
      </c>
      <c r="J469" s="3" t="s">
        <v>30</v>
      </c>
      <c r="K469" s="3" t="s">
        <v>30</v>
      </c>
      <c r="L469" s="3" t="s">
        <v>30</v>
      </c>
      <c r="M469" s="3" t="s">
        <v>30</v>
      </c>
      <c r="N469" s="3" t="s">
        <v>30</v>
      </c>
      <c r="O469" s="3" t="s">
        <v>30</v>
      </c>
      <c r="P469" s="3" t="s">
        <v>30</v>
      </c>
      <c r="Q469" s="3" t="s">
        <v>30</v>
      </c>
      <c r="R469" s="3" t="s">
        <v>2829</v>
      </c>
      <c r="S469" s="3">
        <v>167</v>
      </c>
      <c r="T469" s="3" t="s">
        <v>31</v>
      </c>
      <c r="U469" s="3" t="s">
        <v>2830</v>
      </c>
      <c r="V469" s="2" t="str">
        <f t="shared" si="7"/>
        <v/>
      </c>
      <c r="W469" s="2"/>
      <c r="X469" s="2"/>
      <c r="Y469" s="2"/>
      <c r="Z469" s="2"/>
      <c r="AA469" s="2"/>
      <c r="AB469" s="2"/>
      <c r="AC469" s="2"/>
    </row>
    <row r="470" spans="1:29" hidden="1" x14ac:dyDescent="0.35">
      <c r="A470" s="3" t="s">
        <v>2671</v>
      </c>
      <c r="B470" s="3" t="e">
        <f>INDEX(#REF!,MATCH($A470,#REF!,0))</f>
        <v>#REF!</v>
      </c>
      <c r="C470" s="3" t="e">
        <f>INDEX(#REF!,MATCH($A470,#REF!,0))</f>
        <v>#REF!</v>
      </c>
      <c r="D470" s="3" t="e">
        <f>INDEX(#REF!,MATCH($A470,#REF!,0))</f>
        <v>#REF!</v>
      </c>
      <c r="E470" s="3" t="s">
        <v>3651</v>
      </c>
      <c r="F470" s="3" t="s">
        <v>2923</v>
      </c>
      <c r="G470" s="5" t="s">
        <v>2673</v>
      </c>
      <c r="H470" s="3" t="s">
        <v>313</v>
      </c>
      <c r="I470" s="3">
        <v>2016</v>
      </c>
      <c r="J470" s="3" t="s">
        <v>30</v>
      </c>
      <c r="K470" s="3" t="s">
        <v>30</v>
      </c>
      <c r="L470" s="3" t="s">
        <v>30</v>
      </c>
      <c r="M470" s="3" t="s">
        <v>30</v>
      </c>
      <c r="N470" s="3" t="s">
        <v>30</v>
      </c>
      <c r="O470" s="3" t="s">
        <v>30</v>
      </c>
      <c r="P470" s="3" t="s">
        <v>30</v>
      </c>
      <c r="Q470" s="3" t="s">
        <v>30</v>
      </c>
      <c r="R470" s="3" t="s">
        <v>2829</v>
      </c>
      <c r="S470" s="3">
        <v>261</v>
      </c>
      <c r="T470" s="3" t="s">
        <v>31</v>
      </c>
      <c r="U470" s="3" t="s">
        <v>2830</v>
      </c>
      <c r="V470" s="2" t="str">
        <f t="shared" si="7"/>
        <v/>
      </c>
      <c r="W470" s="2"/>
      <c r="X470" s="2"/>
      <c r="Y470" s="2"/>
      <c r="Z470" s="2"/>
      <c r="AA470" s="2"/>
      <c r="AB470" s="2"/>
      <c r="AC470" s="2"/>
    </row>
    <row r="471" spans="1:29" hidden="1" x14ac:dyDescent="0.35">
      <c r="A471" s="3" t="s">
        <v>2675</v>
      </c>
      <c r="B471" s="3" t="str">
        <f>INDEX('Plant data'!D:D,MATCH($A471,'Plant data'!$A:$A,0))</f>
        <v>Kharagpur</v>
      </c>
      <c r="C471" s="3" t="str">
        <f>INDEX('Plant data'!E:E,MATCH($A471,'Plant data'!$A:$A,0))</f>
        <v>West Bengal</v>
      </c>
      <c r="D471" s="3" t="str">
        <f>INDEX('Plant data'!F:F,MATCH($A471,'Plant data'!$A:$A,0))</f>
        <v>India</v>
      </c>
      <c r="E471" s="3" t="s">
        <v>3652</v>
      </c>
      <c r="F471" s="3" t="s">
        <v>2799</v>
      </c>
      <c r="G471" s="5" t="s">
        <v>2677</v>
      </c>
      <c r="H471" s="3" t="s">
        <v>29</v>
      </c>
      <c r="I471" s="3" t="s">
        <v>30</v>
      </c>
      <c r="J471" s="3" t="s">
        <v>30</v>
      </c>
      <c r="K471" s="3" t="s">
        <v>30</v>
      </c>
      <c r="L471" s="3" t="s">
        <v>30</v>
      </c>
      <c r="M471" s="3" t="s">
        <v>30</v>
      </c>
      <c r="N471" s="3" t="s">
        <v>30</v>
      </c>
      <c r="O471" s="3" t="s">
        <v>30</v>
      </c>
      <c r="P471" s="3" t="s">
        <v>30</v>
      </c>
      <c r="Q471" s="3" t="s">
        <v>30</v>
      </c>
      <c r="R471" s="3" t="s">
        <v>2829</v>
      </c>
      <c r="S471" s="3">
        <v>38</v>
      </c>
      <c r="T471" s="3" t="s">
        <v>31</v>
      </c>
      <c r="U471" s="3" t="s">
        <v>2830</v>
      </c>
      <c r="V471" s="2" t="str">
        <f t="shared" si="7"/>
        <v/>
      </c>
      <c r="W471" s="2"/>
      <c r="X471" s="2"/>
      <c r="Y471" s="2"/>
      <c r="Z471" s="2"/>
      <c r="AA471" s="2"/>
      <c r="AB471" s="2"/>
      <c r="AC471" s="2"/>
    </row>
    <row r="472" spans="1:29" hidden="1" x14ac:dyDescent="0.35">
      <c r="A472" s="3" t="s">
        <v>2675</v>
      </c>
      <c r="B472" s="3" t="str">
        <f>INDEX('Plant data'!D:D,MATCH($A472,'Plant data'!$A:$A,0))</f>
        <v>Kharagpur</v>
      </c>
      <c r="C472" s="3" t="str">
        <f>INDEX('Plant data'!E:E,MATCH($A472,'Plant data'!$A:$A,0))</f>
        <v>West Bengal</v>
      </c>
      <c r="D472" s="3" t="str">
        <f>INDEX('Plant data'!F:F,MATCH($A472,'Plant data'!$A:$A,0))</f>
        <v>India</v>
      </c>
      <c r="E472" s="3" t="s">
        <v>3653</v>
      </c>
      <c r="F472" s="3" t="s">
        <v>2832</v>
      </c>
      <c r="G472" s="5" t="s">
        <v>2677</v>
      </c>
      <c r="H472" s="3" t="s">
        <v>29</v>
      </c>
      <c r="I472" s="3" t="s">
        <v>30</v>
      </c>
      <c r="J472" s="3" t="s">
        <v>30</v>
      </c>
      <c r="K472" s="3" t="s">
        <v>30</v>
      </c>
      <c r="L472" s="3" t="s">
        <v>30</v>
      </c>
      <c r="M472" s="3" t="s">
        <v>30</v>
      </c>
      <c r="N472" s="3" t="s">
        <v>30</v>
      </c>
      <c r="O472" s="3" t="s">
        <v>30</v>
      </c>
      <c r="P472" s="3" t="s">
        <v>30</v>
      </c>
      <c r="Q472" s="3" t="s">
        <v>30</v>
      </c>
      <c r="R472" s="3" t="s">
        <v>2829</v>
      </c>
      <c r="S472" s="3">
        <v>38</v>
      </c>
      <c r="T472" s="3" t="s">
        <v>31</v>
      </c>
      <c r="U472" s="3" t="s">
        <v>2830</v>
      </c>
      <c r="V472" s="2" t="str">
        <f t="shared" si="7"/>
        <v/>
      </c>
      <c r="W472" s="2"/>
      <c r="X472" s="2"/>
      <c r="Y472" s="2"/>
      <c r="Z472" s="2"/>
      <c r="AA472" s="2"/>
      <c r="AB472" s="2"/>
      <c r="AC472" s="2"/>
    </row>
    <row r="473" spans="1:29" hidden="1" x14ac:dyDescent="0.35">
      <c r="A473" s="3" t="s">
        <v>2675</v>
      </c>
      <c r="B473" s="3" t="str">
        <f>INDEX('Plant data'!D:D,MATCH($A473,'Plant data'!$A:$A,0))</f>
        <v>Kharagpur</v>
      </c>
      <c r="C473" s="3" t="str">
        <f>INDEX('Plant data'!E:E,MATCH($A473,'Plant data'!$A:$A,0))</f>
        <v>West Bengal</v>
      </c>
      <c r="D473" s="3" t="str">
        <f>INDEX('Plant data'!F:F,MATCH($A473,'Plant data'!$A:$A,0))</f>
        <v>India</v>
      </c>
      <c r="E473" s="3" t="s">
        <v>3654</v>
      </c>
      <c r="F473" s="3" t="s">
        <v>2911</v>
      </c>
      <c r="G473" s="5" t="s">
        <v>2677</v>
      </c>
      <c r="H473" s="3" t="s">
        <v>29</v>
      </c>
      <c r="I473" s="3" t="s">
        <v>30</v>
      </c>
      <c r="J473" s="3" t="s">
        <v>30</v>
      </c>
      <c r="K473" s="3" t="s">
        <v>30</v>
      </c>
      <c r="L473" s="3" t="s">
        <v>30</v>
      </c>
      <c r="M473" s="3" t="s">
        <v>30</v>
      </c>
      <c r="N473" s="3" t="s">
        <v>30</v>
      </c>
      <c r="O473" s="3" t="s">
        <v>30</v>
      </c>
      <c r="P473" s="3" t="s">
        <v>30</v>
      </c>
      <c r="Q473" s="3" t="s">
        <v>30</v>
      </c>
      <c r="R473" s="3" t="s">
        <v>2829</v>
      </c>
      <c r="S473" s="3">
        <v>38</v>
      </c>
      <c r="T473" s="3" t="s">
        <v>31</v>
      </c>
      <c r="U473" s="3" t="s">
        <v>2830</v>
      </c>
      <c r="V473" s="2" t="str">
        <f t="shared" si="7"/>
        <v/>
      </c>
      <c r="W473" s="2"/>
      <c r="X473" s="2"/>
      <c r="Y473" s="2"/>
      <c r="Z473" s="2"/>
      <c r="AA473" s="2"/>
      <c r="AB473" s="2"/>
      <c r="AC473" s="2"/>
    </row>
    <row r="474" spans="1:29" hidden="1" x14ac:dyDescent="0.35">
      <c r="A474" s="3" t="s">
        <v>2675</v>
      </c>
      <c r="B474" s="3" t="str">
        <f>INDEX('Plant data'!D:D,MATCH($A474,'Plant data'!$A:$A,0))</f>
        <v>Kharagpur</v>
      </c>
      <c r="C474" s="3" t="str">
        <f>INDEX('Plant data'!E:E,MATCH($A474,'Plant data'!$A:$A,0))</f>
        <v>West Bengal</v>
      </c>
      <c r="D474" s="3" t="str">
        <f>INDEX('Plant data'!F:F,MATCH($A474,'Plant data'!$A:$A,0))</f>
        <v>India</v>
      </c>
      <c r="E474" s="3" t="s">
        <v>3655</v>
      </c>
      <c r="F474" s="3" t="s">
        <v>2913</v>
      </c>
      <c r="G474" s="5" t="s">
        <v>2677</v>
      </c>
      <c r="H474" s="3" t="s">
        <v>29</v>
      </c>
      <c r="I474" s="3" t="s">
        <v>30</v>
      </c>
      <c r="J474" s="3" t="s">
        <v>30</v>
      </c>
      <c r="K474" s="3" t="s">
        <v>30</v>
      </c>
      <c r="L474" s="3" t="s">
        <v>30</v>
      </c>
      <c r="M474" s="3" t="s">
        <v>30</v>
      </c>
      <c r="N474" s="3" t="s">
        <v>30</v>
      </c>
      <c r="O474" s="3" t="s">
        <v>30</v>
      </c>
      <c r="P474" s="3" t="s">
        <v>30</v>
      </c>
      <c r="Q474" s="3" t="s">
        <v>30</v>
      </c>
      <c r="R474" s="3" t="s">
        <v>2829</v>
      </c>
      <c r="S474" s="3">
        <v>38</v>
      </c>
      <c r="T474" s="3" t="s">
        <v>31</v>
      </c>
      <c r="U474" s="3" t="s">
        <v>2830</v>
      </c>
      <c r="V474" s="2" t="str">
        <f t="shared" si="7"/>
        <v/>
      </c>
      <c r="W474" s="2"/>
      <c r="X474" s="2"/>
      <c r="Y474" s="2"/>
      <c r="Z474" s="2"/>
      <c r="AA474" s="2"/>
      <c r="AB474" s="2"/>
      <c r="AC474" s="2"/>
    </row>
    <row r="475" spans="1:29" hidden="1" x14ac:dyDescent="0.35">
      <c r="A475" s="3" t="s">
        <v>2675</v>
      </c>
      <c r="B475" s="3" t="str">
        <f>INDEX('Plant data'!D:D,MATCH($A475,'Plant data'!$A:$A,0))</f>
        <v>Kharagpur</v>
      </c>
      <c r="C475" s="3" t="str">
        <f>INDEX('Plant data'!E:E,MATCH($A475,'Plant data'!$A:$A,0))</f>
        <v>West Bengal</v>
      </c>
      <c r="D475" s="3" t="str">
        <f>INDEX('Plant data'!F:F,MATCH($A475,'Plant data'!$A:$A,0))</f>
        <v>India</v>
      </c>
      <c r="E475" s="3" t="s">
        <v>3656</v>
      </c>
      <c r="F475" s="3" t="s">
        <v>2915</v>
      </c>
      <c r="G475" s="5" t="s">
        <v>2677</v>
      </c>
      <c r="H475" s="3" t="s">
        <v>29</v>
      </c>
      <c r="I475" s="3" t="s">
        <v>30</v>
      </c>
      <c r="J475" s="3" t="s">
        <v>30</v>
      </c>
      <c r="K475" s="3" t="s">
        <v>30</v>
      </c>
      <c r="L475" s="3" t="s">
        <v>30</v>
      </c>
      <c r="M475" s="3" t="s">
        <v>30</v>
      </c>
      <c r="N475" s="3" t="s">
        <v>30</v>
      </c>
      <c r="O475" s="3" t="s">
        <v>30</v>
      </c>
      <c r="P475" s="3" t="s">
        <v>30</v>
      </c>
      <c r="Q475" s="3" t="s">
        <v>30</v>
      </c>
      <c r="R475" s="3" t="s">
        <v>2829</v>
      </c>
      <c r="S475" s="3">
        <v>38</v>
      </c>
      <c r="T475" s="3" t="s">
        <v>31</v>
      </c>
      <c r="U475" s="3" t="s">
        <v>2830</v>
      </c>
      <c r="V475" s="2" t="str">
        <f t="shared" si="7"/>
        <v/>
      </c>
      <c r="W475" s="2"/>
      <c r="X475" s="2"/>
      <c r="Y475" s="2"/>
      <c r="Z475" s="2"/>
      <c r="AA475" s="2"/>
      <c r="AB475" s="2"/>
      <c r="AC475" s="2"/>
    </row>
    <row r="476" spans="1:29" hidden="1" x14ac:dyDescent="0.35">
      <c r="A476" s="3" t="s">
        <v>2675</v>
      </c>
      <c r="B476" s="3" t="str">
        <f>INDEX('Plant data'!D:D,MATCH($A476,'Plant data'!$A:$A,0))</f>
        <v>Kharagpur</v>
      </c>
      <c r="C476" s="3" t="str">
        <f>INDEX('Plant data'!E:E,MATCH($A476,'Plant data'!$A:$A,0))</f>
        <v>West Bengal</v>
      </c>
      <c r="D476" s="3" t="str">
        <f>INDEX('Plant data'!F:F,MATCH($A476,'Plant data'!$A:$A,0))</f>
        <v>India</v>
      </c>
      <c r="E476" s="3" t="s">
        <v>3657</v>
      </c>
      <c r="F476" s="3" t="s">
        <v>2917</v>
      </c>
      <c r="G476" s="5" t="s">
        <v>2677</v>
      </c>
      <c r="H476" s="3" t="s">
        <v>29</v>
      </c>
      <c r="I476" s="3" t="s">
        <v>30</v>
      </c>
      <c r="J476" s="3" t="s">
        <v>30</v>
      </c>
      <c r="K476" s="3" t="s">
        <v>30</v>
      </c>
      <c r="L476" s="3" t="s">
        <v>30</v>
      </c>
      <c r="M476" s="3" t="s">
        <v>30</v>
      </c>
      <c r="N476" s="3" t="s">
        <v>30</v>
      </c>
      <c r="O476" s="3" t="s">
        <v>30</v>
      </c>
      <c r="P476" s="3" t="s">
        <v>30</v>
      </c>
      <c r="Q476" s="3" t="s">
        <v>30</v>
      </c>
      <c r="R476" s="3" t="s">
        <v>2829</v>
      </c>
      <c r="S476" s="3">
        <v>38</v>
      </c>
      <c r="T476" s="3" t="s">
        <v>31</v>
      </c>
      <c r="U476" s="3" t="s">
        <v>2830</v>
      </c>
      <c r="V476" s="2" t="str">
        <f t="shared" si="7"/>
        <v/>
      </c>
      <c r="W476" s="2"/>
      <c r="X476" s="2"/>
      <c r="Y476" s="2"/>
      <c r="Z476" s="2"/>
      <c r="AA476" s="2"/>
      <c r="AB476" s="2"/>
      <c r="AC476" s="2"/>
    </row>
    <row r="477" spans="1:29" hidden="1" x14ac:dyDescent="0.35">
      <c r="A477" s="3" t="s">
        <v>2675</v>
      </c>
      <c r="B477" s="3" t="str">
        <f>INDEX('Plant data'!D:D,MATCH($A477,'Plant data'!$A:$A,0))</f>
        <v>Kharagpur</v>
      </c>
      <c r="C477" s="3" t="str">
        <f>INDEX('Plant data'!E:E,MATCH($A477,'Plant data'!$A:$A,0))</f>
        <v>West Bengal</v>
      </c>
      <c r="D477" s="3" t="str">
        <f>INDEX('Plant data'!F:F,MATCH($A477,'Plant data'!$A:$A,0))</f>
        <v>India</v>
      </c>
      <c r="E477" s="3" t="s">
        <v>3658</v>
      </c>
      <c r="F477" s="3" t="s">
        <v>2919</v>
      </c>
      <c r="G477" s="5" t="s">
        <v>2677</v>
      </c>
      <c r="H477" s="3" t="s">
        <v>29</v>
      </c>
      <c r="I477" s="3" t="s">
        <v>30</v>
      </c>
      <c r="J477" s="3" t="s">
        <v>30</v>
      </c>
      <c r="K477" s="3" t="s">
        <v>30</v>
      </c>
      <c r="L477" s="3" t="s">
        <v>30</v>
      </c>
      <c r="M477" s="3" t="s">
        <v>30</v>
      </c>
      <c r="N477" s="3" t="s">
        <v>30</v>
      </c>
      <c r="O477" s="3" t="s">
        <v>30</v>
      </c>
      <c r="P477" s="3" t="s">
        <v>30</v>
      </c>
      <c r="Q477" s="3" t="s">
        <v>30</v>
      </c>
      <c r="R477" s="3" t="s">
        <v>2829</v>
      </c>
      <c r="S477" s="3">
        <v>133</v>
      </c>
      <c r="T477" s="3" t="s">
        <v>31</v>
      </c>
      <c r="U477" s="3" t="s">
        <v>2830</v>
      </c>
      <c r="V477" s="2" t="str">
        <f t="shared" si="7"/>
        <v/>
      </c>
      <c r="W477" s="2"/>
      <c r="X477" s="2"/>
      <c r="Y477" s="2"/>
      <c r="Z477" s="2"/>
      <c r="AA477" s="2"/>
      <c r="AB477" s="2"/>
      <c r="AC477" s="2"/>
    </row>
    <row r="478" spans="1:29" hidden="1" x14ac:dyDescent="0.35">
      <c r="A478" s="3" t="s">
        <v>2675</v>
      </c>
      <c r="B478" s="3" t="str">
        <f>INDEX('Plant data'!D:D,MATCH($A478,'Plant data'!$A:$A,0))</f>
        <v>Kharagpur</v>
      </c>
      <c r="C478" s="3" t="str">
        <f>INDEX('Plant data'!E:E,MATCH($A478,'Plant data'!$A:$A,0))</f>
        <v>West Bengal</v>
      </c>
      <c r="D478" s="3" t="str">
        <f>INDEX('Plant data'!F:F,MATCH($A478,'Plant data'!$A:$A,0))</f>
        <v>India</v>
      </c>
      <c r="E478" s="3" t="s">
        <v>3659</v>
      </c>
      <c r="F478" s="3" t="s">
        <v>2921</v>
      </c>
      <c r="G478" s="5" t="s">
        <v>2677</v>
      </c>
      <c r="H478" s="3" t="s">
        <v>29</v>
      </c>
      <c r="I478" s="3" t="s">
        <v>30</v>
      </c>
      <c r="J478" s="3" t="s">
        <v>30</v>
      </c>
      <c r="K478" s="3" t="s">
        <v>30</v>
      </c>
      <c r="L478" s="3" t="s">
        <v>30</v>
      </c>
      <c r="M478" s="3" t="s">
        <v>30</v>
      </c>
      <c r="N478" s="3" t="s">
        <v>30</v>
      </c>
      <c r="O478" s="3" t="s">
        <v>30</v>
      </c>
      <c r="P478" s="3" t="s">
        <v>30</v>
      </c>
      <c r="Q478" s="3" t="s">
        <v>30</v>
      </c>
      <c r="R478" s="3" t="s">
        <v>2829</v>
      </c>
      <c r="S478" s="3">
        <v>190</v>
      </c>
      <c r="T478" s="3" t="s">
        <v>31</v>
      </c>
      <c r="U478" s="3" t="s">
        <v>2830</v>
      </c>
      <c r="V478" s="2" t="str">
        <f t="shared" si="7"/>
        <v/>
      </c>
      <c r="W478" s="2"/>
      <c r="X478" s="2"/>
      <c r="Y478" s="2"/>
      <c r="Z478" s="2"/>
      <c r="AA478" s="2"/>
      <c r="AB478" s="2"/>
      <c r="AC478" s="2"/>
    </row>
    <row r="479" spans="1:29" hidden="1" x14ac:dyDescent="0.35">
      <c r="A479" s="3" t="s">
        <v>2675</v>
      </c>
      <c r="B479" s="3" t="str">
        <f>INDEX('Plant data'!D:D,MATCH($A479,'Plant data'!$A:$A,0))</f>
        <v>Kharagpur</v>
      </c>
      <c r="C479" s="3" t="str">
        <f>INDEX('Plant data'!E:E,MATCH($A479,'Plant data'!$A:$A,0))</f>
        <v>West Bengal</v>
      </c>
      <c r="D479" s="3" t="str">
        <f>INDEX('Plant data'!F:F,MATCH($A479,'Plant data'!$A:$A,0))</f>
        <v>India</v>
      </c>
      <c r="E479" s="3" t="s">
        <v>3660</v>
      </c>
      <c r="F479" s="3" t="s">
        <v>2923</v>
      </c>
      <c r="G479" s="5" t="s">
        <v>2677</v>
      </c>
      <c r="H479" s="3" t="s">
        <v>29</v>
      </c>
      <c r="I479" s="3" t="s">
        <v>30</v>
      </c>
      <c r="J479" s="3" t="s">
        <v>30</v>
      </c>
      <c r="K479" s="3" t="s">
        <v>30</v>
      </c>
      <c r="L479" s="3" t="s">
        <v>30</v>
      </c>
      <c r="M479" s="3" t="s">
        <v>30</v>
      </c>
      <c r="N479" s="3" t="s">
        <v>30</v>
      </c>
      <c r="O479" s="3" t="s">
        <v>30</v>
      </c>
      <c r="P479" s="3" t="s">
        <v>30</v>
      </c>
      <c r="Q479" s="3" t="s">
        <v>30</v>
      </c>
      <c r="R479" s="3" t="s">
        <v>2829</v>
      </c>
      <c r="S479" s="3">
        <v>228</v>
      </c>
      <c r="T479" s="3" t="s">
        <v>31</v>
      </c>
      <c r="U479" s="3" t="s">
        <v>2830</v>
      </c>
      <c r="V479" s="2" t="str">
        <f t="shared" si="7"/>
        <v/>
      </c>
      <c r="W479" s="2"/>
      <c r="X479" s="2"/>
      <c r="Y479" s="2"/>
      <c r="Z479" s="2"/>
      <c r="AA479" s="2"/>
      <c r="AB479" s="2"/>
      <c r="AC479" s="2"/>
    </row>
    <row r="480" spans="1:29" hidden="1" x14ac:dyDescent="0.35">
      <c r="A480" s="3" t="s">
        <v>2678</v>
      </c>
      <c r="B480" s="3" t="str">
        <f>INDEX('Plant data'!D:D,MATCH($A480,'Plant data'!$A:$A,0))</f>
        <v>Kharagpur</v>
      </c>
      <c r="C480" s="3" t="str">
        <f>INDEX('Plant data'!E:E,MATCH($A480,'Plant data'!$A:$A,0))</f>
        <v>West Bengal</v>
      </c>
      <c r="D480" s="3" t="str">
        <f>INDEX('Plant data'!F:F,MATCH($A480,'Plant data'!$A:$A,0))</f>
        <v>India</v>
      </c>
      <c r="E480" s="3" t="s">
        <v>3661</v>
      </c>
      <c r="F480" s="3" t="s">
        <v>2786</v>
      </c>
      <c r="G480" s="5" t="s">
        <v>2680</v>
      </c>
      <c r="H480" s="3" t="s">
        <v>29</v>
      </c>
      <c r="I480" s="3">
        <v>2006</v>
      </c>
      <c r="J480" s="3" t="s">
        <v>30</v>
      </c>
      <c r="K480" s="3">
        <v>2021</v>
      </c>
      <c r="L480" s="3">
        <v>4</v>
      </c>
      <c r="M480" s="3" t="s">
        <v>30</v>
      </c>
      <c r="N480" s="3" t="s">
        <v>30</v>
      </c>
      <c r="O480" s="3" t="s">
        <v>30</v>
      </c>
      <c r="P480" s="3" t="s">
        <v>30</v>
      </c>
      <c r="Q480" s="3" t="s">
        <v>30</v>
      </c>
      <c r="R480" s="3" t="s">
        <v>2829</v>
      </c>
      <c r="S480" s="3">
        <v>186</v>
      </c>
      <c r="T480" s="3" t="s">
        <v>31</v>
      </c>
      <c r="U480" s="3" t="s">
        <v>2830</v>
      </c>
      <c r="V480" s="2">
        <f t="shared" si="7"/>
        <v>2061</v>
      </c>
      <c r="W480" s="2"/>
      <c r="X480" s="2"/>
      <c r="Y480" s="2"/>
      <c r="Z480" s="2"/>
      <c r="AA480" s="2"/>
      <c r="AB480" s="2"/>
      <c r="AC480" s="2"/>
    </row>
    <row r="481" spans="1:29" hidden="1" x14ac:dyDescent="0.35">
      <c r="A481" s="3" t="s">
        <v>2678</v>
      </c>
      <c r="B481" s="3" t="str">
        <f>INDEX('Plant data'!D:D,MATCH($A481,'Plant data'!$A:$A,0))</f>
        <v>Kharagpur</v>
      </c>
      <c r="C481" s="3" t="str">
        <f>INDEX('Plant data'!E:E,MATCH($A481,'Plant data'!$A:$A,0))</f>
        <v>West Bengal</v>
      </c>
      <c r="D481" s="3" t="str">
        <f>INDEX('Plant data'!F:F,MATCH($A481,'Plant data'!$A:$A,0))</f>
        <v>India</v>
      </c>
      <c r="E481" s="3" t="s">
        <v>3662</v>
      </c>
      <c r="F481" s="3" t="s">
        <v>2793</v>
      </c>
      <c r="G481" s="5" t="s">
        <v>2680</v>
      </c>
      <c r="H481" s="3" t="s">
        <v>29</v>
      </c>
      <c r="I481" s="3">
        <v>2006</v>
      </c>
      <c r="J481" s="3" t="s">
        <v>30</v>
      </c>
      <c r="K481" s="3">
        <v>2021</v>
      </c>
      <c r="L481" s="3">
        <v>4</v>
      </c>
      <c r="M481" s="3" t="s">
        <v>30</v>
      </c>
      <c r="N481" s="3" t="s">
        <v>30</v>
      </c>
      <c r="O481" s="3" t="s">
        <v>30</v>
      </c>
      <c r="P481" s="3" t="s">
        <v>30</v>
      </c>
      <c r="Q481" s="3" t="s">
        <v>30</v>
      </c>
      <c r="R481" s="3" t="s">
        <v>2829</v>
      </c>
      <c r="S481" s="3">
        <v>186</v>
      </c>
      <c r="T481" s="3" t="s">
        <v>31</v>
      </c>
      <c r="U481" s="3" t="s">
        <v>2830</v>
      </c>
      <c r="V481" s="2">
        <f t="shared" si="7"/>
        <v>2061</v>
      </c>
      <c r="W481" s="2"/>
      <c r="X481" s="2"/>
      <c r="Y481" s="2"/>
      <c r="Z481" s="2"/>
      <c r="AA481" s="2"/>
      <c r="AB481" s="2"/>
      <c r="AC481" s="2"/>
    </row>
    <row r="482" spans="1:29" hidden="1" x14ac:dyDescent="0.35">
      <c r="A482" s="3" t="s">
        <v>2678</v>
      </c>
      <c r="B482" s="3" t="str">
        <f>INDEX('Plant data'!D:D,MATCH($A482,'Plant data'!$A:$A,0))</f>
        <v>Kharagpur</v>
      </c>
      <c r="C482" s="3" t="str">
        <f>INDEX('Plant data'!E:E,MATCH($A482,'Plant data'!$A:$A,0))</f>
        <v>West Bengal</v>
      </c>
      <c r="D482" s="3" t="str">
        <f>INDEX('Plant data'!F:F,MATCH($A482,'Plant data'!$A:$A,0))</f>
        <v>India</v>
      </c>
      <c r="E482" s="3" t="s">
        <v>3663</v>
      </c>
      <c r="F482" s="3" t="s">
        <v>2796</v>
      </c>
      <c r="G482" s="5" t="s">
        <v>2680</v>
      </c>
      <c r="H482" s="3" t="s">
        <v>29</v>
      </c>
      <c r="I482" s="3">
        <v>2006</v>
      </c>
      <c r="J482" s="3" t="s">
        <v>30</v>
      </c>
      <c r="K482" s="3">
        <v>2021</v>
      </c>
      <c r="L482" s="3">
        <v>4</v>
      </c>
      <c r="M482" s="3" t="s">
        <v>30</v>
      </c>
      <c r="N482" s="3" t="s">
        <v>30</v>
      </c>
      <c r="O482" s="3" t="s">
        <v>30</v>
      </c>
      <c r="P482" s="3" t="s">
        <v>30</v>
      </c>
      <c r="Q482" s="3" t="s">
        <v>30</v>
      </c>
      <c r="R482" s="3" t="s">
        <v>2829</v>
      </c>
      <c r="S482" s="3">
        <v>186</v>
      </c>
      <c r="T482" s="3" t="s">
        <v>31</v>
      </c>
      <c r="U482" s="3" t="s">
        <v>2830</v>
      </c>
      <c r="V482" s="2">
        <f t="shared" si="7"/>
        <v>2061</v>
      </c>
      <c r="W482" s="2"/>
      <c r="X482" s="2"/>
      <c r="Y482" s="2"/>
      <c r="Z482" s="2"/>
      <c r="AA482" s="2"/>
      <c r="AB482" s="2"/>
      <c r="AC482" s="2"/>
    </row>
    <row r="483" spans="1:29" hidden="1" x14ac:dyDescent="0.35">
      <c r="A483" s="3" t="s">
        <v>2678</v>
      </c>
      <c r="B483" s="3" t="str">
        <f>INDEX('Plant data'!D:D,MATCH($A483,'Plant data'!$A:$A,0))</f>
        <v>Kharagpur</v>
      </c>
      <c r="C483" s="3" t="str">
        <f>INDEX('Plant data'!E:E,MATCH($A483,'Plant data'!$A:$A,0))</f>
        <v>West Bengal</v>
      </c>
      <c r="D483" s="3" t="str">
        <f>INDEX('Plant data'!F:F,MATCH($A483,'Plant data'!$A:$A,0))</f>
        <v>India</v>
      </c>
      <c r="E483" s="3" t="s">
        <v>3664</v>
      </c>
      <c r="F483" s="3" t="s">
        <v>2940</v>
      </c>
      <c r="G483" s="5" t="s">
        <v>2680</v>
      </c>
      <c r="H483" s="3" t="s">
        <v>29</v>
      </c>
      <c r="I483" s="3">
        <v>2006</v>
      </c>
      <c r="J483" s="3" t="s">
        <v>30</v>
      </c>
      <c r="K483" s="3">
        <v>2021</v>
      </c>
      <c r="L483" s="3">
        <v>4</v>
      </c>
      <c r="M483" s="3" t="s">
        <v>30</v>
      </c>
      <c r="N483" s="3" t="s">
        <v>30</v>
      </c>
      <c r="O483" s="3" t="s">
        <v>30</v>
      </c>
      <c r="P483" s="3" t="s">
        <v>30</v>
      </c>
      <c r="Q483" s="3" t="s">
        <v>30</v>
      </c>
      <c r="R483" s="3" t="s">
        <v>2829</v>
      </c>
      <c r="S483" s="3">
        <v>186</v>
      </c>
      <c r="T483" s="3" t="s">
        <v>31</v>
      </c>
      <c r="U483" s="3" t="s">
        <v>2830</v>
      </c>
      <c r="V483" s="2">
        <f t="shared" si="7"/>
        <v>2061</v>
      </c>
      <c r="W483" s="2"/>
      <c r="X483" s="2"/>
      <c r="Y483" s="2"/>
      <c r="Z483" s="2"/>
      <c r="AA483" s="2"/>
      <c r="AB483" s="2"/>
      <c r="AC483" s="2"/>
    </row>
    <row r="484" spans="1:29" hidden="1" x14ac:dyDescent="0.35">
      <c r="A484" s="3" t="s">
        <v>2678</v>
      </c>
      <c r="B484" s="3" t="str">
        <f>INDEX('Plant data'!D:D,MATCH($A484,'Plant data'!$A:$A,0))</f>
        <v>Kharagpur</v>
      </c>
      <c r="C484" s="3" t="str">
        <f>INDEX('Plant data'!E:E,MATCH($A484,'Plant data'!$A:$A,0))</f>
        <v>West Bengal</v>
      </c>
      <c r="D484" s="3" t="str">
        <f>INDEX('Plant data'!F:F,MATCH($A484,'Plant data'!$A:$A,0))</f>
        <v>India</v>
      </c>
      <c r="E484" s="3" t="s">
        <v>3665</v>
      </c>
      <c r="F484" s="3" t="s">
        <v>2799</v>
      </c>
      <c r="G484" s="5" t="s">
        <v>2680</v>
      </c>
      <c r="H484" s="3" t="s">
        <v>224</v>
      </c>
      <c r="I484" s="3">
        <v>2021</v>
      </c>
      <c r="J484" s="3" t="s">
        <v>30</v>
      </c>
      <c r="K484" s="3" t="s">
        <v>30</v>
      </c>
      <c r="L484" s="3" t="s">
        <v>30</v>
      </c>
      <c r="M484" s="3" t="s">
        <v>30</v>
      </c>
      <c r="N484" s="3" t="s">
        <v>30</v>
      </c>
      <c r="O484" s="3" t="s">
        <v>30</v>
      </c>
      <c r="P484" s="3" t="s">
        <v>30</v>
      </c>
      <c r="Q484" s="3" t="s">
        <v>30</v>
      </c>
      <c r="R484" s="3" t="s">
        <v>2829</v>
      </c>
      <c r="S484" s="3">
        <v>450</v>
      </c>
      <c r="T484" s="3" t="s">
        <v>31</v>
      </c>
      <c r="U484" s="3" t="s">
        <v>2830</v>
      </c>
      <c r="V484" s="2" t="str">
        <f t="shared" si="7"/>
        <v/>
      </c>
      <c r="W484" s="2"/>
      <c r="X484" s="2"/>
      <c r="Y484" s="2"/>
      <c r="Z484" s="2"/>
      <c r="AA484" s="2"/>
      <c r="AB484" s="2"/>
      <c r="AC484" s="2"/>
    </row>
    <row r="485" spans="1:29" hidden="1" x14ac:dyDescent="0.35">
      <c r="A485" s="3" t="s">
        <v>2678</v>
      </c>
      <c r="B485" s="3" t="str">
        <f>INDEX('Plant data'!D:D,MATCH($A485,'Plant data'!$A:$A,0))</f>
        <v>Kharagpur</v>
      </c>
      <c r="C485" s="3" t="str">
        <f>INDEX('Plant data'!E:E,MATCH($A485,'Plant data'!$A:$A,0))</f>
        <v>West Bengal</v>
      </c>
      <c r="D485" s="3" t="str">
        <f>INDEX('Plant data'!F:F,MATCH($A485,'Plant data'!$A:$A,0))</f>
        <v>India</v>
      </c>
      <c r="E485" s="3" t="s">
        <v>3666</v>
      </c>
      <c r="F485" s="3" t="s">
        <v>2832</v>
      </c>
      <c r="G485" s="5" t="s">
        <v>2680</v>
      </c>
      <c r="H485" s="3" t="s">
        <v>224</v>
      </c>
      <c r="I485" s="3">
        <v>2021</v>
      </c>
      <c r="J485" s="3" t="s">
        <v>30</v>
      </c>
      <c r="K485" s="3" t="s">
        <v>30</v>
      </c>
      <c r="L485" s="3" t="s">
        <v>30</v>
      </c>
      <c r="M485" s="3" t="s">
        <v>30</v>
      </c>
      <c r="N485" s="3" t="s">
        <v>30</v>
      </c>
      <c r="O485" s="3" t="s">
        <v>30</v>
      </c>
      <c r="P485" s="3" t="s">
        <v>30</v>
      </c>
      <c r="Q485" s="3" t="s">
        <v>30</v>
      </c>
      <c r="R485" s="3" t="s">
        <v>2829</v>
      </c>
      <c r="S485" s="3">
        <v>450</v>
      </c>
      <c r="T485" s="3" t="s">
        <v>31</v>
      </c>
      <c r="U485" s="3" t="s">
        <v>2830</v>
      </c>
      <c r="V485" s="2" t="str">
        <f t="shared" si="7"/>
        <v/>
      </c>
      <c r="W485" s="2"/>
      <c r="X485" s="2"/>
      <c r="Y485" s="2"/>
      <c r="Z485" s="2"/>
      <c r="AA485" s="2"/>
      <c r="AB485" s="2"/>
      <c r="AC485" s="2"/>
    </row>
    <row r="486" spans="1:29" hidden="1" x14ac:dyDescent="0.35">
      <c r="A486" s="3" t="s">
        <v>3667</v>
      </c>
      <c r="B486" s="3" t="e">
        <f>INDEX(#REF!,MATCH($A486,#REF!,0))</f>
        <v>#REF!</v>
      </c>
      <c r="C486" s="3" t="e">
        <f>INDEX(#REF!,MATCH($A486,#REF!,0))</f>
        <v>#REF!</v>
      </c>
      <c r="D486" s="3" t="e">
        <f>INDEX(#REF!,MATCH($A486,#REF!,0))</f>
        <v>#REF!</v>
      </c>
      <c r="E486" s="3" t="s">
        <v>3668</v>
      </c>
      <c r="F486" s="3" t="s">
        <v>2799</v>
      </c>
      <c r="G486" s="5" t="s">
        <v>3669</v>
      </c>
      <c r="H486" s="3" t="s">
        <v>313</v>
      </c>
      <c r="I486" s="3">
        <v>2021</v>
      </c>
      <c r="J486" s="3" t="s">
        <v>30</v>
      </c>
      <c r="K486" s="3" t="s">
        <v>30</v>
      </c>
      <c r="L486" s="3" t="s">
        <v>30</v>
      </c>
      <c r="M486" s="3" t="s">
        <v>30</v>
      </c>
      <c r="N486" s="3" t="s">
        <v>30</v>
      </c>
      <c r="O486" s="3" t="s">
        <v>30</v>
      </c>
      <c r="P486" s="3" t="s">
        <v>30</v>
      </c>
      <c r="Q486" s="3" t="s">
        <v>30</v>
      </c>
      <c r="R486" s="3" t="s">
        <v>2829</v>
      </c>
      <c r="S486" s="3">
        <v>400</v>
      </c>
      <c r="T486" s="3" t="s">
        <v>31</v>
      </c>
      <c r="U486" s="3" t="s">
        <v>2830</v>
      </c>
      <c r="V486" s="2" t="str">
        <f t="shared" si="7"/>
        <v/>
      </c>
      <c r="W486" s="2"/>
      <c r="X486" s="2"/>
      <c r="Y486" s="2"/>
      <c r="Z486" s="2"/>
      <c r="AA486" s="2"/>
      <c r="AB486" s="2"/>
      <c r="AC486" s="2"/>
    </row>
    <row r="487" spans="1:29" hidden="1" x14ac:dyDescent="0.35">
      <c r="A487" s="3" t="s">
        <v>3667</v>
      </c>
      <c r="B487" s="3" t="e">
        <f>INDEX(#REF!,MATCH($A487,#REF!,0))</f>
        <v>#REF!</v>
      </c>
      <c r="C487" s="3" t="e">
        <f>INDEX(#REF!,MATCH($A487,#REF!,0))</f>
        <v>#REF!</v>
      </c>
      <c r="D487" s="3" t="e">
        <f>INDEX(#REF!,MATCH($A487,#REF!,0))</f>
        <v>#REF!</v>
      </c>
      <c r="E487" s="3" t="s">
        <v>3670</v>
      </c>
      <c r="F487" s="3" t="s">
        <v>2832</v>
      </c>
      <c r="G487" s="5" t="s">
        <v>3669</v>
      </c>
      <c r="H487" s="3" t="s">
        <v>313</v>
      </c>
      <c r="I487" s="3">
        <v>2021</v>
      </c>
      <c r="J487" s="3" t="s">
        <v>30</v>
      </c>
      <c r="K487" s="3" t="s">
        <v>30</v>
      </c>
      <c r="L487" s="3" t="s">
        <v>30</v>
      </c>
      <c r="M487" s="3" t="s">
        <v>30</v>
      </c>
      <c r="N487" s="3" t="s">
        <v>30</v>
      </c>
      <c r="O487" s="3" t="s">
        <v>30</v>
      </c>
      <c r="P487" s="3" t="s">
        <v>30</v>
      </c>
      <c r="Q487" s="3" t="s">
        <v>30</v>
      </c>
      <c r="R487" s="3" t="s">
        <v>2829</v>
      </c>
      <c r="S487" s="3">
        <v>400</v>
      </c>
      <c r="T487" s="3" t="s">
        <v>31</v>
      </c>
      <c r="U487" s="3" t="s">
        <v>2830</v>
      </c>
      <c r="V487" s="2" t="str">
        <f t="shared" si="7"/>
        <v/>
      </c>
      <c r="W487" s="2"/>
      <c r="X487" s="2"/>
      <c r="Y487" s="2"/>
      <c r="Z487" s="2"/>
      <c r="AA487" s="2"/>
      <c r="AB487" s="2"/>
      <c r="AC487" s="2"/>
    </row>
    <row r="488" spans="1:29" hidden="1" x14ac:dyDescent="0.35">
      <c r="A488" s="3" t="s">
        <v>3667</v>
      </c>
      <c r="B488" s="3" t="e">
        <f>INDEX(#REF!,MATCH($A488,#REF!,0))</f>
        <v>#REF!</v>
      </c>
      <c r="C488" s="3" t="e">
        <f>INDEX(#REF!,MATCH($A488,#REF!,0))</f>
        <v>#REF!</v>
      </c>
      <c r="D488" s="3" t="e">
        <f>INDEX(#REF!,MATCH($A488,#REF!,0))</f>
        <v>#REF!</v>
      </c>
      <c r="E488" s="3" t="s">
        <v>3671</v>
      </c>
      <c r="F488" s="3" t="s">
        <v>2911</v>
      </c>
      <c r="G488" s="5" t="s">
        <v>3669</v>
      </c>
      <c r="H488" s="3" t="s">
        <v>313</v>
      </c>
      <c r="I488" s="3">
        <v>2021</v>
      </c>
      <c r="J488" s="3" t="s">
        <v>30</v>
      </c>
      <c r="K488" s="3" t="s">
        <v>30</v>
      </c>
      <c r="L488" s="3" t="s">
        <v>30</v>
      </c>
      <c r="M488" s="3" t="s">
        <v>30</v>
      </c>
      <c r="N488" s="3" t="s">
        <v>30</v>
      </c>
      <c r="O488" s="3" t="s">
        <v>30</v>
      </c>
      <c r="P488" s="3" t="s">
        <v>30</v>
      </c>
      <c r="Q488" s="3" t="s">
        <v>30</v>
      </c>
      <c r="R488" s="3" t="s">
        <v>2829</v>
      </c>
      <c r="S488" s="3">
        <v>400</v>
      </c>
      <c r="T488" s="3" t="s">
        <v>31</v>
      </c>
      <c r="U488" s="3" t="s">
        <v>2830</v>
      </c>
      <c r="V488" s="2" t="str">
        <f t="shared" si="7"/>
        <v/>
      </c>
      <c r="W488" s="2"/>
      <c r="X488" s="2"/>
      <c r="Y488" s="2"/>
      <c r="Z488" s="2"/>
      <c r="AA488" s="2"/>
      <c r="AB488" s="2"/>
      <c r="AC488" s="2"/>
    </row>
    <row r="489" spans="1:29" hidden="1" x14ac:dyDescent="0.35">
      <c r="A489" s="3" t="s">
        <v>3667</v>
      </c>
      <c r="B489" s="3" t="e">
        <f>INDEX(#REF!,MATCH($A489,#REF!,0))</f>
        <v>#REF!</v>
      </c>
      <c r="C489" s="3" t="e">
        <f>INDEX(#REF!,MATCH($A489,#REF!,0))</f>
        <v>#REF!</v>
      </c>
      <c r="D489" s="3" t="e">
        <f>INDEX(#REF!,MATCH($A489,#REF!,0))</f>
        <v>#REF!</v>
      </c>
      <c r="E489" s="3" t="s">
        <v>3672</v>
      </c>
      <c r="F489" s="3" t="s">
        <v>2913</v>
      </c>
      <c r="G489" s="5" t="s">
        <v>3669</v>
      </c>
      <c r="H489" s="3" t="s">
        <v>313</v>
      </c>
      <c r="I489" s="3">
        <v>2021</v>
      </c>
      <c r="J489" s="3" t="s">
        <v>30</v>
      </c>
      <c r="K489" s="3" t="s">
        <v>30</v>
      </c>
      <c r="L489" s="3" t="s">
        <v>30</v>
      </c>
      <c r="M489" s="3" t="s">
        <v>30</v>
      </c>
      <c r="N489" s="3" t="s">
        <v>30</v>
      </c>
      <c r="O489" s="3" t="s">
        <v>30</v>
      </c>
      <c r="P489" s="3" t="s">
        <v>30</v>
      </c>
      <c r="Q489" s="3" t="s">
        <v>30</v>
      </c>
      <c r="R489" s="3" t="s">
        <v>2829</v>
      </c>
      <c r="S489" s="3">
        <v>400</v>
      </c>
      <c r="T489" s="3" t="s">
        <v>31</v>
      </c>
      <c r="U489" s="3" t="s">
        <v>2830</v>
      </c>
      <c r="V489" s="2" t="str">
        <f t="shared" si="7"/>
        <v/>
      </c>
      <c r="W489" s="2"/>
      <c r="X489" s="2"/>
      <c r="Y489" s="2"/>
      <c r="Z489" s="2"/>
      <c r="AA489" s="2"/>
      <c r="AB489" s="2"/>
      <c r="AC489" s="2"/>
    </row>
    <row r="490" spans="1:29" hidden="1" x14ac:dyDescent="0.35">
      <c r="A490" s="3" t="s">
        <v>3667</v>
      </c>
      <c r="B490" s="3" t="e">
        <f>INDEX(#REF!,MATCH($A490,#REF!,0))</f>
        <v>#REF!</v>
      </c>
      <c r="C490" s="3" t="e">
        <f>INDEX(#REF!,MATCH($A490,#REF!,0))</f>
        <v>#REF!</v>
      </c>
      <c r="D490" s="3" t="e">
        <f>INDEX(#REF!,MATCH($A490,#REF!,0))</f>
        <v>#REF!</v>
      </c>
      <c r="E490" s="3" t="s">
        <v>3673</v>
      </c>
      <c r="F490" s="3" t="s">
        <v>2915</v>
      </c>
      <c r="G490" s="5" t="s">
        <v>3669</v>
      </c>
      <c r="H490" s="3" t="s">
        <v>313</v>
      </c>
      <c r="I490" s="3">
        <v>2021</v>
      </c>
      <c r="J490" s="3" t="s">
        <v>30</v>
      </c>
      <c r="K490" s="3" t="s">
        <v>30</v>
      </c>
      <c r="L490" s="3" t="s">
        <v>30</v>
      </c>
      <c r="M490" s="3" t="s">
        <v>30</v>
      </c>
      <c r="N490" s="3" t="s">
        <v>30</v>
      </c>
      <c r="O490" s="3" t="s">
        <v>30</v>
      </c>
      <c r="P490" s="3" t="s">
        <v>30</v>
      </c>
      <c r="Q490" s="3" t="s">
        <v>30</v>
      </c>
      <c r="R490" s="3" t="s">
        <v>2829</v>
      </c>
      <c r="S490" s="3">
        <v>400</v>
      </c>
      <c r="T490" s="3" t="s">
        <v>31</v>
      </c>
      <c r="U490" s="3" t="s">
        <v>2830</v>
      </c>
      <c r="V490" s="2" t="str">
        <f t="shared" si="7"/>
        <v/>
      </c>
      <c r="W490" s="2"/>
      <c r="X490" s="2"/>
      <c r="Y490" s="2"/>
      <c r="Z490" s="2"/>
      <c r="AA490" s="2"/>
      <c r="AB490" s="2"/>
      <c r="AC490" s="2"/>
    </row>
    <row r="491" spans="1:29" hidden="1" x14ac:dyDescent="0.35">
      <c r="A491" s="3" t="s">
        <v>3674</v>
      </c>
      <c r="B491" s="3" t="str">
        <f>INDEX('Plant data'!D:D,MATCH($A491,'Plant data'!$A:$A,0))</f>
        <v>Challakere</v>
      </c>
      <c r="C491" s="3" t="str">
        <f>INDEX('Plant data'!E:E,MATCH($A491,'Plant data'!$A:$A,0))</f>
        <v>Karnataka</v>
      </c>
      <c r="D491" s="3" t="str">
        <f>INDEX('Plant data'!F:F,MATCH($A491,'Plant data'!$A:$A,0))</f>
        <v>India</v>
      </c>
      <c r="E491" s="3" t="s">
        <v>3675</v>
      </c>
      <c r="F491" s="3" t="s">
        <v>2799</v>
      </c>
      <c r="G491" s="5" t="s">
        <v>3676</v>
      </c>
      <c r="H491" s="3" t="s">
        <v>29</v>
      </c>
      <c r="I491" s="3">
        <v>2010</v>
      </c>
      <c r="J491" s="3" t="s">
        <v>30</v>
      </c>
      <c r="K491" s="3" t="s">
        <v>30</v>
      </c>
      <c r="L491" s="3" t="s">
        <v>30</v>
      </c>
      <c r="M491" s="3" t="s">
        <v>30</v>
      </c>
      <c r="N491" s="3" t="s">
        <v>30</v>
      </c>
      <c r="O491" s="3" t="s">
        <v>30</v>
      </c>
      <c r="P491" s="3" t="s">
        <v>30</v>
      </c>
      <c r="Q491" s="3" t="s">
        <v>30</v>
      </c>
      <c r="R491" s="3" t="s">
        <v>2829</v>
      </c>
      <c r="S491" s="3">
        <v>30</v>
      </c>
      <c r="T491" s="3" t="s">
        <v>31</v>
      </c>
      <c r="U491" s="3" t="s">
        <v>2830</v>
      </c>
      <c r="V491" s="2" t="str">
        <f t="shared" si="7"/>
        <v/>
      </c>
      <c r="W491" s="2"/>
      <c r="X491" s="2"/>
      <c r="Y491" s="2"/>
      <c r="Z491" s="2"/>
      <c r="AA491" s="2"/>
      <c r="AB491" s="2"/>
      <c r="AC491" s="2"/>
    </row>
    <row r="492" spans="1:29" hidden="1" x14ac:dyDescent="0.35">
      <c r="A492" s="3" t="s">
        <v>3674</v>
      </c>
      <c r="B492" s="3" t="str">
        <f>INDEX('Plant data'!D:D,MATCH($A492,'Plant data'!$A:$A,0))</f>
        <v>Challakere</v>
      </c>
      <c r="C492" s="3" t="str">
        <f>INDEX('Plant data'!E:E,MATCH($A492,'Plant data'!$A:$A,0))</f>
        <v>Karnataka</v>
      </c>
      <c r="D492" s="3" t="str">
        <f>INDEX('Plant data'!F:F,MATCH($A492,'Plant data'!$A:$A,0))</f>
        <v>India</v>
      </c>
      <c r="E492" s="3" t="s">
        <v>3677</v>
      </c>
      <c r="F492" s="3" t="s">
        <v>2832</v>
      </c>
      <c r="G492" s="5" t="s">
        <v>3676</v>
      </c>
      <c r="H492" s="3" t="s">
        <v>29</v>
      </c>
      <c r="I492" s="3">
        <v>2010</v>
      </c>
      <c r="J492" s="3" t="s">
        <v>30</v>
      </c>
      <c r="K492" s="3" t="s">
        <v>30</v>
      </c>
      <c r="L492" s="3" t="s">
        <v>30</v>
      </c>
      <c r="M492" s="3" t="s">
        <v>30</v>
      </c>
      <c r="N492" s="3" t="s">
        <v>30</v>
      </c>
      <c r="O492" s="3" t="s">
        <v>30</v>
      </c>
      <c r="P492" s="3" t="s">
        <v>30</v>
      </c>
      <c r="Q492" s="3" t="s">
        <v>30</v>
      </c>
      <c r="R492" s="3" t="s">
        <v>2829</v>
      </c>
      <c r="S492" s="3">
        <v>30</v>
      </c>
      <c r="T492" s="3" t="s">
        <v>31</v>
      </c>
      <c r="U492" s="3" t="s">
        <v>2830</v>
      </c>
      <c r="V492" s="2" t="str">
        <f t="shared" si="7"/>
        <v/>
      </c>
      <c r="W492" s="2"/>
      <c r="X492" s="2"/>
      <c r="Y492" s="2"/>
      <c r="Z492" s="2"/>
      <c r="AA492" s="2"/>
      <c r="AB492" s="2"/>
      <c r="AC492" s="2"/>
    </row>
    <row r="493" spans="1:29" hidden="1" x14ac:dyDescent="0.35">
      <c r="A493" s="3" t="s">
        <v>3674</v>
      </c>
      <c r="B493" s="3" t="str">
        <f>INDEX('Plant data'!D:D,MATCH($A493,'Plant data'!$A:$A,0))</f>
        <v>Challakere</v>
      </c>
      <c r="C493" s="3" t="str">
        <f>INDEX('Plant data'!E:E,MATCH($A493,'Plant data'!$A:$A,0))</f>
        <v>Karnataka</v>
      </c>
      <c r="D493" s="3" t="str">
        <f>INDEX('Plant data'!F:F,MATCH($A493,'Plant data'!$A:$A,0))</f>
        <v>India</v>
      </c>
      <c r="E493" s="3" t="s">
        <v>3678</v>
      </c>
      <c r="F493" s="3" t="s">
        <v>2911</v>
      </c>
      <c r="G493" s="5" t="s">
        <v>3676</v>
      </c>
      <c r="H493" s="3" t="s">
        <v>29</v>
      </c>
      <c r="I493" s="3">
        <v>2010</v>
      </c>
      <c r="J493" s="3" t="s">
        <v>30</v>
      </c>
      <c r="K493" s="3" t="s">
        <v>30</v>
      </c>
      <c r="L493" s="3" t="s">
        <v>30</v>
      </c>
      <c r="M493" s="3" t="s">
        <v>30</v>
      </c>
      <c r="N493" s="3" t="s">
        <v>30</v>
      </c>
      <c r="O493" s="3" t="s">
        <v>30</v>
      </c>
      <c r="P493" s="3" t="s">
        <v>30</v>
      </c>
      <c r="Q493" s="3" t="s">
        <v>30</v>
      </c>
      <c r="R493" s="3" t="s">
        <v>2829</v>
      </c>
      <c r="S493" s="3">
        <v>30</v>
      </c>
      <c r="T493" s="3" t="s">
        <v>31</v>
      </c>
      <c r="U493" s="3" t="s">
        <v>2830</v>
      </c>
      <c r="V493" s="2" t="str">
        <f t="shared" si="7"/>
        <v/>
      </c>
      <c r="W493" s="2"/>
      <c r="X493" s="2"/>
      <c r="Y493" s="2"/>
      <c r="Z493" s="2"/>
      <c r="AA493" s="2"/>
      <c r="AB493" s="2"/>
      <c r="AC493" s="2"/>
    </row>
    <row r="494" spans="1:29" hidden="1" x14ac:dyDescent="0.35">
      <c r="A494" s="3" t="s">
        <v>3674</v>
      </c>
      <c r="B494" s="3" t="e">
        <f>INDEX(#REF!,MATCH($A494,#REF!,0))</f>
        <v>#REF!</v>
      </c>
      <c r="C494" s="3" t="e">
        <f>INDEX(#REF!,MATCH($A494,#REF!,0))</f>
        <v>#REF!</v>
      </c>
      <c r="D494" s="3" t="e">
        <f>INDEX(#REF!,MATCH($A494,#REF!,0))</f>
        <v>#REF!</v>
      </c>
      <c r="E494" s="3" t="s">
        <v>3679</v>
      </c>
      <c r="F494" s="3" t="s">
        <v>2913</v>
      </c>
      <c r="G494" s="5" t="s">
        <v>3676</v>
      </c>
      <c r="H494" s="3" t="s">
        <v>313</v>
      </c>
      <c r="I494" s="3">
        <v>2010</v>
      </c>
      <c r="J494" s="3" t="s">
        <v>30</v>
      </c>
      <c r="K494" s="3" t="s">
        <v>30</v>
      </c>
      <c r="L494" s="3" t="s">
        <v>30</v>
      </c>
      <c r="M494" s="3" t="s">
        <v>30</v>
      </c>
      <c r="N494" s="3" t="s">
        <v>30</v>
      </c>
      <c r="O494" s="3" t="s">
        <v>30</v>
      </c>
      <c r="P494" s="3" t="s">
        <v>30</v>
      </c>
      <c r="Q494" s="3" t="s">
        <v>30</v>
      </c>
      <c r="R494" s="3" t="s">
        <v>2829</v>
      </c>
      <c r="S494" s="3">
        <v>145</v>
      </c>
      <c r="T494" s="3" t="s">
        <v>31</v>
      </c>
      <c r="U494" s="3" t="s">
        <v>2830</v>
      </c>
      <c r="V494" s="2" t="str">
        <f t="shared" si="7"/>
        <v/>
      </c>
      <c r="W494" s="2"/>
      <c r="X494" s="2"/>
      <c r="Y494" s="2"/>
      <c r="Z494" s="2"/>
      <c r="AA494" s="2"/>
      <c r="AB494" s="2"/>
      <c r="AC494" s="2"/>
    </row>
    <row r="495" spans="1:29" hidden="1" x14ac:dyDescent="0.35">
      <c r="A495" s="3" t="s">
        <v>3674</v>
      </c>
      <c r="B495" s="3" t="e">
        <f>INDEX(#REF!,MATCH($A495,#REF!,0))</f>
        <v>#REF!</v>
      </c>
      <c r="C495" s="3" t="e">
        <f>INDEX(#REF!,MATCH($A495,#REF!,0))</f>
        <v>#REF!</v>
      </c>
      <c r="D495" s="3" t="e">
        <f>INDEX(#REF!,MATCH($A495,#REF!,0))</f>
        <v>#REF!</v>
      </c>
      <c r="E495" s="3" t="s">
        <v>3680</v>
      </c>
      <c r="F495" s="3" t="s">
        <v>2915</v>
      </c>
      <c r="G495" s="5" t="s">
        <v>3676</v>
      </c>
      <c r="H495" s="3" t="s">
        <v>313</v>
      </c>
      <c r="I495" s="3">
        <v>2010</v>
      </c>
      <c r="J495" s="3" t="s">
        <v>30</v>
      </c>
      <c r="K495" s="3" t="s">
        <v>30</v>
      </c>
      <c r="L495" s="3" t="s">
        <v>30</v>
      </c>
      <c r="M495" s="3" t="s">
        <v>30</v>
      </c>
      <c r="N495" s="3" t="s">
        <v>30</v>
      </c>
      <c r="O495" s="3" t="s">
        <v>30</v>
      </c>
      <c r="P495" s="3" t="s">
        <v>30</v>
      </c>
      <c r="Q495" s="3" t="s">
        <v>30</v>
      </c>
      <c r="R495" s="3" t="s">
        <v>2829</v>
      </c>
      <c r="S495" s="3">
        <v>145</v>
      </c>
      <c r="T495" s="3" t="s">
        <v>31</v>
      </c>
      <c r="U495" s="3" t="s">
        <v>2830</v>
      </c>
      <c r="V495" s="2" t="str">
        <f t="shared" si="7"/>
        <v/>
      </c>
      <c r="W495" s="2"/>
      <c r="X495" s="2"/>
      <c r="Y495" s="2"/>
      <c r="Z495" s="2"/>
      <c r="AA495" s="2"/>
      <c r="AB495" s="2"/>
      <c r="AC495" s="2"/>
    </row>
    <row r="496" spans="1:29" hidden="1" x14ac:dyDescent="0.35">
      <c r="A496" s="3" t="s">
        <v>3674</v>
      </c>
      <c r="B496" s="3" t="e">
        <f>INDEX(#REF!,MATCH($A496,#REF!,0))</f>
        <v>#REF!</v>
      </c>
      <c r="C496" s="3" t="e">
        <f>INDEX(#REF!,MATCH($A496,#REF!,0))</f>
        <v>#REF!</v>
      </c>
      <c r="D496" s="3" t="e">
        <f>INDEX(#REF!,MATCH($A496,#REF!,0))</f>
        <v>#REF!</v>
      </c>
      <c r="E496" s="3" t="s">
        <v>3681</v>
      </c>
      <c r="F496" s="3" t="s">
        <v>2917</v>
      </c>
      <c r="G496" s="5" t="s">
        <v>3676</v>
      </c>
      <c r="H496" s="3" t="s">
        <v>313</v>
      </c>
      <c r="I496" s="3">
        <v>2010</v>
      </c>
      <c r="J496" s="3" t="s">
        <v>30</v>
      </c>
      <c r="K496" s="3" t="s">
        <v>30</v>
      </c>
      <c r="L496" s="3" t="s">
        <v>30</v>
      </c>
      <c r="M496" s="3" t="s">
        <v>30</v>
      </c>
      <c r="N496" s="3" t="s">
        <v>30</v>
      </c>
      <c r="O496" s="3" t="s">
        <v>30</v>
      </c>
      <c r="P496" s="3" t="s">
        <v>30</v>
      </c>
      <c r="Q496" s="3" t="s">
        <v>30</v>
      </c>
      <c r="R496" s="3" t="s">
        <v>2829</v>
      </c>
      <c r="S496" s="3">
        <v>145</v>
      </c>
      <c r="T496" s="3" t="s">
        <v>31</v>
      </c>
      <c r="U496" s="3" t="s">
        <v>2830</v>
      </c>
      <c r="V496" s="2" t="str">
        <f t="shared" si="7"/>
        <v/>
      </c>
      <c r="W496" s="2"/>
      <c r="X496" s="2"/>
      <c r="Y496" s="2"/>
      <c r="Z496" s="2"/>
      <c r="AA496" s="2"/>
      <c r="AB496" s="2"/>
      <c r="AC496" s="2"/>
    </row>
    <row r="497" spans="1:29" hidden="1" x14ac:dyDescent="0.35">
      <c r="A497" s="3" t="s">
        <v>3674</v>
      </c>
      <c r="B497" s="3" t="e">
        <f>INDEX(#REF!,MATCH($A497,#REF!,0))</f>
        <v>#REF!</v>
      </c>
      <c r="C497" s="3" t="e">
        <f>INDEX(#REF!,MATCH($A497,#REF!,0))</f>
        <v>#REF!</v>
      </c>
      <c r="D497" s="3" t="e">
        <f>INDEX(#REF!,MATCH($A497,#REF!,0))</f>
        <v>#REF!</v>
      </c>
      <c r="E497" s="3" t="s">
        <v>3682</v>
      </c>
      <c r="F497" s="3" t="s">
        <v>2919</v>
      </c>
      <c r="G497" s="5" t="s">
        <v>3676</v>
      </c>
      <c r="H497" s="3" t="s">
        <v>313</v>
      </c>
      <c r="I497" s="3">
        <v>2010</v>
      </c>
      <c r="J497" s="3" t="s">
        <v>30</v>
      </c>
      <c r="K497" s="3" t="s">
        <v>30</v>
      </c>
      <c r="L497" s="3" t="s">
        <v>30</v>
      </c>
      <c r="M497" s="3" t="s">
        <v>30</v>
      </c>
      <c r="N497" s="3" t="s">
        <v>30</v>
      </c>
      <c r="O497" s="3" t="s">
        <v>30</v>
      </c>
      <c r="P497" s="3" t="s">
        <v>30</v>
      </c>
      <c r="Q497" s="3" t="s">
        <v>30</v>
      </c>
      <c r="R497" s="3" t="s">
        <v>2829</v>
      </c>
      <c r="S497" s="3">
        <v>145</v>
      </c>
      <c r="T497" s="3" t="s">
        <v>31</v>
      </c>
      <c r="U497" s="3" t="s">
        <v>2830</v>
      </c>
      <c r="V497" s="2" t="str">
        <f t="shared" si="7"/>
        <v/>
      </c>
      <c r="W497" s="2"/>
      <c r="X497" s="2"/>
      <c r="Y497" s="2"/>
      <c r="Z497" s="2"/>
      <c r="AA497" s="2"/>
      <c r="AB497" s="2"/>
      <c r="AC497" s="2"/>
    </row>
    <row r="498" spans="1:29" hidden="1" x14ac:dyDescent="0.35">
      <c r="A498" s="3" t="s">
        <v>3674</v>
      </c>
      <c r="B498" s="3" t="e">
        <f>INDEX(#REF!,MATCH($A498,#REF!,0))</f>
        <v>#REF!</v>
      </c>
      <c r="C498" s="3" t="e">
        <f>INDEX(#REF!,MATCH($A498,#REF!,0))</f>
        <v>#REF!</v>
      </c>
      <c r="D498" s="3" t="e">
        <f>INDEX(#REF!,MATCH($A498,#REF!,0))</f>
        <v>#REF!</v>
      </c>
      <c r="E498" s="3" t="s">
        <v>3683</v>
      </c>
      <c r="F498" s="3" t="s">
        <v>2921</v>
      </c>
      <c r="G498" s="5" t="s">
        <v>3676</v>
      </c>
      <c r="H498" s="3" t="s">
        <v>313</v>
      </c>
      <c r="I498" s="3">
        <v>2010</v>
      </c>
      <c r="J498" s="3" t="s">
        <v>30</v>
      </c>
      <c r="K498" s="3" t="s">
        <v>30</v>
      </c>
      <c r="L498" s="3" t="s">
        <v>30</v>
      </c>
      <c r="M498" s="3" t="s">
        <v>30</v>
      </c>
      <c r="N498" s="3" t="s">
        <v>30</v>
      </c>
      <c r="O498" s="3" t="s">
        <v>30</v>
      </c>
      <c r="P498" s="3" t="s">
        <v>30</v>
      </c>
      <c r="Q498" s="3" t="s">
        <v>30</v>
      </c>
      <c r="R498" s="3" t="s">
        <v>2829</v>
      </c>
      <c r="S498" s="3">
        <v>207</v>
      </c>
      <c r="T498" s="3" t="s">
        <v>31</v>
      </c>
      <c r="U498" s="3" t="s">
        <v>2830</v>
      </c>
      <c r="V498" s="2" t="str">
        <f t="shared" si="7"/>
        <v/>
      </c>
      <c r="W498" s="2"/>
      <c r="X498" s="2"/>
      <c r="Y498" s="2"/>
      <c r="Z498" s="2"/>
      <c r="AA498" s="2"/>
      <c r="AB498" s="2"/>
      <c r="AC498" s="2"/>
    </row>
    <row r="499" spans="1:29" hidden="1" x14ac:dyDescent="0.35">
      <c r="A499" s="3" t="s">
        <v>3674</v>
      </c>
      <c r="B499" s="3" t="e">
        <f>INDEX(#REF!,MATCH($A499,#REF!,0))</f>
        <v>#REF!</v>
      </c>
      <c r="C499" s="3" t="e">
        <f>INDEX(#REF!,MATCH($A499,#REF!,0))</f>
        <v>#REF!</v>
      </c>
      <c r="D499" s="3" t="e">
        <f>INDEX(#REF!,MATCH($A499,#REF!,0))</f>
        <v>#REF!</v>
      </c>
      <c r="E499" s="3" t="s">
        <v>3684</v>
      </c>
      <c r="F499" s="3" t="s">
        <v>2923</v>
      </c>
      <c r="G499" s="5" t="s">
        <v>3676</v>
      </c>
      <c r="H499" s="3" t="s">
        <v>313</v>
      </c>
      <c r="I499" s="3">
        <v>2010</v>
      </c>
      <c r="J499" s="3" t="s">
        <v>30</v>
      </c>
      <c r="K499" s="3" t="s">
        <v>30</v>
      </c>
      <c r="L499" s="3" t="s">
        <v>30</v>
      </c>
      <c r="M499" s="3" t="s">
        <v>30</v>
      </c>
      <c r="N499" s="3" t="s">
        <v>30</v>
      </c>
      <c r="O499" s="3" t="s">
        <v>30</v>
      </c>
      <c r="P499" s="3" t="s">
        <v>30</v>
      </c>
      <c r="Q499" s="3" t="s">
        <v>30</v>
      </c>
      <c r="R499" s="3" t="s">
        <v>2829</v>
      </c>
      <c r="S499" s="3">
        <v>207</v>
      </c>
      <c r="T499" s="3" t="s">
        <v>31</v>
      </c>
      <c r="U499" s="3" t="s">
        <v>2830</v>
      </c>
      <c r="V499" s="2" t="str">
        <f t="shared" si="7"/>
        <v/>
      </c>
      <c r="W499" s="2"/>
      <c r="X499" s="2"/>
      <c r="Y499" s="2"/>
      <c r="Z499" s="2"/>
      <c r="AA499" s="2"/>
      <c r="AB499" s="2"/>
      <c r="AC499" s="2"/>
    </row>
    <row r="500" spans="1:29" hidden="1" x14ac:dyDescent="0.35">
      <c r="A500" s="3" t="s">
        <v>2681</v>
      </c>
      <c r="B500" s="3" t="str">
        <f>INDEX('Plant data'!D:D,MATCH($A500,'Plant data'!$A:$A,0))</f>
        <v>Raghunathpur</v>
      </c>
      <c r="C500" s="3" t="str">
        <f>INDEX('Plant data'!E:E,MATCH($A500,'Plant data'!$A:$A,0))</f>
        <v>West Bengal</v>
      </c>
      <c r="D500" s="3" t="str">
        <f>INDEX('Plant data'!F:F,MATCH($A500,'Plant data'!$A:$A,0))</f>
        <v>India</v>
      </c>
      <c r="E500" s="3" t="s">
        <v>3685</v>
      </c>
      <c r="F500" s="3" t="s">
        <v>2786</v>
      </c>
      <c r="G500" s="5" t="s">
        <v>2683</v>
      </c>
      <c r="H500" s="3" t="s">
        <v>29</v>
      </c>
      <c r="I500" s="3" t="s">
        <v>30</v>
      </c>
      <c r="J500" s="3" t="s">
        <v>30</v>
      </c>
      <c r="K500" s="3" t="s">
        <v>30</v>
      </c>
      <c r="L500" s="3" t="s">
        <v>30</v>
      </c>
      <c r="M500" s="3" t="s">
        <v>30</v>
      </c>
      <c r="N500" s="3" t="s">
        <v>30</v>
      </c>
      <c r="O500" s="3" t="s">
        <v>30</v>
      </c>
      <c r="P500" s="3" t="s">
        <v>30</v>
      </c>
      <c r="Q500" s="3" t="s">
        <v>3686</v>
      </c>
      <c r="R500" s="3" t="s">
        <v>2829</v>
      </c>
      <c r="S500" s="3">
        <v>32</v>
      </c>
      <c r="T500" s="3" t="s">
        <v>31</v>
      </c>
      <c r="U500" s="3" t="s">
        <v>2830</v>
      </c>
      <c r="V500" s="2" t="str">
        <f t="shared" si="7"/>
        <v/>
      </c>
      <c r="W500" s="2"/>
      <c r="X500" s="2"/>
      <c r="Y500" s="2"/>
      <c r="Z500" s="2"/>
      <c r="AA500" s="2"/>
      <c r="AB500" s="2"/>
      <c r="AC500" s="2"/>
    </row>
    <row r="501" spans="1:29" hidden="1" x14ac:dyDescent="0.35">
      <c r="A501" s="3" t="s">
        <v>2681</v>
      </c>
      <c r="B501" s="3" t="str">
        <f>INDEX('Plant data'!D:D,MATCH($A501,'Plant data'!$A:$A,0))</f>
        <v>Raghunathpur</v>
      </c>
      <c r="C501" s="3" t="str">
        <f>INDEX('Plant data'!E:E,MATCH($A501,'Plant data'!$A:$A,0))</f>
        <v>West Bengal</v>
      </c>
      <c r="D501" s="3" t="str">
        <f>INDEX('Plant data'!F:F,MATCH($A501,'Plant data'!$A:$A,0))</f>
        <v>India</v>
      </c>
      <c r="E501" s="3" t="s">
        <v>3687</v>
      </c>
      <c r="F501" s="3" t="s">
        <v>2793</v>
      </c>
      <c r="G501" s="5" t="s">
        <v>2683</v>
      </c>
      <c r="H501" s="3" t="s">
        <v>29</v>
      </c>
      <c r="I501" s="3" t="s">
        <v>30</v>
      </c>
      <c r="J501" s="3" t="s">
        <v>30</v>
      </c>
      <c r="K501" s="3" t="s">
        <v>30</v>
      </c>
      <c r="L501" s="3" t="s">
        <v>30</v>
      </c>
      <c r="M501" s="3" t="s">
        <v>30</v>
      </c>
      <c r="N501" s="3" t="s">
        <v>30</v>
      </c>
      <c r="O501" s="3" t="s">
        <v>30</v>
      </c>
      <c r="P501" s="3" t="s">
        <v>30</v>
      </c>
      <c r="Q501" s="3" t="s">
        <v>3686</v>
      </c>
      <c r="R501" s="3" t="s">
        <v>2829</v>
      </c>
      <c r="S501" s="3">
        <v>32</v>
      </c>
      <c r="T501" s="3" t="s">
        <v>31</v>
      </c>
      <c r="U501" s="3" t="s">
        <v>2830</v>
      </c>
      <c r="V501" s="2" t="str">
        <f t="shared" si="7"/>
        <v/>
      </c>
      <c r="W501" s="2"/>
      <c r="X501" s="2"/>
      <c r="Y501" s="2"/>
      <c r="Z501" s="2"/>
      <c r="AA501" s="2"/>
      <c r="AB501" s="2"/>
      <c r="AC501" s="2"/>
    </row>
    <row r="502" spans="1:29" hidden="1" x14ac:dyDescent="0.35">
      <c r="A502" s="3" t="s">
        <v>2681</v>
      </c>
      <c r="B502" s="3" t="str">
        <f>INDEX('Plant data'!D:D,MATCH($A502,'Plant data'!$A:$A,0))</f>
        <v>Raghunathpur</v>
      </c>
      <c r="C502" s="3" t="str">
        <f>INDEX('Plant data'!E:E,MATCH($A502,'Plant data'!$A:$A,0))</f>
        <v>West Bengal</v>
      </c>
      <c r="D502" s="3" t="str">
        <f>INDEX('Plant data'!F:F,MATCH($A502,'Plant data'!$A:$A,0))</f>
        <v>India</v>
      </c>
      <c r="E502" s="3" t="s">
        <v>3688</v>
      </c>
      <c r="F502" s="3" t="s">
        <v>2796</v>
      </c>
      <c r="G502" s="5" t="s">
        <v>2683</v>
      </c>
      <c r="H502" s="3" t="s">
        <v>29</v>
      </c>
      <c r="I502" s="3" t="s">
        <v>30</v>
      </c>
      <c r="J502" s="3" t="s">
        <v>30</v>
      </c>
      <c r="K502" s="3" t="s">
        <v>30</v>
      </c>
      <c r="L502" s="3" t="s">
        <v>30</v>
      </c>
      <c r="M502" s="3" t="s">
        <v>30</v>
      </c>
      <c r="N502" s="3" t="s">
        <v>30</v>
      </c>
      <c r="O502" s="3" t="s">
        <v>30</v>
      </c>
      <c r="P502" s="3" t="s">
        <v>30</v>
      </c>
      <c r="Q502" s="3" t="s">
        <v>3686</v>
      </c>
      <c r="R502" s="3" t="s">
        <v>2829</v>
      </c>
      <c r="S502" s="3">
        <v>32</v>
      </c>
      <c r="T502" s="3" t="s">
        <v>31</v>
      </c>
      <c r="U502" s="3" t="s">
        <v>2830</v>
      </c>
      <c r="V502" s="2" t="str">
        <f t="shared" si="7"/>
        <v/>
      </c>
      <c r="W502" s="2"/>
      <c r="X502" s="2"/>
      <c r="Y502" s="2"/>
      <c r="Z502" s="2"/>
      <c r="AA502" s="2"/>
      <c r="AB502" s="2"/>
      <c r="AC502" s="2"/>
    </row>
    <row r="503" spans="1:29" hidden="1" x14ac:dyDescent="0.35">
      <c r="A503" s="3" t="s">
        <v>2681</v>
      </c>
      <c r="B503" s="3" t="str">
        <f>INDEX('Plant data'!D:D,MATCH($A503,'Plant data'!$A:$A,0))</f>
        <v>Raghunathpur</v>
      </c>
      <c r="C503" s="3" t="str">
        <f>INDEX('Plant data'!E:E,MATCH($A503,'Plant data'!$A:$A,0))</f>
        <v>West Bengal</v>
      </c>
      <c r="D503" s="3" t="str">
        <f>INDEX('Plant data'!F:F,MATCH($A503,'Plant data'!$A:$A,0))</f>
        <v>India</v>
      </c>
      <c r="E503" s="3" t="s">
        <v>3689</v>
      </c>
      <c r="F503" s="3" t="s">
        <v>2940</v>
      </c>
      <c r="G503" s="5" t="s">
        <v>2683</v>
      </c>
      <c r="H503" s="3" t="s">
        <v>29</v>
      </c>
      <c r="I503" s="3" t="s">
        <v>30</v>
      </c>
      <c r="J503" s="3" t="s">
        <v>30</v>
      </c>
      <c r="K503" s="3" t="s">
        <v>30</v>
      </c>
      <c r="L503" s="3" t="s">
        <v>30</v>
      </c>
      <c r="M503" s="3" t="s">
        <v>30</v>
      </c>
      <c r="N503" s="3" t="s">
        <v>30</v>
      </c>
      <c r="O503" s="3" t="s">
        <v>30</v>
      </c>
      <c r="P503" s="3" t="s">
        <v>30</v>
      </c>
      <c r="Q503" s="3" t="s">
        <v>3686</v>
      </c>
      <c r="R503" s="3" t="s">
        <v>2829</v>
      </c>
      <c r="S503" s="3">
        <v>32</v>
      </c>
      <c r="T503" s="3" t="s">
        <v>31</v>
      </c>
      <c r="U503" s="3" t="s">
        <v>2830</v>
      </c>
      <c r="V503" s="2" t="str">
        <f t="shared" si="7"/>
        <v/>
      </c>
      <c r="W503" s="2"/>
      <c r="X503" s="2"/>
      <c r="Y503" s="2"/>
      <c r="Z503" s="2"/>
      <c r="AA503" s="2"/>
      <c r="AB503" s="2"/>
      <c r="AC503" s="2"/>
    </row>
    <row r="504" spans="1:29" hidden="1" x14ac:dyDescent="0.35">
      <c r="A504" s="3" t="s">
        <v>2681</v>
      </c>
      <c r="B504" s="3" t="str">
        <f>INDEX('Plant data'!D:D,MATCH($A504,'Plant data'!$A:$A,0))</f>
        <v>Raghunathpur</v>
      </c>
      <c r="C504" s="3" t="str">
        <f>INDEX('Plant data'!E:E,MATCH($A504,'Plant data'!$A:$A,0))</f>
        <v>West Bengal</v>
      </c>
      <c r="D504" s="3" t="str">
        <f>INDEX('Plant data'!F:F,MATCH($A504,'Plant data'!$A:$A,0))</f>
        <v>India</v>
      </c>
      <c r="E504" s="3" t="s">
        <v>3690</v>
      </c>
      <c r="F504" s="3" t="s">
        <v>2987</v>
      </c>
      <c r="G504" s="5" t="s">
        <v>2683</v>
      </c>
      <c r="H504" s="3" t="s">
        <v>29</v>
      </c>
      <c r="I504" s="3">
        <v>2013</v>
      </c>
      <c r="J504" s="3" t="s">
        <v>30</v>
      </c>
      <c r="K504" s="3" t="s">
        <v>30</v>
      </c>
      <c r="L504" s="3" t="s">
        <v>30</v>
      </c>
      <c r="M504" s="3" t="s">
        <v>30</v>
      </c>
      <c r="N504" s="3" t="s">
        <v>30</v>
      </c>
      <c r="O504" s="3" t="s">
        <v>30</v>
      </c>
      <c r="P504" s="3" t="s">
        <v>30</v>
      </c>
      <c r="Q504" s="3" t="s">
        <v>30</v>
      </c>
      <c r="R504" s="3" t="s">
        <v>2829</v>
      </c>
      <c r="S504" s="3">
        <v>112</v>
      </c>
      <c r="T504" s="3" t="s">
        <v>31</v>
      </c>
      <c r="U504" s="3" t="s">
        <v>2830</v>
      </c>
      <c r="V504" s="2" t="str">
        <f t="shared" si="7"/>
        <v/>
      </c>
      <c r="W504" s="2"/>
      <c r="X504" s="2"/>
      <c r="Y504" s="2"/>
      <c r="Z504" s="2"/>
      <c r="AA504" s="2"/>
      <c r="AB504" s="2"/>
      <c r="AC504" s="2"/>
    </row>
    <row r="505" spans="1:29" hidden="1" x14ac:dyDescent="0.35">
      <c r="A505" s="3" t="s">
        <v>2681</v>
      </c>
      <c r="B505" s="3" t="str">
        <f>INDEX('Plant data'!D:D,MATCH($A505,'Plant data'!$A:$A,0))</f>
        <v>Raghunathpur</v>
      </c>
      <c r="C505" s="3" t="str">
        <f>INDEX('Plant data'!E:E,MATCH($A505,'Plant data'!$A:$A,0))</f>
        <v>West Bengal</v>
      </c>
      <c r="D505" s="3" t="str">
        <f>INDEX('Plant data'!F:F,MATCH($A505,'Plant data'!$A:$A,0))</f>
        <v>India</v>
      </c>
      <c r="E505" s="3" t="s">
        <v>3691</v>
      </c>
      <c r="F505" s="3" t="s">
        <v>3026</v>
      </c>
      <c r="G505" s="5" t="s">
        <v>2683</v>
      </c>
      <c r="H505" s="3" t="s">
        <v>29</v>
      </c>
      <c r="I505" s="3">
        <v>2013</v>
      </c>
      <c r="J505" s="3" t="s">
        <v>30</v>
      </c>
      <c r="K505" s="3" t="s">
        <v>30</v>
      </c>
      <c r="L505" s="3" t="s">
        <v>30</v>
      </c>
      <c r="M505" s="3" t="s">
        <v>30</v>
      </c>
      <c r="N505" s="3" t="s">
        <v>30</v>
      </c>
      <c r="O505" s="3" t="s">
        <v>30</v>
      </c>
      <c r="P505" s="3" t="s">
        <v>30</v>
      </c>
      <c r="Q505" s="3" t="s">
        <v>30</v>
      </c>
      <c r="R505" s="3" t="s">
        <v>2829</v>
      </c>
      <c r="S505" s="3">
        <v>112</v>
      </c>
      <c r="T505" s="3" t="s">
        <v>31</v>
      </c>
      <c r="U505" s="3" t="s">
        <v>2830</v>
      </c>
      <c r="V505" s="2" t="str">
        <f t="shared" si="7"/>
        <v/>
      </c>
      <c r="W505" s="2"/>
      <c r="X505" s="2"/>
      <c r="Y505" s="2"/>
      <c r="Z505" s="2"/>
      <c r="AA505" s="2"/>
      <c r="AB505" s="2"/>
      <c r="AC505" s="2"/>
    </row>
    <row r="506" spans="1:29" hidden="1" x14ac:dyDescent="0.35">
      <c r="A506" s="3" t="s">
        <v>2681</v>
      </c>
      <c r="B506" s="3" t="str">
        <f>INDEX('Plant data'!D:D,MATCH($A506,'Plant data'!$A:$A,0))</f>
        <v>Raghunathpur</v>
      </c>
      <c r="C506" s="3" t="str">
        <f>INDEX('Plant data'!E:E,MATCH($A506,'Plant data'!$A:$A,0))</f>
        <v>West Bengal</v>
      </c>
      <c r="D506" s="3" t="str">
        <f>INDEX('Plant data'!F:F,MATCH($A506,'Plant data'!$A:$A,0))</f>
        <v>India</v>
      </c>
      <c r="E506" s="3" t="s">
        <v>3692</v>
      </c>
      <c r="F506" s="3" t="s">
        <v>3056</v>
      </c>
      <c r="G506" s="5" t="s">
        <v>2683</v>
      </c>
      <c r="H506" s="3" t="s">
        <v>29</v>
      </c>
      <c r="I506" s="3">
        <v>2013</v>
      </c>
      <c r="J506" s="3" t="s">
        <v>30</v>
      </c>
      <c r="K506" s="3" t="s">
        <v>30</v>
      </c>
      <c r="L506" s="3" t="s">
        <v>30</v>
      </c>
      <c r="M506" s="3" t="s">
        <v>30</v>
      </c>
      <c r="N506" s="3" t="s">
        <v>30</v>
      </c>
      <c r="O506" s="3" t="s">
        <v>30</v>
      </c>
      <c r="P506" s="3" t="s">
        <v>30</v>
      </c>
      <c r="Q506" s="3" t="s">
        <v>30</v>
      </c>
      <c r="R506" s="3" t="s">
        <v>2829</v>
      </c>
      <c r="S506" s="3">
        <v>192</v>
      </c>
      <c r="T506" s="3" t="s">
        <v>31</v>
      </c>
      <c r="U506" s="3" t="s">
        <v>2830</v>
      </c>
      <c r="V506" s="2" t="str">
        <f t="shared" si="7"/>
        <v/>
      </c>
      <c r="W506" s="2"/>
      <c r="X506" s="2"/>
      <c r="Y506" s="2"/>
      <c r="Z506" s="2"/>
      <c r="AA506" s="2"/>
      <c r="AB506" s="2"/>
      <c r="AC506" s="2"/>
    </row>
    <row r="507" spans="1:29" hidden="1" x14ac:dyDescent="0.35">
      <c r="A507" s="3" t="s">
        <v>2681</v>
      </c>
      <c r="B507" s="3" t="e">
        <f>INDEX(#REF!,MATCH($A507,#REF!,0))</f>
        <v>#REF!</v>
      </c>
      <c r="C507" s="3" t="e">
        <f>INDEX(#REF!,MATCH($A507,#REF!,0))</f>
        <v>#REF!</v>
      </c>
      <c r="D507" s="3" t="e">
        <f>INDEX(#REF!,MATCH($A507,#REF!,0))</f>
        <v>#REF!</v>
      </c>
      <c r="E507" s="3" t="s">
        <v>3693</v>
      </c>
      <c r="F507" s="3" t="s">
        <v>2799</v>
      </c>
      <c r="G507" s="5" t="s">
        <v>2683</v>
      </c>
      <c r="H507" s="3" t="s">
        <v>313</v>
      </c>
      <c r="I507" s="3">
        <v>2016</v>
      </c>
      <c r="J507" s="3" t="s">
        <v>30</v>
      </c>
      <c r="K507" s="3" t="s">
        <v>30</v>
      </c>
      <c r="L507" s="3" t="s">
        <v>30</v>
      </c>
      <c r="M507" s="3" t="s">
        <v>30</v>
      </c>
      <c r="N507" s="3" t="s">
        <v>30</v>
      </c>
      <c r="O507" s="3" t="s">
        <v>30</v>
      </c>
      <c r="P507" s="3" t="s">
        <v>30</v>
      </c>
      <c r="Q507" s="3" t="s">
        <v>30</v>
      </c>
      <c r="R507" s="3" t="s">
        <v>2829</v>
      </c>
      <c r="S507" s="3">
        <v>238</v>
      </c>
      <c r="T507" s="3" t="s">
        <v>31</v>
      </c>
      <c r="U507" s="3" t="s">
        <v>2830</v>
      </c>
      <c r="V507" s="2" t="str">
        <f t="shared" si="7"/>
        <v/>
      </c>
      <c r="W507" s="2"/>
      <c r="X507" s="2"/>
      <c r="Y507" s="2"/>
      <c r="Z507" s="2"/>
      <c r="AA507" s="2"/>
      <c r="AB507" s="2"/>
      <c r="AC507" s="2"/>
    </row>
    <row r="508" spans="1:29" hidden="1" x14ac:dyDescent="0.35">
      <c r="A508" s="3" t="s">
        <v>2684</v>
      </c>
      <c r="B508" s="3" t="str">
        <f>INDEX('Plant data'!D:D,MATCH($A508,'Plant data'!$A:$A,0))</f>
        <v>Tilda</v>
      </c>
      <c r="C508" s="3" t="str">
        <f>INDEX('Plant data'!E:E,MATCH($A508,'Plant data'!$A:$A,0))</f>
        <v>Chhattisgarh</v>
      </c>
      <c r="D508" s="3" t="str">
        <f>INDEX('Plant data'!F:F,MATCH($A508,'Plant data'!$A:$A,0))</f>
        <v>India</v>
      </c>
      <c r="E508" s="3" t="s">
        <v>3694</v>
      </c>
      <c r="F508" s="3" t="s">
        <v>2799</v>
      </c>
      <c r="G508" s="5" t="s">
        <v>2686</v>
      </c>
      <c r="H508" s="3" t="s">
        <v>29</v>
      </c>
      <c r="I508" s="3">
        <v>2010</v>
      </c>
      <c r="J508" s="3" t="s">
        <v>30</v>
      </c>
      <c r="K508" s="3">
        <v>2013</v>
      </c>
      <c r="L508" s="3">
        <v>12</v>
      </c>
      <c r="M508" s="3" t="s">
        <v>30</v>
      </c>
      <c r="N508" s="3" t="s">
        <v>30</v>
      </c>
      <c r="O508" s="3" t="s">
        <v>30</v>
      </c>
      <c r="P508" s="3" t="s">
        <v>30</v>
      </c>
      <c r="Q508" s="3" t="s">
        <v>30</v>
      </c>
      <c r="R508" s="3" t="s">
        <v>2829</v>
      </c>
      <c r="S508" s="3">
        <v>150</v>
      </c>
      <c r="T508" s="3" t="s">
        <v>31</v>
      </c>
      <c r="U508" s="3" t="s">
        <v>2830</v>
      </c>
      <c r="V508" s="2">
        <f t="shared" si="7"/>
        <v>2053</v>
      </c>
      <c r="W508" s="2"/>
      <c r="X508" s="2"/>
      <c r="Y508" s="2"/>
      <c r="Z508" s="2"/>
      <c r="AA508" s="2"/>
      <c r="AB508" s="2"/>
      <c r="AC508" s="2"/>
    </row>
    <row r="509" spans="1:29" hidden="1" x14ac:dyDescent="0.35">
      <c r="A509" s="3" t="s">
        <v>2684</v>
      </c>
      <c r="B509" s="3" t="str">
        <f>INDEX('Plant data'!D:D,MATCH($A509,'Plant data'!$A:$A,0))</f>
        <v>Tilda</v>
      </c>
      <c r="C509" s="3" t="str">
        <f>INDEX('Plant data'!E:E,MATCH($A509,'Plant data'!$A:$A,0))</f>
        <v>Chhattisgarh</v>
      </c>
      <c r="D509" s="3" t="str">
        <f>INDEX('Plant data'!F:F,MATCH($A509,'Plant data'!$A:$A,0))</f>
        <v>India</v>
      </c>
      <c r="E509" s="3" t="s">
        <v>3695</v>
      </c>
      <c r="F509" s="3" t="s">
        <v>2832</v>
      </c>
      <c r="G509" s="5" t="s">
        <v>2686</v>
      </c>
      <c r="H509" s="3" t="s">
        <v>29</v>
      </c>
      <c r="I509" s="3">
        <v>2010</v>
      </c>
      <c r="J509" s="3" t="s">
        <v>30</v>
      </c>
      <c r="K509" s="3">
        <v>2018</v>
      </c>
      <c r="L509" s="3">
        <v>7</v>
      </c>
      <c r="M509" s="3" t="s">
        <v>30</v>
      </c>
      <c r="N509" s="3" t="s">
        <v>30</v>
      </c>
      <c r="O509" s="3" t="s">
        <v>30</v>
      </c>
      <c r="P509" s="3" t="s">
        <v>30</v>
      </c>
      <c r="Q509" s="3" t="s">
        <v>30</v>
      </c>
      <c r="R509" s="3" t="s">
        <v>2829</v>
      </c>
      <c r="S509" s="3">
        <v>150</v>
      </c>
      <c r="T509" s="3" t="s">
        <v>31</v>
      </c>
      <c r="U509" s="3" t="s">
        <v>2830</v>
      </c>
      <c r="V509" s="2">
        <f t="shared" si="7"/>
        <v>2058</v>
      </c>
      <c r="W509" s="2"/>
      <c r="X509" s="2"/>
      <c r="Y509" s="2"/>
      <c r="Z509" s="2"/>
      <c r="AA509" s="2"/>
      <c r="AB509" s="2"/>
      <c r="AC509" s="2"/>
    </row>
    <row r="510" spans="1:29" hidden="1" x14ac:dyDescent="0.35">
      <c r="A510" s="3" t="s">
        <v>2684</v>
      </c>
      <c r="B510" s="3" t="str">
        <f>INDEX('Plant data'!D:D,MATCH($A510,'Plant data'!$A:$A,0))</f>
        <v>Tilda</v>
      </c>
      <c r="C510" s="3" t="str">
        <f>INDEX('Plant data'!E:E,MATCH($A510,'Plant data'!$A:$A,0))</f>
        <v>Chhattisgarh</v>
      </c>
      <c r="D510" s="3" t="str">
        <f>INDEX('Plant data'!F:F,MATCH($A510,'Plant data'!$A:$A,0))</f>
        <v>India</v>
      </c>
      <c r="E510" s="3" t="s">
        <v>3696</v>
      </c>
      <c r="F510" s="3" t="s">
        <v>2911</v>
      </c>
      <c r="G510" s="5" t="s">
        <v>2686</v>
      </c>
      <c r="H510" s="3" t="s">
        <v>29</v>
      </c>
      <c r="I510" s="3">
        <v>2010</v>
      </c>
      <c r="J510" s="3" t="s">
        <v>30</v>
      </c>
      <c r="K510" s="3" t="s">
        <v>30</v>
      </c>
      <c r="L510" s="3" t="s">
        <v>30</v>
      </c>
      <c r="M510" s="3" t="s">
        <v>30</v>
      </c>
      <c r="N510" s="3" t="s">
        <v>30</v>
      </c>
      <c r="O510" s="3" t="s">
        <v>30</v>
      </c>
      <c r="P510" s="3" t="s">
        <v>30</v>
      </c>
      <c r="Q510" s="3" t="s">
        <v>30</v>
      </c>
      <c r="R510" s="3" t="s">
        <v>2829</v>
      </c>
      <c r="S510" s="3">
        <v>150</v>
      </c>
      <c r="T510" s="3" t="s">
        <v>31</v>
      </c>
      <c r="U510" s="3" t="s">
        <v>2830</v>
      </c>
      <c r="V510" s="2" t="str">
        <f t="shared" si="7"/>
        <v/>
      </c>
      <c r="W510" s="2"/>
      <c r="X510" s="2"/>
      <c r="Y510" s="2"/>
      <c r="Z510" s="2"/>
      <c r="AA510" s="2"/>
      <c r="AB510" s="2"/>
      <c r="AC510" s="2"/>
    </row>
    <row r="511" spans="1:29" hidden="1" x14ac:dyDescent="0.35">
      <c r="A511" s="3" t="s">
        <v>2684</v>
      </c>
      <c r="B511" s="3" t="str">
        <f>INDEX('Plant data'!D:D,MATCH($A511,'Plant data'!$A:$A,0))</f>
        <v>Tilda</v>
      </c>
      <c r="C511" s="3" t="str">
        <f>INDEX('Plant data'!E:E,MATCH($A511,'Plant data'!$A:$A,0))</f>
        <v>Chhattisgarh</v>
      </c>
      <c r="D511" s="3" t="str">
        <f>INDEX('Plant data'!F:F,MATCH($A511,'Plant data'!$A:$A,0))</f>
        <v>India</v>
      </c>
      <c r="E511" s="3" t="s">
        <v>3697</v>
      </c>
      <c r="F511" s="3" t="s">
        <v>2913</v>
      </c>
      <c r="G511" s="5" t="s">
        <v>2686</v>
      </c>
      <c r="H511" s="3" t="s">
        <v>29</v>
      </c>
      <c r="I511" s="3">
        <v>2010</v>
      </c>
      <c r="J511" s="3" t="s">
        <v>30</v>
      </c>
      <c r="K511" s="3" t="s">
        <v>30</v>
      </c>
      <c r="L511" s="3" t="s">
        <v>30</v>
      </c>
      <c r="M511" s="3" t="s">
        <v>30</v>
      </c>
      <c r="N511" s="3" t="s">
        <v>30</v>
      </c>
      <c r="O511" s="3" t="s">
        <v>30</v>
      </c>
      <c r="P511" s="3" t="s">
        <v>30</v>
      </c>
      <c r="Q511" s="3" t="s">
        <v>30</v>
      </c>
      <c r="R511" s="3" t="s">
        <v>2829</v>
      </c>
      <c r="S511" s="3">
        <v>150</v>
      </c>
      <c r="T511" s="3" t="s">
        <v>31</v>
      </c>
      <c r="U511" s="3" t="s">
        <v>2830</v>
      </c>
      <c r="V511" s="2" t="str">
        <f t="shared" si="7"/>
        <v/>
      </c>
      <c r="W511" s="2"/>
      <c r="X511" s="2"/>
      <c r="Y511" s="2"/>
      <c r="Z511" s="2"/>
      <c r="AA511" s="2"/>
      <c r="AB511" s="2"/>
      <c r="AC511" s="2"/>
    </row>
    <row r="512" spans="1:29" hidden="1" x14ac:dyDescent="0.35">
      <c r="A512" s="3" t="s">
        <v>2684</v>
      </c>
      <c r="B512" s="3" t="e">
        <f>INDEX(#REF!,MATCH($A512,#REF!,0))</f>
        <v>#REF!</v>
      </c>
      <c r="C512" s="3" t="e">
        <f>INDEX(#REF!,MATCH($A512,#REF!,0))</f>
        <v>#REF!</v>
      </c>
      <c r="D512" s="3" t="e">
        <f>INDEX(#REF!,MATCH($A512,#REF!,0))</f>
        <v>#REF!</v>
      </c>
      <c r="E512" s="3" t="s">
        <v>3698</v>
      </c>
      <c r="F512" s="3" t="s">
        <v>2915</v>
      </c>
      <c r="G512" s="5" t="s">
        <v>2686</v>
      </c>
      <c r="H512" s="3" t="s">
        <v>313</v>
      </c>
      <c r="I512" s="7">
        <v>44470</v>
      </c>
      <c r="J512" s="3" t="s">
        <v>30</v>
      </c>
      <c r="K512" s="3" t="s">
        <v>30</v>
      </c>
      <c r="L512" s="3" t="s">
        <v>30</v>
      </c>
      <c r="M512" s="3" t="s">
        <v>30</v>
      </c>
      <c r="N512" s="3" t="s">
        <v>30</v>
      </c>
      <c r="O512" s="3" t="s">
        <v>30</v>
      </c>
      <c r="P512" s="3" t="s">
        <v>30</v>
      </c>
      <c r="Q512" s="3" t="s">
        <v>30</v>
      </c>
      <c r="R512" s="3" t="s">
        <v>2829</v>
      </c>
      <c r="S512" s="3">
        <v>165</v>
      </c>
      <c r="T512" s="8" t="s">
        <v>31</v>
      </c>
      <c r="U512" s="3" t="s">
        <v>2830</v>
      </c>
      <c r="V512" s="2" t="str">
        <f t="shared" si="7"/>
        <v/>
      </c>
      <c r="W512" s="2"/>
      <c r="X512" s="2"/>
      <c r="Y512" s="2"/>
      <c r="Z512" s="2"/>
      <c r="AA512" s="2"/>
      <c r="AB512" s="2"/>
      <c r="AC512" s="2"/>
    </row>
    <row r="513" spans="1:29" hidden="1" x14ac:dyDescent="0.35">
      <c r="A513" s="3" t="s">
        <v>2684</v>
      </c>
      <c r="B513" s="3" t="e">
        <f>INDEX(#REF!,MATCH($A513,#REF!,0))</f>
        <v>#REF!</v>
      </c>
      <c r="C513" s="3" t="e">
        <f>INDEX(#REF!,MATCH($A513,#REF!,0))</f>
        <v>#REF!</v>
      </c>
      <c r="D513" s="3" t="e">
        <f>INDEX(#REF!,MATCH($A513,#REF!,0))</f>
        <v>#REF!</v>
      </c>
      <c r="E513" s="3" t="s">
        <v>3699</v>
      </c>
      <c r="F513" s="3" t="s">
        <v>2917</v>
      </c>
      <c r="G513" s="5" t="s">
        <v>2686</v>
      </c>
      <c r="H513" s="3" t="s">
        <v>313</v>
      </c>
      <c r="I513" s="7">
        <v>44470</v>
      </c>
      <c r="J513" s="3" t="s">
        <v>30</v>
      </c>
      <c r="K513" s="3" t="s">
        <v>30</v>
      </c>
      <c r="L513" s="3" t="s">
        <v>30</v>
      </c>
      <c r="M513" s="3" t="s">
        <v>30</v>
      </c>
      <c r="N513" s="3" t="s">
        <v>30</v>
      </c>
      <c r="O513" s="3" t="s">
        <v>30</v>
      </c>
      <c r="P513" s="3" t="s">
        <v>30</v>
      </c>
      <c r="Q513" s="3" t="s">
        <v>30</v>
      </c>
      <c r="R513" s="3" t="s">
        <v>2829</v>
      </c>
      <c r="S513" s="3">
        <v>165</v>
      </c>
      <c r="T513" s="8" t="s">
        <v>31</v>
      </c>
      <c r="U513" s="3" t="s">
        <v>2830</v>
      </c>
      <c r="V513" s="2" t="str">
        <f t="shared" si="7"/>
        <v/>
      </c>
      <c r="W513" s="2"/>
      <c r="X513" s="2"/>
      <c r="Y513" s="2"/>
      <c r="Z513" s="2"/>
      <c r="AA513" s="2"/>
      <c r="AB513" s="2"/>
      <c r="AC513" s="2"/>
    </row>
    <row r="514" spans="1:29" hidden="1" x14ac:dyDescent="0.35">
      <c r="A514" s="3" t="s">
        <v>2688</v>
      </c>
      <c r="B514" s="3" t="e">
        <f>INDEX(#REF!,MATCH($A514,#REF!,0))</f>
        <v>#REF!</v>
      </c>
      <c r="C514" s="3" t="e">
        <f>INDEX(#REF!,MATCH($A514,#REF!,0))</f>
        <v>#REF!</v>
      </c>
      <c r="D514" s="3" t="e">
        <f>INDEX(#REF!,MATCH($A514,#REF!,0))</f>
        <v>#REF!</v>
      </c>
      <c r="E514" s="3" t="s">
        <v>3700</v>
      </c>
      <c r="F514" s="3" t="s">
        <v>2799</v>
      </c>
      <c r="G514" s="5" t="s">
        <v>2690</v>
      </c>
      <c r="H514" s="3" t="s">
        <v>313</v>
      </c>
      <c r="I514" s="3">
        <v>2021</v>
      </c>
      <c r="J514" s="3" t="s">
        <v>30</v>
      </c>
      <c r="K514" s="3" t="s">
        <v>30</v>
      </c>
      <c r="L514" s="3" t="s">
        <v>30</v>
      </c>
      <c r="M514" s="3" t="s">
        <v>30</v>
      </c>
      <c r="N514" s="3" t="s">
        <v>30</v>
      </c>
      <c r="O514" s="3" t="s">
        <v>30</v>
      </c>
      <c r="P514" s="3" t="s">
        <v>30</v>
      </c>
      <c r="Q514" s="3" t="s">
        <v>30</v>
      </c>
      <c r="R514" s="3" t="s">
        <v>2829</v>
      </c>
      <c r="S514" s="3">
        <v>105</v>
      </c>
      <c r="T514" s="3" t="s">
        <v>31</v>
      </c>
      <c r="U514" s="3" t="s">
        <v>2830</v>
      </c>
      <c r="V514" s="2" t="str">
        <f t="shared" si="7"/>
        <v/>
      </c>
      <c r="W514" s="2"/>
      <c r="X514" s="2"/>
      <c r="Y514" s="2"/>
      <c r="Z514" s="2"/>
      <c r="AA514" s="2"/>
      <c r="AB514" s="2"/>
      <c r="AC514" s="2"/>
    </row>
    <row r="515" spans="1:29" hidden="1" x14ac:dyDescent="0.35">
      <c r="A515" s="3" t="s">
        <v>2688</v>
      </c>
      <c r="B515" s="3" t="e">
        <f>INDEX(#REF!,MATCH($A515,#REF!,0))</f>
        <v>#REF!</v>
      </c>
      <c r="C515" s="3" t="e">
        <f>INDEX(#REF!,MATCH($A515,#REF!,0))</f>
        <v>#REF!</v>
      </c>
      <c r="D515" s="3" t="e">
        <f>INDEX(#REF!,MATCH($A515,#REF!,0))</f>
        <v>#REF!</v>
      </c>
      <c r="E515" s="3" t="s">
        <v>3701</v>
      </c>
      <c r="F515" s="3" t="s">
        <v>2832</v>
      </c>
      <c r="G515" s="5" t="s">
        <v>2690</v>
      </c>
      <c r="H515" s="3" t="s">
        <v>313</v>
      </c>
      <c r="I515" s="3">
        <v>2021</v>
      </c>
      <c r="J515" s="3" t="s">
        <v>30</v>
      </c>
      <c r="K515" s="3" t="s">
        <v>30</v>
      </c>
      <c r="L515" s="3" t="s">
        <v>30</v>
      </c>
      <c r="M515" s="3" t="s">
        <v>30</v>
      </c>
      <c r="N515" s="3" t="s">
        <v>30</v>
      </c>
      <c r="O515" s="3" t="s">
        <v>30</v>
      </c>
      <c r="P515" s="3" t="s">
        <v>30</v>
      </c>
      <c r="Q515" s="3" t="s">
        <v>30</v>
      </c>
      <c r="R515" s="3" t="s">
        <v>2829</v>
      </c>
      <c r="S515" s="3">
        <v>105</v>
      </c>
      <c r="T515" s="3" t="s">
        <v>31</v>
      </c>
      <c r="U515" s="3" t="s">
        <v>2830</v>
      </c>
      <c r="V515" s="2" t="str">
        <f t="shared" ref="V515:V578" si="8">IFERROR(K515+40,"")</f>
        <v/>
      </c>
      <c r="W515" s="2"/>
      <c r="X515" s="2"/>
      <c r="Y515" s="2"/>
      <c r="Z515" s="2"/>
      <c r="AA515" s="2"/>
      <c r="AB515" s="2"/>
      <c r="AC515" s="2"/>
    </row>
    <row r="516" spans="1:29" hidden="1" x14ac:dyDescent="0.35">
      <c r="A516" s="3" t="s">
        <v>2688</v>
      </c>
      <c r="B516" s="3" t="e">
        <f>INDEX(#REF!,MATCH($A516,#REF!,0))</f>
        <v>#REF!</v>
      </c>
      <c r="C516" s="3" t="e">
        <f>INDEX(#REF!,MATCH($A516,#REF!,0))</f>
        <v>#REF!</v>
      </c>
      <c r="D516" s="3" t="e">
        <f>INDEX(#REF!,MATCH($A516,#REF!,0))</f>
        <v>#REF!</v>
      </c>
      <c r="E516" s="3" t="s">
        <v>3702</v>
      </c>
      <c r="F516" s="3" t="s">
        <v>2911</v>
      </c>
      <c r="G516" s="5" t="s">
        <v>2690</v>
      </c>
      <c r="H516" s="3" t="s">
        <v>313</v>
      </c>
      <c r="I516" s="3">
        <v>2021</v>
      </c>
      <c r="J516" s="3" t="s">
        <v>30</v>
      </c>
      <c r="K516" s="3" t="s">
        <v>30</v>
      </c>
      <c r="L516" s="3" t="s">
        <v>30</v>
      </c>
      <c r="M516" s="3" t="s">
        <v>30</v>
      </c>
      <c r="N516" s="3" t="s">
        <v>30</v>
      </c>
      <c r="O516" s="3" t="s">
        <v>30</v>
      </c>
      <c r="P516" s="3" t="s">
        <v>30</v>
      </c>
      <c r="Q516" s="3" t="s">
        <v>30</v>
      </c>
      <c r="R516" s="3" t="s">
        <v>2829</v>
      </c>
      <c r="S516" s="3">
        <v>105</v>
      </c>
      <c r="T516" s="3" t="s">
        <v>31</v>
      </c>
      <c r="U516" s="3" t="s">
        <v>2830</v>
      </c>
      <c r="V516" s="2" t="str">
        <f t="shared" si="8"/>
        <v/>
      </c>
      <c r="W516" s="2"/>
      <c r="X516" s="2"/>
      <c r="Y516" s="2"/>
      <c r="Z516" s="2"/>
      <c r="AA516" s="2"/>
      <c r="AB516" s="2"/>
      <c r="AC516" s="2"/>
    </row>
    <row r="517" spans="1:29" hidden="1" x14ac:dyDescent="0.35">
      <c r="A517" s="3" t="s">
        <v>2688</v>
      </c>
      <c r="B517" s="3" t="e">
        <f>INDEX(#REF!,MATCH($A517,#REF!,0))</f>
        <v>#REF!</v>
      </c>
      <c r="C517" s="3" t="e">
        <f>INDEX(#REF!,MATCH($A517,#REF!,0))</f>
        <v>#REF!</v>
      </c>
      <c r="D517" s="3" t="e">
        <f>INDEX(#REF!,MATCH($A517,#REF!,0))</f>
        <v>#REF!</v>
      </c>
      <c r="E517" s="3" t="s">
        <v>3703</v>
      </c>
      <c r="F517" s="3" t="s">
        <v>2913</v>
      </c>
      <c r="G517" s="5" t="s">
        <v>2690</v>
      </c>
      <c r="H517" s="3" t="s">
        <v>313</v>
      </c>
      <c r="I517" s="3">
        <v>2021</v>
      </c>
      <c r="J517" s="3" t="s">
        <v>30</v>
      </c>
      <c r="K517" s="3" t="s">
        <v>30</v>
      </c>
      <c r="L517" s="3" t="s">
        <v>30</v>
      </c>
      <c r="M517" s="3" t="s">
        <v>30</v>
      </c>
      <c r="N517" s="3" t="s">
        <v>30</v>
      </c>
      <c r="O517" s="3" t="s">
        <v>30</v>
      </c>
      <c r="P517" s="3" t="s">
        <v>30</v>
      </c>
      <c r="Q517" s="3" t="s">
        <v>30</v>
      </c>
      <c r="R517" s="3" t="s">
        <v>2829</v>
      </c>
      <c r="S517" s="3">
        <v>105</v>
      </c>
      <c r="T517" s="3" t="s">
        <v>31</v>
      </c>
      <c r="U517" s="3" t="s">
        <v>2830</v>
      </c>
      <c r="V517" s="2" t="str">
        <f t="shared" si="8"/>
        <v/>
      </c>
      <c r="W517" s="2"/>
      <c r="X517" s="2"/>
      <c r="Y517" s="2"/>
      <c r="Z517" s="2"/>
      <c r="AA517" s="2"/>
      <c r="AB517" s="2"/>
      <c r="AC517" s="2"/>
    </row>
    <row r="518" spans="1:29" hidden="1" x14ac:dyDescent="0.35">
      <c r="A518" s="3" t="s">
        <v>3704</v>
      </c>
      <c r="B518" s="3" t="str">
        <f>INDEX('Plant data'!D:D,MATCH($A518,'Plant data'!$A:$A,0))</f>
        <v>Chamgordan</v>
      </c>
      <c r="C518" s="3" t="str">
        <f>INDEX('Plant data'!E:E,MATCH($A518,'Plant data'!$A:$A,0))</f>
        <v>Isfahan</v>
      </c>
      <c r="D518" s="3" t="str">
        <f>INDEX('Plant data'!F:F,MATCH($A518,'Plant data'!$A:$A,0))</f>
        <v>Iran</v>
      </c>
      <c r="E518" s="3" t="s">
        <v>3705</v>
      </c>
      <c r="F518" s="3" t="s">
        <v>2799</v>
      </c>
      <c r="G518" s="5" t="s">
        <v>3706</v>
      </c>
      <c r="H518" s="3" t="s">
        <v>29</v>
      </c>
      <c r="I518" s="3">
        <v>2003</v>
      </c>
      <c r="J518" s="3" t="s">
        <v>30</v>
      </c>
      <c r="K518" s="3">
        <v>2013</v>
      </c>
      <c r="L518" s="3">
        <v>12</v>
      </c>
      <c r="M518" s="3" t="s">
        <v>30</v>
      </c>
      <c r="N518" s="3" t="s">
        <v>30</v>
      </c>
      <c r="O518" s="3" t="s">
        <v>30</v>
      </c>
      <c r="P518" s="3" t="s">
        <v>30</v>
      </c>
      <c r="Q518" s="3" t="s">
        <v>41</v>
      </c>
      <c r="R518" s="3" t="s">
        <v>2790</v>
      </c>
      <c r="S518" s="3">
        <v>1380</v>
      </c>
      <c r="T518" s="3" t="s">
        <v>31</v>
      </c>
      <c r="U518" s="3" t="s">
        <v>30</v>
      </c>
      <c r="V518" s="2">
        <f t="shared" si="8"/>
        <v>2053</v>
      </c>
      <c r="W518" s="2"/>
      <c r="X518" s="2"/>
      <c r="Y518" s="2"/>
      <c r="Z518" s="2"/>
      <c r="AA518" s="2"/>
      <c r="AB518" s="2"/>
      <c r="AC518" s="2"/>
    </row>
    <row r="519" spans="1:29" hidden="1" x14ac:dyDescent="0.35">
      <c r="A519" s="3" t="s">
        <v>3707</v>
      </c>
      <c r="B519" s="3" t="str">
        <f>INDEX('Plant data'!D:D,MATCH($A519,'Plant data'!$A:$A,0))</f>
        <v>Tebessa</v>
      </c>
      <c r="C519" s="3" t="str">
        <f>INDEX('Plant data'!E:E,MATCH($A519,'Plant data'!$A:$A,0))</f>
        <v>Tebessa</v>
      </c>
      <c r="D519" s="3" t="str">
        <f>INDEX('Plant data'!F:F,MATCH($A519,'Plant data'!$A:$A,0))</f>
        <v>Algeria</v>
      </c>
      <c r="E519" s="3" t="s">
        <v>3708</v>
      </c>
      <c r="F519" s="3" t="s">
        <v>2799</v>
      </c>
      <c r="G519" s="5" t="s">
        <v>3709</v>
      </c>
      <c r="H519" s="3" t="s">
        <v>29</v>
      </c>
      <c r="I519" s="3" t="s">
        <v>30</v>
      </c>
      <c r="J519" s="3" t="s">
        <v>30</v>
      </c>
      <c r="K519" s="3">
        <v>2024</v>
      </c>
      <c r="L519" s="3">
        <v>1</v>
      </c>
      <c r="M519" s="3" t="s">
        <v>30</v>
      </c>
      <c r="N519" s="3" t="s">
        <v>30</v>
      </c>
      <c r="O519" s="3" t="s">
        <v>30</v>
      </c>
      <c r="P519" s="3" t="s">
        <v>30</v>
      </c>
      <c r="Q519" s="3" t="s">
        <v>30</v>
      </c>
      <c r="R519" s="3" t="s">
        <v>30</v>
      </c>
      <c r="S519" s="3">
        <v>500</v>
      </c>
      <c r="T519" s="8" t="s">
        <v>31</v>
      </c>
      <c r="U519" s="3" t="s">
        <v>2830</v>
      </c>
      <c r="V519" s="2">
        <f t="shared" si="8"/>
        <v>2064</v>
      </c>
      <c r="W519" s="2"/>
      <c r="X519" s="2"/>
      <c r="Y519" s="2"/>
      <c r="Z519" s="2"/>
      <c r="AA519" s="2"/>
      <c r="AB519" s="2"/>
      <c r="AC519" s="2"/>
    </row>
    <row r="520" spans="1:29" hidden="1" x14ac:dyDescent="0.35">
      <c r="A520" s="3" t="s">
        <v>3710</v>
      </c>
      <c r="B520" s="3" t="e">
        <f>INDEX(#REF!,MATCH($A520,#REF!,0))</f>
        <v>#REF!</v>
      </c>
      <c r="C520" s="3" t="e">
        <f>INDEX(#REF!,MATCH($A520,#REF!,0))</f>
        <v>#REF!</v>
      </c>
      <c r="D520" s="3" t="e">
        <f>INDEX(#REF!,MATCH($A520,#REF!,0))</f>
        <v>#REF!</v>
      </c>
      <c r="E520" s="3" t="s">
        <v>3711</v>
      </c>
      <c r="F520" s="3" t="s">
        <v>2799</v>
      </c>
      <c r="G520" s="5" t="s">
        <v>3712</v>
      </c>
      <c r="H520" s="3" t="s">
        <v>313</v>
      </c>
      <c r="I520" s="4">
        <v>45170</v>
      </c>
      <c r="J520" s="3" t="s">
        <v>30</v>
      </c>
      <c r="K520" s="3" t="s">
        <v>30</v>
      </c>
      <c r="L520" s="3" t="s">
        <v>30</v>
      </c>
      <c r="M520" s="3" t="s">
        <v>30</v>
      </c>
      <c r="N520" s="3" t="s">
        <v>30</v>
      </c>
      <c r="O520" s="3" t="s">
        <v>30</v>
      </c>
      <c r="P520" s="3" t="s">
        <v>30</v>
      </c>
      <c r="Q520" s="3" t="s">
        <v>30</v>
      </c>
      <c r="R520" s="3" t="s">
        <v>30</v>
      </c>
      <c r="S520" s="8" t="s">
        <v>2841</v>
      </c>
      <c r="T520" s="3" t="s">
        <v>31</v>
      </c>
      <c r="U520" s="8" t="s">
        <v>30</v>
      </c>
      <c r="V520" s="2" t="str">
        <f t="shared" si="8"/>
        <v/>
      </c>
      <c r="W520" s="2"/>
      <c r="X520" s="2"/>
      <c r="Y520" s="2"/>
      <c r="Z520" s="2"/>
      <c r="AA520" s="2"/>
      <c r="AB520" s="2"/>
      <c r="AC520" s="2"/>
    </row>
    <row r="521" spans="1:29" hidden="1" x14ac:dyDescent="0.35">
      <c r="A521" s="3" t="s">
        <v>3713</v>
      </c>
      <c r="B521" s="3" t="str">
        <f>INDEX('Plant data'!D:D,MATCH($A521,'Plant data'!$A:$A,0))</f>
        <v>Sipitang</v>
      </c>
      <c r="C521" s="3" t="str">
        <f>INDEX('Plant data'!E:E,MATCH($A521,'Plant data'!$A:$A,0))</f>
        <v>Sabah</v>
      </c>
      <c r="D521" s="3" t="str">
        <f>INDEX('Plant data'!F:F,MATCH($A521,'Plant data'!$A:$A,0))</f>
        <v>Malaysia</v>
      </c>
      <c r="E521" s="3" t="s">
        <v>3714</v>
      </c>
      <c r="F521" s="3" t="s">
        <v>2799</v>
      </c>
      <c r="G521" s="5" t="s">
        <v>3715</v>
      </c>
      <c r="H521" s="3" t="s">
        <v>224</v>
      </c>
      <c r="I521" s="6">
        <v>44895</v>
      </c>
      <c r="J521" s="4">
        <v>45809</v>
      </c>
      <c r="K521" s="3">
        <v>2026</v>
      </c>
      <c r="L521" s="8"/>
      <c r="M521" s="3" t="s">
        <v>30</v>
      </c>
      <c r="N521" s="3" t="s">
        <v>30</v>
      </c>
      <c r="O521" s="3" t="s">
        <v>30</v>
      </c>
      <c r="P521" s="3" t="s">
        <v>30</v>
      </c>
      <c r="Q521" s="3" t="s">
        <v>30</v>
      </c>
      <c r="R521" s="3" t="s">
        <v>30</v>
      </c>
      <c r="S521" s="3">
        <v>2500</v>
      </c>
      <c r="T521" s="3" t="s">
        <v>31</v>
      </c>
      <c r="U521" s="3" t="s">
        <v>2794</v>
      </c>
      <c r="V521" s="2">
        <f t="shared" si="8"/>
        <v>2066</v>
      </c>
      <c r="W521" s="2"/>
      <c r="X521" s="2"/>
      <c r="Y521" s="2"/>
      <c r="Z521" s="2"/>
      <c r="AA521" s="2"/>
      <c r="AB521" s="2"/>
      <c r="AC521" s="2"/>
    </row>
    <row r="522" spans="1:29" hidden="1" x14ac:dyDescent="0.35">
      <c r="A522" s="3" t="s">
        <v>3713</v>
      </c>
      <c r="B522" s="3" t="e">
        <f>INDEX(#REF!,MATCH($A522,#REF!,0))</f>
        <v>#REF!</v>
      </c>
      <c r="C522" s="3" t="e">
        <f>INDEX(#REF!,MATCH($A522,#REF!,0))</f>
        <v>#REF!</v>
      </c>
      <c r="D522" s="3" t="e">
        <f>INDEX(#REF!,MATCH($A522,#REF!,0))</f>
        <v>#REF!</v>
      </c>
      <c r="E522" s="3" t="s">
        <v>3716</v>
      </c>
      <c r="F522" s="3" t="s">
        <v>2832</v>
      </c>
      <c r="G522" s="5" t="s">
        <v>3715</v>
      </c>
      <c r="H522" s="3" t="s">
        <v>313</v>
      </c>
      <c r="I522" s="3">
        <v>2022</v>
      </c>
      <c r="J522" s="3" t="s">
        <v>30</v>
      </c>
      <c r="K522" s="3" t="s">
        <v>30</v>
      </c>
      <c r="L522" s="3" t="s">
        <v>30</v>
      </c>
      <c r="M522" s="3" t="s">
        <v>30</v>
      </c>
      <c r="N522" s="3" t="s">
        <v>30</v>
      </c>
      <c r="O522" s="3" t="s">
        <v>30</v>
      </c>
      <c r="P522" s="3" t="s">
        <v>30</v>
      </c>
      <c r="Q522" s="3" t="s">
        <v>30</v>
      </c>
      <c r="R522" s="3" t="s">
        <v>30</v>
      </c>
      <c r="S522" s="3">
        <v>2500</v>
      </c>
      <c r="T522" s="8" t="s">
        <v>31</v>
      </c>
      <c r="U522" s="3" t="s">
        <v>2794</v>
      </c>
      <c r="V522" s="2" t="str">
        <f t="shared" si="8"/>
        <v/>
      </c>
      <c r="W522" s="2"/>
      <c r="X522" s="2"/>
      <c r="Y522" s="2"/>
      <c r="Z522" s="2"/>
      <c r="AA522" s="2"/>
      <c r="AB522" s="2"/>
      <c r="AC522" s="2"/>
    </row>
    <row r="523" spans="1:29" hidden="1" x14ac:dyDescent="0.35">
      <c r="A523" s="3" t="s">
        <v>3713</v>
      </c>
      <c r="B523" s="3" t="e">
        <f>INDEX(#REF!,MATCH($A523,#REF!,0))</f>
        <v>#REF!</v>
      </c>
      <c r="C523" s="3" t="e">
        <f>INDEX(#REF!,MATCH($A523,#REF!,0))</f>
        <v>#REF!</v>
      </c>
      <c r="D523" s="3" t="e">
        <f>INDEX(#REF!,MATCH($A523,#REF!,0))</f>
        <v>#REF!</v>
      </c>
      <c r="E523" s="3" t="s">
        <v>3717</v>
      </c>
      <c r="F523" s="3" t="s">
        <v>2911</v>
      </c>
      <c r="G523" s="5" t="s">
        <v>3715</v>
      </c>
      <c r="H523" s="3" t="s">
        <v>313</v>
      </c>
      <c r="I523" s="3">
        <v>2022</v>
      </c>
      <c r="J523" s="3" t="s">
        <v>30</v>
      </c>
      <c r="K523" s="3" t="s">
        <v>30</v>
      </c>
      <c r="L523" s="3" t="s">
        <v>30</v>
      </c>
      <c r="M523" s="3" t="s">
        <v>30</v>
      </c>
      <c r="N523" s="3" t="s">
        <v>30</v>
      </c>
      <c r="O523" s="3" t="s">
        <v>30</v>
      </c>
      <c r="P523" s="3" t="s">
        <v>30</v>
      </c>
      <c r="Q523" s="3" t="s">
        <v>30</v>
      </c>
      <c r="R523" s="3" t="s">
        <v>30</v>
      </c>
      <c r="S523" s="3">
        <v>2500</v>
      </c>
      <c r="T523" s="8" t="s">
        <v>31</v>
      </c>
      <c r="U523" s="3" t="s">
        <v>2794</v>
      </c>
      <c r="V523" s="2" t="str">
        <f t="shared" si="8"/>
        <v/>
      </c>
      <c r="W523" s="2"/>
      <c r="X523" s="2"/>
      <c r="Y523" s="2"/>
      <c r="Z523" s="2"/>
      <c r="AA523" s="2"/>
      <c r="AB523" s="2"/>
      <c r="AC523" s="2"/>
    </row>
    <row r="524" spans="1:29" hidden="1" x14ac:dyDescent="0.35">
      <c r="A524" s="3" t="s">
        <v>3718</v>
      </c>
      <c r="B524" s="3" t="str">
        <f>INDEX('Plant data'!D:D,MATCH($A524,'Plant data'!$A:$A,0))</f>
        <v>Piombino</v>
      </c>
      <c r="C524" s="3" t="str">
        <f>INDEX('Plant data'!E:E,MATCH($A524,'Plant data'!$A:$A,0))</f>
        <v>Province of Livorno</v>
      </c>
      <c r="D524" s="3" t="str">
        <f>INDEX('Plant data'!F:F,MATCH($A524,'Plant data'!$A:$A,0))</f>
        <v>Italy</v>
      </c>
      <c r="E524" s="3" t="s">
        <v>3719</v>
      </c>
      <c r="F524" s="3" t="s">
        <v>2799</v>
      </c>
      <c r="G524" s="5" t="s">
        <v>3720</v>
      </c>
      <c r="H524" s="3" t="s">
        <v>224</v>
      </c>
      <c r="I524" s="4">
        <v>45292</v>
      </c>
      <c r="J524" s="3" t="s">
        <v>30</v>
      </c>
      <c r="K524" s="3">
        <v>2027</v>
      </c>
      <c r="L524" s="8"/>
      <c r="M524" s="3" t="s">
        <v>30</v>
      </c>
      <c r="N524" s="3" t="s">
        <v>30</v>
      </c>
      <c r="O524" s="3" t="s">
        <v>30</v>
      </c>
      <c r="P524" s="3" t="s">
        <v>2879</v>
      </c>
      <c r="Q524" s="3" t="s">
        <v>30</v>
      </c>
      <c r="R524" s="3" t="s">
        <v>30</v>
      </c>
      <c r="S524" s="8" t="s">
        <v>2841</v>
      </c>
      <c r="T524" s="3" t="s">
        <v>31</v>
      </c>
      <c r="U524" s="3" t="s">
        <v>30</v>
      </c>
      <c r="V524" s="2">
        <f t="shared" si="8"/>
        <v>2067</v>
      </c>
      <c r="W524" s="2"/>
      <c r="X524" s="2"/>
      <c r="Y524" s="2"/>
      <c r="Z524" s="2"/>
      <c r="AA524" s="2"/>
      <c r="AB524" s="2"/>
      <c r="AC524" s="2"/>
    </row>
    <row r="525" spans="1:29" x14ac:dyDescent="0.35">
      <c r="A525" s="3" t="s">
        <v>3721</v>
      </c>
      <c r="B525" s="3" t="str">
        <f>INDEX('Plant data'!D:D,MATCH($A525,'Plant data'!$A:$A,0))</f>
        <v>Nashwuak</v>
      </c>
      <c r="C525" s="3" t="str">
        <f>INDEX('Plant data'!E:E,MATCH($A525,'Plant data'!$A:$A,0))</f>
        <v>Minnesota</v>
      </c>
      <c r="D525" s="3" t="str">
        <f>INDEX('Plant data'!F:F,MATCH($A525,'Plant data'!$A:$A,0))</f>
        <v>United States</v>
      </c>
      <c r="E525" s="3" t="s">
        <v>3722</v>
      </c>
      <c r="F525" s="3" t="s">
        <v>2799</v>
      </c>
      <c r="G525" s="5" t="s">
        <v>3723</v>
      </c>
      <c r="H525" s="3" t="s">
        <v>224</v>
      </c>
      <c r="I525" s="3">
        <v>2020</v>
      </c>
      <c r="J525" s="3" t="s">
        <v>30</v>
      </c>
      <c r="K525" s="3">
        <v>2026</v>
      </c>
      <c r="L525" s="8"/>
      <c r="M525" s="3" t="s">
        <v>30</v>
      </c>
      <c r="N525" s="3" t="s">
        <v>30</v>
      </c>
      <c r="O525" s="3" t="s">
        <v>30</v>
      </c>
      <c r="P525" s="3" t="s">
        <v>30</v>
      </c>
      <c r="Q525" s="3" t="s">
        <v>30</v>
      </c>
      <c r="R525" s="3" t="s">
        <v>2790</v>
      </c>
      <c r="S525" s="3">
        <v>7000</v>
      </c>
      <c r="T525" s="3" t="s">
        <v>31</v>
      </c>
      <c r="U525" s="8" t="s">
        <v>30</v>
      </c>
      <c r="V525" s="2">
        <f t="shared" si="8"/>
        <v>2066</v>
      </c>
      <c r="W525" s="33">
        <f>S525/calculations!$D$17</f>
        <v>0.51244509516837478</v>
      </c>
      <c r="X525" s="2"/>
      <c r="Y525" s="2"/>
      <c r="Z525" s="2"/>
      <c r="AA525" s="2"/>
      <c r="AB525" s="2"/>
      <c r="AC525" s="2"/>
    </row>
    <row r="526" spans="1:29" hidden="1" x14ac:dyDescent="0.35">
      <c r="A526" s="3" t="s">
        <v>3724</v>
      </c>
      <c r="B526" s="3" t="e">
        <f>INDEX(#REF!,MATCH($A526,#REF!,0))</f>
        <v>#REF!</v>
      </c>
      <c r="C526" s="3" t="e">
        <f>INDEX(#REF!,MATCH($A526,#REF!,0))</f>
        <v>#REF!</v>
      </c>
      <c r="D526" s="3" t="e">
        <f>INDEX(#REF!,MATCH($A526,#REF!,0))</f>
        <v>#REF!</v>
      </c>
      <c r="E526" s="3" t="s">
        <v>3725</v>
      </c>
      <c r="F526" s="3" t="s">
        <v>2799</v>
      </c>
      <c r="G526" s="5" t="s">
        <v>3726</v>
      </c>
      <c r="H526" s="3" t="s">
        <v>313</v>
      </c>
      <c r="I526" s="4">
        <v>45047</v>
      </c>
      <c r="J526" s="3" t="s">
        <v>30</v>
      </c>
      <c r="K526" s="3" t="s">
        <v>30</v>
      </c>
      <c r="L526" s="3" t="s">
        <v>30</v>
      </c>
      <c r="M526" s="3" t="s">
        <v>30</v>
      </c>
      <c r="N526" s="3" t="s">
        <v>30</v>
      </c>
      <c r="O526" s="3" t="s">
        <v>30</v>
      </c>
      <c r="P526" s="3" t="s">
        <v>30</v>
      </c>
      <c r="Q526" s="3" t="s">
        <v>30</v>
      </c>
      <c r="R526" s="3" t="s">
        <v>30</v>
      </c>
      <c r="S526" s="3">
        <v>2000</v>
      </c>
      <c r="T526" s="8" t="s">
        <v>31</v>
      </c>
      <c r="U526" s="8" t="s">
        <v>30</v>
      </c>
      <c r="V526" s="2" t="str">
        <f t="shared" si="8"/>
        <v/>
      </c>
      <c r="W526" s="2"/>
      <c r="X526" s="2"/>
      <c r="Y526" s="2"/>
      <c r="Z526" s="2"/>
      <c r="AA526" s="2"/>
      <c r="AB526" s="2"/>
      <c r="AC526" s="2"/>
    </row>
    <row r="527" spans="1:29" hidden="1" x14ac:dyDescent="0.35">
      <c r="A527" s="3" t="s">
        <v>3727</v>
      </c>
      <c r="B527" s="3" t="e">
        <f>INDEX(#REF!,MATCH($A527,#REF!,0))</f>
        <v>#REF!</v>
      </c>
      <c r="C527" s="3" t="e">
        <f>INDEX(#REF!,MATCH($A527,#REF!,0))</f>
        <v>#REF!</v>
      </c>
      <c r="D527" s="3" t="e">
        <f>INDEX(#REF!,MATCH($A527,#REF!,0))</f>
        <v>#REF!</v>
      </c>
      <c r="E527" s="3" t="s">
        <v>3728</v>
      </c>
      <c r="F527" s="3" t="s">
        <v>2799</v>
      </c>
      <c r="G527" s="5" t="s">
        <v>3729</v>
      </c>
      <c r="H527" s="3" t="s">
        <v>313</v>
      </c>
      <c r="I527" s="3">
        <v>2021</v>
      </c>
      <c r="J527" s="3" t="s">
        <v>30</v>
      </c>
      <c r="K527" s="3">
        <v>2026</v>
      </c>
      <c r="L527" s="8"/>
      <c r="M527" s="3" t="s">
        <v>30</v>
      </c>
      <c r="N527" s="3" t="s">
        <v>30</v>
      </c>
      <c r="O527" s="3" t="s">
        <v>30</v>
      </c>
      <c r="P527" s="3" t="s">
        <v>30</v>
      </c>
      <c r="Q527" s="3" t="s">
        <v>30</v>
      </c>
      <c r="R527" s="3" t="s">
        <v>2790</v>
      </c>
      <c r="S527" s="3">
        <v>2000</v>
      </c>
      <c r="T527" s="8" t="s">
        <v>31</v>
      </c>
      <c r="U527" s="8" t="s">
        <v>30</v>
      </c>
      <c r="V527" s="2">
        <f t="shared" si="8"/>
        <v>2066</v>
      </c>
      <c r="W527" s="2"/>
      <c r="X527" s="2"/>
      <c r="Y527" s="2"/>
      <c r="Z527" s="2"/>
      <c r="AA527" s="2"/>
      <c r="AB527" s="2"/>
      <c r="AC527" s="2"/>
    </row>
    <row r="528" spans="1:29" hidden="1" x14ac:dyDescent="0.35">
      <c r="A528" s="3" t="s">
        <v>3730</v>
      </c>
      <c r="B528" s="3" t="str">
        <f>INDEX('Plant data'!D:D,MATCH($A528,'Plant data'!$A:$A,0))</f>
        <v>Baft</v>
      </c>
      <c r="C528" s="3" t="str">
        <f>INDEX('Plant data'!E:E,MATCH($A528,'Plant data'!$A:$A,0))</f>
        <v>Kerman</v>
      </c>
      <c r="D528" s="3" t="str">
        <f>INDEX('Plant data'!F:F,MATCH($A528,'Plant data'!$A:$A,0))</f>
        <v>Iran</v>
      </c>
      <c r="E528" s="3" t="s">
        <v>3731</v>
      </c>
      <c r="F528" s="3" t="s">
        <v>2799</v>
      </c>
      <c r="G528" s="5" t="s">
        <v>3732</v>
      </c>
      <c r="H528" s="3" t="s">
        <v>29</v>
      </c>
      <c r="I528" s="3" t="s">
        <v>30</v>
      </c>
      <c r="J528" s="3">
        <v>2007</v>
      </c>
      <c r="K528" s="3">
        <v>2019</v>
      </c>
      <c r="L528" s="3">
        <v>6</v>
      </c>
      <c r="M528" s="3" t="s">
        <v>30</v>
      </c>
      <c r="N528" s="3" t="s">
        <v>30</v>
      </c>
      <c r="O528" s="3" t="s">
        <v>30</v>
      </c>
      <c r="P528" s="3" t="s">
        <v>41</v>
      </c>
      <c r="Q528" s="3" t="s">
        <v>3202</v>
      </c>
      <c r="R528" s="3" t="s">
        <v>30</v>
      </c>
      <c r="S528" s="3">
        <v>800</v>
      </c>
      <c r="T528" s="3" t="s">
        <v>31</v>
      </c>
      <c r="U528" s="3" t="s">
        <v>2794</v>
      </c>
      <c r="V528" s="2">
        <f t="shared" si="8"/>
        <v>2059</v>
      </c>
      <c r="W528" s="2"/>
      <c r="X528" s="2"/>
      <c r="Y528" s="2"/>
      <c r="Z528" s="2"/>
      <c r="AA528" s="2"/>
      <c r="AB528" s="2"/>
      <c r="AC528" s="2"/>
    </row>
    <row r="529" spans="1:29" hidden="1" x14ac:dyDescent="0.35">
      <c r="A529" s="3" t="s">
        <v>3730</v>
      </c>
      <c r="B529" s="3" t="str">
        <f>INDEX('Plant data'!D:D,MATCH($A529,'Plant data'!$A:$A,0))</f>
        <v>Baft</v>
      </c>
      <c r="C529" s="3" t="str">
        <f>INDEX('Plant data'!E:E,MATCH($A529,'Plant data'!$A:$A,0))</f>
        <v>Kerman</v>
      </c>
      <c r="D529" s="3" t="str">
        <f>INDEX('Plant data'!F:F,MATCH($A529,'Plant data'!$A:$A,0))</f>
        <v>Iran</v>
      </c>
      <c r="E529" s="3" t="s">
        <v>3733</v>
      </c>
      <c r="F529" s="3" t="s">
        <v>2832</v>
      </c>
      <c r="G529" s="5" t="s">
        <v>3732</v>
      </c>
      <c r="H529" s="3" t="s">
        <v>29</v>
      </c>
      <c r="I529" s="3" t="s">
        <v>30</v>
      </c>
      <c r="J529" s="4">
        <v>43466</v>
      </c>
      <c r="K529" s="3">
        <v>2023</v>
      </c>
      <c r="L529" s="3">
        <v>2</v>
      </c>
      <c r="M529" s="3" t="s">
        <v>30</v>
      </c>
      <c r="N529" s="3" t="s">
        <v>30</v>
      </c>
      <c r="O529" s="3" t="s">
        <v>30</v>
      </c>
      <c r="P529" s="3" t="s">
        <v>30</v>
      </c>
      <c r="Q529" s="3" t="s">
        <v>30</v>
      </c>
      <c r="R529" s="3" t="s">
        <v>30</v>
      </c>
      <c r="S529" s="3">
        <v>800</v>
      </c>
      <c r="T529" s="3" t="s">
        <v>31</v>
      </c>
      <c r="U529" s="3" t="s">
        <v>2794</v>
      </c>
      <c r="V529" s="2">
        <f t="shared" si="8"/>
        <v>2063</v>
      </c>
      <c r="W529" s="2"/>
      <c r="X529" s="2"/>
      <c r="Y529" s="2"/>
      <c r="Z529" s="2"/>
      <c r="AA529" s="2"/>
      <c r="AB529" s="2"/>
      <c r="AC529" s="2"/>
    </row>
    <row r="530" spans="1:29" hidden="1" x14ac:dyDescent="0.35">
      <c r="A530" s="3" t="s">
        <v>3734</v>
      </c>
      <c r="B530" s="3" t="str">
        <f>INDEX('Plant data'!D:D,MATCH($A530,'Plant data'!$A:$A,0))</f>
        <v>Ardakan</v>
      </c>
      <c r="C530" s="3" t="str">
        <f>INDEX('Plant data'!E:E,MATCH($A530,'Plant data'!$A:$A,0))</f>
        <v>Yazd</v>
      </c>
      <c r="D530" s="3" t="str">
        <f>INDEX('Plant data'!F:F,MATCH($A530,'Plant data'!$A:$A,0))</f>
        <v>Iran</v>
      </c>
      <c r="E530" s="3" t="s">
        <v>3735</v>
      </c>
      <c r="F530" s="3" t="s">
        <v>2799</v>
      </c>
      <c r="G530" s="5" t="s">
        <v>3736</v>
      </c>
      <c r="H530" s="3" t="s">
        <v>29</v>
      </c>
      <c r="I530" s="3" t="s">
        <v>30</v>
      </c>
      <c r="J530" s="3" t="s">
        <v>30</v>
      </c>
      <c r="K530" s="3">
        <v>2018</v>
      </c>
      <c r="L530" s="3">
        <v>7</v>
      </c>
      <c r="M530" s="3" t="s">
        <v>30</v>
      </c>
      <c r="N530" s="3" t="s">
        <v>30</v>
      </c>
      <c r="O530" s="3" t="s">
        <v>30</v>
      </c>
      <c r="P530" s="3" t="s">
        <v>30</v>
      </c>
      <c r="Q530" s="3" t="s">
        <v>41</v>
      </c>
      <c r="R530" s="3" t="s">
        <v>2790</v>
      </c>
      <c r="S530" s="3">
        <v>1550</v>
      </c>
      <c r="T530" s="3" t="s">
        <v>31</v>
      </c>
      <c r="U530" s="3" t="s">
        <v>30</v>
      </c>
      <c r="V530" s="2">
        <f t="shared" si="8"/>
        <v>2058</v>
      </c>
      <c r="W530" s="2"/>
      <c r="X530" s="2"/>
      <c r="Y530" s="2"/>
      <c r="Z530" s="2"/>
      <c r="AA530" s="2"/>
      <c r="AB530" s="2"/>
      <c r="AC530" s="2"/>
    </row>
    <row r="531" spans="1:29" hidden="1" x14ac:dyDescent="0.35">
      <c r="A531" s="3" t="s">
        <v>3737</v>
      </c>
      <c r="B531" s="3" t="str">
        <f>INDEX('Plant data'!D:D,MATCH($A531,'Plant data'!$A:$A,0))</f>
        <v>Germiston</v>
      </c>
      <c r="C531" s="3" t="str">
        <f>INDEX('Plant data'!E:E,MATCH($A531,'Plant data'!$A:$A,0))</f>
        <v>Gauteng</v>
      </c>
      <c r="D531" s="3" t="str">
        <f>INDEX('Plant data'!F:F,MATCH($A531,'Plant data'!$A:$A,0))</f>
        <v>South Africa</v>
      </c>
      <c r="E531" s="3" t="s">
        <v>3738</v>
      </c>
      <c r="F531" s="3" t="s">
        <v>2799</v>
      </c>
      <c r="G531" s="5" t="s">
        <v>3739</v>
      </c>
      <c r="H531" s="3" t="s">
        <v>29</v>
      </c>
      <c r="I531" s="3" t="s">
        <v>30</v>
      </c>
      <c r="J531" s="3" t="s">
        <v>30</v>
      </c>
      <c r="K531" s="3">
        <v>1983</v>
      </c>
      <c r="L531" s="3">
        <v>42</v>
      </c>
      <c r="M531" s="3" t="s">
        <v>30</v>
      </c>
      <c r="N531" s="3" t="s">
        <v>30</v>
      </c>
      <c r="O531" s="3" t="s">
        <v>30</v>
      </c>
      <c r="P531" s="3" t="s">
        <v>3740</v>
      </c>
      <c r="Q531" s="3" t="s">
        <v>3741</v>
      </c>
      <c r="R531" s="3" t="s">
        <v>2790</v>
      </c>
      <c r="S531" s="3">
        <v>128</v>
      </c>
      <c r="T531" s="3" t="s">
        <v>31</v>
      </c>
      <c r="U531" s="3" t="s">
        <v>2830</v>
      </c>
      <c r="V531" s="2">
        <f t="shared" si="8"/>
        <v>2023</v>
      </c>
      <c r="W531" s="2"/>
      <c r="X531" s="2"/>
      <c r="Y531" s="2"/>
      <c r="Z531" s="2"/>
      <c r="AA531" s="2"/>
      <c r="AB531" s="2"/>
      <c r="AC531" s="2"/>
    </row>
    <row r="532" spans="1:29" hidden="1" x14ac:dyDescent="0.35">
      <c r="A532" s="3" t="s">
        <v>3737</v>
      </c>
      <c r="B532" s="3" t="str">
        <f>INDEX('Plant data'!D:D,MATCH($A532,'Plant data'!$A:$A,0))</f>
        <v>Germiston</v>
      </c>
      <c r="C532" s="3" t="str">
        <f>INDEX('Plant data'!E:E,MATCH($A532,'Plant data'!$A:$A,0))</f>
        <v>Gauteng</v>
      </c>
      <c r="D532" s="3" t="str">
        <f>INDEX('Plant data'!F:F,MATCH($A532,'Plant data'!$A:$A,0))</f>
        <v>South Africa</v>
      </c>
      <c r="E532" s="3" t="s">
        <v>3742</v>
      </c>
      <c r="F532" s="3" t="s">
        <v>2832</v>
      </c>
      <c r="G532" s="5" t="s">
        <v>3739</v>
      </c>
      <c r="H532" s="3" t="s">
        <v>29</v>
      </c>
      <c r="I532" s="3" t="s">
        <v>30</v>
      </c>
      <c r="J532" s="3" t="s">
        <v>30</v>
      </c>
      <c r="K532" s="3">
        <v>1989</v>
      </c>
      <c r="L532" s="3">
        <v>36</v>
      </c>
      <c r="M532" s="3" t="s">
        <v>30</v>
      </c>
      <c r="N532" s="3" t="s">
        <v>30</v>
      </c>
      <c r="O532" s="3" t="s">
        <v>30</v>
      </c>
      <c r="P532" s="3" t="s">
        <v>3740</v>
      </c>
      <c r="Q532" s="3" t="s">
        <v>3741</v>
      </c>
      <c r="R532" s="3" t="s">
        <v>2790</v>
      </c>
      <c r="S532" s="3">
        <v>128</v>
      </c>
      <c r="T532" s="3" t="s">
        <v>31</v>
      </c>
      <c r="U532" s="3" t="s">
        <v>2830</v>
      </c>
      <c r="V532" s="2">
        <f t="shared" si="8"/>
        <v>2029</v>
      </c>
      <c r="W532" s="2"/>
      <c r="X532" s="2"/>
      <c r="Y532" s="2"/>
      <c r="Z532" s="2"/>
      <c r="AA532" s="2"/>
      <c r="AB532" s="2"/>
      <c r="AC532" s="2"/>
    </row>
    <row r="533" spans="1:29" hidden="1" x14ac:dyDescent="0.35">
      <c r="A533" s="3" t="s">
        <v>3737</v>
      </c>
      <c r="B533" s="3" t="str">
        <f>INDEX('Plant data'!D:D,MATCH($A533,'Plant data'!$A:$A,0))</f>
        <v>Germiston</v>
      </c>
      <c r="C533" s="3" t="str">
        <f>INDEX('Plant data'!E:E,MATCH($A533,'Plant data'!$A:$A,0))</f>
        <v>Gauteng</v>
      </c>
      <c r="D533" s="3" t="str">
        <f>INDEX('Plant data'!F:F,MATCH($A533,'Plant data'!$A:$A,0))</f>
        <v>South Africa</v>
      </c>
      <c r="E533" s="3" t="s">
        <v>3743</v>
      </c>
      <c r="F533" s="3" t="s">
        <v>2911</v>
      </c>
      <c r="G533" s="5" t="s">
        <v>3739</v>
      </c>
      <c r="H533" s="3" t="s">
        <v>29</v>
      </c>
      <c r="I533" s="3" t="s">
        <v>30</v>
      </c>
      <c r="J533" s="3" t="s">
        <v>30</v>
      </c>
      <c r="K533" s="3">
        <v>1995</v>
      </c>
      <c r="L533" s="3">
        <v>30</v>
      </c>
      <c r="M533" s="3" t="s">
        <v>30</v>
      </c>
      <c r="N533" s="3" t="s">
        <v>30</v>
      </c>
      <c r="O533" s="3" t="s">
        <v>30</v>
      </c>
      <c r="P533" s="3" t="s">
        <v>3740</v>
      </c>
      <c r="Q533" s="3" t="s">
        <v>3741</v>
      </c>
      <c r="R533" s="3" t="s">
        <v>2790</v>
      </c>
      <c r="S533" s="3">
        <v>128</v>
      </c>
      <c r="T533" s="8" t="s">
        <v>31</v>
      </c>
      <c r="U533" s="3" t="s">
        <v>2830</v>
      </c>
      <c r="V533" s="2">
        <f t="shared" si="8"/>
        <v>2035</v>
      </c>
      <c r="W533" s="2"/>
      <c r="X533" s="2"/>
      <c r="Y533" s="2"/>
      <c r="Z533" s="2"/>
      <c r="AA533" s="2"/>
      <c r="AB533" s="2"/>
      <c r="AC533" s="2"/>
    </row>
    <row r="534" spans="1:29" hidden="1" x14ac:dyDescent="0.35">
      <c r="A534" s="3" t="s">
        <v>2718</v>
      </c>
      <c r="B534" s="3" t="str">
        <f>INDEX('Plant data'!D:D,MATCH($A534,'Plant data'!$A:$A,0))</f>
        <v>Gandhidham</v>
      </c>
      <c r="C534" s="3" t="str">
        <f>INDEX('Plant data'!E:E,MATCH($A534,'Plant data'!$A:$A,0))</f>
        <v>Gujarat</v>
      </c>
      <c r="D534" s="3" t="str">
        <f>INDEX('Plant data'!F:F,MATCH($A534,'Plant data'!$A:$A,0))</f>
        <v>India</v>
      </c>
      <c r="E534" s="3" t="s">
        <v>3744</v>
      </c>
      <c r="F534" s="3" t="s">
        <v>2799</v>
      </c>
      <c r="G534" s="5" t="s">
        <v>2720</v>
      </c>
      <c r="H534" s="3" t="s">
        <v>29</v>
      </c>
      <c r="I534" s="3" t="s">
        <v>30</v>
      </c>
      <c r="J534" s="3" t="s">
        <v>30</v>
      </c>
      <c r="K534" s="3" t="s">
        <v>30</v>
      </c>
      <c r="L534" s="3" t="s">
        <v>30</v>
      </c>
      <c r="M534" s="3" t="s">
        <v>30</v>
      </c>
      <c r="N534" s="3" t="s">
        <v>30</v>
      </c>
      <c r="O534" s="3" t="s">
        <v>30</v>
      </c>
      <c r="P534" s="3" t="s">
        <v>30</v>
      </c>
      <c r="Q534" s="3" t="s">
        <v>30</v>
      </c>
      <c r="R534" s="3" t="s">
        <v>2829</v>
      </c>
      <c r="S534" s="3">
        <v>36</v>
      </c>
      <c r="T534" s="8" t="s">
        <v>31</v>
      </c>
      <c r="U534" s="3" t="s">
        <v>2830</v>
      </c>
      <c r="V534" s="2" t="str">
        <f t="shared" si="8"/>
        <v/>
      </c>
      <c r="W534" s="2"/>
      <c r="X534" s="2"/>
      <c r="Y534" s="2"/>
      <c r="Z534" s="2"/>
      <c r="AA534" s="2"/>
      <c r="AB534" s="2"/>
      <c r="AC534" s="2"/>
    </row>
    <row r="535" spans="1:29" hidden="1" x14ac:dyDescent="0.35">
      <c r="A535" s="3" t="s">
        <v>2718</v>
      </c>
      <c r="B535" s="3" t="str">
        <f>INDEX('Plant data'!D:D,MATCH($A535,'Plant data'!$A:$A,0))</f>
        <v>Gandhidham</v>
      </c>
      <c r="C535" s="3" t="str">
        <f>INDEX('Plant data'!E:E,MATCH($A535,'Plant data'!$A:$A,0))</f>
        <v>Gujarat</v>
      </c>
      <c r="D535" s="3" t="str">
        <f>INDEX('Plant data'!F:F,MATCH($A535,'Plant data'!$A:$A,0))</f>
        <v>India</v>
      </c>
      <c r="E535" s="3" t="s">
        <v>3745</v>
      </c>
      <c r="F535" s="3" t="s">
        <v>2832</v>
      </c>
      <c r="G535" s="5" t="s">
        <v>2720</v>
      </c>
      <c r="H535" s="3" t="s">
        <v>29</v>
      </c>
      <c r="I535" s="3" t="s">
        <v>30</v>
      </c>
      <c r="J535" s="3" t="s">
        <v>30</v>
      </c>
      <c r="K535" s="3" t="s">
        <v>30</v>
      </c>
      <c r="L535" s="3" t="s">
        <v>30</v>
      </c>
      <c r="M535" s="3" t="s">
        <v>30</v>
      </c>
      <c r="N535" s="3" t="s">
        <v>30</v>
      </c>
      <c r="O535" s="3" t="s">
        <v>30</v>
      </c>
      <c r="P535" s="3" t="s">
        <v>30</v>
      </c>
      <c r="Q535" s="3" t="s">
        <v>30</v>
      </c>
      <c r="R535" s="3" t="s">
        <v>2829</v>
      </c>
      <c r="S535" s="3">
        <v>36</v>
      </c>
      <c r="T535" s="8" t="s">
        <v>31</v>
      </c>
      <c r="U535" s="3" t="s">
        <v>2830</v>
      </c>
      <c r="V535" s="2" t="str">
        <f t="shared" si="8"/>
        <v/>
      </c>
      <c r="W535" s="2"/>
      <c r="X535" s="2"/>
      <c r="Y535" s="2"/>
      <c r="Z535" s="2"/>
      <c r="AA535" s="2"/>
      <c r="AB535" s="2"/>
      <c r="AC535" s="2"/>
    </row>
    <row r="536" spans="1:29" hidden="1" x14ac:dyDescent="0.35">
      <c r="A536" s="3" t="s">
        <v>2718</v>
      </c>
      <c r="B536" s="3" t="str">
        <f>INDEX('Plant data'!D:D,MATCH($A536,'Plant data'!$A:$A,0))</f>
        <v>Gandhidham</v>
      </c>
      <c r="C536" s="3" t="str">
        <f>INDEX('Plant data'!E:E,MATCH($A536,'Plant data'!$A:$A,0))</f>
        <v>Gujarat</v>
      </c>
      <c r="D536" s="3" t="str">
        <f>INDEX('Plant data'!F:F,MATCH($A536,'Plant data'!$A:$A,0))</f>
        <v>India</v>
      </c>
      <c r="E536" s="3" t="s">
        <v>3746</v>
      </c>
      <c r="F536" s="3" t="s">
        <v>2911</v>
      </c>
      <c r="G536" s="5" t="s">
        <v>2720</v>
      </c>
      <c r="H536" s="3" t="s">
        <v>29</v>
      </c>
      <c r="I536" s="3" t="s">
        <v>30</v>
      </c>
      <c r="J536" s="3" t="s">
        <v>30</v>
      </c>
      <c r="K536" s="3" t="s">
        <v>30</v>
      </c>
      <c r="L536" s="3" t="s">
        <v>30</v>
      </c>
      <c r="M536" s="3" t="s">
        <v>30</v>
      </c>
      <c r="N536" s="3" t="s">
        <v>30</v>
      </c>
      <c r="O536" s="3" t="s">
        <v>30</v>
      </c>
      <c r="P536" s="3" t="s">
        <v>30</v>
      </c>
      <c r="Q536" s="3" t="s">
        <v>30</v>
      </c>
      <c r="R536" s="3" t="s">
        <v>2829</v>
      </c>
      <c r="S536" s="3">
        <v>36</v>
      </c>
      <c r="T536" s="8" t="s">
        <v>31</v>
      </c>
      <c r="U536" s="3" t="s">
        <v>2830</v>
      </c>
      <c r="V536" s="2" t="str">
        <f t="shared" si="8"/>
        <v/>
      </c>
      <c r="W536" s="2"/>
      <c r="X536" s="2"/>
      <c r="Y536" s="2"/>
      <c r="Z536" s="2"/>
      <c r="AA536" s="2"/>
      <c r="AB536" s="2"/>
      <c r="AC536" s="2"/>
    </row>
    <row r="537" spans="1:29" hidden="1" x14ac:dyDescent="0.35">
      <c r="A537" s="3" t="s">
        <v>2718</v>
      </c>
      <c r="B537" s="3" t="str">
        <f>INDEX('Plant data'!D:D,MATCH($A537,'Plant data'!$A:$A,0))</f>
        <v>Gandhidham</v>
      </c>
      <c r="C537" s="3" t="str">
        <f>INDEX('Plant data'!E:E,MATCH($A537,'Plant data'!$A:$A,0))</f>
        <v>Gujarat</v>
      </c>
      <c r="D537" s="3" t="str">
        <f>INDEX('Plant data'!F:F,MATCH($A537,'Plant data'!$A:$A,0))</f>
        <v>India</v>
      </c>
      <c r="E537" s="3" t="s">
        <v>3747</v>
      </c>
      <c r="F537" s="3" t="s">
        <v>2913</v>
      </c>
      <c r="G537" s="5" t="s">
        <v>2720</v>
      </c>
      <c r="H537" s="3" t="s">
        <v>29</v>
      </c>
      <c r="I537" s="3" t="s">
        <v>30</v>
      </c>
      <c r="J537" s="3" t="s">
        <v>30</v>
      </c>
      <c r="K537" s="3" t="s">
        <v>30</v>
      </c>
      <c r="L537" s="3" t="s">
        <v>30</v>
      </c>
      <c r="M537" s="3" t="s">
        <v>30</v>
      </c>
      <c r="N537" s="3" t="s">
        <v>30</v>
      </c>
      <c r="O537" s="3" t="s">
        <v>30</v>
      </c>
      <c r="P537" s="3" t="s">
        <v>30</v>
      </c>
      <c r="Q537" s="3" t="s">
        <v>30</v>
      </c>
      <c r="R537" s="3" t="s">
        <v>2829</v>
      </c>
      <c r="S537" s="3">
        <v>37</v>
      </c>
      <c r="T537" s="8" t="s">
        <v>31</v>
      </c>
      <c r="U537" s="3" t="s">
        <v>2830</v>
      </c>
      <c r="V537" s="2" t="str">
        <f t="shared" si="8"/>
        <v/>
      </c>
      <c r="W537" s="2"/>
      <c r="X537" s="2"/>
      <c r="Y537" s="2"/>
      <c r="Z537" s="2"/>
      <c r="AA537" s="2"/>
      <c r="AB537" s="2"/>
      <c r="AC537" s="2"/>
    </row>
    <row r="538" spans="1:29" hidden="1" x14ac:dyDescent="0.35">
      <c r="A538" s="3" t="s">
        <v>2718</v>
      </c>
      <c r="B538" s="3" t="str">
        <f>INDEX('Plant data'!D:D,MATCH($A538,'Plant data'!$A:$A,0))</f>
        <v>Gandhidham</v>
      </c>
      <c r="C538" s="3" t="str">
        <f>INDEX('Plant data'!E:E,MATCH($A538,'Plant data'!$A:$A,0))</f>
        <v>Gujarat</v>
      </c>
      <c r="D538" s="3" t="str">
        <f>INDEX('Plant data'!F:F,MATCH($A538,'Plant data'!$A:$A,0))</f>
        <v>India</v>
      </c>
      <c r="E538" s="3" t="s">
        <v>3748</v>
      </c>
      <c r="F538" s="3" t="s">
        <v>2915</v>
      </c>
      <c r="G538" s="5" t="s">
        <v>2720</v>
      </c>
      <c r="H538" s="3" t="s">
        <v>29</v>
      </c>
      <c r="I538" s="3" t="s">
        <v>30</v>
      </c>
      <c r="J538" s="3" t="s">
        <v>30</v>
      </c>
      <c r="K538" s="3" t="s">
        <v>30</v>
      </c>
      <c r="L538" s="3" t="s">
        <v>30</v>
      </c>
      <c r="M538" s="3" t="s">
        <v>30</v>
      </c>
      <c r="N538" s="3" t="s">
        <v>30</v>
      </c>
      <c r="O538" s="3" t="s">
        <v>30</v>
      </c>
      <c r="P538" s="3" t="s">
        <v>30</v>
      </c>
      <c r="Q538" s="3" t="s">
        <v>30</v>
      </c>
      <c r="R538" s="3" t="s">
        <v>2829</v>
      </c>
      <c r="S538" s="3">
        <v>37</v>
      </c>
      <c r="T538" s="8" t="s">
        <v>31</v>
      </c>
      <c r="U538" s="3" t="s">
        <v>2830</v>
      </c>
      <c r="V538" s="2" t="str">
        <f t="shared" si="8"/>
        <v/>
      </c>
      <c r="W538" s="2"/>
      <c r="X538" s="2"/>
      <c r="Y538" s="2"/>
      <c r="Z538" s="2"/>
      <c r="AA538" s="2"/>
      <c r="AB538" s="2"/>
      <c r="AC538" s="2"/>
    </row>
    <row r="539" spans="1:29" hidden="1" x14ac:dyDescent="0.35">
      <c r="A539" s="3" t="s">
        <v>3749</v>
      </c>
      <c r="B539" s="3" t="str">
        <f>INDEX('Plant data'!D:D,MATCH($A539,'Plant data'!$A:$A,0))</f>
        <v>Ajabshir</v>
      </c>
      <c r="C539" s="3" t="str">
        <f>INDEX('Plant data'!E:E,MATCH($A539,'Plant data'!$A:$A,0))</f>
        <v>East Azerbaijan</v>
      </c>
      <c r="D539" s="3" t="str">
        <f>INDEX('Plant data'!F:F,MATCH($A539,'Plant data'!$A:$A,0))</f>
        <v>Iran</v>
      </c>
      <c r="E539" s="3" t="s">
        <v>3750</v>
      </c>
      <c r="F539" s="3" t="s">
        <v>2799</v>
      </c>
      <c r="G539" s="5" t="s">
        <v>3751</v>
      </c>
      <c r="H539" s="3" t="s">
        <v>224</v>
      </c>
      <c r="I539" s="3" t="s">
        <v>30</v>
      </c>
      <c r="J539" s="3" t="s">
        <v>30</v>
      </c>
      <c r="K539" s="3" t="s">
        <v>30</v>
      </c>
      <c r="L539" s="3" t="s">
        <v>30</v>
      </c>
      <c r="M539" s="3" t="s">
        <v>30</v>
      </c>
      <c r="N539" s="3" t="s">
        <v>30</v>
      </c>
      <c r="O539" s="3" t="s">
        <v>30</v>
      </c>
      <c r="P539" s="3" t="s">
        <v>30</v>
      </c>
      <c r="Q539" s="3" t="s">
        <v>30</v>
      </c>
      <c r="R539" s="3" t="s">
        <v>30</v>
      </c>
      <c r="S539" s="3">
        <v>400</v>
      </c>
      <c r="T539" s="3" t="s">
        <v>31</v>
      </c>
      <c r="U539" s="8" t="s">
        <v>30</v>
      </c>
      <c r="V539" s="2" t="str">
        <f t="shared" si="8"/>
        <v/>
      </c>
      <c r="W539" s="2"/>
      <c r="X539" s="2"/>
      <c r="Y539" s="2"/>
      <c r="Z539" s="2"/>
      <c r="AA539" s="2"/>
      <c r="AB539" s="2"/>
      <c r="AC539" s="2"/>
    </row>
    <row r="540" spans="1:29" hidden="1" x14ac:dyDescent="0.35">
      <c r="A540" s="3" t="s">
        <v>3752</v>
      </c>
      <c r="B540" s="3" t="str">
        <f>INDEX('Plant data'!D:D,MATCH($A540,'Plant data'!$A:$A,0))</f>
        <v>Ajabshir</v>
      </c>
      <c r="C540" s="3" t="str">
        <f>INDEX('Plant data'!E:E,MATCH($A540,'Plant data'!$A:$A,0))</f>
        <v>East Azerbaijan</v>
      </c>
      <c r="D540" s="3" t="str">
        <f>INDEX('Plant data'!F:F,MATCH($A540,'Plant data'!$A:$A,0))</f>
        <v>Iran</v>
      </c>
      <c r="E540" s="3" t="s">
        <v>3753</v>
      </c>
      <c r="F540" s="3" t="s">
        <v>2799</v>
      </c>
      <c r="G540" s="5" t="s">
        <v>3754</v>
      </c>
      <c r="H540" s="3" t="s">
        <v>224</v>
      </c>
      <c r="I540" s="3" t="s">
        <v>30</v>
      </c>
      <c r="J540" s="3" t="s">
        <v>30</v>
      </c>
      <c r="K540" s="3" t="s">
        <v>30</v>
      </c>
      <c r="L540" s="3" t="s">
        <v>30</v>
      </c>
      <c r="M540" s="3" t="s">
        <v>30</v>
      </c>
      <c r="N540" s="3" t="s">
        <v>30</v>
      </c>
      <c r="O540" s="3" t="s">
        <v>30</v>
      </c>
      <c r="P540" s="3" t="s">
        <v>30</v>
      </c>
      <c r="Q540" s="3" t="s">
        <v>41</v>
      </c>
      <c r="R540" s="3" t="s">
        <v>30</v>
      </c>
      <c r="S540" s="3">
        <v>1500</v>
      </c>
      <c r="T540" s="3" t="s">
        <v>31</v>
      </c>
      <c r="U540" s="8" t="s">
        <v>30</v>
      </c>
      <c r="V540" s="2" t="str">
        <f t="shared" si="8"/>
        <v/>
      </c>
      <c r="W540" s="2"/>
      <c r="X540" s="2"/>
      <c r="Y540" s="2"/>
      <c r="Z540" s="2"/>
      <c r="AA540" s="2"/>
      <c r="AB540" s="2"/>
      <c r="AC540" s="2"/>
    </row>
    <row r="541" spans="1:29" hidden="1" x14ac:dyDescent="0.35">
      <c r="A541" s="3" t="s">
        <v>3755</v>
      </c>
      <c r="B541" s="3" t="str">
        <f>INDEX('Plant data'!D:D,MATCH($A541,'Plant data'!$A:$A,0))</f>
        <v>Meshginshahr</v>
      </c>
      <c r="C541" s="3" t="str">
        <f>INDEX('Plant data'!E:E,MATCH($A541,'Plant data'!$A:$A,0))</f>
        <v>Ardabil</v>
      </c>
      <c r="D541" s="3" t="str">
        <f>INDEX('Plant data'!F:F,MATCH($A541,'Plant data'!$A:$A,0))</f>
        <v>Iran</v>
      </c>
      <c r="E541" s="3" t="s">
        <v>3756</v>
      </c>
      <c r="F541" s="3" t="s">
        <v>2799</v>
      </c>
      <c r="G541" s="5" t="s">
        <v>3757</v>
      </c>
      <c r="H541" s="3" t="s">
        <v>224</v>
      </c>
      <c r="I541" s="3" t="s">
        <v>30</v>
      </c>
      <c r="J541" s="3" t="s">
        <v>30</v>
      </c>
      <c r="K541" s="3" t="s">
        <v>30</v>
      </c>
      <c r="L541" s="3" t="s">
        <v>30</v>
      </c>
      <c r="M541" s="3" t="s">
        <v>30</v>
      </c>
      <c r="N541" s="3" t="s">
        <v>30</v>
      </c>
      <c r="O541" s="3" t="s">
        <v>30</v>
      </c>
      <c r="P541" s="3" t="s">
        <v>30</v>
      </c>
      <c r="Q541" s="3" t="s">
        <v>30</v>
      </c>
      <c r="R541" s="3" t="s">
        <v>30</v>
      </c>
      <c r="S541" s="3">
        <v>400</v>
      </c>
      <c r="T541" s="3" t="s">
        <v>31</v>
      </c>
      <c r="U541" s="8" t="s">
        <v>30</v>
      </c>
      <c r="V541" s="2" t="str">
        <f t="shared" si="8"/>
        <v/>
      </c>
      <c r="W541" s="2"/>
      <c r="X541" s="2"/>
      <c r="Y541" s="2"/>
      <c r="Z541" s="2"/>
      <c r="AA541" s="2"/>
      <c r="AB541" s="2"/>
      <c r="AC541" s="2"/>
    </row>
    <row r="542" spans="1:29" hidden="1" x14ac:dyDescent="0.35">
      <c r="A542" s="3" t="s">
        <v>3758</v>
      </c>
      <c r="B542" s="3" t="str">
        <f>INDEX('Plant data'!D:D,MATCH($A542,'Plant data'!$A:$A,0))</f>
        <v>Zonouz</v>
      </c>
      <c r="C542" s="3" t="str">
        <f>INDEX('Plant data'!E:E,MATCH($A542,'Plant data'!$A:$A,0))</f>
        <v>East Azerbaijan</v>
      </c>
      <c r="D542" s="3" t="str">
        <f>INDEX('Plant data'!F:F,MATCH($A542,'Plant data'!$A:$A,0))</f>
        <v>Iran</v>
      </c>
      <c r="E542" s="3" t="s">
        <v>3759</v>
      </c>
      <c r="F542" s="3" t="s">
        <v>2799</v>
      </c>
      <c r="G542" s="5" t="s">
        <v>3760</v>
      </c>
      <c r="H542" s="3" t="s">
        <v>224</v>
      </c>
      <c r="I542" s="3" t="s">
        <v>30</v>
      </c>
      <c r="J542" s="3" t="s">
        <v>30</v>
      </c>
      <c r="K542" s="3" t="s">
        <v>30</v>
      </c>
      <c r="L542" s="3" t="s">
        <v>30</v>
      </c>
      <c r="M542" s="3" t="s">
        <v>30</v>
      </c>
      <c r="N542" s="3" t="s">
        <v>30</v>
      </c>
      <c r="O542" s="3" t="s">
        <v>30</v>
      </c>
      <c r="P542" s="3" t="s">
        <v>30</v>
      </c>
      <c r="Q542" s="3" t="s">
        <v>30</v>
      </c>
      <c r="R542" s="3" t="s">
        <v>30</v>
      </c>
      <c r="S542" s="3">
        <v>400</v>
      </c>
      <c r="T542" s="3" t="s">
        <v>31</v>
      </c>
      <c r="U542" s="8" t="s">
        <v>30</v>
      </c>
      <c r="V542" s="2" t="str">
        <f t="shared" si="8"/>
        <v/>
      </c>
      <c r="W542" s="2"/>
      <c r="X542" s="2"/>
      <c r="Y542" s="2"/>
      <c r="Z542" s="2"/>
      <c r="AA542" s="2"/>
      <c r="AB542" s="2"/>
      <c r="AC542" s="2"/>
    </row>
    <row r="543" spans="1:29" hidden="1" x14ac:dyDescent="0.35">
      <c r="A543" s="3" t="s">
        <v>3761</v>
      </c>
      <c r="B543" s="3" t="str">
        <f>INDEX('Plant data'!D:D,MATCH($A543,'Plant data'!$A:$A,0))</f>
        <v>Rasht</v>
      </c>
      <c r="C543" s="3" t="str">
        <f>INDEX('Plant data'!E:E,MATCH($A543,'Plant data'!$A:$A,0))</f>
        <v>Gilan</v>
      </c>
      <c r="D543" s="3" t="str">
        <f>INDEX('Plant data'!F:F,MATCH($A543,'Plant data'!$A:$A,0))</f>
        <v>Iran</v>
      </c>
      <c r="E543" s="3" t="s">
        <v>3762</v>
      </c>
      <c r="F543" s="3" t="s">
        <v>2799</v>
      </c>
      <c r="G543" s="5" t="s">
        <v>3763</v>
      </c>
      <c r="H543" s="3" t="s">
        <v>224</v>
      </c>
      <c r="I543" s="3" t="s">
        <v>30</v>
      </c>
      <c r="J543" s="3" t="s">
        <v>30</v>
      </c>
      <c r="K543" s="3" t="s">
        <v>30</v>
      </c>
      <c r="L543" s="3" t="s">
        <v>30</v>
      </c>
      <c r="M543" s="3" t="s">
        <v>30</v>
      </c>
      <c r="N543" s="3" t="s">
        <v>30</v>
      </c>
      <c r="O543" s="3" t="s">
        <v>30</v>
      </c>
      <c r="P543" s="3" t="s">
        <v>30</v>
      </c>
      <c r="Q543" s="3" t="s">
        <v>30</v>
      </c>
      <c r="R543" s="3" t="s">
        <v>2829</v>
      </c>
      <c r="S543" s="3">
        <v>150</v>
      </c>
      <c r="T543" s="8" t="s">
        <v>31</v>
      </c>
      <c r="U543" s="8" t="s">
        <v>30</v>
      </c>
      <c r="V543" s="2" t="str">
        <f t="shared" si="8"/>
        <v/>
      </c>
      <c r="W543" s="2"/>
      <c r="X543" s="2"/>
      <c r="Y543" s="2"/>
      <c r="Z543" s="2"/>
      <c r="AA543" s="2"/>
      <c r="AB543" s="2"/>
      <c r="AC543" s="2"/>
    </row>
    <row r="544" spans="1:29" hidden="1" x14ac:dyDescent="0.35">
      <c r="A544" s="3" t="s">
        <v>3761</v>
      </c>
      <c r="B544" s="3" t="str">
        <f>INDEX('Plant data'!D:D,MATCH($A544,'Plant data'!$A:$A,0))</f>
        <v>Rasht</v>
      </c>
      <c r="C544" s="3" t="str">
        <f>INDEX('Plant data'!E:E,MATCH($A544,'Plant data'!$A:$A,0))</f>
        <v>Gilan</v>
      </c>
      <c r="D544" s="3" t="str">
        <f>INDEX('Plant data'!F:F,MATCH($A544,'Plant data'!$A:$A,0))</f>
        <v>Iran</v>
      </c>
      <c r="E544" s="3" t="s">
        <v>3764</v>
      </c>
      <c r="F544" s="3" t="s">
        <v>2832</v>
      </c>
      <c r="G544" s="5" t="s">
        <v>3763</v>
      </c>
      <c r="H544" s="3" t="s">
        <v>224</v>
      </c>
      <c r="I544" s="3" t="s">
        <v>30</v>
      </c>
      <c r="J544" s="3" t="s">
        <v>30</v>
      </c>
      <c r="K544" s="3" t="s">
        <v>30</v>
      </c>
      <c r="L544" s="3" t="s">
        <v>30</v>
      </c>
      <c r="M544" s="3" t="s">
        <v>30</v>
      </c>
      <c r="N544" s="3" t="s">
        <v>30</v>
      </c>
      <c r="O544" s="3" t="s">
        <v>30</v>
      </c>
      <c r="P544" s="3" t="s">
        <v>30</v>
      </c>
      <c r="Q544" s="3" t="s">
        <v>30</v>
      </c>
      <c r="R544" s="3" t="s">
        <v>2829</v>
      </c>
      <c r="S544" s="3">
        <v>150</v>
      </c>
      <c r="T544" s="8" t="s">
        <v>31</v>
      </c>
      <c r="U544" s="8" t="s">
        <v>30</v>
      </c>
      <c r="V544" s="2" t="str">
        <f t="shared" si="8"/>
        <v/>
      </c>
      <c r="W544" s="2"/>
      <c r="X544" s="2"/>
      <c r="Y544" s="2"/>
      <c r="Z544" s="2"/>
      <c r="AA544" s="2"/>
      <c r="AB544" s="2"/>
      <c r="AC544" s="2"/>
    </row>
    <row r="545" spans="1:29" hidden="1" x14ac:dyDescent="0.35">
      <c r="A545" s="3" t="s">
        <v>3761</v>
      </c>
      <c r="B545" s="3" t="str">
        <f>INDEX('Plant data'!D:D,MATCH($A545,'Plant data'!$A:$A,0))</f>
        <v>Rasht</v>
      </c>
      <c r="C545" s="3" t="str">
        <f>INDEX('Plant data'!E:E,MATCH($A545,'Plant data'!$A:$A,0))</f>
        <v>Gilan</v>
      </c>
      <c r="D545" s="3" t="str">
        <f>INDEX('Plant data'!F:F,MATCH($A545,'Plant data'!$A:$A,0))</f>
        <v>Iran</v>
      </c>
      <c r="E545" s="3" t="s">
        <v>3765</v>
      </c>
      <c r="F545" s="3" t="s">
        <v>2911</v>
      </c>
      <c r="G545" s="5" t="s">
        <v>3763</v>
      </c>
      <c r="H545" s="3" t="s">
        <v>224</v>
      </c>
      <c r="I545" s="3" t="s">
        <v>30</v>
      </c>
      <c r="J545" s="3" t="s">
        <v>30</v>
      </c>
      <c r="K545" s="3" t="s">
        <v>30</v>
      </c>
      <c r="L545" s="3" t="s">
        <v>30</v>
      </c>
      <c r="M545" s="3" t="s">
        <v>30</v>
      </c>
      <c r="N545" s="3" t="s">
        <v>30</v>
      </c>
      <c r="O545" s="3" t="s">
        <v>30</v>
      </c>
      <c r="P545" s="3" t="s">
        <v>30</v>
      </c>
      <c r="Q545" s="3" t="s">
        <v>30</v>
      </c>
      <c r="R545" s="3" t="s">
        <v>2829</v>
      </c>
      <c r="S545" s="3">
        <v>150</v>
      </c>
      <c r="T545" s="8" t="s">
        <v>31</v>
      </c>
      <c r="U545" s="8" t="s">
        <v>30</v>
      </c>
      <c r="V545" s="2" t="str">
        <f t="shared" si="8"/>
        <v/>
      </c>
      <c r="W545" s="2"/>
      <c r="X545" s="2"/>
      <c r="Y545" s="2"/>
      <c r="Z545" s="2"/>
      <c r="AA545" s="2"/>
      <c r="AB545" s="2"/>
      <c r="AC545" s="2"/>
    </row>
    <row r="546" spans="1:29" hidden="1" x14ac:dyDescent="0.35">
      <c r="A546" s="3" t="s">
        <v>3766</v>
      </c>
      <c r="B546" s="3" t="e">
        <f>INDEX(#REF!,MATCH($A546,#REF!,0))</f>
        <v>#REF!</v>
      </c>
      <c r="C546" s="3" t="e">
        <f>INDEX(#REF!,MATCH($A546,#REF!,0))</f>
        <v>#REF!</v>
      </c>
      <c r="D546" s="3" t="e">
        <f>INDEX(#REF!,MATCH($A546,#REF!,0))</f>
        <v>#REF!</v>
      </c>
      <c r="E546" s="3" t="s">
        <v>3767</v>
      </c>
      <c r="F546" s="3" t="s">
        <v>2799</v>
      </c>
      <c r="G546" s="5" t="s">
        <v>3768</v>
      </c>
      <c r="H546" s="3" t="s">
        <v>313</v>
      </c>
      <c r="I546" s="6">
        <v>45225</v>
      </c>
      <c r="J546" s="3" t="s">
        <v>30</v>
      </c>
      <c r="K546" s="3">
        <v>2025</v>
      </c>
      <c r="L546" s="3">
        <v>0</v>
      </c>
      <c r="M546" s="3" t="s">
        <v>30</v>
      </c>
      <c r="N546" s="3" t="s">
        <v>30</v>
      </c>
      <c r="O546" s="3" t="s">
        <v>30</v>
      </c>
      <c r="P546" s="3" t="s">
        <v>30</v>
      </c>
      <c r="Q546" s="3" t="s">
        <v>30</v>
      </c>
      <c r="R546" s="3" t="s">
        <v>2790</v>
      </c>
      <c r="S546" s="3">
        <v>500</v>
      </c>
      <c r="T546" s="8" t="s">
        <v>31</v>
      </c>
      <c r="U546" s="8" t="s">
        <v>30</v>
      </c>
      <c r="V546" s="2">
        <f t="shared" si="8"/>
        <v>2065</v>
      </c>
      <c r="W546" s="2"/>
      <c r="X546" s="2"/>
      <c r="Y546" s="2"/>
      <c r="Z546" s="2"/>
      <c r="AA546" s="2"/>
      <c r="AB546" s="2"/>
      <c r="AC546" s="2"/>
    </row>
    <row r="547" spans="1:29" hidden="1" x14ac:dyDescent="0.35">
      <c r="A547" s="3" t="s">
        <v>3766</v>
      </c>
      <c r="B547" s="3" t="e">
        <f>INDEX(#REF!,MATCH($A547,#REF!,0))</f>
        <v>#REF!</v>
      </c>
      <c r="C547" s="3" t="e">
        <f>INDEX(#REF!,MATCH($A547,#REF!,0))</f>
        <v>#REF!</v>
      </c>
      <c r="D547" s="3" t="e">
        <f>INDEX(#REF!,MATCH($A547,#REF!,0))</f>
        <v>#REF!</v>
      </c>
      <c r="E547" s="3" t="s">
        <v>3769</v>
      </c>
      <c r="F547" s="3" t="s">
        <v>2832</v>
      </c>
      <c r="G547" s="5" t="s">
        <v>3768</v>
      </c>
      <c r="H547" s="3" t="s">
        <v>313</v>
      </c>
      <c r="I547" s="6">
        <v>45225</v>
      </c>
      <c r="J547" s="3" t="s">
        <v>30</v>
      </c>
      <c r="K547" s="3">
        <v>2025</v>
      </c>
      <c r="L547" s="3">
        <v>0</v>
      </c>
      <c r="M547" s="3" t="s">
        <v>30</v>
      </c>
      <c r="N547" s="3" t="s">
        <v>30</v>
      </c>
      <c r="O547" s="3" t="s">
        <v>30</v>
      </c>
      <c r="P547" s="3" t="s">
        <v>30</v>
      </c>
      <c r="Q547" s="3" t="s">
        <v>30</v>
      </c>
      <c r="R547" s="3" t="s">
        <v>2790</v>
      </c>
      <c r="S547" s="3">
        <v>500</v>
      </c>
      <c r="T547" s="8" t="s">
        <v>31</v>
      </c>
      <c r="U547" s="8" t="s">
        <v>30</v>
      </c>
      <c r="V547" s="2">
        <f t="shared" si="8"/>
        <v>2065</v>
      </c>
      <c r="W547" s="2"/>
      <c r="X547" s="2"/>
      <c r="Y547" s="2"/>
      <c r="Z547" s="2"/>
      <c r="AA547" s="2"/>
      <c r="AB547" s="2"/>
      <c r="AC547" s="2"/>
    </row>
    <row r="548" spans="1:29" hidden="1" x14ac:dyDescent="0.35">
      <c r="A548" s="3" t="s">
        <v>3770</v>
      </c>
      <c r="B548" s="3" t="e">
        <f>INDEX(#REF!,MATCH($A548,#REF!,0))</f>
        <v>#REF!</v>
      </c>
      <c r="C548" s="3" t="e">
        <f>INDEX(#REF!,MATCH($A548,#REF!,0))</f>
        <v>#REF!</v>
      </c>
      <c r="D548" s="3" t="e">
        <f>INDEX(#REF!,MATCH($A548,#REF!,0))</f>
        <v>#REF!</v>
      </c>
      <c r="E548" s="3" t="s">
        <v>3771</v>
      </c>
      <c r="F548" s="3" t="s">
        <v>2799</v>
      </c>
      <c r="G548" s="5" t="s">
        <v>3772</v>
      </c>
      <c r="H548" s="3" t="s">
        <v>313</v>
      </c>
      <c r="I548" s="4">
        <v>44348</v>
      </c>
      <c r="J548" s="3" t="s">
        <v>30</v>
      </c>
      <c r="K548" s="3">
        <v>2028</v>
      </c>
      <c r="L548" s="8"/>
      <c r="M548" s="3" t="s">
        <v>30</v>
      </c>
      <c r="N548" s="3" t="s">
        <v>30</v>
      </c>
      <c r="O548" s="3" t="s">
        <v>30</v>
      </c>
      <c r="P548" s="3" t="s">
        <v>30</v>
      </c>
      <c r="Q548" s="3" t="s">
        <v>30</v>
      </c>
      <c r="R548" s="3" t="s">
        <v>30</v>
      </c>
      <c r="S548" s="3">
        <v>2500</v>
      </c>
      <c r="T548" s="8" t="s">
        <v>31</v>
      </c>
      <c r="U548" s="8" t="s">
        <v>30</v>
      </c>
      <c r="V548" s="2">
        <f t="shared" si="8"/>
        <v>2068</v>
      </c>
      <c r="W548" s="2"/>
      <c r="X548" s="2"/>
      <c r="Y548" s="2"/>
      <c r="Z548" s="2"/>
      <c r="AA548" s="2"/>
      <c r="AB548" s="2"/>
      <c r="AC548" s="2"/>
    </row>
    <row r="549" spans="1:29" hidden="1" x14ac:dyDescent="0.35">
      <c r="A549" s="3" t="s">
        <v>3773</v>
      </c>
      <c r="B549" s="3" t="str">
        <f>INDEX('Plant data'!D:D,MATCH($A549,'Plant data'!$A:$A,0))</f>
        <v>Benghazi</v>
      </c>
      <c r="C549" s="3" t="str">
        <f>INDEX('Plant data'!E:E,MATCH($A549,'Plant data'!$A:$A,0))</f>
        <v>Cyrenaica</v>
      </c>
      <c r="D549" s="3" t="str">
        <f>INDEX('Plant data'!F:F,MATCH($A549,'Plant data'!$A:$A,0))</f>
        <v>Libya</v>
      </c>
      <c r="E549" s="3" t="s">
        <v>3774</v>
      </c>
      <c r="F549" s="3" t="s">
        <v>2799</v>
      </c>
      <c r="G549" s="5" t="s">
        <v>3775</v>
      </c>
      <c r="H549" s="3" t="s">
        <v>224</v>
      </c>
      <c r="I549" s="6">
        <v>45492</v>
      </c>
      <c r="J549" s="3" t="s">
        <v>30</v>
      </c>
      <c r="K549" s="3" t="s">
        <v>30</v>
      </c>
      <c r="L549" s="3" t="s">
        <v>30</v>
      </c>
      <c r="M549" s="3" t="s">
        <v>30</v>
      </c>
      <c r="N549" s="3" t="s">
        <v>30</v>
      </c>
      <c r="O549" s="3" t="s">
        <v>30</v>
      </c>
      <c r="P549" s="3" t="s">
        <v>3776</v>
      </c>
      <c r="Q549" s="3" t="s">
        <v>3534</v>
      </c>
      <c r="R549" s="3" t="s">
        <v>2790</v>
      </c>
      <c r="S549" s="3">
        <v>2500</v>
      </c>
      <c r="T549" s="8" t="s">
        <v>31</v>
      </c>
      <c r="U549" s="8" t="s">
        <v>30</v>
      </c>
      <c r="V549" s="2" t="str">
        <f t="shared" si="8"/>
        <v/>
      </c>
      <c r="W549" s="2"/>
      <c r="X549" s="2"/>
      <c r="Y549" s="2"/>
      <c r="Z549" s="2"/>
      <c r="AA549" s="2"/>
      <c r="AB549" s="2"/>
      <c r="AC549" s="2"/>
    </row>
    <row r="550" spans="1:29" hidden="1" x14ac:dyDescent="0.35">
      <c r="A550" s="3" t="s">
        <v>3773</v>
      </c>
      <c r="B550" s="3" t="e">
        <f>INDEX(#REF!,MATCH($A550,#REF!,0))</f>
        <v>#REF!</v>
      </c>
      <c r="C550" s="3" t="e">
        <f>INDEX(#REF!,MATCH($A550,#REF!,0))</f>
        <v>#REF!</v>
      </c>
      <c r="D550" s="3" t="e">
        <f>INDEX(#REF!,MATCH($A550,#REF!,0))</f>
        <v>#REF!</v>
      </c>
      <c r="E550" s="3" t="s">
        <v>3777</v>
      </c>
      <c r="F550" s="3" t="s">
        <v>2832</v>
      </c>
      <c r="G550" s="5" t="s">
        <v>3775</v>
      </c>
      <c r="H550" s="3" t="s">
        <v>313</v>
      </c>
      <c r="I550" s="6">
        <v>45492</v>
      </c>
      <c r="J550" s="3" t="s">
        <v>30</v>
      </c>
      <c r="K550" s="3" t="s">
        <v>30</v>
      </c>
      <c r="L550" s="3" t="s">
        <v>30</v>
      </c>
      <c r="M550" s="3" t="s">
        <v>30</v>
      </c>
      <c r="N550" s="3" t="s">
        <v>30</v>
      </c>
      <c r="O550" s="3" t="s">
        <v>30</v>
      </c>
      <c r="P550" s="3" t="s">
        <v>41</v>
      </c>
      <c r="Q550" s="3" t="s">
        <v>3534</v>
      </c>
      <c r="R550" s="3" t="s">
        <v>2790</v>
      </c>
      <c r="S550" s="3">
        <v>2800</v>
      </c>
      <c r="T550" s="8" t="s">
        <v>31</v>
      </c>
      <c r="U550" s="8" t="s">
        <v>30</v>
      </c>
      <c r="V550" s="2" t="str">
        <f t="shared" si="8"/>
        <v/>
      </c>
      <c r="W550" s="2"/>
      <c r="X550" s="2"/>
      <c r="Y550" s="2"/>
      <c r="Z550" s="2"/>
      <c r="AA550" s="2"/>
      <c r="AB550" s="2"/>
      <c r="AC550" s="2"/>
    </row>
    <row r="551" spans="1:29" hidden="1" x14ac:dyDescent="0.35">
      <c r="A551" s="3" t="s">
        <v>3773</v>
      </c>
      <c r="B551" s="3" t="e">
        <f>INDEX(#REF!,MATCH($A551,#REF!,0))</f>
        <v>#REF!</v>
      </c>
      <c r="C551" s="3" t="e">
        <f>INDEX(#REF!,MATCH($A551,#REF!,0))</f>
        <v>#REF!</v>
      </c>
      <c r="D551" s="3" t="e">
        <f>INDEX(#REF!,MATCH($A551,#REF!,0))</f>
        <v>#REF!</v>
      </c>
      <c r="E551" s="3" t="s">
        <v>3778</v>
      </c>
      <c r="F551" s="3" t="s">
        <v>2911</v>
      </c>
      <c r="G551" s="5" t="s">
        <v>3775</v>
      </c>
      <c r="H551" s="3" t="s">
        <v>313</v>
      </c>
      <c r="I551" s="6">
        <v>45492</v>
      </c>
      <c r="J551" s="3" t="s">
        <v>30</v>
      </c>
      <c r="K551" s="3" t="s">
        <v>30</v>
      </c>
      <c r="L551" s="3" t="s">
        <v>30</v>
      </c>
      <c r="M551" s="3" t="s">
        <v>30</v>
      </c>
      <c r="N551" s="3" t="s">
        <v>30</v>
      </c>
      <c r="O551" s="3" t="s">
        <v>30</v>
      </c>
      <c r="P551" s="3" t="s">
        <v>41</v>
      </c>
      <c r="Q551" s="3" t="s">
        <v>3534</v>
      </c>
      <c r="R551" s="3" t="s">
        <v>2790</v>
      </c>
      <c r="S551" s="3">
        <v>2800</v>
      </c>
      <c r="T551" s="8" t="s">
        <v>31</v>
      </c>
      <c r="U551" s="8" t="s">
        <v>30</v>
      </c>
      <c r="V551" s="2" t="str">
        <f t="shared" si="8"/>
        <v/>
      </c>
      <c r="W551" s="2"/>
      <c r="X551" s="2"/>
      <c r="Y551" s="2"/>
      <c r="Z551" s="2"/>
      <c r="AA551" s="2"/>
      <c r="AB551" s="2"/>
      <c r="AC551" s="2"/>
    </row>
    <row r="552" spans="1:29" hidden="1" x14ac:dyDescent="0.35">
      <c r="A552" s="3" t="s">
        <v>3779</v>
      </c>
      <c r="B552" s="3" t="e">
        <f>INDEX(#REF!,MATCH($A552,#REF!,0))</f>
        <v>#REF!</v>
      </c>
      <c r="C552" s="3" t="e">
        <f>INDEX(#REF!,MATCH($A552,#REF!,0))</f>
        <v>#REF!</v>
      </c>
      <c r="D552" s="3" t="e">
        <f>INDEX(#REF!,MATCH($A552,#REF!,0))</f>
        <v>#REF!</v>
      </c>
      <c r="E552" s="3" t="s">
        <v>3780</v>
      </c>
      <c r="F552" s="3" t="s">
        <v>2799</v>
      </c>
      <c r="G552" s="5" t="s">
        <v>3781</v>
      </c>
      <c r="H552" s="3" t="s">
        <v>53</v>
      </c>
      <c r="I552" s="3" t="s">
        <v>30</v>
      </c>
      <c r="J552" s="3" t="s">
        <v>30</v>
      </c>
      <c r="K552" s="3" t="s">
        <v>30</v>
      </c>
      <c r="L552" s="3" t="s">
        <v>30</v>
      </c>
      <c r="M552" s="3" t="s">
        <v>30</v>
      </c>
      <c r="N552" s="3">
        <v>2017</v>
      </c>
      <c r="O552" s="3" t="s">
        <v>30</v>
      </c>
      <c r="P552" s="3" t="s">
        <v>3782</v>
      </c>
      <c r="Q552" s="3" t="s">
        <v>30</v>
      </c>
      <c r="R552" s="3" t="s">
        <v>30</v>
      </c>
      <c r="S552" s="3">
        <v>5000</v>
      </c>
      <c r="T552" s="8" t="s">
        <v>31</v>
      </c>
      <c r="U552" s="3" t="s">
        <v>30</v>
      </c>
      <c r="V552" s="2" t="str">
        <f t="shared" si="8"/>
        <v/>
      </c>
      <c r="W552" s="2"/>
      <c r="X552" s="2"/>
      <c r="Y552" s="2"/>
      <c r="Z552" s="2"/>
      <c r="AA552" s="2"/>
      <c r="AB552" s="2"/>
      <c r="AC552" s="2"/>
    </row>
    <row r="553" spans="1:29" hidden="1" x14ac:dyDescent="0.35">
      <c r="A553" s="3" t="s">
        <v>3783</v>
      </c>
      <c r="B553" s="3" t="e">
        <f>INDEX(#REF!,MATCH($A553,#REF!,0))</f>
        <v>#REF!</v>
      </c>
      <c r="C553" s="3" t="e">
        <f>INDEX(#REF!,MATCH($A553,#REF!,0))</f>
        <v>#REF!</v>
      </c>
      <c r="D553" s="3" t="e">
        <f>INDEX(#REF!,MATCH($A553,#REF!,0))</f>
        <v>#REF!</v>
      </c>
      <c r="E553" s="3" t="s">
        <v>3784</v>
      </c>
      <c r="F553" s="3" t="s">
        <v>2786</v>
      </c>
      <c r="G553" s="5" t="s">
        <v>3785</v>
      </c>
      <c r="H553" s="3" t="s">
        <v>313</v>
      </c>
      <c r="I553" s="3" t="s">
        <v>30</v>
      </c>
      <c r="J553" s="3" t="s">
        <v>30</v>
      </c>
      <c r="K553" s="3">
        <v>2026</v>
      </c>
      <c r="L553" s="8"/>
      <c r="M553" s="3" t="s">
        <v>30</v>
      </c>
      <c r="N553" s="3" t="s">
        <v>30</v>
      </c>
      <c r="O553" s="3" t="s">
        <v>30</v>
      </c>
      <c r="P553" s="3" t="s">
        <v>30</v>
      </c>
      <c r="Q553" s="3" t="s">
        <v>30</v>
      </c>
      <c r="R553" s="3" t="s">
        <v>30</v>
      </c>
      <c r="S553" s="3">
        <v>2000</v>
      </c>
      <c r="T553" s="8" t="s">
        <v>31</v>
      </c>
      <c r="U553" s="8" t="s">
        <v>30</v>
      </c>
      <c r="V553" s="2">
        <f t="shared" si="8"/>
        <v>2066</v>
      </c>
      <c r="W553" s="2"/>
      <c r="X553" s="2"/>
      <c r="Y553" s="2"/>
      <c r="Z553" s="2"/>
      <c r="AA553" s="2"/>
      <c r="AB553" s="2"/>
      <c r="AC553" s="2"/>
    </row>
    <row r="554" spans="1:29" hidden="1" x14ac:dyDescent="0.35">
      <c r="A554" s="3" t="s">
        <v>3783</v>
      </c>
      <c r="B554" s="3" t="e">
        <f>INDEX(#REF!,MATCH($A554,#REF!,0))</f>
        <v>#REF!</v>
      </c>
      <c r="C554" s="3" t="e">
        <f>INDEX(#REF!,MATCH($A554,#REF!,0))</f>
        <v>#REF!</v>
      </c>
      <c r="D554" s="3" t="e">
        <f>INDEX(#REF!,MATCH($A554,#REF!,0))</f>
        <v>#REF!</v>
      </c>
      <c r="E554" s="3" t="s">
        <v>3786</v>
      </c>
      <c r="F554" s="3" t="s">
        <v>2793</v>
      </c>
      <c r="G554" s="5" t="s">
        <v>3785</v>
      </c>
      <c r="H554" s="3" t="s">
        <v>313</v>
      </c>
      <c r="I554" s="3" t="s">
        <v>30</v>
      </c>
      <c r="J554" s="3" t="s">
        <v>30</v>
      </c>
      <c r="K554" s="3">
        <v>2028</v>
      </c>
      <c r="L554" s="8"/>
      <c r="M554" s="3" t="s">
        <v>30</v>
      </c>
      <c r="N554" s="3" t="s">
        <v>30</v>
      </c>
      <c r="O554" s="3" t="s">
        <v>30</v>
      </c>
      <c r="P554" s="3" t="s">
        <v>30</v>
      </c>
      <c r="Q554" s="3" t="s">
        <v>30</v>
      </c>
      <c r="R554" s="3" t="s">
        <v>30</v>
      </c>
      <c r="S554" s="3">
        <v>2000</v>
      </c>
      <c r="T554" s="8" t="s">
        <v>31</v>
      </c>
      <c r="U554" s="8" t="s">
        <v>30</v>
      </c>
      <c r="V554" s="2">
        <f t="shared" si="8"/>
        <v>2068</v>
      </c>
      <c r="W554" s="2"/>
      <c r="X554" s="2"/>
      <c r="Y554" s="2"/>
      <c r="Z554" s="2"/>
      <c r="AA554" s="2"/>
      <c r="AB554" s="2"/>
      <c r="AC554" s="2"/>
    </row>
    <row r="555" spans="1:29" hidden="1" x14ac:dyDescent="0.35">
      <c r="A555" s="3" t="s">
        <v>3787</v>
      </c>
      <c r="B555" s="3" t="e">
        <f>INDEX(#REF!,MATCH($A555,#REF!,0))</f>
        <v>#REF!</v>
      </c>
      <c r="C555" s="3" t="e">
        <f>INDEX(#REF!,MATCH($A555,#REF!,0))</f>
        <v>#REF!</v>
      </c>
      <c r="D555" s="3" t="e">
        <f>INDEX(#REF!,MATCH($A555,#REF!,0))</f>
        <v>#REF!</v>
      </c>
      <c r="E555" s="3" t="s">
        <v>3788</v>
      </c>
      <c r="F555" s="3" t="s">
        <v>2799</v>
      </c>
      <c r="G555" s="5" t="s">
        <v>3789</v>
      </c>
      <c r="H555" s="3" t="s">
        <v>313</v>
      </c>
      <c r="I555" s="4">
        <v>45474</v>
      </c>
      <c r="J555" s="3" t="s">
        <v>30</v>
      </c>
      <c r="K555" s="3">
        <v>2026</v>
      </c>
      <c r="L555" s="8"/>
      <c r="M555" s="3" t="s">
        <v>30</v>
      </c>
      <c r="N555" s="3" t="s">
        <v>30</v>
      </c>
      <c r="O555" s="3" t="s">
        <v>30</v>
      </c>
      <c r="P555" s="3" t="s">
        <v>30</v>
      </c>
      <c r="Q555" s="3" t="s">
        <v>30</v>
      </c>
      <c r="R555" s="3" t="s">
        <v>30</v>
      </c>
      <c r="S555" s="3">
        <v>237</v>
      </c>
      <c r="T555" s="8" t="s">
        <v>31</v>
      </c>
      <c r="U555" s="8" t="s">
        <v>30</v>
      </c>
      <c r="V555" s="2">
        <f t="shared" si="8"/>
        <v>2066</v>
      </c>
      <c r="W555" s="2"/>
      <c r="X555" s="2"/>
      <c r="Y555" s="2"/>
      <c r="Z555" s="2"/>
      <c r="AA555" s="2"/>
      <c r="AB555" s="2"/>
      <c r="AC555" s="2"/>
    </row>
    <row r="556" spans="1:29" hidden="1" x14ac:dyDescent="0.35">
      <c r="A556" s="3" t="s">
        <v>3787</v>
      </c>
      <c r="B556" s="3" t="e">
        <f>INDEX(#REF!,MATCH($A556,#REF!,0))</f>
        <v>#REF!</v>
      </c>
      <c r="C556" s="3" t="e">
        <f>INDEX(#REF!,MATCH($A556,#REF!,0))</f>
        <v>#REF!</v>
      </c>
      <c r="D556" s="3" t="e">
        <f>INDEX(#REF!,MATCH($A556,#REF!,0))</f>
        <v>#REF!</v>
      </c>
      <c r="E556" s="3" t="s">
        <v>3790</v>
      </c>
      <c r="F556" s="3" t="s">
        <v>2832</v>
      </c>
      <c r="G556" s="5" t="s">
        <v>3789</v>
      </c>
      <c r="H556" s="3" t="s">
        <v>313</v>
      </c>
      <c r="I556" s="4">
        <v>45474</v>
      </c>
      <c r="J556" s="3" t="s">
        <v>30</v>
      </c>
      <c r="K556" s="3">
        <v>2026</v>
      </c>
      <c r="L556" s="8"/>
      <c r="M556" s="3" t="s">
        <v>30</v>
      </c>
      <c r="N556" s="3" t="s">
        <v>30</v>
      </c>
      <c r="O556" s="3" t="s">
        <v>30</v>
      </c>
      <c r="P556" s="3" t="s">
        <v>30</v>
      </c>
      <c r="Q556" s="3" t="s">
        <v>30</v>
      </c>
      <c r="R556" s="3" t="s">
        <v>30</v>
      </c>
      <c r="S556" s="3">
        <v>237</v>
      </c>
      <c r="T556" s="8" t="s">
        <v>31</v>
      </c>
      <c r="U556" s="8" t="s">
        <v>30</v>
      </c>
      <c r="V556" s="2">
        <f t="shared" si="8"/>
        <v>2066</v>
      </c>
      <c r="W556" s="2"/>
      <c r="X556" s="2"/>
      <c r="Y556" s="2"/>
      <c r="Z556" s="2"/>
      <c r="AA556" s="2"/>
      <c r="AB556" s="2"/>
      <c r="AC556" s="2"/>
    </row>
    <row r="557" spans="1:29" hidden="1" x14ac:dyDescent="0.35">
      <c r="A557" s="3" t="s">
        <v>3787</v>
      </c>
      <c r="B557" s="3" t="e">
        <f>INDEX(#REF!,MATCH($A557,#REF!,0))</f>
        <v>#REF!</v>
      </c>
      <c r="C557" s="3" t="e">
        <f>INDEX(#REF!,MATCH($A557,#REF!,0))</f>
        <v>#REF!</v>
      </c>
      <c r="D557" s="3" t="e">
        <f>INDEX(#REF!,MATCH($A557,#REF!,0))</f>
        <v>#REF!</v>
      </c>
      <c r="E557" s="3" t="s">
        <v>3791</v>
      </c>
      <c r="F557" s="3" t="s">
        <v>2911</v>
      </c>
      <c r="G557" s="5" t="s">
        <v>3789</v>
      </c>
      <c r="H557" s="3" t="s">
        <v>313</v>
      </c>
      <c r="I557" s="4">
        <v>45474</v>
      </c>
      <c r="J557" s="3" t="s">
        <v>30</v>
      </c>
      <c r="K557" s="3" t="s">
        <v>30</v>
      </c>
      <c r="L557" s="3" t="s">
        <v>30</v>
      </c>
      <c r="M557" s="3" t="s">
        <v>30</v>
      </c>
      <c r="N557" s="3" t="s">
        <v>30</v>
      </c>
      <c r="O557" s="3" t="s">
        <v>30</v>
      </c>
      <c r="P557" s="3" t="s">
        <v>30</v>
      </c>
      <c r="Q557" s="3" t="s">
        <v>30</v>
      </c>
      <c r="R557" s="3" t="s">
        <v>30</v>
      </c>
      <c r="S557" s="3">
        <v>237</v>
      </c>
      <c r="T557" s="8" t="s">
        <v>31</v>
      </c>
      <c r="U557" s="8" t="s">
        <v>30</v>
      </c>
      <c r="V557" s="2" t="str">
        <f t="shared" si="8"/>
        <v/>
      </c>
      <c r="W557" s="2"/>
      <c r="X557" s="2"/>
      <c r="Y557" s="2"/>
      <c r="Z557" s="2"/>
      <c r="AA557" s="2"/>
      <c r="AB557" s="2"/>
      <c r="AC557" s="2"/>
    </row>
    <row r="558" spans="1:29" hidden="1" x14ac:dyDescent="0.35">
      <c r="A558" s="3" t="s">
        <v>3787</v>
      </c>
      <c r="B558" s="3" t="e">
        <f>INDEX(#REF!,MATCH($A558,#REF!,0))</f>
        <v>#REF!</v>
      </c>
      <c r="C558" s="3" t="e">
        <f>INDEX(#REF!,MATCH($A558,#REF!,0))</f>
        <v>#REF!</v>
      </c>
      <c r="D558" s="3" t="e">
        <f>INDEX(#REF!,MATCH($A558,#REF!,0))</f>
        <v>#REF!</v>
      </c>
      <c r="E558" s="3" t="s">
        <v>3792</v>
      </c>
      <c r="F558" s="3" t="s">
        <v>2913</v>
      </c>
      <c r="G558" s="5" t="s">
        <v>3789</v>
      </c>
      <c r="H558" s="3" t="s">
        <v>313</v>
      </c>
      <c r="I558" s="4">
        <v>45474</v>
      </c>
      <c r="J558" s="3" t="s">
        <v>30</v>
      </c>
      <c r="K558" s="3" t="s">
        <v>30</v>
      </c>
      <c r="L558" s="3" t="s">
        <v>30</v>
      </c>
      <c r="M558" s="3" t="s">
        <v>30</v>
      </c>
      <c r="N558" s="3" t="s">
        <v>30</v>
      </c>
      <c r="O558" s="3" t="s">
        <v>30</v>
      </c>
      <c r="P558" s="3" t="s">
        <v>30</v>
      </c>
      <c r="Q558" s="3" t="s">
        <v>30</v>
      </c>
      <c r="R558" s="3" t="s">
        <v>30</v>
      </c>
      <c r="S558" s="3">
        <v>237</v>
      </c>
      <c r="T558" s="8" t="s">
        <v>31</v>
      </c>
      <c r="U558" s="8" t="s">
        <v>30</v>
      </c>
      <c r="V558" s="2" t="str">
        <f t="shared" si="8"/>
        <v/>
      </c>
      <c r="W558" s="2"/>
      <c r="X558" s="2"/>
      <c r="Y558" s="2"/>
      <c r="Z558" s="2"/>
      <c r="AA558" s="2"/>
      <c r="AB558" s="2"/>
      <c r="AC558" s="2"/>
    </row>
    <row r="559" spans="1:29" hidden="1" x14ac:dyDescent="0.35">
      <c r="A559" s="3" t="s">
        <v>3793</v>
      </c>
      <c r="B559" s="3" t="str">
        <f>INDEX('Plant data'!D:D,MATCH($A559,'Plant data'!$A:$A,0))</f>
        <v>Gourmudi</v>
      </c>
      <c r="C559" s="3" t="str">
        <f>INDEX('Plant data'!E:E,MATCH($A559,'Plant data'!$A:$A,0))</f>
        <v>Chhattisgarh</v>
      </c>
      <c r="D559" s="3" t="str">
        <f>INDEX('Plant data'!F:F,MATCH($A559,'Plant data'!$A:$A,0))</f>
        <v>India</v>
      </c>
      <c r="E559" s="3" t="s">
        <v>3794</v>
      </c>
      <c r="F559" s="3" t="s">
        <v>2799</v>
      </c>
      <c r="G559" s="5" t="s">
        <v>3795</v>
      </c>
      <c r="H559" s="3" t="s">
        <v>29</v>
      </c>
      <c r="I559" s="3" t="s">
        <v>30</v>
      </c>
      <c r="J559" s="3">
        <v>2009</v>
      </c>
      <c r="K559" s="3">
        <v>2009</v>
      </c>
      <c r="L559" s="3">
        <v>16</v>
      </c>
      <c r="M559" s="3" t="s">
        <v>30</v>
      </c>
      <c r="N559" s="3" t="s">
        <v>30</v>
      </c>
      <c r="O559" s="3" t="s">
        <v>30</v>
      </c>
      <c r="P559" s="3" t="s">
        <v>30</v>
      </c>
      <c r="Q559" s="3" t="s">
        <v>30</v>
      </c>
      <c r="R559" s="3" t="s">
        <v>2829</v>
      </c>
      <c r="S559" s="3">
        <v>30</v>
      </c>
      <c r="T559" s="8" t="s">
        <v>31</v>
      </c>
      <c r="U559" s="3" t="s">
        <v>2830</v>
      </c>
      <c r="V559" s="2">
        <f t="shared" si="8"/>
        <v>2049</v>
      </c>
      <c r="W559" s="2"/>
      <c r="X559" s="2"/>
      <c r="Y559" s="2"/>
      <c r="Z559" s="2"/>
      <c r="AA559" s="2"/>
      <c r="AB559" s="2"/>
      <c r="AC559" s="2"/>
    </row>
    <row r="560" spans="1:29" hidden="1" x14ac:dyDescent="0.35">
      <c r="A560" s="3" t="s">
        <v>3793</v>
      </c>
      <c r="B560" s="3" t="str">
        <f>INDEX('Plant data'!D:D,MATCH($A560,'Plant data'!$A:$A,0))</f>
        <v>Gourmudi</v>
      </c>
      <c r="C560" s="3" t="str">
        <f>INDEX('Plant data'!E:E,MATCH($A560,'Plant data'!$A:$A,0))</f>
        <v>Chhattisgarh</v>
      </c>
      <c r="D560" s="3" t="str">
        <f>INDEX('Plant data'!F:F,MATCH($A560,'Plant data'!$A:$A,0))</f>
        <v>India</v>
      </c>
      <c r="E560" s="3" t="s">
        <v>3796</v>
      </c>
      <c r="F560" s="3" t="s">
        <v>2832</v>
      </c>
      <c r="G560" s="5" t="s">
        <v>3795</v>
      </c>
      <c r="H560" s="3" t="s">
        <v>29</v>
      </c>
      <c r="I560" s="3" t="s">
        <v>30</v>
      </c>
      <c r="J560" s="3">
        <v>2009</v>
      </c>
      <c r="K560" s="3">
        <v>2009</v>
      </c>
      <c r="L560" s="3">
        <v>16</v>
      </c>
      <c r="M560" s="3" t="s">
        <v>30</v>
      </c>
      <c r="N560" s="3" t="s">
        <v>30</v>
      </c>
      <c r="O560" s="3" t="s">
        <v>30</v>
      </c>
      <c r="P560" s="3" t="s">
        <v>30</v>
      </c>
      <c r="Q560" s="3" t="s">
        <v>30</v>
      </c>
      <c r="R560" s="3" t="s">
        <v>2829</v>
      </c>
      <c r="S560" s="3">
        <v>30</v>
      </c>
      <c r="T560" s="8" t="s">
        <v>31</v>
      </c>
      <c r="U560" s="3" t="s">
        <v>2830</v>
      </c>
      <c r="V560" s="2">
        <f t="shared" si="8"/>
        <v>2049</v>
      </c>
      <c r="W560" s="2"/>
      <c r="X560" s="2"/>
      <c r="Y560" s="2"/>
      <c r="Z560" s="2"/>
      <c r="AA560" s="2"/>
      <c r="AB560" s="2"/>
      <c r="AC560" s="2"/>
    </row>
    <row r="561" spans="1:29" hidden="1" x14ac:dyDescent="0.35">
      <c r="A561" s="3" t="s">
        <v>3793</v>
      </c>
      <c r="B561" s="3" t="str">
        <f>INDEX('Plant data'!D:D,MATCH($A561,'Plant data'!$A:$A,0))</f>
        <v>Gourmudi</v>
      </c>
      <c r="C561" s="3" t="str">
        <f>INDEX('Plant data'!E:E,MATCH($A561,'Plant data'!$A:$A,0))</f>
        <v>Chhattisgarh</v>
      </c>
      <c r="D561" s="3" t="str">
        <f>INDEX('Plant data'!F:F,MATCH($A561,'Plant data'!$A:$A,0))</f>
        <v>India</v>
      </c>
      <c r="E561" s="3" t="s">
        <v>3797</v>
      </c>
      <c r="F561" s="3" t="s">
        <v>2911</v>
      </c>
      <c r="G561" s="5" t="s">
        <v>3795</v>
      </c>
      <c r="H561" s="3" t="s">
        <v>224</v>
      </c>
      <c r="I561" s="3" t="s">
        <v>30</v>
      </c>
      <c r="J561" s="3">
        <v>2022</v>
      </c>
      <c r="K561" s="3">
        <v>2025</v>
      </c>
      <c r="L561" s="3">
        <v>0</v>
      </c>
      <c r="M561" s="3" t="s">
        <v>30</v>
      </c>
      <c r="N561" s="3" t="s">
        <v>30</v>
      </c>
      <c r="O561" s="3" t="s">
        <v>30</v>
      </c>
      <c r="P561" s="3" t="s">
        <v>30</v>
      </c>
      <c r="Q561" s="3" t="s">
        <v>30</v>
      </c>
      <c r="R561" s="3" t="s">
        <v>2829</v>
      </c>
      <c r="S561" s="3">
        <v>198</v>
      </c>
      <c r="T561" s="8" t="s">
        <v>31</v>
      </c>
      <c r="U561" s="8" t="s">
        <v>30</v>
      </c>
      <c r="V561" s="2">
        <f t="shared" si="8"/>
        <v>2065</v>
      </c>
      <c r="W561" s="2"/>
      <c r="X561" s="2"/>
      <c r="Y561" s="2"/>
      <c r="Z561" s="2"/>
      <c r="AA561" s="2"/>
      <c r="AB561" s="2"/>
      <c r="AC561" s="2"/>
    </row>
    <row r="562" spans="1:29" hidden="1" x14ac:dyDescent="0.35">
      <c r="A562" s="3" t="s">
        <v>3793</v>
      </c>
      <c r="B562" s="3" t="str">
        <f>INDEX('Plant data'!D:D,MATCH($A562,'Plant data'!$A:$A,0))</f>
        <v>Gourmudi</v>
      </c>
      <c r="C562" s="3" t="str">
        <f>INDEX('Plant data'!E:E,MATCH($A562,'Plant data'!$A:$A,0))</f>
        <v>Chhattisgarh</v>
      </c>
      <c r="D562" s="3" t="str">
        <f>INDEX('Plant data'!F:F,MATCH($A562,'Plant data'!$A:$A,0))</f>
        <v>India</v>
      </c>
      <c r="E562" s="3" t="s">
        <v>3798</v>
      </c>
      <c r="F562" s="3" t="s">
        <v>2913</v>
      </c>
      <c r="G562" s="5" t="s">
        <v>3795</v>
      </c>
      <c r="H562" s="3" t="s">
        <v>224</v>
      </c>
      <c r="I562" s="3" t="s">
        <v>30</v>
      </c>
      <c r="J562" s="3">
        <v>2022</v>
      </c>
      <c r="K562" s="3">
        <v>2025</v>
      </c>
      <c r="L562" s="3">
        <v>0</v>
      </c>
      <c r="M562" s="3" t="s">
        <v>30</v>
      </c>
      <c r="N562" s="3" t="s">
        <v>30</v>
      </c>
      <c r="O562" s="3" t="s">
        <v>30</v>
      </c>
      <c r="P562" s="3" t="s">
        <v>30</v>
      </c>
      <c r="Q562" s="3" t="s">
        <v>30</v>
      </c>
      <c r="R562" s="3" t="s">
        <v>2829</v>
      </c>
      <c r="S562" s="3">
        <v>198</v>
      </c>
      <c r="T562" s="8" t="s">
        <v>31</v>
      </c>
      <c r="U562" s="8" t="s">
        <v>30</v>
      </c>
      <c r="V562" s="2">
        <f t="shared" si="8"/>
        <v>2065</v>
      </c>
      <c r="W562" s="2"/>
      <c r="X562" s="2"/>
      <c r="Y562" s="2"/>
      <c r="Z562" s="2"/>
      <c r="AA562" s="2"/>
      <c r="AB562" s="2"/>
      <c r="AC562" s="2"/>
    </row>
    <row r="563" spans="1:29" hidden="1" x14ac:dyDescent="0.35">
      <c r="A563" s="3" t="s">
        <v>2751</v>
      </c>
      <c r="B563" s="3" t="str">
        <f>INDEX('Plant data'!D:D,MATCH($A563,'Plant data'!$A:$A,0))</f>
        <v>Kuanrmunda</v>
      </c>
      <c r="C563" s="3" t="str">
        <f>INDEX('Plant data'!E:E,MATCH($A563,'Plant data'!$A:$A,0))</f>
        <v>Odisha</v>
      </c>
      <c r="D563" s="3" t="str">
        <f>INDEX('Plant data'!F:F,MATCH($A563,'Plant data'!$A:$A,0))</f>
        <v>India</v>
      </c>
      <c r="E563" s="3" t="s">
        <v>3799</v>
      </c>
      <c r="F563" s="3" t="s">
        <v>2799</v>
      </c>
      <c r="G563" s="5" t="s">
        <v>2753</v>
      </c>
      <c r="H563" s="3" t="s">
        <v>29</v>
      </c>
      <c r="I563" s="3">
        <v>2001</v>
      </c>
      <c r="J563" s="3" t="s">
        <v>30</v>
      </c>
      <c r="K563" s="3">
        <v>2003</v>
      </c>
      <c r="L563" s="3">
        <v>22</v>
      </c>
      <c r="M563" s="3" t="s">
        <v>30</v>
      </c>
      <c r="N563" s="3" t="s">
        <v>30</v>
      </c>
      <c r="O563" s="3" t="s">
        <v>30</v>
      </c>
      <c r="P563" s="3" t="s">
        <v>30</v>
      </c>
      <c r="Q563" s="3" t="s">
        <v>30</v>
      </c>
      <c r="R563" s="3" t="s">
        <v>2829</v>
      </c>
      <c r="S563" s="3">
        <v>30</v>
      </c>
      <c r="T563" s="8" t="s">
        <v>31</v>
      </c>
      <c r="U563" s="3" t="s">
        <v>2830</v>
      </c>
      <c r="V563" s="2">
        <f t="shared" si="8"/>
        <v>2043</v>
      </c>
      <c r="W563" s="2"/>
      <c r="X563" s="2"/>
      <c r="Y563" s="2"/>
      <c r="Z563" s="2"/>
      <c r="AA563" s="2"/>
      <c r="AB563" s="2"/>
      <c r="AC563" s="2"/>
    </row>
    <row r="564" spans="1:29" hidden="1" x14ac:dyDescent="0.35">
      <c r="A564" s="3" t="s">
        <v>2751</v>
      </c>
      <c r="B564" s="3" t="str">
        <f>INDEX('Plant data'!D:D,MATCH($A564,'Plant data'!$A:$A,0))</f>
        <v>Kuanrmunda</v>
      </c>
      <c r="C564" s="3" t="str">
        <f>INDEX('Plant data'!E:E,MATCH($A564,'Plant data'!$A:$A,0))</f>
        <v>Odisha</v>
      </c>
      <c r="D564" s="3" t="str">
        <f>INDEX('Plant data'!F:F,MATCH($A564,'Plant data'!$A:$A,0))</f>
        <v>India</v>
      </c>
      <c r="E564" s="3" t="s">
        <v>3800</v>
      </c>
      <c r="F564" s="3" t="s">
        <v>2832</v>
      </c>
      <c r="G564" s="5" t="s">
        <v>2753</v>
      </c>
      <c r="H564" s="3" t="s">
        <v>29</v>
      </c>
      <c r="I564" s="3">
        <v>2001</v>
      </c>
      <c r="J564" s="3" t="s">
        <v>30</v>
      </c>
      <c r="K564" s="3">
        <v>2003</v>
      </c>
      <c r="L564" s="3">
        <v>22</v>
      </c>
      <c r="M564" s="3" t="s">
        <v>30</v>
      </c>
      <c r="N564" s="3" t="s">
        <v>30</v>
      </c>
      <c r="O564" s="3" t="s">
        <v>30</v>
      </c>
      <c r="P564" s="3" t="s">
        <v>30</v>
      </c>
      <c r="Q564" s="3" t="s">
        <v>30</v>
      </c>
      <c r="R564" s="3" t="s">
        <v>2829</v>
      </c>
      <c r="S564" s="3">
        <v>30</v>
      </c>
      <c r="T564" s="8" t="s">
        <v>31</v>
      </c>
      <c r="U564" s="3" t="s">
        <v>2830</v>
      </c>
      <c r="V564" s="2">
        <f t="shared" si="8"/>
        <v>2043</v>
      </c>
      <c r="W564" s="2"/>
      <c r="X564" s="2"/>
      <c r="Y564" s="2"/>
      <c r="Z564" s="2"/>
      <c r="AA564" s="2"/>
      <c r="AB564" s="2"/>
      <c r="AC564" s="2"/>
    </row>
    <row r="565" spans="1:29" hidden="1" x14ac:dyDescent="0.35">
      <c r="A565" s="3" t="s">
        <v>2751</v>
      </c>
      <c r="B565" s="3" t="str">
        <f>INDEX('Plant data'!D:D,MATCH($A565,'Plant data'!$A:$A,0))</f>
        <v>Kuanrmunda</v>
      </c>
      <c r="C565" s="3" t="str">
        <f>INDEX('Plant data'!E:E,MATCH($A565,'Plant data'!$A:$A,0))</f>
        <v>Odisha</v>
      </c>
      <c r="D565" s="3" t="str">
        <f>INDEX('Plant data'!F:F,MATCH($A565,'Plant data'!$A:$A,0))</f>
        <v>India</v>
      </c>
      <c r="E565" s="3" t="s">
        <v>3801</v>
      </c>
      <c r="F565" s="3" t="s">
        <v>2911</v>
      </c>
      <c r="G565" s="5" t="s">
        <v>2753</v>
      </c>
      <c r="H565" s="3" t="s">
        <v>29</v>
      </c>
      <c r="I565" s="3">
        <v>2001</v>
      </c>
      <c r="J565" s="3" t="s">
        <v>30</v>
      </c>
      <c r="K565" s="3">
        <v>2003</v>
      </c>
      <c r="L565" s="3">
        <v>22</v>
      </c>
      <c r="M565" s="3" t="s">
        <v>30</v>
      </c>
      <c r="N565" s="3" t="s">
        <v>30</v>
      </c>
      <c r="O565" s="3" t="s">
        <v>30</v>
      </c>
      <c r="P565" s="3" t="s">
        <v>30</v>
      </c>
      <c r="Q565" s="3" t="s">
        <v>30</v>
      </c>
      <c r="R565" s="3" t="s">
        <v>2829</v>
      </c>
      <c r="S565" s="3">
        <v>30</v>
      </c>
      <c r="T565" s="8" t="s">
        <v>31</v>
      </c>
      <c r="U565" s="3" t="s">
        <v>2830</v>
      </c>
      <c r="V565" s="2">
        <f t="shared" si="8"/>
        <v>2043</v>
      </c>
      <c r="W565" s="2"/>
      <c r="X565" s="2"/>
      <c r="Y565" s="2"/>
      <c r="Z565" s="2"/>
      <c r="AA565" s="2"/>
      <c r="AB565" s="2"/>
      <c r="AC565" s="2"/>
    </row>
    <row r="566" spans="1:29" hidden="1" x14ac:dyDescent="0.35">
      <c r="A566" s="3" t="s">
        <v>2751</v>
      </c>
      <c r="B566" s="3" t="str">
        <f>INDEX('Plant data'!D:D,MATCH($A566,'Plant data'!$A:$A,0))</f>
        <v>Kuanrmunda</v>
      </c>
      <c r="C566" s="3" t="str">
        <f>INDEX('Plant data'!E:E,MATCH($A566,'Plant data'!$A:$A,0))</f>
        <v>Odisha</v>
      </c>
      <c r="D566" s="3" t="str">
        <f>INDEX('Plant data'!F:F,MATCH($A566,'Plant data'!$A:$A,0))</f>
        <v>India</v>
      </c>
      <c r="E566" s="3" t="s">
        <v>3802</v>
      </c>
      <c r="F566" s="3" t="s">
        <v>2913</v>
      </c>
      <c r="G566" s="5" t="s">
        <v>2753</v>
      </c>
      <c r="H566" s="3" t="s">
        <v>29</v>
      </c>
      <c r="I566" s="3">
        <v>2001</v>
      </c>
      <c r="J566" s="3" t="s">
        <v>30</v>
      </c>
      <c r="K566" s="3">
        <v>2003</v>
      </c>
      <c r="L566" s="3">
        <v>22</v>
      </c>
      <c r="M566" s="3" t="s">
        <v>30</v>
      </c>
      <c r="N566" s="3" t="s">
        <v>30</v>
      </c>
      <c r="O566" s="3" t="s">
        <v>30</v>
      </c>
      <c r="P566" s="3" t="s">
        <v>30</v>
      </c>
      <c r="Q566" s="3" t="s">
        <v>30</v>
      </c>
      <c r="R566" s="3" t="s">
        <v>2829</v>
      </c>
      <c r="S566" s="3">
        <v>30</v>
      </c>
      <c r="T566" s="8" t="s">
        <v>31</v>
      </c>
      <c r="U566" s="3" t="s">
        <v>2830</v>
      </c>
      <c r="V566" s="2">
        <f t="shared" si="8"/>
        <v>2043</v>
      </c>
      <c r="W566" s="2"/>
      <c r="X566" s="2"/>
      <c r="Y566" s="2"/>
      <c r="Z566" s="2"/>
      <c r="AA566" s="2"/>
      <c r="AB566" s="2"/>
      <c r="AC566" s="2"/>
    </row>
    <row r="567" spans="1:29" hidden="1" x14ac:dyDescent="0.35">
      <c r="A567" s="3" t="s">
        <v>2751</v>
      </c>
      <c r="B567" s="3" t="str">
        <f>INDEX('Plant data'!D:D,MATCH($A567,'Plant data'!$A:$A,0))</f>
        <v>Kuanrmunda</v>
      </c>
      <c r="C567" s="3" t="str">
        <f>INDEX('Plant data'!E:E,MATCH($A567,'Plant data'!$A:$A,0))</f>
        <v>Odisha</v>
      </c>
      <c r="D567" s="3" t="str">
        <f>INDEX('Plant data'!F:F,MATCH($A567,'Plant data'!$A:$A,0))</f>
        <v>India</v>
      </c>
      <c r="E567" s="3" t="s">
        <v>3803</v>
      </c>
      <c r="F567" s="3" t="s">
        <v>2915</v>
      </c>
      <c r="G567" s="5" t="s">
        <v>2753</v>
      </c>
      <c r="H567" s="3" t="s">
        <v>29</v>
      </c>
      <c r="I567" s="3">
        <v>2001</v>
      </c>
      <c r="J567" s="3" t="s">
        <v>30</v>
      </c>
      <c r="K567" s="3">
        <v>2003</v>
      </c>
      <c r="L567" s="3">
        <v>22</v>
      </c>
      <c r="M567" s="3" t="s">
        <v>30</v>
      </c>
      <c r="N567" s="3" t="s">
        <v>30</v>
      </c>
      <c r="O567" s="3" t="s">
        <v>30</v>
      </c>
      <c r="P567" s="3" t="s">
        <v>30</v>
      </c>
      <c r="Q567" s="3" t="s">
        <v>30</v>
      </c>
      <c r="R567" s="3" t="s">
        <v>2829</v>
      </c>
      <c r="S567" s="3">
        <v>30</v>
      </c>
      <c r="T567" s="8" t="s">
        <v>31</v>
      </c>
      <c r="U567" s="3" t="s">
        <v>2830</v>
      </c>
      <c r="V567" s="2">
        <f t="shared" si="8"/>
        <v>2043</v>
      </c>
      <c r="W567" s="2"/>
      <c r="X567" s="2"/>
      <c r="Y567" s="2"/>
      <c r="Z567" s="2"/>
      <c r="AA567" s="2"/>
      <c r="AB567" s="2"/>
      <c r="AC567" s="2"/>
    </row>
    <row r="568" spans="1:29" hidden="1" x14ac:dyDescent="0.35">
      <c r="A568" s="3" t="s">
        <v>3804</v>
      </c>
      <c r="B568" s="3" t="str">
        <f>INDEX('Plant data'!D:D,MATCH($A568,'Plant data'!$A:$A,0))</f>
        <v>Karakolha</v>
      </c>
      <c r="C568" s="3" t="str">
        <f>INDEX('Plant data'!E:E,MATCH($A568,'Plant data'!$A:$A,0))</f>
        <v>Odisha</v>
      </c>
      <c r="D568" s="3" t="str">
        <f>INDEX('Plant data'!F:F,MATCH($A568,'Plant data'!$A:$A,0))</f>
        <v>India</v>
      </c>
      <c r="E568" s="3" t="s">
        <v>3805</v>
      </c>
      <c r="F568" s="3" t="s">
        <v>2786</v>
      </c>
      <c r="G568" s="5" t="s">
        <v>3806</v>
      </c>
      <c r="H568" s="3" t="s">
        <v>29</v>
      </c>
      <c r="I568" s="6">
        <v>37328</v>
      </c>
      <c r="J568" s="3" t="s">
        <v>30</v>
      </c>
      <c r="K568" s="3">
        <v>2006</v>
      </c>
      <c r="L568" s="3">
        <v>19</v>
      </c>
      <c r="M568" s="3" t="s">
        <v>30</v>
      </c>
      <c r="N568" s="3" t="s">
        <v>30</v>
      </c>
      <c r="O568" s="3" t="s">
        <v>30</v>
      </c>
      <c r="P568" s="3" t="s">
        <v>30</v>
      </c>
      <c r="Q568" s="3" t="s">
        <v>30</v>
      </c>
      <c r="R568" s="3" t="s">
        <v>2829</v>
      </c>
      <c r="S568" s="3">
        <v>36</v>
      </c>
      <c r="T568" s="8" t="s">
        <v>31</v>
      </c>
      <c r="U568" s="3" t="s">
        <v>2830</v>
      </c>
      <c r="V568" s="2">
        <f t="shared" si="8"/>
        <v>2046</v>
      </c>
      <c r="W568" s="2"/>
      <c r="X568" s="2"/>
      <c r="Y568" s="2"/>
      <c r="Z568" s="2"/>
      <c r="AA568" s="2"/>
      <c r="AB568" s="2"/>
      <c r="AC568" s="2"/>
    </row>
    <row r="569" spans="1:29" hidden="1" x14ac:dyDescent="0.35">
      <c r="A569" s="3" t="s">
        <v>3804</v>
      </c>
      <c r="B569" s="3" t="str">
        <f>INDEX('Plant data'!D:D,MATCH($A569,'Plant data'!$A:$A,0))</f>
        <v>Karakolha</v>
      </c>
      <c r="C569" s="3" t="str">
        <f>INDEX('Plant data'!E:E,MATCH($A569,'Plant data'!$A:$A,0))</f>
        <v>Odisha</v>
      </c>
      <c r="D569" s="3" t="str">
        <f>INDEX('Plant data'!F:F,MATCH($A569,'Plant data'!$A:$A,0))</f>
        <v>India</v>
      </c>
      <c r="E569" s="3" t="s">
        <v>3807</v>
      </c>
      <c r="F569" s="3" t="s">
        <v>2793</v>
      </c>
      <c r="G569" s="5" t="s">
        <v>3806</v>
      </c>
      <c r="H569" s="3" t="s">
        <v>29</v>
      </c>
      <c r="I569" s="6">
        <v>38038</v>
      </c>
      <c r="J569" s="3" t="s">
        <v>30</v>
      </c>
      <c r="K569" s="3">
        <v>2006</v>
      </c>
      <c r="L569" s="3">
        <v>19</v>
      </c>
      <c r="M569" s="3" t="s">
        <v>30</v>
      </c>
      <c r="N569" s="3" t="s">
        <v>30</v>
      </c>
      <c r="O569" s="3" t="s">
        <v>30</v>
      </c>
      <c r="P569" s="3" t="s">
        <v>30</v>
      </c>
      <c r="Q569" s="3" t="s">
        <v>30</v>
      </c>
      <c r="R569" s="3" t="s">
        <v>2829</v>
      </c>
      <c r="S569" s="3">
        <v>36</v>
      </c>
      <c r="T569" s="8" t="s">
        <v>31</v>
      </c>
      <c r="U569" s="3" t="s">
        <v>2830</v>
      </c>
      <c r="V569" s="2">
        <f t="shared" si="8"/>
        <v>2046</v>
      </c>
      <c r="W569" s="2"/>
      <c r="X569" s="2"/>
      <c r="Y569" s="2"/>
      <c r="Z569" s="2"/>
      <c r="AA569" s="2"/>
      <c r="AB569" s="2"/>
      <c r="AC569" s="2"/>
    </row>
    <row r="570" spans="1:29" hidden="1" x14ac:dyDescent="0.35">
      <c r="A570" s="3" t="s">
        <v>3804</v>
      </c>
      <c r="B570" s="3" t="str">
        <f>INDEX('Plant data'!D:D,MATCH($A570,'Plant data'!$A:$A,0))</f>
        <v>Karakolha</v>
      </c>
      <c r="C570" s="3" t="str">
        <f>INDEX('Plant data'!E:E,MATCH($A570,'Plant data'!$A:$A,0))</f>
        <v>Odisha</v>
      </c>
      <c r="D570" s="3" t="str">
        <f>INDEX('Plant data'!F:F,MATCH($A570,'Plant data'!$A:$A,0))</f>
        <v>India</v>
      </c>
      <c r="E570" s="3" t="s">
        <v>3808</v>
      </c>
      <c r="F570" s="3" t="s">
        <v>2796</v>
      </c>
      <c r="G570" s="5" t="s">
        <v>3806</v>
      </c>
      <c r="H570" s="3" t="s">
        <v>29</v>
      </c>
      <c r="I570" s="6">
        <v>38038</v>
      </c>
      <c r="J570" s="3" t="s">
        <v>30</v>
      </c>
      <c r="K570" s="3">
        <v>2006</v>
      </c>
      <c r="L570" s="3">
        <v>19</v>
      </c>
      <c r="M570" s="3" t="s">
        <v>30</v>
      </c>
      <c r="N570" s="3" t="s">
        <v>30</v>
      </c>
      <c r="O570" s="3" t="s">
        <v>30</v>
      </c>
      <c r="P570" s="3" t="s">
        <v>30</v>
      </c>
      <c r="Q570" s="3" t="s">
        <v>30</v>
      </c>
      <c r="R570" s="3" t="s">
        <v>2829</v>
      </c>
      <c r="S570" s="3">
        <v>36</v>
      </c>
      <c r="T570" s="8" t="s">
        <v>31</v>
      </c>
      <c r="U570" s="3" t="s">
        <v>2830</v>
      </c>
      <c r="V570" s="2">
        <f t="shared" si="8"/>
        <v>2046</v>
      </c>
      <c r="W570" s="2"/>
      <c r="X570" s="2"/>
      <c r="Y570" s="2"/>
      <c r="Z570" s="2"/>
      <c r="AA570" s="2"/>
      <c r="AB570" s="2"/>
      <c r="AC570" s="2"/>
    </row>
    <row r="571" spans="1:29" hidden="1" x14ac:dyDescent="0.35">
      <c r="A571" s="3" t="s">
        <v>3804</v>
      </c>
      <c r="B571" s="3" t="str">
        <f>INDEX('Plant data'!D:D,MATCH($A571,'Plant data'!$A:$A,0))</f>
        <v>Karakolha</v>
      </c>
      <c r="C571" s="3" t="str">
        <f>INDEX('Plant data'!E:E,MATCH($A571,'Plant data'!$A:$A,0))</f>
        <v>Odisha</v>
      </c>
      <c r="D571" s="3" t="str">
        <f>INDEX('Plant data'!F:F,MATCH($A571,'Plant data'!$A:$A,0))</f>
        <v>India</v>
      </c>
      <c r="E571" s="3" t="s">
        <v>3809</v>
      </c>
      <c r="F571" s="3" t="s">
        <v>2940</v>
      </c>
      <c r="G571" s="5" t="s">
        <v>3806</v>
      </c>
      <c r="H571" s="3" t="s">
        <v>29</v>
      </c>
      <c r="I571" s="6">
        <v>38038</v>
      </c>
      <c r="J571" s="3" t="s">
        <v>30</v>
      </c>
      <c r="K571" s="3">
        <v>2006</v>
      </c>
      <c r="L571" s="3">
        <v>19</v>
      </c>
      <c r="M571" s="3" t="s">
        <v>30</v>
      </c>
      <c r="N571" s="3" t="s">
        <v>30</v>
      </c>
      <c r="O571" s="3" t="s">
        <v>30</v>
      </c>
      <c r="P571" s="3" t="s">
        <v>30</v>
      </c>
      <c r="Q571" s="3" t="s">
        <v>30</v>
      </c>
      <c r="R571" s="3" t="s">
        <v>2829</v>
      </c>
      <c r="S571" s="3">
        <v>36</v>
      </c>
      <c r="T571" s="8" t="s">
        <v>31</v>
      </c>
      <c r="U571" s="3" t="s">
        <v>2830</v>
      </c>
      <c r="V571" s="2">
        <f t="shared" si="8"/>
        <v>2046</v>
      </c>
      <c r="W571" s="2"/>
      <c r="X571" s="2"/>
      <c r="Y571" s="2"/>
      <c r="Z571" s="2"/>
      <c r="AA571" s="2"/>
      <c r="AB571" s="2"/>
      <c r="AC571" s="2"/>
    </row>
    <row r="572" spans="1:29" hidden="1" x14ac:dyDescent="0.35">
      <c r="A572" s="3" t="s">
        <v>3804</v>
      </c>
      <c r="B572" s="3" t="str">
        <f>INDEX('Plant data'!D:D,MATCH($A572,'Plant data'!$A:$A,0))</f>
        <v>Karakolha</v>
      </c>
      <c r="C572" s="3" t="str">
        <f>INDEX('Plant data'!E:E,MATCH($A572,'Plant data'!$A:$A,0))</f>
        <v>Odisha</v>
      </c>
      <c r="D572" s="3" t="str">
        <f>INDEX('Plant data'!F:F,MATCH($A572,'Plant data'!$A:$A,0))</f>
        <v>India</v>
      </c>
      <c r="E572" s="3" t="s">
        <v>3810</v>
      </c>
      <c r="F572" s="3" t="s">
        <v>2987</v>
      </c>
      <c r="G572" s="5" t="s">
        <v>3806</v>
      </c>
      <c r="H572" s="3" t="s">
        <v>29</v>
      </c>
      <c r="I572" s="6">
        <v>38038</v>
      </c>
      <c r="J572" s="3" t="s">
        <v>30</v>
      </c>
      <c r="K572" s="3">
        <v>2006</v>
      </c>
      <c r="L572" s="3">
        <v>19</v>
      </c>
      <c r="M572" s="3" t="s">
        <v>30</v>
      </c>
      <c r="N572" s="3" t="s">
        <v>30</v>
      </c>
      <c r="O572" s="3" t="s">
        <v>30</v>
      </c>
      <c r="P572" s="3" t="s">
        <v>30</v>
      </c>
      <c r="Q572" s="3" t="s">
        <v>30</v>
      </c>
      <c r="R572" s="3" t="s">
        <v>2829</v>
      </c>
      <c r="S572" s="3">
        <v>36</v>
      </c>
      <c r="T572" s="8" t="s">
        <v>31</v>
      </c>
      <c r="U572" s="3" t="s">
        <v>2830</v>
      </c>
      <c r="V572" s="2">
        <f t="shared" si="8"/>
        <v>2046</v>
      </c>
      <c r="W572" s="2"/>
      <c r="X572" s="2"/>
      <c r="Y572" s="2"/>
      <c r="Z572" s="2"/>
      <c r="AA572" s="2"/>
      <c r="AB572" s="2"/>
      <c r="AC572" s="2"/>
    </row>
    <row r="573" spans="1:29" hidden="1" x14ac:dyDescent="0.35">
      <c r="A573" s="3" t="s">
        <v>3804</v>
      </c>
      <c r="B573" s="3" t="e">
        <f>INDEX(#REF!,MATCH($A573,#REF!,0))</f>
        <v>#REF!</v>
      </c>
      <c r="C573" s="3" t="e">
        <f>INDEX(#REF!,MATCH($A573,#REF!,0))</f>
        <v>#REF!</v>
      </c>
      <c r="D573" s="3" t="e">
        <f>INDEX(#REF!,MATCH($A573,#REF!,0))</f>
        <v>#REF!</v>
      </c>
      <c r="E573" s="3" t="s">
        <v>3811</v>
      </c>
      <c r="F573" s="3" t="s">
        <v>2799</v>
      </c>
      <c r="G573" s="5" t="s">
        <v>3806</v>
      </c>
      <c r="H573" s="3" t="s">
        <v>313</v>
      </c>
      <c r="I573" s="3">
        <v>2018</v>
      </c>
      <c r="J573" s="3" t="s">
        <v>30</v>
      </c>
      <c r="K573" s="3" t="s">
        <v>30</v>
      </c>
      <c r="L573" s="3" t="s">
        <v>30</v>
      </c>
      <c r="M573" s="3" t="s">
        <v>30</v>
      </c>
      <c r="N573" s="3" t="s">
        <v>30</v>
      </c>
      <c r="O573" s="3" t="s">
        <v>30</v>
      </c>
      <c r="P573" s="3" t="s">
        <v>30</v>
      </c>
      <c r="Q573" s="3" t="s">
        <v>30</v>
      </c>
      <c r="R573" s="3" t="s">
        <v>2829</v>
      </c>
      <c r="S573" s="3">
        <v>309</v>
      </c>
      <c r="T573" s="8" t="s">
        <v>31</v>
      </c>
      <c r="U573" s="3" t="s">
        <v>2830</v>
      </c>
      <c r="V573" s="2" t="str">
        <f t="shared" si="8"/>
        <v/>
      </c>
      <c r="W573" s="2"/>
      <c r="X573" s="2"/>
      <c r="Y573" s="2"/>
      <c r="Z573" s="2"/>
      <c r="AA573" s="2"/>
      <c r="AB573" s="2"/>
      <c r="AC573" s="2"/>
    </row>
    <row r="574" spans="1:29" hidden="1" x14ac:dyDescent="0.35">
      <c r="A574" s="3" t="s">
        <v>2754</v>
      </c>
      <c r="B574" s="3" t="str">
        <f>INDEX('Plant data'!D:D,MATCH($A574,'Plant data'!$A:$A,0))</f>
        <v>Chaliyama</v>
      </c>
      <c r="C574" s="3" t="str">
        <f>INDEX('Plant data'!E:E,MATCH($A574,'Plant data'!$A:$A,0))</f>
        <v>Jharkhand</v>
      </c>
      <c r="D574" s="3" t="str">
        <f>INDEX('Plant data'!F:F,MATCH($A574,'Plant data'!$A:$A,0))</f>
        <v>India</v>
      </c>
      <c r="E574" s="3" t="s">
        <v>3812</v>
      </c>
      <c r="F574" s="3" t="s">
        <v>2786</v>
      </c>
      <c r="G574" s="5" t="s">
        <v>2756</v>
      </c>
      <c r="H574" s="3" t="s">
        <v>29</v>
      </c>
      <c r="I574" s="3">
        <v>2008</v>
      </c>
      <c r="J574" s="3" t="s">
        <v>30</v>
      </c>
      <c r="K574" s="3" t="s">
        <v>30</v>
      </c>
      <c r="L574" s="3" t="s">
        <v>30</v>
      </c>
      <c r="M574" s="3" t="s">
        <v>30</v>
      </c>
      <c r="N574" s="3" t="s">
        <v>30</v>
      </c>
      <c r="O574" s="3" t="s">
        <v>30</v>
      </c>
      <c r="P574" s="3" t="s">
        <v>30</v>
      </c>
      <c r="Q574" s="3" t="s">
        <v>30</v>
      </c>
      <c r="R574" s="3" t="s">
        <v>2829</v>
      </c>
      <c r="S574" s="3">
        <v>41</v>
      </c>
      <c r="T574" s="8" t="s">
        <v>31</v>
      </c>
      <c r="U574" s="3" t="s">
        <v>2830</v>
      </c>
      <c r="V574" s="2" t="str">
        <f t="shared" si="8"/>
        <v/>
      </c>
      <c r="W574" s="2"/>
      <c r="X574" s="2"/>
      <c r="Y574" s="2"/>
      <c r="Z574" s="2"/>
      <c r="AA574" s="2"/>
      <c r="AB574" s="2"/>
      <c r="AC574" s="2"/>
    </row>
    <row r="575" spans="1:29" hidden="1" x14ac:dyDescent="0.35">
      <c r="A575" s="3" t="s">
        <v>2754</v>
      </c>
      <c r="B575" s="3" t="str">
        <f>INDEX('Plant data'!D:D,MATCH($A575,'Plant data'!$A:$A,0))</f>
        <v>Chaliyama</v>
      </c>
      <c r="C575" s="3" t="str">
        <f>INDEX('Plant data'!E:E,MATCH($A575,'Plant data'!$A:$A,0))</f>
        <v>Jharkhand</v>
      </c>
      <c r="D575" s="3" t="str">
        <f>INDEX('Plant data'!F:F,MATCH($A575,'Plant data'!$A:$A,0))</f>
        <v>India</v>
      </c>
      <c r="E575" s="3" t="s">
        <v>3813</v>
      </c>
      <c r="F575" s="3" t="s">
        <v>2793</v>
      </c>
      <c r="G575" s="5" t="s">
        <v>2756</v>
      </c>
      <c r="H575" s="3" t="s">
        <v>29</v>
      </c>
      <c r="I575" s="3">
        <v>2008</v>
      </c>
      <c r="J575" s="3" t="s">
        <v>30</v>
      </c>
      <c r="K575" s="3" t="s">
        <v>30</v>
      </c>
      <c r="L575" s="3" t="s">
        <v>30</v>
      </c>
      <c r="M575" s="3" t="s">
        <v>30</v>
      </c>
      <c r="N575" s="3" t="s">
        <v>30</v>
      </c>
      <c r="O575" s="3" t="s">
        <v>30</v>
      </c>
      <c r="P575" s="3" t="s">
        <v>30</v>
      </c>
      <c r="Q575" s="3" t="s">
        <v>30</v>
      </c>
      <c r="R575" s="3" t="s">
        <v>2829</v>
      </c>
      <c r="S575" s="3">
        <v>41</v>
      </c>
      <c r="T575" s="8" t="s">
        <v>31</v>
      </c>
      <c r="U575" s="3" t="s">
        <v>2830</v>
      </c>
      <c r="V575" s="2" t="str">
        <f t="shared" si="8"/>
        <v/>
      </c>
      <c r="W575" s="2"/>
      <c r="X575" s="2"/>
      <c r="Y575" s="2"/>
      <c r="Z575" s="2"/>
      <c r="AA575" s="2"/>
      <c r="AB575" s="2"/>
      <c r="AC575" s="2"/>
    </row>
    <row r="576" spans="1:29" hidden="1" x14ac:dyDescent="0.35">
      <c r="A576" s="3" t="s">
        <v>2754</v>
      </c>
      <c r="B576" s="3" t="str">
        <f>INDEX('Plant data'!D:D,MATCH($A576,'Plant data'!$A:$A,0))</f>
        <v>Chaliyama</v>
      </c>
      <c r="C576" s="3" t="str">
        <f>INDEX('Plant data'!E:E,MATCH($A576,'Plant data'!$A:$A,0))</f>
        <v>Jharkhand</v>
      </c>
      <c r="D576" s="3" t="str">
        <f>INDEX('Plant data'!F:F,MATCH($A576,'Plant data'!$A:$A,0))</f>
        <v>India</v>
      </c>
      <c r="E576" s="3" t="s">
        <v>3814</v>
      </c>
      <c r="F576" s="3" t="s">
        <v>2796</v>
      </c>
      <c r="G576" s="5" t="s">
        <v>2756</v>
      </c>
      <c r="H576" s="3" t="s">
        <v>29</v>
      </c>
      <c r="I576" s="3">
        <v>2008</v>
      </c>
      <c r="J576" s="3" t="s">
        <v>30</v>
      </c>
      <c r="K576" s="3" t="s">
        <v>30</v>
      </c>
      <c r="L576" s="3" t="s">
        <v>30</v>
      </c>
      <c r="M576" s="3" t="s">
        <v>30</v>
      </c>
      <c r="N576" s="3" t="s">
        <v>30</v>
      </c>
      <c r="O576" s="3" t="s">
        <v>30</v>
      </c>
      <c r="P576" s="3" t="s">
        <v>30</v>
      </c>
      <c r="Q576" s="3" t="s">
        <v>30</v>
      </c>
      <c r="R576" s="3" t="s">
        <v>2829</v>
      </c>
      <c r="S576" s="3">
        <v>41</v>
      </c>
      <c r="T576" s="8" t="s">
        <v>31</v>
      </c>
      <c r="U576" s="3" t="s">
        <v>2830</v>
      </c>
      <c r="V576" s="2" t="str">
        <f t="shared" si="8"/>
        <v/>
      </c>
      <c r="W576" s="2"/>
      <c r="X576" s="2"/>
      <c r="Y576" s="2"/>
      <c r="Z576" s="2"/>
      <c r="AA576" s="2"/>
      <c r="AB576" s="2"/>
      <c r="AC576" s="2"/>
    </row>
    <row r="577" spans="1:29" hidden="1" x14ac:dyDescent="0.35">
      <c r="A577" s="3" t="s">
        <v>2754</v>
      </c>
      <c r="B577" s="3" t="str">
        <f>INDEX('Plant data'!D:D,MATCH($A577,'Plant data'!$A:$A,0))</f>
        <v>Chaliyama</v>
      </c>
      <c r="C577" s="3" t="str">
        <f>INDEX('Plant data'!E:E,MATCH($A577,'Plant data'!$A:$A,0))</f>
        <v>Jharkhand</v>
      </c>
      <c r="D577" s="3" t="str">
        <f>INDEX('Plant data'!F:F,MATCH($A577,'Plant data'!$A:$A,0))</f>
        <v>India</v>
      </c>
      <c r="E577" s="3" t="s">
        <v>3815</v>
      </c>
      <c r="F577" s="3" t="s">
        <v>2940</v>
      </c>
      <c r="G577" s="5" t="s">
        <v>2756</v>
      </c>
      <c r="H577" s="3" t="s">
        <v>29</v>
      </c>
      <c r="I577" s="3">
        <v>2008</v>
      </c>
      <c r="J577" s="3" t="s">
        <v>30</v>
      </c>
      <c r="K577" s="3" t="s">
        <v>30</v>
      </c>
      <c r="L577" s="3" t="s">
        <v>30</v>
      </c>
      <c r="M577" s="3" t="s">
        <v>30</v>
      </c>
      <c r="N577" s="3" t="s">
        <v>30</v>
      </c>
      <c r="O577" s="3" t="s">
        <v>30</v>
      </c>
      <c r="P577" s="3" t="s">
        <v>30</v>
      </c>
      <c r="Q577" s="3" t="s">
        <v>30</v>
      </c>
      <c r="R577" s="3" t="s">
        <v>2829</v>
      </c>
      <c r="S577" s="3">
        <v>41</v>
      </c>
      <c r="T577" s="8" t="s">
        <v>31</v>
      </c>
      <c r="U577" s="3" t="s">
        <v>2830</v>
      </c>
      <c r="V577" s="2" t="str">
        <f t="shared" si="8"/>
        <v/>
      </c>
      <c r="W577" s="2"/>
      <c r="X577" s="2"/>
      <c r="Y577" s="2"/>
      <c r="Z577" s="2"/>
      <c r="AA577" s="2"/>
      <c r="AB577" s="2"/>
      <c r="AC577" s="2"/>
    </row>
    <row r="578" spans="1:29" hidden="1" x14ac:dyDescent="0.35">
      <c r="A578" s="3" t="s">
        <v>2754</v>
      </c>
      <c r="B578" s="3" t="str">
        <f>INDEX('Plant data'!D:D,MATCH($A578,'Plant data'!$A:$A,0))</f>
        <v>Chaliyama</v>
      </c>
      <c r="C578" s="3" t="str">
        <f>INDEX('Plant data'!E:E,MATCH($A578,'Plant data'!$A:$A,0))</f>
        <v>Jharkhand</v>
      </c>
      <c r="D578" s="3" t="str">
        <f>INDEX('Plant data'!F:F,MATCH($A578,'Plant data'!$A:$A,0))</f>
        <v>India</v>
      </c>
      <c r="E578" s="3" t="s">
        <v>3816</v>
      </c>
      <c r="F578" s="3" t="s">
        <v>2987</v>
      </c>
      <c r="G578" s="5" t="s">
        <v>2756</v>
      </c>
      <c r="H578" s="3" t="s">
        <v>29</v>
      </c>
      <c r="I578" s="3">
        <v>2008</v>
      </c>
      <c r="J578" s="3" t="s">
        <v>30</v>
      </c>
      <c r="K578" s="3" t="s">
        <v>30</v>
      </c>
      <c r="L578" s="3" t="s">
        <v>30</v>
      </c>
      <c r="M578" s="3" t="s">
        <v>30</v>
      </c>
      <c r="N578" s="3" t="s">
        <v>30</v>
      </c>
      <c r="O578" s="3" t="s">
        <v>30</v>
      </c>
      <c r="P578" s="3" t="s">
        <v>30</v>
      </c>
      <c r="Q578" s="3" t="s">
        <v>30</v>
      </c>
      <c r="R578" s="3" t="s">
        <v>2829</v>
      </c>
      <c r="S578" s="3">
        <v>41</v>
      </c>
      <c r="T578" s="8" t="s">
        <v>31</v>
      </c>
      <c r="U578" s="3" t="s">
        <v>2830</v>
      </c>
      <c r="V578" s="2" t="str">
        <f t="shared" si="8"/>
        <v/>
      </c>
      <c r="W578" s="2"/>
      <c r="X578" s="2"/>
      <c r="Y578" s="2"/>
      <c r="Z578" s="2"/>
      <c r="AA578" s="2"/>
      <c r="AB578" s="2"/>
      <c r="AC578" s="2"/>
    </row>
    <row r="579" spans="1:29" hidden="1" x14ac:dyDescent="0.35">
      <c r="A579" s="3" t="s">
        <v>2754</v>
      </c>
      <c r="B579" s="3" t="str">
        <f>INDEX('Plant data'!D:D,MATCH($A579,'Plant data'!$A:$A,0))</f>
        <v>Chaliyama</v>
      </c>
      <c r="C579" s="3" t="str">
        <f>INDEX('Plant data'!E:E,MATCH($A579,'Plant data'!$A:$A,0))</f>
        <v>Jharkhand</v>
      </c>
      <c r="D579" s="3" t="str">
        <f>INDEX('Plant data'!F:F,MATCH($A579,'Plant data'!$A:$A,0))</f>
        <v>India</v>
      </c>
      <c r="E579" s="3" t="s">
        <v>3817</v>
      </c>
      <c r="F579" s="3" t="s">
        <v>3026</v>
      </c>
      <c r="G579" s="5" t="s">
        <v>2756</v>
      </c>
      <c r="H579" s="3" t="s">
        <v>29</v>
      </c>
      <c r="I579" s="3">
        <v>2008</v>
      </c>
      <c r="J579" s="3" t="s">
        <v>30</v>
      </c>
      <c r="K579" s="3" t="s">
        <v>30</v>
      </c>
      <c r="L579" s="3" t="s">
        <v>30</v>
      </c>
      <c r="M579" s="3" t="s">
        <v>30</v>
      </c>
      <c r="N579" s="3" t="s">
        <v>30</v>
      </c>
      <c r="O579" s="3" t="s">
        <v>30</v>
      </c>
      <c r="P579" s="3" t="s">
        <v>30</v>
      </c>
      <c r="Q579" s="3" t="s">
        <v>30</v>
      </c>
      <c r="R579" s="3" t="s">
        <v>2829</v>
      </c>
      <c r="S579" s="3">
        <v>41</v>
      </c>
      <c r="T579" s="8" t="s">
        <v>31</v>
      </c>
      <c r="U579" s="3" t="s">
        <v>2830</v>
      </c>
      <c r="V579" s="2" t="str">
        <f t="shared" ref="V579:V605" si="9">IFERROR(K579+40,"")</f>
        <v/>
      </c>
      <c r="W579" s="2"/>
      <c r="X579" s="2"/>
      <c r="Y579" s="2"/>
      <c r="Z579" s="2"/>
      <c r="AA579" s="2"/>
      <c r="AB579" s="2"/>
      <c r="AC579" s="2"/>
    </row>
    <row r="580" spans="1:29" hidden="1" x14ac:dyDescent="0.35">
      <c r="A580" s="3" t="s">
        <v>2754</v>
      </c>
      <c r="B580" s="3" t="str">
        <f>INDEX('Plant data'!D:D,MATCH($A580,'Plant data'!$A:$A,0))</f>
        <v>Chaliyama</v>
      </c>
      <c r="C580" s="3" t="str">
        <f>INDEX('Plant data'!E:E,MATCH($A580,'Plant data'!$A:$A,0))</f>
        <v>Jharkhand</v>
      </c>
      <c r="D580" s="3" t="str">
        <f>INDEX('Plant data'!F:F,MATCH($A580,'Plant data'!$A:$A,0))</f>
        <v>India</v>
      </c>
      <c r="E580" s="3" t="s">
        <v>3818</v>
      </c>
      <c r="F580" s="3" t="s">
        <v>3056</v>
      </c>
      <c r="G580" s="5" t="s">
        <v>2756</v>
      </c>
      <c r="H580" s="3" t="s">
        <v>29</v>
      </c>
      <c r="I580" s="3">
        <v>2008</v>
      </c>
      <c r="J580" s="3" t="s">
        <v>30</v>
      </c>
      <c r="K580" s="3" t="s">
        <v>30</v>
      </c>
      <c r="L580" s="3" t="s">
        <v>30</v>
      </c>
      <c r="M580" s="3" t="s">
        <v>30</v>
      </c>
      <c r="N580" s="3" t="s">
        <v>30</v>
      </c>
      <c r="O580" s="3" t="s">
        <v>30</v>
      </c>
      <c r="P580" s="3" t="s">
        <v>30</v>
      </c>
      <c r="Q580" s="3" t="s">
        <v>30</v>
      </c>
      <c r="R580" s="3" t="s">
        <v>2829</v>
      </c>
      <c r="S580" s="3">
        <v>41</v>
      </c>
      <c r="T580" s="8" t="s">
        <v>31</v>
      </c>
      <c r="U580" s="3" t="s">
        <v>2830</v>
      </c>
      <c r="V580" s="2" t="str">
        <f t="shared" si="9"/>
        <v/>
      </c>
      <c r="W580" s="2"/>
      <c r="X580" s="2"/>
      <c r="Y580" s="2"/>
      <c r="Z580" s="2"/>
      <c r="AA580" s="2"/>
      <c r="AB580" s="2"/>
      <c r="AC580" s="2"/>
    </row>
    <row r="581" spans="1:29" hidden="1" x14ac:dyDescent="0.35">
      <c r="A581" s="3" t="s">
        <v>2754</v>
      </c>
      <c r="B581" s="3" t="str">
        <f>INDEX('Plant data'!D:D,MATCH($A581,'Plant data'!$A:$A,0))</f>
        <v>Chaliyama</v>
      </c>
      <c r="C581" s="3" t="str">
        <f>INDEX('Plant data'!E:E,MATCH($A581,'Plant data'!$A:$A,0))</f>
        <v>Jharkhand</v>
      </c>
      <c r="D581" s="3" t="str">
        <f>INDEX('Plant data'!F:F,MATCH($A581,'Plant data'!$A:$A,0))</f>
        <v>India</v>
      </c>
      <c r="E581" s="3" t="s">
        <v>3819</v>
      </c>
      <c r="F581" s="3" t="s">
        <v>3058</v>
      </c>
      <c r="G581" s="5" t="s">
        <v>2756</v>
      </c>
      <c r="H581" s="3" t="s">
        <v>29</v>
      </c>
      <c r="I581" s="3">
        <v>2008</v>
      </c>
      <c r="J581" s="3" t="s">
        <v>30</v>
      </c>
      <c r="K581" s="3" t="s">
        <v>30</v>
      </c>
      <c r="L581" s="3" t="s">
        <v>30</v>
      </c>
      <c r="M581" s="3" t="s">
        <v>30</v>
      </c>
      <c r="N581" s="3" t="s">
        <v>30</v>
      </c>
      <c r="O581" s="3" t="s">
        <v>30</v>
      </c>
      <c r="P581" s="3" t="s">
        <v>30</v>
      </c>
      <c r="Q581" s="3" t="s">
        <v>30</v>
      </c>
      <c r="R581" s="3" t="s">
        <v>2829</v>
      </c>
      <c r="S581" s="3">
        <v>41</v>
      </c>
      <c r="T581" s="8" t="s">
        <v>31</v>
      </c>
      <c r="U581" s="3" t="s">
        <v>2830</v>
      </c>
      <c r="V581" s="2" t="str">
        <f t="shared" si="9"/>
        <v/>
      </c>
      <c r="W581" s="2"/>
      <c r="X581" s="2"/>
      <c r="Y581" s="2"/>
      <c r="Z581" s="2"/>
      <c r="AA581" s="2"/>
      <c r="AB581" s="2"/>
      <c r="AC581" s="2"/>
    </row>
    <row r="582" spans="1:29" hidden="1" x14ac:dyDescent="0.35">
      <c r="A582" s="3" t="s">
        <v>2754</v>
      </c>
      <c r="B582" s="3" t="str">
        <f>INDEX('Plant data'!D:D,MATCH($A582,'Plant data'!$A:$A,0))</f>
        <v>Chaliyama</v>
      </c>
      <c r="C582" s="3" t="str">
        <f>INDEX('Plant data'!E:E,MATCH($A582,'Plant data'!$A:$A,0))</f>
        <v>Jharkhand</v>
      </c>
      <c r="D582" s="3" t="str">
        <f>INDEX('Plant data'!F:F,MATCH($A582,'Plant data'!$A:$A,0))</f>
        <v>India</v>
      </c>
      <c r="E582" s="3" t="s">
        <v>3820</v>
      </c>
      <c r="F582" s="3" t="s">
        <v>2799</v>
      </c>
      <c r="G582" s="5" t="s">
        <v>2756</v>
      </c>
      <c r="H582" s="3" t="s">
        <v>29</v>
      </c>
      <c r="I582" s="3">
        <v>2014</v>
      </c>
      <c r="J582" s="3" t="s">
        <v>30</v>
      </c>
      <c r="K582" s="3" t="s">
        <v>30</v>
      </c>
      <c r="L582" s="3" t="s">
        <v>30</v>
      </c>
      <c r="M582" s="3" t="s">
        <v>30</v>
      </c>
      <c r="N582" s="3" t="s">
        <v>30</v>
      </c>
      <c r="O582" s="3" t="s">
        <v>30</v>
      </c>
      <c r="P582" s="3" t="s">
        <v>30</v>
      </c>
      <c r="Q582" s="3" t="s">
        <v>30</v>
      </c>
      <c r="R582" s="3" t="s">
        <v>2829</v>
      </c>
      <c r="S582" s="3">
        <v>145</v>
      </c>
      <c r="T582" s="8" t="s">
        <v>31</v>
      </c>
      <c r="U582" s="3" t="s">
        <v>2830</v>
      </c>
      <c r="V582" s="2" t="str">
        <f t="shared" si="9"/>
        <v/>
      </c>
      <c r="W582" s="2"/>
      <c r="X582" s="2"/>
      <c r="Y582" s="2"/>
      <c r="Z582" s="2"/>
      <c r="AA582" s="2"/>
      <c r="AB582" s="2"/>
      <c r="AC582" s="2"/>
    </row>
    <row r="583" spans="1:29" hidden="1" x14ac:dyDescent="0.35">
      <c r="A583" s="3" t="s">
        <v>2754</v>
      </c>
      <c r="B583" s="3" t="str">
        <f>INDEX('Plant data'!D:D,MATCH($A583,'Plant data'!$A:$A,0))</f>
        <v>Chaliyama</v>
      </c>
      <c r="C583" s="3" t="str">
        <f>INDEX('Plant data'!E:E,MATCH($A583,'Plant data'!$A:$A,0))</f>
        <v>Jharkhand</v>
      </c>
      <c r="D583" s="3" t="str">
        <f>INDEX('Plant data'!F:F,MATCH($A583,'Plant data'!$A:$A,0))</f>
        <v>India</v>
      </c>
      <c r="E583" s="3" t="s">
        <v>3821</v>
      </c>
      <c r="F583" s="3" t="s">
        <v>2832</v>
      </c>
      <c r="G583" s="5" t="s">
        <v>2756</v>
      </c>
      <c r="H583" s="3" t="s">
        <v>29</v>
      </c>
      <c r="I583" s="3">
        <v>2014</v>
      </c>
      <c r="J583" s="3" t="s">
        <v>30</v>
      </c>
      <c r="K583" s="3" t="s">
        <v>30</v>
      </c>
      <c r="L583" s="3" t="s">
        <v>30</v>
      </c>
      <c r="M583" s="3" t="s">
        <v>30</v>
      </c>
      <c r="N583" s="3" t="s">
        <v>30</v>
      </c>
      <c r="O583" s="3" t="s">
        <v>30</v>
      </c>
      <c r="P583" s="3" t="s">
        <v>30</v>
      </c>
      <c r="Q583" s="3" t="s">
        <v>30</v>
      </c>
      <c r="R583" s="3" t="s">
        <v>2829</v>
      </c>
      <c r="S583" s="3">
        <v>145</v>
      </c>
      <c r="T583" s="8" t="s">
        <v>31</v>
      </c>
      <c r="U583" s="3" t="s">
        <v>2830</v>
      </c>
      <c r="V583" s="2" t="str">
        <f t="shared" si="9"/>
        <v/>
      </c>
      <c r="W583" s="2"/>
      <c r="X583" s="2"/>
      <c r="Y583" s="2"/>
      <c r="Z583" s="2"/>
      <c r="AA583" s="2"/>
      <c r="AB583" s="2"/>
      <c r="AC583" s="2"/>
    </row>
    <row r="584" spans="1:29" hidden="1" x14ac:dyDescent="0.35">
      <c r="A584" s="3" t="s">
        <v>2754</v>
      </c>
      <c r="B584" s="3" t="e">
        <f>INDEX(#REF!,MATCH($A584,#REF!,0))</f>
        <v>#REF!</v>
      </c>
      <c r="C584" s="3" t="e">
        <f>INDEX(#REF!,MATCH($A584,#REF!,0))</f>
        <v>#REF!</v>
      </c>
      <c r="D584" s="3" t="e">
        <f>INDEX(#REF!,MATCH($A584,#REF!,0))</f>
        <v>#REF!</v>
      </c>
      <c r="E584" s="3" t="s">
        <v>3822</v>
      </c>
      <c r="F584" s="3" t="s">
        <v>2911</v>
      </c>
      <c r="G584" s="5" t="s">
        <v>2756</v>
      </c>
      <c r="H584" s="3" t="s">
        <v>313</v>
      </c>
      <c r="I584" s="3">
        <v>2021</v>
      </c>
      <c r="J584" s="3" t="s">
        <v>30</v>
      </c>
      <c r="K584" s="3" t="s">
        <v>30</v>
      </c>
      <c r="L584" s="3" t="s">
        <v>30</v>
      </c>
      <c r="M584" s="3" t="s">
        <v>30</v>
      </c>
      <c r="N584" s="3" t="s">
        <v>30</v>
      </c>
      <c r="O584" s="3" t="s">
        <v>30</v>
      </c>
      <c r="P584" s="3" t="s">
        <v>30</v>
      </c>
      <c r="Q584" s="3" t="s">
        <v>30</v>
      </c>
      <c r="R584" s="3" t="s">
        <v>2829</v>
      </c>
      <c r="S584" s="3">
        <v>432</v>
      </c>
      <c r="T584" s="8" t="s">
        <v>31</v>
      </c>
      <c r="U584" s="3" t="s">
        <v>2830</v>
      </c>
      <c r="V584" s="2" t="str">
        <f t="shared" si="9"/>
        <v/>
      </c>
      <c r="W584" s="2"/>
      <c r="X584" s="2"/>
      <c r="Y584" s="2"/>
      <c r="Z584" s="2"/>
      <c r="AA584" s="2"/>
      <c r="AB584" s="2"/>
      <c r="AC584" s="2"/>
    </row>
    <row r="585" spans="1:29" hidden="1" x14ac:dyDescent="0.35">
      <c r="A585" s="3" t="s">
        <v>2754</v>
      </c>
      <c r="B585" s="3" t="e">
        <f>INDEX(#REF!,MATCH($A585,#REF!,0))</f>
        <v>#REF!</v>
      </c>
      <c r="C585" s="3" t="e">
        <f>INDEX(#REF!,MATCH($A585,#REF!,0))</f>
        <v>#REF!</v>
      </c>
      <c r="D585" s="3" t="e">
        <f>INDEX(#REF!,MATCH($A585,#REF!,0))</f>
        <v>#REF!</v>
      </c>
      <c r="E585" s="3" t="s">
        <v>3823</v>
      </c>
      <c r="F585" s="3" t="s">
        <v>2913</v>
      </c>
      <c r="G585" s="5" t="s">
        <v>2756</v>
      </c>
      <c r="H585" s="3" t="s">
        <v>313</v>
      </c>
      <c r="I585" s="3">
        <v>2021</v>
      </c>
      <c r="J585" s="3" t="s">
        <v>30</v>
      </c>
      <c r="K585" s="3" t="s">
        <v>30</v>
      </c>
      <c r="L585" s="3" t="s">
        <v>30</v>
      </c>
      <c r="M585" s="3" t="s">
        <v>30</v>
      </c>
      <c r="N585" s="3" t="s">
        <v>30</v>
      </c>
      <c r="O585" s="3" t="s">
        <v>30</v>
      </c>
      <c r="P585" s="3" t="s">
        <v>30</v>
      </c>
      <c r="Q585" s="3" t="s">
        <v>30</v>
      </c>
      <c r="R585" s="3" t="s">
        <v>2829</v>
      </c>
      <c r="S585" s="3">
        <v>432</v>
      </c>
      <c r="T585" s="8" t="s">
        <v>31</v>
      </c>
      <c r="U585" s="3" t="s">
        <v>2830</v>
      </c>
      <c r="V585" s="2" t="str">
        <f t="shared" si="9"/>
        <v/>
      </c>
      <c r="W585" s="2"/>
      <c r="X585" s="2"/>
      <c r="Y585" s="2"/>
      <c r="Z585" s="2"/>
      <c r="AA585" s="2"/>
      <c r="AB585" s="2"/>
      <c r="AC585" s="2"/>
    </row>
    <row r="586" spans="1:29" hidden="1" x14ac:dyDescent="0.35">
      <c r="A586" s="3" t="s">
        <v>2754</v>
      </c>
      <c r="B586" s="3" t="e">
        <f>INDEX(#REF!,MATCH($A586,#REF!,0))</f>
        <v>#REF!</v>
      </c>
      <c r="C586" s="3" t="e">
        <f>INDEX(#REF!,MATCH($A586,#REF!,0))</f>
        <v>#REF!</v>
      </c>
      <c r="D586" s="3" t="e">
        <f>INDEX(#REF!,MATCH($A586,#REF!,0))</f>
        <v>#REF!</v>
      </c>
      <c r="E586" s="3" t="s">
        <v>3824</v>
      </c>
      <c r="F586" s="3" t="s">
        <v>2915</v>
      </c>
      <c r="G586" s="5" t="s">
        <v>2756</v>
      </c>
      <c r="H586" s="3" t="s">
        <v>313</v>
      </c>
      <c r="I586" s="3">
        <v>2021</v>
      </c>
      <c r="J586" s="3" t="s">
        <v>30</v>
      </c>
      <c r="K586" s="3" t="s">
        <v>30</v>
      </c>
      <c r="L586" s="3" t="s">
        <v>30</v>
      </c>
      <c r="M586" s="3" t="s">
        <v>30</v>
      </c>
      <c r="N586" s="3" t="s">
        <v>30</v>
      </c>
      <c r="O586" s="3" t="s">
        <v>30</v>
      </c>
      <c r="P586" s="3" t="s">
        <v>30</v>
      </c>
      <c r="Q586" s="3" t="s">
        <v>30</v>
      </c>
      <c r="R586" s="3" t="s">
        <v>2829</v>
      </c>
      <c r="S586" s="3">
        <v>432</v>
      </c>
      <c r="T586" s="8" t="s">
        <v>31</v>
      </c>
      <c r="U586" s="3" t="s">
        <v>2830</v>
      </c>
      <c r="V586" s="2" t="str">
        <f t="shared" si="9"/>
        <v/>
      </c>
      <c r="W586" s="2"/>
      <c r="X586" s="2"/>
      <c r="Y586" s="2"/>
      <c r="Z586" s="2"/>
      <c r="AA586" s="2"/>
      <c r="AB586" s="2"/>
      <c r="AC586" s="2"/>
    </row>
    <row r="587" spans="1:29" hidden="1" x14ac:dyDescent="0.35">
      <c r="A587" s="3" t="s">
        <v>2754</v>
      </c>
      <c r="B587" s="3" t="e">
        <f>INDEX(#REF!,MATCH($A587,#REF!,0))</f>
        <v>#REF!</v>
      </c>
      <c r="C587" s="3" t="e">
        <f>INDEX(#REF!,MATCH($A587,#REF!,0))</f>
        <v>#REF!</v>
      </c>
      <c r="D587" s="3" t="e">
        <f>INDEX(#REF!,MATCH($A587,#REF!,0))</f>
        <v>#REF!</v>
      </c>
      <c r="E587" s="3" t="s">
        <v>3825</v>
      </c>
      <c r="F587" s="3" t="s">
        <v>2917</v>
      </c>
      <c r="G587" s="5" t="s">
        <v>2756</v>
      </c>
      <c r="H587" s="3" t="s">
        <v>313</v>
      </c>
      <c r="I587" s="3">
        <v>2021</v>
      </c>
      <c r="J587" s="3" t="s">
        <v>30</v>
      </c>
      <c r="K587" s="3" t="s">
        <v>30</v>
      </c>
      <c r="L587" s="3" t="s">
        <v>30</v>
      </c>
      <c r="M587" s="3" t="s">
        <v>30</v>
      </c>
      <c r="N587" s="3" t="s">
        <v>30</v>
      </c>
      <c r="O587" s="3" t="s">
        <v>30</v>
      </c>
      <c r="P587" s="3" t="s">
        <v>30</v>
      </c>
      <c r="Q587" s="3" t="s">
        <v>30</v>
      </c>
      <c r="R587" s="3" t="s">
        <v>2829</v>
      </c>
      <c r="S587" s="3">
        <v>432</v>
      </c>
      <c r="T587" s="8" t="s">
        <v>31</v>
      </c>
      <c r="U587" s="3" t="s">
        <v>2830</v>
      </c>
      <c r="V587" s="2" t="str">
        <f t="shared" si="9"/>
        <v/>
      </c>
      <c r="W587" s="2"/>
      <c r="X587" s="2"/>
      <c r="Y587" s="2"/>
      <c r="Z587" s="2"/>
      <c r="AA587" s="2"/>
      <c r="AB587" s="2"/>
      <c r="AC587" s="2"/>
    </row>
    <row r="588" spans="1:29" hidden="1" x14ac:dyDescent="0.35">
      <c r="A588" s="3" t="s">
        <v>3826</v>
      </c>
      <c r="B588" s="3" t="e">
        <f>INDEX(#REF!,MATCH($A588,#REF!,0))</f>
        <v>#REF!</v>
      </c>
      <c r="C588" s="3" t="e">
        <f>INDEX(#REF!,MATCH($A588,#REF!,0))</f>
        <v>#REF!</v>
      </c>
      <c r="D588" s="3" t="e">
        <f>INDEX(#REF!,MATCH($A588,#REF!,0))</f>
        <v>#REF!</v>
      </c>
      <c r="E588" s="3" t="s">
        <v>3827</v>
      </c>
      <c r="F588" s="3" t="s">
        <v>2799</v>
      </c>
      <c r="G588" s="5" t="s">
        <v>3828</v>
      </c>
      <c r="H588" s="3" t="s">
        <v>313</v>
      </c>
      <c r="I588" s="3" t="s">
        <v>30</v>
      </c>
      <c r="J588" s="3" t="s">
        <v>30</v>
      </c>
      <c r="K588" s="3">
        <v>2026</v>
      </c>
      <c r="L588" s="8"/>
      <c r="M588" s="3" t="s">
        <v>30</v>
      </c>
      <c r="N588" s="3" t="s">
        <v>30</v>
      </c>
      <c r="O588" s="3" t="s">
        <v>30</v>
      </c>
      <c r="P588" s="3" t="s">
        <v>2879</v>
      </c>
      <c r="Q588" s="3" t="s">
        <v>30</v>
      </c>
      <c r="R588" s="3" t="s">
        <v>30</v>
      </c>
      <c r="S588" s="3">
        <v>1200</v>
      </c>
      <c r="T588" s="3" t="s">
        <v>31</v>
      </c>
      <c r="U588" s="8" t="s">
        <v>30</v>
      </c>
      <c r="V588" s="2">
        <f t="shared" si="9"/>
        <v>2066</v>
      </c>
      <c r="W588" s="2"/>
      <c r="X588" s="2"/>
      <c r="Y588" s="2"/>
      <c r="Z588" s="2"/>
      <c r="AA588" s="2"/>
      <c r="AB588" s="2"/>
      <c r="AC588" s="2"/>
    </row>
    <row r="589" spans="1:29" hidden="1" x14ac:dyDescent="0.35">
      <c r="A589" s="3" t="s">
        <v>3829</v>
      </c>
      <c r="B589" s="3" t="e">
        <f>INDEX(#REF!,MATCH($A589,#REF!,0))</f>
        <v>#REF!</v>
      </c>
      <c r="C589" s="3" t="e">
        <f>INDEX(#REF!,MATCH($A589,#REF!,0))</f>
        <v>#REF!</v>
      </c>
      <c r="D589" s="3" t="e">
        <f>INDEX(#REF!,MATCH($A589,#REF!,0))</f>
        <v>#REF!</v>
      </c>
      <c r="E589" s="3" t="s">
        <v>3830</v>
      </c>
      <c r="F589" s="3" t="s">
        <v>2799</v>
      </c>
      <c r="G589" s="5" t="s">
        <v>3831</v>
      </c>
      <c r="H589" s="3" t="s">
        <v>313</v>
      </c>
      <c r="I589" s="6">
        <v>43774</v>
      </c>
      <c r="J589" s="3" t="s">
        <v>30</v>
      </c>
      <c r="K589" s="3" t="s">
        <v>30</v>
      </c>
      <c r="L589" s="3" t="s">
        <v>30</v>
      </c>
      <c r="M589" s="3" t="s">
        <v>30</v>
      </c>
      <c r="N589" s="3" t="s">
        <v>30</v>
      </c>
      <c r="O589" s="3" t="s">
        <v>30</v>
      </c>
      <c r="P589" s="3" t="s">
        <v>30</v>
      </c>
      <c r="Q589" s="3" t="s">
        <v>30</v>
      </c>
      <c r="R589" s="3" t="s">
        <v>30</v>
      </c>
      <c r="S589" s="3">
        <v>1200</v>
      </c>
      <c r="T589" s="3" t="s">
        <v>31</v>
      </c>
      <c r="U589" s="8" t="s">
        <v>30</v>
      </c>
      <c r="V589" s="2" t="str">
        <f t="shared" si="9"/>
        <v/>
      </c>
      <c r="W589" s="2"/>
      <c r="X589" s="2"/>
      <c r="Y589" s="2"/>
      <c r="Z589" s="2"/>
      <c r="AA589" s="2"/>
      <c r="AB589" s="2"/>
      <c r="AC589" s="2"/>
    </row>
    <row r="590" spans="1:29" hidden="1" x14ac:dyDescent="0.35">
      <c r="A590" s="3" t="s">
        <v>3832</v>
      </c>
      <c r="B590" s="3" t="e">
        <f>INDEX(#REF!,MATCH($A590,#REF!,0))</f>
        <v>#REF!</v>
      </c>
      <c r="C590" s="3" t="e">
        <f>INDEX(#REF!,MATCH($A590,#REF!,0))</f>
        <v>#REF!</v>
      </c>
      <c r="D590" s="3" t="e">
        <f>INDEX(#REF!,MATCH($A590,#REF!,0))</f>
        <v>#REF!</v>
      </c>
      <c r="E590" s="3" t="s">
        <v>3833</v>
      </c>
      <c r="F590" s="3" t="s">
        <v>2799</v>
      </c>
      <c r="G590" s="5" t="s">
        <v>3834</v>
      </c>
      <c r="H590" s="3" t="s">
        <v>313</v>
      </c>
      <c r="I590" s="6">
        <v>45624</v>
      </c>
      <c r="J590" s="3" t="s">
        <v>30</v>
      </c>
      <c r="K590" s="3" t="s">
        <v>30</v>
      </c>
      <c r="L590" s="3" t="s">
        <v>30</v>
      </c>
      <c r="M590" s="3" t="s">
        <v>30</v>
      </c>
      <c r="N590" s="3" t="s">
        <v>30</v>
      </c>
      <c r="O590" s="3" t="s">
        <v>30</v>
      </c>
      <c r="P590" s="3" t="s">
        <v>30</v>
      </c>
      <c r="Q590" s="3" t="s">
        <v>30</v>
      </c>
      <c r="R590" s="3" t="s">
        <v>30</v>
      </c>
      <c r="S590" s="3">
        <v>2500</v>
      </c>
      <c r="T590" s="3" t="s">
        <v>31</v>
      </c>
      <c r="U590" s="8" t="s">
        <v>30</v>
      </c>
      <c r="V590" s="2" t="str">
        <f t="shared" si="9"/>
        <v/>
      </c>
      <c r="W590" s="2"/>
      <c r="X590" s="2"/>
      <c r="Y590" s="2"/>
      <c r="Z590" s="2"/>
      <c r="AA590" s="2"/>
      <c r="AB590" s="2"/>
      <c r="AC590" s="2"/>
    </row>
    <row r="591" spans="1:29" hidden="1" x14ac:dyDescent="0.35">
      <c r="A591" s="3" t="s">
        <v>2770</v>
      </c>
      <c r="B591" s="3" t="str">
        <f>INDEX('Plant data'!D:D,MATCH($A591,'Plant data'!$A:$A,0))</f>
        <v>Jindal Nagar</v>
      </c>
      <c r="C591" s="3" t="str">
        <f>INDEX('Plant data'!E:E,MATCH($A591,'Plant data'!$A:$A,0))</f>
        <v>Odisha</v>
      </c>
      <c r="D591" s="3" t="str">
        <f>INDEX('Plant data'!F:F,MATCH($A591,'Plant data'!$A:$A,0))</f>
        <v>India</v>
      </c>
      <c r="E591" s="3" t="s">
        <v>3835</v>
      </c>
      <c r="F591" s="3" t="s">
        <v>2799</v>
      </c>
      <c r="G591" s="5" t="s">
        <v>2772</v>
      </c>
      <c r="H591" s="3" t="s">
        <v>224</v>
      </c>
      <c r="I591" s="3">
        <v>2022</v>
      </c>
      <c r="J591" s="3">
        <v>2023</v>
      </c>
      <c r="K591" s="3">
        <v>2025</v>
      </c>
      <c r="L591" s="3">
        <v>0</v>
      </c>
      <c r="M591" s="3" t="s">
        <v>30</v>
      </c>
      <c r="N591" s="3" t="s">
        <v>30</v>
      </c>
      <c r="O591" s="3" t="s">
        <v>30</v>
      </c>
      <c r="P591" s="3" t="s">
        <v>30</v>
      </c>
      <c r="Q591" s="3" t="s">
        <v>30</v>
      </c>
      <c r="R591" s="3" t="s">
        <v>2790</v>
      </c>
      <c r="S591" s="3">
        <v>2700</v>
      </c>
      <c r="T591" s="8" t="s">
        <v>31</v>
      </c>
      <c r="U591" s="3" t="s">
        <v>2824</v>
      </c>
      <c r="V591" s="2">
        <f t="shared" si="9"/>
        <v>2065</v>
      </c>
      <c r="W591" s="2"/>
      <c r="X591" s="2"/>
      <c r="Y591" s="2"/>
      <c r="Z591" s="2"/>
      <c r="AA591" s="2"/>
      <c r="AB591" s="2"/>
      <c r="AC591" s="2"/>
    </row>
    <row r="592" spans="1:29" hidden="1" x14ac:dyDescent="0.35">
      <c r="A592" s="3" t="s">
        <v>2770</v>
      </c>
      <c r="B592" s="3" t="e">
        <f>INDEX(#REF!,MATCH($A592,#REF!,0))</f>
        <v>#REF!</v>
      </c>
      <c r="C592" s="3" t="e">
        <f>INDEX(#REF!,MATCH($A592,#REF!,0))</f>
        <v>#REF!</v>
      </c>
      <c r="D592" s="3" t="e">
        <f>INDEX(#REF!,MATCH($A592,#REF!,0))</f>
        <v>#REF!</v>
      </c>
      <c r="E592" s="3" t="s">
        <v>3836</v>
      </c>
      <c r="F592" s="3" t="s">
        <v>2832</v>
      </c>
      <c r="G592" s="5" t="s">
        <v>2772</v>
      </c>
      <c r="H592" s="3" t="s">
        <v>313</v>
      </c>
      <c r="I592" s="3">
        <v>2022</v>
      </c>
      <c r="J592" s="3" t="s">
        <v>30</v>
      </c>
      <c r="K592" s="3">
        <v>2025</v>
      </c>
      <c r="L592" s="3">
        <v>0</v>
      </c>
      <c r="M592" s="3" t="s">
        <v>30</v>
      </c>
      <c r="N592" s="3" t="s">
        <v>30</v>
      </c>
      <c r="O592" s="3" t="s">
        <v>30</v>
      </c>
      <c r="P592" s="3" t="s">
        <v>30</v>
      </c>
      <c r="Q592" s="3" t="s">
        <v>30</v>
      </c>
      <c r="R592" s="3" t="s">
        <v>2790</v>
      </c>
      <c r="S592" s="3">
        <v>2700</v>
      </c>
      <c r="T592" s="8" t="s">
        <v>31</v>
      </c>
      <c r="U592" s="3" t="s">
        <v>2824</v>
      </c>
      <c r="V592" s="2">
        <f t="shared" si="9"/>
        <v>2065</v>
      </c>
      <c r="W592" s="2"/>
      <c r="X592" s="2"/>
      <c r="Y592" s="2"/>
      <c r="Z592" s="2"/>
      <c r="AA592" s="2"/>
      <c r="AB592" s="2"/>
      <c r="AC592" s="2"/>
    </row>
    <row r="593" spans="1:29" hidden="1" x14ac:dyDescent="0.35">
      <c r="A593" s="3" t="s">
        <v>2775</v>
      </c>
      <c r="B593" s="3" t="str">
        <f>INDEX('Plant data'!D:D,MATCH($A593,'Plant data'!$A:$A,0))</f>
        <v>Mangatta</v>
      </c>
      <c r="C593" s="3" t="str">
        <f>INDEX('Plant data'!E:E,MATCH($A593,'Plant data'!$A:$A,0))</f>
        <v>Chhattisgarh</v>
      </c>
      <c r="D593" s="3" t="str">
        <f>INDEX('Plant data'!F:F,MATCH($A593,'Plant data'!$A:$A,0))</f>
        <v>India</v>
      </c>
      <c r="E593" s="3" t="s">
        <v>3837</v>
      </c>
      <c r="F593" s="3" t="s">
        <v>2799</v>
      </c>
      <c r="G593" s="5" t="s">
        <v>2777</v>
      </c>
      <c r="H593" s="3" t="s">
        <v>29</v>
      </c>
      <c r="I593" s="3" t="s">
        <v>30</v>
      </c>
      <c r="J593" s="3" t="s">
        <v>30</v>
      </c>
      <c r="K593" s="3" t="s">
        <v>30</v>
      </c>
      <c r="L593" s="3" t="s">
        <v>30</v>
      </c>
      <c r="M593" s="3" t="s">
        <v>30</v>
      </c>
      <c r="N593" s="3" t="s">
        <v>30</v>
      </c>
      <c r="O593" s="3" t="s">
        <v>30</v>
      </c>
      <c r="P593" s="3" t="s">
        <v>30</v>
      </c>
      <c r="Q593" s="3" t="s">
        <v>30</v>
      </c>
      <c r="R593" s="3" t="s">
        <v>2829</v>
      </c>
      <c r="S593" s="3">
        <v>116</v>
      </c>
      <c r="T593" s="8" t="s">
        <v>31</v>
      </c>
      <c r="U593" s="3" t="s">
        <v>2830</v>
      </c>
      <c r="V593" s="2" t="str">
        <f t="shared" si="9"/>
        <v/>
      </c>
      <c r="W593" s="2"/>
      <c r="X593" s="2"/>
      <c r="Y593" s="2"/>
      <c r="Z593" s="2"/>
      <c r="AA593" s="2"/>
      <c r="AB593" s="2"/>
      <c r="AC593" s="2"/>
    </row>
    <row r="594" spans="1:29" hidden="1" x14ac:dyDescent="0.35">
      <c r="A594" s="3" t="s">
        <v>2775</v>
      </c>
      <c r="B594" s="3" t="str">
        <f>INDEX('Plant data'!D:D,MATCH($A594,'Plant data'!$A:$A,0))</f>
        <v>Mangatta</v>
      </c>
      <c r="C594" s="3" t="str">
        <f>INDEX('Plant data'!E:E,MATCH($A594,'Plant data'!$A:$A,0))</f>
        <v>Chhattisgarh</v>
      </c>
      <c r="D594" s="3" t="str">
        <f>INDEX('Plant data'!F:F,MATCH($A594,'Plant data'!$A:$A,0))</f>
        <v>India</v>
      </c>
      <c r="E594" s="3" t="s">
        <v>3838</v>
      </c>
      <c r="F594" s="3" t="s">
        <v>2832</v>
      </c>
      <c r="G594" s="5" t="s">
        <v>2777</v>
      </c>
      <c r="H594" s="3" t="s">
        <v>29</v>
      </c>
      <c r="I594" s="3" t="s">
        <v>30</v>
      </c>
      <c r="J594" s="3" t="s">
        <v>30</v>
      </c>
      <c r="K594" s="3" t="s">
        <v>30</v>
      </c>
      <c r="L594" s="3" t="s">
        <v>30</v>
      </c>
      <c r="M594" s="3" t="s">
        <v>30</v>
      </c>
      <c r="N594" s="3" t="s">
        <v>30</v>
      </c>
      <c r="O594" s="3" t="s">
        <v>30</v>
      </c>
      <c r="P594" s="3" t="s">
        <v>30</v>
      </c>
      <c r="Q594" s="3" t="s">
        <v>30</v>
      </c>
      <c r="R594" s="3" t="s">
        <v>2829</v>
      </c>
      <c r="S594" s="3">
        <v>116</v>
      </c>
      <c r="T594" s="8" t="s">
        <v>31</v>
      </c>
      <c r="U594" s="3" t="s">
        <v>2830</v>
      </c>
      <c r="V594" s="2" t="str">
        <f t="shared" si="9"/>
        <v/>
      </c>
      <c r="W594" s="2"/>
      <c r="X594" s="2"/>
      <c r="Y594" s="2"/>
      <c r="Z594" s="2"/>
      <c r="AA594" s="2"/>
      <c r="AB594" s="2"/>
      <c r="AC594" s="2"/>
    </row>
    <row r="595" spans="1:29" hidden="1" x14ac:dyDescent="0.35">
      <c r="A595" s="3" t="s">
        <v>2775</v>
      </c>
      <c r="B595" s="3" t="str">
        <f>INDEX('Plant data'!D:D,MATCH($A595,'Plant data'!$A:$A,0))</f>
        <v>Mangatta</v>
      </c>
      <c r="C595" s="3" t="str">
        <f>INDEX('Plant data'!E:E,MATCH($A595,'Plant data'!$A:$A,0))</f>
        <v>Chhattisgarh</v>
      </c>
      <c r="D595" s="3" t="str">
        <f>INDEX('Plant data'!F:F,MATCH($A595,'Plant data'!$A:$A,0))</f>
        <v>India</v>
      </c>
      <c r="E595" s="3" t="s">
        <v>3839</v>
      </c>
      <c r="F595" s="3" t="s">
        <v>2911</v>
      </c>
      <c r="G595" s="5" t="s">
        <v>2777</v>
      </c>
      <c r="H595" s="3" t="s">
        <v>224</v>
      </c>
      <c r="I595" s="3">
        <v>2010</v>
      </c>
      <c r="J595" s="3" t="s">
        <v>30</v>
      </c>
      <c r="K595" s="3" t="s">
        <v>30</v>
      </c>
      <c r="L595" s="3" t="s">
        <v>30</v>
      </c>
      <c r="M595" s="3" t="s">
        <v>30</v>
      </c>
      <c r="N595" s="3" t="s">
        <v>30</v>
      </c>
      <c r="O595" s="3" t="s">
        <v>30</v>
      </c>
      <c r="P595" s="3" t="s">
        <v>30</v>
      </c>
      <c r="Q595" s="3" t="s">
        <v>30</v>
      </c>
      <c r="R595" s="3" t="s">
        <v>2829</v>
      </c>
      <c r="S595" s="3">
        <v>116</v>
      </c>
      <c r="T595" s="8" t="s">
        <v>31</v>
      </c>
      <c r="U595" s="3" t="s">
        <v>2830</v>
      </c>
      <c r="V595" s="2" t="str">
        <f t="shared" si="9"/>
        <v/>
      </c>
      <c r="W595" s="2"/>
      <c r="X595" s="2"/>
      <c r="Y595" s="2"/>
      <c r="Z595" s="2"/>
      <c r="AA595" s="2"/>
      <c r="AB595" s="2"/>
      <c r="AC595" s="2"/>
    </row>
    <row r="596" spans="1:29" hidden="1" x14ac:dyDescent="0.35">
      <c r="A596" s="3" t="s">
        <v>2775</v>
      </c>
      <c r="B596" s="3" t="str">
        <f>INDEX('Plant data'!D:D,MATCH($A596,'Plant data'!$A:$A,0))</f>
        <v>Mangatta</v>
      </c>
      <c r="C596" s="3" t="str">
        <f>INDEX('Plant data'!E:E,MATCH($A596,'Plant data'!$A:$A,0))</f>
        <v>Chhattisgarh</v>
      </c>
      <c r="D596" s="3" t="str">
        <f>INDEX('Plant data'!F:F,MATCH($A596,'Plant data'!$A:$A,0))</f>
        <v>India</v>
      </c>
      <c r="E596" s="3" t="s">
        <v>3840</v>
      </c>
      <c r="F596" s="3" t="s">
        <v>2913</v>
      </c>
      <c r="G596" s="5" t="s">
        <v>2777</v>
      </c>
      <c r="H596" s="3" t="s">
        <v>224</v>
      </c>
      <c r="I596" s="3">
        <v>2010</v>
      </c>
      <c r="J596" s="3" t="s">
        <v>30</v>
      </c>
      <c r="K596" s="3" t="s">
        <v>30</v>
      </c>
      <c r="L596" s="3" t="s">
        <v>30</v>
      </c>
      <c r="M596" s="3" t="s">
        <v>30</v>
      </c>
      <c r="N596" s="3" t="s">
        <v>30</v>
      </c>
      <c r="O596" s="3" t="s">
        <v>30</v>
      </c>
      <c r="P596" s="3" t="s">
        <v>30</v>
      </c>
      <c r="Q596" s="3" t="s">
        <v>30</v>
      </c>
      <c r="R596" s="3" t="s">
        <v>2829</v>
      </c>
      <c r="S596" s="3">
        <v>116</v>
      </c>
      <c r="T596" s="8" t="s">
        <v>31</v>
      </c>
      <c r="U596" s="3" t="s">
        <v>2830</v>
      </c>
      <c r="V596" s="2" t="str">
        <f t="shared" si="9"/>
        <v/>
      </c>
      <c r="W596" s="2"/>
      <c r="X596" s="2"/>
      <c r="Y596" s="2"/>
      <c r="Z596" s="2"/>
      <c r="AA596" s="2"/>
      <c r="AB596" s="2"/>
      <c r="AC596" s="2"/>
    </row>
    <row r="597" spans="1:29" hidden="1" x14ac:dyDescent="0.35">
      <c r="A597" s="3" t="s">
        <v>2778</v>
      </c>
      <c r="B597" s="3" t="e">
        <f>INDEX(#REF!,MATCH($A597,#REF!,0))</f>
        <v>#REF!</v>
      </c>
      <c r="C597" s="3" t="e">
        <f>INDEX(#REF!,MATCH($A597,#REF!,0))</f>
        <v>#REF!</v>
      </c>
      <c r="D597" s="3" t="e">
        <f>INDEX(#REF!,MATCH($A597,#REF!,0))</f>
        <v>#REF!</v>
      </c>
      <c r="E597" s="3" t="s">
        <v>3841</v>
      </c>
      <c r="F597" s="3" t="s">
        <v>2799</v>
      </c>
      <c r="G597" s="5" t="s">
        <v>2780</v>
      </c>
      <c r="H597" s="3" t="s">
        <v>313</v>
      </c>
      <c r="I597" s="3">
        <v>2016</v>
      </c>
      <c r="J597" s="3" t="s">
        <v>30</v>
      </c>
      <c r="K597" s="3" t="s">
        <v>30</v>
      </c>
      <c r="L597" s="3" t="s">
        <v>30</v>
      </c>
      <c r="M597" s="3" t="s">
        <v>30</v>
      </c>
      <c r="N597" s="3" t="s">
        <v>30</v>
      </c>
      <c r="O597" s="3" t="s">
        <v>30</v>
      </c>
      <c r="P597" s="3" t="s">
        <v>30</v>
      </c>
      <c r="Q597" s="3" t="s">
        <v>30</v>
      </c>
      <c r="R597" s="3" t="s">
        <v>2829</v>
      </c>
      <c r="S597" s="3">
        <v>112</v>
      </c>
      <c r="T597" s="8" t="s">
        <v>31</v>
      </c>
      <c r="U597" s="3" t="s">
        <v>2830</v>
      </c>
      <c r="V597" s="2" t="str">
        <f t="shared" si="9"/>
        <v/>
      </c>
      <c r="W597" s="2"/>
      <c r="X597" s="2"/>
      <c r="Y597" s="2"/>
      <c r="Z597" s="2"/>
      <c r="AA597" s="2"/>
      <c r="AB597" s="2"/>
      <c r="AC597" s="2"/>
    </row>
    <row r="598" spans="1:29" hidden="1" x14ac:dyDescent="0.35">
      <c r="A598" s="3" t="s">
        <v>2778</v>
      </c>
      <c r="B598" s="3" t="e">
        <f>INDEX(#REF!,MATCH($A598,#REF!,0))</f>
        <v>#REF!</v>
      </c>
      <c r="C598" s="3" t="e">
        <f>INDEX(#REF!,MATCH($A598,#REF!,0))</f>
        <v>#REF!</v>
      </c>
      <c r="D598" s="3" t="e">
        <f>INDEX(#REF!,MATCH($A598,#REF!,0))</f>
        <v>#REF!</v>
      </c>
      <c r="E598" s="3" t="s">
        <v>3842</v>
      </c>
      <c r="F598" s="3" t="s">
        <v>2832</v>
      </c>
      <c r="G598" s="5" t="s">
        <v>2780</v>
      </c>
      <c r="H598" s="3" t="s">
        <v>313</v>
      </c>
      <c r="I598" s="3">
        <v>2016</v>
      </c>
      <c r="J598" s="3" t="s">
        <v>30</v>
      </c>
      <c r="K598" s="3" t="s">
        <v>30</v>
      </c>
      <c r="L598" s="3" t="s">
        <v>30</v>
      </c>
      <c r="M598" s="3" t="s">
        <v>30</v>
      </c>
      <c r="N598" s="3" t="s">
        <v>30</v>
      </c>
      <c r="O598" s="3" t="s">
        <v>30</v>
      </c>
      <c r="P598" s="3" t="s">
        <v>30</v>
      </c>
      <c r="Q598" s="3" t="s">
        <v>30</v>
      </c>
      <c r="R598" s="3" t="s">
        <v>2829</v>
      </c>
      <c r="S598" s="3">
        <v>112</v>
      </c>
      <c r="T598" s="8" t="s">
        <v>31</v>
      </c>
      <c r="U598" s="3" t="s">
        <v>2830</v>
      </c>
      <c r="V598" s="2" t="str">
        <f t="shared" si="9"/>
        <v/>
      </c>
      <c r="W598" s="2"/>
      <c r="X598" s="2"/>
      <c r="Y598" s="2"/>
      <c r="Z598" s="2"/>
      <c r="AA598" s="2"/>
      <c r="AB598" s="2"/>
      <c r="AC598" s="2"/>
    </row>
    <row r="599" spans="1:29" hidden="1" x14ac:dyDescent="0.35">
      <c r="A599" s="3" t="s">
        <v>3843</v>
      </c>
      <c r="B599" s="3" t="str">
        <f>INDEX('Plant data'!D:D,MATCH($A599,'Plant data'!$A:$A,0))</f>
        <v>Pandripathar</v>
      </c>
      <c r="C599" s="3" t="str">
        <f>INDEX('Plant data'!E:E,MATCH($A599,'Plant data'!$A:$A,0))</f>
        <v>Odisha</v>
      </c>
      <c r="D599" s="3" t="str">
        <f>INDEX('Plant data'!F:F,MATCH($A599,'Plant data'!$A:$A,0))</f>
        <v>India</v>
      </c>
      <c r="E599" s="3" t="s">
        <v>3844</v>
      </c>
      <c r="F599" s="3" t="s">
        <v>2799</v>
      </c>
      <c r="G599" s="5" t="s">
        <v>3845</v>
      </c>
      <c r="H599" s="3" t="s">
        <v>29</v>
      </c>
      <c r="I599" s="3" t="s">
        <v>30</v>
      </c>
      <c r="J599" s="3" t="s">
        <v>30</v>
      </c>
      <c r="K599" s="3" t="s">
        <v>30</v>
      </c>
      <c r="L599" s="3" t="s">
        <v>30</v>
      </c>
      <c r="M599" s="3" t="s">
        <v>30</v>
      </c>
      <c r="N599" s="3" t="s">
        <v>30</v>
      </c>
      <c r="O599" s="3" t="s">
        <v>30</v>
      </c>
      <c r="P599" s="3" t="s">
        <v>30</v>
      </c>
      <c r="Q599" s="3" t="s">
        <v>30</v>
      </c>
      <c r="R599" s="3" t="s">
        <v>2829</v>
      </c>
      <c r="S599" s="3">
        <v>110</v>
      </c>
      <c r="T599" s="8" t="s">
        <v>31</v>
      </c>
      <c r="U599" s="3" t="s">
        <v>2830</v>
      </c>
      <c r="V599" s="2" t="str">
        <f t="shared" si="9"/>
        <v/>
      </c>
      <c r="W599" s="2"/>
      <c r="X599" s="2"/>
      <c r="Y599" s="2"/>
      <c r="Z599" s="2"/>
      <c r="AA599" s="2"/>
      <c r="AB599" s="2"/>
      <c r="AC599" s="2"/>
    </row>
    <row r="600" spans="1:29" hidden="1" x14ac:dyDescent="0.35">
      <c r="A600" s="3" t="s">
        <v>3843</v>
      </c>
      <c r="B600" s="3" t="str">
        <f>INDEX('Plant data'!D:D,MATCH($A600,'Plant data'!$A:$A,0))</f>
        <v>Pandripathar</v>
      </c>
      <c r="C600" s="3" t="str">
        <f>INDEX('Plant data'!E:E,MATCH($A600,'Plant data'!$A:$A,0))</f>
        <v>Odisha</v>
      </c>
      <c r="D600" s="3" t="str">
        <f>INDEX('Plant data'!F:F,MATCH($A600,'Plant data'!$A:$A,0))</f>
        <v>India</v>
      </c>
      <c r="E600" s="3" t="s">
        <v>3846</v>
      </c>
      <c r="F600" s="3" t="s">
        <v>2832</v>
      </c>
      <c r="G600" s="5" t="s">
        <v>3845</v>
      </c>
      <c r="H600" s="3" t="s">
        <v>29</v>
      </c>
      <c r="I600" s="3" t="s">
        <v>30</v>
      </c>
      <c r="J600" s="3" t="s">
        <v>30</v>
      </c>
      <c r="K600" s="3" t="s">
        <v>30</v>
      </c>
      <c r="L600" s="3" t="s">
        <v>30</v>
      </c>
      <c r="M600" s="3" t="s">
        <v>30</v>
      </c>
      <c r="N600" s="3" t="s">
        <v>30</v>
      </c>
      <c r="O600" s="3" t="s">
        <v>30</v>
      </c>
      <c r="P600" s="3" t="s">
        <v>30</v>
      </c>
      <c r="Q600" s="3" t="s">
        <v>30</v>
      </c>
      <c r="R600" s="3" t="s">
        <v>2829</v>
      </c>
      <c r="S600" s="3">
        <v>110</v>
      </c>
      <c r="T600" s="8" t="s">
        <v>31</v>
      </c>
      <c r="U600" s="3" t="s">
        <v>2830</v>
      </c>
      <c r="V600" s="2" t="str">
        <f t="shared" si="9"/>
        <v/>
      </c>
      <c r="W600" s="2"/>
      <c r="X600" s="2"/>
      <c r="Y600" s="2"/>
      <c r="Z600" s="2"/>
      <c r="AA600" s="2"/>
      <c r="AB600" s="2"/>
      <c r="AC600" s="2"/>
    </row>
    <row r="601" spans="1:29" hidden="1" x14ac:dyDescent="0.35">
      <c r="A601" s="3" t="s">
        <v>3847</v>
      </c>
      <c r="B601" s="3" t="str">
        <f>INDEX('Plant data'!D:D,MATCH($A601,'Plant data'!$A:$A,0))</f>
        <v>Gorakhpur Industrial Development Authority</v>
      </c>
      <c r="C601" s="3" t="str">
        <f>INDEX('Plant data'!E:E,MATCH($A601,'Plant data'!$A:$A,0))</f>
        <v>Uttar Pradesh</v>
      </c>
      <c r="D601" s="3" t="str">
        <f>INDEX('Plant data'!F:F,MATCH($A601,'Plant data'!$A:$A,0))</f>
        <v>India</v>
      </c>
      <c r="E601" s="3" t="s">
        <v>3848</v>
      </c>
      <c r="F601" s="3" t="s">
        <v>2799</v>
      </c>
      <c r="G601" s="5" t="s">
        <v>3849</v>
      </c>
      <c r="H601" s="3" t="s">
        <v>29</v>
      </c>
      <c r="I601" s="3" t="s">
        <v>30</v>
      </c>
      <c r="J601" s="3" t="s">
        <v>30</v>
      </c>
      <c r="K601" s="3" t="s">
        <v>30</v>
      </c>
      <c r="L601" s="3" t="s">
        <v>30</v>
      </c>
      <c r="M601" s="3" t="s">
        <v>30</v>
      </c>
      <c r="N601" s="3" t="s">
        <v>30</v>
      </c>
      <c r="O601" s="3" t="s">
        <v>30</v>
      </c>
      <c r="P601" s="3" t="s">
        <v>30</v>
      </c>
      <c r="Q601" s="3" t="s">
        <v>30</v>
      </c>
      <c r="R601" s="3" t="s">
        <v>30</v>
      </c>
      <c r="S601" s="3">
        <v>545</v>
      </c>
      <c r="T601" s="8" t="s">
        <v>31</v>
      </c>
      <c r="U601" s="8" t="s">
        <v>30</v>
      </c>
      <c r="V601" s="2" t="str">
        <f t="shared" si="9"/>
        <v/>
      </c>
      <c r="W601" s="2"/>
      <c r="X601" s="2"/>
      <c r="Y601" s="2"/>
      <c r="Z601" s="2"/>
      <c r="AA601" s="2"/>
      <c r="AB601" s="2"/>
      <c r="AC601" s="2"/>
    </row>
    <row r="602" spans="1:29" hidden="1" x14ac:dyDescent="0.35">
      <c r="A602" s="3" t="s">
        <v>3850</v>
      </c>
      <c r="B602" s="3" t="e">
        <f>INDEX(#REF!,MATCH($A602,#REF!,0))</f>
        <v>#REF!</v>
      </c>
      <c r="C602" s="3" t="e">
        <f>INDEX(#REF!,MATCH($A602,#REF!,0))</f>
        <v>#REF!</v>
      </c>
      <c r="D602" s="3" t="e">
        <f>INDEX(#REF!,MATCH($A602,#REF!,0))</f>
        <v>#REF!</v>
      </c>
      <c r="E602" s="3" t="s">
        <v>3851</v>
      </c>
      <c r="F602" s="3" t="s">
        <v>2799</v>
      </c>
      <c r="G602" s="5" t="s">
        <v>3852</v>
      </c>
      <c r="H602" s="3" t="s">
        <v>313</v>
      </c>
      <c r="I602" s="6">
        <v>45439</v>
      </c>
      <c r="J602" s="3" t="s">
        <v>30</v>
      </c>
      <c r="K602" s="3">
        <v>2026</v>
      </c>
      <c r="L602" s="8"/>
      <c r="M602" s="3" t="s">
        <v>30</v>
      </c>
      <c r="N602" s="3" t="s">
        <v>30</v>
      </c>
      <c r="O602" s="3" t="s">
        <v>30</v>
      </c>
      <c r="P602" s="3" t="s">
        <v>30</v>
      </c>
      <c r="Q602" s="3" t="s">
        <v>30</v>
      </c>
      <c r="R602" s="3" t="s">
        <v>2790</v>
      </c>
      <c r="S602" s="3">
        <v>1100</v>
      </c>
      <c r="T602" s="8" t="s">
        <v>31</v>
      </c>
      <c r="U602" s="8" t="s">
        <v>30</v>
      </c>
      <c r="V602" s="2">
        <f t="shared" si="9"/>
        <v>2066</v>
      </c>
      <c r="W602" s="2"/>
      <c r="X602" s="2"/>
      <c r="Y602" s="2"/>
      <c r="Z602" s="2"/>
      <c r="AA602" s="2"/>
      <c r="AB602" s="2"/>
      <c r="AC602" s="2"/>
    </row>
    <row r="603" spans="1:29" hidden="1" x14ac:dyDescent="0.35">
      <c r="A603" s="3" t="s">
        <v>3853</v>
      </c>
      <c r="B603" s="3" t="e">
        <f>INDEX(#REF!,MATCH($A603,#REF!,0))</f>
        <v>#REF!</v>
      </c>
      <c r="C603" s="3" t="e">
        <f>INDEX(#REF!,MATCH($A603,#REF!,0))</f>
        <v>#REF!</v>
      </c>
      <c r="D603" s="3" t="e">
        <f>INDEX(#REF!,MATCH($A603,#REF!,0))</f>
        <v>#REF!</v>
      </c>
      <c r="E603" s="3" t="s">
        <v>3854</v>
      </c>
      <c r="F603" s="3" t="s">
        <v>2799</v>
      </c>
      <c r="G603" s="5" t="s">
        <v>3855</v>
      </c>
      <c r="H603" s="3" t="s">
        <v>313</v>
      </c>
      <c r="I603" s="4">
        <v>45717</v>
      </c>
      <c r="J603" s="3">
        <v>2026</v>
      </c>
      <c r="K603" s="3">
        <v>2029</v>
      </c>
      <c r="L603" s="8"/>
      <c r="M603" s="3" t="s">
        <v>30</v>
      </c>
      <c r="N603" s="3" t="s">
        <v>30</v>
      </c>
      <c r="O603" s="3" t="s">
        <v>30</v>
      </c>
      <c r="P603" s="3" t="s">
        <v>30</v>
      </c>
      <c r="Q603" s="3" t="s">
        <v>30</v>
      </c>
      <c r="R603" s="3" t="s">
        <v>30</v>
      </c>
      <c r="S603" s="8" t="s">
        <v>2841</v>
      </c>
      <c r="T603" s="8" t="s">
        <v>31</v>
      </c>
      <c r="U603" s="8" t="s">
        <v>30</v>
      </c>
      <c r="V603" s="2">
        <f t="shared" si="9"/>
        <v>2069</v>
      </c>
      <c r="W603" s="2"/>
      <c r="X603" s="2"/>
      <c r="Y603" s="2"/>
      <c r="Z603" s="2"/>
      <c r="AA603" s="2"/>
      <c r="AB603" s="2"/>
      <c r="AC603" s="2"/>
    </row>
    <row r="604" spans="1:29" hidden="1" x14ac:dyDescent="0.35">
      <c r="A604" s="3" t="s">
        <v>3856</v>
      </c>
      <c r="B604" s="3" t="e">
        <f>INDEX(#REF!,MATCH($A604,#REF!,0))</f>
        <v>#REF!</v>
      </c>
      <c r="C604" s="3" t="e">
        <f>INDEX(#REF!,MATCH($A604,#REF!,0))</f>
        <v>#REF!</v>
      </c>
      <c r="D604" s="3" t="e">
        <f>INDEX(#REF!,MATCH($A604,#REF!,0))</f>
        <v>#REF!</v>
      </c>
      <c r="E604" s="3" t="s">
        <v>3857</v>
      </c>
      <c r="F604" s="3" t="s">
        <v>2799</v>
      </c>
      <c r="G604" s="5" t="s">
        <v>3858</v>
      </c>
      <c r="H604" s="3" t="s">
        <v>313</v>
      </c>
      <c r="I604" s="3">
        <v>2023</v>
      </c>
      <c r="J604" s="3" t="s">
        <v>30</v>
      </c>
      <c r="K604" s="3">
        <v>2026</v>
      </c>
      <c r="L604" s="8"/>
      <c r="M604" s="3" t="s">
        <v>30</v>
      </c>
      <c r="N604" s="3" t="s">
        <v>30</v>
      </c>
      <c r="O604" s="3" t="s">
        <v>30</v>
      </c>
      <c r="P604" s="3" t="s">
        <v>30</v>
      </c>
      <c r="Q604" s="3" t="s">
        <v>30</v>
      </c>
      <c r="R604" s="3" t="s">
        <v>30</v>
      </c>
      <c r="S604" s="3">
        <v>2500</v>
      </c>
      <c r="T604" s="8" t="s">
        <v>31</v>
      </c>
      <c r="U604" s="3" t="s">
        <v>2794</v>
      </c>
      <c r="V604" s="2">
        <f t="shared" si="9"/>
        <v>2066</v>
      </c>
      <c r="W604" s="2"/>
      <c r="X604" s="2"/>
      <c r="Y604" s="2"/>
      <c r="Z604" s="2"/>
      <c r="AA604" s="2"/>
      <c r="AB604" s="2"/>
      <c r="AC604" s="2"/>
    </row>
    <row r="605" spans="1:29" hidden="1" x14ac:dyDescent="0.35">
      <c r="A605" s="3" t="s">
        <v>3859</v>
      </c>
      <c r="B605" s="3" t="e">
        <f>INDEX(#REF!,MATCH($A605,#REF!,0))</f>
        <v>#REF!</v>
      </c>
      <c r="C605" s="3" t="e">
        <f>INDEX(#REF!,MATCH($A605,#REF!,0))</f>
        <v>#REF!</v>
      </c>
      <c r="D605" s="3" t="e">
        <f>INDEX(#REF!,MATCH($A605,#REF!,0))</f>
        <v>#REF!</v>
      </c>
      <c r="E605" s="3" t="s">
        <v>3860</v>
      </c>
      <c r="F605" s="3" t="s">
        <v>2799</v>
      </c>
      <c r="G605" s="5" t="s">
        <v>3861</v>
      </c>
      <c r="H605" s="3" t="s">
        <v>313</v>
      </c>
      <c r="I605" s="4">
        <v>45809</v>
      </c>
      <c r="J605" s="3" t="s">
        <v>30</v>
      </c>
      <c r="K605" s="3">
        <v>2029</v>
      </c>
      <c r="L605" s="8"/>
      <c r="M605" s="3" t="s">
        <v>30</v>
      </c>
      <c r="N605" s="3" t="s">
        <v>30</v>
      </c>
      <c r="O605" s="3" t="s">
        <v>30</v>
      </c>
      <c r="P605" s="3" t="s">
        <v>2806</v>
      </c>
      <c r="Q605" s="3" t="s">
        <v>3534</v>
      </c>
      <c r="R605" s="3" t="s">
        <v>2790</v>
      </c>
      <c r="S605" s="3">
        <v>2000</v>
      </c>
      <c r="T605" s="8" t="s">
        <v>31</v>
      </c>
      <c r="U605" s="3" t="s">
        <v>3338</v>
      </c>
      <c r="V605" s="2">
        <f t="shared" si="9"/>
        <v>2069</v>
      </c>
      <c r="W605" s="2"/>
      <c r="X605" s="2"/>
      <c r="Y605" s="2"/>
      <c r="Z605" s="2"/>
      <c r="AA605" s="2"/>
      <c r="AB605" s="2"/>
      <c r="AC605" s="2"/>
    </row>
  </sheetData>
  <autoFilter ref="A1:V605" xr:uid="{00000000-0001-0000-0300-000000000000}">
    <filterColumn colId="3">
      <filters>
        <filter val="United States"/>
      </filters>
    </filterColumn>
    <filterColumn colId="7">
      <filters>
        <filter val="construction"/>
        <filter val="operating"/>
      </filters>
    </filterColumn>
  </autoFilter>
  <conditionalFormatting sqref="E1:U1 A1:A605 C2:U605">
    <cfRule type="expression" dxfId="7" priority="3">
      <formula>A1&lt;&gt;INDIRECT("'DRI furnaces'!" &amp; ADDRESS(ROW(),COLUMN()))</formula>
    </cfRule>
  </conditionalFormatting>
  <conditionalFormatting sqref="B1:D1">
    <cfRule type="expression" dxfId="6" priority="2">
      <formula>B1&lt;&gt;INDIRECT("'Plant data'!" &amp; ADDRESS(ROW(),COLUMN()))</formula>
    </cfRule>
  </conditionalFormatting>
  <conditionalFormatting sqref="B2:D605">
    <cfRule type="expression" dxfId="5" priority="1">
      <formula>B2&lt;&gt;INDIRECT("'Blast furnaces'!" &amp; ADDRESS(ROW(),COLUMN()))</formula>
    </cfRule>
  </conditionalFormatting>
  <hyperlinks>
    <hyperlink ref="G2" r:id="rId1" xr:uid="{00000000-0004-0000-0300-000000000000}"/>
    <hyperlink ref="G3" r:id="rId2" xr:uid="{00000000-0004-0000-0300-000001000000}"/>
    <hyperlink ref="G4" r:id="rId3" xr:uid="{00000000-0004-0000-0300-000002000000}"/>
    <hyperlink ref="G6" r:id="rId4" xr:uid="{00000000-0004-0000-0300-000003000000}"/>
    <hyperlink ref="G7" r:id="rId5" xr:uid="{00000000-0004-0000-0300-000004000000}"/>
    <hyperlink ref="G8" r:id="rId6" xr:uid="{00000000-0004-0000-0300-000005000000}"/>
    <hyperlink ref="G9" r:id="rId7" xr:uid="{00000000-0004-0000-0300-000006000000}"/>
    <hyperlink ref="G10" r:id="rId8" xr:uid="{00000000-0004-0000-0300-000007000000}"/>
    <hyperlink ref="G11" r:id="rId9" xr:uid="{00000000-0004-0000-0300-000008000000}"/>
    <hyperlink ref="G12" r:id="rId10" xr:uid="{00000000-0004-0000-0300-000009000000}"/>
    <hyperlink ref="G13" r:id="rId11" xr:uid="{00000000-0004-0000-0300-00000A000000}"/>
    <hyperlink ref="G14" r:id="rId12" xr:uid="{00000000-0004-0000-0300-00000B000000}"/>
    <hyperlink ref="G15" r:id="rId13" xr:uid="{00000000-0004-0000-0300-00000C000000}"/>
    <hyperlink ref="G16" r:id="rId14" xr:uid="{00000000-0004-0000-0300-00000D000000}"/>
    <hyperlink ref="G17" r:id="rId15" xr:uid="{00000000-0004-0000-0300-00000E000000}"/>
    <hyperlink ref="G18" r:id="rId16" xr:uid="{00000000-0004-0000-0300-00000F000000}"/>
    <hyperlink ref="G19" r:id="rId17" xr:uid="{00000000-0004-0000-0300-000010000000}"/>
    <hyperlink ref="G20" r:id="rId18" xr:uid="{00000000-0004-0000-0300-000011000000}"/>
    <hyperlink ref="G21" r:id="rId19" xr:uid="{00000000-0004-0000-0300-000012000000}"/>
    <hyperlink ref="G25" r:id="rId20" xr:uid="{00000000-0004-0000-0300-000013000000}"/>
    <hyperlink ref="G26" r:id="rId21" xr:uid="{00000000-0004-0000-0300-000014000000}"/>
    <hyperlink ref="G28" r:id="rId22" xr:uid="{00000000-0004-0000-0300-000015000000}"/>
    <hyperlink ref="G29" r:id="rId23" xr:uid="{00000000-0004-0000-0300-000016000000}"/>
    <hyperlink ref="G30" r:id="rId24" xr:uid="{00000000-0004-0000-0300-000017000000}"/>
    <hyperlink ref="G31" r:id="rId25" xr:uid="{00000000-0004-0000-0300-000018000000}"/>
    <hyperlink ref="G32" r:id="rId26" xr:uid="{00000000-0004-0000-0300-000019000000}"/>
    <hyperlink ref="G33" r:id="rId27" xr:uid="{00000000-0004-0000-0300-00001A000000}"/>
    <hyperlink ref="G34" r:id="rId28" xr:uid="{00000000-0004-0000-0300-00001B000000}"/>
    <hyperlink ref="G35" r:id="rId29" xr:uid="{00000000-0004-0000-0300-00001C000000}"/>
    <hyperlink ref="G36" r:id="rId30" xr:uid="{00000000-0004-0000-0300-00001D000000}"/>
    <hyperlink ref="G37" r:id="rId31" xr:uid="{00000000-0004-0000-0300-00001E000000}"/>
    <hyperlink ref="G38" r:id="rId32" xr:uid="{00000000-0004-0000-0300-00001F000000}"/>
    <hyperlink ref="G39" r:id="rId33" xr:uid="{00000000-0004-0000-0300-000020000000}"/>
    <hyperlink ref="G40" r:id="rId34" xr:uid="{00000000-0004-0000-0300-000021000000}"/>
    <hyperlink ref="G41" r:id="rId35" xr:uid="{00000000-0004-0000-0300-000022000000}"/>
    <hyperlink ref="G43" r:id="rId36" xr:uid="{00000000-0004-0000-0300-000023000000}"/>
    <hyperlink ref="G44" r:id="rId37" xr:uid="{00000000-0004-0000-0300-000024000000}"/>
    <hyperlink ref="G45" r:id="rId38" xr:uid="{00000000-0004-0000-0300-000025000000}"/>
    <hyperlink ref="G46" r:id="rId39" xr:uid="{00000000-0004-0000-0300-000026000000}"/>
    <hyperlink ref="G47" r:id="rId40" xr:uid="{00000000-0004-0000-0300-000027000000}"/>
    <hyperlink ref="G48" r:id="rId41" xr:uid="{00000000-0004-0000-0300-000028000000}"/>
    <hyperlink ref="G49" r:id="rId42" xr:uid="{00000000-0004-0000-0300-000029000000}"/>
    <hyperlink ref="G50" r:id="rId43" xr:uid="{00000000-0004-0000-0300-00002A000000}"/>
    <hyperlink ref="G51" r:id="rId44" xr:uid="{00000000-0004-0000-0300-00002B000000}"/>
    <hyperlink ref="G52" r:id="rId45" xr:uid="{00000000-0004-0000-0300-00002C000000}"/>
    <hyperlink ref="G53" r:id="rId46" xr:uid="{00000000-0004-0000-0300-00002D000000}"/>
    <hyperlink ref="G54" r:id="rId47" xr:uid="{00000000-0004-0000-0300-00002E000000}"/>
    <hyperlink ref="G55" r:id="rId48" xr:uid="{00000000-0004-0000-0300-00002F000000}"/>
    <hyperlink ref="G56" r:id="rId49" xr:uid="{00000000-0004-0000-0300-000030000000}"/>
    <hyperlink ref="G57" r:id="rId50" xr:uid="{00000000-0004-0000-0300-000031000000}"/>
    <hyperlink ref="G58" r:id="rId51" xr:uid="{00000000-0004-0000-0300-000032000000}"/>
    <hyperlink ref="G59" r:id="rId52" xr:uid="{00000000-0004-0000-0300-000033000000}"/>
    <hyperlink ref="G60" r:id="rId53" xr:uid="{00000000-0004-0000-0300-000034000000}"/>
    <hyperlink ref="G61" r:id="rId54" xr:uid="{00000000-0004-0000-0300-000035000000}"/>
    <hyperlink ref="G62" r:id="rId55" xr:uid="{00000000-0004-0000-0300-000036000000}"/>
    <hyperlink ref="G63" r:id="rId56" xr:uid="{00000000-0004-0000-0300-000037000000}"/>
    <hyperlink ref="G64" r:id="rId57" xr:uid="{00000000-0004-0000-0300-000038000000}"/>
    <hyperlink ref="G65" r:id="rId58" xr:uid="{00000000-0004-0000-0300-000039000000}"/>
    <hyperlink ref="G66" r:id="rId59" xr:uid="{00000000-0004-0000-0300-00003A000000}"/>
    <hyperlink ref="G67" r:id="rId60" xr:uid="{00000000-0004-0000-0300-00003B000000}"/>
    <hyperlink ref="G68" r:id="rId61" xr:uid="{00000000-0004-0000-0300-00003C000000}"/>
    <hyperlink ref="G69" r:id="rId62" xr:uid="{00000000-0004-0000-0300-00003D000000}"/>
    <hyperlink ref="G70" r:id="rId63" xr:uid="{00000000-0004-0000-0300-00003E000000}"/>
    <hyperlink ref="G71" r:id="rId64" xr:uid="{00000000-0004-0000-0300-00003F000000}"/>
    <hyperlink ref="G72" r:id="rId65" xr:uid="{00000000-0004-0000-0300-000040000000}"/>
    <hyperlink ref="G73" r:id="rId66" xr:uid="{00000000-0004-0000-0300-000041000000}"/>
    <hyperlink ref="G74" r:id="rId67" xr:uid="{00000000-0004-0000-0300-000042000000}"/>
    <hyperlink ref="G75" r:id="rId68" xr:uid="{00000000-0004-0000-0300-000043000000}"/>
    <hyperlink ref="G76" r:id="rId69" xr:uid="{00000000-0004-0000-0300-000044000000}"/>
    <hyperlink ref="G77" r:id="rId70" xr:uid="{00000000-0004-0000-0300-000045000000}"/>
    <hyperlink ref="G78" r:id="rId71" xr:uid="{00000000-0004-0000-0300-000046000000}"/>
    <hyperlink ref="G79" r:id="rId72" xr:uid="{00000000-0004-0000-0300-000047000000}"/>
    <hyperlink ref="G80" r:id="rId73" xr:uid="{00000000-0004-0000-0300-000048000000}"/>
    <hyperlink ref="G81" r:id="rId74" xr:uid="{00000000-0004-0000-0300-000049000000}"/>
    <hyperlink ref="G82" r:id="rId75" xr:uid="{00000000-0004-0000-0300-00004A000000}"/>
    <hyperlink ref="G83" r:id="rId76" xr:uid="{00000000-0004-0000-0300-00004B000000}"/>
    <hyperlink ref="G84" r:id="rId77" xr:uid="{00000000-0004-0000-0300-00004C000000}"/>
    <hyperlink ref="G85" r:id="rId78" xr:uid="{00000000-0004-0000-0300-00004D000000}"/>
    <hyperlink ref="G86" r:id="rId79" xr:uid="{00000000-0004-0000-0300-00004E000000}"/>
    <hyperlink ref="G87" r:id="rId80" xr:uid="{00000000-0004-0000-0300-00004F000000}"/>
    <hyperlink ref="G88" r:id="rId81" xr:uid="{00000000-0004-0000-0300-000050000000}"/>
    <hyperlink ref="G89" r:id="rId82" xr:uid="{00000000-0004-0000-0300-000051000000}"/>
    <hyperlink ref="G90" r:id="rId83" xr:uid="{00000000-0004-0000-0300-000052000000}"/>
    <hyperlink ref="G91" r:id="rId84" xr:uid="{00000000-0004-0000-0300-000053000000}"/>
    <hyperlink ref="G92" r:id="rId85" xr:uid="{00000000-0004-0000-0300-000054000000}"/>
    <hyperlink ref="G93" r:id="rId86" xr:uid="{00000000-0004-0000-0300-000055000000}"/>
    <hyperlink ref="G94" r:id="rId87" xr:uid="{00000000-0004-0000-0300-000056000000}"/>
    <hyperlink ref="G95" r:id="rId88" xr:uid="{00000000-0004-0000-0300-000057000000}"/>
    <hyperlink ref="G96" r:id="rId89" xr:uid="{00000000-0004-0000-0300-000058000000}"/>
    <hyperlink ref="G97" r:id="rId90" xr:uid="{00000000-0004-0000-0300-000059000000}"/>
    <hyperlink ref="G98" r:id="rId91" xr:uid="{00000000-0004-0000-0300-00005A000000}"/>
    <hyperlink ref="G99" r:id="rId92" xr:uid="{00000000-0004-0000-0300-00005B000000}"/>
    <hyperlink ref="G100" r:id="rId93" xr:uid="{00000000-0004-0000-0300-00005C000000}"/>
    <hyperlink ref="G101" r:id="rId94" xr:uid="{00000000-0004-0000-0300-00005D000000}"/>
    <hyperlink ref="G102" r:id="rId95" xr:uid="{00000000-0004-0000-0300-00005E000000}"/>
    <hyperlink ref="G103" r:id="rId96" xr:uid="{00000000-0004-0000-0300-00005F000000}"/>
    <hyperlink ref="G104" r:id="rId97" xr:uid="{00000000-0004-0000-0300-000060000000}"/>
    <hyperlink ref="G105" r:id="rId98" xr:uid="{00000000-0004-0000-0300-000061000000}"/>
    <hyperlink ref="G106" r:id="rId99" xr:uid="{00000000-0004-0000-0300-000062000000}"/>
    <hyperlink ref="G107" r:id="rId100" xr:uid="{00000000-0004-0000-0300-000063000000}"/>
    <hyperlink ref="G108" r:id="rId101" xr:uid="{00000000-0004-0000-0300-000064000000}"/>
    <hyperlink ref="G109" r:id="rId102" xr:uid="{00000000-0004-0000-0300-000065000000}"/>
    <hyperlink ref="G110" r:id="rId103" xr:uid="{00000000-0004-0000-0300-000066000000}"/>
    <hyperlink ref="G111" r:id="rId104" xr:uid="{00000000-0004-0000-0300-000067000000}"/>
    <hyperlink ref="G112" r:id="rId105" xr:uid="{00000000-0004-0000-0300-000068000000}"/>
    <hyperlink ref="G113" r:id="rId106" xr:uid="{00000000-0004-0000-0300-000069000000}"/>
    <hyperlink ref="G114" r:id="rId107" xr:uid="{00000000-0004-0000-0300-00006A000000}"/>
    <hyperlink ref="G115" r:id="rId108" xr:uid="{00000000-0004-0000-0300-00006B000000}"/>
    <hyperlink ref="G116" r:id="rId109" xr:uid="{00000000-0004-0000-0300-00006C000000}"/>
    <hyperlink ref="G117" r:id="rId110" xr:uid="{00000000-0004-0000-0300-00006D000000}"/>
    <hyperlink ref="G118" r:id="rId111" xr:uid="{00000000-0004-0000-0300-00006E000000}"/>
    <hyperlink ref="G119" r:id="rId112" xr:uid="{00000000-0004-0000-0300-00006F000000}"/>
    <hyperlink ref="G120" r:id="rId113" xr:uid="{00000000-0004-0000-0300-000070000000}"/>
    <hyperlink ref="G121" r:id="rId114" xr:uid="{00000000-0004-0000-0300-000071000000}"/>
    <hyperlink ref="G122" r:id="rId115" xr:uid="{00000000-0004-0000-0300-000072000000}"/>
    <hyperlink ref="G123" r:id="rId116" xr:uid="{00000000-0004-0000-0300-000073000000}"/>
    <hyperlink ref="G124" r:id="rId117" xr:uid="{00000000-0004-0000-0300-000074000000}"/>
    <hyperlink ref="G125" r:id="rId118" xr:uid="{00000000-0004-0000-0300-000075000000}"/>
    <hyperlink ref="G126" r:id="rId119" xr:uid="{00000000-0004-0000-0300-000076000000}"/>
    <hyperlink ref="G127" r:id="rId120" xr:uid="{00000000-0004-0000-0300-000077000000}"/>
    <hyperlink ref="G128" r:id="rId121" xr:uid="{00000000-0004-0000-0300-000078000000}"/>
    <hyperlink ref="G129" r:id="rId122" xr:uid="{00000000-0004-0000-0300-000079000000}"/>
    <hyperlink ref="G130" r:id="rId123" xr:uid="{00000000-0004-0000-0300-00007A000000}"/>
    <hyperlink ref="G131" r:id="rId124" xr:uid="{00000000-0004-0000-0300-00007B000000}"/>
    <hyperlink ref="G132" r:id="rId125" xr:uid="{00000000-0004-0000-0300-00007C000000}"/>
    <hyperlink ref="G133" r:id="rId126" xr:uid="{00000000-0004-0000-0300-00007D000000}"/>
    <hyperlink ref="G134" r:id="rId127" xr:uid="{00000000-0004-0000-0300-00007E000000}"/>
    <hyperlink ref="G135" r:id="rId128" xr:uid="{00000000-0004-0000-0300-00007F000000}"/>
    <hyperlink ref="G136" r:id="rId129" xr:uid="{00000000-0004-0000-0300-000080000000}"/>
    <hyperlink ref="G137" r:id="rId130" xr:uid="{00000000-0004-0000-0300-000081000000}"/>
    <hyperlink ref="G138" r:id="rId131" xr:uid="{00000000-0004-0000-0300-000082000000}"/>
    <hyperlink ref="G139" r:id="rId132" xr:uid="{00000000-0004-0000-0300-000083000000}"/>
    <hyperlink ref="G140" r:id="rId133" xr:uid="{00000000-0004-0000-0300-000084000000}"/>
    <hyperlink ref="G141" r:id="rId134" xr:uid="{00000000-0004-0000-0300-000085000000}"/>
    <hyperlink ref="G142" r:id="rId135" xr:uid="{00000000-0004-0000-0300-000086000000}"/>
    <hyperlink ref="G143" r:id="rId136" xr:uid="{00000000-0004-0000-0300-000087000000}"/>
    <hyperlink ref="G144" r:id="rId137" xr:uid="{00000000-0004-0000-0300-000088000000}"/>
    <hyperlink ref="G145" r:id="rId138" xr:uid="{00000000-0004-0000-0300-000089000000}"/>
    <hyperlink ref="G146" r:id="rId139" xr:uid="{00000000-0004-0000-0300-00008A000000}"/>
    <hyperlink ref="G147" r:id="rId140" xr:uid="{00000000-0004-0000-0300-00008B000000}"/>
    <hyperlink ref="G148" r:id="rId141" xr:uid="{00000000-0004-0000-0300-00008C000000}"/>
    <hyperlink ref="G149" r:id="rId142" xr:uid="{00000000-0004-0000-0300-00008D000000}"/>
    <hyperlink ref="G150" r:id="rId143" xr:uid="{00000000-0004-0000-0300-00008E000000}"/>
    <hyperlink ref="G151" r:id="rId144" xr:uid="{00000000-0004-0000-0300-00008F000000}"/>
    <hyperlink ref="G152" r:id="rId145" xr:uid="{00000000-0004-0000-0300-000090000000}"/>
    <hyperlink ref="G153" r:id="rId146" xr:uid="{00000000-0004-0000-0300-000091000000}"/>
    <hyperlink ref="G154" r:id="rId147" xr:uid="{00000000-0004-0000-0300-000092000000}"/>
    <hyperlink ref="G155" r:id="rId148" xr:uid="{00000000-0004-0000-0300-000093000000}"/>
    <hyperlink ref="G156" r:id="rId149" xr:uid="{00000000-0004-0000-0300-000094000000}"/>
    <hyperlink ref="G157" r:id="rId150" xr:uid="{00000000-0004-0000-0300-000095000000}"/>
    <hyperlink ref="G158" r:id="rId151" xr:uid="{00000000-0004-0000-0300-000096000000}"/>
    <hyperlink ref="G159" r:id="rId152" xr:uid="{00000000-0004-0000-0300-000097000000}"/>
    <hyperlink ref="G160" r:id="rId153" xr:uid="{00000000-0004-0000-0300-000098000000}"/>
    <hyperlink ref="G161" r:id="rId154" xr:uid="{00000000-0004-0000-0300-000099000000}"/>
    <hyperlink ref="G162" r:id="rId155" xr:uid="{00000000-0004-0000-0300-00009A000000}"/>
    <hyperlink ref="G163" r:id="rId156" xr:uid="{00000000-0004-0000-0300-00009B000000}"/>
    <hyperlink ref="G164" r:id="rId157" xr:uid="{00000000-0004-0000-0300-00009C000000}"/>
    <hyperlink ref="G165" r:id="rId158" xr:uid="{00000000-0004-0000-0300-00009D000000}"/>
    <hyperlink ref="G166" r:id="rId159" xr:uid="{00000000-0004-0000-0300-00009E000000}"/>
    <hyperlink ref="G167" r:id="rId160" xr:uid="{00000000-0004-0000-0300-00009F000000}"/>
    <hyperlink ref="G168" r:id="rId161" xr:uid="{00000000-0004-0000-0300-0000A0000000}"/>
    <hyperlink ref="G169" r:id="rId162" xr:uid="{00000000-0004-0000-0300-0000A1000000}"/>
    <hyperlink ref="G170" r:id="rId163" xr:uid="{00000000-0004-0000-0300-0000A2000000}"/>
    <hyperlink ref="G171" r:id="rId164" xr:uid="{00000000-0004-0000-0300-0000A3000000}"/>
    <hyperlink ref="G172" r:id="rId165" xr:uid="{00000000-0004-0000-0300-0000A4000000}"/>
    <hyperlink ref="G173" r:id="rId166" xr:uid="{00000000-0004-0000-0300-0000A5000000}"/>
    <hyperlink ref="G174" r:id="rId167" xr:uid="{00000000-0004-0000-0300-0000A6000000}"/>
    <hyperlink ref="G175" r:id="rId168" xr:uid="{00000000-0004-0000-0300-0000A7000000}"/>
    <hyperlink ref="G176" r:id="rId169" xr:uid="{00000000-0004-0000-0300-0000A8000000}"/>
    <hyperlink ref="G177" r:id="rId170" xr:uid="{00000000-0004-0000-0300-0000A9000000}"/>
    <hyperlink ref="G178" r:id="rId171" xr:uid="{00000000-0004-0000-0300-0000AA000000}"/>
    <hyperlink ref="G179" r:id="rId172" xr:uid="{00000000-0004-0000-0300-0000AB000000}"/>
    <hyperlink ref="G180" r:id="rId173" xr:uid="{00000000-0004-0000-0300-0000AC000000}"/>
    <hyperlink ref="G181" r:id="rId174" xr:uid="{00000000-0004-0000-0300-0000AD000000}"/>
    <hyperlink ref="G182" r:id="rId175" xr:uid="{00000000-0004-0000-0300-0000AE000000}"/>
    <hyperlink ref="G183" r:id="rId176" xr:uid="{00000000-0004-0000-0300-0000AF000000}"/>
    <hyperlink ref="G184" r:id="rId177" xr:uid="{00000000-0004-0000-0300-0000B0000000}"/>
    <hyperlink ref="G185" r:id="rId178" xr:uid="{00000000-0004-0000-0300-0000B1000000}"/>
    <hyperlink ref="G186" r:id="rId179" xr:uid="{00000000-0004-0000-0300-0000B2000000}"/>
    <hyperlink ref="G187" r:id="rId180" xr:uid="{00000000-0004-0000-0300-0000B3000000}"/>
    <hyperlink ref="G188" r:id="rId181" xr:uid="{00000000-0004-0000-0300-0000B4000000}"/>
    <hyperlink ref="G189" r:id="rId182" xr:uid="{00000000-0004-0000-0300-0000B5000000}"/>
    <hyperlink ref="G190" r:id="rId183" xr:uid="{00000000-0004-0000-0300-0000B6000000}"/>
    <hyperlink ref="G191" r:id="rId184" xr:uid="{00000000-0004-0000-0300-0000B7000000}"/>
    <hyperlink ref="G192" r:id="rId185" xr:uid="{00000000-0004-0000-0300-0000B8000000}"/>
    <hyperlink ref="G193" r:id="rId186" xr:uid="{00000000-0004-0000-0300-0000B9000000}"/>
    <hyperlink ref="G194" r:id="rId187" xr:uid="{00000000-0004-0000-0300-0000BA000000}"/>
    <hyperlink ref="G195" r:id="rId188" xr:uid="{00000000-0004-0000-0300-0000BB000000}"/>
    <hyperlink ref="G196" r:id="rId189" xr:uid="{00000000-0004-0000-0300-0000BC000000}"/>
    <hyperlink ref="G197" r:id="rId190" xr:uid="{00000000-0004-0000-0300-0000BD000000}"/>
    <hyperlink ref="G198" r:id="rId191" xr:uid="{00000000-0004-0000-0300-0000BE000000}"/>
    <hyperlink ref="G199" r:id="rId192" xr:uid="{00000000-0004-0000-0300-0000BF000000}"/>
    <hyperlink ref="G200" r:id="rId193" xr:uid="{00000000-0004-0000-0300-0000C0000000}"/>
    <hyperlink ref="G201" r:id="rId194" xr:uid="{00000000-0004-0000-0300-0000C1000000}"/>
    <hyperlink ref="G202" r:id="rId195" xr:uid="{00000000-0004-0000-0300-0000C2000000}"/>
    <hyperlink ref="G203" r:id="rId196" xr:uid="{00000000-0004-0000-0300-0000C3000000}"/>
    <hyperlink ref="G204" r:id="rId197" xr:uid="{00000000-0004-0000-0300-0000C4000000}"/>
    <hyperlink ref="G205" r:id="rId198" xr:uid="{00000000-0004-0000-0300-0000C5000000}"/>
    <hyperlink ref="G206" r:id="rId199" xr:uid="{00000000-0004-0000-0300-0000C6000000}"/>
    <hyperlink ref="G207" r:id="rId200" xr:uid="{00000000-0004-0000-0300-0000C7000000}"/>
    <hyperlink ref="G208" r:id="rId201" xr:uid="{00000000-0004-0000-0300-0000C8000000}"/>
    <hyperlink ref="G209" r:id="rId202" xr:uid="{00000000-0004-0000-0300-0000C9000000}"/>
    <hyperlink ref="G210" r:id="rId203" xr:uid="{00000000-0004-0000-0300-0000CA000000}"/>
    <hyperlink ref="G211" r:id="rId204" xr:uid="{00000000-0004-0000-0300-0000CB000000}"/>
    <hyperlink ref="G212" r:id="rId205" xr:uid="{00000000-0004-0000-0300-0000CC000000}"/>
    <hyperlink ref="G213" r:id="rId206" xr:uid="{00000000-0004-0000-0300-0000CD000000}"/>
    <hyperlink ref="G214" r:id="rId207" xr:uid="{00000000-0004-0000-0300-0000CE000000}"/>
    <hyperlink ref="G215" r:id="rId208" xr:uid="{00000000-0004-0000-0300-0000CF000000}"/>
    <hyperlink ref="G216" r:id="rId209" xr:uid="{00000000-0004-0000-0300-0000D0000000}"/>
    <hyperlink ref="G217" r:id="rId210" xr:uid="{00000000-0004-0000-0300-0000D1000000}"/>
    <hyperlink ref="G218" r:id="rId211" xr:uid="{00000000-0004-0000-0300-0000D2000000}"/>
    <hyperlink ref="G219" r:id="rId212" xr:uid="{00000000-0004-0000-0300-0000D3000000}"/>
    <hyperlink ref="G220" r:id="rId213" xr:uid="{00000000-0004-0000-0300-0000D4000000}"/>
    <hyperlink ref="G221" r:id="rId214" xr:uid="{00000000-0004-0000-0300-0000D5000000}"/>
    <hyperlink ref="G222" r:id="rId215" xr:uid="{00000000-0004-0000-0300-0000D6000000}"/>
    <hyperlink ref="G223" r:id="rId216" xr:uid="{00000000-0004-0000-0300-0000D7000000}"/>
    <hyperlink ref="G224" r:id="rId217" xr:uid="{00000000-0004-0000-0300-0000D8000000}"/>
    <hyperlink ref="G225" r:id="rId218" xr:uid="{00000000-0004-0000-0300-0000D9000000}"/>
    <hyperlink ref="G226" r:id="rId219" xr:uid="{00000000-0004-0000-0300-0000DA000000}"/>
    <hyperlink ref="G227" r:id="rId220" xr:uid="{00000000-0004-0000-0300-0000DB000000}"/>
    <hyperlink ref="G228" r:id="rId221" xr:uid="{00000000-0004-0000-0300-0000DC000000}"/>
    <hyperlink ref="G229" r:id="rId222" xr:uid="{00000000-0004-0000-0300-0000DD000000}"/>
    <hyperlink ref="G230" r:id="rId223" xr:uid="{00000000-0004-0000-0300-0000DE000000}"/>
    <hyperlink ref="G231" r:id="rId224" xr:uid="{00000000-0004-0000-0300-0000DF000000}"/>
    <hyperlink ref="G232" r:id="rId225" xr:uid="{00000000-0004-0000-0300-0000E0000000}"/>
    <hyperlink ref="G233" r:id="rId226" xr:uid="{00000000-0004-0000-0300-0000E1000000}"/>
    <hyperlink ref="G234" r:id="rId227" xr:uid="{00000000-0004-0000-0300-0000E2000000}"/>
    <hyperlink ref="G235" r:id="rId228" xr:uid="{00000000-0004-0000-0300-0000E3000000}"/>
    <hyperlink ref="G236" r:id="rId229" xr:uid="{00000000-0004-0000-0300-0000E4000000}"/>
    <hyperlink ref="G237" r:id="rId230" xr:uid="{00000000-0004-0000-0300-0000E5000000}"/>
    <hyperlink ref="G238" r:id="rId231" xr:uid="{00000000-0004-0000-0300-0000E6000000}"/>
    <hyperlink ref="G239" r:id="rId232" xr:uid="{00000000-0004-0000-0300-0000E7000000}"/>
    <hyperlink ref="G240" r:id="rId233" xr:uid="{00000000-0004-0000-0300-0000E8000000}"/>
    <hyperlink ref="G241" r:id="rId234" xr:uid="{00000000-0004-0000-0300-0000E9000000}"/>
    <hyperlink ref="G242" r:id="rId235" xr:uid="{00000000-0004-0000-0300-0000EA000000}"/>
    <hyperlink ref="G243" r:id="rId236" xr:uid="{00000000-0004-0000-0300-0000EB000000}"/>
    <hyperlink ref="G244" r:id="rId237" xr:uid="{00000000-0004-0000-0300-0000EC000000}"/>
    <hyperlink ref="G245" r:id="rId238" xr:uid="{00000000-0004-0000-0300-0000ED000000}"/>
    <hyperlink ref="G246" r:id="rId239" xr:uid="{00000000-0004-0000-0300-0000EE000000}"/>
    <hyperlink ref="G247" r:id="rId240" xr:uid="{00000000-0004-0000-0300-0000EF000000}"/>
    <hyperlink ref="G248" r:id="rId241" xr:uid="{00000000-0004-0000-0300-0000F0000000}"/>
    <hyperlink ref="G249" r:id="rId242" xr:uid="{00000000-0004-0000-0300-0000F1000000}"/>
    <hyperlink ref="G250" r:id="rId243" xr:uid="{00000000-0004-0000-0300-0000F2000000}"/>
    <hyperlink ref="G251" r:id="rId244" xr:uid="{00000000-0004-0000-0300-0000F3000000}"/>
    <hyperlink ref="G252" r:id="rId245" xr:uid="{00000000-0004-0000-0300-0000F4000000}"/>
    <hyperlink ref="G253" r:id="rId246" xr:uid="{00000000-0004-0000-0300-0000F5000000}"/>
    <hyperlink ref="G254" r:id="rId247" xr:uid="{00000000-0004-0000-0300-0000F6000000}"/>
    <hyperlink ref="G255" r:id="rId248" xr:uid="{00000000-0004-0000-0300-0000F7000000}"/>
    <hyperlink ref="G256" r:id="rId249" xr:uid="{00000000-0004-0000-0300-0000F8000000}"/>
    <hyperlink ref="G257" r:id="rId250" xr:uid="{00000000-0004-0000-0300-0000F9000000}"/>
    <hyperlink ref="G258" r:id="rId251" xr:uid="{00000000-0004-0000-0300-0000FA000000}"/>
    <hyperlink ref="G259" r:id="rId252" xr:uid="{00000000-0004-0000-0300-0000FB000000}"/>
    <hyperlink ref="G260" r:id="rId253" xr:uid="{00000000-0004-0000-0300-0000FC000000}"/>
    <hyperlink ref="G261" r:id="rId254" xr:uid="{00000000-0004-0000-0300-0000FD000000}"/>
    <hyperlink ref="G263" r:id="rId255" xr:uid="{00000000-0004-0000-0300-0000FE000000}"/>
    <hyperlink ref="G264" r:id="rId256" xr:uid="{00000000-0004-0000-0300-0000FF000000}"/>
    <hyperlink ref="G265" r:id="rId257" xr:uid="{00000000-0004-0000-0300-000000010000}"/>
    <hyperlink ref="G266" r:id="rId258" xr:uid="{00000000-0004-0000-0300-000001010000}"/>
    <hyperlink ref="G267" r:id="rId259" xr:uid="{00000000-0004-0000-0300-000002010000}"/>
    <hyperlink ref="G268" r:id="rId260" xr:uid="{00000000-0004-0000-0300-000003010000}"/>
    <hyperlink ref="G270" r:id="rId261" xr:uid="{00000000-0004-0000-0300-000004010000}"/>
    <hyperlink ref="G271" r:id="rId262" xr:uid="{00000000-0004-0000-0300-000005010000}"/>
    <hyperlink ref="G272" r:id="rId263" xr:uid="{00000000-0004-0000-0300-000006010000}"/>
    <hyperlink ref="G273" r:id="rId264" xr:uid="{00000000-0004-0000-0300-000007010000}"/>
    <hyperlink ref="G274" r:id="rId265" xr:uid="{00000000-0004-0000-0300-000008010000}"/>
    <hyperlink ref="G275" r:id="rId266" xr:uid="{00000000-0004-0000-0300-000009010000}"/>
    <hyperlink ref="G276" r:id="rId267" xr:uid="{00000000-0004-0000-0300-00000A010000}"/>
    <hyperlink ref="G277" r:id="rId268" xr:uid="{00000000-0004-0000-0300-00000B010000}"/>
    <hyperlink ref="G278" r:id="rId269" xr:uid="{00000000-0004-0000-0300-00000C010000}"/>
    <hyperlink ref="G284" r:id="rId270" xr:uid="{00000000-0004-0000-0300-00000D010000}"/>
    <hyperlink ref="G287" r:id="rId271" xr:uid="{00000000-0004-0000-0300-00000E010000}"/>
    <hyperlink ref="G288" r:id="rId272" xr:uid="{00000000-0004-0000-0300-00000F010000}"/>
    <hyperlink ref="G289" r:id="rId273" xr:uid="{00000000-0004-0000-0300-000010010000}"/>
    <hyperlink ref="G290" r:id="rId274" xr:uid="{00000000-0004-0000-0300-000011010000}"/>
    <hyperlink ref="G291" r:id="rId275" xr:uid="{00000000-0004-0000-0300-000012010000}"/>
    <hyperlink ref="G292" r:id="rId276" xr:uid="{00000000-0004-0000-0300-000013010000}"/>
    <hyperlink ref="G293" r:id="rId277" xr:uid="{00000000-0004-0000-0300-000014010000}"/>
    <hyperlink ref="G294" r:id="rId278" xr:uid="{00000000-0004-0000-0300-000015010000}"/>
    <hyperlink ref="G295" r:id="rId279" xr:uid="{00000000-0004-0000-0300-000016010000}"/>
    <hyperlink ref="G296" r:id="rId280" xr:uid="{00000000-0004-0000-0300-000017010000}"/>
    <hyperlink ref="G297" r:id="rId281" xr:uid="{00000000-0004-0000-0300-000018010000}"/>
    <hyperlink ref="G298" r:id="rId282" xr:uid="{00000000-0004-0000-0300-000019010000}"/>
    <hyperlink ref="G299" r:id="rId283" xr:uid="{00000000-0004-0000-0300-00001A010000}"/>
    <hyperlink ref="G300" r:id="rId284" xr:uid="{00000000-0004-0000-0300-00001B010000}"/>
    <hyperlink ref="G301" r:id="rId285" xr:uid="{00000000-0004-0000-0300-00001C010000}"/>
    <hyperlink ref="G302" r:id="rId286" xr:uid="{00000000-0004-0000-0300-00001D010000}"/>
    <hyperlink ref="G303" r:id="rId287" xr:uid="{00000000-0004-0000-0300-00001E010000}"/>
    <hyperlink ref="G304" r:id="rId288" xr:uid="{00000000-0004-0000-0300-00001F010000}"/>
    <hyperlink ref="G305" r:id="rId289" xr:uid="{00000000-0004-0000-0300-000020010000}"/>
    <hyperlink ref="G306" r:id="rId290" xr:uid="{00000000-0004-0000-0300-000021010000}"/>
    <hyperlink ref="G307" r:id="rId291" xr:uid="{00000000-0004-0000-0300-000022010000}"/>
    <hyperlink ref="G308" r:id="rId292" xr:uid="{00000000-0004-0000-0300-000023010000}"/>
    <hyperlink ref="G309" r:id="rId293" xr:uid="{00000000-0004-0000-0300-000024010000}"/>
    <hyperlink ref="G310" r:id="rId294" xr:uid="{00000000-0004-0000-0300-000025010000}"/>
    <hyperlink ref="G311" r:id="rId295" xr:uid="{00000000-0004-0000-0300-000026010000}"/>
    <hyperlink ref="G312" r:id="rId296" xr:uid="{00000000-0004-0000-0300-000027010000}"/>
    <hyperlink ref="G313" r:id="rId297" xr:uid="{00000000-0004-0000-0300-000028010000}"/>
    <hyperlink ref="G314" r:id="rId298" xr:uid="{00000000-0004-0000-0300-000029010000}"/>
    <hyperlink ref="G315" r:id="rId299" xr:uid="{00000000-0004-0000-0300-00002A010000}"/>
    <hyperlink ref="G316" r:id="rId300" xr:uid="{00000000-0004-0000-0300-00002B010000}"/>
    <hyperlink ref="G317" r:id="rId301" xr:uid="{00000000-0004-0000-0300-00002C010000}"/>
    <hyperlink ref="G318" r:id="rId302" xr:uid="{00000000-0004-0000-0300-00002D010000}"/>
    <hyperlink ref="G319" r:id="rId303" xr:uid="{00000000-0004-0000-0300-00002E010000}"/>
    <hyperlink ref="G320" r:id="rId304" xr:uid="{00000000-0004-0000-0300-00002F010000}"/>
    <hyperlink ref="G321" r:id="rId305" xr:uid="{00000000-0004-0000-0300-000030010000}"/>
    <hyperlink ref="G322" r:id="rId306" xr:uid="{00000000-0004-0000-0300-000031010000}"/>
    <hyperlink ref="G323" r:id="rId307" xr:uid="{00000000-0004-0000-0300-000032010000}"/>
    <hyperlink ref="G324" r:id="rId308" xr:uid="{00000000-0004-0000-0300-000033010000}"/>
    <hyperlink ref="G325" r:id="rId309" xr:uid="{00000000-0004-0000-0300-000034010000}"/>
    <hyperlink ref="G326" r:id="rId310" xr:uid="{00000000-0004-0000-0300-000035010000}"/>
    <hyperlink ref="G327" r:id="rId311" xr:uid="{00000000-0004-0000-0300-000036010000}"/>
    <hyperlink ref="G328" r:id="rId312" xr:uid="{00000000-0004-0000-0300-000037010000}"/>
    <hyperlink ref="G329" r:id="rId313" xr:uid="{00000000-0004-0000-0300-000038010000}"/>
    <hyperlink ref="G330" r:id="rId314" xr:uid="{00000000-0004-0000-0300-000039010000}"/>
    <hyperlink ref="G331" r:id="rId315" xr:uid="{00000000-0004-0000-0300-00003A010000}"/>
    <hyperlink ref="G332" r:id="rId316" xr:uid="{00000000-0004-0000-0300-00003B010000}"/>
    <hyperlink ref="G333" r:id="rId317" xr:uid="{00000000-0004-0000-0300-00003C010000}"/>
    <hyperlink ref="G334" r:id="rId318" xr:uid="{00000000-0004-0000-0300-00003D010000}"/>
    <hyperlink ref="G335" r:id="rId319" xr:uid="{00000000-0004-0000-0300-00003E010000}"/>
    <hyperlink ref="G337" r:id="rId320" xr:uid="{00000000-0004-0000-0300-00003F010000}"/>
    <hyperlink ref="G338" r:id="rId321" xr:uid="{00000000-0004-0000-0300-000040010000}"/>
    <hyperlink ref="G339" r:id="rId322" xr:uid="{00000000-0004-0000-0300-000041010000}"/>
    <hyperlink ref="G340" r:id="rId323" xr:uid="{00000000-0004-0000-0300-000042010000}"/>
    <hyperlink ref="G341" r:id="rId324" xr:uid="{00000000-0004-0000-0300-000043010000}"/>
    <hyperlink ref="G342" r:id="rId325" xr:uid="{00000000-0004-0000-0300-000044010000}"/>
    <hyperlink ref="G343" r:id="rId326" xr:uid="{00000000-0004-0000-0300-000045010000}"/>
    <hyperlink ref="G344" r:id="rId327" xr:uid="{00000000-0004-0000-0300-000046010000}"/>
    <hyperlink ref="G345" r:id="rId328" xr:uid="{00000000-0004-0000-0300-000047010000}"/>
    <hyperlink ref="G346" r:id="rId329" xr:uid="{00000000-0004-0000-0300-000048010000}"/>
    <hyperlink ref="G347" r:id="rId330" xr:uid="{00000000-0004-0000-0300-000049010000}"/>
    <hyperlink ref="G348" r:id="rId331" xr:uid="{00000000-0004-0000-0300-00004A010000}"/>
    <hyperlink ref="G349" r:id="rId332" xr:uid="{00000000-0004-0000-0300-00004B010000}"/>
    <hyperlink ref="G350" r:id="rId333" xr:uid="{00000000-0004-0000-0300-00004C010000}"/>
    <hyperlink ref="G351" r:id="rId334" xr:uid="{00000000-0004-0000-0300-00004D010000}"/>
    <hyperlink ref="G352" r:id="rId335" xr:uid="{00000000-0004-0000-0300-00004E010000}"/>
    <hyperlink ref="G353" r:id="rId336" xr:uid="{00000000-0004-0000-0300-00004F010000}"/>
    <hyperlink ref="G354" r:id="rId337" xr:uid="{00000000-0004-0000-0300-000050010000}"/>
    <hyperlink ref="G355" r:id="rId338" xr:uid="{00000000-0004-0000-0300-000051010000}"/>
    <hyperlink ref="G356" r:id="rId339" xr:uid="{00000000-0004-0000-0300-000052010000}"/>
    <hyperlink ref="G357" r:id="rId340" xr:uid="{00000000-0004-0000-0300-000053010000}"/>
    <hyperlink ref="G358" r:id="rId341" xr:uid="{00000000-0004-0000-0300-000054010000}"/>
    <hyperlink ref="G359" r:id="rId342" xr:uid="{00000000-0004-0000-0300-000055010000}"/>
    <hyperlink ref="G360" r:id="rId343" xr:uid="{00000000-0004-0000-0300-000056010000}"/>
    <hyperlink ref="G361" r:id="rId344" xr:uid="{00000000-0004-0000-0300-000057010000}"/>
    <hyperlink ref="G362" r:id="rId345" xr:uid="{00000000-0004-0000-0300-000058010000}"/>
    <hyperlink ref="G363" r:id="rId346" xr:uid="{00000000-0004-0000-0300-000059010000}"/>
    <hyperlink ref="G364" r:id="rId347" xr:uid="{00000000-0004-0000-0300-00005A010000}"/>
    <hyperlink ref="G365" r:id="rId348" xr:uid="{00000000-0004-0000-0300-00005B010000}"/>
    <hyperlink ref="G366" r:id="rId349" xr:uid="{00000000-0004-0000-0300-00005C010000}"/>
    <hyperlink ref="G368" r:id="rId350" xr:uid="{00000000-0004-0000-0300-00005D010000}"/>
    <hyperlink ref="G369" r:id="rId351" xr:uid="{00000000-0004-0000-0300-00005E010000}"/>
    <hyperlink ref="G370" r:id="rId352" xr:uid="{00000000-0004-0000-0300-00005F010000}"/>
    <hyperlink ref="G371" r:id="rId353" xr:uid="{00000000-0004-0000-0300-000060010000}"/>
    <hyperlink ref="G372" r:id="rId354" xr:uid="{00000000-0004-0000-0300-000061010000}"/>
    <hyperlink ref="G373" r:id="rId355" xr:uid="{00000000-0004-0000-0300-000062010000}"/>
    <hyperlink ref="G374" r:id="rId356" xr:uid="{00000000-0004-0000-0300-000063010000}"/>
    <hyperlink ref="G375" r:id="rId357" xr:uid="{00000000-0004-0000-0300-000064010000}"/>
    <hyperlink ref="G376" r:id="rId358" xr:uid="{00000000-0004-0000-0300-000065010000}"/>
    <hyperlink ref="G377" r:id="rId359" xr:uid="{00000000-0004-0000-0300-000066010000}"/>
    <hyperlink ref="G378" r:id="rId360" xr:uid="{00000000-0004-0000-0300-000067010000}"/>
    <hyperlink ref="G379" r:id="rId361" xr:uid="{00000000-0004-0000-0300-000068010000}"/>
    <hyperlink ref="G380" r:id="rId362" xr:uid="{00000000-0004-0000-0300-000069010000}"/>
    <hyperlink ref="G381" r:id="rId363" xr:uid="{00000000-0004-0000-0300-00006A010000}"/>
    <hyperlink ref="G382" r:id="rId364" xr:uid="{00000000-0004-0000-0300-00006B010000}"/>
    <hyperlink ref="G383" r:id="rId365" xr:uid="{00000000-0004-0000-0300-00006C010000}"/>
    <hyperlink ref="G384" r:id="rId366" xr:uid="{00000000-0004-0000-0300-00006D010000}"/>
    <hyperlink ref="G385" r:id="rId367" xr:uid="{00000000-0004-0000-0300-00006E010000}"/>
    <hyperlink ref="G386" r:id="rId368" xr:uid="{00000000-0004-0000-0300-00006F010000}"/>
    <hyperlink ref="G387" r:id="rId369" xr:uid="{00000000-0004-0000-0300-000070010000}"/>
    <hyperlink ref="G388" r:id="rId370" xr:uid="{00000000-0004-0000-0300-000071010000}"/>
    <hyperlink ref="G391" r:id="rId371" xr:uid="{00000000-0004-0000-0300-000072010000}"/>
    <hyperlink ref="G392" r:id="rId372" xr:uid="{00000000-0004-0000-0300-000073010000}"/>
    <hyperlink ref="G393" r:id="rId373" xr:uid="{00000000-0004-0000-0300-000074010000}"/>
    <hyperlink ref="G394" r:id="rId374" xr:uid="{00000000-0004-0000-0300-000075010000}"/>
    <hyperlink ref="G395" r:id="rId375" xr:uid="{00000000-0004-0000-0300-000076010000}"/>
    <hyperlink ref="G396" r:id="rId376" xr:uid="{00000000-0004-0000-0300-000077010000}"/>
    <hyperlink ref="G397" r:id="rId377" xr:uid="{00000000-0004-0000-0300-000078010000}"/>
    <hyperlink ref="G398" r:id="rId378" xr:uid="{00000000-0004-0000-0300-000079010000}"/>
    <hyperlink ref="G399" r:id="rId379" xr:uid="{00000000-0004-0000-0300-00007A010000}"/>
    <hyperlink ref="G400" r:id="rId380" xr:uid="{00000000-0004-0000-0300-00007B010000}"/>
    <hyperlink ref="G401" r:id="rId381" xr:uid="{00000000-0004-0000-0300-00007C010000}"/>
    <hyperlink ref="G402" r:id="rId382" xr:uid="{00000000-0004-0000-0300-00007D010000}"/>
    <hyperlink ref="G403" r:id="rId383" xr:uid="{00000000-0004-0000-0300-00007E010000}"/>
    <hyperlink ref="G404" r:id="rId384" xr:uid="{00000000-0004-0000-0300-00007F010000}"/>
    <hyperlink ref="G405" r:id="rId385" xr:uid="{00000000-0004-0000-0300-000080010000}"/>
    <hyperlink ref="G406" r:id="rId386" xr:uid="{00000000-0004-0000-0300-000081010000}"/>
    <hyperlink ref="G407" r:id="rId387" xr:uid="{00000000-0004-0000-0300-000082010000}"/>
    <hyperlink ref="G408" r:id="rId388" xr:uid="{00000000-0004-0000-0300-000083010000}"/>
    <hyperlink ref="G409" r:id="rId389" xr:uid="{00000000-0004-0000-0300-000084010000}"/>
    <hyperlink ref="G410" r:id="rId390" xr:uid="{00000000-0004-0000-0300-000085010000}"/>
    <hyperlink ref="G411" r:id="rId391" xr:uid="{00000000-0004-0000-0300-000086010000}"/>
    <hyperlink ref="G412" r:id="rId392" xr:uid="{00000000-0004-0000-0300-000087010000}"/>
    <hyperlink ref="G413" r:id="rId393" xr:uid="{00000000-0004-0000-0300-000088010000}"/>
    <hyperlink ref="G414" r:id="rId394" xr:uid="{00000000-0004-0000-0300-000089010000}"/>
    <hyperlink ref="G415" r:id="rId395" xr:uid="{00000000-0004-0000-0300-00008A010000}"/>
    <hyperlink ref="G416" r:id="rId396" xr:uid="{00000000-0004-0000-0300-00008B010000}"/>
    <hyperlink ref="G417" r:id="rId397" xr:uid="{00000000-0004-0000-0300-00008C010000}"/>
    <hyperlink ref="G418" r:id="rId398" xr:uid="{00000000-0004-0000-0300-00008D010000}"/>
    <hyperlink ref="G419" r:id="rId399" xr:uid="{00000000-0004-0000-0300-00008E010000}"/>
    <hyperlink ref="G420" r:id="rId400" xr:uid="{00000000-0004-0000-0300-00008F010000}"/>
    <hyperlink ref="G421" r:id="rId401" xr:uid="{00000000-0004-0000-0300-000090010000}"/>
    <hyperlink ref="G422" r:id="rId402" xr:uid="{00000000-0004-0000-0300-000091010000}"/>
    <hyperlink ref="G423" r:id="rId403" xr:uid="{00000000-0004-0000-0300-000092010000}"/>
    <hyperlink ref="G424" r:id="rId404" xr:uid="{00000000-0004-0000-0300-000093010000}"/>
    <hyperlink ref="G425" r:id="rId405" xr:uid="{00000000-0004-0000-0300-000094010000}"/>
    <hyperlink ref="G426" r:id="rId406" xr:uid="{00000000-0004-0000-0300-000095010000}"/>
    <hyperlink ref="G427" r:id="rId407" xr:uid="{00000000-0004-0000-0300-000096010000}"/>
    <hyperlink ref="G428" r:id="rId408" xr:uid="{00000000-0004-0000-0300-000097010000}"/>
    <hyperlink ref="G429" r:id="rId409" xr:uid="{00000000-0004-0000-0300-000098010000}"/>
    <hyperlink ref="G430" r:id="rId410" xr:uid="{00000000-0004-0000-0300-000099010000}"/>
    <hyperlink ref="G431" r:id="rId411" xr:uid="{00000000-0004-0000-0300-00009A010000}"/>
    <hyperlink ref="G432" r:id="rId412" xr:uid="{00000000-0004-0000-0300-00009B010000}"/>
    <hyperlink ref="G433" r:id="rId413" xr:uid="{00000000-0004-0000-0300-00009C010000}"/>
    <hyperlink ref="G434" r:id="rId414" xr:uid="{00000000-0004-0000-0300-00009D010000}"/>
    <hyperlink ref="G435" r:id="rId415" xr:uid="{00000000-0004-0000-0300-00009E010000}"/>
    <hyperlink ref="G436" r:id="rId416" xr:uid="{00000000-0004-0000-0300-00009F010000}"/>
    <hyperlink ref="G437" r:id="rId417" xr:uid="{00000000-0004-0000-0300-0000A0010000}"/>
    <hyperlink ref="G438" r:id="rId418" xr:uid="{00000000-0004-0000-0300-0000A1010000}"/>
    <hyperlink ref="G439" r:id="rId419" xr:uid="{00000000-0004-0000-0300-0000A2010000}"/>
    <hyperlink ref="G440" r:id="rId420" xr:uid="{00000000-0004-0000-0300-0000A3010000}"/>
    <hyperlink ref="G441" r:id="rId421" xr:uid="{00000000-0004-0000-0300-0000A4010000}"/>
    <hyperlink ref="G442" r:id="rId422" xr:uid="{00000000-0004-0000-0300-0000A5010000}"/>
    <hyperlink ref="G443" r:id="rId423" xr:uid="{00000000-0004-0000-0300-0000A6010000}"/>
    <hyperlink ref="G444" r:id="rId424" xr:uid="{00000000-0004-0000-0300-0000A7010000}"/>
    <hyperlink ref="G445" r:id="rId425" xr:uid="{00000000-0004-0000-0300-0000A8010000}"/>
    <hyperlink ref="G446" r:id="rId426" xr:uid="{00000000-0004-0000-0300-0000A9010000}"/>
    <hyperlink ref="G447" r:id="rId427" xr:uid="{00000000-0004-0000-0300-0000AA010000}"/>
    <hyperlink ref="G448" r:id="rId428" xr:uid="{00000000-0004-0000-0300-0000AB010000}"/>
    <hyperlink ref="G449" r:id="rId429" xr:uid="{00000000-0004-0000-0300-0000AC010000}"/>
    <hyperlink ref="G450" r:id="rId430" xr:uid="{00000000-0004-0000-0300-0000AD010000}"/>
    <hyperlink ref="G451" r:id="rId431" xr:uid="{00000000-0004-0000-0300-0000AE010000}"/>
    <hyperlink ref="G452" r:id="rId432" xr:uid="{00000000-0004-0000-0300-0000AF010000}"/>
    <hyperlink ref="G453" r:id="rId433" xr:uid="{00000000-0004-0000-0300-0000B0010000}"/>
    <hyperlink ref="G454" r:id="rId434" xr:uid="{00000000-0004-0000-0300-0000B1010000}"/>
    <hyperlink ref="G455" r:id="rId435" xr:uid="{00000000-0004-0000-0300-0000B2010000}"/>
    <hyperlink ref="G456" r:id="rId436" xr:uid="{00000000-0004-0000-0300-0000B3010000}"/>
    <hyperlink ref="G457" r:id="rId437" xr:uid="{00000000-0004-0000-0300-0000B4010000}"/>
    <hyperlink ref="G458" r:id="rId438" xr:uid="{00000000-0004-0000-0300-0000B5010000}"/>
    <hyperlink ref="G459" r:id="rId439" xr:uid="{00000000-0004-0000-0300-0000B6010000}"/>
    <hyperlink ref="G460" r:id="rId440" xr:uid="{00000000-0004-0000-0300-0000B7010000}"/>
    <hyperlink ref="G461" r:id="rId441" xr:uid="{00000000-0004-0000-0300-0000B8010000}"/>
    <hyperlink ref="G462" r:id="rId442" xr:uid="{00000000-0004-0000-0300-0000B9010000}"/>
    <hyperlink ref="G463" r:id="rId443" xr:uid="{00000000-0004-0000-0300-0000BA010000}"/>
    <hyperlink ref="G464" r:id="rId444" xr:uid="{00000000-0004-0000-0300-0000BB010000}"/>
    <hyperlink ref="G465" r:id="rId445" xr:uid="{00000000-0004-0000-0300-0000BC010000}"/>
    <hyperlink ref="G466" r:id="rId446" xr:uid="{00000000-0004-0000-0300-0000BD010000}"/>
    <hyperlink ref="G467" r:id="rId447" xr:uid="{00000000-0004-0000-0300-0000BE010000}"/>
    <hyperlink ref="G468" r:id="rId448" xr:uid="{00000000-0004-0000-0300-0000BF010000}"/>
    <hyperlink ref="G469" r:id="rId449" xr:uid="{00000000-0004-0000-0300-0000C0010000}"/>
    <hyperlink ref="G470" r:id="rId450" xr:uid="{00000000-0004-0000-0300-0000C1010000}"/>
    <hyperlink ref="G471" r:id="rId451" xr:uid="{00000000-0004-0000-0300-0000C2010000}"/>
    <hyperlink ref="G472" r:id="rId452" xr:uid="{00000000-0004-0000-0300-0000C3010000}"/>
    <hyperlink ref="G473" r:id="rId453" xr:uid="{00000000-0004-0000-0300-0000C4010000}"/>
    <hyperlink ref="G474" r:id="rId454" xr:uid="{00000000-0004-0000-0300-0000C5010000}"/>
    <hyperlink ref="G475" r:id="rId455" xr:uid="{00000000-0004-0000-0300-0000C6010000}"/>
    <hyperlink ref="G476" r:id="rId456" xr:uid="{00000000-0004-0000-0300-0000C7010000}"/>
    <hyperlink ref="G477" r:id="rId457" xr:uid="{00000000-0004-0000-0300-0000C8010000}"/>
    <hyperlink ref="G478" r:id="rId458" xr:uid="{00000000-0004-0000-0300-0000C9010000}"/>
    <hyperlink ref="G479" r:id="rId459" xr:uid="{00000000-0004-0000-0300-0000CA010000}"/>
    <hyperlink ref="G480" r:id="rId460" xr:uid="{00000000-0004-0000-0300-0000CB010000}"/>
    <hyperlink ref="G481" r:id="rId461" xr:uid="{00000000-0004-0000-0300-0000CC010000}"/>
    <hyperlink ref="G482" r:id="rId462" xr:uid="{00000000-0004-0000-0300-0000CD010000}"/>
    <hyperlink ref="G483" r:id="rId463" xr:uid="{00000000-0004-0000-0300-0000CE010000}"/>
    <hyperlink ref="G484" r:id="rId464" xr:uid="{00000000-0004-0000-0300-0000CF010000}"/>
    <hyperlink ref="G485" r:id="rId465" xr:uid="{00000000-0004-0000-0300-0000D0010000}"/>
    <hyperlink ref="G486" r:id="rId466" xr:uid="{00000000-0004-0000-0300-0000D1010000}"/>
    <hyperlink ref="G487" r:id="rId467" xr:uid="{00000000-0004-0000-0300-0000D2010000}"/>
    <hyperlink ref="G488" r:id="rId468" xr:uid="{00000000-0004-0000-0300-0000D3010000}"/>
    <hyperlink ref="G489" r:id="rId469" xr:uid="{00000000-0004-0000-0300-0000D4010000}"/>
    <hyperlink ref="G490" r:id="rId470" xr:uid="{00000000-0004-0000-0300-0000D5010000}"/>
    <hyperlink ref="G491" r:id="rId471" xr:uid="{00000000-0004-0000-0300-0000D6010000}"/>
    <hyperlink ref="G492" r:id="rId472" xr:uid="{00000000-0004-0000-0300-0000D7010000}"/>
    <hyperlink ref="G493" r:id="rId473" xr:uid="{00000000-0004-0000-0300-0000D8010000}"/>
    <hyperlink ref="G494" r:id="rId474" xr:uid="{00000000-0004-0000-0300-0000D9010000}"/>
    <hyperlink ref="G495" r:id="rId475" xr:uid="{00000000-0004-0000-0300-0000DA010000}"/>
    <hyperlink ref="G496" r:id="rId476" xr:uid="{00000000-0004-0000-0300-0000DB010000}"/>
    <hyperlink ref="G497" r:id="rId477" xr:uid="{00000000-0004-0000-0300-0000DC010000}"/>
    <hyperlink ref="G498" r:id="rId478" xr:uid="{00000000-0004-0000-0300-0000DD010000}"/>
    <hyperlink ref="G499" r:id="rId479" xr:uid="{00000000-0004-0000-0300-0000DE010000}"/>
    <hyperlink ref="G500" r:id="rId480" xr:uid="{00000000-0004-0000-0300-0000DF010000}"/>
    <hyperlink ref="G501" r:id="rId481" xr:uid="{00000000-0004-0000-0300-0000E0010000}"/>
    <hyperlink ref="G502" r:id="rId482" xr:uid="{00000000-0004-0000-0300-0000E1010000}"/>
    <hyperlink ref="G503" r:id="rId483" xr:uid="{00000000-0004-0000-0300-0000E2010000}"/>
    <hyperlink ref="G504" r:id="rId484" xr:uid="{00000000-0004-0000-0300-0000E3010000}"/>
    <hyperlink ref="G505" r:id="rId485" xr:uid="{00000000-0004-0000-0300-0000E4010000}"/>
    <hyperlink ref="G506" r:id="rId486" xr:uid="{00000000-0004-0000-0300-0000E5010000}"/>
    <hyperlink ref="G507" r:id="rId487" xr:uid="{00000000-0004-0000-0300-0000E6010000}"/>
    <hyperlink ref="G508" r:id="rId488" xr:uid="{00000000-0004-0000-0300-0000E7010000}"/>
    <hyperlink ref="G509" r:id="rId489" xr:uid="{00000000-0004-0000-0300-0000E8010000}"/>
    <hyperlink ref="G510" r:id="rId490" xr:uid="{00000000-0004-0000-0300-0000E9010000}"/>
    <hyperlink ref="G511" r:id="rId491" xr:uid="{00000000-0004-0000-0300-0000EA010000}"/>
    <hyperlink ref="G512" r:id="rId492" xr:uid="{00000000-0004-0000-0300-0000EB010000}"/>
    <hyperlink ref="G513" r:id="rId493" xr:uid="{00000000-0004-0000-0300-0000EC010000}"/>
    <hyperlink ref="G514" r:id="rId494" xr:uid="{00000000-0004-0000-0300-0000ED010000}"/>
    <hyperlink ref="G515" r:id="rId495" xr:uid="{00000000-0004-0000-0300-0000EE010000}"/>
    <hyperlink ref="G516" r:id="rId496" xr:uid="{00000000-0004-0000-0300-0000EF010000}"/>
    <hyperlink ref="G517" r:id="rId497" xr:uid="{00000000-0004-0000-0300-0000F0010000}"/>
    <hyperlink ref="G518" r:id="rId498" xr:uid="{00000000-0004-0000-0300-0000F1010000}"/>
    <hyperlink ref="G519" r:id="rId499" xr:uid="{00000000-0004-0000-0300-0000F2010000}"/>
    <hyperlink ref="G520" r:id="rId500" xr:uid="{00000000-0004-0000-0300-0000F3010000}"/>
    <hyperlink ref="G521" r:id="rId501" xr:uid="{00000000-0004-0000-0300-0000F4010000}"/>
    <hyperlink ref="G522" r:id="rId502" xr:uid="{00000000-0004-0000-0300-0000F5010000}"/>
    <hyperlink ref="G523" r:id="rId503" xr:uid="{00000000-0004-0000-0300-0000F6010000}"/>
    <hyperlink ref="G524" r:id="rId504" xr:uid="{00000000-0004-0000-0300-0000F7010000}"/>
    <hyperlink ref="G525" r:id="rId505" xr:uid="{00000000-0004-0000-0300-0000F8010000}"/>
    <hyperlink ref="G526" r:id="rId506" xr:uid="{00000000-0004-0000-0300-0000F9010000}"/>
    <hyperlink ref="G527" r:id="rId507" xr:uid="{00000000-0004-0000-0300-0000FA010000}"/>
    <hyperlink ref="G528" r:id="rId508" xr:uid="{00000000-0004-0000-0300-0000FB010000}"/>
    <hyperlink ref="G529" r:id="rId509" xr:uid="{00000000-0004-0000-0300-0000FC010000}"/>
    <hyperlink ref="G530" r:id="rId510" xr:uid="{00000000-0004-0000-0300-0000FD010000}"/>
    <hyperlink ref="G531" r:id="rId511" xr:uid="{00000000-0004-0000-0300-0000FE010000}"/>
    <hyperlink ref="G532" r:id="rId512" xr:uid="{00000000-0004-0000-0300-0000FF010000}"/>
    <hyperlink ref="G533" r:id="rId513" xr:uid="{00000000-0004-0000-0300-000000020000}"/>
    <hyperlink ref="G534" r:id="rId514" xr:uid="{00000000-0004-0000-0300-000001020000}"/>
    <hyperlink ref="G535" r:id="rId515" xr:uid="{00000000-0004-0000-0300-000002020000}"/>
    <hyperlink ref="G536" r:id="rId516" xr:uid="{00000000-0004-0000-0300-000003020000}"/>
    <hyperlink ref="G537" r:id="rId517" xr:uid="{00000000-0004-0000-0300-000004020000}"/>
    <hyperlink ref="G538" r:id="rId518" xr:uid="{00000000-0004-0000-0300-000005020000}"/>
    <hyperlink ref="G539" r:id="rId519" xr:uid="{00000000-0004-0000-0300-000006020000}"/>
    <hyperlink ref="G540" r:id="rId520" xr:uid="{00000000-0004-0000-0300-000007020000}"/>
    <hyperlink ref="G541" r:id="rId521" xr:uid="{00000000-0004-0000-0300-000008020000}"/>
    <hyperlink ref="G542" r:id="rId522" xr:uid="{00000000-0004-0000-0300-000009020000}"/>
    <hyperlink ref="G543" r:id="rId523" xr:uid="{00000000-0004-0000-0300-00000A020000}"/>
    <hyperlink ref="G544" r:id="rId524" xr:uid="{00000000-0004-0000-0300-00000B020000}"/>
    <hyperlink ref="G545" r:id="rId525" xr:uid="{00000000-0004-0000-0300-00000C020000}"/>
    <hyperlink ref="G546" r:id="rId526" xr:uid="{00000000-0004-0000-0300-00000D020000}"/>
    <hyperlink ref="G547" r:id="rId527" xr:uid="{00000000-0004-0000-0300-00000E020000}"/>
    <hyperlink ref="G548" r:id="rId528" xr:uid="{00000000-0004-0000-0300-00000F020000}"/>
    <hyperlink ref="G549" r:id="rId529" xr:uid="{00000000-0004-0000-0300-000010020000}"/>
    <hyperlink ref="G550" r:id="rId530" xr:uid="{00000000-0004-0000-0300-000011020000}"/>
    <hyperlink ref="G551" r:id="rId531" xr:uid="{00000000-0004-0000-0300-000012020000}"/>
    <hyperlink ref="G552" r:id="rId532" xr:uid="{00000000-0004-0000-0300-000013020000}"/>
    <hyperlink ref="G553" r:id="rId533" xr:uid="{00000000-0004-0000-0300-000014020000}"/>
    <hyperlink ref="G554" r:id="rId534" xr:uid="{00000000-0004-0000-0300-000015020000}"/>
    <hyperlink ref="G555" r:id="rId535" xr:uid="{00000000-0004-0000-0300-000016020000}"/>
    <hyperlink ref="G556" r:id="rId536" xr:uid="{00000000-0004-0000-0300-000017020000}"/>
    <hyperlink ref="G557" r:id="rId537" xr:uid="{00000000-0004-0000-0300-000018020000}"/>
    <hyperlink ref="G558" r:id="rId538" xr:uid="{00000000-0004-0000-0300-000019020000}"/>
    <hyperlink ref="G559" r:id="rId539" xr:uid="{00000000-0004-0000-0300-00001A020000}"/>
    <hyperlink ref="G560" r:id="rId540" xr:uid="{00000000-0004-0000-0300-00001B020000}"/>
    <hyperlink ref="G561" r:id="rId541" xr:uid="{00000000-0004-0000-0300-00001C020000}"/>
    <hyperlink ref="G562" r:id="rId542" xr:uid="{00000000-0004-0000-0300-00001D020000}"/>
    <hyperlink ref="G563" r:id="rId543" xr:uid="{00000000-0004-0000-0300-00001E020000}"/>
    <hyperlink ref="G564" r:id="rId544" xr:uid="{00000000-0004-0000-0300-00001F020000}"/>
    <hyperlink ref="G565" r:id="rId545" xr:uid="{00000000-0004-0000-0300-000020020000}"/>
    <hyperlink ref="G566" r:id="rId546" xr:uid="{00000000-0004-0000-0300-000021020000}"/>
    <hyperlink ref="G567" r:id="rId547" xr:uid="{00000000-0004-0000-0300-000022020000}"/>
    <hyperlink ref="G568" r:id="rId548" xr:uid="{00000000-0004-0000-0300-000023020000}"/>
    <hyperlink ref="G569" r:id="rId549" xr:uid="{00000000-0004-0000-0300-000024020000}"/>
    <hyperlink ref="G570" r:id="rId550" xr:uid="{00000000-0004-0000-0300-000025020000}"/>
    <hyperlink ref="G571" r:id="rId551" xr:uid="{00000000-0004-0000-0300-000026020000}"/>
    <hyperlink ref="G572" r:id="rId552" xr:uid="{00000000-0004-0000-0300-000027020000}"/>
    <hyperlink ref="G573" r:id="rId553" xr:uid="{00000000-0004-0000-0300-000028020000}"/>
    <hyperlink ref="G574" r:id="rId554" xr:uid="{00000000-0004-0000-0300-000029020000}"/>
    <hyperlink ref="G575" r:id="rId555" xr:uid="{00000000-0004-0000-0300-00002A020000}"/>
    <hyperlink ref="G576" r:id="rId556" xr:uid="{00000000-0004-0000-0300-00002B020000}"/>
    <hyperlink ref="G577" r:id="rId557" xr:uid="{00000000-0004-0000-0300-00002C020000}"/>
    <hyperlink ref="G578" r:id="rId558" xr:uid="{00000000-0004-0000-0300-00002D020000}"/>
    <hyperlink ref="G579" r:id="rId559" xr:uid="{00000000-0004-0000-0300-00002E020000}"/>
    <hyperlink ref="G580" r:id="rId560" xr:uid="{00000000-0004-0000-0300-00002F020000}"/>
    <hyperlink ref="G581" r:id="rId561" xr:uid="{00000000-0004-0000-0300-000030020000}"/>
    <hyperlink ref="G582" r:id="rId562" xr:uid="{00000000-0004-0000-0300-000031020000}"/>
    <hyperlink ref="G583" r:id="rId563" xr:uid="{00000000-0004-0000-0300-000032020000}"/>
    <hyperlink ref="G584" r:id="rId564" xr:uid="{00000000-0004-0000-0300-000033020000}"/>
    <hyperlink ref="G585" r:id="rId565" xr:uid="{00000000-0004-0000-0300-000034020000}"/>
    <hyperlink ref="G586" r:id="rId566" xr:uid="{00000000-0004-0000-0300-000035020000}"/>
    <hyperlink ref="G587" r:id="rId567" xr:uid="{00000000-0004-0000-0300-000036020000}"/>
    <hyperlink ref="G588" r:id="rId568" xr:uid="{00000000-0004-0000-0300-000037020000}"/>
    <hyperlink ref="G589" r:id="rId569" xr:uid="{00000000-0004-0000-0300-000038020000}"/>
    <hyperlink ref="G590" r:id="rId570" xr:uid="{00000000-0004-0000-0300-000039020000}"/>
    <hyperlink ref="G591" r:id="rId571" xr:uid="{00000000-0004-0000-0300-00003A020000}"/>
    <hyperlink ref="G592" r:id="rId572" xr:uid="{00000000-0004-0000-0300-00003B020000}"/>
    <hyperlink ref="G593" r:id="rId573" xr:uid="{00000000-0004-0000-0300-00003C020000}"/>
    <hyperlink ref="G594" r:id="rId574" xr:uid="{00000000-0004-0000-0300-00003D020000}"/>
    <hyperlink ref="G595" r:id="rId575" xr:uid="{00000000-0004-0000-0300-00003E020000}"/>
    <hyperlink ref="G596" r:id="rId576" xr:uid="{00000000-0004-0000-0300-00003F020000}"/>
    <hyperlink ref="G597" r:id="rId577" xr:uid="{00000000-0004-0000-0300-000040020000}"/>
    <hyperlink ref="G598" r:id="rId578" xr:uid="{00000000-0004-0000-0300-000041020000}"/>
    <hyperlink ref="G599" r:id="rId579" xr:uid="{00000000-0004-0000-0300-000042020000}"/>
    <hyperlink ref="G600" r:id="rId580" xr:uid="{00000000-0004-0000-0300-000043020000}"/>
    <hyperlink ref="G601" r:id="rId581" xr:uid="{00000000-0004-0000-0300-000044020000}"/>
    <hyperlink ref="G602" r:id="rId582" xr:uid="{00000000-0004-0000-0300-000045020000}"/>
    <hyperlink ref="G603" r:id="rId583" xr:uid="{00000000-0004-0000-0300-000046020000}"/>
    <hyperlink ref="G604" r:id="rId584" xr:uid="{00000000-0004-0000-0300-000047020000}"/>
    <hyperlink ref="G605" r:id="rId585" xr:uid="{00000000-0004-0000-0300-00004802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8223-D0C6-40ED-8D45-41419EAC5265}">
  <sheetPr filterMode="1">
    <outlinePr summaryBelow="0" summaryRight="0"/>
  </sheetPr>
  <dimension ref="A1:T1510"/>
  <sheetViews>
    <sheetView zoomScale="54" workbookViewId="0">
      <selection activeCell="T1002" sqref="T1002:T1510"/>
    </sheetView>
  </sheetViews>
  <sheetFormatPr defaultColWidth="14.3984375" defaultRowHeight="15.75" customHeight="1" x14ac:dyDescent="0.3"/>
  <cols>
    <col min="1" max="18" width="16.69921875" style="14" customWidth="1"/>
    <col min="19" max="16384" width="14.3984375" style="14"/>
  </cols>
  <sheetData>
    <row r="1" spans="1:19" ht="14.5" x14ac:dyDescent="0.35">
      <c r="A1" s="23" t="s">
        <v>5</v>
      </c>
      <c r="B1" s="1" t="s">
        <v>3863</v>
      </c>
      <c r="C1" s="1" t="s">
        <v>3864</v>
      </c>
      <c r="D1" s="1" t="s">
        <v>3865</v>
      </c>
      <c r="E1" s="23" t="s">
        <v>6</v>
      </c>
      <c r="F1" s="23" t="s">
        <v>7</v>
      </c>
      <c r="G1" s="23" t="s">
        <v>8</v>
      </c>
      <c r="H1" s="23" t="s">
        <v>9</v>
      </c>
      <c r="I1" s="23" t="s">
        <v>10</v>
      </c>
      <c r="J1" s="23" t="s">
        <v>11</v>
      </c>
      <c r="K1" s="23" t="s">
        <v>12</v>
      </c>
      <c r="L1" s="23" t="s">
        <v>13</v>
      </c>
      <c r="M1" s="23" t="s">
        <v>14</v>
      </c>
      <c r="N1" s="23" t="s">
        <v>15</v>
      </c>
      <c r="O1" s="23" t="s">
        <v>16</v>
      </c>
      <c r="P1" s="23" t="s">
        <v>19</v>
      </c>
      <c r="Q1" s="23" t="s">
        <v>8846</v>
      </c>
      <c r="R1" s="23" t="s">
        <v>8847</v>
      </c>
      <c r="S1" s="30" t="s">
        <v>11743</v>
      </c>
    </row>
    <row r="2" spans="1:19" ht="14.5" hidden="1" x14ac:dyDescent="0.35">
      <c r="A2" s="22" t="s">
        <v>2784</v>
      </c>
      <c r="B2" s="22" t="str">
        <f>INDEX('Plant data'!D:D,MATCH($A2,'Plant data'!$A:$A,0))</f>
        <v>Abu Dhabi Industrial City</v>
      </c>
      <c r="C2" s="22" t="str">
        <f>INDEX('Plant data'!E:E,MATCH($A2,'Plant data'!$A:$A,0))</f>
        <v>Abu Dhabi</v>
      </c>
      <c r="D2" s="22" t="str">
        <f>INDEX('Plant data'!F:F,MATCH($A2,'Plant data'!$A:$A,0))</f>
        <v>United Arab Emirates</v>
      </c>
      <c r="E2" s="22" t="s">
        <v>8848</v>
      </c>
      <c r="F2" s="22" t="s">
        <v>8849</v>
      </c>
      <c r="G2" s="24" t="s">
        <v>2787</v>
      </c>
      <c r="H2" s="22" t="s">
        <v>29</v>
      </c>
      <c r="I2" s="22" t="s">
        <v>30</v>
      </c>
      <c r="J2" s="22" t="s">
        <v>30</v>
      </c>
      <c r="K2" s="22" t="s">
        <v>30</v>
      </c>
      <c r="L2" s="22" t="s">
        <v>30</v>
      </c>
      <c r="M2" s="22" t="s">
        <v>30</v>
      </c>
      <c r="N2" s="22" t="s">
        <v>30</v>
      </c>
      <c r="O2" s="22" t="s">
        <v>30</v>
      </c>
      <c r="P2" s="22">
        <v>1200</v>
      </c>
      <c r="Q2" s="22">
        <v>150</v>
      </c>
      <c r="R2" s="22" t="s">
        <v>2823</v>
      </c>
      <c r="S2" s="14" t="str">
        <f>IFERROR(K2+40,"")</f>
        <v/>
      </c>
    </row>
    <row r="3" spans="1:19" ht="14.5" hidden="1" x14ac:dyDescent="0.35">
      <c r="A3" s="22" t="s">
        <v>2784</v>
      </c>
      <c r="B3" s="22" t="str">
        <f>INDEX('Plant data'!D:D,MATCH($A3,'Plant data'!$A:$A,0))</f>
        <v>Abu Dhabi Industrial City</v>
      </c>
      <c r="C3" s="22" t="str">
        <f>INDEX('Plant data'!E:E,MATCH($A3,'Plant data'!$A:$A,0))</f>
        <v>Abu Dhabi</v>
      </c>
      <c r="D3" s="22" t="str">
        <f>INDEX('Plant data'!F:F,MATCH($A3,'Plant data'!$A:$A,0))</f>
        <v>United Arab Emirates</v>
      </c>
      <c r="E3" s="22" t="s">
        <v>8850</v>
      </c>
      <c r="F3" s="22" t="s">
        <v>8851</v>
      </c>
      <c r="G3" s="24" t="s">
        <v>2787</v>
      </c>
      <c r="H3" s="22" t="s">
        <v>29</v>
      </c>
      <c r="I3" s="22" t="s">
        <v>30</v>
      </c>
      <c r="J3" s="22" t="s">
        <v>30</v>
      </c>
      <c r="K3" s="22" t="s">
        <v>30</v>
      </c>
      <c r="L3" s="22" t="s">
        <v>30</v>
      </c>
      <c r="M3" s="22" t="s">
        <v>30</v>
      </c>
      <c r="N3" s="22" t="s">
        <v>30</v>
      </c>
      <c r="O3" s="22" t="s">
        <v>30</v>
      </c>
      <c r="P3" s="22">
        <v>1200</v>
      </c>
      <c r="Q3" s="22" t="s">
        <v>30</v>
      </c>
      <c r="R3" s="22" t="s">
        <v>2823</v>
      </c>
      <c r="S3" s="14" t="str">
        <f t="shared" ref="S3:S66" si="0">IFERROR(K3+40,"")</f>
        <v/>
      </c>
    </row>
    <row r="4" spans="1:19" ht="14.5" hidden="1" x14ac:dyDescent="0.35">
      <c r="A4" s="22" t="s">
        <v>2784</v>
      </c>
      <c r="B4" s="22" t="str">
        <f>INDEX('Plant data'!D:D,MATCH($A4,'Plant data'!$A:$A,0))</f>
        <v>Abu Dhabi Industrial City</v>
      </c>
      <c r="C4" s="22" t="str">
        <f>INDEX('Plant data'!E:E,MATCH($A4,'Plant data'!$A:$A,0))</f>
        <v>Abu Dhabi</v>
      </c>
      <c r="D4" s="22" t="str">
        <f>INDEX('Plant data'!F:F,MATCH($A4,'Plant data'!$A:$A,0))</f>
        <v>United Arab Emirates</v>
      </c>
      <c r="E4" s="22" t="s">
        <v>8852</v>
      </c>
      <c r="F4" s="22" t="s">
        <v>8853</v>
      </c>
      <c r="G4" s="24" t="s">
        <v>2787</v>
      </c>
      <c r="H4" s="22" t="s">
        <v>29</v>
      </c>
      <c r="I4" s="22" t="s">
        <v>30</v>
      </c>
      <c r="J4" s="22" t="s">
        <v>30</v>
      </c>
      <c r="K4" s="22" t="s">
        <v>30</v>
      </c>
      <c r="L4" s="22" t="s">
        <v>30</v>
      </c>
      <c r="M4" s="22" t="s">
        <v>30</v>
      </c>
      <c r="N4" s="22" t="s">
        <v>30</v>
      </c>
      <c r="O4" s="22" t="s">
        <v>30</v>
      </c>
      <c r="P4" s="22">
        <v>1200</v>
      </c>
      <c r="Q4" s="22" t="s">
        <v>30</v>
      </c>
      <c r="R4" s="22" t="s">
        <v>2823</v>
      </c>
      <c r="S4" s="14" t="str">
        <f t="shared" si="0"/>
        <v/>
      </c>
    </row>
    <row r="5" spans="1:19" ht="14.5" hidden="1" x14ac:dyDescent="0.35">
      <c r="A5" s="22" t="s">
        <v>8427</v>
      </c>
      <c r="B5" s="22" t="str">
        <f>INDEX('Plant data'!D:D,MATCH($A5,'Plant data'!$A:$A,0))</f>
        <v>Musaffah Industrial Zone</v>
      </c>
      <c r="C5" s="22" t="str">
        <f>INDEX('Plant data'!E:E,MATCH($A5,'Plant data'!$A:$A,0))</f>
        <v>Abu Dhabi</v>
      </c>
      <c r="D5" s="22" t="str">
        <f>INDEX('Plant data'!F:F,MATCH($A5,'Plant data'!$A:$A,0))</f>
        <v>United Arab Emirates</v>
      </c>
      <c r="E5" s="22" t="s">
        <v>8854</v>
      </c>
      <c r="F5" s="22" t="s">
        <v>8855</v>
      </c>
      <c r="G5" s="24" t="s">
        <v>8430</v>
      </c>
      <c r="H5" s="22" t="s">
        <v>64</v>
      </c>
      <c r="I5" s="22" t="s">
        <v>30</v>
      </c>
      <c r="J5" s="22" t="s">
        <v>30</v>
      </c>
      <c r="K5" s="22" t="s">
        <v>30</v>
      </c>
      <c r="L5" s="22" t="s">
        <v>30</v>
      </c>
      <c r="M5" s="22" t="s">
        <v>30</v>
      </c>
      <c r="N5" s="22" t="s">
        <v>30</v>
      </c>
      <c r="O5" s="22" t="s">
        <v>30</v>
      </c>
      <c r="P5" s="22">
        <v>1000</v>
      </c>
      <c r="Q5" s="22" t="s">
        <v>30</v>
      </c>
      <c r="R5" s="22" t="s">
        <v>30</v>
      </c>
      <c r="S5" s="14" t="str">
        <f t="shared" si="0"/>
        <v/>
      </c>
    </row>
    <row r="6" spans="1:19" ht="14.5" hidden="1" x14ac:dyDescent="0.35">
      <c r="A6" s="22" t="s">
        <v>5184</v>
      </c>
      <c r="B6" s="22" t="str">
        <f>INDEX('Plant data'!D:D,MATCH($A6,'Plant data'!$A:$A,0))</f>
        <v>Bradashesh</v>
      </c>
      <c r="C6" s="22" t="str">
        <f>INDEX('Plant data'!E:E,MATCH($A6,'Plant data'!$A:$A,0))</f>
        <v>Elbasan</v>
      </c>
      <c r="D6" s="22" t="str">
        <f>INDEX('Plant data'!F:F,MATCH($A6,'Plant data'!$A:$A,0))</f>
        <v>Albania</v>
      </c>
      <c r="E6" s="22" t="s">
        <v>8856</v>
      </c>
      <c r="F6" s="22" t="s">
        <v>8855</v>
      </c>
      <c r="G6" s="24" t="s">
        <v>5187</v>
      </c>
      <c r="H6" s="22" t="s">
        <v>53</v>
      </c>
      <c r="I6" s="22" t="s">
        <v>30</v>
      </c>
      <c r="J6" s="22" t="s">
        <v>30</v>
      </c>
      <c r="K6" s="22">
        <v>2010</v>
      </c>
      <c r="L6" s="22">
        <v>15</v>
      </c>
      <c r="M6" s="22" t="s">
        <v>30</v>
      </c>
      <c r="N6" s="26">
        <v>45505</v>
      </c>
      <c r="O6" s="22" t="s">
        <v>30</v>
      </c>
      <c r="P6" s="22">
        <v>700</v>
      </c>
      <c r="Q6" s="22" t="s">
        <v>30</v>
      </c>
      <c r="R6" s="22" t="s">
        <v>2823</v>
      </c>
      <c r="S6" s="14">
        <f t="shared" si="0"/>
        <v>2050</v>
      </c>
    </row>
    <row r="7" spans="1:19" ht="14.5" hidden="1" x14ac:dyDescent="0.35">
      <c r="A7" s="22" t="s">
        <v>2797</v>
      </c>
      <c r="B7" s="22" t="str">
        <f>INDEX('Plant data'!D:D,MATCH($A7,'Plant data'!$A:$A,0))</f>
        <v>Villa Constitución</v>
      </c>
      <c r="C7" s="22" t="str">
        <f>INDEX('Plant data'!E:E,MATCH($A7,'Plant data'!$A:$A,0))</f>
        <v>Santa Fe</v>
      </c>
      <c r="D7" s="22" t="str">
        <f>INDEX('Plant data'!F:F,MATCH($A7,'Plant data'!$A:$A,0))</f>
        <v>Argentina</v>
      </c>
      <c r="E7" s="22" t="s">
        <v>8857</v>
      </c>
      <c r="F7" s="22" t="s">
        <v>8858</v>
      </c>
      <c r="G7" s="22" t="s">
        <v>2800</v>
      </c>
      <c r="H7" s="22" t="s">
        <v>29</v>
      </c>
      <c r="I7" s="22" t="s">
        <v>30</v>
      </c>
      <c r="J7" s="22" t="s">
        <v>30</v>
      </c>
      <c r="K7" s="22">
        <v>2007</v>
      </c>
      <c r="L7" s="22">
        <v>18</v>
      </c>
      <c r="M7" s="22" t="s">
        <v>30</v>
      </c>
      <c r="N7" s="22" t="s">
        <v>30</v>
      </c>
      <c r="O7" s="22" t="s">
        <v>30</v>
      </c>
      <c r="P7" s="22">
        <v>1000</v>
      </c>
      <c r="Q7" s="22">
        <v>110</v>
      </c>
      <c r="R7" s="22" t="s">
        <v>2823</v>
      </c>
      <c r="S7" s="14">
        <f t="shared" si="0"/>
        <v>2047</v>
      </c>
    </row>
    <row r="8" spans="1:19" ht="14.5" hidden="1" x14ac:dyDescent="0.35">
      <c r="A8" s="22" t="s">
        <v>2797</v>
      </c>
      <c r="B8" s="22" t="str">
        <f>INDEX('Plant data'!D:D,MATCH($A8,'Plant data'!$A:$A,0))</f>
        <v>Villa Constitución</v>
      </c>
      <c r="C8" s="22" t="str">
        <f>INDEX('Plant data'!E:E,MATCH($A8,'Plant data'!$A:$A,0))</f>
        <v>Santa Fe</v>
      </c>
      <c r="D8" s="22" t="str">
        <f>INDEX('Plant data'!F:F,MATCH($A8,'Plant data'!$A:$A,0))</f>
        <v>Argentina</v>
      </c>
      <c r="E8" s="22" t="s">
        <v>8859</v>
      </c>
      <c r="F8" s="22" t="s">
        <v>8860</v>
      </c>
      <c r="G8" s="22" t="s">
        <v>2800</v>
      </c>
      <c r="H8" s="22" t="s">
        <v>29</v>
      </c>
      <c r="I8" s="22" t="s">
        <v>30</v>
      </c>
      <c r="J8" s="22" t="s">
        <v>30</v>
      </c>
      <c r="K8" s="22">
        <v>2007</v>
      </c>
      <c r="L8" s="22">
        <v>18</v>
      </c>
      <c r="M8" s="22" t="s">
        <v>30</v>
      </c>
      <c r="N8" s="22" t="s">
        <v>30</v>
      </c>
      <c r="O8" s="22" t="s">
        <v>30</v>
      </c>
      <c r="P8" s="22">
        <v>1000</v>
      </c>
      <c r="Q8" s="22">
        <v>110</v>
      </c>
      <c r="R8" s="22" t="s">
        <v>2823</v>
      </c>
      <c r="S8" s="14">
        <f t="shared" si="0"/>
        <v>2047</v>
      </c>
    </row>
    <row r="9" spans="1:19" ht="14.5" hidden="1" x14ac:dyDescent="0.35">
      <c r="A9" s="22" t="s">
        <v>2801</v>
      </c>
      <c r="B9" s="22" t="str">
        <f>INDEX('Plant data'!D:D,MATCH($A9,'Plant data'!$A:$A,0))</f>
        <v>Campana</v>
      </c>
      <c r="C9" s="22" t="str">
        <f>INDEX('Plant data'!E:E,MATCH($A9,'Plant data'!$A:$A,0))</f>
        <v>Buenos Aires</v>
      </c>
      <c r="D9" s="22" t="str">
        <f>INDEX('Plant data'!F:F,MATCH($A9,'Plant data'!$A:$A,0))</f>
        <v>Argentina</v>
      </c>
      <c r="E9" s="22" t="s">
        <v>8861</v>
      </c>
      <c r="F9" s="22" t="s">
        <v>8862</v>
      </c>
      <c r="G9" s="24" t="s">
        <v>2803</v>
      </c>
      <c r="H9" s="22" t="s">
        <v>190</v>
      </c>
      <c r="I9" s="22" t="s">
        <v>30</v>
      </c>
      <c r="J9" s="22" t="s">
        <v>30</v>
      </c>
      <c r="K9" s="22" t="s">
        <v>30</v>
      </c>
      <c r="L9" s="22" t="s">
        <v>30</v>
      </c>
      <c r="M9" s="22">
        <v>2023</v>
      </c>
      <c r="N9" s="22" t="s">
        <v>30</v>
      </c>
      <c r="O9" s="26">
        <v>45505</v>
      </c>
      <c r="P9" s="22">
        <v>530</v>
      </c>
      <c r="Q9" s="22" t="s">
        <v>30</v>
      </c>
      <c r="R9" s="22" t="s">
        <v>2823</v>
      </c>
      <c r="S9" s="14" t="str">
        <f t="shared" si="0"/>
        <v/>
      </c>
    </row>
    <row r="10" spans="1:19" ht="14.5" hidden="1" x14ac:dyDescent="0.35">
      <c r="A10" s="22" t="s">
        <v>2801</v>
      </c>
      <c r="B10" s="22" t="str">
        <f>INDEX('Plant data'!D:D,MATCH($A10,'Plant data'!$A:$A,0))</f>
        <v>Campana</v>
      </c>
      <c r="C10" s="22" t="str">
        <f>INDEX('Plant data'!E:E,MATCH($A10,'Plant data'!$A:$A,0))</f>
        <v>Buenos Aires</v>
      </c>
      <c r="D10" s="22" t="str">
        <f>INDEX('Plant data'!F:F,MATCH($A10,'Plant data'!$A:$A,0))</f>
        <v>Argentina</v>
      </c>
      <c r="E10" s="22" t="s">
        <v>8863</v>
      </c>
      <c r="F10" s="22" t="s">
        <v>8864</v>
      </c>
      <c r="G10" s="24" t="s">
        <v>2803</v>
      </c>
      <c r="H10" s="22" t="s">
        <v>29</v>
      </c>
      <c r="I10" s="22" t="s">
        <v>30</v>
      </c>
      <c r="J10" s="22" t="s">
        <v>30</v>
      </c>
      <c r="K10" s="22" t="s">
        <v>30</v>
      </c>
      <c r="L10" s="22" t="s">
        <v>30</v>
      </c>
      <c r="M10" s="22" t="s">
        <v>30</v>
      </c>
      <c r="N10" s="22" t="s">
        <v>30</v>
      </c>
      <c r="O10" s="22" t="s">
        <v>30</v>
      </c>
      <c r="P10" s="22">
        <v>770</v>
      </c>
      <c r="Q10" s="22" t="s">
        <v>30</v>
      </c>
      <c r="R10" s="22" t="s">
        <v>2823</v>
      </c>
      <c r="S10" s="14" t="str">
        <f t="shared" si="0"/>
        <v/>
      </c>
    </row>
    <row r="11" spans="1:19" ht="14.5" hidden="1" x14ac:dyDescent="0.35">
      <c r="A11" s="22" t="s">
        <v>2801</v>
      </c>
      <c r="B11" s="22" t="str">
        <f>INDEX('Plant data'!D:D,MATCH($A11,'Plant data'!$A:$A,0))</f>
        <v>Campana</v>
      </c>
      <c r="C11" s="22" t="str">
        <f>INDEX('Plant data'!E:E,MATCH($A11,'Plant data'!$A:$A,0))</f>
        <v>Buenos Aires</v>
      </c>
      <c r="D11" s="22" t="str">
        <f>INDEX('Plant data'!F:F,MATCH($A11,'Plant data'!$A:$A,0))</f>
        <v>Argentina</v>
      </c>
      <c r="E11" s="22" t="s">
        <v>8865</v>
      </c>
      <c r="F11" s="22" t="s">
        <v>8866</v>
      </c>
      <c r="G11" s="24" t="s">
        <v>2803</v>
      </c>
      <c r="H11" s="22" t="s">
        <v>29</v>
      </c>
      <c r="I11" s="27">
        <v>45006</v>
      </c>
      <c r="J11" s="22" t="s">
        <v>30</v>
      </c>
      <c r="K11" s="22">
        <v>2024</v>
      </c>
      <c r="L11" s="22">
        <v>1</v>
      </c>
      <c r="M11" s="22" t="s">
        <v>30</v>
      </c>
      <c r="N11" s="22" t="s">
        <v>30</v>
      </c>
      <c r="O11" s="22" t="s">
        <v>30</v>
      </c>
      <c r="P11" s="22">
        <v>950</v>
      </c>
      <c r="Q11" s="22" t="s">
        <v>30</v>
      </c>
      <c r="R11" s="22" t="s">
        <v>2823</v>
      </c>
      <c r="S11" s="14">
        <f t="shared" si="0"/>
        <v>2064</v>
      </c>
    </row>
    <row r="12" spans="1:19" ht="14.5" hidden="1" x14ac:dyDescent="0.35">
      <c r="A12" s="22" t="s">
        <v>5217</v>
      </c>
      <c r="B12" s="22" t="str">
        <f>INDEX('Plant data'!D:D,MATCH($A12,'Plant data'!$A:$A,0))</f>
        <v>Pérez</v>
      </c>
      <c r="C12" s="22" t="str">
        <f>INDEX('Plant data'!E:E,MATCH($A12,'Plant data'!$A:$A,0))</f>
        <v>Santa Fe</v>
      </c>
      <c r="D12" s="22" t="str">
        <f>INDEX('Plant data'!F:F,MATCH($A12,'Plant data'!$A:$A,0))</f>
        <v>Argentina</v>
      </c>
      <c r="E12" s="22" t="s">
        <v>8867</v>
      </c>
      <c r="F12" s="22" t="s">
        <v>8855</v>
      </c>
      <c r="G12" s="22" t="s">
        <v>5220</v>
      </c>
      <c r="H12" s="22" t="s">
        <v>29</v>
      </c>
      <c r="I12" s="22" t="s">
        <v>30</v>
      </c>
      <c r="J12" s="22" t="s">
        <v>30</v>
      </c>
      <c r="K12" s="22">
        <v>2017</v>
      </c>
      <c r="L12" s="22">
        <v>8</v>
      </c>
      <c r="M12" s="22" t="s">
        <v>30</v>
      </c>
      <c r="N12" s="22" t="s">
        <v>30</v>
      </c>
      <c r="O12" s="22" t="s">
        <v>30</v>
      </c>
      <c r="P12" s="22">
        <v>650</v>
      </c>
      <c r="Q12" s="22">
        <v>75</v>
      </c>
      <c r="R12" s="22" t="s">
        <v>2823</v>
      </c>
      <c r="S12" s="14">
        <f t="shared" si="0"/>
        <v>2057</v>
      </c>
    </row>
    <row r="13" spans="1:19" ht="14.5" hidden="1" x14ac:dyDescent="0.35">
      <c r="A13" s="22" t="s">
        <v>34</v>
      </c>
      <c r="B13" s="22" t="str">
        <f>INDEX('Plant data'!D:D,MATCH($A13,'Plant data'!$A:$A,0))</f>
        <v>Linz</v>
      </c>
      <c r="C13" s="22" t="str">
        <f>INDEX('Plant data'!E:E,MATCH($A13,'Plant data'!$A:$A,0))</f>
        <v>Upper Austria</v>
      </c>
      <c r="D13" s="22" t="str">
        <f>INDEX('Plant data'!F:F,MATCH($A13,'Plant data'!$A:$A,0))</f>
        <v>Austria</v>
      </c>
      <c r="E13" s="22" t="s">
        <v>8868</v>
      </c>
      <c r="F13" s="22" t="s">
        <v>8855</v>
      </c>
      <c r="G13" s="24" t="s">
        <v>37</v>
      </c>
      <c r="H13" s="22" t="s">
        <v>224</v>
      </c>
      <c r="I13" s="22">
        <v>2023</v>
      </c>
      <c r="J13" s="22">
        <v>2024</v>
      </c>
      <c r="K13" s="22">
        <v>2027</v>
      </c>
      <c r="L13" s="22"/>
      <c r="M13" s="22" t="s">
        <v>30</v>
      </c>
      <c r="N13" s="22" t="s">
        <v>30</v>
      </c>
      <c r="O13" s="22" t="s">
        <v>30</v>
      </c>
      <c r="P13" s="22">
        <v>1600</v>
      </c>
      <c r="Q13" s="22">
        <v>180</v>
      </c>
      <c r="R13" s="22" t="s">
        <v>2823</v>
      </c>
      <c r="S13" s="14">
        <f t="shared" si="0"/>
        <v>2067</v>
      </c>
    </row>
    <row r="14" spans="1:19" ht="14.5" hidden="1" x14ac:dyDescent="0.35">
      <c r="A14" s="22" t="s">
        <v>44</v>
      </c>
      <c r="B14" s="22" t="str">
        <f>INDEX('Plant data'!D:D,MATCH($A14,'Plant data'!$A:$A,0))</f>
        <v>Leoben</v>
      </c>
      <c r="C14" s="22" t="str">
        <f>INDEX('Plant data'!E:E,MATCH($A14,'Plant data'!$A:$A,0))</f>
        <v>Styria</v>
      </c>
      <c r="D14" s="22" t="str">
        <f>INDEX('Plant data'!F:F,MATCH($A14,'Plant data'!$A:$A,0))</f>
        <v>Austria</v>
      </c>
      <c r="E14" s="22" t="s">
        <v>8869</v>
      </c>
      <c r="F14" s="22" t="s">
        <v>8855</v>
      </c>
      <c r="G14" s="24" t="s">
        <v>46</v>
      </c>
      <c r="H14" s="22" t="s">
        <v>224</v>
      </c>
      <c r="I14" s="22">
        <v>2023</v>
      </c>
      <c r="J14" s="22">
        <v>2024</v>
      </c>
      <c r="K14" s="22">
        <v>2027</v>
      </c>
      <c r="L14" s="22"/>
      <c r="M14" s="22" t="s">
        <v>30</v>
      </c>
      <c r="N14" s="22" t="s">
        <v>30</v>
      </c>
      <c r="O14" s="22" t="s">
        <v>30</v>
      </c>
      <c r="P14" s="22">
        <v>850</v>
      </c>
      <c r="Q14" s="22">
        <v>65</v>
      </c>
      <c r="R14" s="22" t="s">
        <v>2823</v>
      </c>
      <c r="S14" s="14">
        <f t="shared" si="0"/>
        <v>2067</v>
      </c>
    </row>
    <row r="15" spans="1:19" ht="14.5" hidden="1" x14ac:dyDescent="0.35">
      <c r="A15" s="22" t="s">
        <v>44</v>
      </c>
      <c r="B15" s="22" t="str">
        <f>INDEX('Plant data'!D:D,MATCH($A15,'Plant data'!$A:$A,0))</f>
        <v>Leoben</v>
      </c>
      <c r="C15" s="22" t="str">
        <f>INDEX('Plant data'!E:E,MATCH($A15,'Plant data'!$A:$A,0))</f>
        <v>Styria</v>
      </c>
      <c r="D15" s="22" t="str">
        <f>INDEX('Plant data'!F:F,MATCH($A15,'Plant data'!$A:$A,0))</f>
        <v>Austria</v>
      </c>
      <c r="E15" s="22" t="s">
        <v>8870</v>
      </c>
      <c r="F15" s="22" t="s">
        <v>8871</v>
      </c>
      <c r="G15" s="24" t="s">
        <v>46</v>
      </c>
      <c r="H15" s="22" t="s">
        <v>224</v>
      </c>
      <c r="I15" s="22">
        <v>2023</v>
      </c>
      <c r="J15" s="26">
        <v>45170</v>
      </c>
      <c r="K15" s="22">
        <v>2027</v>
      </c>
      <c r="L15" s="22"/>
      <c r="M15" s="22" t="s">
        <v>30</v>
      </c>
      <c r="N15" s="22" t="s">
        <v>30</v>
      </c>
      <c r="O15" s="22" t="s">
        <v>30</v>
      </c>
      <c r="P15" s="22">
        <v>850</v>
      </c>
      <c r="Q15" s="22">
        <v>65</v>
      </c>
      <c r="R15" s="22" t="s">
        <v>2823</v>
      </c>
      <c r="S15" s="14">
        <f t="shared" si="0"/>
        <v>2067</v>
      </c>
    </row>
    <row r="16" spans="1:19" ht="14.5" hidden="1" x14ac:dyDescent="0.35">
      <c r="A16" s="22" t="s">
        <v>54</v>
      </c>
      <c r="B16" s="22" t="str">
        <f>INDEX('Plant data'!D:D,MATCH($A16,'Plant data'!$A:$A,0))</f>
        <v>Whyalla</v>
      </c>
      <c r="C16" s="22" t="str">
        <f>INDEX('Plant data'!E:E,MATCH($A16,'Plant data'!$A:$A,0))</f>
        <v>South Australia</v>
      </c>
      <c r="D16" s="22" t="str">
        <f>INDEX('Plant data'!F:F,MATCH($A16,'Plant data'!$A:$A,0))</f>
        <v>Australia</v>
      </c>
      <c r="E16" s="22" t="s">
        <v>8872</v>
      </c>
      <c r="F16" s="22" t="s">
        <v>8855</v>
      </c>
      <c r="G16" s="24" t="s">
        <v>56</v>
      </c>
      <c r="H16" s="22" t="s">
        <v>313</v>
      </c>
      <c r="I16" s="22">
        <v>2020</v>
      </c>
      <c r="J16" s="22">
        <v>2025</v>
      </c>
      <c r="K16" s="22">
        <v>2027</v>
      </c>
      <c r="L16" s="22"/>
      <c r="M16" s="22" t="s">
        <v>30</v>
      </c>
      <c r="N16" s="22" t="s">
        <v>30</v>
      </c>
      <c r="O16" s="22" t="s">
        <v>30</v>
      </c>
      <c r="P16" s="22">
        <v>1500</v>
      </c>
      <c r="Q16" s="22">
        <v>160</v>
      </c>
      <c r="R16" s="22" t="s">
        <v>2823</v>
      </c>
      <c r="S16" s="14">
        <f t="shared" si="0"/>
        <v>2067</v>
      </c>
    </row>
    <row r="17" spans="1:19" ht="14.5" hidden="1" x14ac:dyDescent="0.35">
      <c r="A17" s="22" t="s">
        <v>5236</v>
      </c>
      <c r="B17" s="22" t="str">
        <f>INDEX('Plant data'!D:D,MATCH($A17,'Plant data'!$A:$A,0))</f>
        <v>Laverton</v>
      </c>
      <c r="C17" s="22" t="str">
        <f>INDEX('Plant data'!E:E,MATCH($A17,'Plant data'!$A:$A,0))</f>
        <v>Victoria</v>
      </c>
      <c r="D17" s="22" t="str">
        <f>INDEX('Plant data'!F:F,MATCH($A17,'Plant data'!$A:$A,0))</f>
        <v>Australia</v>
      </c>
      <c r="E17" s="22" t="s">
        <v>8873</v>
      </c>
      <c r="F17" s="22" t="s">
        <v>8855</v>
      </c>
      <c r="G17" s="24" t="s">
        <v>5239</v>
      </c>
      <c r="H17" s="22" t="s">
        <v>29</v>
      </c>
      <c r="I17" s="22" t="s">
        <v>30</v>
      </c>
      <c r="J17" s="22" t="s">
        <v>30</v>
      </c>
      <c r="K17" s="22" t="s">
        <v>30</v>
      </c>
      <c r="L17" s="22" t="s">
        <v>30</v>
      </c>
      <c r="M17" s="22" t="s">
        <v>30</v>
      </c>
      <c r="N17" s="22" t="s">
        <v>30</v>
      </c>
      <c r="O17" s="22" t="s">
        <v>30</v>
      </c>
      <c r="P17" s="22">
        <v>780</v>
      </c>
      <c r="Q17" s="22">
        <v>83</v>
      </c>
      <c r="R17" s="22" t="s">
        <v>2823</v>
      </c>
      <c r="S17" s="14" t="str">
        <f t="shared" si="0"/>
        <v/>
      </c>
    </row>
    <row r="18" spans="1:19" ht="14.5" hidden="1" x14ac:dyDescent="0.35">
      <c r="A18" s="22" t="s">
        <v>5244</v>
      </c>
      <c r="B18" s="22" t="str">
        <f>INDEX('Plant data'!D:D,MATCH($A18,'Plant data'!$A:$A,0))</f>
        <v>Rooty Hill</v>
      </c>
      <c r="C18" s="22" t="str">
        <f>INDEX('Plant data'!E:E,MATCH($A18,'Plant data'!$A:$A,0))</f>
        <v>New South Wales</v>
      </c>
      <c r="D18" s="22" t="str">
        <f>INDEX('Plant data'!F:F,MATCH($A18,'Plant data'!$A:$A,0))</f>
        <v>Australia</v>
      </c>
      <c r="E18" s="22" t="s">
        <v>8874</v>
      </c>
      <c r="F18" s="22" t="s">
        <v>8855</v>
      </c>
      <c r="G18" s="24" t="s">
        <v>5246</v>
      </c>
      <c r="H18" s="22" t="s">
        <v>29</v>
      </c>
      <c r="I18" s="22" t="s">
        <v>30</v>
      </c>
      <c r="J18" s="22" t="s">
        <v>30</v>
      </c>
      <c r="K18" s="22" t="s">
        <v>30</v>
      </c>
      <c r="L18" s="22" t="s">
        <v>30</v>
      </c>
      <c r="M18" s="22" t="s">
        <v>30</v>
      </c>
      <c r="N18" s="22" t="s">
        <v>30</v>
      </c>
      <c r="O18" s="22" t="s">
        <v>30</v>
      </c>
      <c r="P18" s="22">
        <v>750</v>
      </c>
      <c r="Q18" s="22">
        <v>84</v>
      </c>
      <c r="R18" s="22" t="s">
        <v>2823</v>
      </c>
      <c r="S18" s="14" t="str">
        <f t="shared" si="0"/>
        <v/>
      </c>
    </row>
    <row r="19" spans="1:19" ht="14.5" hidden="1" x14ac:dyDescent="0.35">
      <c r="A19" s="22" t="s">
        <v>5267</v>
      </c>
      <c r="B19" s="22" t="str">
        <f>INDEX('Plant data'!D:D,MATCH($A19,'Plant data'!$A:$A,0))</f>
        <v>Baku</v>
      </c>
      <c r="C19" s="22" t="str">
        <f>INDEX('Plant data'!E:E,MATCH($A19,'Plant data'!$A:$A,0))</f>
        <v>Narimanov</v>
      </c>
      <c r="D19" s="22" t="str">
        <f>INDEX('Plant data'!F:F,MATCH($A19,'Plant data'!$A:$A,0))</f>
        <v>Azerbaijan</v>
      </c>
      <c r="E19" s="22" t="s">
        <v>8875</v>
      </c>
      <c r="F19" s="22" t="s">
        <v>8858</v>
      </c>
      <c r="G19" s="24" t="s">
        <v>5270</v>
      </c>
      <c r="H19" s="22" t="s">
        <v>29</v>
      </c>
      <c r="I19" s="22" t="s">
        <v>30</v>
      </c>
      <c r="J19" s="22" t="s">
        <v>30</v>
      </c>
      <c r="K19" s="22">
        <v>2013</v>
      </c>
      <c r="L19" s="22">
        <v>12</v>
      </c>
      <c r="M19" s="22" t="s">
        <v>30</v>
      </c>
      <c r="N19" s="22" t="s">
        <v>30</v>
      </c>
      <c r="O19" s="22" t="s">
        <v>30</v>
      </c>
      <c r="P19" s="22">
        <v>534</v>
      </c>
      <c r="Q19" s="22">
        <v>60</v>
      </c>
      <c r="R19" s="22" t="s">
        <v>2823</v>
      </c>
      <c r="S19" s="14">
        <f t="shared" si="0"/>
        <v>2053</v>
      </c>
    </row>
    <row r="20" spans="1:19" ht="14.5" hidden="1" x14ac:dyDescent="0.35">
      <c r="A20" s="22" t="s">
        <v>5267</v>
      </c>
      <c r="B20" s="22" t="str">
        <f>INDEX('Plant data'!D:D,MATCH($A20,'Plant data'!$A:$A,0))</f>
        <v>Baku</v>
      </c>
      <c r="C20" s="22" t="str">
        <f>INDEX('Plant data'!E:E,MATCH($A20,'Plant data'!$A:$A,0))</f>
        <v>Narimanov</v>
      </c>
      <c r="D20" s="22" t="str">
        <f>INDEX('Plant data'!F:F,MATCH($A20,'Plant data'!$A:$A,0))</f>
        <v>Azerbaijan</v>
      </c>
      <c r="E20" s="22" t="s">
        <v>8876</v>
      </c>
      <c r="F20" s="22" t="s">
        <v>8860</v>
      </c>
      <c r="G20" s="24" t="s">
        <v>5270</v>
      </c>
      <c r="H20" s="22" t="s">
        <v>29</v>
      </c>
      <c r="I20" s="22" t="s">
        <v>30</v>
      </c>
      <c r="J20" s="22" t="s">
        <v>30</v>
      </c>
      <c r="K20" s="22" t="s">
        <v>30</v>
      </c>
      <c r="L20" s="22" t="s">
        <v>30</v>
      </c>
      <c r="M20" s="22" t="s">
        <v>30</v>
      </c>
      <c r="N20" s="22" t="s">
        <v>30</v>
      </c>
      <c r="O20" s="22" t="s">
        <v>30</v>
      </c>
      <c r="P20" s="22">
        <v>266</v>
      </c>
      <c r="Q20" s="22">
        <v>30</v>
      </c>
      <c r="R20" s="22" t="s">
        <v>2823</v>
      </c>
      <c r="S20" s="14" t="str">
        <f t="shared" si="0"/>
        <v/>
      </c>
    </row>
    <row r="21" spans="1:19" ht="14.5" hidden="1" x14ac:dyDescent="0.35">
      <c r="A21" s="22" t="s">
        <v>57</v>
      </c>
      <c r="B21" s="22" t="str">
        <f>INDEX('Plant data'!D:D,MATCH($A21,'Plant data'!$A:$A,0))</f>
        <v>Zenica</v>
      </c>
      <c r="C21" s="22" t="str">
        <f>INDEX('Plant data'!E:E,MATCH($A21,'Plant data'!$A:$A,0))</f>
        <v>Zenica-Doboj</v>
      </c>
      <c r="D21" s="22" t="str">
        <f>INDEX('Plant data'!F:F,MATCH($A21,'Plant data'!$A:$A,0))</f>
        <v>Bosnia and Herzegovina</v>
      </c>
      <c r="E21" s="22" t="s">
        <v>8877</v>
      </c>
      <c r="F21" s="22" t="s">
        <v>8855</v>
      </c>
      <c r="G21" s="24" t="s">
        <v>59</v>
      </c>
      <c r="H21" s="22" t="s">
        <v>29</v>
      </c>
      <c r="I21" s="22" t="s">
        <v>30</v>
      </c>
      <c r="J21" s="22" t="s">
        <v>30</v>
      </c>
      <c r="K21" s="22">
        <v>2005</v>
      </c>
      <c r="L21" s="22">
        <v>20</v>
      </c>
      <c r="M21" s="22" t="s">
        <v>30</v>
      </c>
      <c r="N21" s="22" t="s">
        <v>30</v>
      </c>
      <c r="O21" s="22" t="s">
        <v>30</v>
      </c>
      <c r="P21" s="22">
        <v>800</v>
      </c>
      <c r="Q21" s="22">
        <v>100</v>
      </c>
      <c r="R21" s="22" t="s">
        <v>2823</v>
      </c>
      <c r="S21" s="14">
        <f t="shared" si="0"/>
        <v>2045</v>
      </c>
    </row>
    <row r="22" spans="1:19" ht="14.5" hidden="1" x14ac:dyDescent="0.35">
      <c r="A22" s="22" t="s">
        <v>5287</v>
      </c>
      <c r="B22" s="22" t="str">
        <f>INDEX('Plant data'!D:D,MATCH($A22,'Plant data'!$A:$A,0))</f>
        <v>Kumira</v>
      </c>
      <c r="C22" s="22" t="str">
        <f>INDEX('Plant data'!E:E,MATCH($A22,'Plant data'!$A:$A,0))</f>
        <v>Chittagong</v>
      </c>
      <c r="D22" s="22" t="str">
        <f>INDEX('Plant data'!F:F,MATCH($A22,'Plant data'!$A:$A,0))</f>
        <v>Bangladesh</v>
      </c>
      <c r="E22" s="22" t="s">
        <v>8878</v>
      </c>
      <c r="F22" s="22" t="s">
        <v>8855</v>
      </c>
      <c r="G22" s="24" t="s">
        <v>5290</v>
      </c>
      <c r="H22" s="22" t="s">
        <v>29</v>
      </c>
      <c r="I22" s="22">
        <v>2016</v>
      </c>
      <c r="J22" s="22">
        <v>2017</v>
      </c>
      <c r="K22" s="22">
        <v>2021</v>
      </c>
      <c r="L22" s="22">
        <v>4</v>
      </c>
      <c r="M22" s="22" t="s">
        <v>30</v>
      </c>
      <c r="N22" s="22" t="s">
        <v>30</v>
      </c>
      <c r="O22" s="22" t="s">
        <v>30</v>
      </c>
      <c r="P22" s="22">
        <v>840</v>
      </c>
      <c r="Q22" s="22">
        <v>80</v>
      </c>
      <c r="R22" s="22" t="s">
        <v>2823</v>
      </c>
      <c r="S22" s="14">
        <f t="shared" si="0"/>
        <v>2061</v>
      </c>
    </row>
    <row r="23" spans="1:19" ht="14.5" hidden="1" x14ac:dyDescent="0.35">
      <c r="A23" s="22" t="s">
        <v>2808</v>
      </c>
      <c r="B23" s="22" t="str">
        <f>INDEX('Plant data'!D:D,MATCH($A23,'Plant data'!$A:$A,0))</f>
        <v>Mirsarai</v>
      </c>
      <c r="C23" s="22" t="str">
        <f>INDEX('Plant data'!E:E,MATCH($A23,'Plant data'!$A:$A,0))</f>
        <v>Chittagong</v>
      </c>
      <c r="D23" s="22" t="str">
        <f>INDEX('Plant data'!F:F,MATCH($A23,'Plant data'!$A:$A,0))</f>
        <v>Bangladesh</v>
      </c>
      <c r="E23" s="22" t="s">
        <v>8879</v>
      </c>
      <c r="F23" s="22" t="s">
        <v>8855</v>
      </c>
      <c r="G23" s="24" t="s">
        <v>2810</v>
      </c>
      <c r="H23" s="22" t="s">
        <v>224</v>
      </c>
      <c r="I23" s="22" t="s">
        <v>30</v>
      </c>
      <c r="J23" s="22">
        <v>2021</v>
      </c>
      <c r="K23" s="22">
        <v>2026</v>
      </c>
      <c r="L23" s="22"/>
      <c r="M23" s="22" t="s">
        <v>30</v>
      </c>
      <c r="N23" s="22" t="s">
        <v>30</v>
      </c>
      <c r="O23" s="22" t="s">
        <v>30</v>
      </c>
      <c r="P23" s="22">
        <v>1250</v>
      </c>
      <c r="Q23" s="22">
        <v>100</v>
      </c>
      <c r="R23" s="22" t="s">
        <v>2823</v>
      </c>
      <c r="S23" s="14">
        <f t="shared" si="0"/>
        <v>2066</v>
      </c>
    </row>
    <row r="24" spans="1:19" ht="14.5" hidden="1" x14ac:dyDescent="0.35">
      <c r="A24" s="22" t="s">
        <v>5273</v>
      </c>
      <c r="B24" s="22" t="str">
        <f>INDEX('Plant data'!D:D,MATCH($A24,'Plant data'!$A:$A,0))</f>
        <v>Sitakunda</v>
      </c>
      <c r="C24" s="22" t="str">
        <f>INDEX('Plant data'!E:E,MATCH($A24,'Plant data'!$A:$A,0))</f>
        <v>Chittagong</v>
      </c>
      <c r="D24" s="22" t="str">
        <f>INDEX('Plant data'!F:F,MATCH($A24,'Plant data'!$A:$A,0))</f>
        <v>Bangladesh</v>
      </c>
      <c r="E24" s="22" t="s">
        <v>8880</v>
      </c>
      <c r="F24" s="22" t="s">
        <v>8855</v>
      </c>
      <c r="G24" s="24" t="s">
        <v>5276</v>
      </c>
      <c r="H24" s="22" t="s">
        <v>29</v>
      </c>
      <c r="I24" s="22" t="s">
        <v>30</v>
      </c>
      <c r="J24" s="22" t="s">
        <v>30</v>
      </c>
      <c r="K24" s="22">
        <v>2015</v>
      </c>
      <c r="L24" s="22">
        <v>10</v>
      </c>
      <c r="M24" s="22" t="s">
        <v>30</v>
      </c>
      <c r="N24" s="22" t="s">
        <v>30</v>
      </c>
      <c r="O24" s="22" t="s">
        <v>30</v>
      </c>
      <c r="P24" s="22">
        <v>700</v>
      </c>
      <c r="Q24" s="22" t="s">
        <v>30</v>
      </c>
      <c r="R24" s="22" t="s">
        <v>2823</v>
      </c>
      <c r="S24" s="14">
        <f t="shared" si="0"/>
        <v>2055</v>
      </c>
    </row>
    <row r="25" spans="1:19" ht="14.5" hidden="1" x14ac:dyDescent="0.35">
      <c r="A25" s="22" t="s">
        <v>5273</v>
      </c>
      <c r="B25" s="22" t="str">
        <f>INDEX('Plant data'!D:D,MATCH($A25,'Plant data'!$A:$A,0))</f>
        <v>Sitakunda</v>
      </c>
      <c r="C25" s="22" t="str">
        <f>INDEX('Plant data'!E:E,MATCH($A25,'Plant data'!$A:$A,0))</f>
        <v>Chittagong</v>
      </c>
      <c r="D25" s="22" t="str">
        <f>INDEX('Plant data'!F:F,MATCH($A25,'Plant data'!$A:$A,0))</f>
        <v>Bangladesh</v>
      </c>
      <c r="E25" s="22" t="s">
        <v>8881</v>
      </c>
      <c r="F25" s="22" t="s">
        <v>8871</v>
      </c>
      <c r="G25" s="24" t="s">
        <v>5276</v>
      </c>
      <c r="H25" s="22" t="s">
        <v>29</v>
      </c>
      <c r="I25" s="22" t="s">
        <v>30</v>
      </c>
      <c r="J25" s="22" t="s">
        <v>30</v>
      </c>
      <c r="K25" s="22">
        <v>2015</v>
      </c>
      <c r="L25" s="22">
        <v>10</v>
      </c>
      <c r="M25" s="22" t="s">
        <v>30</v>
      </c>
      <c r="N25" s="22" t="s">
        <v>30</v>
      </c>
      <c r="O25" s="22" t="s">
        <v>30</v>
      </c>
      <c r="P25" s="22">
        <v>700</v>
      </c>
      <c r="Q25" s="22" t="s">
        <v>30</v>
      </c>
      <c r="R25" s="22" t="s">
        <v>2823</v>
      </c>
      <c r="S25" s="14">
        <f t="shared" si="0"/>
        <v>2055</v>
      </c>
    </row>
    <row r="26" spans="1:19" ht="14.5" hidden="1" x14ac:dyDescent="0.35">
      <c r="A26" s="22" t="s">
        <v>5292</v>
      </c>
      <c r="B26" s="22" t="str">
        <f>INDEX('Plant data'!D:D,MATCH($A26,'Plant data'!$A:$A,0))</f>
        <v>Sitakunda</v>
      </c>
      <c r="C26" s="22" t="str">
        <f>INDEX('Plant data'!E:E,MATCH($A26,'Plant data'!$A:$A,0))</f>
        <v>Chittagong</v>
      </c>
      <c r="D26" s="22" t="str">
        <f>INDEX('Plant data'!F:F,MATCH($A26,'Plant data'!$A:$A,0))</f>
        <v>Bangladesh</v>
      </c>
      <c r="E26" s="22" t="s">
        <v>8882</v>
      </c>
      <c r="F26" s="22" t="s">
        <v>8855</v>
      </c>
      <c r="G26" s="24" t="s">
        <v>5295</v>
      </c>
      <c r="H26" s="22" t="s">
        <v>29</v>
      </c>
      <c r="I26" s="22" t="s">
        <v>30</v>
      </c>
      <c r="J26" s="22" t="s">
        <v>30</v>
      </c>
      <c r="K26" s="22" t="s">
        <v>30</v>
      </c>
      <c r="L26" s="22" t="s">
        <v>30</v>
      </c>
      <c r="M26" s="22" t="s">
        <v>30</v>
      </c>
      <c r="N26" s="22" t="s">
        <v>30</v>
      </c>
      <c r="O26" s="22" t="s">
        <v>30</v>
      </c>
      <c r="P26" s="22">
        <v>400</v>
      </c>
      <c r="Q26" s="22" t="s">
        <v>30</v>
      </c>
      <c r="R26" s="22" t="s">
        <v>2823</v>
      </c>
      <c r="S26" s="14" t="str">
        <f t="shared" si="0"/>
        <v/>
      </c>
    </row>
    <row r="27" spans="1:19" ht="14.5" hidden="1" x14ac:dyDescent="0.35">
      <c r="A27" s="22" t="s">
        <v>5292</v>
      </c>
      <c r="B27" s="22" t="str">
        <f>INDEX('Plant data'!D:D,MATCH($A27,'Plant data'!$A:$A,0))</f>
        <v>Sitakunda</v>
      </c>
      <c r="C27" s="22" t="str">
        <f>INDEX('Plant data'!E:E,MATCH($A27,'Plant data'!$A:$A,0))</f>
        <v>Chittagong</v>
      </c>
      <c r="D27" s="22" t="str">
        <f>INDEX('Plant data'!F:F,MATCH($A27,'Plant data'!$A:$A,0))</f>
        <v>Bangladesh</v>
      </c>
      <c r="E27" s="22" t="s">
        <v>8883</v>
      </c>
      <c r="F27" s="22" t="s">
        <v>8871</v>
      </c>
      <c r="G27" s="24" t="s">
        <v>5295</v>
      </c>
      <c r="H27" s="22" t="s">
        <v>29</v>
      </c>
      <c r="I27" s="22" t="s">
        <v>30</v>
      </c>
      <c r="J27" s="22" t="s">
        <v>30</v>
      </c>
      <c r="K27" s="22" t="s">
        <v>30</v>
      </c>
      <c r="L27" s="22" t="s">
        <v>30</v>
      </c>
      <c r="M27" s="22" t="s">
        <v>30</v>
      </c>
      <c r="N27" s="22" t="s">
        <v>30</v>
      </c>
      <c r="O27" s="22" t="s">
        <v>30</v>
      </c>
      <c r="P27" s="22">
        <v>400</v>
      </c>
      <c r="Q27" s="22" t="s">
        <v>30</v>
      </c>
      <c r="R27" s="22" t="s">
        <v>2823</v>
      </c>
      <c r="S27" s="14" t="str">
        <f t="shared" si="0"/>
        <v/>
      </c>
    </row>
    <row r="28" spans="1:19" ht="14.5" hidden="1" x14ac:dyDescent="0.35">
      <c r="A28" s="22" t="s">
        <v>65</v>
      </c>
      <c r="B28" s="22" t="str">
        <f>INDEX('Plant data'!D:D,MATCH($A28,'Plant data'!$A:$A,0))</f>
        <v>Gent</v>
      </c>
      <c r="C28" s="22" t="str">
        <f>INDEX('Plant data'!E:E,MATCH($A28,'Plant data'!$A:$A,0))</f>
        <v>Vlaanderen</v>
      </c>
      <c r="D28" s="22" t="str">
        <f>INDEX('Plant data'!F:F,MATCH($A28,'Plant data'!$A:$A,0))</f>
        <v>Belgium</v>
      </c>
      <c r="E28" s="22" t="s">
        <v>8884</v>
      </c>
      <c r="F28" s="22" t="s">
        <v>8855</v>
      </c>
      <c r="G28" s="24" t="s">
        <v>68</v>
      </c>
      <c r="H28" s="22" t="s">
        <v>313</v>
      </c>
      <c r="I28" s="22" t="s">
        <v>30</v>
      </c>
      <c r="J28" s="22" t="s">
        <v>30</v>
      </c>
      <c r="K28" s="22" t="s">
        <v>30</v>
      </c>
      <c r="L28" s="22" t="s">
        <v>30</v>
      </c>
      <c r="M28" s="22" t="s">
        <v>30</v>
      </c>
      <c r="N28" s="22" t="s">
        <v>30</v>
      </c>
      <c r="O28" s="22" t="s">
        <v>30</v>
      </c>
      <c r="P28" s="22">
        <v>1250</v>
      </c>
      <c r="Q28" s="22" t="s">
        <v>30</v>
      </c>
      <c r="R28" s="22" t="s">
        <v>30</v>
      </c>
      <c r="S28" s="14" t="str">
        <f t="shared" si="0"/>
        <v/>
      </c>
    </row>
    <row r="29" spans="1:19" ht="14.5" hidden="1" x14ac:dyDescent="0.35">
      <c r="A29" s="22" t="s">
        <v>65</v>
      </c>
      <c r="B29" s="22" t="str">
        <f>INDEX('Plant data'!D:D,MATCH($A29,'Plant data'!$A:$A,0))</f>
        <v>Gent</v>
      </c>
      <c r="C29" s="22" t="str">
        <f>INDEX('Plant data'!E:E,MATCH($A29,'Plant data'!$A:$A,0))</f>
        <v>Vlaanderen</v>
      </c>
      <c r="D29" s="22" t="str">
        <f>INDEX('Plant data'!F:F,MATCH($A29,'Plant data'!$A:$A,0))</f>
        <v>Belgium</v>
      </c>
      <c r="E29" s="22" t="s">
        <v>8885</v>
      </c>
      <c r="F29" s="22" t="s">
        <v>8871</v>
      </c>
      <c r="G29" s="24" t="s">
        <v>68</v>
      </c>
      <c r="H29" s="22" t="s">
        <v>313</v>
      </c>
      <c r="I29" s="22" t="s">
        <v>30</v>
      </c>
      <c r="J29" s="22" t="s">
        <v>30</v>
      </c>
      <c r="K29" s="22" t="s">
        <v>30</v>
      </c>
      <c r="L29" s="22" t="s">
        <v>30</v>
      </c>
      <c r="M29" s="22" t="s">
        <v>30</v>
      </c>
      <c r="N29" s="22" t="s">
        <v>30</v>
      </c>
      <c r="O29" s="22" t="s">
        <v>30</v>
      </c>
      <c r="P29" s="22">
        <v>1250</v>
      </c>
      <c r="Q29" s="22" t="s">
        <v>30</v>
      </c>
      <c r="R29" s="22" t="s">
        <v>30</v>
      </c>
      <c r="S29" s="14" t="str">
        <f t="shared" si="0"/>
        <v/>
      </c>
    </row>
    <row r="30" spans="1:19" ht="14.5" hidden="1" x14ac:dyDescent="0.35">
      <c r="A30" s="22" t="s">
        <v>5319</v>
      </c>
      <c r="B30" s="22" t="str">
        <f>INDEX('Plant data'!D:D,MATCH($A30,'Plant data'!$A:$A,0))</f>
        <v>Genk</v>
      </c>
      <c r="C30" s="22" t="str">
        <f>INDEX('Plant data'!E:E,MATCH($A30,'Plant data'!$A:$A,0))</f>
        <v>Limburg</v>
      </c>
      <c r="D30" s="22" t="str">
        <f>INDEX('Plant data'!F:F,MATCH($A30,'Plant data'!$A:$A,0))</f>
        <v>Belgium</v>
      </c>
      <c r="E30" s="22" t="s">
        <v>8886</v>
      </c>
      <c r="F30" s="22" t="s">
        <v>8855</v>
      </c>
      <c r="G30" s="24" t="s">
        <v>5321</v>
      </c>
      <c r="H30" s="22" t="s">
        <v>29</v>
      </c>
      <c r="I30" s="22" t="s">
        <v>30</v>
      </c>
      <c r="J30" s="22" t="s">
        <v>30</v>
      </c>
      <c r="K30" s="22" t="s">
        <v>30</v>
      </c>
      <c r="L30" s="22" t="s">
        <v>30</v>
      </c>
      <c r="M30" s="22" t="s">
        <v>30</v>
      </c>
      <c r="N30" s="22" t="s">
        <v>30</v>
      </c>
      <c r="O30" s="22" t="s">
        <v>30</v>
      </c>
      <c r="P30" s="22">
        <v>600</v>
      </c>
      <c r="Q30" s="22" t="s">
        <v>30</v>
      </c>
      <c r="R30" s="22" t="s">
        <v>2823</v>
      </c>
      <c r="S30" s="14" t="str">
        <f t="shared" si="0"/>
        <v/>
      </c>
    </row>
    <row r="31" spans="1:19" ht="14.5" hidden="1" x14ac:dyDescent="0.35">
      <c r="A31" s="22" t="s">
        <v>5319</v>
      </c>
      <c r="B31" s="22" t="str">
        <f>INDEX('Plant data'!D:D,MATCH($A31,'Plant data'!$A:$A,0))</f>
        <v>Genk</v>
      </c>
      <c r="C31" s="22" t="str">
        <f>INDEX('Plant data'!E:E,MATCH($A31,'Plant data'!$A:$A,0))</f>
        <v>Limburg</v>
      </c>
      <c r="D31" s="22" t="str">
        <f>INDEX('Plant data'!F:F,MATCH($A31,'Plant data'!$A:$A,0))</f>
        <v>Belgium</v>
      </c>
      <c r="E31" s="22" t="s">
        <v>8887</v>
      </c>
      <c r="F31" s="22" t="s">
        <v>8871</v>
      </c>
      <c r="G31" s="24" t="s">
        <v>5321</v>
      </c>
      <c r="H31" s="22" t="s">
        <v>29</v>
      </c>
      <c r="I31" s="22" t="s">
        <v>30</v>
      </c>
      <c r="J31" s="22" t="s">
        <v>30</v>
      </c>
      <c r="K31" s="22" t="s">
        <v>30</v>
      </c>
      <c r="L31" s="22" t="s">
        <v>30</v>
      </c>
      <c r="M31" s="22" t="s">
        <v>30</v>
      </c>
      <c r="N31" s="22" t="s">
        <v>30</v>
      </c>
      <c r="O31" s="22" t="s">
        <v>30</v>
      </c>
      <c r="P31" s="22">
        <v>600</v>
      </c>
      <c r="Q31" s="22" t="s">
        <v>30</v>
      </c>
      <c r="R31" s="22" t="s">
        <v>2823</v>
      </c>
      <c r="S31" s="14" t="str">
        <f t="shared" si="0"/>
        <v/>
      </c>
    </row>
    <row r="32" spans="1:19" ht="14.5" hidden="1" x14ac:dyDescent="0.35">
      <c r="A32" s="22" t="s">
        <v>5315</v>
      </c>
      <c r="B32" s="22" t="str">
        <f>INDEX('Plant data'!D:D,MATCH($A32,'Plant data'!$A:$A,0))</f>
        <v>Châtelet</v>
      </c>
      <c r="C32" s="22" t="str">
        <f>INDEX('Plant data'!E:E,MATCH($A32,'Plant data'!$A:$A,0))</f>
        <v>Wallonie</v>
      </c>
      <c r="D32" s="22" t="str">
        <f>INDEX('Plant data'!F:F,MATCH($A32,'Plant data'!$A:$A,0))</f>
        <v>Belgium</v>
      </c>
      <c r="E32" s="22" t="s">
        <v>8888</v>
      </c>
      <c r="F32" s="22" t="s">
        <v>8855</v>
      </c>
      <c r="G32" s="22" t="s">
        <v>5318</v>
      </c>
      <c r="H32" s="22" t="s">
        <v>29</v>
      </c>
      <c r="I32" s="22" t="s">
        <v>30</v>
      </c>
      <c r="J32" s="22" t="s">
        <v>30</v>
      </c>
      <c r="K32" s="22">
        <v>2004</v>
      </c>
      <c r="L32" s="22">
        <v>21</v>
      </c>
      <c r="M32" s="22" t="s">
        <v>30</v>
      </c>
      <c r="N32" s="22" t="s">
        <v>30</v>
      </c>
      <c r="O32" s="22" t="s">
        <v>30</v>
      </c>
      <c r="P32" s="22">
        <v>1000</v>
      </c>
      <c r="Q32" s="22">
        <v>160</v>
      </c>
      <c r="R32" s="22" t="s">
        <v>2823</v>
      </c>
      <c r="S32" s="14">
        <f t="shared" si="0"/>
        <v>2044</v>
      </c>
    </row>
    <row r="33" spans="1:19" ht="14.5" hidden="1" x14ac:dyDescent="0.35">
      <c r="A33" s="22" t="s">
        <v>5325</v>
      </c>
      <c r="B33" s="22" t="str">
        <f>INDEX('Plant data'!D:D,MATCH($A33,'Plant data'!$A:$A,0))</f>
        <v>Charleroi</v>
      </c>
      <c r="C33" s="22" t="str">
        <f>INDEX('Plant data'!E:E,MATCH($A33,'Plant data'!$A:$A,0))</f>
        <v>Wallonie</v>
      </c>
      <c r="D33" s="22" t="str">
        <f>INDEX('Plant data'!F:F,MATCH($A33,'Plant data'!$A:$A,0))</f>
        <v>Belgium</v>
      </c>
      <c r="E33" s="22" t="s">
        <v>8889</v>
      </c>
      <c r="F33" s="22" t="s">
        <v>8855</v>
      </c>
      <c r="G33" s="24" t="s">
        <v>5328</v>
      </c>
      <c r="H33" s="22" t="s">
        <v>29</v>
      </c>
      <c r="I33" s="22" t="s">
        <v>30</v>
      </c>
      <c r="J33" s="22" t="s">
        <v>30</v>
      </c>
      <c r="K33" s="22" t="s">
        <v>30</v>
      </c>
      <c r="L33" s="22" t="s">
        <v>30</v>
      </c>
      <c r="M33" s="22" t="s">
        <v>30</v>
      </c>
      <c r="N33" s="22" t="s">
        <v>30</v>
      </c>
      <c r="O33" s="22" t="s">
        <v>30</v>
      </c>
      <c r="P33" s="22">
        <v>800</v>
      </c>
      <c r="Q33" s="22" t="s">
        <v>30</v>
      </c>
      <c r="R33" s="22" t="s">
        <v>2823</v>
      </c>
      <c r="S33" s="14" t="str">
        <f t="shared" si="0"/>
        <v/>
      </c>
    </row>
    <row r="34" spans="1:19" ht="14.5" hidden="1" x14ac:dyDescent="0.35">
      <c r="A34" s="22" t="s">
        <v>5401</v>
      </c>
      <c r="B34" s="22" t="str">
        <f>INDEX('Plant data'!D:D,MATCH($A34,'Plant data'!$A:$A,0))</f>
        <v>Pernik</v>
      </c>
      <c r="C34" s="22" t="str">
        <f>INDEX('Plant data'!E:E,MATCH($A34,'Plant data'!$A:$A,0))</f>
        <v>Pernik</v>
      </c>
      <c r="D34" s="22" t="str">
        <f>INDEX('Plant data'!F:F,MATCH($A34,'Plant data'!$A:$A,0))</f>
        <v>Bulgaria</v>
      </c>
      <c r="E34" s="22" t="s">
        <v>8890</v>
      </c>
      <c r="F34" s="22" t="s">
        <v>8858</v>
      </c>
      <c r="G34" s="24" t="s">
        <v>5404</v>
      </c>
      <c r="H34" s="22" t="s">
        <v>29</v>
      </c>
      <c r="I34" s="22" t="s">
        <v>30</v>
      </c>
      <c r="J34" s="22" t="s">
        <v>30</v>
      </c>
      <c r="K34" s="22" t="s">
        <v>30</v>
      </c>
      <c r="L34" s="22" t="s">
        <v>30</v>
      </c>
      <c r="M34" s="22" t="s">
        <v>30</v>
      </c>
      <c r="N34" s="22" t="s">
        <v>30</v>
      </c>
      <c r="O34" s="22" t="s">
        <v>30</v>
      </c>
      <c r="P34" s="22">
        <v>700</v>
      </c>
      <c r="Q34" s="22" t="s">
        <v>30</v>
      </c>
      <c r="R34" s="22" t="s">
        <v>2823</v>
      </c>
      <c r="S34" s="14" t="str">
        <f t="shared" si="0"/>
        <v/>
      </c>
    </row>
    <row r="35" spans="1:19" ht="14.5" hidden="1" x14ac:dyDescent="0.35">
      <c r="A35" s="22" t="s">
        <v>5401</v>
      </c>
      <c r="B35" s="22" t="str">
        <f>INDEX('Plant data'!D:D,MATCH($A35,'Plant data'!$A:$A,0))</f>
        <v>Pernik</v>
      </c>
      <c r="C35" s="22" t="str">
        <f>INDEX('Plant data'!E:E,MATCH($A35,'Plant data'!$A:$A,0))</f>
        <v>Pernik</v>
      </c>
      <c r="D35" s="22" t="str">
        <f>INDEX('Plant data'!F:F,MATCH($A35,'Plant data'!$A:$A,0))</f>
        <v>Bulgaria</v>
      </c>
      <c r="E35" s="22" t="s">
        <v>8891</v>
      </c>
      <c r="F35" s="22" t="s">
        <v>8892</v>
      </c>
      <c r="G35" s="24" t="s">
        <v>5404</v>
      </c>
      <c r="H35" s="22" t="s">
        <v>29</v>
      </c>
      <c r="I35" s="22" t="s">
        <v>30</v>
      </c>
      <c r="J35" s="22" t="s">
        <v>30</v>
      </c>
      <c r="K35" s="22">
        <v>2011</v>
      </c>
      <c r="L35" s="22">
        <v>14</v>
      </c>
      <c r="M35" s="22" t="s">
        <v>30</v>
      </c>
      <c r="N35" s="22" t="s">
        <v>30</v>
      </c>
      <c r="O35" s="22" t="s">
        <v>30</v>
      </c>
      <c r="P35" s="22">
        <v>700</v>
      </c>
      <c r="Q35" s="22">
        <v>100</v>
      </c>
      <c r="R35" s="22" t="s">
        <v>2823</v>
      </c>
      <c r="S35" s="14">
        <f t="shared" si="0"/>
        <v>2051</v>
      </c>
    </row>
    <row r="36" spans="1:19" ht="14.5" hidden="1" x14ac:dyDescent="0.35">
      <c r="A36" s="22" t="s">
        <v>2812</v>
      </c>
      <c r="B36" s="22" t="str">
        <f>INDEX('Plant data'!D:D,MATCH($A36,'Plant data'!$A:$A,0))</f>
        <v>Al Hidd</v>
      </c>
      <c r="C36" s="22" t="str">
        <f>INDEX('Plant data'!E:E,MATCH($A36,'Plant data'!$A:$A,0))</f>
        <v>Muharraq</v>
      </c>
      <c r="D36" s="22" t="str">
        <f>INDEX('Plant data'!F:F,MATCH($A36,'Plant data'!$A:$A,0))</f>
        <v>Bahrain</v>
      </c>
      <c r="E36" s="22" t="s">
        <v>8893</v>
      </c>
      <c r="F36" s="22" t="s">
        <v>8855</v>
      </c>
      <c r="G36" s="24" t="s">
        <v>2814</v>
      </c>
      <c r="H36" s="22" t="s">
        <v>29</v>
      </c>
      <c r="I36" s="22" t="s">
        <v>30</v>
      </c>
      <c r="J36" s="22" t="s">
        <v>30</v>
      </c>
      <c r="K36" s="22" t="s">
        <v>30</v>
      </c>
      <c r="L36" s="22" t="s">
        <v>30</v>
      </c>
      <c r="M36" s="22" t="s">
        <v>30</v>
      </c>
      <c r="N36" s="22" t="s">
        <v>30</v>
      </c>
      <c r="O36" s="22" t="s">
        <v>30</v>
      </c>
      <c r="P36" s="22">
        <v>1265</v>
      </c>
      <c r="Q36" s="22" t="s">
        <v>30</v>
      </c>
      <c r="R36" s="22" t="s">
        <v>31</v>
      </c>
      <c r="S36" s="14" t="str">
        <f t="shared" si="0"/>
        <v/>
      </c>
    </row>
    <row r="37" spans="1:19" ht="14.5" hidden="1" x14ac:dyDescent="0.35">
      <c r="A37" s="22" t="s">
        <v>80</v>
      </c>
      <c r="B37" s="22" t="str">
        <f>INDEX('Plant data'!D:D,MATCH($A37,'Plant data'!$A:$A,0))</f>
        <v>João Monlevade</v>
      </c>
      <c r="C37" s="22" t="str">
        <f>INDEX('Plant data'!E:E,MATCH($A37,'Plant data'!$A:$A,0))</f>
        <v>Minas Gerais</v>
      </c>
      <c r="D37" s="22" t="str">
        <f>INDEX('Plant data'!F:F,MATCH($A37,'Plant data'!$A:$A,0))</f>
        <v>Brazil</v>
      </c>
      <c r="E37" s="22" t="s">
        <v>8894</v>
      </c>
      <c r="F37" s="22" t="s">
        <v>8855</v>
      </c>
      <c r="G37" s="24" t="s">
        <v>82</v>
      </c>
      <c r="H37" s="22" t="s">
        <v>64</v>
      </c>
      <c r="I37" s="22" t="s">
        <v>30</v>
      </c>
      <c r="J37" s="22">
        <v>2021</v>
      </c>
      <c r="K37" s="22">
        <v>2026</v>
      </c>
      <c r="L37" s="22"/>
      <c r="M37" s="22" t="s">
        <v>30</v>
      </c>
      <c r="N37" s="22" t="s">
        <v>30</v>
      </c>
      <c r="O37" s="22" t="s">
        <v>30</v>
      </c>
      <c r="P37" s="22">
        <v>1000</v>
      </c>
      <c r="Q37" s="22" t="s">
        <v>30</v>
      </c>
      <c r="R37" s="22" t="s">
        <v>2823</v>
      </c>
      <c r="S37" s="14">
        <f t="shared" si="0"/>
        <v>2066</v>
      </c>
    </row>
    <row r="38" spans="1:19" ht="14.5" hidden="1" x14ac:dyDescent="0.35">
      <c r="A38" s="22" t="s">
        <v>5349</v>
      </c>
      <c r="B38" s="22" t="str">
        <f>INDEX('Plant data'!D:D,MATCH($A38,'Plant data'!$A:$A,0))</f>
        <v>Resende</v>
      </c>
      <c r="C38" s="22" t="str">
        <f>INDEX('Plant data'!E:E,MATCH($A38,'Plant data'!$A:$A,0))</f>
        <v>Rio de Janeiro</v>
      </c>
      <c r="D38" s="22" t="str">
        <f>INDEX('Plant data'!F:F,MATCH($A38,'Plant data'!$A:$A,0))</f>
        <v>Brazil</v>
      </c>
      <c r="E38" s="22" t="s">
        <v>8895</v>
      </c>
      <c r="F38" s="22" t="s">
        <v>8855</v>
      </c>
      <c r="G38" s="24" t="s">
        <v>5351</v>
      </c>
      <c r="H38" s="22" t="s">
        <v>29</v>
      </c>
      <c r="I38" s="22" t="s">
        <v>30</v>
      </c>
      <c r="J38" s="22" t="s">
        <v>30</v>
      </c>
      <c r="K38" s="22">
        <v>2009</v>
      </c>
      <c r="L38" s="22">
        <v>16</v>
      </c>
      <c r="M38" s="22" t="s">
        <v>30</v>
      </c>
      <c r="N38" s="22" t="s">
        <v>30</v>
      </c>
      <c r="O38" s="22" t="s">
        <v>30</v>
      </c>
      <c r="P38" s="22">
        <v>1000</v>
      </c>
      <c r="Q38" s="22" t="s">
        <v>30</v>
      </c>
      <c r="R38" s="22" t="s">
        <v>2823</v>
      </c>
      <c r="S38" s="14">
        <f t="shared" si="0"/>
        <v>2049</v>
      </c>
    </row>
    <row r="39" spans="1:19" ht="14.5" hidden="1" x14ac:dyDescent="0.35">
      <c r="A39" s="22" t="s">
        <v>92</v>
      </c>
      <c r="B39" s="22" t="str">
        <f>INDEX('Plant data'!D:D,MATCH($A39,'Plant data'!$A:$A,0))</f>
        <v>Volta Redonda</v>
      </c>
      <c r="C39" s="22" t="str">
        <f>INDEX('Plant data'!E:E,MATCH($A39,'Plant data'!$A:$A,0))</f>
        <v>Rio de Janeiro</v>
      </c>
      <c r="D39" s="22" t="str">
        <f>INDEX('Plant data'!F:F,MATCH($A39,'Plant data'!$A:$A,0))</f>
        <v>Brazil</v>
      </c>
      <c r="E39" s="22" t="s">
        <v>8896</v>
      </c>
      <c r="F39" s="22" t="s">
        <v>8855</v>
      </c>
      <c r="G39" s="24" t="s">
        <v>94</v>
      </c>
      <c r="H39" s="22" t="s">
        <v>29</v>
      </c>
      <c r="I39" s="22" t="s">
        <v>30</v>
      </c>
      <c r="J39" s="22" t="s">
        <v>30</v>
      </c>
      <c r="K39" s="22">
        <v>2013</v>
      </c>
      <c r="L39" s="22">
        <v>12</v>
      </c>
      <c r="M39" s="22" t="s">
        <v>30</v>
      </c>
      <c r="N39" s="22" t="s">
        <v>30</v>
      </c>
      <c r="O39" s="22" t="s">
        <v>30</v>
      </c>
      <c r="P39" s="22">
        <v>500</v>
      </c>
      <c r="Q39" s="22">
        <v>56</v>
      </c>
      <c r="R39" s="22" t="s">
        <v>2823</v>
      </c>
      <c r="S39" s="14">
        <f t="shared" si="0"/>
        <v>2053</v>
      </c>
    </row>
    <row r="40" spans="1:19" ht="14.5" hidden="1" x14ac:dyDescent="0.35">
      <c r="A40" s="22" t="s">
        <v>5346</v>
      </c>
      <c r="B40" s="22" t="str">
        <f>INDEX('Plant data'!D:D,MATCH($A40,'Plant data'!$A:$A,0))</f>
        <v>Piracicaba</v>
      </c>
      <c r="C40" s="22" t="str">
        <f>INDEX('Plant data'!E:E,MATCH($A40,'Plant data'!$A:$A,0))</f>
        <v>São Paulo</v>
      </c>
      <c r="D40" s="22" t="str">
        <f>INDEX('Plant data'!F:F,MATCH($A40,'Plant data'!$A:$A,0))</f>
        <v>Brazil</v>
      </c>
      <c r="E40" s="22" t="s">
        <v>8897</v>
      </c>
      <c r="F40" s="22" t="s">
        <v>8855</v>
      </c>
      <c r="G40" s="24" t="s">
        <v>5348</v>
      </c>
      <c r="H40" s="22" t="s">
        <v>29</v>
      </c>
      <c r="I40" s="22" t="s">
        <v>30</v>
      </c>
      <c r="J40" s="22" t="s">
        <v>30</v>
      </c>
      <c r="K40" s="22">
        <v>2004</v>
      </c>
      <c r="L40" s="22">
        <v>21</v>
      </c>
      <c r="M40" s="22" t="s">
        <v>30</v>
      </c>
      <c r="N40" s="22" t="s">
        <v>30</v>
      </c>
      <c r="O40" s="22" t="s">
        <v>30</v>
      </c>
      <c r="P40" s="22">
        <v>1100</v>
      </c>
      <c r="Q40" s="22">
        <v>130</v>
      </c>
      <c r="R40" s="22" t="s">
        <v>2823</v>
      </c>
      <c r="S40" s="14">
        <f t="shared" si="0"/>
        <v>2044</v>
      </c>
    </row>
    <row r="41" spans="1:19" ht="14.5" hidden="1" x14ac:dyDescent="0.35">
      <c r="A41" s="22" t="s">
        <v>5363</v>
      </c>
      <c r="B41" s="22" t="str">
        <f>INDEX('Plant data'!D:D,MATCH($A41,'Plant data'!$A:$A,0))</f>
        <v>Santa Cruz</v>
      </c>
      <c r="C41" s="22" t="str">
        <f>INDEX('Plant data'!E:E,MATCH($A41,'Plant data'!$A:$A,0))</f>
        <v>Rio de Janeiro</v>
      </c>
      <c r="D41" s="22" t="str">
        <f>INDEX('Plant data'!F:F,MATCH($A41,'Plant data'!$A:$A,0))</f>
        <v>Brazil</v>
      </c>
      <c r="E41" s="22" t="s">
        <v>8898</v>
      </c>
      <c r="F41" s="22" t="s">
        <v>8855</v>
      </c>
      <c r="G41" s="24" t="s">
        <v>5366</v>
      </c>
      <c r="H41" s="22" t="s">
        <v>29</v>
      </c>
      <c r="I41" s="22" t="s">
        <v>30</v>
      </c>
      <c r="J41" s="22" t="s">
        <v>30</v>
      </c>
      <c r="K41" s="22">
        <v>1980</v>
      </c>
      <c r="L41" s="22">
        <v>45</v>
      </c>
      <c r="M41" s="22" t="s">
        <v>30</v>
      </c>
      <c r="N41" s="22" t="s">
        <v>30</v>
      </c>
      <c r="O41" s="22" t="s">
        <v>30</v>
      </c>
      <c r="P41" s="22">
        <v>468</v>
      </c>
      <c r="Q41" s="22">
        <v>100</v>
      </c>
      <c r="R41" s="22" t="s">
        <v>2823</v>
      </c>
      <c r="S41" s="14">
        <f t="shared" si="0"/>
        <v>2020</v>
      </c>
    </row>
    <row r="42" spans="1:19" ht="14.5" hidden="1" x14ac:dyDescent="0.35">
      <c r="A42" s="22" t="s">
        <v>5363</v>
      </c>
      <c r="B42" s="22" t="str">
        <f>INDEX('Plant data'!D:D,MATCH($A42,'Plant data'!$A:$A,0))</f>
        <v>Santa Cruz</v>
      </c>
      <c r="C42" s="22" t="str">
        <f>INDEX('Plant data'!E:E,MATCH($A42,'Plant data'!$A:$A,0))</f>
        <v>Rio de Janeiro</v>
      </c>
      <c r="D42" s="22" t="str">
        <f>INDEX('Plant data'!F:F,MATCH($A42,'Plant data'!$A:$A,0))</f>
        <v>Brazil</v>
      </c>
      <c r="E42" s="22" t="s">
        <v>8899</v>
      </c>
      <c r="F42" s="22" t="s">
        <v>8871</v>
      </c>
      <c r="G42" s="24" t="s">
        <v>5366</v>
      </c>
      <c r="H42" s="22" t="s">
        <v>29</v>
      </c>
      <c r="I42" s="22" t="s">
        <v>30</v>
      </c>
      <c r="J42" s="22" t="s">
        <v>30</v>
      </c>
      <c r="K42" s="22">
        <v>1982</v>
      </c>
      <c r="L42" s="22">
        <v>43</v>
      </c>
      <c r="M42" s="22" t="s">
        <v>30</v>
      </c>
      <c r="N42" s="22" t="s">
        <v>30</v>
      </c>
      <c r="O42" s="22" t="s">
        <v>30</v>
      </c>
      <c r="P42" s="22">
        <v>468</v>
      </c>
      <c r="Q42" s="22">
        <v>100</v>
      </c>
      <c r="R42" s="22" t="s">
        <v>2823</v>
      </c>
      <c r="S42" s="14">
        <f t="shared" si="0"/>
        <v>2022</v>
      </c>
    </row>
    <row r="43" spans="1:19" ht="14.5" hidden="1" x14ac:dyDescent="0.35">
      <c r="A43" s="22" t="s">
        <v>104</v>
      </c>
      <c r="B43" s="22" t="str">
        <f>INDEX('Plant data'!D:D,MATCH($A43,'Plant data'!$A:$A,0))</f>
        <v>Jeceaba</v>
      </c>
      <c r="C43" s="22" t="str">
        <f>INDEX('Plant data'!E:E,MATCH($A43,'Plant data'!$A:$A,0))</f>
        <v>Minas Gerais</v>
      </c>
      <c r="D43" s="22" t="str">
        <f>INDEX('Plant data'!F:F,MATCH($A43,'Plant data'!$A:$A,0))</f>
        <v>Brazil</v>
      </c>
      <c r="E43" s="22" t="s">
        <v>8900</v>
      </c>
      <c r="F43" s="22" t="s">
        <v>8855</v>
      </c>
      <c r="G43" s="24" t="s">
        <v>106</v>
      </c>
      <c r="H43" s="22" t="s">
        <v>29</v>
      </c>
      <c r="I43" s="22" t="s">
        <v>30</v>
      </c>
      <c r="J43" s="22" t="s">
        <v>30</v>
      </c>
      <c r="K43" s="22">
        <v>2011</v>
      </c>
      <c r="L43" s="22">
        <v>14</v>
      </c>
      <c r="M43" s="22" t="s">
        <v>30</v>
      </c>
      <c r="N43" s="22" t="s">
        <v>30</v>
      </c>
      <c r="O43" s="22" t="s">
        <v>30</v>
      </c>
      <c r="P43" s="22">
        <v>1000</v>
      </c>
      <c r="Q43" s="22">
        <v>200</v>
      </c>
      <c r="R43" s="22" t="s">
        <v>2823</v>
      </c>
      <c r="S43" s="14">
        <f t="shared" si="0"/>
        <v>2051</v>
      </c>
    </row>
    <row r="44" spans="1:19" ht="14.5" hidden="1" x14ac:dyDescent="0.35">
      <c r="A44" s="22" t="s">
        <v>108</v>
      </c>
      <c r="B44" s="22" t="str">
        <f>INDEX('Plant data'!D:D,MATCH($A44,'Plant data'!$A:$A,0))</f>
        <v>Juiz de Fora</v>
      </c>
      <c r="C44" s="22" t="str">
        <f>INDEX('Plant data'!E:E,MATCH($A44,'Plant data'!$A:$A,0))</f>
        <v>Minas Gerais</v>
      </c>
      <c r="D44" s="22" t="str">
        <f>INDEX('Plant data'!F:F,MATCH($A44,'Plant data'!$A:$A,0))</f>
        <v>Brazil</v>
      </c>
      <c r="E44" s="22" t="s">
        <v>8901</v>
      </c>
      <c r="F44" s="22" t="s">
        <v>8855</v>
      </c>
      <c r="G44" s="24" t="s">
        <v>110</v>
      </c>
      <c r="H44" s="22" t="s">
        <v>29</v>
      </c>
      <c r="I44" s="22" t="s">
        <v>30</v>
      </c>
      <c r="J44" s="22" t="s">
        <v>30</v>
      </c>
      <c r="K44" s="22">
        <v>1984</v>
      </c>
      <c r="L44" s="22">
        <v>41</v>
      </c>
      <c r="M44" s="22" t="s">
        <v>30</v>
      </c>
      <c r="N44" s="22" t="s">
        <v>30</v>
      </c>
      <c r="O44" s="22" t="s">
        <v>30</v>
      </c>
      <c r="P44" s="22">
        <v>1100</v>
      </c>
      <c r="Q44" s="22" t="s">
        <v>30</v>
      </c>
      <c r="R44" s="22" t="s">
        <v>2823</v>
      </c>
      <c r="S44" s="14">
        <f t="shared" si="0"/>
        <v>2024</v>
      </c>
    </row>
    <row r="45" spans="1:19" ht="14.5" hidden="1" x14ac:dyDescent="0.35">
      <c r="A45" s="22" t="s">
        <v>108</v>
      </c>
      <c r="B45" s="22" t="str">
        <f>INDEX('Plant data'!D:D,MATCH($A45,'Plant data'!$A:$A,0))</f>
        <v>Juiz de Fora</v>
      </c>
      <c r="C45" s="22" t="str">
        <f>INDEX('Plant data'!E:E,MATCH($A45,'Plant data'!$A:$A,0))</f>
        <v>Minas Gerais</v>
      </c>
      <c r="D45" s="22" t="str">
        <f>INDEX('Plant data'!F:F,MATCH($A45,'Plant data'!$A:$A,0))</f>
        <v>Brazil</v>
      </c>
      <c r="E45" s="22" t="s">
        <v>8902</v>
      </c>
      <c r="F45" s="22" t="s">
        <v>8871</v>
      </c>
      <c r="G45" s="24" t="s">
        <v>110</v>
      </c>
      <c r="H45" s="22" t="s">
        <v>64</v>
      </c>
      <c r="I45" s="22" t="s">
        <v>30</v>
      </c>
      <c r="J45" s="22" t="s">
        <v>30</v>
      </c>
      <c r="K45" s="22" t="s">
        <v>30</v>
      </c>
      <c r="L45" s="22" t="s">
        <v>30</v>
      </c>
      <c r="M45" s="22" t="s">
        <v>30</v>
      </c>
      <c r="N45" s="22" t="s">
        <v>30</v>
      </c>
      <c r="O45" s="22">
        <v>2019</v>
      </c>
      <c r="P45" s="22">
        <v>200</v>
      </c>
      <c r="Q45" s="22" t="s">
        <v>30</v>
      </c>
      <c r="R45" s="22" t="s">
        <v>30</v>
      </c>
      <c r="S45" s="14" t="str">
        <f t="shared" si="0"/>
        <v/>
      </c>
    </row>
    <row r="46" spans="1:19" ht="14.5" hidden="1" x14ac:dyDescent="0.35">
      <c r="A46" s="22" t="s">
        <v>5375</v>
      </c>
      <c r="B46" s="22" t="str">
        <f>INDEX('Plant data'!D:D,MATCH($A46,'Plant data'!$A:$A,0))</f>
        <v>Araçariguama</v>
      </c>
      <c r="C46" s="22" t="str">
        <f>INDEX('Plant data'!E:E,MATCH($A46,'Plant data'!$A:$A,0))</f>
        <v>São Paulo</v>
      </c>
      <c r="D46" s="22" t="str">
        <f>INDEX('Plant data'!F:F,MATCH($A46,'Plant data'!$A:$A,0))</f>
        <v>Brazil</v>
      </c>
      <c r="E46" s="22" t="s">
        <v>8903</v>
      </c>
      <c r="F46" s="22" t="s">
        <v>8855</v>
      </c>
      <c r="G46" s="22" t="s">
        <v>5377</v>
      </c>
      <c r="H46" s="22" t="s">
        <v>29</v>
      </c>
      <c r="I46" s="22" t="s">
        <v>30</v>
      </c>
      <c r="J46" s="22" t="s">
        <v>30</v>
      </c>
      <c r="K46" s="22" t="s">
        <v>30</v>
      </c>
      <c r="L46" s="22" t="s">
        <v>30</v>
      </c>
      <c r="M46" s="22" t="s">
        <v>30</v>
      </c>
      <c r="N46" s="22" t="s">
        <v>30</v>
      </c>
      <c r="O46" s="22" t="s">
        <v>30</v>
      </c>
      <c r="P46" s="22">
        <v>950</v>
      </c>
      <c r="Q46" s="22">
        <v>108</v>
      </c>
      <c r="R46" s="22" t="s">
        <v>2823</v>
      </c>
      <c r="S46" s="14" t="str">
        <f t="shared" si="0"/>
        <v/>
      </c>
    </row>
    <row r="47" spans="1:19" ht="14.5" hidden="1" x14ac:dyDescent="0.35">
      <c r="A47" s="22" t="s">
        <v>5368</v>
      </c>
      <c r="B47" s="22" t="str">
        <f>INDEX('Plant data'!D:D,MATCH($A47,'Plant data'!$A:$A,0))</f>
        <v>Araucária</v>
      </c>
      <c r="C47" s="22" t="str">
        <f>INDEX('Plant data'!E:E,MATCH($A47,'Plant data'!$A:$A,0))</f>
        <v>Paraná</v>
      </c>
      <c r="D47" s="22" t="str">
        <f>INDEX('Plant data'!F:F,MATCH($A47,'Plant data'!$A:$A,0))</f>
        <v>Brazil</v>
      </c>
      <c r="E47" s="22" t="s">
        <v>8904</v>
      </c>
      <c r="F47" s="22" t="s">
        <v>8855</v>
      </c>
      <c r="G47" s="22" t="s">
        <v>5370</v>
      </c>
      <c r="H47" s="22" t="s">
        <v>53</v>
      </c>
      <c r="I47" s="22" t="s">
        <v>30</v>
      </c>
      <c r="J47" s="22" t="s">
        <v>30</v>
      </c>
      <c r="K47" s="22">
        <v>1982</v>
      </c>
      <c r="L47" s="22">
        <v>43</v>
      </c>
      <c r="M47" s="22" t="s">
        <v>30</v>
      </c>
      <c r="N47" s="22" t="s">
        <v>30</v>
      </c>
      <c r="O47" s="22" t="s">
        <v>30</v>
      </c>
      <c r="P47" s="22">
        <v>420</v>
      </c>
      <c r="Q47" s="22">
        <v>80</v>
      </c>
      <c r="R47" s="22" t="s">
        <v>2823</v>
      </c>
      <c r="S47" s="14">
        <f t="shared" si="0"/>
        <v>2022</v>
      </c>
    </row>
    <row r="48" spans="1:19" ht="14.5" hidden="1" x14ac:dyDescent="0.35">
      <c r="A48" s="22" t="s">
        <v>5368</v>
      </c>
      <c r="B48" s="22" t="str">
        <f>INDEX('Plant data'!D:D,MATCH($A48,'Plant data'!$A:$A,0))</f>
        <v>Araucária</v>
      </c>
      <c r="C48" s="22" t="str">
        <f>INDEX('Plant data'!E:E,MATCH($A48,'Plant data'!$A:$A,0))</f>
        <v>Paraná</v>
      </c>
      <c r="D48" s="22" t="str">
        <f>INDEX('Plant data'!F:F,MATCH($A48,'Plant data'!$A:$A,0))</f>
        <v>Brazil</v>
      </c>
      <c r="E48" s="22" t="s">
        <v>8905</v>
      </c>
      <c r="F48" s="22" t="s">
        <v>8871</v>
      </c>
      <c r="G48" s="22" t="s">
        <v>5370</v>
      </c>
      <c r="H48" s="22" t="s">
        <v>190</v>
      </c>
      <c r="I48" s="22" t="s">
        <v>30</v>
      </c>
      <c r="J48" s="22" t="s">
        <v>30</v>
      </c>
      <c r="K48" s="22" t="s">
        <v>30</v>
      </c>
      <c r="L48" s="22" t="s">
        <v>30</v>
      </c>
      <c r="M48" s="22" t="s">
        <v>30</v>
      </c>
      <c r="N48" s="22">
        <v>2020</v>
      </c>
      <c r="O48" s="22">
        <v>2021</v>
      </c>
      <c r="P48" s="22">
        <v>120</v>
      </c>
      <c r="Q48" s="22" t="s">
        <v>30</v>
      </c>
      <c r="R48" s="22" t="s">
        <v>30</v>
      </c>
      <c r="S48" s="14" t="str">
        <f t="shared" si="0"/>
        <v/>
      </c>
    </row>
    <row r="49" spans="1:19" ht="14.5" hidden="1" x14ac:dyDescent="0.35">
      <c r="A49" s="22" t="s">
        <v>5338</v>
      </c>
      <c r="B49" s="22" t="str">
        <f>INDEX('Plant data'!D:D,MATCH($A49,'Plant data'!$A:$A,0))</f>
        <v>Barra Mansa</v>
      </c>
      <c r="C49" s="22" t="str">
        <f>INDEX('Plant data'!E:E,MATCH($A49,'Plant data'!$A:$A,0))</f>
        <v>Rio de Janeiro</v>
      </c>
      <c r="D49" s="22" t="str">
        <f>INDEX('Plant data'!F:F,MATCH($A49,'Plant data'!$A:$A,0))</f>
        <v>Brazil</v>
      </c>
      <c r="E49" s="22" t="s">
        <v>8906</v>
      </c>
      <c r="F49" s="22" t="s">
        <v>8858</v>
      </c>
      <c r="G49" s="24" t="s">
        <v>5341</v>
      </c>
      <c r="H49" s="22" t="s">
        <v>29</v>
      </c>
      <c r="I49" s="22" t="s">
        <v>30</v>
      </c>
      <c r="J49" s="22" t="s">
        <v>30</v>
      </c>
      <c r="K49" s="22">
        <v>1980</v>
      </c>
      <c r="L49" s="22">
        <v>45</v>
      </c>
      <c r="M49" s="22" t="s">
        <v>30</v>
      </c>
      <c r="N49" s="22" t="s">
        <v>30</v>
      </c>
      <c r="O49" s="22" t="s">
        <v>30</v>
      </c>
      <c r="P49" s="22">
        <v>400</v>
      </c>
      <c r="Q49" s="22">
        <v>50</v>
      </c>
      <c r="R49" s="22" t="s">
        <v>2823</v>
      </c>
      <c r="S49" s="14">
        <f t="shared" si="0"/>
        <v>2020</v>
      </c>
    </row>
    <row r="50" spans="1:19" ht="14.5" hidden="1" x14ac:dyDescent="0.35">
      <c r="A50" s="22" t="s">
        <v>5338</v>
      </c>
      <c r="B50" s="22" t="str">
        <f>INDEX('Plant data'!D:D,MATCH($A50,'Plant data'!$A:$A,0))</f>
        <v>Barra Mansa</v>
      </c>
      <c r="C50" s="22" t="str">
        <f>INDEX('Plant data'!E:E,MATCH($A50,'Plant data'!$A:$A,0))</f>
        <v>Rio de Janeiro</v>
      </c>
      <c r="D50" s="22" t="str">
        <f>INDEX('Plant data'!F:F,MATCH($A50,'Plant data'!$A:$A,0))</f>
        <v>Brazil</v>
      </c>
      <c r="E50" s="22" t="s">
        <v>8907</v>
      </c>
      <c r="F50" s="22" t="s">
        <v>8860</v>
      </c>
      <c r="G50" s="24" t="s">
        <v>5341</v>
      </c>
      <c r="H50" s="22" t="s">
        <v>29</v>
      </c>
      <c r="I50" s="22" t="s">
        <v>30</v>
      </c>
      <c r="J50" s="22" t="s">
        <v>30</v>
      </c>
      <c r="K50" s="22">
        <v>1980</v>
      </c>
      <c r="L50" s="22">
        <v>45</v>
      </c>
      <c r="M50" s="22" t="s">
        <v>30</v>
      </c>
      <c r="N50" s="22" t="s">
        <v>30</v>
      </c>
      <c r="O50" s="22" t="s">
        <v>30</v>
      </c>
      <c r="P50" s="22">
        <v>400</v>
      </c>
      <c r="Q50" s="22">
        <v>50</v>
      </c>
      <c r="R50" s="22" t="s">
        <v>2823</v>
      </c>
      <c r="S50" s="14">
        <f t="shared" si="0"/>
        <v>2020</v>
      </c>
    </row>
    <row r="51" spans="1:19" ht="14.5" hidden="1" x14ac:dyDescent="0.35">
      <c r="A51" s="22" t="s">
        <v>5382</v>
      </c>
      <c r="B51" s="22" t="str">
        <f>INDEX('Plant data'!D:D,MATCH($A51,'Plant data'!$A:$A,0))</f>
        <v>Pindamonhangaba</v>
      </c>
      <c r="C51" s="22" t="str">
        <f>INDEX('Plant data'!E:E,MATCH($A51,'Plant data'!$A:$A,0))</f>
        <v>São Paulo</v>
      </c>
      <c r="D51" s="22" t="str">
        <f>INDEX('Plant data'!F:F,MATCH($A51,'Plant data'!$A:$A,0))</f>
        <v>Brazil</v>
      </c>
      <c r="E51" s="22" t="s">
        <v>8908</v>
      </c>
      <c r="F51" s="22" t="s">
        <v>8855</v>
      </c>
      <c r="G51" s="24" t="s">
        <v>5384</v>
      </c>
      <c r="H51" s="22" t="s">
        <v>29</v>
      </c>
      <c r="I51" s="22" t="s">
        <v>30</v>
      </c>
      <c r="J51" s="22" t="s">
        <v>30</v>
      </c>
      <c r="K51" s="22" t="s">
        <v>30</v>
      </c>
      <c r="L51" s="22" t="s">
        <v>30</v>
      </c>
      <c r="M51" s="22" t="s">
        <v>30</v>
      </c>
      <c r="N51" s="22" t="s">
        <v>30</v>
      </c>
      <c r="O51" s="22" t="s">
        <v>30</v>
      </c>
      <c r="P51" s="22">
        <v>500</v>
      </c>
      <c r="Q51" s="22">
        <v>65</v>
      </c>
      <c r="R51" s="22" t="s">
        <v>2823</v>
      </c>
      <c r="S51" s="14" t="str">
        <f t="shared" si="0"/>
        <v/>
      </c>
    </row>
    <row r="52" spans="1:19" ht="14.5" hidden="1" x14ac:dyDescent="0.35">
      <c r="A52" s="22" t="s">
        <v>5382</v>
      </c>
      <c r="B52" s="22" t="str">
        <f>INDEX('Plant data'!D:D,MATCH($A52,'Plant data'!$A:$A,0))</f>
        <v>Pindamonhangaba</v>
      </c>
      <c r="C52" s="22" t="str">
        <f>INDEX('Plant data'!E:E,MATCH($A52,'Plant data'!$A:$A,0))</f>
        <v>São Paulo</v>
      </c>
      <c r="D52" s="22" t="str">
        <f>INDEX('Plant data'!F:F,MATCH($A52,'Plant data'!$A:$A,0))</f>
        <v>Brazil</v>
      </c>
      <c r="E52" s="22" t="s">
        <v>8909</v>
      </c>
      <c r="F52" s="22" t="s">
        <v>8871</v>
      </c>
      <c r="G52" s="24" t="s">
        <v>5384</v>
      </c>
      <c r="H52" s="22" t="s">
        <v>224</v>
      </c>
      <c r="I52" s="22" t="s">
        <v>30</v>
      </c>
      <c r="J52" s="26">
        <v>44713</v>
      </c>
      <c r="K52" s="22">
        <v>2025</v>
      </c>
      <c r="L52" s="22">
        <v>0</v>
      </c>
      <c r="M52" s="22" t="s">
        <v>30</v>
      </c>
      <c r="N52" s="22" t="s">
        <v>30</v>
      </c>
      <c r="O52" s="22" t="s">
        <v>30</v>
      </c>
      <c r="P52" s="22">
        <v>500</v>
      </c>
      <c r="Q52" s="22" t="s">
        <v>30</v>
      </c>
      <c r="R52" s="22" t="s">
        <v>2823</v>
      </c>
      <c r="S52" s="14">
        <f t="shared" si="0"/>
        <v>2065</v>
      </c>
    </row>
    <row r="53" spans="1:19" ht="14.5" hidden="1" x14ac:dyDescent="0.35">
      <c r="A53" s="22" t="s">
        <v>5378</v>
      </c>
      <c r="B53" s="22" t="str">
        <f>INDEX('Plant data'!D:D,MATCH($A53,'Plant data'!$A:$A,0))</f>
        <v>Cariacica</v>
      </c>
      <c r="C53" s="22" t="str">
        <f>INDEX('Plant data'!E:E,MATCH($A53,'Plant data'!$A:$A,0))</f>
        <v>Espírito Santo</v>
      </c>
      <c r="D53" s="22" t="str">
        <f>INDEX('Plant data'!F:F,MATCH($A53,'Plant data'!$A:$A,0))</f>
        <v>Brazil</v>
      </c>
      <c r="E53" s="22" t="s">
        <v>8910</v>
      </c>
      <c r="F53" s="22" t="s">
        <v>8855</v>
      </c>
      <c r="G53" s="24" t="s">
        <v>5381</v>
      </c>
      <c r="H53" s="22" t="s">
        <v>29</v>
      </c>
      <c r="I53" s="22" t="s">
        <v>30</v>
      </c>
      <c r="J53" s="22" t="s">
        <v>30</v>
      </c>
      <c r="K53" s="22">
        <v>1984</v>
      </c>
      <c r="L53" s="22">
        <v>41</v>
      </c>
      <c r="M53" s="22" t="s">
        <v>30</v>
      </c>
      <c r="N53" s="22" t="s">
        <v>30</v>
      </c>
      <c r="O53" s="22" t="s">
        <v>30</v>
      </c>
      <c r="P53" s="22">
        <v>600</v>
      </c>
      <c r="Q53" s="22">
        <v>80</v>
      </c>
      <c r="R53" s="22" t="s">
        <v>2823</v>
      </c>
      <c r="S53" s="14">
        <f t="shared" si="0"/>
        <v>2024</v>
      </c>
    </row>
    <row r="54" spans="1:19" ht="14.5" hidden="1" x14ac:dyDescent="0.35">
      <c r="A54" s="22" t="s">
        <v>5378</v>
      </c>
      <c r="B54" s="22" t="str">
        <f>INDEX('Plant data'!D:D,MATCH($A54,'Plant data'!$A:$A,0))</f>
        <v>Cariacica</v>
      </c>
      <c r="C54" s="22" t="str">
        <f>INDEX('Plant data'!E:E,MATCH($A54,'Plant data'!$A:$A,0))</f>
        <v>Espírito Santo</v>
      </c>
      <c r="D54" s="22" t="str">
        <f>INDEX('Plant data'!F:F,MATCH($A54,'Plant data'!$A:$A,0))</f>
        <v>Brazil</v>
      </c>
      <c r="E54" s="22" t="s">
        <v>8911</v>
      </c>
      <c r="F54" s="22" t="s">
        <v>8871</v>
      </c>
      <c r="G54" s="24" t="s">
        <v>5381</v>
      </c>
      <c r="H54" s="22" t="s">
        <v>313</v>
      </c>
      <c r="I54" s="22">
        <v>2020</v>
      </c>
      <c r="J54" s="22" t="s">
        <v>30</v>
      </c>
      <c r="K54" s="22">
        <v>2025</v>
      </c>
      <c r="L54" s="22">
        <v>0</v>
      </c>
      <c r="M54" s="22" t="s">
        <v>30</v>
      </c>
      <c r="N54" s="22" t="s">
        <v>30</v>
      </c>
      <c r="O54" s="22" t="s">
        <v>30</v>
      </c>
      <c r="P54" s="22">
        <v>200</v>
      </c>
      <c r="Q54" s="22" t="s">
        <v>30</v>
      </c>
      <c r="R54" s="22" t="s">
        <v>2823</v>
      </c>
      <c r="S54" s="14">
        <f t="shared" si="0"/>
        <v>2065</v>
      </c>
    </row>
    <row r="55" spans="1:19" ht="14.5" hidden="1" x14ac:dyDescent="0.35">
      <c r="A55" s="22" t="s">
        <v>123</v>
      </c>
      <c r="B55" s="22" t="str">
        <f>INDEX('Plant data'!D:D,MATCH($A55,'Plant data'!$A:$A,0))</f>
        <v>Timóteo</v>
      </c>
      <c r="C55" s="22" t="str">
        <f>INDEX('Plant data'!E:E,MATCH($A55,'Plant data'!$A:$A,0))</f>
        <v>Minas Gerais</v>
      </c>
      <c r="D55" s="22" t="str">
        <f>INDEX('Plant data'!F:F,MATCH($A55,'Plant data'!$A:$A,0))</f>
        <v>Brazil</v>
      </c>
      <c r="E55" s="22" t="s">
        <v>8912</v>
      </c>
      <c r="F55" s="22" t="s">
        <v>8860</v>
      </c>
      <c r="G55" s="22" t="s">
        <v>125</v>
      </c>
      <c r="H55" s="22" t="s">
        <v>29</v>
      </c>
      <c r="I55" s="22" t="s">
        <v>30</v>
      </c>
      <c r="J55" s="22" t="s">
        <v>30</v>
      </c>
      <c r="K55" s="22">
        <v>2002</v>
      </c>
      <c r="L55" s="22">
        <v>23</v>
      </c>
      <c r="M55" s="22" t="s">
        <v>30</v>
      </c>
      <c r="N55" s="22" t="s">
        <v>30</v>
      </c>
      <c r="O55" s="22" t="s">
        <v>30</v>
      </c>
      <c r="P55" s="22">
        <v>450</v>
      </c>
      <c r="Q55" s="22">
        <v>33</v>
      </c>
      <c r="R55" s="22" t="s">
        <v>2823</v>
      </c>
      <c r="S55" s="14">
        <f t="shared" si="0"/>
        <v>2042</v>
      </c>
    </row>
    <row r="56" spans="1:19" ht="14.5" hidden="1" x14ac:dyDescent="0.35">
      <c r="A56" s="22" t="s">
        <v>123</v>
      </c>
      <c r="B56" s="22" t="str">
        <f>INDEX('Plant data'!D:D,MATCH($A56,'Plant data'!$A:$A,0))</f>
        <v>Timóteo</v>
      </c>
      <c r="C56" s="22" t="str">
        <f>INDEX('Plant data'!E:E,MATCH($A56,'Plant data'!$A:$A,0))</f>
        <v>Minas Gerais</v>
      </c>
      <c r="D56" s="22" t="str">
        <f>INDEX('Plant data'!F:F,MATCH($A56,'Plant data'!$A:$A,0))</f>
        <v>Brazil</v>
      </c>
      <c r="E56" s="22" t="s">
        <v>8913</v>
      </c>
      <c r="F56" s="22" t="s">
        <v>8892</v>
      </c>
      <c r="G56" s="22" t="s">
        <v>125</v>
      </c>
      <c r="H56" s="22" t="s">
        <v>29</v>
      </c>
      <c r="I56" s="22" t="s">
        <v>30</v>
      </c>
      <c r="J56" s="22" t="s">
        <v>30</v>
      </c>
      <c r="K56" s="22">
        <v>1959</v>
      </c>
      <c r="L56" s="22">
        <v>66</v>
      </c>
      <c r="M56" s="22" t="s">
        <v>30</v>
      </c>
      <c r="N56" s="22" t="s">
        <v>30</v>
      </c>
      <c r="O56" s="22" t="s">
        <v>30</v>
      </c>
      <c r="P56" s="22">
        <v>450</v>
      </c>
      <c r="Q56" s="22">
        <v>33</v>
      </c>
      <c r="R56" s="22" t="s">
        <v>2823</v>
      </c>
      <c r="S56" s="14">
        <f t="shared" si="0"/>
        <v>1999</v>
      </c>
    </row>
    <row r="57" spans="1:19" ht="14.5" hidden="1" x14ac:dyDescent="0.35">
      <c r="A57" s="22" t="s">
        <v>5371</v>
      </c>
      <c r="B57" s="22" t="str">
        <f>INDEX('Plant data'!D:D,MATCH($A57,'Plant data'!$A:$A,0))</f>
        <v>Pindamonhangaba</v>
      </c>
      <c r="C57" s="22" t="str">
        <f>INDEX('Plant data'!E:E,MATCH($A57,'Plant data'!$A:$A,0))</f>
        <v>São Paulo</v>
      </c>
      <c r="D57" s="22" t="str">
        <f>INDEX('Plant data'!F:F,MATCH($A57,'Plant data'!$A:$A,0))</f>
        <v>Brazil</v>
      </c>
      <c r="E57" s="22" t="s">
        <v>8914</v>
      </c>
      <c r="F57" s="22" t="s">
        <v>8855</v>
      </c>
      <c r="G57" s="24" t="s">
        <v>5374</v>
      </c>
      <c r="H57" s="22" t="s">
        <v>29</v>
      </c>
      <c r="I57" s="22" t="s">
        <v>30</v>
      </c>
      <c r="J57" s="22" t="s">
        <v>30</v>
      </c>
      <c r="K57" s="22">
        <v>1994</v>
      </c>
      <c r="L57" s="22">
        <v>31</v>
      </c>
      <c r="M57" s="22" t="s">
        <v>30</v>
      </c>
      <c r="N57" s="22" t="s">
        <v>30</v>
      </c>
      <c r="O57" s="22" t="s">
        <v>30</v>
      </c>
      <c r="P57" s="22">
        <v>530</v>
      </c>
      <c r="Q57" s="22" t="s">
        <v>30</v>
      </c>
      <c r="R57" s="22" t="s">
        <v>2823</v>
      </c>
      <c r="S57" s="14">
        <f t="shared" si="0"/>
        <v>2034</v>
      </c>
    </row>
    <row r="58" spans="1:19" ht="14.5" hidden="1" x14ac:dyDescent="0.35">
      <c r="A58" s="22" t="s">
        <v>5310</v>
      </c>
      <c r="B58" s="22" t="str">
        <f>INDEX('Plant data'!D:D,MATCH($A58,'Plant data'!$A:$A,0))</f>
        <v>Zhlobin</v>
      </c>
      <c r="C58" s="22" t="str">
        <f>INDEX('Plant data'!E:E,MATCH($A58,'Plant data'!$A:$A,0))</f>
        <v>Gomel Region</v>
      </c>
      <c r="D58" s="22" t="str">
        <f>INDEX('Plant data'!F:F,MATCH($A58,'Plant data'!$A:$A,0))</f>
        <v>Belarus</v>
      </c>
      <c r="E58" s="22" t="s">
        <v>8915</v>
      </c>
      <c r="F58" s="22" t="s">
        <v>8858</v>
      </c>
      <c r="G58" s="24" t="s">
        <v>5313</v>
      </c>
      <c r="H58" s="22" t="s">
        <v>29</v>
      </c>
      <c r="I58" s="22" t="s">
        <v>30</v>
      </c>
      <c r="J58" s="22" t="s">
        <v>30</v>
      </c>
      <c r="K58" s="22">
        <v>1984</v>
      </c>
      <c r="L58" s="22">
        <v>41</v>
      </c>
      <c r="M58" s="22" t="s">
        <v>30</v>
      </c>
      <c r="N58" s="22" t="s">
        <v>30</v>
      </c>
      <c r="O58" s="22" t="s">
        <v>30</v>
      </c>
      <c r="P58" s="22">
        <v>1000</v>
      </c>
      <c r="Q58" s="22">
        <v>100</v>
      </c>
      <c r="R58" s="22" t="s">
        <v>2823</v>
      </c>
      <c r="S58" s="14">
        <f t="shared" si="0"/>
        <v>2024</v>
      </c>
    </row>
    <row r="59" spans="1:19" ht="14.5" hidden="1" x14ac:dyDescent="0.35">
      <c r="A59" s="22" t="s">
        <v>5310</v>
      </c>
      <c r="B59" s="22" t="str">
        <f>INDEX('Plant data'!D:D,MATCH($A59,'Plant data'!$A:$A,0))</f>
        <v>Zhlobin</v>
      </c>
      <c r="C59" s="22" t="str">
        <f>INDEX('Plant data'!E:E,MATCH($A59,'Plant data'!$A:$A,0))</f>
        <v>Gomel Region</v>
      </c>
      <c r="D59" s="22" t="str">
        <f>INDEX('Plant data'!F:F,MATCH($A59,'Plant data'!$A:$A,0))</f>
        <v>Belarus</v>
      </c>
      <c r="E59" s="22" t="s">
        <v>8916</v>
      </c>
      <c r="F59" s="22" t="s">
        <v>8860</v>
      </c>
      <c r="G59" s="24" t="s">
        <v>5313</v>
      </c>
      <c r="H59" s="22" t="s">
        <v>29</v>
      </c>
      <c r="I59" s="22" t="s">
        <v>30</v>
      </c>
      <c r="J59" s="22" t="s">
        <v>30</v>
      </c>
      <c r="K59" s="22">
        <v>1987</v>
      </c>
      <c r="L59" s="22">
        <v>38</v>
      </c>
      <c r="M59" s="22" t="s">
        <v>30</v>
      </c>
      <c r="N59" s="22" t="s">
        <v>30</v>
      </c>
      <c r="O59" s="22" t="s">
        <v>30</v>
      </c>
      <c r="P59" s="22">
        <v>1000</v>
      </c>
      <c r="Q59" s="22">
        <v>100</v>
      </c>
      <c r="R59" s="22" t="s">
        <v>2823</v>
      </c>
      <c r="S59" s="14">
        <f t="shared" si="0"/>
        <v>2027</v>
      </c>
    </row>
    <row r="60" spans="1:19" ht="14.5" hidden="1" x14ac:dyDescent="0.35">
      <c r="A60" s="22" t="s">
        <v>5310</v>
      </c>
      <c r="B60" s="22" t="str">
        <f>INDEX('Plant data'!D:D,MATCH($A60,'Plant data'!$A:$A,0))</f>
        <v>Zhlobin</v>
      </c>
      <c r="C60" s="22" t="str">
        <f>INDEX('Plant data'!E:E,MATCH($A60,'Plant data'!$A:$A,0))</f>
        <v>Gomel Region</v>
      </c>
      <c r="D60" s="22" t="str">
        <f>INDEX('Plant data'!F:F,MATCH($A60,'Plant data'!$A:$A,0))</f>
        <v>Belarus</v>
      </c>
      <c r="E60" s="22" t="s">
        <v>8917</v>
      </c>
      <c r="F60" s="22" t="s">
        <v>8892</v>
      </c>
      <c r="G60" s="24" t="s">
        <v>5313</v>
      </c>
      <c r="H60" s="22" t="s">
        <v>29</v>
      </c>
      <c r="I60" s="22" t="s">
        <v>30</v>
      </c>
      <c r="J60" s="22" t="s">
        <v>30</v>
      </c>
      <c r="K60" s="22">
        <v>1990</v>
      </c>
      <c r="L60" s="22">
        <v>35</v>
      </c>
      <c r="M60" s="22" t="s">
        <v>30</v>
      </c>
      <c r="N60" s="22" t="s">
        <v>30</v>
      </c>
      <c r="O60" s="22" t="s">
        <v>30</v>
      </c>
      <c r="P60" s="22">
        <v>1000</v>
      </c>
      <c r="Q60" s="22">
        <v>100</v>
      </c>
      <c r="R60" s="22" t="s">
        <v>2823</v>
      </c>
      <c r="S60" s="14">
        <f t="shared" si="0"/>
        <v>2030</v>
      </c>
    </row>
    <row r="61" spans="1:19" ht="14.5" hidden="1" x14ac:dyDescent="0.35">
      <c r="A61" s="22" t="s">
        <v>2815</v>
      </c>
      <c r="B61" s="22" t="str">
        <f>INDEX('Plant data'!D:D,MATCH($A61,'Plant data'!$A:$A,0))</f>
        <v>Contrecœur</v>
      </c>
      <c r="C61" s="22" t="str">
        <f>INDEX('Plant data'!E:E,MATCH($A61,'Plant data'!$A:$A,0))</f>
        <v>Quebec</v>
      </c>
      <c r="D61" s="22" t="str">
        <f>INDEX('Plant data'!F:F,MATCH($A61,'Plant data'!$A:$A,0))</f>
        <v>Canada</v>
      </c>
      <c r="E61" s="22" t="s">
        <v>8918</v>
      </c>
      <c r="F61" s="22" t="s">
        <v>8892</v>
      </c>
      <c r="G61" s="24" t="s">
        <v>2817</v>
      </c>
      <c r="H61" s="22" t="s">
        <v>29</v>
      </c>
      <c r="I61" s="22" t="s">
        <v>30</v>
      </c>
      <c r="J61" s="22" t="s">
        <v>30</v>
      </c>
      <c r="K61" s="22" t="s">
        <v>30</v>
      </c>
      <c r="L61" s="22" t="s">
        <v>30</v>
      </c>
      <c r="M61" s="22" t="s">
        <v>30</v>
      </c>
      <c r="N61" s="22" t="s">
        <v>30</v>
      </c>
      <c r="O61" s="22" t="s">
        <v>30</v>
      </c>
      <c r="P61" s="22">
        <v>900</v>
      </c>
      <c r="Q61" s="22">
        <v>141</v>
      </c>
      <c r="R61" s="22" t="s">
        <v>2823</v>
      </c>
      <c r="S61" s="14" t="str">
        <f t="shared" si="0"/>
        <v/>
      </c>
    </row>
    <row r="62" spans="1:19" ht="14.5" hidden="1" x14ac:dyDescent="0.35">
      <c r="A62" s="22" t="s">
        <v>2815</v>
      </c>
      <c r="B62" s="22" t="str">
        <f>INDEX('Plant data'!D:D,MATCH($A62,'Plant data'!$A:$A,0))</f>
        <v>Contrecœur</v>
      </c>
      <c r="C62" s="22" t="str">
        <f>INDEX('Plant data'!E:E,MATCH($A62,'Plant data'!$A:$A,0))</f>
        <v>Quebec</v>
      </c>
      <c r="D62" s="22" t="str">
        <f>INDEX('Plant data'!F:F,MATCH($A62,'Plant data'!$A:$A,0))</f>
        <v>Canada</v>
      </c>
      <c r="E62" s="22" t="s">
        <v>8919</v>
      </c>
      <c r="F62" s="22" t="s">
        <v>8862</v>
      </c>
      <c r="G62" s="24" t="s">
        <v>2817</v>
      </c>
      <c r="H62" s="22" t="s">
        <v>29</v>
      </c>
      <c r="I62" s="22" t="s">
        <v>30</v>
      </c>
      <c r="J62" s="22" t="s">
        <v>30</v>
      </c>
      <c r="K62" s="22" t="s">
        <v>30</v>
      </c>
      <c r="L62" s="22" t="s">
        <v>30</v>
      </c>
      <c r="M62" s="22" t="s">
        <v>30</v>
      </c>
      <c r="N62" s="22" t="s">
        <v>30</v>
      </c>
      <c r="O62" s="22" t="s">
        <v>30</v>
      </c>
      <c r="P62" s="22">
        <v>900</v>
      </c>
      <c r="Q62" s="22">
        <v>141</v>
      </c>
      <c r="R62" s="22" t="s">
        <v>2823</v>
      </c>
      <c r="S62" s="14" t="str">
        <f t="shared" si="0"/>
        <v/>
      </c>
    </row>
    <row r="63" spans="1:19" ht="14.5" hidden="1" x14ac:dyDescent="0.35">
      <c r="A63" s="22" t="s">
        <v>2815</v>
      </c>
      <c r="B63" s="22" t="str">
        <f>INDEX('Plant data'!D:D,MATCH($A63,'Plant data'!$A:$A,0))</f>
        <v>Contrecœur</v>
      </c>
      <c r="C63" s="22" t="str">
        <f>INDEX('Plant data'!E:E,MATCH($A63,'Plant data'!$A:$A,0))</f>
        <v>Quebec</v>
      </c>
      <c r="D63" s="22" t="str">
        <f>INDEX('Plant data'!F:F,MATCH($A63,'Plant data'!$A:$A,0))</f>
        <v>Canada</v>
      </c>
      <c r="E63" s="22" t="s">
        <v>8920</v>
      </c>
      <c r="F63" s="22" t="s">
        <v>8855</v>
      </c>
      <c r="G63" s="24" t="s">
        <v>2817</v>
      </c>
      <c r="H63" s="22" t="s">
        <v>29</v>
      </c>
      <c r="I63" s="22" t="s">
        <v>30</v>
      </c>
      <c r="J63" s="22" t="s">
        <v>30</v>
      </c>
      <c r="K63" s="22" t="s">
        <v>30</v>
      </c>
      <c r="L63" s="22" t="s">
        <v>30</v>
      </c>
      <c r="M63" s="22" t="s">
        <v>30</v>
      </c>
      <c r="N63" s="22" t="s">
        <v>30</v>
      </c>
      <c r="O63" s="22" t="s">
        <v>30</v>
      </c>
      <c r="P63" s="22">
        <v>600</v>
      </c>
      <c r="Q63" s="22">
        <v>98</v>
      </c>
      <c r="R63" s="22" t="s">
        <v>2823</v>
      </c>
      <c r="S63" s="14" t="str">
        <f t="shared" si="0"/>
        <v/>
      </c>
    </row>
    <row r="64" spans="1:19" ht="14.5" hidden="1" x14ac:dyDescent="0.35">
      <c r="A64" s="22" t="s">
        <v>134</v>
      </c>
      <c r="B64" s="22" t="str">
        <f>INDEX('Plant data'!D:D,MATCH($A64,'Plant data'!$A:$A,0))</f>
        <v>Hamilton</v>
      </c>
      <c r="C64" s="22" t="str">
        <f>INDEX('Plant data'!E:E,MATCH($A64,'Plant data'!$A:$A,0))</f>
        <v>Ontario</v>
      </c>
      <c r="D64" s="22" t="str">
        <f>INDEX('Plant data'!F:F,MATCH($A64,'Plant data'!$A:$A,0))</f>
        <v>Canada</v>
      </c>
      <c r="E64" s="22" t="s">
        <v>8921</v>
      </c>
      <c r="F64" s="22" t="s">
        <v>8855</v>
      </c>
      <c r="G64" s="24" t="s">
        <v>136</v>
      </c>
      <c r="H64" s="22" t="s">
        <v>29</v>
      </c>
      <c r="I64" s="22" t="s">
        <v>30</v>
      </c>
      <c r="J64" s="22" t="s">
        <v>30</v>
      </c>
      <c r="K64" s="22" t="s">
        <v>30</v>
      </c>
      <c r="L64" s="22" t="s">
        <v>30</v>
      </c>
      <c r="M64" s="22" t="s">
        <v>30</v>
      </c>
      <c r="N64" s="22" t="s">
        <v>30</v>
      </c>
      <c r="O64" s="22" t="s">
        <v>30</v>
      </c>
      <c r="P64" s="22">
        <v>1350</v>
      </c>
      <c r="Q64" s="22">
        <v>167</v>
      </c>
      <c r="R64" s="22" t="s">
        <v>2823</v>
      </c>
      <c r="S64" s="14" t="str">
        <f t="shared" si="0"/>
        <v/>
      </c>
    </row>
    <row r="65" spans="1:19" ht="14.5" hidden="1" x14ac:dyDescent="0.35">
      <c r="A65" s="22" t="s">
        <v>134</v>
      </c>
      <c r="B65" s="22" t="str">
        <f>INDEX('Plant data'!D:D,MATCH($A65,'Plant data'!$A:$A,0))</f>
        <v>Hamilton</v>
      </c>
      <c r="C65" s="22" t="str">
        <f>INDEX('Plant data'!E:E,MATCH($A65,'Plant data'!$A:$A,0))</f>
        <v>Ontario</v>
      </c>
      <c r="D65" s="22" t="str">
        <f>INDEX('Plant data'!F:F,MATCH($A65,'Plant data'!$A:$A,0))</f>
        <v>Canada</v>
      </c>
      <c r="E65" s="22" t="s">
        <v>8922</v>
      </c>
      <c r="F65" s="22" t="s">
        <v>8871</v>
      </c>
      <c r="G65" s="24" t="s">
        <v>136</v>
      </c>
      <c r="H65" s="22" t="s">
        <v>313</v>
      </c>
      <c r="I65" s="22" t="s">
        <v>30</v>
      </c>
      <c r="J65" s="22" t="s">
        <v>30</v>
      </c>
      <c r="K65" s="22">
        <v>2028</v>
      </c>
      <c r="L65" s="22"/>
      <c r="M65" s="22" t="s">
        <v>30</v>
      </c>
      <c r="N65" s="22" t="s">
        <v>30</v>
      </c>
      <c r="O65" s="22" t="s">
        <v>30</v>
      </c>
      <c r="P65" s="22">
        <v>2400</v>
      </c>
      <c r="Q65" s="22" t="s">
        <v>30</v>
      </c>
      <c r="R65" s="22" t="s">
        <v>2823</v>
      </c>
      <c r="S65" s="14">
        <f t="shared" si="0"/>
        <v>2068</v>
      </c>
    </row>
    <row r="66" spans="1:19" ht="14.5" hidden="1" x14ac:dyDescent="0.35">
      <c r="A66" s="22" t="s">
        <v>139</v>
      </c>
      <c r="B66" s="22" t="str">
        <f>INDEX('Plant data'!D:D,MATCH($A66,'Plant data'!$A:$A,0))</f>
        <v>Sault Ste. Marie</v>
      </c>
      <c r="C66" s="22" t="str">
        <f>INDEX('Plant data'!E:E,MATCH($A66,'Plant data'!$A:$A,0))</f>
        <v>Ontario</v>
      </c>
      <c r="D66" s="22" t="str">
        <f>INDEX('Plant data'!F:F,MATCH($A66,'Plant data'!$A:$A,0))</f>
        <v>Canada</v>
      </c>
      <c r="E66" s="22" t="s">
        <v>8923</v>
      </c>
      <c r="F66" s="22" t="s">
        <v>8858</v>
      </c>
      <c r="G66" s="24" t="s">
        <v>142</v>
      </c>
      <c r="H66" s="22" t="s">
        <v>29</v>
      </c>
      <c r="I66" s="28">
        <v>44501</v>
      </c>
      <c r="J66" s="22">
        <v>2022</v>
      </c>
      <c r="K66" s="22">
        <v>2025</v>
      </c>
      <c r="L66" s="22">
        <v>0</v>
      </c>
      <c r="M66" s="22" t="s">
        <v>30</v>
      </c>
      <c r="N66" s="22" t="s">
        <v>30</v>
      </c>
      <c r="O66" s="22" t="s">
        <v>30</v>
      </c>
      <c r="P66" s="22">
        <v>1850</v>
      </c>
      <c r="Q66" s="22">
        <v>250</v>
      </c>
      <c r="R66" s="22" t="s">
        <v>2823</v>
      </c>
      <c r="S66" s="14">
        <f t="shared" si="0"/>
        <v>2065</v>
      </c>
    </row>
    <row r="67" spans="1:19" ht="14.5" hidden="1" x14ac:dyDescent="0.35">
      <c r="A67" s="22" t="s">
        <v>139</v>
      </c>
      <c r="B67" s="22" t="str">
        <f>INDEX('Plant data'!D:D,MATCH($A67,'Plant data'!$A:$A,0))</f>
        <v>Sault Ste. Marie</v>
      </c>
      <c r="C67" s="22" t="str">
        <f>INDEX('Plant data'!E:E,MATCH($A67,'Plant data'!$A:$A,0))</f>
        <v>Ontario</v>
      </c>
      <c r="D67" s="22" t="str">
        <f>INDEX('Plant data'!F:F,MATCH($A67,'Plant data'!$A:$A,0))</f>
        <v>Canada</v>
      </c>
      <c r="E67" s="22" t="s">
        <v>8924</v>
      </c>
      <c r="F67" s="22" t="s">
        <v>8860</v>
      </c>
      <c r="G67" s="24" t="s">
        <v>142</v>
      </c>
      <c r="H67" s="22" t="s">
        <v>29</v>
      </c>
      <c r="I67" s="28">
        <v>44501</v>
      </c>
      <c r="J67" s="22">
        <v>2022</v>
      </c>
      <c r="K67" s="22">
        <v>2025</v>
      </c>
      <c r="L67" s="22">
        <v>0</v>
      </c>
      <c r="M67" s="22" t="s">
        <v>30</v>
      </c>
      <c r="N67" s="22" t="s">
        <v>30</v>
      </c>
      <c r="O67" s="22" t="s">
        <v>30</v>
      </c>
      <c r="P67" s="22">
        <v>1850</v>
      </c>
      <c r="Q67" s="22">
        <v>250</v>
      </c>
      <c r="R67" s="22" t="s">
        <v>2823</v>
      </c>
      <c r="S67" s="14">
        <f t="shared" ref="S67:S130" si="1">IFERROR(K67+40,"")</f>
        <v>2065</v>
      </c>
    </row>
    <row r="68" spans="1:19" ht="14.5" hidden="1" x14ac:dyDescent="0.35">
      <c r="A68" s="22" t="s">
        <v>5420</v>
      </c>
      <c r="B68" s="22" t="str">
        <f>INDEX('Plant data'!D:D,MATCH($A68,'Plant data'!$A:$A,0))</f>
        <v>Regina</v>
      </c>
      <c r="C68" s="22" t="str">
        <f>INDEX('Plant data'!E:E,MATCH($A68,'Plant data'!$A:$A,0))</f>
        <v>Saskatchewan</v>
      </c>
      <c r="D68" s="22" t="str">
        <f>INDEX('Plant data'!F:F,MATCH($A68,'Plant data'!$A:$A,0))</f>
        <v>Canada</v>
      </c>
      <c r="E68" s="22" t="s">
        <v>8925</v>
      </c>
      <c r="F68" s="22" t="s">
        <v>8855</v>
      </c>
      <c r="G68" s="24" t="s">
        <v>5423</v>
      </c>
      <c r="H68" s="22" t="s">
        <v>29</v>
      </c>
      <c r="I68" s="22" t="s">
        <v>30</v>
      </c>
      <c r="J68" s="22" t="s">
        <v>30</v>
      </c>
      <c r="K68" s="22" t="s">
        <v>30</v>
      </c>
      <c r="L68" s="22" t="s">
        <v>30</v>
      </c>
      <c r="M68" s="22" t="s">
        <v>30</v>
      </c>
      <c r="N68" s="22" t="s">
        <v>30</v>
      </c>
      <c r="O68" s="22" t="s">
        <v>30</v>
      </c>
      <c r="P68" s="22">
        <v>520</v>
      </c>
      <c r="Q68" s="22">
        <v>133</v>
      </c>
      <c r="R68" s="22" t="s">
        <v>2823</v>
      </c>
      <c r="S68" s="14" t="str">
        <f t="shared" si="1"/>
        <v/>
      </c>
    </row>
    <row r="69" spans="1:19" ht="14.5" hidden="1" x14ac:dyDescent="0.35">
      <c r="A69" s="22" t="s">
        <v>5420</v>
      </c>
      <c r="B69" s="22" t="str">
        <f>INDEX('Plant data'!D:D,MATCH($A69,'Plant data'!$A:$A,0))</f>
        <v>Regina</v>
      </c>
      <c r="C69" s="22" t="str">
        <f>INDEX('Plant data'!E:E,MATCH($A69,'Plant data'!$A:$A,0))</f>
        <v>Saskatchewan</v>
      </c>
      <c r="D69" s="22" t="str">
        <f>INDEX('Plant data'!F:F,MATCH($A69,'Plant data'!$A:$A,0))</f>
        <v>Canada</v>
      </c>
      <c r="E69" s="22" t="s">
        <v>8926</v>
      </c>
      <c r="F69" s="22" t="s">
        <v>8871</v>
      </c>
      <c r="G69" s="24" t="s">
        <v>5423</v>
      </c>
      <c r="H69" s="22" t="s">
        <v>29</v>
      </c>
      <c r="I69" s="22" t="s">
        <v>30</v>
      </c>
      <c r="J69" s="22" t="s">
        <v>30</v>
      </c>
      <c r="K69" s="22" t="s">
        <v>30</v>
      </c>
      <c r="L69" s="22" t="s">
        <v>30</v>
      </c>
      <c r="M69" s="22" t="s">
        <v>30</v>
      </c>
      <c r="N69" s="22" t="s">
        <v>30</v>
      </c>
      <c r="O69" s="22" t="s">
        <v>30</v>
      </c>
      <c r="P69" s="22">
        <v>680</v>
      </c>
      <c r="Q69" s="22">
        <v>133</v>
      </c>
      <c r="R69" s="22" t="s">
        <v>2823</v>
      </c>
      <c r="S69" s="14" t="str">
        <f t="shared" si="1"/>
        <v/>
      </c>
    </row>
    <row r="70" spans="1:19" ht="14.5" hidden="1" x14ac:dyDescent="0.35">
      <c r="A70" s="22" t="s">
        <v>5424</v>
      </c>
      <c r="B70" s="22" t="str">
        <f>INDEX('Plant data'!D:D,MATCH($A70,'Plant data'!$A:$A,0))</f>
        <v>Whitby</v>
      </c>
      <c r="C70" s="22" t="str">
        <f>INDEX('Plant data'!E:E,MATCH($A70,'Plant data'!$A:$A,0))</f>
        <v>Ontario</v>
      </c>
      <c r="D70" s="22" t="str">
        <f>INDEX('Plant data'!F:F,MATCH($A70,'Plant data'!$A:$A,0))</f>
        <v>Canada</v>
      </c>
      <c r="E70" s="22" t="s">
        <v>8927</v>
      </c>
      <c r="F70" s="22" t="s">
        <v>8855</v>
      </c>
      <c r="G70" s="24" t="s">
        <v>5427</v>
      </c>
      <c r="H70" s="22" t="s">
        <v>29</v>
      </c>
      <c r="I70" s="22" t="s">
        <v>30</v>
      </c>
      <c r="J70" s="22" t="s">
        <v>30</v>
      </c>
      <c r="K70" s="22">
        <v>2023</v>
      </c>
      <c r="L70" s="22">
        <v>2</v>
      </c>
      <c r="M70" s="22" t="s">
        <v>30</v>
      </c>
      <c r="N70" s="22" t="s">
        <v>30</v>
      </c>
      <c r="O70" s="22" t="s">
        <v>30</v>
      </c>
      <c r="P70" s="22">
        <v>1100</v>
      </c>
      <c r="Q70" s="22">
        <v>124</v>
      </c>
      <c r="R70" s="22" t="s">
        <v>2823</v>
      </c>
      <c r="S70" s="14">
        <f t="shared" si="1"/>
        <v>2063</v>
      </c>
    </row>
    <row r="71" spans="1:19" ht="14.5" hidden="1" x14ac:dyDescent="0.35">
      <c r="A71" s="22" t="s">
        <v>5428</v>
      </c>
      <c r="B71" s="22" t="str">
        <f>INDEX('Plant data'!D:D,MATCH($A71,'Plant data'!$A:$A,0))</f>
        <v>L'Orignal</v>
      </c>
      <c r="C71" s="22" t="str">
        <f>INDEX('Plant data'!E:E,MATCH($A71,'Plant data'!$A:$A,0))</f>
        <v>Ontario</v>
      </c>
      <c r="D71" s="22" t="str">
        <f>INDEX('Plant data'!F:F,MATCH($A71,'Plant data'!$A:$A,0))</f>
        <v>Canada</v>
      </c>
      <c r="E71" s="22" t="s">
        <v>8928</v>
      </c>
      <c r="F71" s="22" t="s">
        <v>8855</v>
      </c>
      <c r="G71" s="24" t="s">
        <v>5431</v>
      </c>
      <c r="H71" s="22" t="s">
        <v>29</v>
      </c>
      <c r="I71" s="22" t="s">
        <v>30</v>
      </c>
      <c r="J71" s="22" t="s">
        <v>30</v>
      </c>
      <c r="K71" s="22">
        <v>2013</v>
      </c>
      <c r="L71" s="22">
        <v>12</v>
      </c>
      <c r="M71" s="22" t="s">
        <v>30</v>
      </c>
      <c r="N71" s="22" t="s">
        <v>30</v>
      </c>
      <c r="O71" s="22" t="s">
        <v>30</v>
      </c>
      <c r="P71" s="22">
        <v>650</v>
      </c>
      <c r="Q71" s="22">
        <v>69</v>
      </c>
      <c r="R71" s="22" t="s">
        <v>2823</v>
      </c>
      <c r="S71" s="14">
        <f t="shared" si="1"/>
        <v>2053</v>
      </c>
    </row>
    <row r="72" spans="1:19" ht="14.5" hidden="1" x14ac:dyDescent="0.35">
      <c r="A72" s="22" t="s">
        <v>8173</v>
      </c>
      <c r="B72" s="22" t="str">
        <f>INDEX('Plant data'!D:D,MATCH($A72,'Plant data'!$A:$A,0))</f>
        <v>Gerlafingen</v>
      </c>
      <c r="C72" s="22" t="str">
        <f>INDEX('Plant data'!E:E,MATCH($A72,'Plant data'!$A:$A,0))</f>
        <v>Solothurn</v>
      </c>
      <c r="D72" s="22" t="str">
        <f>INDEX('Plant data'!F:F,MATCH($A72,'Plant data'!$A:$A,0))</f>
        <v>Switzerland</v>
      </c>
      <c r="E72" s="22" t="s">
        <v>8929</v>
      </c>
      <c r="F72" s="22" t="s">
        <v>8855</v>
      </c>
      <c r="G72" s="24" t="s">
        <v>8176</v>
      </c>
      <c r="H72" s="22" t="s">
        <v>29</v>
      </c>
      <c r="I72" s="22" t="s">
        <v>30</v>
      </c>
      <c r="J72" s="22" t="s">
        <v>30</v>
      </c>
      <c r="K72" s="22" t="s">
        <v>30</v>
      </c>
      <c r="L72" s="22" t="s">
        <v>30</v>
      </c>
      <c r="M72" s="22" t="s">
        <v>30</v>
      </c>
      <c r="N72" s="22" t="s">
        <v>30</v>
      </c>
      <c r="O72" s="22" t="s">
        <v>30</v>
      </c>
      <c r="P72" s="22">
        <v>720</v>
      </c>
      <c r="Q72" s="22">
        <v>70</v>
      </c>
      <c r="R72" s="22" t="s">
        <v>2823</v>
      </c>
      <c r="S72" s="14" t="str">
        <f t="shared" si="1"/>
        <v/>
      </c>
    </row>
    <row r="73" spans="1:19" ht="14.5" hidden="1" x14ac:dyDescent="0.35">
      <c r="A73" s="22" t="s">
        <v>5436</v>
      </c>
      <c r="B73" s="22" t="str">
        <f>INDEX('Plant data'!D:D,MATCH($A73,'Plant data'!$A:$A,0))</f>
        <v>Colina</v>
      </c>
      <c r="C73" s="22" t="str">
        <f>INDEX('Plant data'!E:E,MATCH($A73,'Plant data'!$A:$A,0))</f>
        <v>Región Metropolitana</v>
      </c>
      <c r="D73" s="22" t="str">
        <f>INDEX('Plant data'!F:F,MATCH($A73,'Plant data'!$A:$A,0))</f>
        <v>Chile</v>
      </c>
      <c r="E73" s="22" t="s">
        <v>8930</v>
      </c>
      <c r="F73" s="22" t="s">
        <v>8855</v>
      </c>
      <c r="G73" s="24" t="s">
        <v>5439</v>
      </c>
      <c r="H73" s="22" t="s">
        <v>29</v>
      </c>
      <c r="I73" s="22" t="s">
        <v>30</v>
      </c>
      <c r="J73" s="22" t="s">
        <v>30</v>
      </c>
      <c r="K73" s="22" t="s">
        <v>30</v>
      </c>
      <c r="L73" s="22" t="s">
        <v>30</v>
      </c>
      <c r="M73" s="22" t="s">
        <v>30</v>
      </c>
      <c r="N73" s="22" t="s">
        <v>30</v>
      </c>
      <c r="O73" s="22" t="s">
        <v>30</v>
      </c>
      <c r="P73" s="22">
        <v>520</v>
      </c>
      <c r="Q73" s="22" t="s">
        <v>30</v>
      </c>
      <c r="R73" s="22" t="s">
        <v>2823</v>
      </c>
      <c r="S73" s="14" t="str">
        <f t="shared" si="1"/>
        <v/>
      </c>
    </row>
    <row r="74" spans="1:19" ht="14.5" hidden="1" x14ac:dyDescent="0.35">
      <c r="A74" s="22" t="s">
        <v>151</v>
      </c>
      <c r="B74" s="22" t="str">
        <f>INDEX('Plant data'!D:D,MATCH($A74,'Plant data'!$A:$A,0))</f>
        <v>Wuhu</v>
      </c>
      <c r="C74" s="22" t="str">
        <f>INDEX('Plant data'!E:E,MATCH($A74,'Plant data'!$A:$A,0))</f>
        <v>Anhui</v>
      </c>
      <c r="D74" s="22" t="str">
        <f>INDEX('Plant data'!F:F,MATCH($A74,'Plant data'!$A:$A,0))</f>
        <v>China</v>
      </c>
      <c r="E74" s="22" t="s">
        <v>8931</v>
      </c>
      <c r="F74" s="22" t="s">
        <v>8855</v>
      </c>
      <c r="G74" s="24" t="s">
        <v>154</v>
      </c>
      <c r="H74" s="22" t="s">
        <v>29</v>
      </c>
      <c r="I74" s="22" t="s">
        <v>30</v>
      </c>
      <c r="J74" s="22" t="s">
        <v>30</v>
      </c>
      <c r="K74" s="22">
        <v>2016</v>
      </c>
      <c r="L74" s="22">
        <v>9</v>
      </c>
      <c r="M74" s="22" t="s">
        <v>30</v>
      </c>
      <c r="N74" s="22" t="s">
        <v>30</v>
      </c>
      <c r="O74" s="22" t="s">
        <v>30</v>
      </c>
      <c r="P74" s="22">
        <v>500</v>
      </c>
      <c r="Q74" s="22">
        <v>70</v>
      </c>
      <c r="R74" s="22" t="s">
        <v>2823</v>
      </c>
      <c r="S74" s="14">
        <f t="shared" si="1"/>
        <v>2056</v>
      </c>
    </row>
    <row r="75" spans="1:19" ht="14.5" hidden="1" x14ac:dyDescent="0.35">
      <c r="A75" s="22" t="s">
        <v>156</v>
      </c>
      <c r="B75" s="22" t="str">
        <f>INDEX('Plant data'!D:D,MATCH($A75,'Plant data'!$A:$A,0))</f>
        <v>Ma'anshan</v>
      </c>
      <c r="C75" s="22" t="str">
        <f>INDEX('Plant data'!E:E,MATCH($A75,'Plant data'!$A:$A,0))</f>
        <v>Anhui</v>
      </c>
      <c r="D75" s="22" t="str">
        <f>INDEX('Plant data'!F:F,MATCH($A75,'Plant data'!$A:$A,0))</f>
        <v>China</v>
      </c>
      <c r="E75" s="22" t="s">
        <v>8932</v>
      </c>
      <c r="F75" s="22" t="s">
        <v>8855</v>
      </c>
      <c r="G75" s="24" t="s">
        <v>158</v>
      </c>
      <c r="H75" s="22" t="s">
        <v>29</v>
      </c>
      <c r="I75" s="22" t="s">
        <v>30</v>
      </c>
      <c r="J75" s="22" t="s">
        <v>30</v>
      </c>
      <c r="K75" s="22" t="s">
        <v>30</v>
      </c>
      <c r="L75" s="22" t="s">
        <v>30</v>
      </c>
      <c r="M75" s="22" t="s">
        <v>30</v>
      </c>
      <c r="N75" s="22" t="s">
        <v>30</v>
      </c>
      <c r="O75" s="22" t="s">
        <v>30</v>
      </c>
      <c r="P75" s="22">
        <v>830</v>
      </c>
      <c r="Q75" s="22">
        <v>110</v>
      </c>
      <c r="R75" s="22" t="s">
        <v>2823</v>
      </c>
      <c r="S75" s="14" t="str">
        <f t="shared" si="1"/>
        <v/>
      </c>
    </row>
    <row r="76" spans="1:19" ht="14.5" hidden="1" x14ac:dyDescent="0.35">
      <c r="A76" s="22" t="s">
        <v>164</v>
      </c>
      <c r="B76" s="22" t="str">
        <f>INDEX('Plant data'!D:D,MATCH($A76,'Plant data'!$A:$A,0))</f>
        <v>unknown</v>
      </c>
      <c r="C76" s="22" t="str">
        <f>INDEX('Plant data'!E:E,MATCH($A76,'Plant data'!$A:$A,0))</f>
        <v>Anhui</v>
      </c>
      <c r="D76" s="22" t="str">
        <f>INDEX('Plant data'!F:F,MATCH($A76,'Plant data'!$A:$A,0))</f>
        <v>China</v>
      </c>
      <c r="E76" s="22" t="s">
        <v>8933</v>
      </c>
      <c r="F76" s="22" t="s">
        <v>8855</v>
      </c>
      <c r="G76" s="24" t="s">
        <v>166</v>
      </c>
      <c r="H76" s="22" t="s">
        <v>29</v>
      </c>
      <c r="I76" s="22" t="s">
        <v>30</v>
      </c>
      <c r="J76" s="22">
        <v>2019</v>
      </c>
      <c r="K76" s="22">
        <v>2021</v>
      </c>
      <c r="L76" s="22">
        <v>4</v>
      </c>
      <c r="M76" s="22" t="s">
        <v>30</v>
      </c>
      <c r="N76" s="22" t="s">
        <v>30</v>
      </c>
      <c r="O76" s="22" t="s">
        <v>30</v>
      </c>
      <c r="P76" s="22">
        <v>1100</v>
      </c>
      <c r="Q76" s="22">
        <v>140</v>
      </c>
      <c r="R76" s="22" t="s">
        <v>2823</v>
      </c>
      <c r="S76" s="14">
        <f t="shared" si="1"/>
        <v>2061</v>
      </c>
    </row>
    <row r="77" spans="1:19" ht="14.5" hidden="1" x14ac:dyDescent="0.35">
      <c r="A77" s="22" t="s">
        <v>213</v>
      </c>
      <c r="B77" s="22" t="str">
        <f>INDEX('Plant data'!D:D,MATCH($A77,'Plant data'!$A:$A,0))</f>
        <v>Zhangzhou</v>
      </c>
      <c r="C77" s="22" t="str">
        <f>INDEX('Plant data'!E:E,MATCH($A77,'Plant data'!$A:$A,0))</f>
        <v>Fujian</v>
      </c>
      <c r="D77" s="22" t="str">
        <f>INDEX('Plant data'!F:F,MATCH($A77,'Plant data'!$A:$A,0))</f>
        <v>China</v>
      </c>
      <c r="E77" s="22" t="s">
        <v>8934</v>
      </c>
      <c r="F77" s="22" t="s">
        <v>8858</v>
      </c>
      <c r="G77" s="24" t="s">
        <v>216</v>
      </c>
      <c r="H77" s="22" t="s">
        <v>29</v>
      </c>
      <c r="I77" s="26">
        <v>44378</v>
      </c>
      <c r="J77" s="22" t="s">
        <v>30</v>
      </c>
      <c r="K77" s="22">
        <v>2023</v>
      </c>
      <c r="L77" s="22">
        <v>2</v>
      </c>
      <c r="M77" s="22" t="s">
        <v>30</v>
      </c>
      <c r="N77" s="22" t="s">
        <v>30</v>
      </c>
      <c r="O77" s="22" t="s">
        <v>30</v>
      </c>
      <c r="P77" s="22">
        <v>788</v>
      </c>
      <c r="Q77" s="22">
        <v>105</v>
      </c>
      <c r="R77" s="22" t="s">
        <v>2823</v>
      </c>
      <c r="S77" s="14">
        <f t="shared" si="1"/>
        <v>2063</v>
      </c>
    </row>
    <row r="78" spans="1:19" ht="14.5" hidden="1" x14ac:dyDescent="0.35">
      <c r="A78" s="22" t="s">
        <v>213</v>
      </c>
      <c r="B78" s="22" t="str">
        <f>INDEX('Plant data'!D:D,MATCH($A78,'Plant data'!$A:$A,0))</f>
        <v>Zhangzhou</v>
      </c>
      <c r="C78" s="22" t="str">
        <f>INDEX('Plant data'!E:E,MATCH($A78,'Plant data'!$A:$A,0))</f>
        <v>Fujian</v>
      </c>
      <c r="D78" s="22" t="str">
        <f>INDEX('Plant data'!F:F,MATCH($A78,'Plant data'!$A:$A,0))</f>
        <v>China</v>
      </c>
      <c r="E78" s="22" t="s">
        <v>8935</v>
      </c>
      <c r="F78" s="22" t="s">
        <v>8860</v>
      </c>
      <c r="G78" s="24" t="s">
        <v>216</v>
      </c>
      <c r="H78" s="22" t="s">
        <v>29</v>
      </c>
      <c r="I78" s="26">
        <v>44378</v>
      </c>
      <c r="J78" s="22">
        <v>2022</v>
      </c>
      <c r="K78" s="22">
        <v>2024</v>
      </c>
      <c r="L78" s="22">
        <v>1</v>
      </c>
      <c r="M78" s="22" t="s">
        <v>30</v>
      </c>
      <c r="N78" s="22" t="s">
        <v>30</v>
      </c>
      <c r="O78" s="22" t="s">
        <v>30</v>
      </c>
      <c r="P78" s="22">
        <v>788</v>
      </c>
      <c r="Q78" s="22">
        <v>105</v>
      </c>
      <c r="R78" s="22" t="s">
        <v>2823</v>
      </c>
      <c r="S78" s="14">
        <f t="shared" si="1"/>
        <v>2064</v>
      </c>
    </row>
    <row r="79" spans="1:19" ht="14.5" hidden="1" x14ac:dyDescent="0.35">
      <c r="A79" s="22" t="s">
        <v>213</v>
      </c>
      <c r="B79" s="22" t="str">
        <f>INDEX('Plant data'!D:D,MATCH($A79,'Plant data'!$A:$A,0))</f>
        <v>Zhangzhou</v>
      </c>
      <c r="C79" s="22" t="str">
        <f>INDEX('Plant data'!E:E,MATCH($A79,'Plant data'!$A:$A,0))</f>
        <v>Fujian</v>
      </c>
      <c r="D79" s="22" t="str">
        <f>INDEX('Plant data'!F:F,MATCH($A79,'Plant data'!$A:$A,0))</f>
        <v>China</v>
      </c>
      <c r="E79" s="22" t="s">
        <v>8936</v>
      </c>
      <c r="F79" s="22" t="s">
        <v>8855</v>
      </c>
      <c r="G79" s="24" t="s">
        <v>216</v>
      </c>
      <c r="H79" s="22" t="s">
        <v>190</v>
      </c>
      <c r="I79" s="22" t="s">
        <v>30</v>
      </c>
      <c r="J79" s="22" t="s">
        <v>30</v>
      </c>
      <c r="K79" s="22" t="s">
        <v>30</v>
      </c>
      <c r="L79" s="22" t="s">
        <v>30</v>
      </c>
      <c r="M79" s="26">
        <v>44378</v>
      </c>
      <c r="N79" s="22" t="s">
        <v>30</v>
      </c>
      <c r="O79" s="22">
        <v>2023</v>
      </c>
      <c r="P79" s="22">
        <v>770</v>
      </c>
      <c r="Q79" s="22">
        <v>70</v>
      </c>
      <c r="R79" s="22" t="s">
        <v>2823</v>
      </c>
      <c r="S79" s="14" t="str">
        <f t="shared" si="1"/>
        <v/>
      </c>
    </row>
    <row r="80" spans="1:19" ht="14.5" hidden="1" x14ac:dyDescent="0.35">
      <c r="A80" s="22" t="s">
        <v>213</v>
      </c>
      <c r="B80" s="22" t="str">
        <f>INDEX('Plant data'!D:D,MATCH($A80,'Plant data'!$A:$A,0))</f>
        <v>Zhangzhou</v>
      </c>
      <c r="C80" s="22" t="str">
        <f>INDEX('Plant data'!E:E,MATCH($A80,'Plant data'!$A:$A,0))</f>
        <v>Fujian</v>
      </c>
      <c r="D80" s="22" t="str">
        <f>INDEX('Plant data'!F:F,MATCH($A80,'Plant data'!$A:$A,0))</f>
        <v>China</v>
      </c>
      <c r="E80" s="22" t="s">
        <v>8937</v>
      </c>
      <c r="F80" s="22" t="s">
        <v>8871</v>
      </c>
      <c r="G80" s="24" t="s">
        <v>216</v>
      </c>
      <c r="H80" s="22" t="s">
        <v>190</v>
      </c>
      <c r="I80" s="22" t="s">
        <v>30</v>
      </c>
      <c r="J80" s="22" t="s">
        <v>30</v>
      </c>
      <c r="K80" s="22" t="s">
        <v>30</v>
      </c>
      <c r="L80" s="22" t="s">
        <v>30</v>
      </c>
      <c r="M80" s="26">
        <v>44378</v>
      </c>
      <c r="N80" s="22" t="s">
        <v>30</v>
      </c>
      <c r="O80" s="22">
        <v>2024</v>
      </c>
      <c r="P80" s="22">
        <v>990</v>
      </c>
      <c r="Q80" s="22">
        <v>90</v>
      </c>
      <c r="R80" s="22" t="s">
        <v>2823</v>
      </c>
      <c r="S80" s="14" t="str">
        <f t="shared" si="1"/>
        <v/>
      </c>
    </row>
    <row r="81" spans="1:19" ht="14.5" hidden="1" x14ac:dyDescent="0.35">
      <c r="A81" s="22" t="s">
        <v>231</v>
      </c>
      <c r="B81" s="22" t="str">
        <f>INDEX('Plant data'!D:D,MATCH($A81,'Plant data'!$A:$A,0))</f>
        <v>Ningde</v>
      </c>
      <c r="C81" s="22" t="str">
        <f>INDEX('Plant data'!E:E,MATCH($A81,'Plant data'!$A:$A,0))</f>
        <v>Fujian</v>
      </c>
      <c r="D81" s="22" t="str">
        <f>INDEX('Plant data'!F:F,MATCH($A81,'Plant data'!$A:$A,0))</f>
        <v>China</v>
      </c>
      <c r="E81" s="22" t="s">
        <v>8938</v>
      </c>
      <c r="F81" s="22" t="s">
        <v>8855</v>
      </c>
      <c r="G81" s="24" t="s">
        <v>233</v>
      </c>
      <c r="H81" s="22" t="s">
        <v>29</v>
      </c>
      <c r="I81" s="22" t="s">
        <v>30</v>
      </c>
      <c r="J81" s="22" t="s">
        <v>30</v>
      </c>
      <c r="K81" s="22" t="s">
        <v>30</v>
      </c>
      <c r="L81" s="22" t="s">
        <v>30</v>
      </c>
      <c r="M81" s="22" t="s">
        <v>30</v>
      </c>
      <c r="N81" s="22" t="s">
        <v>30</v>
      </c>
      <c r="O81" s="22" t="s">
        <v>30</v>
      </c>
      <c r="P81" s="22">
        <v>1000</v>
      </c>
      <c r="Q81" s="22">
        <v>120</v>
      </c>
      <c r="R81" s="22" t="s">
        <v>31</v>
      </c>
      <c r="S81" s="14" t="str">
        <f t="shared" si="1"/>
        <v/>
      </c>
    </row>
    <row r="82" spans="1:19" ht="14.5" hidden="1" x14ac:dyDescent="0.35">
      <c r="A82" s="22" t="s">
        <v>231</v>
      </c>
      <c r="B82" s="22" t="str">
        <f>INDEX('Plant data'!D:D,MATCH($A82,'Plant data'!$A:$A,0))</f>
        <v>Ningde</v>
      </c>
      <c r="C82" s="22" t="str">
        <f>INDEX('Plant data'!E:E,MATCH($A82,'Plant data'!$A:$A,0))</f>
        <v>Fujian</v>
      </c>
      <c r="D82" s="22" t="str">
        <f>INDEX('Plant data'!F:F,MATCH($A82,'Plant data'!$A:$A,0))</f>
        <v>China</v>
      </c>
      <c r="E82" s="22" t="s">
        <v>8939</v>
      </c>
      <c r="F82" s="22" t="s">
        <v>8871</v>
      </c>
      <c r="G82" s="24" t="s">
        <v>233</v>
      </c>
      <c r="H82" s="22" t="s">
        <v>29</v>
      </c>
      <c r="I82" s="22" t="s">
        <v>30</v>
      </c>
      <c r="J82" s="22" t="s">
        <v>30</v>
      </c>
      <c r="K82" s="22" t="s">
        <v>30</v>
      </c>
      <c r="L82" s="22" t="s">
        <v>30</v>
      </c>
      <c r="M82" s="22" t="s">
        <v>30</v>
      </c>
      <c r="N82" s="22" t="s">
        <v>30</v>
      </c>
      <c r="O82" s="22" t="s">
        <v>30</v>
      </c>
      <c r="P82" s="22">
        <v>1000</v>
      </c>
      <c r="Q82" s="22">
        <v>120</v>
      </c>
      <c r="R82" s="22" t="s">
        <v>31</v>
      </c>
      <c r="S82" s="14" t="str">
        <f t="shared" si="1"/>
        <v/>
      </c>
    </row>
    <row r="83" spans="1:19" ht="14.5" hidden="1" x14ac:dyDescent="0.35">
      <c r="A83" s="22" t="s">
        <v>231</v>
      </c>
      <c r="B83" s="22" t="str">
        <f>INDEX('Plant data'!D:D,MATCH($A83,'Plant data'!$A:$A,0))</f>
        <v>Ningde</v>
      </c>
      <c r="C83" s="22" t="str">
        <f>INDEX('Plant data'!E:E,MATCH($A83,'Plant data'!$A:$A,0))</f>
        <v>Fujian</v>
      </c>
      <c r="D83" s="22" t="str">
        <f>INDEX('Plant data'!F:F,MATCH($A83,'Plant data'!$A:$A,0))</f>
        <v>China</v>
      </c>
      <c r="E83" s="22" t="s">
        <v>8940</v>
      </c>
      <c r="F83" s="22" t="s">
        <v>8941</v>
      </c>
      <c r="G83" s="24" t="s">
        <v>233</v>
      </c>
      <c r="H83" s="22" t="s">
        <v>29</v>
      </c>
      <c r="I83" s="22" t="s">
        <v>30</v>
      </c>
      <c r="J83" s="22" t="s">
        <v>30</v>
      </c>
      <c r="K83" s="22" t="s">
        <v>30</v>
      </c>
      <c r="L83" s="22" t="s">
        <v>30</v>
      </c>
      <c r="M83" s="22" t="s">
        <v>30</v>
      </c>
      <c r="N83" s="22" t="s">
        <v>30</v>
      </c>
      <c r="O83" s="22" t="s">
        <v>30</v>
      </c>
      <c r="P83" s="22">
        <v>1000</v>
      </c>
      <c r="Q83" s="22">
        <v>120</v>
      </c>
      <c r="R83" s="22" t="s">
        <v>31</v>
      </c>
      <c r="S83" s="14" t="str">
        <f t="shared" si="1"/>
        <v/>
      </c>
    </row>
    <row r="84" spans="1:19" ht="14.5" hidden="1" x14ac:dyDescent="0.35">
      <c r="A84" s="22" t="s">
        <v>239</v>
      </c>
      <c r="B84" s="22" t="str">
        <f>INDEX('Plant data'!D:D,MATCH($A84,'Plant data'!$A:$A,0))</f>
        <v>Jiayuguan</v>
      </c>
      <c r="C84" s="22" t="str">
        <f>INDEX('Plant data'!E:E,MATCH($A84,'Plant data'!$A:$A,0))</f>
        <v>Gansu</v>
      </c>
      <c r="D84" s="22" t="str">
        <f>INDEX('Plant data'!F:F,MATCH($A84,'Plant data'!$A:$A,0))</f>
        <v>China</v>
      </c>
      <c r="E84" s="22" t="s">
        <v>8942</v>
      </c>
      <c r="F84" s="22" t="s">
        <v>8855</v>
      </c>
      <c r="G84" s="24" t="s">
        <v>241</v>
      </c>
      <c r="H84" s="22" t="s">
        <v>29</v>
      </c>
      <c r="I84" s="22" t="s">
        <v>30</v>
      </c>
      <c r="J84" s="22" t="s">
        <v>30</v>
      </c>
      <c r="K84" s="22" t="s">
        <v>30</v>
      </c>
      <c r="L84" s="22" t="s">
        <v>30</v>
      </c>
      <c r="M84" s="22" t="s">
        <v>30</v>
      </c>
      <c r="N84" s="22" t="s">
        <v>30</v>
      </c>
      <c r="O84" s="22" t="s">
        <v>30</v>
      </c>
      <c r="P84" s="22">
        <v>1200</v>
      </c>
      <c r="Q84" s="22">
        <v>100</v>
      </c>
      <c r="R84" s="22" t="s">
        <v>2823</v>
      </c>
      <c r="S84" s="14" t="str">
        <f t="shared" si="1"/>
        <v/>
      </c>
    </row>
    <row r="85" spans="1:19" ht="14.5" hidden="1" x14ac:dyDescent="0.35">
      <c r="A85" s="22" t="s">
        <v>258</v>
      </c>
      <c r="B85" s="22" t="str">
        <f>INDEX('Plant data'!D:D,MATCH($A85,'Plant data'!$A:$A,0))</f>
        <v>Shaoguan</v>
      </c>
      <c r="C85" s="22" t="str">
        <f>INDEX('Plant data'!E:E,MATCH($A85,'Plant data'!$A:$A,0))</f>
        <v>Guangdong</v>
      </c>
      <c r="D85" s="22" t="str">
        <f>INDEX('Plant data'!F:F,MATCH($A85,'Plant data'!$A:$A,0))</f>
        <v>China</v>
      </c>
      <c r="E85" s="22" t="s">
        <v>8943</v>
      </c>
      <c r="F85" s="22" t="s">
        <v>8855</v>
      </c>
      <c r="G85" s="24" t="s">
        <v>260</v>
      </c>
      <c r="H85" s="22" t="s">
        <v>29</v>
      </c>
      <c r="I85" s="22" t="s">
        <v>30</v>
      </c>
      <c r="J85" s="22" t="s">
        <v>30</v>
      </c>
      <c r="K85" s="22" t="s">
        <v>30</v>
      </c>
      <c r="L85" s="22" t="s">
        <v>30</v>
      </c>
      <c r="M85" s="22" t="s">
        <v>30</v>
      </c>
      <c r="N85" s="22" t="s">
        <v>30</v>
      </c>
      <c r="O85" s="22" t="s">
        <v>30</v>
      </c>
      <c r="P85" s="22">
        <v>700</v>
      </c>
      <c r="Q85" s="22">
        <v>90</v>
      </c>
      <c r="R85" s="22" t="s">
        <v>2823</v>
      </c>
      <c r="S85" s="14" t="str">
        <f t="shared" si="1"/>
        <v/>
      </c>
    </row>
    <row r="86" spans="1:19" ht="14.5" hidden="1" x14ac:dyDescent="0.35">
      <c r="A86" s="22" t="s">
        <v>264</v>
      </c>
      <c r="B86" s="22" t="str">
        <f>INDEX('Plant data'!D:D,MATCH($A86,'Plant data'!$A:$A,0))</f>
        <v>Zhanjiang</v>
      </c>
      <c r="C86" s="22" t="str">
        <f>INDEX('Plant data'!E:E,MATCH($A86,'Plant data'!$A:$A,0))</f>
        <v>Guangdong</v>
      </c>
      <c r="D86" s="22" t="str">
        <f>INDEX('Plant data'!F:F,MATCH($A86,'Plant data'!$A:$A,0))</f>
        <v>China</v>
      </c>
      <c r="E86" s="22" t="s">
        <v>8944</v>
      </c>
      <c r="F86" s="22" t="s">
        <v>8855</v>
      </c>
      <c r="G86" s="24" t="s">
        <v>266</v>
      </c>
      <c r="H86" s="22" t="s">
        <v>224</v>
      </c>
      <c r="I86" s="28">
        <v>44896</v>
      </c>
      <c r="J86" s="26">
        <v>45383</v>
      </c>
      <c r="K86" s="22">
        <v>2025</v>
      </c>
      <c r="L86" s="22">
        <v>0</v>
      </c>
      <c r="M86" s="22" t="s">
        <v>30</v>
      </c>
      <c r="N86" s="22" t="s">
        <v>30</v>
      </c>
      <c r="O86" s="22" t="s">
        <v>30</v>
      </c>
      <c r="P86" s="22">
        <v>1800</v>
      </c>
      <c r="Q86" s="22">
        <v>220</v>
      </c>
      <c r="R86" s="22" t="s">
        <v>2823</v>
      </c>
      <c r="S86" s="14">
        <f t="shared" si="1"/>
        <v>2065</v>
      </c>
    </row>
    <row r="87" spans="1:19" ht="14.5" hidden="1" x14ac:dyDescent="0.35">
      <c r="A87" s="22" t="s">
        <v>5668</v>
      </c>
      <c r="B87" s="22" t="str">
        <f>INDEX('Plant data'!D:D,MATCH($A87,'Plant data'!$A:$A,0))</f>
        <v>Yangjiang</v>
      </c>
      <c r="C87" s="22" t="str">
        <f>INDEX('Plant data'!E:E,MATCH($A87,'Plant data'!$A:$A,0))</f>
        <v>Guangdong</v>
      </c>
      <c r="D87" s="22" t="str">
        <f>INDEX('Plant data'!F:F,MATCH($A87,'Plant data'!$A:$A,0))</f>
        <v>China</v>
      </c>
      <c r="E87" s="22" t="s">
        <v>8945</v>
      </c>
      <c r="F87" s="22" t="s">
        <v>8855</v>
      </c>
      <c r="G87" s="24" t="s">
        <v>5671</v>
      </c>
      <c r="H87" s="22" t="s">
        <v>29</v>
      </c>
      <c r="I87" s="22" t="s">
        <v>30</v>
      </c>
      <c r="J87" s="22" t="s">
        <v>30</v>
      </c>
      <c r="K87" s="22" t="s">
        <v>30</v>
      </c>
      <c r="L87" s="22" t="s">
        <v>30</v>
      </c>
      <c r="M87" s="22" t="s">
        <v>30</v>
      </c>
      <c r="N87" s="22" t="s">
        <v>30</v>
      </c>
      <c r="O87" s="22" t="s">
        <v>30</v>
      </c>
      <c r="P87" s="22">
        <v>500</v>
      </c>
      <c r="Q87" s="22" t="s">
        <v>30</v>
      </c>
      <c r="R87" s="22" t="s">
        <v>31</v>
      </c>
      <c r="S87" s="14" t="str">
        <f t="shared" si="1"/>
        <v/>
      </c>
    </row>
    <row r="88" spans="1:19" ht="14.5" hidden="1" x14ac:dyDescent="0.35">
      <c r="A88" s="22" t="s">
        <v>5668</v>
      </c>
      <c r="B88" s="22" t="str">
        <f>INDEX('Plant data'!D:D,MATCH($A88,'Plant data'!$A:$A,0))</f>
        <v>Yangjiang</v>
      </c>
      <c r="C88" s="22" t="str">
        <f>INDEX('Plant data'!E:E,MATCH($A88,'Plant data'!$A:$A,0))</f>
        <v>Guangdong</v>
      </c>
      <c r="D88" s="22" t="str">
        <f>INDEX('Plant data'!F:F,MATCH($A88,'Plant data'!$A:$A,0))</f>
        <v>China</v>
      </c>
      <c r="E88" s="22" t="s">
        <v>8946</v>
      </c>
      <c r="F88" s="22" t="s">
        <v>8871</v>
      </c>
      <c r="G88" s="24" t="s">
        <v>5671</v>
      </c>
      <c r="H88" s="22" t="s">
        <v>29</v>
      </c>
      <c r="I88" s="22" t="s">
        <v>30</v>
      </c>
      <c r="J88" s="22" t="s">
        <v>30</v>
      </c>
      <c r="K88" s="22" t="s">
        <v>30</v>
      </c>
      <c r="L88" s="22" t="s">
        <v>30</v>
      </c>
      <c r="M88" s="22" t="s">
        <v>30</v>
      </c>
      <c r="N88" s="22" t="s">
        <v>30</v>
      </c>
      <c r="O88" s="22" t="s">
        <v>30</v>
      </c>
      <c r="P88" s="22">
        <v>500</v>
      </c>
      <c r="Q88" s="22" t="s">
        <v>30</v>
      </c>
      <c r="R88" s="22" t="s">
        <v>31</v>
      </c>
      <c r="S88" s="14" t="str">
        <f t="shared" si="1"/>
        <v/>
      </c>
    </row>
    <row r="89" spans="1:19" ht="14.5" hidden="1" x14ac:dyDescent="0.35">
      <c r="A89" s="22" t="s">
        <v>5668</v>
      </c>
      <c r="B89" s="22" t="str">
        <f>INDEX('Plant data'!D:D,MATCH($A89,'Plant data'!$A:$A,0))</f>
        <v>Yangjiang</v>
      </c>
      <c r="C89" s="22" t="str">
        <f>INDEX('Plant data'!E:E,MATCH($A89,'Plant data'!$A:$A,0))</f>
        <v>Guangdong</v>
      </c>
      <c r="D89" s="22" t="str">
        <f>INDEX('Plant data'!F:F,MATCH($A89,'Plant data'!$A:$A,0))</f>
        <v>China</v>
      </c>
      <c r="E89" s="22" t="s">
        <v>8947</v>
      </c>
      <c r="F89" s="22" t="s">
        <v>8941</v>
      </c>
      <c r="G89" s="24" t="s">
        <v>5671</v>
      </c>
      <c r="H89" s="22" t="s">
        <v>29</v>
      </c>
      <c r="I89" s="22" t="s">
        <v>30</v>
      </c>
      <c r="J89" s="22" t="s">
        <v>30</v>
      </c>
      <c r="K89" s="22" t="s">
        <v>30</v>
      </c>
      <c r="L89" s="22" t="s">
        <v>30</v>
      </c>
      <c r="M89" s="22" t="s">
        <v>30</v>
      </c>
      <c r="N89" s="22" t="s">
        <v>30</v>
      </c>
      <c r="O89" s="22" t="s">
        <v>30</v>
      </c>
      <c r="P89" s="22">
        <v>500</v>
      </c>
      <c r="Q89" s="22" t="s">
        <v>30</v>
      </c>
      <c r="R89" s="22" t="s">
        <v>31</v>
      </c>
      <c r="S89" s="14" t="str">
        <f t="shared" si="1"/>
        <v/>
      </c>
    </row>
    <row r="90" spans="1:19" ht="14.5" hidden="1" x14ac:dyDescent="0.35">
      <c r="A90" s="22" t="s">
        <v>5668</v>
      </c>
      <c r="B90" s="22" t="str">
        <f>INDEX('Plant data'!D:D,MATCH($A90,'Plant data'!$A:$A,0))</f>
        <v>Yangjiang</v>
      </c>
      <c r="C90" s="22" t="str">
        <f>INDEX('Plant data'!E:E,MATCH($A90,'Plant data'!$A:$A,0))</f>
        <v>Guangdong</v>
      </c>
      <c r="D90" s="22" t="str">
        <f>INDEX('Plant data'!F:F,MATCH($A90,'Plant data'!$A:$A,0))</f>
        <v>China</v>
      </c>
      <c r="E90" s="22" t="s">
        <v>8948</v>
      </c>
      <c r="F90" s="22" t="s">
        <v>8949</v>
      </c>
      <c r="G90" s="24" t="s">
        <v>5671</v>
      </c>
      <c r="H90" s="22" t="s">
        <v>29</v>
      </c>
      <c r="I90" s="22" t="s">
        <v>30</v>
      </c>
      <c r="J90" s="22" t="s">
        <v>30</v>
      </c>
      <c r="K90" s="22" t="s">
        <v>30</v>
      </c>
      <c r="L90" s="22" t="s">
        <v>30</v>
      </c>
      <c r="M90" s="22" t="s">
        <v>30</v>
      </c>
      <c r="N90" s="22" t="s">
        <v>30</v>
      </c>
      <c r="O90" s="22" t="s">
        <v>30</v>
      </c>
      <c r="P90" s="22">
        <v>500</v>
      </c>
      <c r="Q90" s="22" t="s">
        <v>30</v>
      </c>
      <c r="R90" s="22" t="s">
        <v>31</v>
      </c>
      <c r="S90" s="14" t="str">
        <f t="shared" si="1"/>
        <v/>
      </c>
    </row>
    <row r="91" spans="1:19" ht="14.5" hidden="1" x14ac:dyDescent="0.35">
      <c r="A91" s="22" t="s">
        <v>5444</v>
      </c>
      <c r="B91" s="22" t="str">
        <f>INDEX('Plant data'!D:D,MATCH($A91,'Plant data'!$A:$A,0))</f>
        <v>Economic and Technological Development Zone</v>
      </c>
      <c r="C91" s="22" t="str">
        <f>INDEX('Plant data'!E:E,MATCH($A91,'Plant data'!$A:$A,0))</f>
        <v>Guangdong</v>
      </c>
      <c r="D91" s="22" t="str">
        <f>INDEX('Plant data'!F:F,MATCH($A91,'Plant data'!$A:$A,0))</f>
        <v>China</v>
      </c>
      <c r="E91" s="22" t="s">
        <v>8950</v>
      </c>
      <c r="F91" s="22" t="s">
        <v>8855</v>
      </c>
      <c r="G91" s="24" t="s">
        <v>5447</v>
      </c>
      <c r="H91" s="22" t="s">
        <v>29</v>
      </c>
      <c r="I91" s="22" t="s">
        <v>30</v>
      </c>
      <c r="J91" s="22" t="s">
        <v>30</v>
      </c>
      <c r="K91" s="22">
        <v>2007</v>
      </c>
      <c r="L91" s="22">
        <v>18</v>
      </c>
      <c r="M91" s="22" t="s">
        <v>30</v>
      </c>
      <c r="N91" s="22" t="s">
        <v>30</v>
      </c>
      <c r="O91" s="22" t="s">
        <v>30</v>
      </c>
      <c r="P91" s="22">
        <v>800</v>
      </c>
      <c r="Q91" s="22">
        <v>150</v>
      </c>
      <c r="R91" s="22" t="s">
        <v>2823</v>
      </c>
      <c r="S91" s="14">
        <f t="shared" si="1"/>
        <v>2047</v>
      </c>
    </row>
    <row r="92" spans="1:19" ht="14.5" hidden="1" x14ac:dyDescent="0.35">
      <c r="A92" s="22" t="s">
        <v>5444</v>
      </c>
      <c r="B92" s="22" t="str">
        <f>INDEX('Plant data'!D:D,MATCH($A92,'Plant data'!$A:$A,0))</f>
        <v>Economic and Technological Development Zone</v>
      </c>
      <c r="C92" s="22" t="str">
        <f>INDEX('Plant data'!E:E,MATCH($A92,'Plant data'!$A:$A,0))</f>
        <v>Guangdong</v>
      </c>
      <c r="D92" s="22" t="str">
        <f>INDEX('Plant data'!F:F,MATCH($A92,'Plant data'!$A:$A,0))</f>
        <v>China</v>
      </c>
      <c r="E92" s="22" t="s">
        <v>8951</v>
      </c>
      <c r="F92" s="22" t="s">
        <v>8871</v>
      </c>
      <c r="G92" s="24" t="s">
        <v>5447</v>
      </c>
      <c r="H92" s="22" t="s">
        <v>29</v>
      </c>
      <c r="I92" s="22" t="s">
        <v>30</v>
      </c>
      <c r="J92" s="22" t="s">
        <v>30</v>
      </c>
      <c r="K92" s="22">
        <v>2009</v>
      </c>
      <c r="L92" s="22">
        <v>16</v>
      </c>
      <c r="M92" s="22" t="s">
        <v>30</v>
      </c>
      <c r="N92" s="22" t="s">
        <v>30</v>
      </c>
      <c r="O92" s="22" t="s">
        <v>30</v>
      </c>
      <c r="P92" s="22">
        <v>1100</v>
      </c>
      <c r="Q92" s="22">
        <v>140</v>
      </c>
      <c r="R92" s="22" t="s">
        <v>2823</v>
      </c>
      <c r="S92" s="14">
        <f t="shared" si="1"/>
        <v>2049</v>
      </c>
    </row>
    <row r="93" spans="1:19" ht="14.5" hidden="1" x14ac:dyDescent="0.35">
      <c r="A93" s="22" t="s">
        <v>5852</v>
      </c>
      <c r="B93" s="22" t="str">
        <f>INDEX('Plant data'!D:D,MATCH($A93,'Plant data'!$A:$A,0))</f>
        <v>Heyuan</v>
      </c>
      <c r="C93" s="22" t="str">
        <f>INDEX('Plant data'!E:E,MATCH($A93,'Plant data'!$A:$A,0))</f>
        <v>Guangdong</v>
      </c>
      <c r="D93" s="22" t="str">
        <f>INDEX('Plant data'!F:F,MATCH($A93,'Plant data'!$A:$A,0))</f>
        <v>China</v>
      </c>
      <c r="E93" s="22" t="s">
        <v>8952</v>
      </c>
      <c r="F93" s="22" t="s">
        <v>8855</v>
      </c>
      <c r="G93" s="24" t="s">
        <v>5855</v>
      </c>
      <c r="H93" s="22" t="s">
        <v>190</v>
      </c>
      <c r="I93" s="22" t="s">
        <v>30</v>
      </c>
      <c r="J93" s="22" t="s">
        <v>30</v>
      </c>
      <c r="K93" s="22" t="s">
        <v>30</v>
      </c>
      <c r="L93" s="22" t="s">
        <v>30</v>
      </c>
      <c r="M93" s="22" t="s">
        <v>30</v>
      </c>
      <c r="N93" s="22" t="s">
        <v>30</v>
      </c>
      <c r="O93" s="22" t="s">
        <v>30</v>
      </c>
      <c r="P93" s="22">
        <v>600</v>
      </c>
      <c r="Q93" s="22">
        <v>60</v>
      </c>
      <c r="R93" s="22" t="s">
        <v>2823</v>
      </c>
      <c r="S93" s="14" t="str">
        <f t="shared" si="1"/>
        <v/>
      </c>
    </row>
    <row r="94" spans="1:19" ht="14.5" hidden="1" x14ac:dyDescent="0.35">
      <c r="A94" s="22" t="s">
        <v>5852</v>
      </c>
      <c r="B94" s="22" t="str">
        <f>INDEX('Plant data'!D:D,MATCH($A94,'Plant data'!$A:$A,0))</f>
        <v>Heyuan</v>
      </c>
      <c r="C94" s="22" t="str">
        <f>INDEX('Plant data'!E:E,MATCH($A94,'Plant data'!$A:$A,0))</f>
        <v>Guangdong</v>
      </c>
      <c r="D94" s="22" t="str">
        <f>INDEX('Plant data'!F:F,MATCH($A94,'Plant data'!$A:$A,0))</f>
        <v>China</v>
      </c>
      <c r="E94" s="22" t="s">
        <v>8953</v>
      </c>
      <c r="F94" s="22" t="s">
        <v>8871</v>
      </c>
      <c r="G94" s="24" t="s">
        <v>5855</v>
      </c>
      <c r="H94" s="22" t="s">
        <v>190</v>
      </c>
      <c r="I94" s="22" t="s">
        <v>30</v>
      </c>
      <c r="J94" s="22" t="s">
        <v>30</v>
      </c>
      <c r="K94" s="22" t="s">
        <v>30</v>
      </c>
      <c r="L94" s="22" t="s">
        <v>30</v>
      </c>
      <c r="M94" s="22" t="s">
        <v>30</v>
      </c>
      <c r="N94" s="22" t="s">
        <v>30</v>
      </c>
      <c r="O94" s="22" t="s">
        <v>30</v>
      </c>
      <c r="P94" s="22">
        <v>600</v>
      </c>
      <c r="Q94" s="22">
        <v>60</v>
      </c>
      <c r="R94" s="22" t="s">
        <v>2823</v>
      </c>
      <c r="S94" s="14" t="str">
        <f t="shared" si="1"/>
        <v/>
      </c>
    </row>
    <row r="95" spans="1:19" ht="14.5" hidden="1" x14ac:dyDescent="0.35">
      <c r="A95" s="22" t="s">
        <v>5848</v>
      </c>
      <c r="B95" s="22" t="str">
        <f>INDEX('Plant data'!D:D,MATCH($A95,'Plant data'!$A:$A,0))</f>
        <v>Heyuan</v>
      </c>
      <c r="C95" s="22" t="str">
        <f>INDEX('Plant data'!E:E,MATCH($A95,'Plant data'!$A:$A,0))</f>
        <v>Guangdong</v>
      </c>
      <c r="D95" s="22" t="str">
        <f>INDEX('Plant data'!F:F,MATCH($A95,'Plant data'!$A:$A,0))</f>
        <v>China</v>
      </c>
      <c r="E95" s="22" t="s">
        <v>8954</v>
      </c>
      <c r="F95" s="22" t="s">
        <v>8855</v>
      </c>
      <c r="G95" s="24" t="s">
        <v>5851</v>
      </c>
      <c r="H95" s="22" t="s">
        <v>29</v>
      </c>
      <c r="I95" s="22" t="s">
        <v>30</v>
      </c>
      <c r="J95" s="22" t="s">
        <v>30</v>
      </c>
      <c r="K95" s="22" t="s">
        <v>30</v>
      </c>
      <c r="L95" s="22" t="s">
        <v>30</v>
      </c>
      <c r="M95" s="22" t="s">
        <v>30</v>
      </c>
      <c r="N95" s="22" t="s">
        <v>30</v>
      </c>
      <c r="O95" s="22" t="s">
        <v>30</v>
      </c>
      <c r="P95" s="22">
        <v>700</v>
      </c>
      <c r="Q95" s="22">
        <v>70</v>
      </c>
      <c r="R95" s="22" t="s">
        <v>2823</v>
      </c>
      <c r="S95" s="14" t="str">
        <f t="shared" si="1"/>
        <v/>
      </c>
    </row>
    <row r="96" spans="1:19" ht="14.5" hidden="1" x14ac:dyDescent="0.35">
      <c r="A96" s="22" t="s">
        <v>5848</v>
      </c>
      <c r="B96" s="22" t="str">
        <f>INDEX('Plant data'!D:D,MATCH($A96,'Plant data'!$A:$A,0))</f>
        <v>Heyuan</v>
      </c>
      <c r="C96" s="22" t="str">
        <f>INDEX('Plant data'!E:E,MATCH($A96,'Plant data'!$A:$A,0))</f>
        <v>Guangdong</v>
      </c>
      <c r="D96" s="22" t="str">
        <f>INDEX('Plant data'!F:F,MATCH($A96,'Plant data'!$A:$A,0))</f>
        <v>China</v>
      </c>
      <c r="E96" s="22" t="s">
        <v>8955</v>
      </c>
      <c r="F96" s="22" t="s">
        <v>8871</v>
      </c>
      <c r="G96" s="24" t="s">
        <v>5851</v>
      </c>
      <c r="H96" s="22" t="s">
        <v>29</v>
      </c>
      <c r="I96" s="22" t="s">
        <v>30</v>
      </c>
      <c r="J96" s="22" t="s">
        <v>30</v>
      </c>
      <c r="K96" s="22" t="s">
        <v>30</v>
      </c>
      <c r="L96" s="22" t="s">
        <v>30</v>
      </c>
      <c r="M96" s="22" t="s">
        <v>30</v>
      </c>
      <c r="N96" s="22" t="s">
        <v>30</v>
      </c>
      <c r="O96" s="22" t="s">
        <v>30</v>
      </c>
      <c r="P96" s="22">
        <v>700</v>
      </c>
      <c r="Q96" s="22">
        <v>70</v>
      </c>
      <c r="R96" s="22" t="s">
        <v>2823</v>
      </c>
      <c r="S96" s="14" t="str">
        <f t="shared" si="1"/>
        <v/>
      </c>
    </row>
    <row r="97" spans="1:19" ht="14.5" hidden="1" x14ac:dyDescent="0.35">
      <c r="A97" s="22" t="s">
        <v>288</v>
      </c>
      <c r="B97" s="22" t="str">
        <f>INDEX('Plant data'!D:D,MATCH($A97,'Plant data'!$A:$A,0))</f>
        <v>Beihai</v>
      </c>
      <c r="C97" s="22" t="str">
        <f>INDEX('Plant data'!E:E,MATCH($A97,'Plant data'!$A:$A,0))</f>
        <v>Guangxi</v>
      </c>
      <c r="D97" s="22" t="str">
        <f>INDEX('Plant data'!F:F,MATCH($A97,'Plant data'!$A:$A,0))</f>
        <v>China</v>
      </c>
      <c r="E97" s="22" t="s">
        <v>8956</v>
      </c>
      <c r="F97" s="22" t="s">
        <v>8855</v>
      </c>
      <c r="G97" s="24" t="s">
        <v>290</v>
      </c>
      <c r="H97" s="22" t="s">
        <v>29</v>
      </c>
      <c r="I97" s="22" t="s">
        <v>30</v>
      </c>
      <c r="J97" s="22" t="s">
        <v>30</v>
      </c>
      <c r="K97" s="22" t="s">
        <v>30</v>
      </c>
      <c r="L97" s="22" t="s">
        <v>30</v>
      </c>
      <c r="M97" s="22" t="s">
        <v>30</v>
      </c>
      <c r="N97" s="22" t="s">
        <v>30</v>
      </c>
      <c r="O97" s="22" t="s">
        <v>30</v>
      </c>
      <c r="P97" s="22">
        <v>3400</v>
      </c>
      <c r="Q97" s="22">
        <v>100</v>
      </c>
      <c r="R97" s="22" t="s">
        <v>2823</v>
      </c>
      <c r="S97" s="14" t="str">
        <f t="shared" si="1"/>
        <v/>
      </c>
    </row>
    <row r="98" spans="1:19" ht="14.5" hidden="1" x14ac:dyDescent="0.35">
      <c r="A98" s="22" t="s">
        <v>5754</v>
      </c>
      <c r="B98" s="22" t="str">
        <f>INDEX('Plant data'!D:D,MATCH($A98,'Plant data'!$A:$A,0))</f>
        <v>Zunyi</v>
      </c>
      <c r="C98" s="22" t="str">
        <f>INDEX('Plant data'!E:E,MATCH($A98,'Plant data'!$A:$A,0))</f>
        <v>Guizhou</v>
      </c>
      <c r="D98" s="22" t="str">
        <f>INDEX('Plant data'!F:F,MATCH($A98,'Plant data'!$A:$A,0))</f>
        <v>China</v>
      </c>
      <c r="E98" s="22" t="s">
        <v>8957</v>
      </c>
      <c r="F98" s="22" t="s">
        <v>8855</v>
      </c>
      <c r="G98" s="24" t="s">
        <v>5757</v>
      </c>
      <c r="H98" s="22" t="s">
        <v>29</v>
      </c>
      <c r="I98" s="22" t="s">
        <v>30</v>
      </c>
      <c r="J98" s="22" t="s">
        <v>30</v>
      </c>
      <c r="K98" s="22" t="s">
        <v>30</v>
      </c>
      <c r="L98" s="22" t="s">
        <v>30</v>
      </c>
      <c r="M98" s="22" t="s">
        <v>30</v>
      </c>
      <c r="N98" s="22" t="s">
        <v>30</v>
      </c>
      <c r="O98" s="22" t="s">
        <v>30</v>
      </c>
      <c r="P98" s="22">
        <v>210</v>
      </c>
      <c r="Q98" s="22">
        <v>35</v>
      </c>
      <c r="R98" s="22" t="s">
        <v>30</v>
      </c>
      <c r="S98" s="14" t="str">
        <f t="shared" si="1"/>
        <v/>
      </c>
    </row>
    <row r="99" spans="1:19" ht="14.5" hidden="1" x14ac:dyDescent="0.35">
      <c r="A99" s="22" t="s">
        <v>5754</v>
      </c>
      <c r="B99" s="22" t="str">
        <f>INDEX('Plant data'!D:D,MATCH($A99,'Plant data'!$A:$A,0))</f>
        <v>Zunyi</v>
      </c>
      <c r="C99" s="22" t="str">
        <f>INDEX('Plant data'!E:E,MATCH($A99,'Plant data'!$A:$A,0))</f>
        <v>Guizhou</v>
      </c>
      <c r="D99" s="22" t="str">
        <f>INDEX('Plant data'!F:F,MATCH($A99,'Plant data'!$A:$A,0))</f>
        <v>China</v>
      </c>
      <c r="E99" s="22" t="s">
        <v>8958</v>
      </c>
      <c r="F99" s="22" t="s">
        <v>8871</v>
      </c>
      <c r="G99" s="24" t="s">
        <v>5757</v>
      </c>
      <c r="H99" s="22" t="s">
        <v>29</v>
      </c>
      <c r="I99" s="22" t="s">
        <v>30</v>
      </c>
      <c r="J99" s="22" t="s">
        <v>30</v>
      </c>
      <c r="K99" s="22" t="s">
        <v>30</v>
      </c>
      <c r="L99" s="22" t="s">
        <v>30</v>
      </c>
      <c r="M99" s="22" t="s">
        <v>30</v>
      </c>
      <c r="N99" s="22" t="s">
        <v>30</v>
      </c>
      <c r="O99" s="22" t="s">
        <v>30</v>
      </c>
      <c r="P99" s="22">
        <v>210</v>
      </c>
      <c r="Q99" s="22">
        <v>35</v>
      </c>
      <c r="R99" s="22" t="s">
        <v>30</v>
      </c>
      <c r="S99" s="14" t="str">
        <f t="shared" si="1"/>
        <v/>
      </c>
    </row>
    <row r="100" spans="1:19" ht="14.5" hidden="1" x14ac:dyDescent="0.35">
      <c r="A100" s="22" t="s">
        <v>5754</v>
      </c>
      <c r="B100" s="22" t="str">
        <f>INDEX('Plant data'!D:D,MATCH($A100,'Plant data'!$A:$A,0))</f>
        <v>Zunyi</v>
      </c>
      <c r="C100" s="22" t="str">
        <f>INDEX('Plant data'!E:E,MATCH($A100,'Plant data'!$A:$A,0))</f>
        <v>Guizhou</v>
      </c>
      <c r="D100" s="22" t="str">
        <f>INDEX('Plant data'!F:F,MATCH($A100,'Plant data'!$A:$A,0))</f>
        <v>China</v>
      </c>
      <c r="E100" s="22" t="s">
        <v>8959</v>
      </c>
      <c r="F100" s="22" t="s">
        <v>8941</v>
      </c>
      <c r="G100" s="24" t="s">
        <v>5757</v>
      </c>
      <c r="H100" s="22" t="s">
        <v>29</v>
      </c>
      <c r="I100" s="22" t="s">
        <v>30</v>
      </c>
      <c r="J100" s="22" t="s">
        <v>30</v>
      </c>
      <c r="K100" s="22" t="s">
        <v>30</v>
      </c>
      <c r="L100" s="22" t="s">
        <v>30</v>
      </c>
      <c r="M100" s="22" t="s">
        <v>30</v>
      </c>
      <c r="N100" s="22" t="s">
        <v>30</v>
      </c>
      <c r="O100" s="22" t="s">
        <v>30</v>
      </c>
      <c r="P100" s="22">
        <v>210</v>
      </c>
      <c r="Q100" s="22">
        <v>35</v>
      </c>
      <c r="R100" s="22" t="s">
        <v>30</v>
      </c>
      <c r="S100" s="14" t="str">
        <f t="shared" si="1"/>
        <v/>
      </c>
    </row>
    <row r="101" spans="1:19" ht="14.5" hidden="1" x14ac:dyDescent="0.35">
      <c r="A101" s="22" t="s">
        <v>5754</v>
      </c>
      <c r="B101" s="22" t="str">
        <f>INDEX('Plant data'!D:D,MATCH($A101,'Plant data'!$A:$A,0))</f>
        <v>Zunyi</v>
      </c>
      <c r="C101" s="22" t="str">
        <f>INDEX('Plant data'!E:E,MATCH($A101,'Plant data'!$A:$A,0))</f>
        <v>Guizhou</v>
      </c>
      <c r="D101" s="22" t="str">
        <f>INDEX('Plant data'!F:F,MATCH($A101,'Plant data'!$A:$A,0))</f>
        <v>China</v>
      </c>
      <c r="E101" s="22" t="s">
        <v>8960</v>
      </c>
      <c r="F101" s="22" t="s">
        <v>8949</v>
      </c>
      <c r="G101" s="24" t="s">
        <v>5757</v>
      </c>
      <c r="H101" s="22" t="s">
        <v>29</v>
      </c>
      <c r="I101" s="22" t="s">
        <v>30</v>
      </c>
      <c r="J101" s="22" t="s">
        <v>30</v>
      </c>
      <c r="K101" s="22" t="s">
        <v>30</v>
      </c>
      <c r="L101" s="22" t="s">
        <v>30</v>
      </c>
      <c r="M101" s="22" t="s">
        <v>30</v>
      </c>
      <c r="N101" s="22" t="s">
        <v>30</v>
      </c>
      <c r="O101" s="22" t="s">
        <v>30</v>
      </c>
      <c r="P101" s="22">
        <v>210</v>
      </c>
      <c r="Q101" s="22">
        <v>35</v>
      </c>
      <c r="R101" s="22" t="s">
        <v>30</v>
      </c>
      <c r="S101" s="14" t="str">
        <f t="shared" si="1"/>
        <v/>
      </c>
    </row>
    <row r="102" spans="1:19" ht="14.5" hidden="1" x14ac:dyDescent="0.35">
      <c r="A102" s="22" t="s">
        <v>5754</v>
      </c>
      <c r="B102" s="22" t="str">
        <f>INDEX('Plant data'!D:D,MATCH($A102,'Plant data'!$A:$A,0))</f>
        <v>Zunyi</v>
      </c>
      <c r="C102" s="22" t="str">
        <f>INDEX('Plant data'!E:E,MATCH($A102,'Plant data'!$A:$A,0))</f>
        <v>Guizhou</v>
      </c>
      <c r="D102" s="22" t="str">
        <f>INDEX('Plant data'!F:F,MATCH($A102,'Plant data'!$A:$A,0))</f>
        <v>China</v>
      </c>
      <c r="E102" s="22" t="s">
        <v>8961</v>
      </c>
      <c r="F102" s="22" t="s">
        <v>8962</v>
      </c>
      <c r="G102" s="24" t="s">
        <v>5757</v>
      </c>
      <c r="H102" s="22" t="s">
        <v>29</v>
      </c>
      <c r="I102" s="22" t="s">
        <v>30</v>
      </c>
      <c r="J102" s="22" t="s">
        <v>30</v>
      </c>
      <c r="K102" s="22" t="s">
        <v>30</v>
      </c>
      <c r="L102" s="22" t="s">
        <v>30</v>
      </c>
      <c r="M102" s="22" t="s">
        <v>30</v>
      </c>
      <c r="N102" s="22" t="s">
        <v>30</v>
      </c>
      <c r="O102" s="22" t="s">
        <v>30</v>
      </c>
      <c r="P102" s="22">
        <v>575</v>
      </c>
      <c r="Q102" s="22">
        <v>75</v>
      </c>
      <c r="R102" s="22" t="s">
        <v>30</v>
      </c>
      <c r="S102" s="14" t="str">
        <f t="shared" si="1"/>
        <v/>
      </c>
    </row>
    <row r="103" spans="1:19" ht="14.5" hidden="1" x14ac:dyDescent="0.35">
      <c r="A103" s="22" t="s">
        <v>5754</v>
      </c>
      <c r="B103" s="22" t="str">
        <f>INDEX('Plant data'!D:D,MATCH($A103,'Plant data'!$A:$A,0))</f>
        <v>Zunyi</v>
      </c>
      <c r="C103" s="22" t="str">
        <f>INDEX('Plant data'!E:E,MATCH($A103,'Plant data'!$A:$A,0))</f>
        <v>Guizhou</v>
      </c>
      <c r="D103" s="22" t="str">
        <f>INDEX('Plant data'!F:F,MATCH($A103,'Plant data'!$A:$A,0))</f>
        <v>China</v>
      </c>
      <c r="E103" s="22" t="s">
        <v>8963</v>
      </c>
      <c r="F103" s="22" t="s">
        <v>8964</v>
      </c>
      <c r="G103" s="24" t="s">
        <v>5757</v>
      </c>
      <c r="H103" s="22" t="s">
        <v>29</v>
      </c>
      <c r="I103" s="22" t="s">
        <v>30</v>
      </c>
      <c r="J103" s="22" t="s">
        <v>30</v>
      </c>
      <c r="K103" s="22" t="s">
        <v>30</v>
      </c>
      <c r="L103" s="22" t="s">
        <v>30</v>
      </c>
      <c r="M103" s="22" t="s">
        <v>30</v>
      </c>
      <c r="N103" s="22" t="s">
        <v>30</v>
      </c>
      <c r="O103" s="22" t="s">
        <v>30</v>
      </c>
      <c r="P103" s="22">
        <v>575</v>
      </c>
      <c r="Q103" s="22">
        <v>75</v>
      </c>
      <c r="R103" s="22" t="s">
        <v>30</v>
      </c>
      <c r="S103" s="14" t="str">
        <f t="shared" si="1"/>
        <v/>
      </c>
    </row>
    <row r="104" spans="1:19" ht="14.5" hidden="1" x14ac:dyDescent="0.35">
      <c r="A104" s="22" t="s">
        <v>5741</v>
      </c>
      <c r="B104" s="22" t="str">
        <f>INDEX('Plant data'!D:D,MATCH($A104,'Plant data'!$A:$A,0))</f>
        <v>Zunyi</v>
      </c>
      <c r="C104" s="22" t="str">
        <f>INDEX('Plant data'!E:E,MATCH($A104,'Plant data'!$A:$A,0))</f>
        <v>Guizhou</v>
      </c>
      <c r="D104" s="22" t="str">
        <f>INDEX('Plant data'!F:F,MATCH($A104,'Plant data'!$A:$A,0))</f>
        <v>China</v>
      </c>
      <c r="E104" s="22" t="s">
        <v>8965</v>
      </c>
      <c r="F104" s="22" t="s">
        <v>8855</v>
      </c>
      <c r="G104" s="24" t="s">
        <v>5744</v>
      </c>
      <c r="H104" s="22" t="s">
        <v>29</v>
      </c>
      <c r="I104" s="22" t="s">
        <v>30</v>
      </c>
      <c r="J104" s="22" t="s">
        <v>30</v>
      </c>
      <c r="K104" s="22" t="s">
        <v>30</v>
      </c>
      <c r="L104" s="22" t="s">
        <v>30</v>
      </c>
      <c r="M104" s="22" t="s">
        <v>30</v>
      </c>
      <c r="N104" s="22" t="s">
        <v>30</v>
      </c>
      <c r="O104" s="22" t="s">
        <v>30</v>
      </c>
      <c r="P104" s="22">
        <v>500</v>
      </c>
      <c r="Q104" s="22">
        <v>70</v>
      </c>
      <c r="R104" s="22" t="s">
        <v>30</v>
      </c>
      <c r="S104" s="14" t="str">
        <f t="shared" si="1"/>
        <v/>
      </c>
    </row>
    <row r="105" spans="1:19" ht="14.5" hidden="1" x14ac:dyDescent="0.35">
      <c r="A105" s="22" t="s">
        <v>5741</v>
      </c>
      <c r="B105" s="22" t="str">
        <f>INDEX('Plant data'!D:D,MATCH($A105,'Plant data'!$A:$A,0))</f>
        <v>Zunyi</v>
      </c>
      <c r="C105" s="22" t="str">
        <f>INDEX('Plant data'!E:E,MATCH($A105,'Plant data'!$A:$A,0))</f>
        <v>Guizhou</v>
      </c>
      <c r="D105" s="22" t="str">
        <f>INDEX('Plant data'!F:F,MATCH($A105,'Plant data'!$A:$A,0))</f>
        <v>China</v>
      </c>
      <c r="E105" s="22" t="s">
        <v>8966</v>
      </c>
      <c r="F105" s="22" t="s">
        <v>8871</v>
      </c>
      <c r="G105" s="24" t="s">
        <v>5744</v>
      </c>
      <c r="H105" s="22" t="s">
        <v>29</v>
      </c>
      <c r="I105" s="22" t="s">
        <v>30</v>
      </c>
      <c r="J105" s="22" t="s">
        <v>30</v>
      </c>
      <c r="K105" s="22" t="s">
        <v>30</v>
      </c>
      <c r="L105" s="22" t="s">
        <v>30</v>
      </c>
      <c r="M105" s="22" t="s">
        <v>30</v>
      </c>
      <c r="N105" s="22" t="s">
        <v>30</v>
      </c>
      <c r="O105" s="22" t="s">
        <v>30</v>
      </c>
      <c r="P105" s="22">
        <v>825</v>
      </c>
      <c r="Q105" s="22">
        <v>110</v>
      </c>
      <c r="R105" s="22" t="s">
        <v>30</v>
      </c>
      <c r="S105" s="14" t="str">
        <f t="shared" si="1"/>
        <v/>
      </c>
    </row>
    <row r="106" spans="1:19" ht="14.5" hidden="1" x14ac:dyDescent="0.35">
      <c r="A106" s="22" t="s">
        <v>321</v>
      </c>
      <c r="B106" s="22" t="str">
        <f>INDEX('Plant data'!D:D,MATCH($A106,'Plant data'!$A:$A,0))</f>
        <v>Tangshan</v>
      </c>
      <c r="C106" s="22" t="str">
        <f>INDEX('Plant data'!E:E,MATCH($A106,'Plant data'!$A:$A,0))</f>
        <v>Hebei</v>
      </c>
      <c r="D106" s="22" t="str">
        <f>INDEX('Plant data'!F:F,MATCH($A106,'Plant data'!$A:$A,0))</f>
        <v>China</v>
      </c>
      <c r="E106" s="22" t="s">
        <v>8967</v>
      </c>
      <c r="F106" s="22" t="s">
        <v>8855</v>
      </c>
      <c r="G106" s="24" t="s">
        <v>323</v>
      </c>
      <c r="H106" s="22" t="s">
        <v>29</v>
      </c>
      <c r="I106" s="28">
        <v>44501</v>
      </c>
      <c r="J106" s="22" t="s">
        <v>30</v>
      </c>
      <c r="K106" s="22">
        <v>2023</v>
      </c>
      <c r="L106" s="22">
        <v>2</v>
      </c>
      <c r="M106" s="22" t="s">
        <v>30</v>
      </c>
      <c r="N106" s="22" t="s">
        <v>30</v>
      </c>
      <c r="O106" s="22" t="s">
        <v>30</v>
      </c>
      <c r="P106" s="22">
        <v>750</v>
      </c>
      <c r="Q106" s="22">
        <v>100</v>
      </c>
      <c r="R106" s="22" t="s">
        <v>2823</v>
      </c>
      <c r="S106" s="14">
        <f t="shared" si="1"/>
        <v>2063</v>
      </c>
    </row>
    <row r="107" spans="1:19" ht="14.5" hidden="1" x14ac:dyDescent="0.35">
      <c r="A107" s="22" t="s">
        <v>321</v>
      </c>
      <c r="B107" s="22" t="str">
        <f>INDEX('Plant data'!D:D,MATCH($A107,'Plant data'!$A:$A,0))</f>
        <v>Tangshan</v>
      </c>
      <c r="C107" s="22" t="str">
        <f>INDEX('Plant data'!E:E,MATCH($A107,'Plant data'!$A:$A,0))</f>
        <v>Hebei</v>
      </c>
      <c r="D107" s="22" t="str">
        <f>INDEX('Plant data'!F:F,MATCH($A107,'Plant data'!$A:$A,0))</f>
        <v>China</v>
      </c>
      <c r="E107" s="22" t="s">
        <v>8968</v>
      </c>
      <c r="F107" s="22" t="s">
        <v>8871</v>
      </c>
      <c r="G107" s="24" t="s">
        <v>323</v>
      </c>
      <c r="H107" s="22" t="s">
        <v>29</v>
      </c>
      <c r="I107" s="28">
        <v>44501</v>
      </c>
      <c r="J107" s="22" t="s">
        <v>30</v>
      </c>
      <c r="K107" s="22">
        <v>2023</v>
      </c>
      <c r="L107" s="22">
        <v>2</v>
      </c>
      <c r="M107" s="22" t="s">
        <v>30</v>
      </c>
      <c r="N107" s="22" t="s">
        <v>30</v>
      </c>
      <c r="O107" s="22" t="s">
        <v>30</v>
      </c>
      <c r="P107" s="22">
        <v>750</v>
      </c>
      <c r="Q107" s="22">
        <v>100</v>
      </c>
      <c r="R107" s="22" t="s">
        <v>2823</v>
      </c>
      <c r="S107" s="14">
        <f t="shared" si="1"/>
        <v>2063</v>
      </c>
    </row>
    <row r="108" spans="1:19" ht="14.5" hidden="1" x14ac:dyDescent="0.35">
      <c r="A108" s="22" t="s">
        <v>337</v>
      </c>
      <c r="B108" s="22" t="str">
        <f>INDEX('Plant data'!D:D,MATCH($A108,'Plant data'!$A:$A,0))</f>
        <v>Shijiazhuang</v>
      </c>
      <c r="C108" s="22" t="str">
        <f>INDEX('Plant data'!E:E,MATCH($A108,'Plant data'!$A:$A,0))</f>
        <v>Hebei</v>
      </c>
      <c r="D108" s="22" t="str">
        <f>INDEX('Plant data'!F:F,MATCH($A108,'Plant data'!$A:$A,0))</f>
        <v>China</v>
      </c>
      <c r="E108" s="22" t="s">
        <v>8969</v>
      </c>
      <c r="F108" s="22" t="s">
        <v>8855</v>
      </c>
      <c r="G108" s="24" t="s">
        <v>339</v>
      </c>
      <c r="H108" s="22" t="s">
        <v>190</v>
      </c>
      <c r="I108" s="22" t="s">
        <v>30</v>
      </c>
      <c r="J108" s="22" t="s">
        <v>30</v>
      </c>
      <c r="K108" s="22" t="s">
        <v>30</v>
      </c>
      <c r="L108" s="22" t="s">
        <v>30</v>
      </c>
      <c r="M108" s="22" t="s">
        <v>30</v>
      </c>
      <c r="N108" s="22" t="s">
        <v>30</v>
      </c>
      <c r="O108" s="22">
        <v>2020</v>
      </c>
      <c r="P108" s="22">
        <v>460</v>
      </c>
      <c r="Q108" s="22">
        <v>60</v>
      </c>
      <c r="R108" s="22" t="s">
        <v>2823</v>
      </c>
      <c r="S108" s="14" t="str">
        <f t="shared" si="1"/>
        <v/>
      </c>
    </row>
    <row r="109" spans="1:19" ht="14.5" hidden="1" x14ac:dyDescent="0.35">
      <c r="A109" s="22" t="s">
        <v>359</v>
      </c>
      <c r="B109" s="22" t="str">
        <f>INDEX('Plant data'!D:D,MATCH($A109,'Plant data'!$A:$A,0))</f>
        <v>Tangshan</v>
      </c>
      <c r="C109" s="22" t="str">
        <f>INDEX('Plant data'!E:E,MATCH($A109,'Plant data'!$A:$A,0))</f>
        <v>Hebei</v>
      </c>
      <c r="D109" s="22" t="str">
        <f>INDEX('Plant data'!F:F,MATCH($A109,'Plant data'!$A:$A,0))</f>
        <v>China</v>
      </c>
      <c r="E109" s="22" t="s">
        <v>8970</v>
      </c>
      <c r="F109" s="22" t="s">
        <v>8858</v>
      </c>
      <c r="G109" s="24" t="s">
        <v>361</v>
      </c>
      <c r="H109" s="22" t="s">
        <v>224</v>
      </c>
      <c r="I109" s="26">
        <v>45352</v>
      </c>
      <c r="J109" s="26">
        <v>45717</v>
      </c>
      <c r="K109" s="22">
        <v>2026</v>
      </c>
      <c r="L109" s="22"/>
      <c r="M109" s="22" t="s">
        <v>30</v>
      </c>
      <c r="N109" s="22" t="s">
        <v>30</v>
      </c>
      <c r="O109" s="22" t="s">
        <v>30</v>
      </c>
      <c r="P109" s="22">
        <v>1300</v>
      </c>
      <c r="Q109" s="22">
        <v>160</v>
      </c>
      <c r="R109" s="22" t="s">
        <v>2823</v>
      </c>
      <c r="S109" s="14">
        <f t="shared" si="1"/>
        <v>2066</v>
      </c>
    </row>
    <row r="110" spans="1:19" ht="14.5" hidden="1" x14ac:dyDescent="0.35">
      <c r="A110" s="22" t="s">
        <v>364</v>
      </c>
      <c r="B110" s="22" t="str">
        <f>INDEX('Plant data'!D:D,MATCH($A110,'Plant data'!$A:$A,0))</f>
        <v>Tangshan</v>
      </c>
      <c r="C110" s="22" t="str">
        <f>INDEX('Plant data'!E:E,MATCH($A110,'Plant data'!$A:$A,0))</f>
        <v>Hebei</v>
      </c>
      <c r="D110" s="22" t="str">
        <f>INDEX('Plant data'!F:F,MATCH($A110,'Plant data'!$A:$A,0))</f>
        <v>China</v>
      </c>
      <c r="E110" s="22" t="s">
        <v>8971</v>
      </c>
      <c r="F110" s="22" t="s">
        <v>8855</v>
      </c>
      <c r="G110" s="24" t="s">
        <v>366</v>
      </c>
      <c r="H110" s="22" t="s">
        <v>224</v>
      </c>
      <c r="I110" s="22">
        <v>2022</v>
      </c>
      <c r="J110" s="22">
        <v>2024</v>
      </c>
      <c r="K110" s="22">
        <v>2026</v>
      </c>
      <c r="L110" s="22"/>
      <c r="M110" s="22" t="s">
        <v>30</v>
      </c>
      <c r="N110" s="22" t="s">
        <v>30</v>
      </c>
      <c r="O110" s="22" t="s">
        <v>30</v>
      </c>
      <c r="P110" s="22">
        <v>825</v>
      </c>
      <c r="Q110" s="22">
        <v>110</v>
      </c>
      <c r="R110" s="22" t="s">
        <v>2823</v>
      </c>
      <c r="S110" s="14">
        <f t="shared" si="1"/>
        <v>2066</v>
      </c>
    </row>
    <row r="111" spans="1:19" ht="14.5" hidden="1" x14ac:dyDescent="0.35">
      <c r="A111" s="22" t="s">
        <v>364</v>
      </c>
      <c r="B111" s="22" t="str">
        <f>INDEX('Plant data'!D:D,MATCH($A111,'Plant data'!$A:$A,0))</f>
        <v>Tangshan</v>
      </c>
      <c r="C111" s="22" t="str">
        <f>INDEX('Plant data'!E:E,MATCH($A111,'Plant data'!$A:$A,0))</f>
        <v>Hebei</v>
      </c>
      <c r="D111" s="22" t="str">
        <f>INDEX('Plant data'!F:F,MATCH($A111,'Plant data'!$A:$A,0))</f>
        <v>China</v>
      </c>
      <c r="E111" s="22" t="s">
        <v>8972</v>
      </c>
      <c r="F111" s="22" t="s">
        <v>8871</v>
      </c>
      <c r="G111" s="24" t="s">
        <v>366</v>
      </c>
      <c r="H111" s="22" t="s">
        <v>224</v>
      </c>
      <c r="I111" s="22">
        <v>2022</v>
      </c>
      <c r="J111" s="22">
        <v>2024</v>
      </c>
      <c r="K111" s="22">
        <v>2026</v>
      </c>
      <c r="L111" s="22"/>
      <c r="M111" s="22" t="s">
        <v>30</v>
      </c>
      <c r="N111" s="22" t="s">
        <v>30</v>
      </c>
      <c r="O111" s="22" t="s">
        <v>30</v>
      </c>
      <c r="P111" s="22">
        <v>825</v>
      </c>
      <c r="Q111" s="22">
        <v>110</v>
      </c>
      <c r="R111" s="22" t="s">
        <v>2823</v>
      </c>
      <c r="S111" s="14">
        <f t="shared" si="1"/>
        <v>2066</v>
      </c>
    </row>
    <row r="112" spans="1:19" ht="14.5" hidden="1" x14ac:dyDescent="0.35">
      <c r="A112" s="22" t="s">
        <v>380</v>
      </c>
      <c r="B112" s="22" t="str">
        <f>INDEX('Plant data'!D:D,MATCH($A112,'Plant data'!$A:$A,0))</f>
        <v>Tangshan</v>
      </c>
      <c r="C112" s="22" t="str">
        <f>INDEX('Plant data'!E:E,MATCH($A112,'Plant data'!$A:$A,0))</f>
        <v>Hebei</v>
      </c>
      <c r="D112" s="22" t="str">
        <f>INDEX('Plant data'!F:F,MATCH($A112,'Plant data'!$A:$A,0))</f>
        <v>China</v>
      </c>
      <c r="E112" s="22" t="s">
        <v>8973</v>
      </c>
      <c r="F112" s="22" t="s">
        <v>8855</v>
      </c>
      <c r="G112" s="24" t="s">
        <v>382</v>
      </c>
      <c r="H112" s="22" t="s">
        <v>29</v>
      </c>
      <c r="I112" s="28">
        <v>44531</v>
      </c>
      <c r="J112" s="22" t="s">
        <v>30</v>
      </c>
      <c r="K112" s="22">
        <v>2024</v>
      </c>
      <c r="L112" s="22">
        <v>1</v>
      </c>
      <c r="M112" s="22" t="s">
        <v>30</v>
      </c>
      <c r="N112" s="22" t="s">
        <v>30</v>
      </c>
      <c r="O112" s="22" t="s">
        <v>30</v>
      </c>
      <c r="P112" s="22">
        <v>750</v>
      </c>
      <c r="Q112" s="22">
        <v>100</v>
      </c>
      <c r="R112" s="22" t="s">
        <v>2823</v>
      </c>
      <c r="S112" s="14">
        <f t="shared" si="1"/>
        <v>2064</v>
      </c>
    </row>
    <row r="113" spans="1:19" ht="14.5" hidden="1" x14ac:dyDescent="0.35">
      <c r="A113" s="22" t="s">
        <v>380</v>
      </c>
      <c r="B113" s="22" t="str">
        <f>INDEX('Plant data'!D:D,MATCH($A113,'Plant data'!$A:$A,0))</f>
        <v>Tangshan</v>
      </c>
      <c r="C113" s="22" t="str">
        <f>INDEX('Plant data'!E:E,MATCH($A113,'Plant data'!$A:$A,0))</f>
        <v>Hebei</v>
      </c>
      <c r="D113" s="22" t="str">
        <f>INDEX('Plant data'!F:F,MATCH($A113,'Plant data'!$A:$A,0))</f>
        <v>China</v>
      </c>
      <c r="E113" s="22" t="s">
        <v>8974</v>
      </c>
      <c r="F113" s="22" t="s">
        <v>8871</v>
      </c>
      <c r="G113" s="24" t="s">
        <v>382</v>
      </c>
      <c r="H113" s="22" t="s">
        <v>29</v>
      </c>
      <c r="I113" s="28">
        <v>44531</v>
      </c>
      <c r="J113" s="22" t="s">
        <v>30</v>
      </c>
      <c r="K113" s="22">
        <v>2024</v>
      </c>
      <c r="L113" s="22">
        <v>1</v>
      </c>
      <c r="M113" s="22" t="s">
        <v>30</v>
      </c>
      <c r="N113" s="22" t="s">
        <v>30</v>
      </c>
      <c r="O113" s="22" t="s">
        <v>30</v>
      </c>
      <c r="P113" s="22">
        <v>750</v>
      </c>
      <c r="Q113" s="22">
        <v>100</v>
      </c>
      <c r="R113" s="22" t="s">
        <v>2823</v>
      </c>
      <c r="S113" s="14">
        <f t="shared" si="1"/>
        <v>2064</v>
      </c>
    </row>
    <row r="114" spans="1:19" ht="14.5" hidden="1" x14ac:dyDescent="0.35">
      <c r="A114" s="22" t="s">
        <v>380</v>
      </c>
      <c r="B114" s="22" t="str">
        <f>INDEX('Plant data'!D:D,MATCH($A114,'Plant data'!$A:$A,0))</f>
        <v>Tangshan</v>
      </c>
      <c r="C114" s="22" t="str">
        <f>INDEX('Plant data'!E:E,MATCH($A114,'Plant data'!$A:$A,0))</f>
        <v>Hebei</v>
      </c>
      <c r="D114" s="22" t="str">
        <f>INDEX('Plant data'!F:F,MATCH($A114,'Plant data'!$A:$A,0))</f>
        <v>China</v>
      </c>
      <c r="E114" s="22" t="s">
        <v>8975</v>
      </c>
      <c r="F114" s="22" t="s">
        <v>8941</v>
      </c>
      <c r="G114" s="24" t="s">
        <v>382</v>
      </c>
      <c r="H114" s="22" t="s">
        <v>64</v>
      </c>
      <c r="I114" s="22" t="s">
        <v>30</v>
      </c>
      <c r="J114" s="22" t="s">
        <v>30</v>
      </c>
      <c r="K114" s="22" t="s">
        <v>30</v>
      </c>
      <c r="L114" s="22" t="s">
        <v>30</v>
      </c>
      <c r="M114" s="22" t="s">
        <v>30</v>
      </c>
      <c r="N114" s="22" t="s">
        <v>30</v>
      </c>
      <c r="O114" s="22" t="s">
        <v>30</v>
      </c>
      <c r="P114" s="22">
        <v>750</v>
      </c>
      <c r="Q114" s="22">
        <v>100</v>
      </c>
      <c r="R114" s="22" t="s">
        <v>2823</v>
      </c>
      <c r="S114" s="14" t="str">
        <f t="shared" si="1"/>
        <v/>
      </c>
    </row>
    <row r="115" spans="1:19" ht="14.5" hidden="1" x14ac:dyDescent="0.35">
      <c r="A115" s="22" t="s">
        <v>380</v>
      </c>
      <c r="B115" s="22" t="str">
        <f>INDEX('Plant data'!D:D,MATCH($A115,'Plant data'!$A:$A,0))</f>
        <v>Tangshan</v>
      </c>
      <c r="C115" s="22" t="str">
        <f>INDEX('Plant data'!E:E,MATCH($A115,'Plant data'!$A:$A,0))</f>
        <v>Hebei</v>
      </c>
      <c r="D115" s="22" t="str">
        <f>INDEX('Plant data'!F:F,MATCH($A115,'Plant data'!$A:$A,0))</f>
        <v>China</v>
      </c>
      <c r="E115" s="22" t="s">
        <v>8976</v>
      </c>
      <c r="F115" s="22" t="s">
        <v>8949</v>
      </c>
      <c r="G115" s="24" t="s">
        <v>382</v>
      </c>
      <c r="H115" s="22" t="s">
        <v>64</v>
      </c>
      <c r="I115" s="22" t="s">
        <v>30</v>
      </c>
      <c r="J115" s="22" t="s">
        <v>30</v>
      </c>
      <c r="K115" s="22" t="s">
        <v>30</v>
      </c>
      <c r="L115" s="22" t="s">
        <v>30</v>
      </c>
      <c r="M115" s="22" t="s">
        <v>30</v>
      </c>
      <c r="N115" s="22" t="s">
        <v>30</v>
      </c>
      <c r="O115" s="22" t="s">
        <v>30</v>
      </c>
      <c r="P115" s="22">
        <v>788</v>
      </c>
      <c r="Q115" s="22">
        <v>105</v>
      </c>
      <c r="R115" s="22" t="s">
        <v>2823</v>
      </c>
      <c r="S115" s="14" t="str">
        <f t="shared" si="1"/>
        <v/>
      </c>
    </row>
    <row r="116" spans="1:19" ht="14.5" hidden="1" x14ac:dyDescent="0.35">
      <c r="A116" s="22" t="s">
        <v>393</v>
      </c>
      <c r="B116" s="22" t="str">
        <f>INDEX('Plant data'!D:D,MATCH($A116,'Plant data'!$A:$A,0))</f>
        <v>Tangshan</v>
      </c>
      <c r="C116" s="22" t="str">
        <f>INDEX('Plant data'!E:E,MATCH($A116,'Plant data'!$A:$A,0))</f>
        <v>Hebei</v>
      </c>
      <c r="D116" s="22" t="str">
        <f>INDEX('Plant data'!F:F,MATCH($A116,'Plant data'!$A:$A,0))</f>
        <v>China</v>
      </c>
      <c r="E116" s="22" t="s">
        <v>8977</v>
      </c>
      <c r="F116" s="22" t="s">
        <v>8855</v>
      </c>
      <c r="G116" s="24" t="s">
        <v>396</v>
      </c>
      <c r="H116" s="22" t="s">
        <v>29</v>
      </c>
      <c r="I116" s="22">
        <v>2019</v>
      </c>
      <c r="J116" s="22" t="s">
        <v>30</v>
      </c>
      <c r="K116" s="22">
        <v>2021</v>
      </c>
      <c r="L116" s="22">
        <v>4</v>
      </c>
      <c r="M116" s="22" t="s">
        <v>30</v>
      </c>
      <c r="N116" s="22" t="s">
        <v>30</v>
      </c>
      <c r="O116" s="22" t="s">
        <v>30</v>
      </c>
      <c r="P116" s="22">
        <v>750</v>
      </c>
      <c r="Q116" s="22">
        <v>100</v>
      </c>
      <c r="R116" s="22" t="s">
        <v>2823</v>
      </c>
      <c r="S116" s="14">
        <f t="shared" si="1"/>
        <v>2061</v>
      </c>
    </row>
    <row r="117" spans="1:19" ht="14.5" hidden="1" x14ac:dyDescent="0.35">
      <c r="A117" s="22" t="s">
        <v>523</v>
      </c>
      <c r="B117" s="22" t="str">
        <f>INDEX('Plant data'!D:D,MATCH($A117,'Plant data'!$A:$A,0))</f>
        <v>Handan</v>
      </c>
      <c r="C117" s="22" t="str">
        <f>INDEX('Plant data'!E:E,MATCH($A117,'Plant data'!$A:$A,0))</f>
        <v>Hebei</v>
      </c>
      <c r="D117" s="22" t="str">
        <f>INDEX('Plant data'!F:F,MATCH($A117,'Plant data'!$A:$A,0))</f>
        <v>China</v>
      </c>
      <c r="E117" s="22" t="s">
        <v>8978</v>
      </c>
      <c r="F117" s="22" t="s">
        <v>8855</v>
      </c>
      <c r="G117" s="24" t="s">
        <v>525</v>
      </c>
      <c r="H117" s="22" t="s">
        <v>224</v>
      </c>
      <c r="I117" s="28">
        <v>44866</v>
      </c>
      <c r="J117" s="22">
        <v>2023</v>
      </c>
      <c r="K117" s="22" t="s">
        <v>30</v>
      </c>
      <c r="L117" s="22" t="s">
        <v>30</v>
      </c>
      <c r="M117" s="22" t="s">
        <v>30</v>
      </c>
      <c r="N117" s="22" t="s">
        <v>30</v>
      </c>
      <c r="O117" s="22" t="s">
        <v>30</v>
      </c>
      <c r="P117" s="22">
        <v>750</v>
      </c>
      <c r="Q117" s="22">
        <v>100</v>
      </c>
      <c r="R117" s="22" t="s">
        <v>30</v>
      </c>
      <c r="S117" s="14" t="str">
        <f t="shared" si="1"/>
        <v/>
      </c>
    </row>
    <row r="118" spans="1:19" ht="14.5" hidden="1" x14ac:dyDescent="0.35">
      <c r="A118" s="22" t="s">
        <v>528</v>
      </c>
      <c r="B118" s="22" t="str">
        <f>INDEX('Plant data'!D:D,MATCH($A118,'Plant data'!$A:$A,0))</f>
        <v>Handan</v>
      </c>
      <c r="C118" s="22" t="str">
        <f>INDEX('Plant data'!E:E,MATCH($A118,'Plant data'!$A:$A,0))</f>
        <v>Hebei</v>
      </c>
      <c r="D118" s="22" t="str">
        <f>INDEX('Plant data'!F:F,MATCH($A118,'Plant data'!$A:$A,0))</f>
        <v>China</v>
      </c>
      <c r="E118" s="22" t="s">
        <v>8979</v>
      </c>
      <c r="F118" s="22" t="s">
        <v>8858</v>
      </c>
      <c r="G118" s="24" t="s">
        <v>530</v>
      </c>
      <c r="H118" s="22" t="s">
        <v>29</v>
      </c>
      <c r="I118" s="26">
        <v>43647</v>
      </c>
      <c r="J118" s="22">
        <v>2020</v>
      </c>
      <c r="K118" s="22">
        <v>2021</v>
      </c>
      <c r="L118" s="22">
        <v>4</v>
      </c>
      <c r="M118" s="22" t="s">
        <v>30</v>
      </c>
      <c r="N118" s="22" t="s">
        <v>30</v>
      </c>
      <c r="O118" s="22" t="s">
        <v>30</v>
      </c>
      <c r="P118" s="22">
        <v>750</v>
      </c>
      <c r="Q118" s="22">
        <v>100</v>
      </c>
      <c r="R118" s="22" t="s">
        <v>30</v>
      </c>
      <c r="S118" s="14">
        <f t="shared" si="1"/>
        <v>2061</v>
      </c>
    </row>
    <row r="119" spans="1:19" ht="14.5" hidden="1" x14ac:dyDescent="0.35">
      <c r="A119" s="22" t="s">
        <v>528</v>
      </c>
      <c r="B119" s="22" t="str">
        <f>INDEX('Plant data'!D:D,MATCH($A119,'Plant data'!$A:$A,0))</f>
        <v>Handan</v>
      </c>
      <c r="C119" s="22" t="str">
        <f>INDEX('Plant data'!E:E,MATCH($A119,'Plant data'!$A:$A,0))</f>
        <v>Hebei</v>
      </c>
      <c r="D119" s="22" t="str">
        <f>INDEX('Plant data'!F:F,MATCH($A119,'Plant data'!$A:$A,0))</f>
        <v>China</v>
      </c>
      <c r="E119" s="22" t="s">
        <v>8980</v>
      </c>
      <c r="F119" s="22" t="s">
        <v>8860</v>
      </c>
      <c r="G119" s="24" t="s">
        <v>530</v>
      </c>
      <c r="H119" s="22" t="s">
        <v>224</v>
      </c>
      <c r="I119" s="26">
        <v>43647</v>
      </c>
      <c r="J119" s="28">
        <v>44501</v>
      </c>
      <c r="K119" s="22" t="s">
        <v>30</v>
      </c>
      <c r="L119" s="22" t="s">
        <v>30</v>
      </c>
      <c r="M119" s="22" t="s">
        <v>30</v>
      </c>
      <c r="N119" s="22" t="s">
        <v>30</v>
      </c>
      <c r="O119" s="22" t="s">
        <v>30</v>
      </c>
      <c r="P119" s="22">
        <v>825</v>
      </c>
      <c r="Q119" s="22">
        <v>110</v>
      </c>
      <c r="R119" s="22" t="s">
        <v>30</v>
      </c>
      <c r="S119" s="14" t="str">
        <f t="shared" si="1"/>
        <v/>
      </c>
    </row>
    <row r="120" spans="1:19" ht="14.5" hidden="1" x14ac:dyDescent="0.35">
      <c r="A120" s="22" t="s">
        <v>532</v>
      </c>
      <c r="B120" s="22" t="str">
        <f>INDEX('Plant data'!D:D,MATCH($A120,'Plant data'!$A:$A,0))</f>
        <v>Handan</v>
      </c>
      <c r="C120" s="22" t="str">
        <f>INDEX('Plant data'!E:E,MATCH($A120,'Plant data'!$A:$A,0))</f>
        <v>Hebei</v>
      </c>
      <c r="D120" s="22" t="str">
        <f>INDEX('Plant data'!F:F,MATCH($A120,'Plant data'!$A:$A,0))</f>
        <v>China</v>
      </c>
      <c r="E120" s="22" t="s">
        <v>8981</v>
      </c>
      <c r="F120" s="22" t="s">
        <v>8855</v>
      </c>
      <c r="G120" s="24" t="s">
        <v>534</v>
      </c>
      <c r="H120" s="22" t="s">
        <v>224</v>
      </c>
      <c r="I120" s="26">
        <v>44562</v>
      </c>
      <c r="J120" s="28">
        <v>45261</v>
      </c>
      <c r="K120" s="22" t="s">
        <v>30</v>
      </c>
      <c r="L120" s="22" t="s">
        <v>30</v>
      </c>
      <c r="M120" s="22" t="s">
        <v>30</v>
      </c>
      <c r="N120" s="22" t="s">
        <v>30</v>
      </c>
      <c r="O120" s="22" t="s">
        <v>30</v>
      </c>
      <c r="P120" s="22">
        <v>410</v>
      </c>
      <c r="Q120" s="22">
        <v>55</v>
      </c>
      <c r="R120" s="22" t="s">
        <v>2823</v>
      </c>
      <c r="S120" s="14" t="str">
        <f t="shared" si="1"/>
        <v/>
      </c>
    </row>
    <row r="121" spans="1:19" ht="14.5" hidden="1" x14ac:dyDescent="0.35">
      <c r="A121" s="22" t="s">
        <v>578</v>
      </c>
      <c r="B121" s="22" t="str">
        <f>INDEX('Plant data'!D:D,MATCH($A121,'Plant data'!$A:$A,0))</f>
        <v>Tangshan</v>
      </c>
      <c r="C121" s="22" t="str">
        <f>INDEX('Plant data'!E:E,MATCH($A121,'Plant data'!$A:$A,0))</f>
        <v>Hebei</v>
      </c>
      <c r="D121" s="22" t="str">
        <f>INDEX('Plant data'!F:F,MATCH($A121,'Plant data'!$A:$A,0))</f>
        <v>China</v>
      </c>
      <c r="E121" s="22" t="s">
        <v>8982</v>
      </c>
      <c r="F121" s="22" t="s">
        <v>8855</v>
      </c>
      <c r="G121" s="24" t="s">
        <v>580</v>
      </c>
      <c r="H121" s="22" t="s">
        <v>29</v>
      </c>
      <c r="I121" s="26">
        <v>44593</v>
      </c>
      <c r="J121" s="22">
        <v>2023</v>
      </c>
      <c r="K121" s="22">
        <v>2024</v>
      </c>
      <c r="L121" s="22">
        <v>1</v>
      </c>
      <c r="M121" s="22" t="s">
        <v>30</v>
      </c>
      <c r="N121" s="22" t="s">
        <v>30</v>
      </c>
      <c r="O121" s="22" t="s">
        <v>30</v>
      </c>
      <c r="P121" s="22">
        <v>825</v>
      </c>
      <c r="Q121" s="22">
        <v>110</v>
      </c>
      <c r="R121" s="22" t="s">
        <v>2823</v>
      </c>
      <c r="S121" s="14">
        <f t="shared" si="1"/>
        <v>2064</v>
      </c>
    </row>
    <row r="122" spans="1:19" ht="14.5" hidden="1" x14ac:dyDescent="0.35">
      <c r="A122" s="22" t="s">
        <v>624</v>
      </c>
      <c r="B122" s="22" t="str">
        <f>INDEX('Plant data'!D:D,MATCH($A122,'Plant data'!$A:$A,0))</f>
        <v>Tangshan</v>
      </c>
      <c r="C122" s="22" t="str">
        <f>INDEX('Plant data'!E:E,MATCH($A122,'Plant data'!$A:$A,0))</f>
        <v>Hebei</v>
      </c>
      <c r="D122" s="22" t="str">
        <f>INDEX('Plant data'!F:F,MATCH($A122,'Plant data'!$A:$A,0))</f>
        <v>China</v>
      </c>
      <c r="E122" s="22" t="s">
        <v>8983</v>
      </c>
      <c r="F122" s="22" t="s">
        <v>8855</v>
      </c>
      <c r="G122" s="24" t="s">
        <v>626</v>
      </c>
      <c r="H122" s="22" t="s">
        <v>29</v>
      </c>
      <c r="I122" s="22" t="s">
        <v>30</v>
      </c>
      <c r="J122" s="22" t="s">
        <v>30</v>
      </c>
      <c r="K122" s="22" t="s">
        <v>30</v>
      </c>
      <c r="L122" s="22" t="s">
        <v>30</v>
      </c>
      <c r="M122" s="22" t="s">
        <v>30</v>
      </c>
      <c r="N122" s="22" t="s">
        <v>30</v>
      </c>
      <c r="O122" s="22" t="s">
        <v>30</v>
      </c>
      <c r="P122" s="22">
        <v>650</v>
      </c>
      <c r="Q122" s="22">
        <v>100</v>
      </c>
      <c r="R122" s="22" t="s">
        <v>2823</v>
      </c>
      <c r="S122" s="14" t="str">
        <f t="shared" si="1"/>
        <v/>
      </c>
    </row>
    <row r="123" spans="1:19" ht="14.5" hidden="1" x14ac:dyDescent="0.35">
      <c r="A123" s="22" t="s">
        <v>680</v>
      </c>
      <c r="B123" s="22" t="str">
        <f>INDEX('Plant data'!D:D,MATCH($A123,'Plant data'!$A:$A,0))</f>
        <v>Qiqihar</v>
      </c>
      <c r="C123" s="22" t="str">
        <f>INDEX('Plant data'!E:E,MATCH($A123,'Plant data'!$A:$A,0))</f>
        <v>Heilongjiang</v>
      </c>
      <c r="D123" s="22" t="str">
        <f>INDEX('Plant data'!F:F,MATCH($A123,'Plant data'!$A:$A,0))</f>
        <v>China</v>
      </c>
      <c r="E123" s="22" t="s">
        <v>8984</v>
      </c>
      <c r="F123" s="22" t="s">
        <v>8855</v>
      </c>
      <c r="G123" s="24" t="s">
        <v>682</v>
      </c>
      <c r="H123" s="22" t="s">
        <v>29</v>
      </c>
      <c r="I123" s="22" t="s">
        <v>30</v>
      </c>
      <c r="J123" s="22" t="s">
        <v>30</v>
      </c>
      <c r="K123" s="22">
        <v>2002</v>
      </c>
      <c r="L123" s="22">
        <v>23</v>
      </c>
      <c r="M123" s="22" t="s">
        <v>30</v>
      </c>
      <c r="N123" s="22" t="s">
        <v>30</v>
      </c>
      <c r="O123" s="22" t="s">
        <v>30</v>
      </c>
      <c r="P123" s="22">
        <v>260</v>
      </c>
      <c r="Q123" s="22">
        <v>45</v>
      </c>
      <c r="R123" s="22" t="s">
        <v>2823</v>
      </c>
      <c r="S123" s="14">
        <f t="shared" si="1"/>
        <v>2042</v>
      </c>
    </row>
    <row r="124" spans="1:19" ht="14.5" hidden="1" x14ac:dyDescent="0.35">
      <c r="A124" s="22" t="s">
        <v>680</v>
      </c>
      <c r="B124" s="22" t="str">
        <f>INDEX('Plant data'!D:D,MATCH($A124,'Plant data'!$A:$A,0))</f>
        <v>Qiqihar</v>
      </c>
      <c r="C124" s="22" t="str">
        <f>INDEX('Plant data'!E:E,MATCH($A124,'Plant data'!$A:$A,0))</f>
        <v>Heilongjiang</v>
      </c>
      <c r="D124" s="22" t="str">
        <f>INDEX('Plant data'!F:F,MATCH($A124,'Plant data'!$A:$A,0))</f>
        <v>China</v>
      </c>
      <c r="E124" s="22" t="s">
        <v>8985</v>
      </c>
      <c r="F124" s="22" t="s">
        <v>8871</v>
      </c>
      <c r="G124" s="24" t="s">
        <v>682</v>
      </c>
      <c r="H124" s="22" t="s">
        <v>29</v>
      </c>
      <c r="I124" s="22" t="s">
        <v>30</v>
      </c>
      <c r="J124" s="22" t="s">
        <v>30</v>
      </c>
      <c r="K124" s="22">
        <v>2002</v>
      </c>
      <c r="L124" s="22">
        <v>23</v>
      </c>
      <c r="M124" s="22" t="s">
        <v>30</v>
      </c>
      <c r="N124" s="22" t="s">
        <v>30</v>
      </c>
      <c r="O124" s="22" t="s">
        <v>30</v>
      </c>
      <c r="P124" s="22">
        <v>260</v>
      </c>
      <c r="Q124" s="22">
        <v>45</v>
      </c>
      <c r="R124" s="22" t="s">
        <v>2823</v>
      </c>
      <c r="S124" s="14">
        <f t="shared" si="1"/>
        <v>2042</v>
      </c>
    </row>
    <row r="125" spans="1:19" ht="14.5" hidden="1" x14ac:dyDescent="0.35">
      <c r="A125" s="22" t="s">
        <v>680</v>
      </c>
      <c r="B125" s="22" t="str">
        <f>INDEX('Plant data'!D:D,MATCH($A125,'Plant data'!$A:$A,0))</f>
        <v>Qiqihar</v>
      </c>
      <c r="C125" s="22" t="str">
        <f>INDEX('Plant data'!E:E,MATCH($A125,'Plant data'!$A:$A,0))</f>
        <v>Heilongjiang</v>
      </c>
      <c r="D125" s="22" t="str">
        <f>INDEX('Plant data'!F:F,MATCH($A125,'Plant data'!$A:$A,0))</f>
        <v>China</v>
      </c>
      <c r="E125" s="22" t="s">
        <v>8986</v>
      </c>
      <c r="F125" s="22" t="s">
        <v>8941</v>
      </c>
      <c r="G125" s="24" t="s">
        <v>682</v>
      </c>
      <c r="H125" s="22" t="s">
        <v>29</v>
      </c>
      <c r="I125" s="22" t="s">
        <v>30</v>
      </c>
      <c r="J125" s="22" t="s">
        <v>30</v>
      </c>
      <c r="K125" s="22">
        <v>2004</v>
      </c>
      <c r="L125" s="22">
        <v>21</v>
      </c>
      <c r="M125" s="22" t="s">
        <v>30</v>
      </c>
      <c r="N125" s="22" t="s">
        <v>30</v>
      </c>
      <c r="O125" s="22" t="s">
        <v>30</v>
      </c>
      <c r="P125" s="22">
        <v>700</v>
      </c>
      <c r="Q125" s="22">
        <v>90</v>
      </c>
      <c r="R125" s="22" t="s">
        <v>2823</v>
      </c>
      <c r="S125" s="14">
        <f t="shared" si="1"/>
        <v>2044</v>
      </c>
    </row>
    <row r="126" spans="1:19" ht="14.5" hidden="1" x14ac:dyDescent="0.35">
      <c r="A126" s="22" t="s">
        <v>684</v>
      </c>
      <c r="B126" s="22" t="str">
        <f>INDEX('Plant data'!D:D,MATCH($A126,'Plant data'!$A:$A,0))</f>
        <v>Anyang</v>
      </c>
      <c r="C126" s="22" t="str">
        <f>INDEX('Plant data'!E:E,MATCH($A126,'Plant data'!$A:$A,0))</f>
        <v>Henan</v>
      </c>
      <c r="D126" s="22" t="str">
        <f>INDEX('Plant data'!F:F,MATCH($A126,'Plant data'!$A:$A,0))</f>
        <v>China</v>
      </c>
      <c r="E126" s="22" t="s">
        <v>8987</v>
      </c>
      <c r="F126" s="22" t="s">
        <v>8855</v>
      </c>
      <c r="G126" s="24" t="s">
        <v>686</v>
      </c>
      <c r="H126" s="22" t="s">
        <v>40</v>
      </c>
      <c r="I126" s="22" t="s">
        <v>30</v>
      </c>
      <c r="J126" s="22" t="s">
        <v>30</v>
      </c>
      <c r="K126" s="22" t="s">
        <v>30</v>
      </c>
      <c r="L126" s="22" t="s">
        <v>30</v>
      </c>
      <c r="M126" s="22">
        <v>2023</v>
      </c>
      <c r="N126" s="22" t="s">
        <v>30</v>
      </c>
      <c r="O126" s="22" t="s">
        <v>30</v>
      </c>
      <c r="P126" s="22">
        <v>1300</v>
      </c>
      <c r="Q126" s="22">
        <v>100</v>
      </c>
      <c r="R126" s="22" t="s">
        <v>2823</v>
      </c>
      <c r="S126" s="14" t="str">
        <f t="shared" si="1"/>
        <v/>
      </c>
    </row>
    <row r="127" spans="1:19" ht="14.5" hidden="1" x14ac:dyDescent="0.35">
      <c r="A127" s="22" t="s">
        <v>696</v>
      </c>
      <c r="B127" s="22" t="str">
        <f>INDEX('Plant data'!D:D,MATCH($A127,'Plant data'!$A:$A,0))</f>
        <v>Anyang</v>
      </c>
      <c r="C127" s="22" t="str">
        <f>INDEX('Plant data'!E:E,MATCH($A127,'Plant data'!$A:$A,0))</f>
        <v>Henan</v>
      </c>
      <c r="D127" s="22" t="str">
        <f>INDEX('Plant data'!F:F,MATCH($A127,'Plant data'!$A:$A,0))</f>
        <v>China</v>
      </c>
      <c r="E127" s="22" t="s">
        <v>8988</v>
      </c>
      <c r="F127" s="22" t="s">
        <v>8855</v>
      </c>
      <c r="G127" s="24" t="s">
        <v>698</v>
      </c>
      <c r="H127" s="22" t="s">
        <v>29</v>
      </c>
      <c r="I127" s="22" t="s">
        <v>30</v>
      </c>
      <c r="J127" s="22" t="s">
        <v>30</v>
      </c>
      <c r="K127" s="22" t="s">
        <v>30</v>
      </c>
      <c r="L127" s="22" t="s">
        <v>30</v>
      </c>
      <c r="M127" s="22" t="s">
        <v>30</v>
      </c>
      <c r="N127" s="22" t="s">
        <v>30</v>
      </c>
      <c r="O127" s="22" t="s">
        <v>30</v>
      </c>
      <c r="P127" s="22">
        <v>1280</v>
      </c>
      <c r="Q127" s="22">
        <v>100</v>
      </c>
      <c r="R127" s="22" t="s">
        <v>2823</v>
      </c>
      <c r="S127" s="14" t="str">
        <f t="shared" si="1"/>
        <v/>
      </c>
    </row>
    <row r="128" spans="1:19" ht="14.5" hidden="1" x14ac:dyDescent="0.35">
      <c r="A128" s="22" t="s">
        <v>696</v>
      </c>
      <c r="B128" s="22" t="str">
        <f>INDEX('Plant data'!D:D,MATCH($A128,'Plant data'!$A:$A,0))</f>
        <v>Anyang</v>
      </c>
      <c r="C128" s="22" t="str">
        <f>INDEX('Plant data'!E:E,MATCH($A128,'Plant data'!$A:$A,0))</f>
        <v>Henan</v>
      </c>
      <c r="D128" s="22" t="str">
        <f>INDEX('Plant data'!F:F,MATCH($A128,'Plant data'!$A:$A,0))</f>
        <v>China</v>
      </c>
      <c r="E128" s="22" t="s">
        <v>8989</v>
      </c>
      <c r="F128" s="22" t="s">
        <v>8871</v>
      </c>
      <c r="G128" s="24" t="s">
        <v>698</v>
      </c>
      <c r="H128" s="22" t="s">
        <v>29</v>
      </c>
      <c r="I128" s="22" t="s">
        <v>30</v>
      </c>
      <c r="J128" s="22" t="s">
        <v>30</v>
      </c>
      <c r="K128" s="22" t="s">
        <v>30</v>
      </c>
      <c r="L128" s="22" t="s">
        <v>30</v>
      </c>
      <c r="M128" s="22" t="s">
        <v>30</v>
      </c>
      <c r="N128" s="22" t="s">
        <v>30</v>
      </c>
      <c r="O128" s="22" t="s">
        <v>30</v>
      </c>
      <c r="P128" s="22">
        <v>1280</v>
      </c>
      <c r="Q128" s="22">
        <v>100</v>
      </c>
      <c r="R128" s="22" t="s">
        <v>2823</v>
      </c>
      <c r="S128" s="14" t="str">
        <f t="shared" si="1"/>
        <v/>
      </c>
    </row>
    <row r="129" spans="1:19" ht="14.5" hidden="1" x14ac:dyDescent="0.35">
      <c r="A129" s="22" t="s">
        <v>696</v>
      </c>
      <c r="B129" s="22" t="str">
        <f>INDEX('Plant data'!D:D,MATCH($A129,'Plant data'!$A:$A,0))</f>
        <v>Anyang</v>
      </c>
      <c r="C129" s="22" t="str">
        <f>INDEX('Plant data'!E:E,MATCH($A129,'Plant data'!$A:$A,0))</f>
        <v>Henan</v>
      </c>
      <c r="D129" s="22" t="str">
        <f>INDEX('Plant data'!F:F,MATCH($A129,'Plant data'!$A:$A,0))</f>
        <v>China</v>
      </c>
      <c r="E129" s="22" t="s">
        <v>8990</v>
      </c>
      <c r="F129" s="22" t="s">
        <v>8941</v>
      </c>
      <c r="G129" s="24" t="s">
        <v>698</v>
      </c>
      <c r="H129" s="22" t="s">
        <v>29</v>
      </c>
      <c r="I129" s="22" t="s">
        <v>30</v>
      </c>
      <c r="J129" s="22" t="s">
        <v>30</v>
      </c>
      <c r="K129" s="22" t="s">
        <v>30</v>
      </c>
      <c r="L129" s="22" t="s">
        <v>30</v>
      </c>
      <c r="M129" s="22" t="s">
        <v>30</v>
      </c>
      <c r="N129" s="22" t="s">
        <v>30</v>
      </c>
      <c r="O129" s="22" t="s">
        <v>30</v>
      </c>
      <c r="P129" s="22">
        <v>1280</v>
      </c>
      <c r="Q129" s="22">
        <v>100</v>
      </c>
      <c r="R129" s="22" t="s">
        <v>2823</v>
      </c>
      <c r="S129" s="14" t="str">
        <f t="shared" si="1"/>
        <v/>
      </c>
    </row>
    <row r="130" spans="1:19" ht="14.5" hidden="1" x14ac:dyDescent="0.35">
      <c r="A130" s="22" t="s">
        <v>718</v>
      </c>
      <c r="B130" s="22" t="str">
        <f>INDEX('Plant data'!D:D,MATCH($A130,'Plant data'!$A:$A,0))</f>
        <v>Jiyuan</v>
      </c>
      <c r="C130" s="22" t="str">
        <f>INDEX('Plant data'!E:E,MATCH($A130,'Plant data'!$A:$A,0))</f>
        <v>Henan</v>
      </c>
      <c r="D130" s="22" t="str">
        <f>INDEX('Plant data'!F:F,MATCH($A130,'Plant data'!$A:$A,0))</f>
        <v>China</v>
      </c>
      <c r="E130" s="22" t="s">
        <v>8991</v>
      </c>
      <c r="F130" s="22" t="s">
        <v>8855</v>
      </c>
      <c r="G130" s="24" t="s">
        <v>720</v>
      </c>
      <c r="H130" s="22" t="s">
        <v>224</v>
      </c>
      <c r="I130" s="22">
        <v>2021</v>
      </c>
      <c r="J130" s="22">
        <v>2023</v>
      </c>
      <c r="K130" s="22" t="s">
        <v>30</v>
      </c>
      <c r="L130" s="22" t="s">
        <v>30</v>
      </c>
      <c r="M130" s="22" t="s">
        <v>30</v>
      </c>
      <c r="N130" s="22" t="s">
        <v>30</v>
      </c>
      <c r="O130" s="22" t="s">
        <v>30</v>
      </c>
      <c r="P130" s="22">
        <v>410</v>
      </c>
      <c r="Q130" s="22">
        <v>55</v>
      </c>
      <c r="R130" s="22" t="s">
        <v>2823</v>
      </c>
      <c r="S130" s="14" t="str">
        <f t="shared" si="1"/>
        <v/>
      </c>
    </row>
    <row r="131" spans="1:19" ht="14.5" hidden="1" x14ac:dyDescent="0.35">
      <c r="A131" s="22" t="s">
        <v>768</v>
      </c>
      <c r="B131" s="22" t="str">
        <f>INDEX('Plant data'!D:D,MATCH($A131,'Plant data'!$A:$A,0))</f>
        <v>Huangshi</v>
      </c>
      <c r="C131" s="22" t="str">
        <f>INDEX('Plant data'!E:E,MATCH($A131,'Plant data'!$A:$A,0))</f>
        <v>Hubei</v>
      </c>
      <c r="D131" s="22" t="str">
        <f>INDEX('Plant data'!F:F,MATCH($A131,'Plant data'!$A:$A,0))</f>
        <v>China</v>
      </c>
      <c r="E131" s="22" t="s">
        <v>8992</v>
      </c>
      <c r="F131" s="22" t="s">
        <v>8855</v>
      </c>
      <c r="G131" s="24" t="s">
        <v>770</v>
      </c>
      <c r="H131" s="22" t="s">
        <v>190</v>
      </c>
      <c r="I131" s="22" t="s">
        <v>30</v>
      </c>
      <c r="J131" s="22" t="s">
        <v>30</v>
      </c>
      <c r="K131" s="22" t="s">
        <v>30</v>
      </c>
      <c r="L131" s="22" t="s">
        <v>30</v>
      </c>
      <c r="M131" s="28">
        <v>44501</v>
      </c>
      <c r="N131" s="22" t="s">
        <v>30</v>
      </c>
      <c r="O131" s="22">
        <v>2023</v>
      </c>
      <c r="P131" s="22">
        <v>180</v>
      </c>
      <c r="Q131" s="22">
        <v>20</v>
      </c>
      <c r="R131" s="22" t="s">
        <v>2823</v>
      </c>
      <c r="S131" s="14" t="str">
        <f t="shared" ref="S131:S194" si="2">IFERROR(K131+40,"")</f>
        <v/>
      </c>
    </row>
    <row r="132" spans="1:19" ht="14.5" hidden="1" x14ac:dyDescent="0.35">
      <c r="A132" s="22" t="s">
        <v>768</v>
      </c>
      <c r="B132" s="22" t="str">
        <f>INDEX('Plant data'!D:D,MATCH($A132,'Plant data'!$A:$A,0))</f>
        <v>Huangshi</v>
      </c>
      <c r="C132" s="22" t="str">
        <f>INDEX('Plant data'!E:E,MATCH($A132,'Plant data'!$A:$A,0))</f>
        <v>Hubei</v>
      </c>
      <c r="D132" s="22" t="str">
        <f>INDEX('Plant data'!F:F,MATCH($A132,'Plant data'!$A:$A,0))</f>
        <v>China</v>
      </c>
      <c r="E132" s="22" t="s">
        <v>8993</v>
      </c>
      <c r="F132" s="22" t="s">
        <v>8871</v>
      </c>
      <c r="G132" s="24" t="s">
        <v>770</v>
      </c>
      <c r="H132" s="22" t="s">
        <v>190</v>
      </c>
      <c r="I132" s="22" t="s">
        <v>30</v>
      </c>
      <c r="J132" s="22" t="s">
        <v>30</v>
      </c>
      <c r="K132" s="22" t="s">
        <v>30</v>
      </c>
      <c r="L132" s="22" t="s">
        <v>30</v>
      </c>
      <c r="M132" s="28">
        <v>44501</v>
      </c>
      <c r="N132" s="22" t="s">
        <v>30</v>
      </c>
      <c r="O132" s="22">
        <v>2023</v>
      </c>
      <c r="P132" s="22">
        <v>180</v>
      </c>
      <c r="Q132" s="22">
        <v>20</v>
      </c>
      <c r="R132" s="22" t="s">
        <v>2823</v>
      </c>
      <c r="S132" s="14" t="str">
        <f t="shared" si="2"/>
        <v/>
      </c>
    </row>
    <row r="133" spans="1:19" ht="14.5" hidden="1" x14ac:dyDescent="0.35">
      <c r="A133" s="22" t="s">
        <v>768</v>
      </c>
      <c r="B133" s="22" t="str">
        <f>INDEX('Plant data'!D:D,MATCH($A133,'Plant data'!$A:$A,0))</f>
        <v>Huangshi</v>
      </c>
      <c r="C133" s="22" t="str">
        <f>INDEX('Plant data'!E:E,MATCH($A133,'Plant data'!$A:$A,0))</f>
        <v>Hubei</v>
      </c>
      <c r="D133" s="22" t="str">
        <f>INDEX('Plant data'!F:F,MATCH($A133,'Plant data'!$A:$A,0))</f>
        <v>China</v>
      </c>
      <c r="E133" s="22" t="s">
        <v>8994</v>
      </c>
      <c r="F133" s="22" t="s">
        <v>8941</v>
      </c>
      <c r="G133" s="24" t="s">
        <v>770</v>
      </c>
      <c r="H133" s="22" t="s">
        <v>29</v>
      </c>
      <c r="I133" s="22" t="s">
        <v>30</v>
      </c>
      <c r="J133" s="22" t="s">
        <v>30</v>
      </c>
      <c r="K133" s="22" t="s">
        <v>30</v>
      </c>
      <c r="L133" s="22" t="s">
        <v>30</v>
      </c>
      <c r="M133" s="22" t="s">
        <v>30</v>
      </c>
      <c r="N133" s="22" t="s">
        <v>30</v>
      </c>
      <c r="O133" s="22" t="s">
        <v>30</v>
      </c>
      <c r="P133" s="22">
        <v>180</v>
      </c>
      <c r="Q133" s="22">
        <v>20</v>
      </c>
      <c r="R133" s="22" t="s">
        <v>2823</v>
      </c>
      <c r="S133" s="14" t="str">
        <f t="shared" si="2"/>
        <v/>
      </c>
    </row>
    <row r="134" spans="1:19" ht="14.5" hidden="1" x14ac:dyDescent="0.35">
      <c r="A134" s="22" t="s">
        <v>768</v>
      </c>
      <c r="B134" s="22" t="str">
        <f>INDEX('Plant data'!D:D,MATCH($A134,'Plant data'!$A:$A,0))</f>
        <v>Huangshi</v>
      </c>
      <c r="C134" s="22" t="str">
        <f>INDEX('Plant data'!E:E,MATCH($A134,'Plant data'!$A:$A,0))</f>
        <v>Hubei</v>
      </c>
      <c r="D134" s="22" t="str">
        <f>INDEX('Plant data'!F:F,MATCH($A134,'Plant data'!$A:$A,0))</f>
        <v>China</v>
      </c>
      <c r="E134" s="22" t="s">
        <v>8995</v>
      </c>
      <c r="F134" s="22" t="s">
        <v>8949</v>
      </c>
      <c r="G134" s="24" t="s">
        <v>770</v>
      </c>
      <c r="H134" s="22" t="s">
        <v>29</v>
      </c>
      <c r="I134" s="22" t="s">
        <v>30</v>
      </c>
      <c r="J134" s="22" t="s">
        <v>30</v>
      </c>
      <c r="K134" s="22" t="s">
        <v>30</v>
      </c>
      <c r="L134" s="22" t="s">
        <v>30</v>
      </c>
      <c r="M134" s="22" t="s">
        <v>30</v>
      </c>
      <c r="N134" s="22" t="s">
        <v>30</v>
      </c>
      <c r="O134" s="22" t="s">
        <v>30</v>
      </c>
      <c r="P134" s="22">
        <v>180</v>
      </c>
      <c r="Q134" s="22">
        <v>20</v>
      </c>
      <c r="R134" s="22" t="s">
        <v>2823</v>
      </c>
      <c r="S134" s="14" t="str">
        <f t="shared" si="2"/>
        <v/>
      </c>
    </row>
    <row r="135" spans="1:19" ht="14.5" hidden="1" x14ac:dyDescent="0.35">
      <c r="A135" s="22" t="s">
        <v>768</v>
      </c>
      <c r="B135" s="22" t="str">
        <f>INDEX('Plant data'!D:D,MATCH($A135,'Plant data'!$A:$A,0))</f>
        <v>Huangshi</v>
      </c>
      <c r="C135" s="22" t="str">
        <f>INDEX('Plant data'!E:E,MATCH($A135,'Plant data'!$A:$A,0))</f>
        <v>Hubei</v>
      </c>
      <c r="D135" s="22" t="str">
        <f>INDEX('Plant data'!F:F,MATCH($A135,'Plant data'!$A:$A,0))</f>
        <v>China</v>
      </c>
      <c r="E135" s="22" t="s">
        <v>8996</v>
      </c>
      <c r="F135" s="22" t="s">
        <v>8962</v>
      </c>
      <c r="G135" s="24" t="s">
        <v>770</v>
      </c>
      <c r="H135" s="22" t="s">
        <v>29</v>
      </c>
      <c r="I135" s="22">
        <v>2021</v>
      </c>
      <c r="J135" s="22" t="s">
        <v>30</v>
      </c>
      <c r="K135" s="22">
        <v>2023</v>
      </c>
      <c r="L135" s="22">
        <v>2</v>
      </c>
      <c r="M135" s="22" t="s">
        <v>30</v>
      </c>
      <c r="N135" s="22" t="s">
        <v>30</v>
      </c>
      <c r="O135" s="22" t="s">
        <v>30</v>
      </c>
      <c r="P135" s="22">
        <v>360</v>
      </c>
      <c r="Q135" s="22">
        <v>50</v>
      </c>
      <c r="R135" s="22" t="s">
        <v>2823</v>
      </c>
      <c r="S135" s="14">
        <f t="shared" si="2"/>
        <v>2063</v>
      </c>
    </row>
    <row r="136" spans="1:19" ht="14.5" hidden="1" x14ac:dyDescent="0.35">
      <c r="A136" s="22" t="s">
        <v>6384</v>
      </c>
      <c r="B136" s="22" t="str">
        <f>INDEX('Plant data'!D:D,MATCH($A136,'Plant data'!$A:$A,0))</f>
        <v>Wuhan</v>
      </c>
      <c r="C136" s="22" t="str">
        <f>INDEX('Plant data'!E:E,MATCH($A136,'Plant data'!$A:$A,0))</f>
        <v>Hubei</v>
      </c>
      <c r="D136" s="22" t="str">
        <f>INDEX('Plant data'!F:F,MATCH($A136,'Plant data'!$A:$A,0))</f>
        <v>China</v>
      </c>
      <c r="E136" s="22" t="s">
        <v>8997</v>
      </c>
      <c r="F136" s="22" t="s">
        <v>8998</v>
      </c>
      <c r="G136" s="24" t="s">
        <v>6387</v>
      </c>
      <c r="H136" s="22" t="s">
        <v>29</v>
      </c>
      <c r="I136" s="22">
        <v>2017</v>
      </c>
      <c r="J136" s="22" t="s">
        <v>30</v>
      </c>
      <c r="K136" s="22">
        <v>2021</v>
      </c>
      <c r="L136" s="22">
        <v>4</v>
      </c>
      <c r="M136" s="22" t="s">
        <v>30</v>
      </c>
      <c r="N136" s="22" t="s">
        <v>30</v>
      </c>
      <c r="O136" s="22" t="s">
        <v>30</v>
      </c>
      <c r="P136" s="22">
        <v>1000</v>
      </c>
      <c r="Q136" s="22">
        <v>100</v>
      </c>
      <c r="R136" s="22" t="s">
        <v>2823</v>
      </c>
      <c r="S136" s="14">
        <f t="shared" si="2"/>
        <v>2061</v>
      </c>
    </row>
    <row r="137" spans="1:19" ht="14.5" hidden="1" x14ac:dyDescent="0.35">
      <c r="A137" s="22" t="s">
        <v>6384</v>
      </c>
      <c r="B137" s="22" t="str">
        <f>INDEX('Plant data'!D:D,MATCH($A137,'Plant data'!$A:$A,0))</f>
        <v>Wuhan</v>
      </c>
      <c r="C137" s="22" t="str">
        <f>INDEX('Plant data'!E:E,MATCH($A137,'Plant data'!$A:$A,0))</f>
        <v>Hubei</v>
      </c>
      <c r="D137" s="22" t="str">
        <f>INDEX('Plant data'!F:F,MATCH($A137,'Plant data'!$A:$A,0))</f>
        <v>China</v>
      </c>
      <c r="E137" s="22" t="s">
        <v>8999</v>
      </c>
      <c r="F137" s="22" t="s">
        <v>9000</v>
      </c>
      <c r="G137" s="24" t="s">
        <v>6387</v>
      </c>
      <c r="H137" s="22" t="s">
        <v>29</v>
      </c>
      <c r="I137" s="22">
        <v>2017</v>
      </c>
      <c r="J137" s="22" t="s">
        <v>30</v>
      </c>
      <c r="K137" s="22">
        <v>2021</v>
      </c>
      <c r="L137" s="22">
        <v>4</v>
      </c>
      <c r="M137" s="22" t="s">
        <v>30</v>
      </c>
      <c r="N137" s="22" t="s">
        <v>30</v>
      </c>
      <c r="O137" s="22" t="s">
        <v>30</v>
      </c>
      <c r="P137" s="22">
        <v>1000</v>
      </c>
      <c r="Q137" s="22">
        <v>100</v>
      </c>
      <c r="R137" s="22" t="s">
        <v>2823</v>
      </c>
      <c r="S137" s="14">
        <f t="shared" si="2"/>
        <v>2061</v>
      </c>
    </row>
    <row r="138" spans="1:19" ht="14.5" hidden="1" x14ac:dyDescent="0.35">
      <c r="A138" s="22" t="s">
        <v>6384</v>
      </c>
      <c r="B138" s="22" t="str">
        <f>INDEX('Plant data'!D:D,MATCH($A138,'Plant data'!$A:$A,0))</f>
        <v>Wuhan</v>
      </c>
      <c r="C138" s="22" t="str">
        <f>INDEX('Plant data'!E:E,MATCH($A138,'Plant data'!$A:$A,0))</f>
        <v>Hubei</v>
      </c>
      <c r="D138" s="22" t="str">
        <f>INDEX('Plant data'!F:F,MATCH($A138,'Plant data'!$A:$A,0))</f>
        <v>China</v>
      </c>
      <c r="E138" s="22" t="s">
        <v>9001</v>
      </c>
      <c r="F138" s="22" t="s">
        <v>8855</v>
      </c>
      <c r="G138" s="24" t="s">
        <v>6387</v>
      </c>
      <c r="H138" s="22" t="s">
        <v>190</v>
      </c>
      <c r="I138" s="22" t="s">
        <v>30</v>
      </c>
      <c r="J138" s="22" t="s">
        <v>30</v>
      </c>
      <c r="K138" s="22" t="s">
        <v>30</v>
      </c>
      <c r="L138" s="22" t="s">
        <v>30</v>
      </c>
      <c r="M138" s="22">
        <v>2017</v>
      </c>
      <c r="N138" s="22" t="s">
        <v>30</v>
      </c>
      <c r="O138" s="22">
        <v>2021</v>
      </c>
      <c r="P138" s="22">
        <v>300</v>
      </c>
      <c r="Q138" s="22">
        <v>50</v>
      </c>
      <c r="R138" s="22" t="s">
        <v>2823</v>
      </c>
      <c r="S138" s="14" t="str">
        <f t="shared" si="2"/>
        <v/>
      </c>
    </row>
    <row r="139" spans="1:19" ht="14.5" hidden="1" x14ac:dyDescent="0.35">
      <c r="A139" s="22" t="s">
        <v>6384</v>
      </c>
      <c r="B139" s="22" t="str">
        <f>INDEX('Plant data'!D:D,MATCH($A139,'Plant data'!$A:$A,0))</f>
        <v>Wuhan</v>
      </c>
      <c r="C139" s="22" t="str">
        <f>INDEX('Plant data'!E:E,MATCH($A139,'Plant data'!$A:$A,0))</f>
        <v>Hubei</v>
      </c>
      <c r="D139" s="22" t="str">
        <f>INDEX('Plant data'!F:F,MATCH($A139,'Plant data'!$A:$A,0))</f>
        <v>China</v>
      </c>
      <c r="E139" s="22" t="s">
        <v>9002</v>
      </c>
      <c r="F139" s="22" t="s">
        <v>8871</v>
      </c>
      <c r="G139" s="24" t="s">
        <v>6387</v>
      </c>
      <c r="H139" s="22" t="s">
        <v>190</v>
      </c>
      <c r="I139" s="22" t="s">
        <v>30</v>
      </c>
      <c r="J139" s="22" t="s">
        <v>30</v>
      </c>
      <c r="K139" s="22" t="s">
        <v>30</v>
      </c>
      <c r="L139" s="22" t="s">
        <v>30</v>
      </c>
      <c r="M139" s="22">
        <v>2017</v>
      </c>
      <c r="N139" s="22" t="s">
        <v>30</v>
      </c>
      <c r="O139" s="22">
        <v>2021</v>
      </c>
      <c r="P139" s="22">
        <v>300</v>
      </c>
      <c r="Q139" s="22">
        <v>50</v>
      </c>
      <c r="R139" s="22" t="s">
        <v>2823</v>
      </c>
      <c r="S139" s="14" t="str">
        <f t="shared" si="2"/>
        <v/>
      </c>
    </row>
    <row r="140" spans="1:19" ht="14.5" hidden="1" x14ac:dyDescent="0.35">
      <c r="A140" s="22" t="s">
        <v>6384</v>
      </c>
      <c r="B140" s="22" t="str">
        <f>INDEX('Plant data'!D:D,MATCH($A140,'Plant data'!$A:$A,0))</f>
        <v>Wuhan</v>
      </c>
      <c r="C140" s="22" t="str">
        <f>INDEX('Plant data'!E:E,MATCH($A140,'Plant data'!$A:$A,0))</f>
        <v>Hubei</v>
      </c>
      <c r="D140" s="22" t="str">
        <f>INDEX('Plant data'!F:F,MATCH($A140,'Plant data'!$A:$A,0))</f>
        <v>China</v>
      </c>
      <c r="E140" s="22" t="s">
        <v>9003</v>
      </c>
      <c r="F140" s="22" t="s">
        <v>8941</v>
      </c>
      <c r="G140" s="24" t="s">
        <v>6387</v>
      </c>
      <c r="H140" s="22" t="s">
        <v>190</v>
      </c>
      <c r="I140" s="22" t="s">
        <v>30</v>
      </c>
      <c r="J140" s="22" t="s">
        <v>30</v>
      </c>
      <c r="K140" s="22" t="s">
        <v>30</v>
      </c>
      <c r="L140" s="22" t="s">
        <v>30</v>
      </c>
      <c r="M140" s="22">
        <v>2017</v>
      </c>
      <c r="N140" s="22" t="s">
        <v>30</v>
      </c>
      <c r="O140" s="22">
        <v>2021</v>
      </c>
      <c r="P140" s="22">
        <v>300</v>
      </c>
      <c r="Q140" s="22">
        <v>50</v>
      </c>
      <c r="R140" s="22" t="s">
        <v>2823</v>
      </c>
      <c r="S140" s="14" t="str">
        <f t="shared" si="2"/>
        <v/>
      </c>
    </row>
    <row r="141" spans="1:19" ht="14.5" hidden="1" x14ac:dyDescent="0.35">
      <c r="A141" s="22" t="s">
        <v>6384</v>
      </c>
      <c r="B141" s="22" t="str">
        <f>INDEX('Plant data'!D:D,MATCH($A141,'Plant data'!$A:$A,0))</f>
        <v>Wuhan</v>
      </c>
      <c r="C141" s="22" t="str">
        <f>INDEX('Plant data'!E:E,MATCH($A141,'Plant data'!$A:$A,0))</f>
        <v>Hubei</v>
      </c>
      <c r="D141" s="22" t="str">
        <f>INDEX('Plant data'!F:F,MATCH($A141,'Plant data'!$A:$A,0))</f>
        <v>China</v>
      </c>
      <c r="E141" s="22" t="s">
        <v>9004</v>
      </c>
      <c r="F141" s="22" t="s">
        <v>8949</v>
      </c>
      <c r="G141" s="24" t="s">
        <v>6387</v>
      </c>
      <c r="H141" s="22" t="s">
        <v>190</v>
      </c>
      <c r="I141" s="22" t="s">
        <v>30</v>
      </c>
      <c r="J141" s="22" t="s">
        <v>30</v>
      </c>
      <c r="K141" s="22" t="s">
        <v>30</v>
      </c>
      <c r="L141" s="22" t="s">
        <v>30</v>
      </c>
      <c r="M141" s="22">
        <v>2017</v>
      </c>
      <c r="N141" s="22" t="s">
        <v>30</v>
      </c>
      <c r="O141" s="22">
        <v>2021</v>
      </c>
      <c r="P141" s="22">
        <v>300</v>
      </c>
      <c r="Q141" s="22">
        <v>50</v>
      </c>
      <c r="R141" s="22" t="s">
        <v>2823</v>
      </c>
      <c r="S141" s="14" t="str">
        <f t="shared" si="2"/>
        <v/>
      </c>
    </row>
    <row r="142" spans="1:19" ht="14.5" hidden="1" x14ac:dyDescent="0.35">
      <c r="A142" s="22" t="s">
        <v>5988</v>
      </c>
      <c r="B142" s="22" t="str">
        <f>INDEX('Plant data'!D:D,MATCH($A142,'Plant data'!$A:$A,0))</f>
        <v>Jingzhou</v>
      </c>
      <c r="C142" s="22" t="str">
        <f>INDEX('Plant data'!E:E,MATCH($A142,'Plant data'!$A:$A,0))</f>
        <v>Hubei</v>
      </c>
      <c r="D142" s="22" t="str">
        <f>INDEX('Plant data'!F:F,MATCH($A142,'Plant data'!$A:$A,0))</f>
        <v>China</v>
      </c>
      <c r="E142" s="22" t="s">
        <v>9005</v>
      </c>
      <c r="F142" s="22" t="s">
        <v>8855</v>
      </c>
      <c r="G142" s="24" t="s">
        <v>5991</v>
      </c>
      <c r="H142" s="22" t="s">
        <v>29</v>
      </c>
      <c r="I142" s="22" t="s">
        <v>30</v>
      </c>
      <c r="J142" s="26">
        <v>42917</v>
      </c>
      <c r="K142" s="22">
        <v>2018</v>
      </c>
      <c r="L142" s="22">
        <v>7</v>
      </c>
      <c r="M142" s="22" t="s">
        <v>30</v>
      </c>
      <c r="N142" s="22" t="s">
        <v>30</v>
      </c>
      <c r="O142" s="22" t="s">
        <v>30</v>
      </c>
      <c r="P142" s="22">
        <v>1000</v>
      </c>
      <c r="Q142" s="22">
        <v>100</v>
      </c>
      <c r="R142" s="22" t="s">
        <v>2823</v>
      </c>
      <c r="S142" s="14">
        <f t="shared" si="2"/>
        <v>2058</v>
      </c>
    </row>
    <row r="143" spans="1:19" ht="14.5" hidden="1" x14ac:dyDescent="0.35">
      <c r="A143" s="22" t="s">
        <v>5876</v>
      </c>
      <c r="B143" s="22" t="str">
        <f>INDEX('Plant data'!D:D,MATCH($A143,'Plant data'!$A:$A,0))</f>
        <v>Xiaogan</v>
      </c>
      <c r="C143" s="22" t="str">
        <f>INDEX('Plant data'!E:E,MATCH($A143,'Plant data'!$A:$A,0))</f>
        <v>Hubei</v>
      </c>
      <c r="D143" s="22" t="str">
        <f>INDEX('Plant data'!F:F,MATCH($A143,'Plant data'!$A:$A,0))</f>
        <v>China</v>
      </c>
      <c r="E143" s="22" t="s">
        <v>9006</v>
      </c>
      <c r="F143" s="22" t="s">
        <v>8855</v>
      </c>
      <c r="G143" s="24" t="s">
        <v>5879</v>
      </c>
      <c r="H143" s="22" t="s">
        <v>40</v>
      </c>
      <c r="I143" s="22" t="s">
        <v>30</v>
      </c>
      <c r="J143" s="22" t="s">
        <v>30</v>
      </c>
      <c r="K143" s="22" t="s">
        <v>30</v>
      </c>
      <c r="L143" s="22" t="s">
        <v>30</v>
      </c>
      <c r="M143" s="27">
        <v>44774</v>
      </c>
      <c r="N143" s="22" t="s">
        <v>30</v>
      </c>
      <c r="O143" s="22" t="s">
        <v>30</v>
      </c>
      <c r="P143" s="22">
        <v>250</v>
      </c>
      <c r="Q143" s="22">
        <v>35</v>
      </c>
      <c r="R143" s="22" t="s">
        <v>2823</v>
      </c>
      <c r="S143" s="14" t="str">
        <f t="shared" si="2"/>
        <v/>
      </c>
    </row>
    <row r="144" spans="1:19" ht="14.5" hidden="1" x14ac:dyDescent="0.35">
      <c r="A144" s="22" t="s">
        <v>5876</v>
      </c>
      <c r="B144" s="22" t="str">
        <f>INDEX('Plant data'!D:D,MATCH($A144,'Plant data'!$A:$A,0))</f>
        <v>Xiaogan</v>
      </c>
      <c r="C144" s="22" t="str">
        <f>INDEX('Plant data'!E:E,MATCH($A144,'Plant data'!$A:$A,0))</f>
        <v>Hubei</v>
      </c>
      <c r="D144" s="22" t="str">
        <f>INDEX('Plant data'!F:F,MATCH($A144,'Plant data'!$A:$A,0))</f>
        <v>China</v>
      </c>
      <c r="E144" s="22" t="s">
        <v>9007</v>
      </c>
      <c r="F144" s="22" t="s">
        <v>8871</v>
      </c>
      <c r="G144" s="24" t="s">
        <v>5879</v>
      </c>
      <c r="H144" s="22" t="s">
        <v>40</v>
      </c>
      <c r="I144" s="22" t="s">
        <v>30</v>
      </c>
      <c r="J144" s="22" t="s">
        <v>30</v>
      </c>
      <c r="K144" s="22" t="s">
        <v>30</v>
      </c>
      <c r="L144" s="22" t="s">
        <v>30</v>
      </c>
      <c r="M144" s="27">
        <v>44774</v>
      </c>
      <c r="N144" s="22" t="s">
        <v>30</v>
      </c>
      <c r="O144" s="22" t="s">
        <v>30</v>
      </c>
      <c r="P144" s="22">
        <v>250</v>
      </c>
      <c r="Q144" s="22">
        <v>35</v>
      </c>
      <c r="R144" s="22" t="s">
        <v>2823</v>
      </c>
      <c r="S144" s="14" t="str">
        <f t="shared" si="2"/>
        <v/>
      </c>
    </row>
    <row r="145" spans="1:19" ht="14.5" hidden="1" x14ac:dyDescent="0.35">
      <c r="A145" s="22" t="s">
        <v>5596</v>
      </c>
      <c r="B145" s="22" t="str">
        <f>INDEX('Plant data'!D:D,MATCH($A145,'Plant data'!$A:$A,0))</f>
        <v>Ezhou</v>
      </c>
      <c r="C145" s="22" t="str">
        <f>INDEX('Plant data'!E:E,MATCH($A145,'Plant data'!$A:$A,0))</f>
        <v>Hubei</v>
      </c>
      <c r="D145" s="22" t="str">
        <f>INDEX('Plant data'!F:F,MATCH($A145,'Plant data'!$A:$A,0))</f>
        <v>China</v>
      </c>
      <c r="E145" s="22" t="s">
        <v>9008</v>
      </c>
      <c r="F145" s="22" t="s">
        <v>8855</v>
      </c>
      <c r="G145" s="24" t="s">
        <v>5599</v>
      </c>
      <c r="H145" s="22" t="s">
        <v>40</v>
      </c>
      <c r="I145" s="22" t="s">
        <v>30</v>
      </c>
      <c r="J145" s="22" t="s">
        <v>30</v>
      </c>
      <c r="K145" s="22" t="s">
        <v>30</v>
      </c>
      <c r="L145" s="22" t="s">
        <v>30</v>
      </c>
      <c r="M145" s="28">
        <v>44531</v>
      </c>
      <c r="N145" s="22" t="s">
        <v>30</v>
      </c>
      <c r="O145" s="22" t="s">
        <v>30</v>
      </c>
      <c r="P145" s="22">
        <v>375</v>
      </c>
      <c r="Q145" s="22">
        <v>50</v>
      </c>
      <c r="R145" s="22" t="s">
        <v>2823</v>
      </c>
      <c r="S145" s="14" t="str">
        <f t="shared" si="2"/>
        <v/>
      </c>
    </row>
    <row r="146" spans="1:19" ht="14.5" hidden="1" x14ac:dyDescent="0.35">
      <c r="A146" s="22" t="s">
        <v>5596</v>
      </c>
      <c r="B146" s="22" t="str">
        <f>INDEX('Plant data'!D:D,MATCH($A146,'Plant data'!$A:$A,0))</f>
        <v>Ezhou</v>
      </c>
      <c r="C146" s="22" t="str">
        <f>INDEX('Plant data'!E:E,MATCH($A146,'Plant data'!$A:$A,0))</f>
        <v>Hubei</v>
      </c>
      <c r="D146" s="22" t="str">
        <f>INDEX('Plant data'!F:F,MATCH($A146,'Plant data'!$A:$A,0))</f>
        <v>China</v>
      </c>
      <c r="E146" s="22" t="s">
        <v>9009</v>
      </c>
      <c r="F146" s="22" t="s">
        <v>8871</v>
      </c>
      <c r="G146" s="24" t="s">
        <v>5599</v>
      </c>
      <c r="H146" s="22" t="s">
        <v>40</v>
      </c>
      <c r="I146" s="22" t="s">
        <v>30</v>
      </c>
      <c r="J146" s="22" t="s">
        <v>30</v>
      </c>
      <c r="K146" s="22" t="s">
        <v>30</v>
      </c>
      <c r="L146" s="22" t="s">
        <v>30</v>
      </c>
      <c r="M146" s="28">
        <v>44531</v>
      </c>
      <c r="N146" s="22" t="s">
        <v>30</v>
      </c>
      <c r="O146" s="22" t="s">
        <v>30</v>
      </c>
      <c r="P146" s="22">
        <v>375</v>
      </c>
      <c r="Q146" s="22">
        <v>50</v>
      </c>
      <c r="R146" s="22" t="s">
        <v>2823</v>
      </c>
      <c r="S146" s="14" t="str">
        <f t="shared" si="2"/>
        <v/>
      </c>
    </row>
    <row r="147" spans="1:19" ht="14.5" hidden="1" x14ac:dyDescent="0.35">
      <c r="A147" s="22" t="s">
        <v>5596</v>
      </c>
      <c r="B147" s="22" t="str">
        <f>INDEX('Plant data'!D:D,MATCH($A147,'Plant data'!$A:$A,0))</f>
        <v>Ezhou</v>
      </c>
      <c r="C147" s="22" t="str">
        <f>INDEX('Plant data'!E:E,MATCH($A147,'Plant data'!$A:$A,0))</f>
        <v>Hubei</v>
      </c>
      <c r="D147" s="22" t="str">
        <f>INDEX('Plant data'!F:F,MATCH($A147,'Plant data'!$A:$A,0))</f>
        <v>China</v>
      </c>
      <c r="E147" s="22" t="s">
        <v>9010</v>
      </c>
      <c r="F147" s="22" t="s">
        <v>8941</v>
      </c>
      <c r="G147" s="24" t="s">
        <v>5599</v>
      </c>
      <c r="H147" s="22" t="s">
        <v>40</v>
      </c>
      <c r="I147" s="22" t="s">
        <v>30</v>
      </c>
      <c r="J147" s="22" t="s">
        <v>30</v>
      </c>
      <c r="K147" s="22" t="s">
        <v>30</v>
      </c>
      <c r="L147" s="22" t="s">
        <v>30</v>
      </c>
      <c r="M147" s="26">
        <v>45505</v>
      </c>
      <c r="N147" s="22" t="s">
        <v>30</v>
      </c>
      <c r="O147" s="22" t="s">
        <v>30</v>
      </c>
      <c r="P147" s="22">
        <v>450</v>
      </c>
      <c r="Q147" s="22">
        <v>60</v>
      </c>
      <c r="R147" s="22" t="s">
        <v>2823</v>
      </c>
      <c r="S147" s="14" t="str">
        <f t="shared" si="2"/>
        <v/>
      </c>
    </row>
    <row r="148" spans="1:19" ht="14.5" hidden="1" x14ac:dyDescent="0.35">
      <c r="A148" s="22" t="s">
        <v>5596</v>
      </c>
      <c r="B148" s="22" t="str">
        <f>INDEX('Plant data'!D:D,MATCH($A148,'Plant data'!$A:$A,0))</f>
        <v>Ezhou</v>
      </c>
      <c r="C148" s="22" t="str">
        <f>INDEX('Plant data'!E:E,MATCH($A148,'Plant data'!$A:$A,0))</f>
        <v>Hubei</v>
      </c>
      <c r="D148" s="22" t="str">
        <f>INDEX('Plant data'!F:F,MATCH($A148,'Plant data'!$A:$A,0))</f>
        <v>China</v>
      </c>
      <c r="E148" s="22" t="s">
        <v>9011</v>
      </c>
      <c r="F148" s="22" t="s">
        <v>8949</v>
      </c>
      <c r="G148" s="24" t="s">
        <v>5599</v>
      </c>
      <c r="H148" s="22" t="s">
        <v>64</v>
      </c>
      <c r="I148" s="28">
        <v>44531</v>
      </c>
      <c r="J148" s="22" t="s">
        <v>30</v>
      </c>
      <c r="K148" s="22" t="s">
        <v>30</v>
      </c>
      <c r="L148" s="22" t="s">
        <v>30</v>
      </c>
      <c r="M148" s="22" t="s">
        <v>30</v>
      </c>
      <c r="N148" s="22" t="s">
        <v>30</v>
      </c>
      <c r="O148" s="22" t="s">
        <v>30</v>
      </c>
      <c r="P148" s="22">
        <v>750</v>
      </c>
      <c r="Q148" s="22">
        <v>100</v>
      </c>
      <c r="R148" s="22" t="s">
        <v>2823</v>
      </c>
      <c r="S148" s="14" t="str">
        <f t="shared" si="2"/>
        <v/>
      </c>
    </row>
    <row r="149" spans="1:19" ht="14.5" hidden="1" x14ac:dyDescent="0.35">
      <c r="A149" s="22" t="s">
        <v>785</v>
      </c>
      <c r="B149" s="22" t="str">
        <f>INDEX('Plant data'!D:D,MATCH($A149,'Plant data'!$A:$A,0))</f>
        <v>unknown</v>
      </c>
      <c r="C149" s="22" t="str">
        <f>INDEX('Plant data'!E:E,MATCH($A149,'Plant data'!$A:$A,0))</f>
        <v>Hunan</v>
      </c>
      <c r="D149" s="22" t="str">
        <f>INDEX('Plant data'!F:F,MATCH($A149,'Plant data'!$A:$A,0))</f>
        <v>China</v>
      </c>
      <c r="E149" s="22" t="s">
        <v>9012</v>
      </c>
      <c r="F149" s="22" t="s">
        <v>8855</v>
      </c>
      <c r="G149" s="24" t="s">
        <v>787</v>
      </c>
      <c r="H149" s="22" t="s">
        <v>29</v>
      </c>
      <c r="I149" s="22" t="s">
        <v>30</v>
      </c>
      <c r="J149" s="22" t="s">
        <v>30</v>
      </c>
      <c r="K149" s="22" t="s">
        <v>30</v>
      </c>
      <c r="L149" s="22" t="s">
        <v>30</v>
      </c>
      <c r="M149" s="22" t="s">
        <v>30</v>
      </c>
      <c r="N149" s="22" t="s">
        <v>30</v>
      </c>
      <c r="O149" s="22" t="s">
        <v>30</v>
      </c>
      <c r="P149" s="22">
        <v>325</v>
      </c>
      <c r="Q149" s="22">
        <v>45</v>
      </c>
      <c r="R149" s="22" t="s">
        <v>2823</v>
      </c>
      <c r="S149" s="14" t="str">
        <f t="shared" si="2"/>
        <v/>
      </c>
    </row>
    <row r="150" spans="1:19" ht="14.5" hidden="1" x14ac:dyDescent="0.35">
      <c r="A150" s="22" t="s">
        <v>785</v>
      </c>
      <c r="B150" s="22" t="str">
        <f>INDEX('Plant data'!D:D,MATCH($A150,'Plant data'!$A:$A,0))</f>
        <v>unknown</v>
      </c>
      <c r="C150" s="22" t="str">
        <f>INDEX('Plant data'!E:E,MATCH($A150,'Plant data'!$A:$A,0))</f>
        <v>Hunan</v>
      </c>
      <c r="D150" s="22" t="str">
        <f>INDEX('Plant data'!F:F,MATCH($A150,'Plant data'!$A:$A,0))</f>
        <v>China</v>
      </c>
      <c r="E150" s="22" t="s">
        <v>9013</v>
      </c>
      <c r="F150" s="22" t="s">
        <v>8871</v>
      </c>
      <c r="G150" s="24" t="s">
        <v>787</v>
      </c>
      <c r="H150" s="22" t="s">
        <v>29</v>
      </c>
      <c r="I150" s="22" t="s">
        <v>30</v>
      </c>
      <c r="J150" s="22" t="s">
        <v>30</v>
      </c>
      <c r="K150" s="22" t="s">
        <v>30</v>
      </c>
      <c r="L150" s="22" t="s">
        <v>30</v>
      </c>
      <c r="M150" s="22" t="s">
        <v>30</v>
      </c>
      <c r="N150" s="22" t="s">
        <v>30</v>
      </c>
      <c r="O150" s="22" t="s">
        <v>30</v>
      </c>
      <c r="P150" s="22">
        <v>325</v>
      </c>
      <c r="Q150" s="22">
        <v>45</v>
      </c>
      <c r="R150" s="22" t="s">
        <v>2823</v>
      </c>
      <c r="S150" s="14" t="str">
        <f t="shared" si="2"/>
        <v/>
      </c>
    </row>
    <row r="151" spans="1:19" ht="14.5" hidden="1" x14ac:dyDescent="0.35">
      <c r="A151" s="22" t="s">
        <v>785</v>
      </c>
      <c r="B151" s="22" t="str">
        <f>INDEX('Plant data'!D:D,MATCH($A151,'Plant data'!$A:$A,0))</f>
        <v>unknown</v>
      </c>
      <c r="C151" s="22" t="str">
        <f>INDEX('Plant data'!E:E,MATCH($A151,'Plant data'!$A:$A,0))</f>
        <v>Hunan</v>
      </c>
      <c r="D151" s="22" t="str">
        <f>INDEX('Plant data'!F:F,MATCH($A151,'Plant data'!$A:$A,0))</f>
        <v>China</v>
      </c>
      <c r="E151" s="22" t="s">
        <v>9014</v>
      </c>
      <c r="F151" s="22" t="s">
        <v>8941</v>
      </c>
      <c r="G151" s="24" t="s">
        <v>787</v>
      </c>
      <c r="H151" s="22" t="s">
        <v>29</v>
      </c>
      <c r="I151" s="22" t="s">
        <v>30</v>
      </c>
      <c r="J151" s="22" t="s">
        <v>30</v>
      </c>
      <c r="K151" s="22" t="s">
        <v>30</v>
      </c>
      <c r="L151" s="22" t="s">
        <v>30</v>
      </c>
      <c r="M151" s="22" t="s">
        <v>30</v>
      </c>
      <c r="N151" s="22" t="s">
        <v>30</v>
      </c>
      <c r="O151" s="22" t="s">
        <v>30</v>
      </c>
      <c r="P151" s="22">
        <v>650</v>
      </c>
      <c r="Q151" s="22">
        <v>90</v>
      </c>
      <c r="R151" s="22" t="s">
        <v>2823</v>
      </c>
      <c r="S151" s="14" t="str">
        <f t="shared" si="2"/>
        <v/>
      </c>
    </row>
    <row r="152" spans="1:19" ht="14.5" hidden="1" x14ac:dyDescent="0.35">
      <c r="A152" s="22" t="s">
        <v>827</v>
      </c>
      <c r="B152" s="22" t="str">
        <f>INDEX('Plant data'!D:D,MATCH($A152,'Plant data'!$A:$A,0))</f>
        <v>Jinfeng</v>
      </c>
      <c r="C152" s="22" t="str">
        <f>INDEX('Plant data'!E:E,MATCH($A152,'Plant data'!$A:$A,0))</f>
        <v>Jiangsu</v>
      </c>
      <c r="D152" s="22" t="str">
        <f>INDEX('Plant data'!F:F,MATCH($A152,'Plant data'!$A:$A,0))</f>
        <v>China</v>
      </c>
      <c r="E152" s="22" t="s">
        <v>9015</v>
      </c>
      <c r="F152" s="22" t="s">
        <v>8855</v>
      </c>
      <c r="G152" s="24" t="s">
        <v>829</v>
      </c>
      <c r="H152" s="22" t="s">
        <v>40</v>
      </c>
      <c r="I152" s="22" t="s">
        <v>30</v>
      </c>
      <c r="J152" s="22" t="s">
        <v>30</v>
      </c>
      <c r="K152" s="22" t="s">
        <v>30</v>
      </c>
      <c r="L152" s="22" t="s">
        <v>30</v>
      </c>
      <c r="M152" s="27">
        <v>43817</v>
      </c>
      <c r="N152" s="22" t="s">
        <v>30</v>
      </c>
      <c r="O152" s="22" t="s">
        <v>30</v>
      </c>
      <c r="P152" s="22">
        <v>700</v>
      </c>
      <c r="Q152" s="22">
        <v>90</v>
      </c>
      <c r="R152" s="22" t="s">
        <v>2823</v>
      </c>
      <c r="S152" s="14" t="str">
        <f t="shared" si="2"/>
        <v/>
      </c>
    </row>
    <row r="153" spans="1:19" ht="14.5" hidden="1" x14ac:dyDescent="0.35">
      <c r="A153" s="22" t="s">
        <v>827</v>
      </c>
      <c r="B153" s="22" t="str">
        <f>INDEX('Plant data'!D:D,MATCH($A153,'Plant data'!$A:$A,0))</f>
        <v>Jinfeng</v>
      </c>
      <c r="C153" s="22" t="str">
        <f>INDEX('Plant data'!E:E,MATCH($A153,'Plant data'!$A:$A,0))</f>
        <v>Jiangsu</v>
      </c>
      <c r="D153" s="22" t="str">
        <f>INDEX('Plant data'!F:F,MATCH($A153,'Plant data'!$A:$A,0))</f>
        <v>China</v>
      </c>
      <c r="E153" s="22" t="s">
        <v>9016</v>
      </c>
      <c r="F153" s="22" t="s">
        <v>8871</v>
      </c>
      <c r="G153" s="24" t="s">
        <v>829</v>
      </c>
      <c r="H153" s="22" t="s">
        <v>29</v>
      </c>
      <c r="I153" s="22" t="s">
        <v>30</v>
      </c>
      <c r="J153" s="22" t="s">
        <v>30</v>
      </c>
      <c r="K153" s="22" t="s">
        <v>30</v>
      </c>
      <c r="L153" s="22" t="s">
        <v>30</v>
      </c>
      <c r="M153" s="22" t="s">
        <v>30</v>
      </c>
      <c r="N153" s="22" t="s">
        <v>30</v>
      </c>
      <c r="O153" s="22" t="s">
        <v>30</v>
      </c>
      <c r="P153" s="22">
        <v>750</v>
      </c>
      <c r="Q153" s="22">
        <v>100</v>
      </c>
      <c r="R153" s="22" t="s">
        <v>2823</v>
      </c>
      <c r="S153" s="14" t="str">
        <f t="shared" si="2"/>
        <v/>
      </c>
    </row>
    <row r="154" spans="1:19" ht="14.5" hidden="1" x14ac:dyDescent="0.35">
      <c r="A154" s="22" t="s">
        <v>827</v>
      </c>
      <c r="B154" s="22" t="str">
        <f>INDEX('Plant data'!D:D,MATCH($A154,'Plant data'!$A:$A,0))</f>
        <v>Jinfeng</v>
      </c>
      <c r="C154" s="22" t="str">
        <f>INDEX('Plant data'!E:E,MATCH($A154,'Plant data'!$A:$A,0))</f>
        <v>Jiangsu</v>
      </c>
      <c r="D154" s="22" t="str">
        <f>INDEX('Plant data'!F:F,MATCH($A154,'Plant data'!$A:$A,0))</f>
        <v>China</v>
      </c>
      <c r="E154" s="22" t="s">
        <v>9017</v>
      </c>
      <c r="F154" s="22" t="s">
        <v>8941</v>
      </c>
      <c r="G154" s="24" t="s">
        <v>829</v>
      </c>
      <c r="H154" s="22" t="s">
        <v>29</v>
      </c>
      <c r="I154" s="22" t="s">
        <v>30</v>
      </c>
      <c r="J154" s="22" t="s">
        <v>30</v>
      </c>
      <c r="K154" s="22" t="s">
        <v>30</v>
      </c>
      <c r="L154" s="22" t="s">
        <v>30</v>
      </c>
      <c r="M154" s="22" t="s">
        <v>30</v>
      </c>
      <c r="N154" s="22" t="s">
        <v>30</v>
      </c>
      <c r="O154" s="22" t="s">
        <v>30</v>
      </c>
      <c r="P154" s="22">
        <v>750</v>
      </c>
      <c r="Q154" s="22">
        <v>100</v>
      </c>
      <c r="R154" s="22" t="s">
        <v>2823</v>
      </c>
      <c r="S154" s="14" t="str">
        <f t="shared" si="2"/>
        <v/>
      </c>
    </row>
    <row r="155" spans="1:19" ht="14.5" hidden="1" x14ac:dyDescent="0.35">
      <c r="A155" s="22" t="s">
        <v>827</v>
      </c>
      <c r="B155" s="22" t="str">
        <f>INDEX('Plant data'!D:D,MATCH($A155,'Plant data'!$A:$A,0))</f>
        <v>Jinfeng</v>
      </c>
      <c r="C155" s="22" t="str">
        <f>INDEX('Plant data'!E:E,MATCH($A155,'Plant data'!$A:$A,0))</f>
        <v>Jiangsu</v>
      </c>
      <c r="D155" s="22" t="str">
        <f>INDEX('Plant data'!F:F,MATCH($A155,'Plant data'!$A:$A,0))</f>
        <v>China</v>
      </c>
      <c r="E155" s="22" t="s">
        <v>9018</v>
      </c>
      <c r="F155" s="22" t="s">
        <v>8949</v>
      </c>
      <c r="G155" s="24" t="s">
        <v>829</v>
      </c>
      <c r="H155" s="22" t="s">
        <v>29</v>
      </c>
      <c r="I155" s="22" t="s">
        <v>30</v>
      </c>
      <c r="J155" s="22" t="s">
        <v>30</v>
      </c>
      <c r="K155" s="22" t="s">
        <v>30</v>
      </c>
      <c r="L155" s="22" t="s">
        <v>30</v>
      </c>
      <c r="M155" s="22" t="s">
        <v>30</v>
      </c>
      <c r="N155" s="22" t="s">
        <v>30</v>
      </c>
      <c r="O155" s="22" t="s">
        <v>30</v>
      </c>
      <c r="P155" s="22">
        <v>750</v>
      </c>
      <c r="Q155" s="22">
        <v>100</v>
      </c>
      <c r="R155" s="22" t="s">
        <v>2823</v>
      </c>
      <c r="S155" s="14" t="str">
        <f t="shared" si="2"/>
        <v/>
      </c>
    </row>
    <row r="156" spans="1:19" ht="14.5" hidden="1" x14ac:dyDescent="0.35">
      <c r="A156" s="22" t="s">
        <v>827</v>
      </c>
      <c r="B156" s="22" t="str">
        <f>INDEX('Plant data'!D:D,MATCH($A156,'Plant data'!$A:$A,0))</f>
        <v>Jinfeng</v>
      </c>
      <c r="C156" s="22" t="str">
        <f>INDEX('Plant data'!E:E,MATCH($A156,'Plant data'!$A:$A,0))</f>
        <v>Jiangsu</v>
      </c>
      <c r="D156" s="22" t="str">
        <f>INDEX('Plant data'!F:F,MATCH($A156,'Plant data'!$A:$A,0))</f>
        <v>China</v>
      </c>
      <c r="E156" s="22" t="s">
        <v>9019</v>
      </c>
      <c r="F156" s="22" t="s">
        <v>8962</v>
      </c>
      <c r="G156" s="24" t="s">
        <v>829</v>
      </c>
      <c r="H156" s="22" t="s">
        <v>29</v>
      </c>
      <c r="I156" s="22" t="s">
        <v>30</v>
      </c>
      <c r="J156" s="22" t="s">
        <v>30</v>
      </c>
      <c r="K156" s="22" t="s">
        <v>30</v>
      </c>
      <c r="L156" s="22" t="s">
        <v>30</v>
      </c>
      <c r="M156" s="22" t="s">
        <v>30</v>
      </c>
      <c r="N156" s="22" t="s">
        <v>30</v>
      </c>
      <c r="O156" s="22" t="s">
        <v>30</v>
      </c>
      <c r="P156" s="22">
        <v>825</v>
      </c>
      <c r="Q156" s="22">
        <v>110</v>
      </c>
      <c r="R156" s="22" t="s">
        <v>2823</v>
      </c>
      <c r="S156" s="14" t="str">
        <f t="shared" si="2"/>
        <v/>
      </c>
    </row>
    <row r="157" spans="1:19" ht="14.5" hidden="1" x14ac:dyDescent="0.35">
      <c r="A157" s="22" t="s">
        <v>827</v>
      </c>
      <c r="B157" s="22" t="str">
        <f>INDEX('Plant data'!D:D,MATCH($A157,'Plant data'!$A:$A,0))</f>
        <v>Jinfeng</v>
      </c>
      <c r="C157" s="22" t="str">
        <f>INDEX('Plant data'!E:E,MATCH($A157,'Plant data'!$A:$A,0))</f>
        <v>Jiangsu</v>
      </c>
      <c r="D157" s="22" t="str">
        <f>INDEX('Plant data'!F:F,MATCH($A157,'Plant data'!$A:$A,0))</f>
        <v>China</v>
      </c>
      <c r="E157" s="22" t="s">
        <v>9020</v>
      </c>
      <c r="F157" s="22" t="s">
        <v>8964</v>
      </c>
      <c r="G157" s="24" t="s">
        <v>829</v>
      </c>
      <c r="H157" s="22" t="s">
        <v>313</v>
      </c>
      <c r="I157" s="27">
        <v>43817</v>
      </c>
      <c r="J157" s="22" t="s">
        <v>30</v>
      </c>
      <c r="K157" s="22" t="s">
        <v>30</v>
      </c>
      <c r="L157" s="22" t="s">
        <v>30</v>
      </c>
      <c r="M157" s="22" t="s">
        <v>30</v>
      </c>
      <c r="N157" s="22" t="s">
        <v>30</v>
      </c>
      <c r="O157" s="22" t="s">
        <v>30</v>
      </c>
      <c r="P157" s="22">
        <v>1000</v>
      </c>
      <c r="Q157" s="22">
        <v>130</v>
      </c>
      <c r="R157" s="22" t="s">
        <v>2823</v>
      </c>
      <c r="S157" s="14" t="str">
        <f t="shared" si="2"/>
        <v/>
      </c>
    </row>
    <row r="158" spans="1:19" ht="14.5" hidden="1" x14ac:dyDescent="0.35">
      <c r="A158" s="22" t="s">
        <v>848</v>
      </c>
      <c r="B158" s="22" t="str">
        <f>INDEX('Plant data'!D:D,MATCH($A158,'Plant data'!$A:$A,0))</f>
        <v>unknown</v>
      </c>
      <c r="C158" s="22" t="str">
        <f>INDEX('Plant data'!E:E,MATCH($A158,'Plant data'!$A:$A,0))</f>
        <v>Jiangsu</v>
      </c>
      <c r="D158" s="22" t="str">
        <f>INDEX('Plant data'!F:F,MATCH($A158,'Plant data'!$A:$A,0))</f>
        <v>China</v>
      </c>
      <c r="E158" s="22" t="s">
        <v>9021</v>
      </c>
      <c r="F158" s="22" t="s">
        <v>8855</v>
      </c>
      <c r="G158" s="24" t="s">
        <v>850</v>
      </c>
      <c r="H158" s="22" t="s">
        <v>40</v>
      </c>
      <c r="I158" s="22" t="s">
        <v>30</v>
      </c>
      <c r="J158" s="22" t="s">
        <v>30</v>
      </c>
      <c r="K158" s="22" t="s">
        <v>30</v>
      </c>
      <c r="L158" s="22" t="s">
        <v>30</v>
      </c>
      <c r="M158" s="27">
        <v>44957</v>
      </c>
      <c r="N158" s="22" t="s">
        <v>30</v>
      </c>
      <c r="O158" s="22" t="s">
        <v>30</v>
      </c>
      <c r="P158" s="22">
        <v>673</v>
      </c>
      <c r="Q158" s="22">
        <v>70</v>
      </c>
      <c r="R158" s="22" t="s">
        <v>2823</v>
      </c>
      <c r="S158" s="14" t="str">
        <f t="shared" si="2"/>
        <v/>
      </c>
    </row>
    <row r="159" spans="1:19" ht="14.5" hidden="1" x14ac:dyDescent="0.35">
      <c r="A159" s="22" t="s">
        <v>848</v>
      </c>
      <c r="B159" s="22" t="str">
        <f>INDEX('Plant data'!D:D,MATCH($A159,'Plant data'!$A:$A,0))</f>
        <v>unknown</v>
      </c>
      <c r="C159" s="22" t="str">
        <f>INDEX('Plant data'!E:E,MATCH($A159,'Plant data'!$A:$A,0))</f>
        <v>Jiangsu</v>
      </c>
      <c r="D159" s="22" t="str">
        <f>INDEX('Plant data'!F:F,MATCH($A159,'Plant data'!$A:$A,0))</f>
        <v>China</v>
      </c>
      <c r="E159" s="22" t="s">
        <v>9022</v>
      </c>
      <c r="F159" s="22" t="s">
        <v>8871</v>
      </c>
      <c r="G159" s="24" t="s">
        <v>850</v>
      </c>
      <c r="H159" s="22" t="s">
        <v>224</v>
      </c>
      <c r="I159" s="27">
        <v>44957</v>
      </c>
      <c r="J159" s="27">
        <v>44922</v>
      </c>
      <c r="K159" s="22" t="s">
        <v>30</v>
      </c>
      <c r="L159" s="22" t="s">
        <v>30</v>
      </c>
      <c r="M159" s="22" t="s">
        <v>30</v>
      </c>
      <c r="N159" s="22" t="s">
        <v>30</v>
      </c>
      <c r="O159" s="22" t="s">
        <v>30</v>
      </c>
      <c r="P159" s="22">
        <v>650</v>
      </c>
      <c r="Q159" s="22">
        <v>80</v>
      </c>
      <c r="R159" s="22" t="s">
        <v>2823</v>
      </c>
      <c r="S159" s="14" t="str">
        <f t="shared" si="2"/>
        <v/>
      </c>
    </row>
    <row r="160" spans="1:19" ht="14.5" hidden="1" x14ac:dyDescent="0.35">
      <c r="A160" s="22" t="s">
        <v>863</v>
      </c>
      <c r="B160" s="22" t="str">
        <f>INDEX('Plant data'!D:D,MATCH($A160,'Plant data'!$A:$A,0))</f>
        <v>unknown</v>
      </c>
      <c r="C160" s="22" t="str">
        <f>INDEX('Plant data'!E:E,MATCH($A160,'Plant data'!$A:$A,0))</f>
        <v>Jiangsu</v>
      </c>
      <c r="D160" s="22" t="str">
        <f>INDEX('Plant data'!F:F,MATCH($A160,'Plant data'!$A:$A,0))</f>
        <v>China</v>
      </c>
      <c r="E160" s="22" t="s">
        <v>9023</v>
      </c>
      <c r="F160" s="22" t="s">
        <v>8855</v>
      </c>
      <c r="G160" s="24" t="s">
        <v>865</v>
      </c>
      <c r="H160" s="22" t="s">
        <v>190</v>
      </c>
      <c r="I160" s="22" t="s">
        <v>30</v>
      </c>
      <c r="J160" s="22" t="s">
        <v>30</v>
      </c>
      <c r="K160" s="22" t="s">
        <v>30</v>
      </c>
      <c r="L160" s="22" t="s">
        <v>30</v>
      </c>
      <c r="M160" s="27">
        <v>45121</v>
      </c>
      <c r="N160" s="28">
        <v>44136</v>
      </c>
      <c r="O160" s="22">
        <v>2021</v>
      </c>
      <c r="P160" s="22">
        <v>359</v>
      </c>
      <c r="Q160" s="22">
        <v>40</v>
      </c>
      <c r="R160" s="22" t="s">
        <v>2823</v>
      </c>
      <c r="S160" s="14" t="str">
        <f t="shared" si="2"/>
        <v/>
      </c>
    </row>
    <row r="161" spans="1:19" ht="14.5" hidden="1" x14ac:dyDescent="0.35">
      <c r="A161" s="22" t="s">
        <v>863</v>
      </c>
      <c r="B161" s="22" t="str">
        <f>INDEX('Plant data'!D:D,MATCH($A161,'Plant data'!$A:$A,0))</f>
        <v>unknown</v>
      </c>
      <c r="C161" s="22" t="str">
        <f>INDEX('Plant data'!E:E,MATCH($A161,'Plant data'!$A:$A,0))</f>
        <v>Jiangsu</v>
      </c>
      <c r="D161" s="22" t="str">
        <f>INDEX('Plant data'!F:F,MATCH($A161,'Plant data'!$A:$A,0))</f>
        <v>China</v>
      </c>
      <c r="E161" s="22" t="s">
        <v>9024</v>
      </c>
      <c r="F161" s="22" t="s">
        <v>8871</v>
      </c>
      <c r="G161" s="24" t="s">
        <v>865</v>
      </c>
      <c r="H161" s="22" t="s">
        <v>40</v>
      </c>
      <c r="I161" s="22" t="s">
        <v>30</v>
      </c>
      <c r="J161" s="22" t="s">
        <v>30</v>
      </c>
      <c r="K161" s="22" t="s">
        <v>30</v>
      </c>
      <c r="L161" s="22" t="s">
        <v>30</v>
      </c>
      <c r="M161" s="27">
        <v>45121</v>
      </c>
      <c r="N161" s="22" t="s">
        <v>30</v>
      </c>
      <c r="O161" s="22" t="s">
        <v>30</v>
      </c>
      <c r="P161" s="22">
        <v>897</v>
      </c>
      <c r="Q161" s="22">
        <v>100</v>
      </c>
      <c r="R161" s="22" t="s">
        <v>2823</v>
      </c>
      <c r="S161" s="14" t="str">
        <f t="shared" si="2"/>
        <v/>
      </c>
    </row>
    <row r="162" spans="1:19" ht="14.5" hidden="1" x14ac:dyDescent="0.35">
      <c r="A162" s="22" t="s">
        <v>863</v>
      </c>
      <c r="B162" s="22" t="str">
        <f>INDEX('Plant data'!D:D,MATCH($A162,'Plant data'!$A:$A,0))</f>
        <v>unknown</v>
      </c>
      <c r="C162" s="22" t="str">
        <f>INDEX('Plant data'!E:E,MATCH($A162,'Plant data'!$A:$A,0))</f>
        <v>Jiangsu</v>
      </c>
      <c r="D162" s="22" t="str">
        <f>INDEX('Plant data'!F:F,MATCH($A162,'Plant data'!$A:$A,0))</f>
        <v>China</v>
      </c>
      <c r="E162" s="22" t="s">
        <v>9025</v>
      </c>
      <c r="F162" s="22" t="s">
        <v>8941</v>
      </c>
      <c r="G162" s="24" t="s">
        <v>865</v>
      </c>
      <c r="H162" s="22" t="s">
        <v>313</v>
      </c>
      <c r="I162" s="27">
        <v>45121</v>
      </c>
      <c r="J162" s="28">
        <v>45992</v>
      </c>
      <c r="K162" s="22">
        <v>2027</v>
      </c>
      <c r="L162" s="22"/>
      <c r="M162" s="22" t="s">
        <v>30</v>
      </c>
      <c r="N162" s="22" t="s">
        <v>30</v>
      </c>
      <c r="O162" s="22" t="s">
        <v>30</v>
      </c>
      <c r="P162" s="22">
        <v>575</v>
      </c>
      <c r="Q162" s="22">
        <v>75</v>
      </c>
      <c r="R162" s="22" t="s">
        <v>30</v>
      </c>
      <c r="S162" s="14">
        <f t="shared" si="2"/>
        <v>2067</v>
      </c>
    </row>
    <row r="163" spans="1:19" ht="14.5" hidden="1" x14ac:dyDescent="0.35">
      <c r="A163" s="22" t="s">
        <v>863</v>
      </c>
      <c r="B163" s="22" t="str">
        <f>INDEX('Plant data'!D:D,MATCH($A163,'Plant data'!$A:$A,0))</f>
        <v>unknown</v>
      </c>
      <c r="C163" s="22" t="str">
        <f>INDEX('Plant data'!E:E,MATCH($A163,'Plant data'!$A:$A,0))</f>
        <v>Jiangsu</v>
      </c>
      <c r="D163" s="22" t="str">
        <f>INDEX('Plant data'!F:F,MATCH($A163,'Plant data'!$A:$A,0))</f>
        <v>China</v>
      </c>
      <c r="E163" s="22" t="s">
        <v>9026</v>
      </c>
      <c r="F163" s="22" t="s">
        <v>8949</v>
      </c>
      <c r="G163" s="24" t="s">
        <v>865</v>
      </c>
      <c r="H163" s="22" t="s">
        <v>313</v>
      </c>
      <c r="I163" s="27">
        <v>45121</v>
      </c>
      <c r="J163" s="28">
        <v>45261</v>
      </c>
      <c r="K163" s="22">
        <v>2025</v>
      </c>
      <c r="L163" s="22">
        <v>0</v>
      </c>
      <c r="M163" s="22" t="s">
        <v>30</v>
      </c>
      <c r="N163" s="22" t="s">
        <v>30</v>
      </c>
      <c r="O163" s="22" t="s">
        <v>30</v>
      </c>
      <c r="P163" s="22">
        <v>650</v>
      </c>
      <c r="Q163" s="22">
        <v>80</v>
      </c>
      <c r="R163" s="22" t="s">
        <v>30</v>
      </c>
      <c r="S163" s="14">
        <f t="shared" si="2"/>
        <v>2065</v>
      </c>
    </row>
    <row r="164" spans="1:19" ht="14.5" hidden="1" x14ac:dyDescent="0.35">
      <c r="A164" s="22" t="s">
        <v>870</v>
      </c>
      <c r="B164" s="22" t="str">
        <f>INDEX('Plant data'!D:D,MATCH($A164,'Plant data'!$A:$A,0))</f>
        <v>Nanfeng</v>
      </c>
      <c r="C164" s="22" t="str">
        <f>INDEX('Plant data'!E:E,MATCH($A164,'Plant data'!$A:$A,0))</f>
        <v>Jiangsu</v>
      </c>
      <c r="D164" s="22" t="str">
        <f>INDEX('Plant data'!F:F,MATCH($A164,'Plant data'!$A:$A,0))</f>
        <v>China</v>
      </c>
      <c r="E164" s="22" t="s">
        <v>9027</v>
      </c>
      <c r="F164" s="22" t="s">
        <v>8855</v>
      </c>
      <c r="G164" s="24" t="s">
        <v>872</v>
      </c>
      <c r="H164" s="22" t="s">
        <v>29</v>
      </c>
      <c r="I164" s="22" t="s">
        <v>30</v>
      </c>
      <c r="J164" s="22" t="s">
        <v>30</v>
      </c>
      <c r="K164" s="22" t="s">
        <v>30</v>
      </c>
      <c r="L164" s="22" t="s">
        <v>30</v>
      </c>
      <c r="M164" s="22" t="s">
        <v>30</v>
      </c>
      <c r="N164" s="22" t="s">
        <v>30</v>
      </c>
      <c r="O164" s="22" t="s">
        <v>30</v>
      </c>
      <c r="P164" s="22">
        <v>1000</v>
      </c>
      <c r="Q164" s="22">
        <v>100</v>
      </c>
      <c r="R164" s="22" t="s">
        <v>2823</v>
      </c>
      <c r="S164" s="14" t="str">
        <f t="shared" si="2"/>
        <v/>
      </c>
    </row>
    <row r="165" spans="1:19" ht="14.5" hidden="1" x14ac:dyDescent="0.35">
      <c r="A165" s="22" t="s">
        <v>887</v>
      </c>
      <c r="B165" s="22" t="str">
        <f>INDEX('Plant data'!D:D,MATCH($A165,'Plant data'!$A:$A,0))</f>
        <v>unknown</v>
      </c>
      <c r="C165" s="22" t="str">
        <f>INDEX('Plant data'!E:E,MATCH($A165,'Plant data'!$A:$A,0))</f>
        <v>Jiangsu</v>
      </c>
      <c r="D165" s="22" t="str">
        <f>INDEX('Plant data'!F:F,MATCH($A165,'Plant data'!$A:$A,0))</f>
        <v>China</v>
      </c>
      <c r="E165" s="22" t="s">
        <v>9028</v>
      </c>
      <c r="F165" s="22" t="s">
        <v>8855</v>
      </c>
      <c r="G165" s="24" t="s">
        <v>889</v>
      </c>
      <c r="H165" s="22" t="s">
        <v>190</v>
      </c>
      <c r="I165" s="22" t="s">
        <v>30</v>
      </c>
      <c r="J165" s="22" t="s">
        <v>30</v>
      </c>
      <c r="K165" s="22" t="s">
        <v>30</v>
      </c>
      <c r="L165" s="22" t="s">
        <v>30</v>
      </c>
      <c r="M165" s="27">
        <v>43817</v>
      </c>
      <c r="N165" s="22" t="s">
        <v>30</v>
      </c>
      <c r="O165" s="27">
        <v>44985</v>
      </c>
      <c r="P165" s="22">
        <v>700</v>
      </c>
      <c r="Q165" s="22">
        <v>90</v>
      </c>
      <c r="R165" s="22" t="s">
        <v>2823</v>
      </c>
      <c r="S165" s="14" t="str">
        <f t="shared" si="2"/>
        <v/>
      </c>
    </row>
    <row r="166" spans="1:19" ht="14.5" hidden="1" x14ac:dyDescent="0.35">
      <c r="A166" s="22" t="s">
        <v>899</v>
      </c>
      <c r="B166" s="22" t="str">
        <f>INDEX('Plant data'!D:D,MATCH($A166,'Plant data'!$A:$A,0))</f>
        <v>Meili</v>
      </c>
      <c r="C166" s="22" t="str">
        <f>INDEX('Plant data'!E:E,MATCH($A166,'Plant data'!$A:$A,0))</f>
        <v>Jiangsu</v>
      </c>
      <c r="D166" s="22" t="str">
        <f>INDEX('Plant data'!F:F,MATCH($A166,'Plant data'!$A:$A,0))</f>
        <v>China</v>
      </c>
      <c r="E166" s="22" t="s">
        <v>9029</v>
      </c>
      <c r="F166" s="22" t="s">
        <v>8855</v>
      </c>
      <c r="G166" s="24" t="s">
        <v>901</v>
      </c>
      <c r="H166" s="22" t="s">
        <v>190</v>
      </c>
      <c r="I166" s="22" t="s">
        <v>30</v>
      </c>
      <c r="J166" s="22" t="s">
        <v>30</v>
      </c>
      <c r="K166" s="22" t="s">
        <v>30</v>
      </c>
      <c r="L166" s="22" t="s">
        <v>30</v>
      </c>
      <c r="M166" s="22" t="s">
        <v>30</v>
      </c>
      <c r="N166" s="22" t="s">
        <v>30</v>
      </c>
      <c r="O166" s="22">
        <v>2022</v>
      </c>
      <c r="P166" s="22">
        <v>436</v>
      </c>
      <c r="Q166" s="22">
        <v>45</v>
      </c>
      <c r="R166" s="22" t="s">
        <v>2823</v>
      </c>
      <c r="S166" s="14" t="str">
        <f t="shared" si="2"/>
        <v/>
      </c>
    </row>
    <row r="167" spans="1:19" ht="14.5" hidden="1" x14ac:dyDescent="0.35">
      <c r="A167" s="22" t="s">
        <v>899</v>
      </c>
      <c r="B167" s="22" t="str">
        <f>INDEX('Plant data'!D:D,MATCH($A167,'Plant data'!$A:$A,0))</f>
        <v>Meili</v>
      </c>
      <c r="C167" s="22" t="str">
        <f>INDEX('Plant data'!E:E,MATCH($A167,'Plant data'!$A:$A,0))</f>
        <v>Jiangsu</v>
      </c>
      <c r="D167" s="22" t="str">
        <f>INDEX('Plant data'!F:F,MATCH($A167,'Plant data'!$A:$A,0))</f>
        <v>China</v>
      </c>
      <c r="E167" s="22" t="s">
        <v>9030</v>
      </c>
      <c r="F167" s="22" t="s">
        <v>8871</v>
      </c>
      <c r="G167" s="24" t="s">
        <v>901</v>
      </c>
      <c r="H167" s="22" t="s">
        <v>29</v>
      </c>
      <c r="I167" s="22" t="s">
        <v>30</v>
      </c>
      <c r="J167" s="22" t="s">
        <v>30</v>
      </c>
      <c r="K167" s="22">
        <v>2023</v>
      </c>
      <c r="L167" s="22">
        <v>2</v>
      </c>
      <c r="M167" s="22" t="s">
        <v>30</v>
      </c>
      <c r="N167" s="22" t="s">
        <v>30</v>
      </c>
      <c r="O167" s="22" t="s">
        <v>30</v>
      </c>
      <c r="P167" s="22">
        <v>863</v>
      </c>
      <c r="Q167" s="22">
        <v>115</v>
      </c>
      <c r="R167" s="22" t="s">
        <v>2823</v>
      </c>
      <c r="S167" s="14">
        <f t="shared" si="2"/>
        <v>2063</v>
      </c>
    </row>
    <row r="168" spans="1:19" ht="14.5" hidden="1" x14ac:dyDescent="0.35">
      <c r="A168" s="22" t="s">
        <v>899</v>
      </c>
      <c r="B168" s="22" t="str">
        <f>INDEX('Plant data'!D:D,MATCH($A168,'Plant data'!$A:$A,0))</f>
        <v>Meili</v>
      </c>
      <c r="C168" s="22" t="str">
        <f>INDEX('Plant data'!E:E,MATCH($A168,'Plant data'!$A:$A,0))</f>
        <v>Jiangsu</v>
      </c>
      <c r="D168" s="22" t="str">
        <f>INDEX('Plant data'!F:F,MATCH($A168,'Plant data'!$A:$A,0))</f>
        <v>China</v>
      </c>
      <c r="E168" s="22" t="s">
        <v>9031</v>
      </c>
      <c r="F168" s="22" t="s">
        <v>8941</v>
      </c>
      <c r="G168" s="24" t="s">
        <v>901</v>
      </c>
      <c r="H168" s="22" t="s">
        <v>190</v>
      </c>
      <c r="I168" s="22" t="s">
        <v>30</v>
      </c>
      <c r="J168" s="22" t="s">
        <v>30</v>
      </c>
      <c r="K168" s="22" t="s">
        <v>30</v>
      </c>
      <c r="L168" s="22" t="s">
        <v>30</v>
      </c>
      <c r="M168" s="22" t="s">
        <v>30</v>
      </c>
      <c r="N168" s="22" t="s">
        <v>30</v>
      </c>
      <c r="O168" s="22">
        <v>2022</v>
      </c>
      <c r="P168" s="22">
        <v>436</v>
      </c>
      <c r="Q168" s="22">
        <v>45</v>
      </c>
      <c r="R168" s="22" t="s">
        <v>2823</v>
      </c>
      <c r="S168" s="14" t="str">
        <f t="shared" si="2"/>
        <v/>
      </c>
    </row>
    <row r="169" spans="1:19" ht="14.5" hidden="1" x14ac:dyDescent="0.35">
      <c r="A169" s="22" t="s">
        <v>935</v>
      </c>
      <c r="B169" s="22" t="str">
        <f>INDEX('Plant data'!D:D,MATCH($A169,'Plant data'!$A:$A,0))</f>
        <v>Huangli</v>
      </c>
      <c r="C169" s="22" t="str">
        <f>INDEX('Plant data'!E:E,MATCH($A169,'Plant data'!$A:$A,0))</f>
        <v>Jiangsu</v>
      </c>
      <c r="D169" s="22" t="str">
        <f>INDEX('Plant data'!F:F,MATCH($A169,'Plant data'!$A:$A,0))</f>
        <v>China</v>
      </c>
      <c r="E169" s="22" t="s">
        <v>9032</v>
      </c>
      <c r="F169" s="22" t="s">
        <v>8855</v>
      </c>
      <c r="G169" s="24" t="s">
        <v>937</v>
      </c>
      <c r="H169" s="22" t="s">
        <v>29</v>
      </c>
      <c r="I169" s="22" t="s">
        <v>30</v>
      </c>
      <c r="J169" s="22" t="s">
        <v>30</v>
      </c>
      <c r="K169" s="22" t="s">
        <v>30</v>
      </c>
      <c r="L169" s="22" t="s">
        <v>30</v>
      </c>
      <c r="M169" s="22" t="s">
        <v>30</v>
      </c>
      <c r="N169" s="22" t="s">
        <v>30</v>
      </c>
      <c r="O169" s="22" t="s">
        <v>30</v>
      </c>
      <c r="P169" s="22">
        <v>360</v>
      </c>
      <c r="Q169" s="22">
        <v>50</v>
      </c>
      <c r="R169" s="22" t="s">
        <v>2823</v>
      </c>
      <c r="S169" s="14" t="str">
        <f t="shared" si="2"/>
        <v/>
      </c>
    </row>
    <row r="170" spans="1:19" ht="14.5" hidden="1" x14ac:dyDescent="0.35">
      <c r="A170" s="22" t="s">
        <v>935</v>
      </c>
      <c r="B170" s="22" t="str">
        <f>INDEX('Plant data'!D:D,MATCH($A170,'Plant data'!$A:$A,0))</f>
        <v>Huangli</v>
      </c>
      <c r="C170" s="22" t="str">
        <f>INDEX('Plant data'!E:E,MATCH($A170,'Plant data'!$A:$A,0))</f>
        <v>Jiangsu</v>
      </c>
      <c r="D170" s="22" t="str">
        <f>INDEX('Plant data'!F:F,MATCH($A170,'Plant data'!$A:$A,0))</f>
        <v>China</v>
      </c>
      <c r="E170" s="22" t="s">
        <v>9033</v>
      </c>
      <c r="F170" s="22" t="s">
        <v>8871</v>
      </c>
      <c r="G170" s="24" t="s">
        <v>937</v>
      </c>
      <c r="H170" s="22" t="s">
        <v>40</v>
      </c>
      <c r="I170" s="22" t="s">
        <v>30</v>
      </c>
      <c r="J170" s="22" t="s">
        <v>30</v>
      </c>
      <c r="K170" s="22" t="s">
        <v>30</v>
      </c>
      <c r="L170" s="22" t="s">
        <v>30</v>
      </c>
      <c r="M170" s="27">
        <v>43314</v>
      </c>
      <c r="N170" s="22" t="s">
        <v>30</v>
      </c>
      <c r="O170" s="22" t="s">
        <v>30</v>
      </c>
      <c r="P170" s="22">
        <v>360</v>
      </c>
      <c r="Q170" s="22">
        <v>50</v>
      </c>
      <c r="R170" s="22" t="s">
        <v>2823</v>
      </c>
      <c r="S170" s="14" t="str">
        <f t="shared" si="2"/>
        <v/>
      </c>
    </row>
    <row r="171" spans="1:19" ht="14.5" hidden="1" x14ac:dyDescent="0.35">
      <c r="A171" s="22" t="s">
        <v>6105</v>
      </c>
      <c r="B171" s="22" t="str">
        <f>INDEX('Plant data'!D:D,MATCH($A171,'Plant data'!$A:$A,0))</f>
        <v>unknown</v>
      </c>
      <c r="C171" s="22" t="str">
        <f>INDEX('Plant data'!E:E,MATCH($A171,'Plant data'!$A:$A,0))</f>
        <v>Jiangsu</v>
      </c>
      <c r="D171" s="22" t="str">
        <f>INDEX('Plant data'!F:F,MATCH($A171,'Plant data'!$A:$A,0))</f>
        <v>China</v>
      </c>
      <c r="E171" s="22" t="s">
        <v>9034</v>
      </c>
      <c r="F171" s="22" t="s">
        <v>8855</v>
      </c>
      <c r="G171" s="24" t="s">
        <v>6108</v>
      </c>
      <c r="H171" s="22" t="s">
        <v>29</v>
      </c>
      <c r="I171" s="22" t="s">
        <v>30</v>
      </c>
      <c r="J171" s="22" t="s">
        <v>30</v>
      </c>
      <c r="K171" s="22" t="s">
        <v>30</v>
      </c>
      <c r="L171" s="22" t="s">
        <v>30</v>
      </c>
      <c r="M171" s="22" t="s">
        <v>30</v>
      </c>
      <c r="N171" s="22" t="s">
        <v>30</v>
      </c>
      <c r="O171" s="22" t="s">
        <v>30</v>
      </c>
      <c r="P171" s="22">
        <v>1100</v>
      </c>
      <c r="Q171" s="22">
        <v>140</v>
      </c>
      <c r="R171" s="22" t="s">
        <v>2823</v>
      </c>
      <c r="S171" s="14" t="str">
        <f t="shared" si="2"/>
        <v/>
      </c>
    </row>
    <row r="172" spans="1:19" ht="14.5" hidden="1" x14ac:dyDescent="0.35">
      <c r="A172" s="22" t="s">
        <v>957</v>
      </c>
      <c r="B172" s="22" t="str">
        <f>INDEX('Plant data'!D:D,MATCH($A172,'Plant data'!$A:$A,0))</f>
        <v>Tong'an</v>
      </c>
      <c r="C172" s="22" t="str">
        <f>INDEX('Plant data'!E:E,MATCH($A172,'Plant data'!$A:$A,0))</f>
        <v>Jiangsu</v>
      </c>
      <c r="D172" s="22" t="str">
        <f>INDEX('Plant data'!F:F,MATCH($A172,'Plant data'!$A:$A,0))</f>
        <v>China</v>
      </c>
      <c r="E172" s="22" t="s">
        <v>9035</v>
      </c>
      <c r="F172" s="22" t="s">
        <v>8855</v>
      </c>
      <c r="G172" s="24" t="s">
        <v>959</v>
      </c>
      <c r="H172" s="22" t="s">
        <v>190</v>
      </c>
      <c r="I172" s="22" t="s">
        <v>30</v>
      </c>
      <c r="J172" s="22" t="s">
        <v>30</v>
      </c>
      <c r="K172" s="22" t="s">
        <v>30</v>
      </c>
      <c r="L172" s="22" t="s">
        <v>30</v>
      </c>
      <c r="M172" s="22" t="s">
        <v>30</v>
      </c>
      <c r="N172" s="22" t="s">
        <v>30</v>
      </c>
      <c r="O172" s="22">
        <v>2022</v>
      </c>
      <c r="P172" s="22">
        <v>750</v>
      </c>
      <c r="Q172" s="22">
        <v>100</v>
      </c>
      <c r="R172" s="22" t="s">
        <v>2823</v>
      </c>
      <c r="S172" s="14" t="str">
        <f t="shared" si="2"/>
        <v/>
      </c>
    </row>
    <row r="173" spans="1:19" ht="14.5" hidden="1" x14ac:dyDescent="0.35">
      <c r="A173" s="22" t="s">
        <v>992</v>
      </c>
      <c r="B173" s="22" t="str">
        <f>INDEX('Plant data'!D:D,MATCH($A173,'Plant data'!$A:$A,0))</f>
        <v>unknown</v>
      </c>
      <c r="C173" s="22" t="str">
        <f>INDEX('Plant data'!E:E,MATCH($A173,'Plant data'!$A:$A,0))</f>
        <v>Jiangxi</v>
      </c>
      <c r="D173" s="22" t="str">
        <f>INDEX('Plant data'!F:F,MATCH($A173,'Plant data'!$A:$A,0))</f>
        <v>China</v>
      </c>
      <c r="E173" s="22" t="s">
        <v>9036</v>
      </c>
      <c r="F173" s="22" t="s">
        <v>8855</v>
      </c>
      <c r="G173" s="24" t="s">
        <v>994</v>
      </c>
      <c r="H173" s="22" t="s">
        <v>40</v>
      </c>
      <c r="I173" s="22" t="s">
        <v>30</v>
      </c>
      <c r="J173" s="22" t="s">
        <v>30</v>
      </c>
      <c r="K173" s="22" t="s">
        <v>30</v>
      </c>
      <c r="L173" s="22" t="s">
        <v>30</v>
      </c>
      <c r="M173" s="27">
        <v>44526</v>
      </c>
      <c r="N173" s="22" t="s">
        <v>30</v>
      </c>
      <c r="O173" s="22" t="s">
        <v>30</v>
      </c>
      <c r="P173" s="22">
        <v>500</v>
      </c>
      <c r="Q173" s="22">
        <v>50</v>
      </c>
      <c r="R173" s="22" t="s">
        <v>2823</v>
      </c>
      <c r="S173" s="14" t="str">
        <f t="shared" si="2"/>
        <v/>
      </c>
    </row>
    <row r="174" spans="1:19" ht="14.5" hidden="1" x14ac:dyDescent="0.35">
      <c r="A174" s="22" t="s">
        <v>992</v>
      </c>
      <c r="B174" s="22" t="str">
        <f>INDEX('Plant data'!D:D,MATCH($A174,'Plant data'!$A:$A,0))</f>
        <v>unknown</v>
      </c>
      <c r="C174" s="22" t="str">
        <f>INDEX('Plant data'!E:E,MATCH($A174,'Plant data'!$A:$A,0))</f>
        <v>Jiangxi</v>
      </c>
      <c r="D174" s="22" t="str">
        <f>INDEX('Plant data'!F:F,MATCH($A174,'Plant data'!$A:$A,0))</f>
        <v>China</v>
      </c>
      <c r="E174" s="22" t="s">
        <v>9037</v>
      </c>
      <c r="F174" s="22" t="s">
        <v>8871</v>
      </c>
      <c r="G174" s="24" t="s">
        <v>994</v>
      </c>
      <c r="H174" s="22" t="s">
        <v>40</v>
      </c>
      <c r="I174" s="22" t="s">
        <v>30</v>
      </c>
      <c r="J174" s="22" t="s">
        <v>30</v>
      </c>
      <c r="K174" s="22" t="s">
        <v>30</v>
      </c>
      <c r="L174" s="22" t="s">
        <v>30</v>
      </c>
      <c r="M174" s="27">
        <v>44526</v>
      </c>
      <c r="N174" s="22" t="s">
        <v>30</v>
      </c>
      <c r="O174" s="22" t="s">
        <v>30</v>
      </c>
      <c r="P174" s="22">
        <v>500</v>
      </c>
      <c r="Q174" s="22">
        <v>50</v>
      </c>
      <c r="R174" s="22" t="s">
        <v>2823</v>
      </c>
      <c r="S174" s="14" t="str">
        <f t="shared" si="2"/>
        <v/>
      </c>
    </row>
    <row r="175" spans="1:19" ht="14.5" hidden="1" x14ac:dyDescent="0.35">
      <c r="A175" s="22" t="s">
        <v>992</v>
      </c>
      <c r="B175" s="22" t="str">
        <f>INDEX('Plant data'!D:D,MATCH($A175,'Plant data'!$A:$A,0))</f>
        <v>unknown</v>
      </c>
      <c r="C175" s="22" t="str">
        <f>INDEX('Plant data'!E:E,MATCH($A175,'Plant data'!$A:$A,0))</f>
        <v>Jiangxi</v>
      </c>
      <c r="D175" s="22" t="str">
        <f>INDEX('Plant data'!F:F,MATCH($A175,'Plant data'!$A:$A,0))</f>
        <v>China</v>
      </c>
      <c r="E175" s="22" t="s">
        <v>9038</v>
      </c>
      <c r="F175" s="22" t="s">
        <v>8941</v>
      </c>
      <c r="G175" s="24" t="s">
        <v>994</v>
      </c>
      <c r="H175" s="22" t="s">
        <v>224</v>
      </c>
      <c r="I175" s="27">
        <v>44526</v>
      </c>
      <c r="J175" s="27">
        <v>44699</v>
      </c>
      <c r="K175" s="22" t="s">
        <v>30</v>
      </c>
      <c r="L175" s="22" t="s">
        <v>30</v>
      </c>
      <c r="M175" s="22" t="s">
        <v>30</v>
      </c>
      <c r="N175" s="22" t="s">
        <v>30</v>
      </c>
      <c r="O175" s="22" t="s">
        <v>30</v>
      </c>
      <c r="P175" s="22">
        <v>1000</v>
      </c>
      <c r="Q175" s="22">
        <v>130</v>
      </c>
      <c r="R175" s="22" t="s">
        <v>2823</v>
      </c>
      <c r="S175" s="14" t="str">
        <f t="shared" si="2"/>
        <v/>
      </c>
    </row>
    <row r="176" spans="1:19" ht="14.5" hidden="1" x14ac:dyDescent="0.35">
      <c r="A176" s="22" t="s">
        <v>1046</v>
      </c>
      <c r="B176" s="22" t="str">
        <f>INDEX('Plant data'!D:D,MATCH($A176,'Plant data'!$A:$A,0))</f>
        <v>unknown</v>
      </c>
      <c r="C176" s="22" t="str">
        <f>INDEX('Plant data'!E:E,MATCH($A176,'Plant data'!$A:$A,0))</f>
        <v>Liaoning</v>
      </c>
      <c r="D176" s="22" t="str">
        <f>INDEX('Plant data'!F:F,MATCH($A176,'Plant data'!$A:$A,0))</f>
        <v>China</v>
      </c>
      <c r="E176" s="22" t="s">
        <v>9039</v>
      </c>
      <c r="F176" s="22" t="s">
        <v>8855</v>
      </c>
      <c r="G176" s="24" t="s">
        <v>1048</v>
      </c>
      <c r="H176" s="22" t="s">
        <v>40</v>
      </c>
      <c r="I176" s="27">
        <v>43658</v>
      </c>
      <c r="J176" s="22" t="s">
        <v>30</v>
      </c>
      <c r="K176" s="22">
        <v>2022</v>
      </c>
      <c r="L176" s="22">
        <v>3</v>
      </c>
      <c r="M176" s="27">
        <v>45495</v>
      </c>
      <c r="N176" s="22" t="s">
        <v>30</v>
      </c>
      <c r="O176" s="22" t="s">
        <v>30</v>
      </c>
      <c r="P176" s="22">
        <v>590</v>
      </c>
      <c r="Q176" s="22">
        <v>70</v>
      </c>
      <c r="R176" s="22" t="s">
        <v>2823</v>
      </c>
      <c r="S176" s="14">
        <f t="shared" si="2"/>
        <v>2062</v>
      </c>
    </row>
    <row r="177" spans="1:19" ht="14.5" hidden="1" x14ac:dyDescent="0.35">
      <c r="A177" s="22" t="s">
        <v>1046</v>
      </c>
      <c r="B177" s="22" t="str">
        <f>INDEX('Plant data'!D:D,MATCH($A177,'Plant data'!$A:$A,0))</f>
        <v>unknown</v>
      </c>
      <c r="C177" s="22" t="str">
        <f>INDEX('Plant data'!E:E,MATCH($A177,'Plant data'!$A:$A,0))</f>
        <v>Liaoning</v>
      </c>
      <c r="D177" s="22" t="str">
        <f>INDEX('Plant data'!F:F,MATCH($A177,'Plant data'!$A:$A,0))</f>
        <v>China</v>
      </c>
      <c r="E177" s="22" t="s">
        <v>9040</v>
      </c>
      <c r="F177" s="22" t="s">
        <v>8871</v>
      </c>
      <c r="G177" s="24" t="s">
        <v>1048</v>
      </c>
      <c r="H177" s="22" t="s">
        <v>40</v>
      </c>
      <c r="I177" s="27">
        <v>43658</v>
      </c>
      <c r="J177" s="22" t="s">
        <v>30</v>
      </c>
      <c r="K177" s="22">
        <v>2022</v>
      </c>
      <c r="L177" s="22">
        <v>3</v>
      </c>
      <c r="M177" s="27">
        <v>45495</v>
      </c>
      <c r="N177" s="22" t="s">
        <v>30</v>
      </c>
      <c r="O177" s="22" t="s">
        <v>30</v>
      </c>
      <c r="P177" s="22">
        <v>450</v>
      </c>
      <c r="Q177" s="22">
        <v>89</v>
      </c>
      <c r="R177" s="22" t="s">
        <v>2823</v>
      </c>
      <c r="S177" s="14">
        <f t="shared" si="2"/>
        <v>2062</v>
      </c>
    </row>
    <row r="178" spans="1:19" ht="14.5" hidden="1" x14ac:dyDescent="0.35">
      <c r="A178" s="22" t="s">
        <v>1046</v>
      </c>
      <c r="B178" s="22" t="str">
        <f>INDEX('Plant data'!D:D,MATCH($A178,'Plant data'!$A:$A,0))</f>
        <v>unknown</v>
      </c>
      <c r="C178" s="22" t="str">
        <f>INDEX('Plant data'!E:E,MATCH($A178,'Plant data'!$A:$A,0))</f>
        <v>Liaoning</v>
      </c>
      <c r="D178" s="22" t="str">
        <f>INDEX('Plant data'!F:F,MATCH($A178,'Plant data'!$A:$A,0))</f>
        <v>China</v>
      </c>
      <c r="E178" s="22" t="s">
        <v>9041</v>
      </c>
      <c r="F178" s="22" t="s">
        <v>8941</v>
      </c>
      <c r="G178" s="24" t="s">
        <v>1048</v>
      </c>
      <c r="H178" s="22" t="s">
        <v>313</v>
      </c>
      <c r="I178" s="27">
        <v>45495</v>
      </c>
      <c r="J178" s="22" t="s">
        <v>30</v>
      </c>
      <c r="K178" s="22" t="s">
        <v>30</v>
      </c>
      <c r="L178" s="22" t="s">
        <v>30</v>
      </c>
      <c r="M178" s="22" t="s">
        <v>30</v>
      </c>
      <c r="N178" s="22" t="s">
        <v>30</v>
      </c>
      <c r="O178" s="22" t="s">
        <v>30</v>
      </c>
      <c r="P178" s="22">
        <v>750</v>
      </c>
      <c r="Q178" s="22">
        <v>100</v>
      </c>
      <c r="R178" s="22" t="s">
        <v>30</v>
      </c>
      <c r="S178" s="14" t="str">
        <f t="shared" si="2"/>
        <v/>
      </c>
    </row>
    <row r="179" spans="1:19" ht="14.5" hidden="1" x14ac:dyDescent="0.35">
      <c r="A179" s="22" t="s">
        <v>1046</v>
      </c>
      <c r="B179" s="22" t="str">
        <f>INDEX('Plant data'!D:D,MATCH($A179,'Plant data'!$A:$A,0))</f>
        <v>unknown</v>
      </c>
      <c r="C179" s="22" t="str">
        <f>INDEX('Plant data'!E:E,MATCH($A179,'Plant data'!$A:$A,0))</f>
        <v>Liaoning</v>
      </c>
      <c r="D179" s="22" t="str">
        <f>INDEX('Plant data'!F:F,MATCH($A179,'Plant data'!$A:$A,0))</f>
        <v>China</v>
      </c>
      <c r="E179" s="22" t="s">
        <v>9042</v>
      </c>
      <c r="F179" s="22" t="s">
        <v>8949</v>
      </c>
      <c r="G179" s="24" t="s">
        <v>1048</v>
      </c>
      <c r="H179" s="22" t="s">
        <v>313</v>
      </c>
      <c r="I179" s="27">
        <v>45495</v>
      </c>
      <c r="J179" s="22" t="s">
        <v>30</v>
      </c>
      <c r="K179" s="22" t="s">
        <v>30</v>
      </c>
      <c r="L179" s="22" t="s">
        <v>30</v>
      </c>
      <c r="M179" s="22" t="s">
        <v>30</v>
      </c>
      <c r="N179" s="22" t="s">
        <v>30</v>
      </c>
      <c r="O179" s="22" t="s">
        <v>30</v>
      </c>
      <c r="P179" s="22">
        <v>750</v>
      </c>
      <c r="Q179" s="22">
        <v>100</v>
      </c>
      <c r="R179" s="22" t="s">
        <v>30</v>
      </c>
      <c r="S179" s="14" t="str">
        <f t="shared" si="2"/>
        <v/>
      </c>
    </row>
    <row r="180" spans="1:19" ht="14.5" hidden="1" x14ac:dyDescent="0.35">
      <c r="A180" s="22" t="s">
        <v>1079</v>
      </c>
      <c r="B180" s="22" t="str">
        <f>INDEX('Plant data'!D:D,MATCH($A180,'Plant data'!$A:$A,0))</f>
        <v>Lingang Industrial Zone</v>
      </c>
      <c r="C180" s="22" t="str">
        <f>INDEX('Plant data'!E:E,MATCH($A180,'Plant data'!$A:$A,0))</f>
        <v>Liaoning</v>
      </c>
      <c r="D180" s="22" t="str">
        <f>INDEX('Plant data'!F:F,MATCH($A180,'Plant data'!$A:$A,0))</f>
        <v>China</v>
      </c>
      <c r="E180" s="22" t="s">
        <v>9043</v>
      </c>
      <c r="F180" s="22" t="s">
        <v>8855</v>
      </c>
      <c r="G180" s="24" t="s">
        <v>1081</v>
      </c>
      <c r="H180" s="22" t="s">
        <v>29</v>
      </c>
      <c r="I180" s="22" t="s">
        <v>30</v>
      </c>
      <c r="J180" s="22" t="s">
        <v>30</v>
      </c>
      <c r="K180" s="22" t="s">
        <v>30</v>
      </c>
      <c r="L180" s="22" t="s">
        <v>30</v>
      </c>
      <c r="M180" s="22" t="s">
        <v>30</v>
      </c>
      <c r="N180" s="22" t="s">
        <v>30</v>
      </c>
      <c r="O180" s="22" t="s">
        <v>30</v>
      </c>
      <c r="P180" s="22">
        <v>260</v>
      </c>
      <c r="Q180" s="22">
        <v>40</v>
      </c>
      <c r="R180" s="22" t="s">
        <v>2823</v>
      </c>
      <c r="S180" s="14" t="str">
        <f t="shared" si="2"/>
        <v/>
      </c>
    </row>
    <row r="181" spans="1:19" ht="14.5" hidden="1" x14ac:dyDescent="0.35">
      <c r="A181" s="22" t="s">
        <v>1079</v>
      </c>
      <c r="B181" s="22" t="str">
        <f>INDEX('Plant data'!D:D,MATCH($A181,'Plant data'!$A:$A,0))</f>
        <v>Lingang Industrial Zone</v>
      </c>
      <c r="C181" s="22" t="str">
        <f>INDEX('Plant data'!E:E,MATCH($A181,'Plant data'!$A:$A,0))</f>
        <v>Liaoning</v>
      </c>
      <c r="D181" s="22" t="str">
        <f>INDEX('Plant data'!F:F,MATCH($A181,'Plant data'!$A:$A,0))</f>
        <v>China</v>
      </c>
      <c r="E181" s="22" t="s">
        <v>9044</v>
      </c>
      <c r="F181" s="22" t="s">
        <v>8871</v>
      </c>
      <c r="G181" s="24" t="s">
        <v>1081</v>
      </c>
      <c r="H181" s="22" t="s">
        <v>29</v>
      </c>
      <c r="I181" s="22" t="s">
        <v>30</v>
      </c>
      <c r="J181" s="22" t="s">
        <v>30</v>
      </c>
      <c r="K181" s="22" t="s">
        <v>30</v>
      </c>
      <c r="L181" s="22" t="s">
        <v>30</v>
      </c>
      <c r="M181" s="22" t="s">
        <v>30</v>
      </c>
      <c r="N181" s="22" t="s">
        <v>30</v>
      </c>
      <c r="O181" s="22" t="s">
        <v>30</v>
      </c>
      <c r="P181" s="22">
        <v>360</v>
      </c>
      <c r="Q181" s="22">
        <v>50</v>
      </c>
      <c r="R181" s="22" t="s">
        <v>2823</v>
      </c>
      <c r="S181" s="14" t="str">
        <f t="shared" si="2"/>
        <v/>
      </c>
    </row>
    <row r="182" spans="1:19" ht="14.5" hidden="1" x14ac:dyDescent="0.35">
      <c r="A182" s="22" t="s">
        <v>1079</v>
      </c>
      <c r="B182" s="22" t="str">
        <f>INDEX('Plant data'!D:D,MATCH($A182,'Plant data'!$A:$A,0))</f>
        <v>Lingang Industrial Zone</v>
      </c>
      <c r="C182" s="22" t="str">
        <f>INDEX('Plant data'!E:E,MATCH($A182,'Plant data'!$A:$A,0))</f>
        <v>Liaoning</v>
      </c>
      <c r="D182" s="22" t="str">
        <f>INDEX('Plant data'!F:F,MATCH($A182,'Plant data'!$A:$A,0))</f>
        <v>China</v>
      </c>
      <c r="E182" s="22" t="s">
        <v>9045</v>
      </c>
      <c r="F182" s="22" t="s">
        <v>8941</v>
      </c>
      <c r="G182" s="24" t="s">
        <v>1081</v>
      </c>
      <c r="H182" s="22" t="s">
        <v>29</v>
      </c>
      <c r="I182" s="22" t="s">
        <v>30</v>
      </c>
      <c r="J182" s="22" t="s">
        <v>30</v>
      </c>
      <c r="K182" s="22" t="s">
        <v>30</v>
      </c>
      <c r="L182" s="22" t="s">
        <v>30</v>
      </c>
      <c r="M182" s="22" t="s">
        <v>30</v>
      </c>
      <c r="N182" s="22" t="s">
        <v>30</v>
      </c>
      <c r="O182" s="22" t="s">
        <v>30</v>
      </c>
      <c r="P182" s="22">
        <v>825</v>
      </c>
      <c r="Q182" s="22">
        <v>110</v>
      </c>
      <c r="R182" s="22" t="s">
        <v>2823</v>
      </c>
      <c r="S182" s="14" t="str">
        <f t="shared" si="2"/>
        <v/>
      </c>
    </row>
    <row r="183" spans="1:19" ht="14.5" hidden="1" x14ac:dyDescent="0.35">
      <c r="A183" s="22" t="s">
        <v>5655</v>
      </c>
      <c r="B183" s="22" t="str">
        <f>INDEX('Plant data'!D:D,MATCH($A183,'Plant data'!$A:$A,0))</f>
        <v>unknown</v>
      </c>
      <c r="C183" s="22" t="str">
        <f>INDEX('Plant data'!E:E,MATCH($A183,'Plant data'!$A:$A,0))</f>
        <v>Liaoning</v>
      </c>
      <c r="D183" s="22" t="str">
        <f>INDEX('Plant data'!F:F,MATCH($A183,'Plant data'!$A:$A,0))</f>
        <v>China</v>
      </c>
      <c r="E183" s="22" t="s">
        <v>9046</v>
      </c>
      <c r="F183" s="22" t="s">
        <v>8855</v>
      </c>
      <c r="G183" s="24" t="s">
        <v>5658</v>
      </c>
      <c r="H183" s="22" t="s">
        <v>29</v>
      </c>
      <c r="I183" s="22" t="s">
        <v>30</v>
      </c>
      <c r="J183" s="22" t="s">
        <v>30</v>
      </c>
      <c r="K183" s="22" t="s">
        <v>30</v>
      </c>
      <c r="L183" s="22" t="s">
        <v>30</v>
      </c>
      <c r="M183" s="22" t="s">
        <v>30</v>
      </c>
      <c r="N183" s="22" t="s">
        <v>30</v>
      </c>
      <c r="O183" s="22" t="s">
        <v>30</v>
      </c>
      <c r="P183" s="22">
        <v>176</v>
      </c>
      <c r="Q183" s="22">
        <v>30</v>
      </c>
      <c r="R183" s="22" t="s">
        <v>2823</v>
      </c>
      <c r="S183" s="14" t="str">
        <f t="shared" si="2"/>
        <v/>
      </c>
    </row>
    <row r="184" spans="1:19" ht="14.5" hidden="1" x14ac:dyDescent="0.35">
      <c r="A184" s="22" t="s">
        <v>5655</v>
      </c>
      <c r="B184" s="22" t="str">
        <f>INDEX('Plant data'!D:D,MATCH($A184,'Plant data'!$A:$A,0))</f>
        <v>unknown</v>
      </c>
      <c r="C184" s="22" t="str">
        <f>INDEX('Plant data'!E:E,MATCH($A184,'Plant data'!$A:$A,0))</f>
        <v>Liaoning</v>
      </c>
      <c r="D184" s="22" t="str">
        <f>INDEX('Plant data'!F:F,MATCH($A184,'Plant data'!$A:$A,0))</f>
        <v>China</v>
      </c>
      <c r="E184" s="22" t="s">
        <v>9047</v>
      </c>
      <c r="F184" s="22" t="s">
        <v>8871</v>
      </c>
      <c r="G184" s="24" t="s">
        <v>5658</v>
      </c>
      <c r="H184" s="22" t="s">
        <v>29</v>
      </c>
      <c r="I184" s="22" t="s">
        <v>30</v>
      </c>
      <c r="J184" s="22" t="s">
        <v>30</v>
      </c>
      <c r="K184" s="22" t="s">
        <v>30</v>
      </c>
      <c r="L184" s="22" t="s">
        <v>30</v>
      </c>
      <c r="M184" s="22" t="s">
        <v>30</v>
      </c>
      <c r="N184" s="22" t="s">
        <v>30</v>
      </c>
      <c r="O184" s="22" t="s">
        <v>30</v>
      </c>
      <c r="P184" s="22">
        <v>176</v>
      </c>
      <c r="Q184" s="22">
        <v>30</v>
      </c>
      <c r="R184" s="22" t="s">
        <v>2823</v>
      </c>
      <c r="S184" s="14" t="str">
        <f t="shared" si="2"/>
        <v/>
      </c>
    </row>
    <row r="185" spans="1:19" ht="14.5" hidden="1" x14ac:dyDescent="0.35">
      <c r="A185" s="22" t="s">
        <v>5655</v>
      </c>
      <c r="B185" s="22" t="str">
        <f>INDEX('Plant data'!D:D,MATCH($A185,'Plant data'!$A:$A,0))</f>
        <v>unknown</v>
      </c>
      <c r="C185" s="22" t="str">
        <f>INDEX('Plant data'!E:E,MATCH($A185,'Plant data'!$A:$A,0))</f>
        <v>Liaoning</v>
      </c>
      <c r="D185" s="22" t="str">
        <f>INDEX('Plant data'!F:F,MATCH($A185,'Plant data'!$A:$A,0))</f>
        <v>China</v>
      </c>
      <c r="E185" s="22" t="s">
        <v>9048</v>
      </c>
      <c r="F185" s="22" t="s">
        <v>8941</v>
      </c>
      <c r="G185" s="24" t="s">
        <v>5658</v>
      </c>
      <c r="H185" s="22" t="s">
        <v>29</v>
      </c>
      <c r="I185" s="22" t="s">
        <v>30</v>
      </c>
      <c r="J185" s="22" t="s">
        <v>30</v>
      </c>
      <c r="K185" s="22" t="s">
        <v>30</v>
      </c>
      <c r="L185" s="22" t="s">
        <v>30</v>
      </c>
      <c r="M185" s="22" t="s">
        <v>30</v>
      </c>
      <c r="N185" s="22" t="s">
        <v>30</v>
      </c>
      <c r="O185" s="22" t="s">
        <v>30</v>
      </c>
      <c r="P185" s="22">
        <v>294</v>
      </c>
      <c r="Q185" s="22">
        <v>50</v>
      </c>
      <c r="R185" s="22" t="s">
        <v>2823</v>
      </c>
      <c r="S185" s="14" t="str">
        <f t="shared" si="2"/>
        <v/>
      </c>
    </row>
    <row r="186" spans="1:19" ht="14.5" hidden="1" x14ac:dyDescent="0.35">
      <c r="A186" s="22" t="s">
        <v>5655</v>
      </c>
      <c r="B186" s="22" t="str">
        <f>INDEX('Plant data'!D:D,MATCH($A186,'Plant data'!$A:$A,0))</f>
        <v>unknown</v>
      </c>
      <c r="C186" s="22" t="str">
        <f>INDEX('Plant data'!E:E,MATCH($A186,'Plant data'!$A:$A,0))</f>
        <v>Liaoning</v>
      </c>
      <c r="D186" s="22" t="str">
        <f>INDEX('Plant data'!F:F,MATCH($A186,'Plant data'!$A:$A,0))</f>
        <v>China</v>
      </c>
      <c r="E186" s="22" t="s">
        <v>9049</v>
      </c>
      <c r="F186" s="22" t="s">
        <v>8949</v>
      </c>
      <c r="G186" s="24" t="s">
        <v>5658</v>
      </c>
      <c r="H186" s="22" t="s">
        <v>29</v>
      </c>
      <c r="I186" s="22" t="s">
        <v>30</v>
      </c>
      <c r="J186" s="22" t="s">
        <v>30</v>
      </c>
      <c r="K186" s="22" t="s">
        <v>30</v>
      </c>
      <c r="L186" s="22" t="s">
        <v>30</v>
      </c>
      <c r="M186" s="22" t="s">
        <v>30</v>
      </c>
      <c r="N186" s="22" t="s">
        <v>30</v>
      </c>
      <c r="O186" s="22" t="s">
        <v>30</v>
      </c>
      <c r="P186" s="22">
        <v>353</v>
      </c>
      <c r="Q186" s="22">
        <v>60</v>
      </c>
      <c r="R186" s="22" t="s">
        <v>2823</v>
      </c>
      <c r="S186" s="14" t="str">
        <f t="shared" si="2"/>
        <v/>
      </c>
    </row>
    <row r="187" spans="1:19" ht="14.5" hidden="1" x14ac:dyDescent="0.35">
      <c r="A187" s="22" t="s">
        <v>1103</v>
      </c>
      <c r="B187" s="22" t="str">
        <f>INDEX('Plant data'!D:D,MATCH($A187,'Plant data'!$A:$A,0))</f>
        <v>Xining</v>
      </c>
      <c r="C187" s="22" t="str">
        <f>INDEX('Plant data'!E:E,MATCH($A187,'Plant data'!$A:$A,0))</f>
        <v>Qinghai</v>
      </c>
      <c r="D187" s="22" t="str">
        <f>INDEX('Plant data'!F:F,MATCH($A187,'Plant data'!$A:$A,0))</f>
        <v>China</v>
      </c>
      <c r="E187" s="22" t="s">
        <v>9050</v>
      </c>
      <c r="F187" s="22" t="s">
        <v>8855</v>
      </c>
      <c r="G187" s="24" t="s">
        <v>1105</v>
      </c>
      <c r="H187" s="22" t="s">
        <v>190</v>
      </c>
      <c r="I187" s="22" t="s">
        <v>30</v>
      </c>
      <c r="J187" s="22" t="s">
        <v>30</v>
      </c>
      <c r="K187" s="22" t="s">
        <v>30</v>
      </c>
      <c r="L187" s="22" t="s">
        <v>30</v>
      </c>
      <c r="M187" s="22" t="s">
        <v>30</v>
      </c>
      <c r="N187" s="22" t="s">
        <v>30</v>
      </c>
      <c r="O187" s="22" t="s">
        <v>30</v>
      </c>
      <c r="P187" s="22">
        <v>210</v>
      </c>
      <c r="Q187" s="22">
        <v>35</v>
      </c>
      <c r="R187" s="22" t="s">
        <v>2823</v>
      </c>
      <c r="S187" s="14" t="str">
        <f t="shared" si="2"/>
        <v/>
      </c>
    </row>
    <row r="188" spans="1:19" ht="14.5" hidden="1" x14ac:dyDescent="0.35">
      <c r="A188" s="22" t="s">
        <v>1103</v>
      </c>
      <c r="B188" s="22" t="str">
        <f>INDEX('Plant data'!D:D,MATCH($A188,'Plant data'!$A:$A,0))</f>
        <v>Xining</v>
      </c>
      <c r="C188" s="22" t="str">
        <f>INDEX('Plant data'!E:E,MATCH($A188,'Plant data'!$A:$A,0))</f>
        <v>Qinghai</v>
      </c>
      <c r="D188" s="22" t="str">
        <f>INDEX('Plant data'!F:F,MATCH($A188,'Plant data'!$A:$A,0))</f>
        <v>China</v>
      </c>
      <c r="E188" s="22" t="s">
        <v>9051</v>
      </c>
      <c r="F188" s="22" t="s">
        <v>8871</v>
      </c>
      <c r="G188" s="24" t="s">
        <v>1105</v>
      </c>
      <c r="H188" s="22" t="s">
        <v>190</v>
      </c>
      <c r="I188" s="22" t="s">
        <v>30</v>
      </c>
      <c r="J188" s="22" t="s">
        <v>30</v>
      </c>
      <c r="K188" s="22" t="s">
        <v>30</v>
      </c>
      <c r="L188" s="22" t="s">
        <v>30</v>
      </c>
      <c r="M188" s="22" t="s">
        <v>30</v>
      </c>
      <c r="N188" s="22" t="s">
        <v>30</v>
      </c>
      <c r="O188" s="22" t="s">
        <v>30</v>
      </c>
      <c r="P188" s="22">
        <v>210</v>
      </c>
      <c r="Q188" s="22">
        <v>35</v>
      </c>
      <c r="R188" s="22" t="s">
        <v>2823</v>
      </c>
      <c r="S188" s="14" t="str">
        <f t="shared" si="2"/>
        <v/>
      </c>
    </row>
    <row r="189" spans="1:19" ht="14.5" hidden="1" x14ac:dyDescent="0.35">
      <c r="A189" s="22" t="s">
        <v>1103</v>
      </c>
      <c r="B189" s="22" t="str">
        <f>INDEX('Plant data'!D:D,MATCH($A189,'Plant data'!$A:$A,0))</f>
        <v>Xining</v>
      </c>
      <c r="C189" s="22" t="str">
        <f>INDEX('Plant data'!E:E,MATCH($A189,'Plant data'!$A:$A,0))</f>
        <v>Qinghai</v>
      </c>
      <c r="D189" s="22" t="str">
        <f>INDEX('Plant data'!F:F,MATCH($A189,'Plant data'!$A:$A,0))</f>
        <v>China</v>
      </c>
      <c r="E189" s="22" t="s">
        <v>9052</v>
      </c>
      <c r="F189" s="22" t="s">
        <v>8941</v>
      </c>
      <c r="G189" s="24" t="s">
        <v>1105</v>
      </c>
      <c r="H189" s="22" t="s">
        <v>190</v>
      </c>
      <c r="I189" s="22" t="s">
        <v>30</v>
      </c>
      <c r="J189" s="22" t="s">
        <v>30</v>
      </c>
      <c r="K189" s="22" t="s">
        <v>30</v>
      </c>
      <c r="L189" s="22" t="s">
        <v>30</v>
      </c>
      <c r="M189" s="22" t="s">
        <v>30</v>
      </c>
      <c r="N189" s="22" t="s">
        <v>30</v>
      </c>
      <c r="O189" s="22" t="s">
        <v>30</v>
      </c>
      <c r="P189" s="22">
        <v>260</v>
      </c>
      <c r="Q189" s="22">
        <v>40</v>
      </c>
      <c r="R189" s="22" t="s">
        <v>2823</v>
      </c>
      <c r="S189" s="14" t="str">
        <f t="shared" si="2"/>
        <v/>
      </c>
    </row>
    <row r="190" spans="1:19" ht="14.5" hidden="1" x14ac:dyDescent="0.35">
      <c r="A190" s="22" t="s">
        <v>1103</v>
      </c>
      <c r="B190" s="22" t="str">
        <f>INDEX('Plant data'!D:D,MATCH($A190,'Plant data'!$A:$A,0))</f>
        <v>Xining</v>
      </c>
      <c r="C190" s="22" t="str">
        <f>INDEX('Plant data'!E:E,MATCH($A190,'Plant data'!$A:$A,0))</f>
        <v>Qinghai</v>
      </c>
      <c r="D190" s="22" t="str">
        <f>INDEX('Plant data'!F:F,MATCH($A190,'Plant data'!$A:$A,0))</f>
        <v>China</v>
      </c>
      <c r="E190" s="22" t="s">
        <v>9053</v>
      </c>
      <c r="F190" s="22" t="s">
        <v>8949</v>
      </c>
      <c r="G190" s="24" t="s">
        <v>1105</v>
      </c>
      <c r="H190" s="22" t="s">
        <v>190</v>
      </c>
      <c r="I190" s="22" t="s">
        <v>30</v>
      </c>
      <c r="J190" s="22" t="s">
        <v>30</v>
      </c>
      <c r="K190" s="22" t="s">
        <v>30</v>
      </c>
      <c r="L190" s="22" t="s">
        <v>30</v>
      </c>
      <c r="M190" s="22" t="s">
        <v>30</v>
      </c>
      <c r="N190" s="22" t="s">
        <v>30</v>
      </c>
      <c r="O190" s="22" t="s">
        <v>30</v>
      </c>
      <c r="P190" s="22">
        <v>460</v>
      </c>
      <c r="Q190" s="22">
        <v>60</v>
      </c>
      <c r="R190" s="22" t="s">
        <v>2823</v>
      </c>
      <c r="S190" s="14" t="str">
        <f t="shared" si="2"/>
        <v/>
      </c>
    </row>
    <row r="191" spans="1:19" ht="14.5" hidden="1" x14ac:dyDescent="0.35">
      <c r="A191" s="22" t="s">
        <v>1108</v>
      </c>
      <c r="B191" s="22" t="str">
        <f>INDEX('Plant data'!D:D,MATCH($A191,'Plant data'!$A:$A,0))</f>
        <v>Longmen</v>
      </c>
      <c r="C191" s="22" t="str">
        <f>INDEX('Plant data'!E:E,MATCH($A191,'Plant data'!$A:$A,0))</f>
        <v>Shaanxi</v>
      </c>
      <c r="D191" s="22" t="str">
        <f>INDEX('Plant data'!F:F,MATCH($A191,'Plant data'!$A:$A,0))</f>
        <v>China</v>
      </c>
      <c r="E191" s="22" t="s">
        <v>9054</v>
      </c>
      <c r="F191" s="22" t="s">
        <v>8855</v>
      </c>
      <c r="G191" s="24" t="s">
        <v>1110</v>
      </c>
      <c r="H191" s="22" t="s">
        <v>313</v>
      </c>
      <c r="I191" s="27">
        <v>44587</v>
      </c>
      <c r="J191" s="22" t="s">
        <v>30</v>
      </c>
      <c r="K191" s="22" t="s">
        <v>30</v>
      </c>
      <c r="L191" s="22" t="s">
        <v>30</v>
      </c>
      <c r="M191" s="22" t="s">
        <v>30</v>
      </c>
      <c r="N191" s="22" t="s">
        <v>30</v>
      </c>
      <c r="O191" s="22" t="s">
        <v>30</v>
      </c>
      <c r="P191" s="22">
        <v>1050</v>
      </c>
      <c r="Q191" s="22">
        <v>135</v>
      </c>
      <c r="R191" s="22" t="s">
        <v>2823</v>
      </c>
      <c r="S191" s="14" t="str">
        <f t="shared" si="2"/>
        <v/>
      </c>
    </row>
    <row r="192" spans="1:19" ht="14.5" hidden="1" x14ac:dyDescent="0.35">
      <c r="A192" s="22" t="s">
        <v>6137</v>
      </c>
      <c r="B192" s="22" t="str">
        <f>INDEX('Plant data'!D:D,MATCH($A192,'Plant data'!$A:$A,0))</f>
        <v>Weinan</v>
      </c>
      <c r="C192" s="22" t="str">
        <f>INDEX('Plant data'!E:E,MATCH($A192,'Plant data'!$A:$A,0))</f>
        <v>Shaanxi</v>
      </c>
      <c r="D192" s="22" t="str">
        <f>INDEX('Plant data'!F:F,MATCH($A192,'Plant data'!$A:$A,0))</f>
        <v>China</v>
      </c>
      <c r="E192" s="22" t="s">
        <v>9055</v>
      </c>
      <c r="F192" s="22" t="s">
        <v>8855</v>
      </c>
      <c r="G192" s="24" t="s">
        <v>6140</v>
      </c>
      <c r="H192" s="22" t="s">
        <v>40</v>
      </c>
      <c r="I192" s="22" t="s">
        <v>30</v>
      </c>
      <c r="J192" s="22" t="s">
        <v>30</v>
      </c>
      <c r="K192" s="22" t="s">
        <v>30</v>
      </c>
      <c r="L192" s="22" t="s">
        <v>30</v>
      </c>
      <c r="M192" s="27">
        <v>45491</v>
      </c>
      <c r="N192" s="22" t="s">
        <v>30</v>
      </c>
      <c r="O192" s="22" t="s">
        <v>30</v>
      </c>
      <c r="P192" s="22">
        <v>600</v>
      </c>
      <c r="Q192" s="22">
        <v>60</v>
      </c>
      <c r="R192" s="22" t="s">
        <v>2823</v>
      </c>
      <c r="S192" s="14" t="str">
        <f t="shared" si="2"/>
        <v/>
      </c>
    </row>
    <row r="193" spans="1:19" ht="14.5" hidden="1" x14ac:dyDescent="0.35">
      <c r="A193" s="22" t="s">
        <v>6137</v>
      </c>
      <c r="B193" s="22" t="str">
        <f>INDEX('Plant data'!D:D,MATCH($A193,'Plant data'!$A:$A,0))</f>
        <v>Weinan</v>
      </c>
      <c r="C193" s="22" t="str">
        <f>INDEX('Plant data'!E:E,MATCH($A193,'Plant data'!$A:$A,0))</f>
        <v>Shaanxi</v>
      </c>
      <c r="D193" s="22" t="str">
        <f>INDEX('Plant data'!F:F,MATCH($A193,'Plant data'!$A:$A,0))</f>
        <v>China</v>
      </c>
      <c r="E193" s="22" t="s">
        <v>9056</v>
      </c>
      <c r="F193" s="22" t="s">
        <v>8871</v>
      </c>
      <c r="G193" s="24" t="s">
        <v>6140</v>
      </c>
      <c r="H193" s="22" t="s">
        <v>29</v>
      </c>
      <c r="I193" s="22" t="s">
        <v>30</v>
      </c>
      <c r="J193" s="22" t="s">
        <v>30</v>
      </c>
      <c r="K193" s="22" t="s">
        <v>30</v>
      </c>
      <c r="L193" s="22" t="s">
        <v>30</v>
      </c>
      <c r="M193" s="27">
        <v>45491</v>
      </c>
      <c r="N193" s="22" t="s">
        <v>30</v>
      </c>
      <c r="O193" s="22" t="s">
        <v>30</v>
      </c>
      <c r="P193" s="22">
        <v>600</v>
      </c>
      <c r="Q193" s="22">
        <v>60</v>
      </c>
      <c r="R193" s="22" t="s">
        <v>2823</v>
      </c>
      <c r="S193" s="14" t="str">
        <f t="shared" si="2"/>
        <v/>
      </c>
    </row>
    <row r="194" spans="1:19" ht="14.5" hidden="1" x14ac:dyDescent="0.35">
      <c r="A194" s="22" t="s">
        <v>1127</v>
      </c>
      <c r="B194" s="22" t="str">
        <f>INDEX('Plant data'!D:D,MATCH($A194,'Plant data'!$A:$A,0))</f>
        <v>Boli</v>
      </c>
      <c r="C194" s="22" t="str">
        <f>INDEX('Plant data'!E:E,MATCH($A194,'Plant data'!$A:$A,0))</f>
        <v>Shandong</v>
      </c>
      <c r="D194" s="22" t="str">
        <f>INDEX('Plant data'!F:F,MATCH($A194,'Plant data'!$A:$A,0))</f>
        <v>China</v>
      </c>
      <c r="E194" s="22" t="s">
        <v>9057</v>
      </c>
      <c r="F194" s="22" t="s">
        <v>8855</v>
      </c>
      <c r="G194" s="24" t="s">
        <v>1129</v>
      </c>
      <c r="H194" s="22" t="s">
        <v>29</v>
      </c>
      <c r="I194" s="22" t="s">
        <v>30</v>
      </c>
      <c r="J194" s="22" t="s">
        <v>30</v>
      </c>
      <c r="K194" s="22" t="s">
        <v>30</v>
      </c>
      <c r="L194" s="22" t="s">
        <v>30</v>
      </c>
      <c r="M194" s="22" t="s">
        <v>30</v>
      </c>
      <c r="N194" s="22" t="s">
        <v>30</v>
      </c>
      <c r="O194" s="22" t="s">
        <v>30</v>
      </c>
      <c r="P194" s="22">
        <v>650</v>
      </c>
      <c r="Q194" s="22">
        <v>80</v>
      </c>
      <c r="R194" s="22" t="s">
        <v>2823</v>
      </c>
      <c r="S194" s="14" t="str">
        <f t="shared" si="2"/>
        <v/>
      </c>
    </row>
    <row r="195" spans="1:19" ht="14.5" hidden="1" x14ac:dyDescent="0.35">
      <c r="A195" s="22" t="s">
        <v>1162</v>
      </c>
      <c r="B195" s="22" t="str">
        <f>INDEX('Plant data'!D:D,MATCH($A195,'Plant data'!$A:$A,0))</f>
        <v>Qingyang</v>
      </c>
      <c r="C195" s="22" t="str">
        <f>INDEX('Plant data'!E:E,MATCH($A195,'Plant data'!$A:$A,0))</f>
        <v>Shandong</v>
      </c>
      <c r="D195" s="22" t="str">
        <f>INDEX('Plant data'!F:F,MATCH($A195,'Plant data'!$A:$A,0))</f>
        <v>China</v>
      </c>
      <c r="E195" s="22" t="s">
        <v>9058</v>
      </c>
      <c r="F195" s="22" t="s">
        <v>8855</v>
      </c>
      <c r="G195" s="24" t="s">
        <v>1164</v>
      </c>
      <c r="H195" s="22" t="s">
        <v>190</v>
      </c>
      <c r="I195" s="22" t="s">
        <v>30</v>
      </c>
      <c r="J195" s="22" t="s">
        <v>30</v>
      </c>
      <c r="K195" s="22" t="s">
        <v>30</v>
      </c>
      <c r="L195" s="22" t="s">
        <v>30</v>
      </c>
      <c r="M195" s="27">
        <v>44351</v>
      </c>
      <c r="N195" s="22" t="s">
        <v>30</v>
      </c>
      <c r="O195" s="22">
        <v>2022</v>
      </c>
      <c r="P195" s="22">
        <v>360</v>
      </c>
      <c r="Q195" s="22">
        <v>100</v>
      </c>
      <c r="R195" s="22" t="s">
        <v>2823</v>
      </c>
      <c r="S195" s="14" t="str">
        <f t="shared" ref="S195:S258" si="3">IFERROR(K195+40,"")</f>
        <v/>
      </c>
    </row>
    <row r="196" spans="1:19" ht="14.5" hidden="1" x14ac:dyDescent="0.35">
      <c r="A196" s="22" t="s">
        <v>1162</v>
      </c>
      <c r="B196" s="22" t="str">
        <f>INDEX('Plant data'!D:D,MATCH($A196,'Plant data'!$A:$A,0))</f>
        <v>Qingyang</v>
      </c>
      <c r="C196" s="22" t="str">
        <f>INDEX('Plant data'!E:E,MATCH($A196,'Plant data'!$A:$A,0))</f>
        <v>Shandong</v>
      </c>
      <c r="D196" s="22" t="str">
        <f>INDEX('Plant data'!F:F,MATCH($A196,'Plant data'!$A:$A,0))</f>
        <v>China</v>
      </c>
      <c r="E196" s="22" t="s">
        <v>9059</v>
      </c>
      <c r="F196" s="22" t="s">
        <v>8871</v>
      </c>
      <c r="G196" s="24" t="s">
        <v>1164</v>
      </c>
      <c r="H196" s="22" t="s">
        <v>190</v>
      </c>
      <c r="I196" s="22" t="s">
        <v>30</v>
      </c>
      <c r="J196" s="22" t="s">
        <v>30</v>
      </c>
      <c r="K196" s="22" t="s">
        <v>30</v>
      </c>
      <c r="L196" s="22" t="s">
        <v>30</v>
      </c>
      <c r="M196" s="27">
        <v>44351</v>
      </c>
      <c r="N196" s="22" t="s">
        <v>30</v>
      </c>
      <c r="O196" s="22">
        <v>2022</v>
      </c>
      <c r="P196" s="22">
        <v>750</v>
      </c>
      <c r="Q196" s="22">
        <v>150</v>
      </c>
      <c r="R196" s="22" t="s">
        <v>2823</v>
      </c>
      <c r="S196" s="14" t="str">
        <f t="shared" si="3"/>
        <v/>
      </c>
    </row>
    <row r="197" spans="1:19" ht="14.5" hidden="1" x14ac:dyDescent="0.35">
      <c r="A197" s="22" t="s">
        <v>1169</v>
      </c>
      <c r="B197" s="22" t="str">
        <f>INDEX('Plant data'!D:D,MATCH($A197,'Plant data'!$A:$A,0))</f>
        <v>Xiwang</v>
      </c>
      <c r="C197" s="22" t="str">
        <f>INDEX('Plant data'!E:E,MATCH($A197,'Plant data'!$A:$A,0))</f>
        <v>Shandong</v>
      </c>
      <c r="D197" s="22" t="str">
        <f>INDEX('Plant data'!F:F,MATCH($A197,'Plant data'!$A:$A,0))</f>
        <v>China</v>
      </c>
      <c r="E197" s="22" t="s">
        <v>9060</v>
      </c>
      <c r="F197" s="22" t="s">
        <v>8855</v>
      </c>
      <c r="G197" s="24" t="s">
        <v>1171</v>
      </c>
      <c r="H197" s="22" t="s">
        <v>190</v>
      </c>
      <c r="I197" s="22" t="s">
        <v>30</v>
      </c>
      <c r="J197" s="22" t="s">
        <v>30</v>
      </c>
      <c r="K197" s="22" t="s">
        <v>30</v>
      </c>
      <c r="L197" s="22" t="s">
        <v>30</v>
      </c>
      <c r="M197" s="22" t="s">
        <v>30</v>
      </c>
      <c r="N197" s="22" t="s">
        <v>30</v>
      </c>
      <c r="O197" s="22" t="s">
        <v>30</v>
      </c>
      <c r="P197" s="22">
        <v>650</v>
      </c>
      <c r="Q197" s="22">
        <v>80</v>
      </c>
      <c r="R197" s="22" t="s">
        <v>2823</v>
      </c>
      <c r="S197" s="14" t="str">
        <f t="shared" si="3"/>
        <v/>
      </c>
    </row>
    <row r="198" spans="1:19" ht="14.5" hidden="1" x14ac:dyDescent="0.35">
      <c r="A198" s="22" t="s">
        <v>1169</v>
      </c>
      <c r="B198" s="22" t="str">
        <f>INDEX('Plant data'!D:D,MATCH($A198,'Plant data'!$A:$A,0))</f>
        <v>Xiwang</v>
      </c>
      <c r="C198" s="22" t="str">
        <f>INDEX('Plant data'!E:E,MATCH($A198,'Plant data'!$A:$A,0))</f>
        <v>Shandong</v>
      </c>
      <c r="D198" s="22" t="str">
        <f>INDEX('Plant data'!F:F,MATCH($A198,'Plant data'!$A:$A,0))</f>
        <v>China</v>
      </c>
      <c r="E198" s="22" t="s">
        <v>9061</v>
      </c>
      <c r="F198" s="22" t="s">
        <v>8871</v>
      </c>
      <c r="G198" s="24" t="s">
        <v>1171</v>
      </c>
      <c r="H198" s="22" t="s">
        <v>190</v>
      </c>
      <c r="I198" s="22" t="s">
        <v>30</v>
      </c>
      <c r="J198" s="22" t="s">
        <v>30</v>
      </c>
      <c r="K198" s="22" t="s">
        <v>30</v>
      </c>
      <c r="L198" s="22" t="s">
        <v>30</v>
      </c>
      <c r="M198" s="22" t="s">
        <v>30</v>
      </c>
      <c r="N198" s="22" t="s">
        <v>30</v>
      </c>
      <c r="O198" s="22" t="s">
        <v>30</v>
      </c>
      <c r="P198" s="22">
        <v>650</v>
      </c>
      <c r="Q198" s="22">
        <v>80</v>
      </c>
      <c r="R198" s="22" t="s">
        <v>2823</v>
      </c>
      <c r="S198" s="14" t="str">
        <f t="shared" si="3"/>
        <v/>
      </c>
    </row>
    <row r="199" spans="1:19" ht="14.5" hidden="1" x14ac:dyDescent="0.35">
      <c r="A199" s="22" t="s">
        <v>1182</v>
      </c>
      <c r="B199" s="22" t="str">
        <f>INDEX('Plant data'!D:D,MATCH($A199,'Plant data'!$A:$A,0))</f>
        <v>Jinan</v>
      </c>
      <c r="C199" s="22" t="str">
        <f>INDEX('Plant data'!E:E,MATCH($A199,'Plant data'!$A:$A,0))</f>
        <v>Shandong</v>
      </c>
      <c r="D199" s="22" t="str">
        <f>INDEX('Plant data'!F:F,MATCH($A199,'Plant data'!$A:$A,0))</f>
        <v>China</v>
      </c>
      <c r="E199" s="22" t="s">
        <v>9062</v>
      </c>
      <c r="F199" s="22" t="s">
        <v>8855</v>
      </c>
      <c r="G199" s="24" t="s">
        <v>1184</v>
      </c>
      <c r="H199" s="22" t="s">
        <v>40</v>
      </c>
      <c r="I199" s="22" t="s">
        <v>30</v>
      </c>
      <c r="J199" s="22" t="s">
        <v>30</v>
      </c>
      <c r="K199" s="22" t="s">
        <v>30</v>
      </c>
      <c r="L199" s="22" t="s">
        <v>30</v>
      </c>
      <c r="M199" s="27">
        <v>45207</v>
      </c>
      <c r="N199" s="22" t="s">
        <v>30</v>
      </c>
      <c r="O199" s="22" t="s">
        <v>30</v>
      </c>
      <c r="P199" s="22">
        <v>500</v>
      </c>
      <c r="Q199" s="22">
        <v>70</v>
      </c>
      <c r="R199" s="22" t="s">
        <v>2823</v>
      </c>
      <c r="S199" s="14" t="str">
        <f t="shared" si="3"/>
        <v/>
      </c>
    </row>
    <row r="200" spans="1:19" ht="14.5" hidden="1" x14ac:dyDescent="0.35">
      <c r="A200" s="22" t="s">
        <v>1195</v>
      </c>
      <c r="B200" s="22" t="str">
        <f>INDEX('Plant data'!D:D,MATCH($A200,'Plant data'!$A:$A,0))</f>
        <v>unknown</v>
      </c>
      <c r="C200" s="22" t="str">
        <f>INDEX('Plant data'!E:E,MATCH($A200,'Plant data'!$A:$A,0))</f>
        <v>Shandong</v>
      </c>
      <c r="D200" s="22" t="str">
        <f>INDEX('Plant data'!F:F,MATCH($A200,'Plant data'!$A:$A,0))</f>
        <v>China</v>
      </c>
      <c r="E200" s="22" t="s">
        <v>9063</v>
      </c>
      <c r="F200" s="22" t="s">
        <v>8855</v>
      </c>
      <c r="G200" s="24" t="s">
        <v>1197</v>
      </c>
      <c r="H200" s="22" t="s">
        <v>29</v>
      </c>
      <c r="I200" s="22" t="s">
        <v>30</v>
      </c>
      <c r="J200" s="22" t="s">
        <v>30</v>
      </c>
      <c r="K200" s="22" t="s">
        <v>30</v>
      </c>
      <c r="L200" s="22" t="s">
        <v>30</v>
      </c>
      <c r="M200" s="22" t="s">
        <v>30</v>
      </c>
      <c r="N200" s="22" t="s">
        <v>30</v>
      </c>
      <c r="O200" s="22" t="s">
        <v>30</v>
      </c>
      <c r="P200" s="22">
        <v>500</v>
      </c>
      <c r="Q200" s="22">
        <v>70</v>
      </c>
      <c r="R200" s="22" t="s">
        <v>2823</v>
      </c>
      <c r="S200" s="14" t="str">
        <f t="shared" si="3"/>
        <v/>
      </c>
    </row>
    <row r="201" spans="1:19" ht="14.5" hidden="1" x14ac:dyDescent="0.35">
      <c r="A201" s="22" t="s">
        <v>6471</v>
      </c>
      <c r="B201" s="22" t="str">
        <f>INDEX('Plant data'!D:D,MATCH($A201,'Plant data'!$A:$A,0))</f>
        <v>Development Zone</v>
      </c>
      <c r="C201" s="22" t="str">
        <f>INDEX('Plant data'!E:E,MATCH($A201,'Plant data'!$A:$A,0))</f>
        <v>Shandong</v>
      </c>
      <c r="D201" s="22" t="str">
        <f>INDEX('Plant data'!F:F,MATCH($A201,'Plant data'!$A:$A,0))</f>
        <v>China</v>
      </c>
      <c r="E201" s="22" t="s">
        <v>9064</v>
      </c>
      <c r="F201" s="22" t="s">
        <v>8855</v>
      </c>
      <c r="G201" s="24" t="s">
        <v>6474</v>
      </c>
      <c r="H201" s="22" t="s">
        <v>29</v>
      </c>
      <c r="I201" s="22" t="s">
        <v>30</v>
      </c>
      <c r="J201" s="22" t="s">
        <v>30</v>
      </c>
      <c r="K201" s="22" t="s">
        <v>30</v>
      </c>
      <c r="L201" s="22" t="s">
        <v>30</v>
      </c>
      <c r="M201" s="22" t="s">
        <v>30</v>
      </c>
      <c r="N201" s="22" t="s">
        <v>30</v>
      </c>
      <c r="O201" s="22" t="s">
        <v>30</v>
      </c>
      <c r="P201" s="22">
        <v>400</v>
      </c>
      <c r="Q201" s="22">
        <v>40</v>
      </c>
      <c r="R201" s="22" t="s">
        <v>2823</v>
      </c>
      <c r="S201" s="14" t="str">
        <f t="shared" si="3"/>
        <v/>
      </c>
    </row>
    <row r="202" spans="1:19" ht="14.5" hidden="1" x14ac:dyDescent="0.35">
      <c r="A202" s="22" t="s">
        <v>6471</v>
      </c>
      <c r="B202" s="22" t="str">
        <f>INDEX('Plant data'!D:D,MATCH($A202,'Plant data'!$A:$A,0))</f>
        <v>Development Zone</v>
      </c>
      <c r="C202" s="22" t="str">
        <f>INDEX('Plant data'!E:E,MATCH($A202,'Plant data'!$A:$A,0))</f>
        <v>Shandong</v>
      </c>
      <c r="D202" s="22" t="str">
        <f>INDEX('Plant data'!F:F,MATCH($A202,'Plant data'!$A:$A,0))</f>
        <v>China</v>
      </c>
      <c r="E202" s="22" t="s">
        <v>9065</v>
      </c>
      <c r="F202" s="22" t="s">
        <v>8871</v>
      </c>
      <c r="G202" s="24" t="s">
        <v>6474</v>
      </c>
      <c r="H202" s="22" t="s">
        <v>29</v>
      </c>
      <c r="I202" s="22" t="s">
        <v>30</v>
      </c>
      <c r="J202" s="22" t="s">
        <v>30</v>
      </c>
      <c r="K202" s="22" t="s">
        <v>30</v>
      </c>
      <c r="L202" s="22" t="s">
        <v>30</v>
      </c>
      <c r="M202" s="22" t="s">
        <v>30</v>
      </c>
      <c r="N202" s="22" t="s">
        <v>30</v>
      </c>
      <c r="O202" s="22" t="s">
        <v>30</v>
      </c>
      <c r="P202" s="22">
        <v>400</v>
      </c>
      <c r="Q202" s="22">
        <v>40</v>
      </c>
      <c r="R202" s="22" t="s">
        <v>2823</v>
      </c>
      <c r="S202" s="14" t="str">
        <f t="shared" si="3"/>
        <v/>
      </c>
    </row>
    <row r="203" spans="1:19" ht="14.5" hidden="1" x14ac:dyDescent="0.35">
      <c r="A203" s="22" t="s">
        <v>6471</v>
      </c>
      <c r="B203" s="22" t="str">
        <f>INDEX('Plant data'!D:D,MATCH($A203,'Plant data'!$A:$A,0))</f>
        <v>Development Zone</v>
      </c>
      <c r="C203" s="22" t="str">
        <f>INDEX('Plant data'!E:E,MATCH($A203,'Plant data'!$A:$A,0))</f>
        <v>Shandong</v>
      </c>
      <c r="D203" s="22" t="str">
        <f>INDEX('Plant data'!F:F,MATCH($A203,'Plant data'!$A:$A,0))</f>
        <v>China</v>
      </c>
      <c r="E203" s="22" t="s">
        <v>9066</v>
      </c>
      <c r="F203" s="22" t="s">
        <v>8941</v>
      </c>
      <c r="G203" s="24" t="s">
        <v>6474</v>
      </c>
      <c r="H203" s="22" t="s">
        <v>29</v>
      </c>
      <c r="I203" s="22" t="s">
        <v>30</v>
      </c>
      <c r="J203" s="22" t="s">
        <v>30</v>
      </c>
      <c r="K203" s="22" t="s">
        <v>30</v>
      </c>
      <c r="L203" s="22" t="s">
        <v>30</v>
      </c>
      <c r="M203" s="22" t="s">
        <v>30</v>
      </c>
      <c r="N203" s="22" t="s">
        <v>30</v>
      </c>
      <c r="O203" s="22" t="s">
        <v>30</v>
      </c>
      <c r="P203" s="22">
        <v>600</v>
      </c>
      <c r="Q203" s="22">
        <v>60</v>
      </c>
      <c r="R203" s="22" t="s">
        <v>2823</v>
      </c>
      <c r="S203" s="14" t="str">
        <f t="shared" si="3"/>
        <v/>
      </c>
    </row>
    <row r="204" spans="1:19" ht="14.5" hidden="1" x14ac:dyDescent="0.35">
      <c r="A204" s="22" t="s">
        <v>1233</v>
      </c>
      <c r="B204" s="22" t="str">
        <f>INDEX('Plant data'!D:D,MATCH($A204,'Plant data'!$A:$A,0))</f>
        <v>unknown</v>
      </c>
      <c r="C204" s="22" t="str">
        <f>INDEX('Plant data'!E:E,MATCH($A204,'Plant data'!$A:$A,0))</f>
        <v>Shanghai</v>
      </c>
      <c r="D204" s="22" t="str">
        <f>INDEX('Plant data'!F:F,MATCH($A204,'Plant data'!$A:$A,0))</f>
        <v>China</v>
      </c>
      <c r="E204" s="22" t="s">
        <v>9067</v>
      </c>
      <c r="F204" s="22" t="s">
        <v>8858</v>
      </c>
      <c r="G204" s="24" t="s">
        <v>1235</v>
      </c>
      <c r="H204" s="22" t="s">
        <v>29</v>
      </c>
      <c r="I204" s="22" t="s">
        <v>30</v>
      </c>
      <c r="J204" s="22" t="s">
        <v>30</v>
      </c>
      <c r="K204" s="22">
        <v>2024</v>
      </c>
      <c r="L204" s="22">
        <v>1</v>
      </c>
      <c r="M204" s="22" t="s">
        <v>30</v>
      </c>
      <c r="N204" s="22" t="s">
        <v>30</v>
      </c>
      <c r="O204" s="22" t="s">
        <v>30</v>
      </c>
      <c r="P204" s="22">
        <v>1200</v>
      </c>
      <c r="Q204" s="22">
        <v>150</v>
      </c>
      <c r="R204" s="22" t="s">
        <v>2823</v>
      </c>
      <c r="S204" s="14">
        <f t="shared" si="3"/>
        <v>2064</v>
      </c>
    </row>
    <row r="205" spans="1:19" ht="14.5" hidden="1" x14ac:dyDescent="0.35">
      <c r="A205" s="22" t="s">
        <v>1233</v>
      </c>
      <c r="B205" s="22" t="str">
        <f>INDEX('Plant data'!D:D,MATCH($A205,'Plant data'!$A:$A,0))</f>
        <v>unknown</v>
      </c>
      <c r="C205" s="22" t="str">
        <f>INDEX('Plant data'!E:E,MATCH($A205,'Plant data'!$A:$A,0))</f>
        <v>Shanghai</v>
      </c>
      <c r="D205" s="22" t="str">
        <f>INDEX('Plant data'!F:F,MATCH($A205,'Plant data'!$A:$A,0))</f>
        <v>China</v>
      </c>
      <c r="E205" s="22" t="s">
        <v>9068</v>
      </c>
      <c r="F205" s="22" t="s">
        <v>8855</v>
      </c>
      <c r="G205" s="24" t="s">
        <v>1235</v>
      </c>
      <c r="H205" s="22" t="s">
        <v>29</v>
      </c>
      <c r="I205" s="22" t="s">
        <v>30</v>
      </c>
      <c r="J205" s="22" t="s">
        <v>30</v>
      </c>
      <c r="K205" s="22">
        <v>1997</v>
      </c>
      <c r="L205" s="22">
        <v>28</v>
      </c>
      <c r="M205" s="22" t="s">
        <v>30</v>
      </c>
      <c r="N205" s="22" t="s">
        <v>30</v>
      </c>
      <c r="O205" s="22" t="s">
        <v>30</v>
      </c>
      <c r="P205" s="22">
        <v>1200</v>
      </c>
      <c r="Q205" s="22">
        <v>150</v>
      </c>
      <c r="R205" s="22" t="s">
        <v>2823</v>
      </c>
      <c r="S205" s="14">
        <f t="shared" si="3"/>
        <v>2037</v>
      </c>
    </row>
    <row r="206" spans="1:19" ht="14.5" hidden="1" x14ac:dyDescent="0.35">
      <c r="A206" s="22" t="s">
        <v>1233</v>
      </c>
      <c r="B206" s="22" t="str">
        <f>INDEX('Plant data'!D:D,MATCH($A206,'Plant data'!$A:$A,0))</f>
        <v>unknown</v>
      </c>
      <c r="C206" s="22" t="str">
        <f>INDEX('Plant data'!E:E,MATCH($A206,'Plant data'!$A:$A,0))</f>
        <v>Shanghai</v>
      </c>
      <c r="D206" s="22" t="str">
        <f>INDEX('Plant data'!F:F,MATCH($A206,'Plant data'!$A:$A,0))</f>
        <v>China</v>
      </c>
      <c r="E206" s="22" t="s">
        <v>9069</v>
      </c>
      <c r="F206" s="22" t="s">
        <v>8871</v>
      </c>
      <c r="G206" s="24" t="s">
        <v>1235</v>
      </c>
      <c r="H206" s="22" t="s">
        <v>29</v>
      </c>
      <c r="I206" s="22" t="s">
        <v>30</v>
      </c>
      <c r="J206" s="22" t="s">
        <v>30</v>
      </c>
      <c r="K206" s="22">
        <v>1996</v>
      </c>
      <c r="L206" s="22">
        <v>29</v>
      </c>
      <c r="M206" s="22" t="s">
        <v>30</v>
      </c>
      <c r="N206" s="22" t="s">
        <v>30</v>
      </c>
      <c r="O206" s="22" t="s">
        <v>30</v>
      </c>
      <c r="P206" s="22">
        <v>1200</v>
      </c>
      <c r="Q206" s="22">
        <v>150</v>
      </c>
      <c r="R206" s="22" t="s">
        <v>2823</v>
      </c>
      <c r="S206" s="14">
        <f t="shared" si="3"/>
        <v>2036</v>
      </c>
    </row>
    <row r="207" spans="1:19" ht="14.5" hidden="1" x14ac:dyDescent="0.35">
      <c r="A207" s="22" t="s">
        <v>5505</v>
      </c>
      <c r="B207" s="22" t="str">
        <f>INDEX('Plant data'!D:D,MATCH($A207,'Plant data'!$A:$A,0))</f>
        <v>Wusong Industrial Zone</v>
      </c>
      <c r="C207" s="22" t="str">
        <f>INDEX('Plant data'!E:E,MATCH($A207,'Plant data'!$A:$A,0))</f>
        <v>Shanghai</v>
      </c>
      <c r="D207" s="22" t="str">
        <f>INDEX('Plant data'!F:F,MATCH($A207,'Plant data'!$A:$A,0))</f>
        <v>China</v>
      </c>
      <c r="E207" s="22" t="s">
        <v>9070</v>
      </c>
      <c r="F207" s="22" t="s">
        <v>8855</v>
      </c>
      <c r="G207" s="24" t="s">
        <v>5508</v>
      </c>
      <c r="H207" s="22" t="s">
        <v>190</v>
      </c>
      <c r="I207" s="22" t="s">
        <v>30</v>
      </c>
      <c r="J207" s="22" t="s">
        <v>30</v>
      </c>
      <c r="K207" s="22" t="s">
        <v>30</v>
      </c>
      <c r="L207" s="22" t="s">
        <v>30</v>
      </c>
      <c r="M207" s="22" t="s">
        <v>30</v>
      </c>
      <c r="N207" s="22" t="s">
        <v>30</v>
      </c>
      <c r="O207" s="26">
        <v>45078</v>
      </c>
      <c r="P207" s="22">
        <v>200</v>
      </c>
      <c r="Q207" s="22">
        <v>40</v>
      </c>
      <c r="R207" s="22" t="s">
        <v>2823</v>
      </c>
      <c r="S207" s="14" t="str">
        <f t="shared" si="3"/>
        <v/>
      </c>
    </row>
    <row r="208" spans="1:19" ht="14.5" hidden="1" x14ac:dyDescent="0.35">
      <c r="A208" s="22" t="s">
        <v>5505</v>
      </c>
      <c r="B208" s="22" t="str">
        <f>INDEX('Plant data'!D:D,MATCH($A208,'Plant data'!$A:$A,0))</f>
        <v>Wusong Industrial Zone</v>
      </c>
      <c r="C208" s="22" t="str">
        <f>INDEX('Plant data'!E:E,MATCH($A208,'Plant data'!$A:$A,0))</f>
        <v>Shanghai</v>
      </c>
      <c r="D208" s="22" t="str">
        <f>INDEX('Plant data'!F:F,MATCH($A208,'Plant data'!$A:$A,0))</f>
        <v>China</v>
      </c>
      <c r="E208" s="22" t="s">
        <v>9071</v>
      </c>
      <c r="F208" s="22" t="s">
        <v>8871</v>
      </c>
      <c r="G208" s="24" t="s">
        <v>5508</v>
      </c>
      <c r="H208" s="22" t="s">
        <v>190</v>
      </c>
      <c r="I208" s="22" t="s">
        <v>30</v>
      </c>
      <c r="J208" s="22" t="s">
        <v>30</v>
      </c>
      <c r="K208" s="22" t="s">
        <v>30</v>
      </c>
      <c r="L208" s="22" t="s">
        <v>30</v>
      </c>
      <c r="M208" s="22" t="s">
        <v>30</v>
      </c>
      <c r="N208" s="22" t="s">
        <v>30</v>
      </c>
      <c r="O208" s="26">
        <v>45078</v>
      </c>
      <c r="P208" s="22">
        <v>300</v>
      </c>
      <c r="Q208" s="22">
        <v>60</v>
      </c>
      <c r="R208" s="22" t="s">
        <v>2823</v>
      </c>
      <c r="S208" s="14" t="str">
        <f t="shared" si="3"/>
        <v/>
      </c>
    </row>
    <row r="209" spans="1:19" ht="14.5" hidden="1" x14ac:dyDescent="0.35">
      <c r="A209" s="22" t="s">
        <v>1240</v>
      </c>
      <c r="B209" s="22" t="str">
        <f>INDEX('Plant data'!D:D,MATCH($A209,'Plant data'!$A:$A,0))</f>
        <v>unknown</v>
      </c>
      <c r="C209" s="22" t="str">
        <f>INDEX('Plant data'!E:E,MATCH($A209,'Plant data'!$A:$A,0))</f>
        <v>Shanxi</v>
      </c>
      <c r="D209" s="22" t="str">
        <f>INDEX('Plant data'!F:F,MATCH($A209,'Plant data'!$A:$A,0))</f>
        <v>China</v>
      </c>
      <c r="E209" s="22" t="s">
        <v>9072</v>
      </c>
      <c r="F209" s="22" t="s">
        <v>8855</v>
      </c>
      <c r="G209" s="24" t="s">
        <v>1242</v>
      </c>
      <c r="H209" s="22" t="s">
        <v>29</v>
      </c>
      <c r="I209" s="22" t="s">
        <v>30</v>
      </c>
      <c r="J209" s="22" t="s">
        <v>30</v>
      </c>
      <c r="K209" s="22">
        <v>1997</v>
      </c>
      <c r="L209" s="22">
        <v>28</v>
      </c>
      <c r="M209" s="22" t="s">
        <v>30</v>
      </c>
      <c r="N209" s="22" t="s">
        <v>30</v>
      </c>
      <c r="O209" s="22" t="s">
        <v>30</v>
      </c>
      <c r="P209" s="22">
        <v>360</v>
      </c>
      <c r="Q209" s="22">
        <v>50</v>
      </c>
      <c r="R209" s="22" t="s">
        <v>2823</v>
      </c>
      <c r="S209" s="14">
        <f t="shared" si="3"/>
        <v>2037</v>
      </c>
    </row>
    <row r="210" spans="1:19" ht="14.5" hidden="1" x14ac:dyDescent="0.35">
      <c r="A210" s="22" t="s">
        <v>1240</v>
      </c>
      <c r="B210" s="22" t="str">
        <f>INDEX('Plant data'!D:D,MATCH($A210,'Plant data'!$A:$A,0))</f>
        <v>unknown</v>
      </c>
      <c r="C210" s="22" t="str">
        <f>INDEX('Plant data'!E:E,MATCH($A210,'Plant data'!$A:$A,0))</f>
        <v>Shanxi</v>
      </c>
      <c r="D210" s="22" t="str">
        <f>INDEX('Plant data'!F:F,MATCH($A210,'Plant data'!$A:$A,0))</f>
        <v>China</v>
      </c>
      <c r="E210" s="22" t="s">
        <v>9073</v>
      </c>
      <c r="F210" s="22" t="s">
        <v>8871</v>
      </c>
      <c r="G210" s="24" t="s">
        <v>1242</v>
      </c>
      <c r="H210" s="22" t="s">
        <v>29</v>
      </c>
      <c r="I210" s="22" t="s">
        <v>30</v>
      </c>
      <c r="J210" s="22" t="s">
        <v>30</v>
      </c>
      <c r="K210" s="22">
        <v>1997</v>
      </c>
      <c r="L210" s="22">
        <v>28</v>
      </c>
      <c r="M210" s="22" t="s">
        <v>30</v>
      </c>
      <c r="N210" s="22" t="s">
        <v>30</v>
      </c>
      <c r="O210" s="22" t="s">
        <v>30</v>
      </c>
      <c r="P210" s="22">
        <v>700</v>
      </c>
      <c r="Q210" s="22">
        <v>90</v>
      </c>
      <c r="R210" s="22" t="s">
        <v>2823</v>
      </c>
      <c r="S210" s="14">
        <f t="shared" si="3"/>
        <v>2037</v>
      </c>
    </row>
    <row r="211" spans="1:19" ht="14.5" hidden="1" x14ac:dyDescent="0.35">
      <c r="A211" s="22" t="s">
        <v>1240</v>
      </c>
      <c r="B211" s="22" t="str">
        <f>INDEX('Plant data'!D:D,MATCH($A211,'Plant data'!$A:$A,0))</f>
        <v>unknown</v>
      </c>
      <c r="C211" s="22" t="str">
        <f>INDEX('Plant data'!E:E,MATCH($A211,'Plant data'!$A:$A,0))</f>
        <v>Shanxi</v>
      </c>
      <c r="D211" s="22" t="str">
        <f>INDEX('Plant data'!F:F,MATCH($A211,'Plant data'!$A:$A,0))</f>
        <v>China</v>
      </c>
      <c r="E211" s="22" t="s">
        <v>9074</v>
      </c>
      <c r="F211" s="22" t="s">
        <v>8941</v>
      </c>
      <c r="G211" s="24" t="s">
        <v>1242</v>
      </c>
      <c r="H211" s="22" t="s">
        <v>29</v>
      </c>
      <c r="I211" s="22" t="s">
        <v>30</v>
      </c>
      <c r="J211" s="22" t="s">
        <v>30</v>
      </c>
      <c r="K211" s="22">
        <v>1997</v>
      </c>
      <c r="L211" s="22">
        <v>28</v>
      </c>
      <c r="M211" s="22" t="s">
        <v>30</v>
      </c>
      <c r="N211" s="22" t="s">
        <v>30</v>
      </c>
      <c r="O211" s="22" t="s">
        <v>30</v>
      </c>
      <c r="P211" s="22">
        <v>1300</v>
      </c>
      <c r="Q211" s="22">
        <v>160</v>
      </c>
      <c r="R211" s="22" t="s">
        <v>2823</v>
      </c>
      <c r="S211" s="14">
        <f t="shared" si="3"/>
        <v>2037</v>
      </c>
    </row>
    <row r="212" spans="1:19" ht="14.5" hidden="1" x14ac:dyDescent="0.35">
      <c r="A212" s="22" t="s">
        <v>1240</v>
      </c>
      <c r="B212" s="22" t="str">
        <f>INDEX('Plant data'!D:D,MATCH($A212,'Plant data'!$A:$A,0))</f>
        <v>unknown</v>
      </c>
      <c r="C212" s="22" t="str">
        <f>INDEX('Plant data'!E:E,MATCH($A212,'Plant data'!$A:$A,0))</f>
        <v>Shanxi</v>
      </c>
      <c r="D212" s="22" t="str">
        <f>INDEX('Plant data'!F:F,MATCH($A212,'Plant data'!$A:$A,0))</f>
        <v>China</v>
      </c>
      <c r="E212" s="22" t="s">
        <v>9075</v>
      </c>
      <c r="F212" s="22" t="s">
        <v>8949</v>
      </c>
      <c r="G212" s="24" t="s">
        <v>1242</v>
      </c>
      <c r="H212" s="22" t="s">
        <v>29</v>
      </c>
      <c r="I212" s="22" t="s">
        <v>30</v>
      </c>
      <c r="J212" s="22" t="s">
        <v>30</v>
      </c>
      <c r="K212" s="22">
        <v>1997</v>
      </c>
      <c r="L212" s="22">
        <v>28</v>
      </c>
      <c r="M212" s="22" t="s">
        <v>30</v>
      </c>
      <c r="N212" s="22" t="s">
        <v>30</v>
      </c>
      <c r="O212" s="22" t="s">
        <v>30</v>
      </c>
      <c r="P212" s="22">
        <v>1300</v>
      </c>
      <c r="Q212" s="22">
        <v>160</v>
      </c>
      <c r="R212" s="22" t="s">
        <v>2823</v>
      </c>
      <c r="S212" s="14">
        <f t="shared" si="3"/>
        <v>2037</v>
      </c>
    </row>
    <row r="213" spans="1:19" ht="14.5" hidden="1" x14ac:dyDescent="0.35">
      <c r="A213" s="22" t="s">
        <v>1280</v>
      </c>
      <c r="B213" s="22" t="str">
        <f>INDEX('Plant data'!D:D,MATCH($A213,'Plant data'!$A:$A,0))</f>
        <v>unknown</v>
      </c>
      <c r="C213" s="22" t="str">
        <f>INDEX('Plant data'!E:E,MATCH($A213,'Plant data'!$A:$A,0))</f>
        <v>Shanxi</v>
      </c>
      <c r="D213" s="22" t="str">
        <f>INDEX('Plant data'!F:F,MATCH($A213,'Plant data'!$A:$A,0))</f>
        <v>China</v>
      </c>
      <c r="E213" s="22" t="s">
        <v>9076</v>
      </c>
      <c r="F213" s="22" t="s">
        <v>8855</v>
      </c>
      <c r="G213" s="24" t="s">
        <v>1282</v>
      </c>
      <c r="H213" s="22" t="s">
        <v>29</v>
      </c>
      <c r="I213" s="27">
        <v>43276</v>
      </c>
      <c r="J213" s="26">
        <v>44440</v>
      </c>
      <c r="K213" s="22">
        <v>2022</v>
      </c>
      <c r="L213" s="22">
        <v>3</v>
      </c>
      <c r="M213" s="22" t="s">
        <v>30</v>
      </c>
      <c r="N213" s="22" t="s">
        <v>30</v>
      </c>
      <c r="O213" s="22" t="s">
        <v>30</v>
      </c>
      <c r="P213" s="22">
        <v>480</v>
      </c>
      <c r="Q213" s="22">
        <v>65</v>
      </c>
      <c r="R213" s="22" t="s">
        <v>2823</v>
      </c>
      <c r="S213" s="14">
        <f t="shared" si="3"/>
        <v>2062</v>
      </c>
    </row>
    <row r="214" spans="1:19" ht="14.5" hidden="1" x14ac:dyDescent="0.35">
      <c r="A214" s="22" t="s">
        <v>1364</v>
      </c>
      <c r="B214" s="22" t="str">
        <f>INDEX('Plant data'!D:D,MATCH($A214,'Plant data'!$A:$A,0))</f>
        <v>Lianjie</v>
      </c>
      <c r="C214" s="22" t="str">
        <f>INDEX('Plant data'!E:E,MATCH($A214,'Plant data'!$A:$A,0))</f>
        <v>Sichuan</v>
      </c>
      <c r="D214" s="22" t="str">
        <f>INDEX('Plant data'!F:F,MATCH($A214,'Plant data'!$A:$A,0))</f>
        <v>China</v>
      </c>
      <c r="E214" s="22" t="s">
        <v>9077</v>
      </c>
      <c r="F214" s="22" t="s">
        <v>8855</v>
      </c>
      <c r="G214" s="24" t="s">
        <v>1366</v>
      </c>
      <c r="H214" s="22" t="s">
        <v>313</v>
      </c>
      <c r="I214" s="27">
        <v>43538</v>
      </c>
      <c r="J214" s="22" t="s">
        <v>30</v>
      </c>
      <c r="K214" s="22" t="s">
        <v>30</v>
      </c>
      <c r="L214" s="22" t="s">
        <v>30</v>
      </c>
      <c r="M214" s="22" t="s">
        <v>30</v>
      </c>
      <c r="N214" s="22" t="s">
        <v>30</v>
      </c>
      <c r="O214" s="22" t="s">
        <v>30</v>
      </c>
      <c r="P214" s="22">
        <v>650</v>
      </c>
      <c r="Q214" s="22">
        <v>80</v>
      </c>
      <c r="R214" s="22" t="s">
        <v>30</v>
      </c>
      <c r="S214" s="14" t="str">
        <f t="shared" si="3"/>
        <v/>
      </c>
    </row>
    <row r="215" spans="1:19" ht="14.5" hidden="1" x14ac:dyDescent="0.35">
      <c r="A215" s="22" t="s">
        <v>1382</v>
      </c>
      <c r="B215" s="22" t="str">
        <f>INDEX('Plant data'!D:D,MATCH($A215,'Plant data'!$A:$A,0))</f>
        <v>unknown</v>
      </c>
      <c r="C215" s="22" t="str">
        <f>INDEX('Plant data'!E:E,MATCH($A215,'Plant data'!$A:$A,0))</f>
        <v>Tianjin</v>
      </c>
      <c r="D215" s="22" t="str">
        <f>INDEX('Plant data'!F:F,MATCH($A215,'Plant data'!$A:$A,0))</f>
        <v>China</v>
      </c>
      <c r="E215" s="22" t="s">
        <v>9078</v>
      </c>
      <c r="F215" s="22" t="s">
        <v>8855</v>
      </c>
      <c r="G215" s="24" t="s">
        <v>1384</v>
      </c>
      <c r="H215" s="22" t="s">
        <v>29</v>
      </c>
      <c r="I215" s="22" t="s">
        <v>30</v>
      </c>
      <c r="J215" s="22" t="s">
        <v>30</v>
      </c>
      <c r="K215" s="22" t="s">
        <v>30</v>
      </c>
      <c r="L215" s="22" t="s">
        <v>30</v>
      </c>
      <c r="M215" s="22" t="s">
        <v>30</v>
      </c>
      <c r="N215" s="22" t="s">
        <v>30</v>
      </c>
      <c r="O215" s="22" t="s">
        <v>30</v>
      </c>
      <c r="P215" s="22">
        <v>1000</v>
      </c>
      <c r="Q215" s="22">
        <v>110</v>
      </c>
      <c r="R215" s="22" t="s">
        <v>30</v>
      </c>
      <c r="S215" s="14" t="str">
        <f t="shared" si="3"/>
        <v/>
      </c>
    </row>
    <row r="216" spans="1:19" ht="14.5" hidden="1" x14ac:dyDescent="0.35">
      <c r="A216" s="22" t="s">
        <v>1382</v>
      </c>
      <c r="B216" s="22" t="str">
        <f>INDEX('Plant data'!D:D,MATCH($A216,'Plant data'!$A:$A,0))</f>
        <v>unknown</v>
      </c>
      <c r="C216" s="22" t="str">
        <f>INDEX('Plant data'!E:E,MATCH($A216,'Plant data'!$A:$A,0))</f>
        <v>Tianjin</v>
      </c>
      <c r="D216" s="22" t="str">
        <f>INDEX('Plant data'!F:F,MATCH($A216,'Plant data'!$A:$A,0))</f>
        <v>China</v>
      </c>
      <c r="E216" s="22" t="s">
        <v>9079</v>
      </c>
      <c r="F216" s="22" t="s">
        <v>8871</v>
      </c>
      <c r="G216" s="24" t="s">
        <v>1384</v>
      </c>
      <c r="H216" s="22" t="s">
        <v>29</v>
      </c>
      <c r="I216" s="22" t="s">
        <v>30</v>
      </c>
      <c r="J216" s="22" t="s">
        <v>30</v>
      </c>
      <c r="K216" s="22" t="s">
        <v>30</v>
      </c>
      <c r="L216" s="22" t="s">
        <v>30</v>
      </c>
      <c r="M216" s="22" t="s">
        <v>30</v>
      </c>
      <c r="N216" s="22" t="s">
        <v>30</v>
      </c>
      <c r="O216" s="22" t="s">
        <v>30</v>
      </c>
      <c r="P216" s="22">
        <v>1000</v>
      </c>
      <c r="Q216" s="22">
        <v>110</v>
      </c>
      <c r="R216" s="22" t="s">
        <v>30</v>
      </c>
      <c r="S216" s="14" t="str">
        <f t="shared" si="3"/>
        <v/>
      </c>
    </row>
    <row r="217" spans="1:19" ht="14.5" hidden="1" x14ac:dyDescent="0.35">
      <c r="A217" s="22" t="s">
        <v>1387</v>
      </c>
      <c r="B217" s="22" t="str">
        <f>INDEX('Plant data'!D:D,MATCH($A217,'Plant data'!$A:$A,0))</f>
        <v>unknown</v>
      </c>
      <c r="C217" s="22" t="str">
        <f>INDEX('Plant data'!E:E,MATCH($A217,'Plant data'!$A:$A,0))</f>
        <v>Tianjin</v>
      </c>
      <c r="D217" s="22" t="str">
        <f>INDEX('Plant data'!F:F,MATCH($A217,'Plant data'!$A:$A,0))</f>
        <v>China</v>
      </c>
      <c r="E217" s="22" t="s">
        <v>9080</v>
      </c>
      <c r="F217" s="22" t="s">
        <v>8855</v>
      </c>
      <c r="G217" s="24" t="s">
        <v>1389</v>
      </c>
      <c r="H217" s="22" t="s">
        <v>29</v>
      </c>
      <c r="I217" s="22" t="s">
        <v>30</v>
      </c>
      <c r="J217" s="22" t="s">
        <v>30</v>
      </c>
      <c r="K217" s="22" t="s">
        <v>30</v>
      </c>
      <c r="L217" s="22" t="s">
        <v>30</v>
      </c>
      <c r="M217" s="22" t="s">
        <v>30</v>
      </c>
      <c r="N217" s="22" t="s">
        <v>30</v>
      </c>
      <c r="O217" s="22" t="s">
        <v>30</v>
      </c>
      <c r="P217" s="22">
        <v>800</v>
      </c>
      <c r="Q217" s="22">
        <v>90</v>
      </c>
      <c r="R217" s="22" t="s">
        <v>2823</v>
      </c>
      <c r="S217" s="14" t="str">
        <f t="shared" si="3"/>
        <v/>
      </c>
    </row>
    <row r="218" spans="1:19" ht="14.5" hidden="1" x14ac:dyDescent="0.35">
      <c r="A218" s="22" t="s">
        <v>1387</v>
      </c>
      <c r="B218" s="22" t="str">
        <f>INDEX('Plant data'!D:D,MATCH($A218,'Plant data'!$A:$A,0))</f>
        <v>unknown</v>
      </c>
      <c r="C218" s="22" t="str">
        <f>INDEX('Plant data'!E:E,MATCH($A218,'Plant data'!$A:$A,0))</f>
        <v>Tianjin</v>
      </c>
      <c r="D218" s="22" t="str">
        <f>INDEX('Plant data'!F:F,MATCH($A218,'Plant data'!$A:$A,0))</f>
        <v>China</v>
      </c>
      <c r="E218" s="22" t="s">
        <v>9081</v>
      </c>
      <c r="F218" s="22" t="s">
        <v>8871</v>
      </c>
      <c r="G218" s="24" t="s">
        <v>1389</v>
      </c>
      <c r="H218" s="22" t="s">
        <v>29</v>
      </c>
      <c r="I218" s="22" t="s">
        <v>30</v>
      </c>
      <c r="J218" s="22" t="s">
        <v>30</v>
      </c>
      <c r="K218" s="22" t="s">
        <v>30</v>
      </c>
      <c r="L218" s="22" t="s">
        <v>30</v>
      </c>
      <c r="M218" s="22" t="s">
        <v>30</v>
      </c>
      <c r="N218" s="22" t="s">
        <v>30</v>
      </c>
      <c r="O218" s="22" t="s">
        <v>30</v>
      </c>
      <c r="P218" s="22">
        <v>800</v>
      </c>
      <c r="Q218" s="22">
        <v>90</v>
      </c>
      <c r="R218" s="22" t="s">
        <v>2823</v>
      </c>
      <c r="S218" s="14" t="str">
        <f t="shared" si="3"/>
        <v/>
      </c>
    </row>
    <row r="219" spans="1:19" ht="14.5" hidden="1" x14ac:dyDescent="0.35">
      <c r="A219" s="22" t="s">
        <v>1387</v>
      </c>
      <c r="B219" s="22" t="str">
        <f>INDEX('Plant data'!D:D,MATCH($A219,'Plant data'!$A:$A,0))</f>
        <v>unknown</v>
      </c>
      <c r="C219" s="22" t="str">
        <f>INDEX('Plant data'!E:E,MATCH($A219,'Plant data'!$A:$A,0))</f>
        <v>Tianjin</v>
      </c>
      <c r="D219" s="22" t="str">
        <f>INDEX('Plant data'!F:F,MATCH($A219,'Plant data'!$A:$A,0))</f>
        <v>China</v>
      </c>
      <c r="E219" s="22" t="s">
        <v>9082</v>
      </c>
      <c r="F219" s="22" t="s">
        <v>8941</v>
      </c>
      <c r="G219" s="24" t="s">
        <v>1389</v>
      </c>
      <c r="H219" s="22" t="s">
        <v>29</v>
      </c>
      <c r="I219" s="22" t="s">
        <v>30</v>
      </c>
      <c r="J219" s="22" t="s">
        <v>30</v>
      </c>
      <c r="K219" s="22">
        <v>1993</v>
      </c>
      <c r="L219" s="22">
        <v>32</v>
      </c>
      <c r="M219" s="22" t="s">
        <v>30</v>
      </c>
      <c r="N219" s="22" t="s">
        <v>30</v>
      </c>
      <c r="O219" s="22" t="s">
        <v>30</v>
      </c>
      <c r="P219" s="22">
        <v>1400</v>
      </c>
      <c r="Q219" s="22">
        <v>150</v>
      </c>
      <c r="R219" s="22" t="s">
        <v>2823</v>
      </c>
      <c r="S219" s="14">
        <f t="shared" si="3"/>
        <v>2033</v>
      </c>
    </row>
    <row r="220" spans="1:19" ht="14.5" hidden="1" x14ac:dyDescent="0.35">
      <c r="A220" s="22" t="s">
        <v>1390</v>
      </c>
      <c r="B220" s="22" t="str">
        <f>INDEX('Plant data'!D:D,MATCH($A220,'Plant data'!$A:$A,0))</f>
        <v>Gegu</v>
      </c>
      <c r="C220" s="22" t="str">
        <f>INDEX('Plant data'!E:E,MATCH($A220,'Plant data'!$A:$A,0))</f>
        <v>Tianjin</v>
      </c>
      <c r="D220" s="22" t="str">
        <f>INDEX('Plant data'!F:F,MATCH($A220,'Plant data'!$A:$A,0))</f>
        <v>China</v>
      </c>
      <c r="E220" s="22" t="s">
        <v>9083</v>
      </c>
      <c r="F220" s="22" t="s">
        <v>8855</v>
      </c>
      <c r="G220" s="24" t="s">
        <v>1392</v>
      </c>
      <c r="H220" s="22" t="s">
        <v>313</v>
      </c>
      <c r="I220" s="22" t="s">
        <v>30</v>
      </c>
      <c r="J220" s="22" t="s">
        <v>30</v>
      </c>
      <c r="K220" s="22" t="s">
        <v>30</v>
      </c>
      <c r="L220" s="22" t="s">
        <v>30</v>
      </c>
      <c r="M220" s="22" t="s">
        <v>30</v>
      </c>
      <c r="N220" s="22" t="s">
        <v>30</v>
      </c>
      <c r="O220" s="22" t="s">
        <v>30</v>
      </c>
      <c r="P220" s="22">
        <v>500</v>
      </c>
      <c r="Q220" s="22">
        <v>70</v>
      </c>
      <c r="R220" s="22" t="s">
        <v>2823</v>
      </c>
      <c r="S220" s="14" t="str">
        <f t="shared" si="3"/>
        <v/>
      </c>
    </row>
    <row r="221" spans="1:19" ht="14.5" hidden="1" x14ac:dyDescent="0.35">
      <c r="A221" s="22" t="s">
        <v>1390</v>
      </c>
      <c r="B221" s="22" t="str">
        <f>INDEX('Plant data'!D:D,MATCH($A221,'Plant data'!$A:$A,0))</f>
        <v>Gegu</v>
      </c>
      <c r="C221" s="22" t="str">
        <f>INDEX('Plant data'!E:E,MATCH($A221,'Plant data'!$A:$A,0))</f>
        <v>Tianjin</v>
      </c>
      <c r="D221" s="22" t="str">
        <f>INDEX('Plant data'!F:F,MATCH($A221,'Plant data'!$A:$A,0))</f>
        <v>China</v>
      </c>
      <c r="E221" s="22" t="s">
        <v>9084</v>
      </c>
      <c r="F221" s="22" t="s">
        <v>8871</v>
      </c>
      <c r="G221" s="24" t="s">
        <v>1392</v>
      </c>
      <c r="H221" s="22" t="s">
        <v>313</v>
      </c>
      <c r="I221" s="22" t="s">
        <v>30</v>
      </c>
      <c r="J221" s="22" t="s">
        <v>30</v>
      </c>
      <c r="K221" s="22" t="s">
        <v>30</v>
      </c>
      <c r="L221" s="22" t="s">
        <v>30</v>
      </c>
      <c r="M221" s="22" t="s">
        <v>30</v>
      </c>
      <c r="N221" s="22" t="s">
        <v>30</v>
      </c>
      <c r="O221" s="22" t="s">
        <v>30</v>
      </c>
      <c r="P221" s="22">
        <v>750</v>
      </c>
      <c r="Q221" s="22">
        <v>100</v>
      </c>
      <c r="R221" s="22" t="s">
        <v>2823</v>
      </c>
      <c r="S221" s="14" t="str">
        <f t="shared" si="3"/>
        <v/>
      </c>
    </row>
    <row r="222" spans="1:19" ht="14.5" hidden="1" x14ac:dyDescent="0.35">
      <c r="A222" s="22" t="s">
        <v>1424</v>
      </c>
      <c r="B222" s="22" t="str">
        <f>INDEX('Plant data'!D:D,MATCH($A222,'Plant data'!$A:$A,0))</f>
        <v>Ürümqi</v>
      </c>
      <c r="C222" s="22" t="str">
        <f>INDEX('Plant data'!E:E,MATCH($A222,'Plant data'!$A:$A,0))</f>
        <v>Xinjiang</v>
      </c>
      <c r="D222" s="22" t="str">
        <f>INDEX('Plant data'!F:F,MATCH($A222,'Plant data'!$A:$A,0))</f>
        <v>China</v>
      </c>
      <c r="E222" s="22" t="s">
        <v>9085</v>
      </c>
      <c r="F222" s="22" t="s">
        <v>8855</v>
      </c>
      <c r="G222" s="24" t="s">
        <v>1426</v>
      </c>
      <c r="H222" s="22" t="s">
        <v>29</v>
      </c>
      <c r="I222" s="22" t="s">
        <v>30</v>
      </c>
      <c r="J222" s="22" t="s">
        <v>30</v>
      </c>
      <c r="K222" s="22" t="s">
        <v>30</v>
      </c>
      <c r="L222" s="22" t="s">
        <v>30</v>
      </c>
      <c r="M222" s="22" t="s">
        <v>30</v>
      </c>
      <c r="N222" s="22" t="s">
        <v>30</v>
      </c>
      <c r="O222" s="22" t="s">
        <v>30</v>
      </c>
      <c r="P222" s="22">
        <v>450</v>
      </c>
      <c r="Q222" s="22">
        <v>70</v>
      </c>
      <c r="R222" s="22" t="s">
        <v>2823</v>
      </c>
      <c r="S222" s="14" t="str">
        <f t="shared" si="3"/>
        <v/>
      </c>
    </row>
    <row r="223" spans="1:19" ht="14.5" hidden="1" x14ac:dyDescent="0.35">
      <c r="A223" s="22" t="s">
        <v>1436</v>
      </c>
      <c r="B223" s="22" t="str">
        <f>INDEX('Plant data'!D:D,MATCH($A223,'Plant data'!$A:$A,0))</f>
        <v>unknown</v>
      </c>
      <c r="C223" s="22" t="str">
        <f>INDEX('Plant data'!E:E,MATCH($A223,'Plant data'!$A:$A,0))</f>
        <v>Xinjiang</v>
      </c>
      <c r="D223" s="22" t="str">
        <f>INDEX('Plant data'!F:F,MATCH($A223,'Plant data'!$A:$A,0))</f>
        <v>China</v>
      </c>
      <c r="E223" s="22" t="s">
        <v>9086</v>
      </c>
      <c r="F223" s="22" t="s">
        <v>8855</v>
      </c>
      <c r="G223" s="24" t="s">
        <v>1438</v>
      </c>
      <c r="H223" s="22" t="s">
        <v>313</v>
      </c>
      <c r="I223" s="27">
        <v>44978</v>
      </c>
      <c r="J223" s="22" t="s">
        <v>30</v>
      </c>
      <c r="K223" s="22" t="s">
        <v>30</v>
      </c>
      <c r="L223" s="22" t="s">
        <v>30</v>
      </c>
      <c r="M223" s="22" t="s">
        <v>30</v>
      </c>
      <c r="N223" s="22" t="s">
        <v>30</v>
      </c>
      <c r="O223" s="22" t="s">
        <v>30</v>
      </c>
      <c r="P223" s="22">
        <v>750</v>
      </c>
      <c r="Q223" s="22">
        <v>100</v>
      </c>
      <c r="R223" s="22" t="s">
        <v>30</v>
      </c>
      <c r="S223" s="14" t="str">
        <f t="shared" si="3"/>
        <v/>
      </c>
    </row>
    <row r="224" spans="1:19" ht="14.5" hidden="1" x14ac:dyDescent="0.35">
      <c r="A224" s="22" t="s">
        <v>6440</v>
      </c>
      <c r="B224" s="22" t="str">
        <f>INDEX('Plant data'!D:D,MATCH($A224,'Plant data'!$A:$A,0))</f>
        <v>Dafeng</v>
      </c>
      <c r="C224" s="22" t="str">
        <f>INDEX('Plant data'!E:E,MATCH($A224,'Plant data'!$A:$A,0))</f>
        <v>Xinjiang</v>
      </c>
      <c r="D224" s="22" t="str">
        <f>INDEX('Plant data'!F:F,MATCH($A224,'Plant data'!$A:$A,0))</f>
        <v>China</v>
      </c>
      <c r="E224" s="22" t="s">
        <v>9087</v>
      </c>
      <c r="F224" s="22" t="s">
        <v>8855</v>
      </c>
      <c r="G224" s="24" t="s">
        <v>6443</v>
      </c>
      <c r="H224" s="22" t="s">
        <v>190</v>
      </c>
      <c r="I224" s="22" t="s">
        <v>30</v>
      </c>
      <c r="J224" s="22" t="s">
        <v>30</v>
      </c>
      <c r="K224" s="22" t="s">
        <v>30</v>
      </c>
      <c r="L224" s="22" t="s">
        <v>30</v>
      </c>
      <c r="M224" s="27">
        <v>44522</v>
      </c>
      <c r="N224" s="22" t="s">
        <v>30</v>
      </c>
      <c r="O224" s="22">
        <v>2023</v>
      </c>
      <c r="P224" s="22">
        <v>575</v>
      </c>
      <c r="Q224" s="22">
        <v>75</v>
      </c>
      <c r="R224" s="22" t="s">
        <v>2823</v>
      </c>
      <c r="S224" s="14" t="str">
        <f t="shared" si="3"/>
        <v/>
      </c>
    </row>
    <row r="225" spans="1:19" ht="14.5" hidden="1" x14ac:dyDescent="0.35">
      <c r="A225" s="22" t="s">
        <v>6440</v>
      </c>
      <c r="B225" s="22" t="str">
        <f>INDEX('Plant data'!D:D,MATCH($A225,'Plant data'!$A:$A,0))</f>
        <v>Dafeng</v>
      </c>
      <c r="C225" s="22" t="str">
        <f>INDEX('Plant data'!E:E,MATCH($A225,'Plant data'!$A:$A,0))</f>
        <v>Xinjiang</v>
      </c>
      <c r="D225" s="22" t="str">
        <f>INDEX('Plant data'!F:F,MATCH($A225,'Plant data'!$A:$A,0))</f>
        <v>China</v>
      </c>
      <c r="E225" s="22" t="s">
        <v>9088</v>
      </c>
      <c r="F225" s="22" t="s">
        <v>8871</v>
      </c>
      <c r="G225" s="24" t="s">
        <v>6443</v>
      </c>
      <c r="H225" s="22" t="s">
        <v>190</v>
      </c>
      <c r="I225" s="22" t="s">
        <v>30</v>
      </c>
      <c r="J225" s="22" t="s">
        <v>30</v>
      </c>
      <c r="K225" s="22" t="s">
        <v>30</v>
      </c>
      <c r="L225" s="22" t="s">
        <v>30</v>
      </c>
      <c r="M225" s="27">
        <v>44522</v>
      </c>
      <c r="N225" s="22" t="s">
        <v>30</v>
      </c>
      <c r="O225" s="22">
        <v>2023</v>
      </c>
      <c r="P225" s="22">
        <v>575</v>
      </c>
      <c r="Q225" s="22">
        <v>75</v>
      </c>
      <c r="R225" s="22" t="s">
        <v>2823</v>
      </c>
      <c r="S225" s="14" t="str">
        <f t="shared" si="3"/>
        <v/>
      </c>
    </row>
    <row r="226" spans="1:19" ht="14.5" hidden="1" x14ac:dyDescent="0.35">
      <c r="A226" s="22" t="s">
        <v>6440</v>
      </c>
      <c r="B226" s="22" t="str">
        <f>INDEX('Plant data'!D:D,MATCH($A226,'Plant data'!$A:$A,0))</f>
        <v>Dafeng</v>
      </c>
      <c r="C226" s="22" t="str">
        <f>INDEX('Plant data'!E:E,MATCH($A226,'Plant data'!$A:$A,0))</f>
        <v>Xinjiang</v>
      </c>
      <c r="D226" s="22" t="str">
        <f>INDEX('Plant data'!F:F,MATCH($A226,'Plant data'!$A:$A,0))</f>
        <v>China</v>
      </c>
      <c r="E226" s="22" t="s">
        <v>9089</v>
      </c>
      <c r="F226" s="22" t="s">
        <v>8941</v>
      </c>
      <c r="G226" s="24" t="s">
        <v>6443</v>
      </c>
      <c r="H226" s="22" t="s">
        <v>29</v>
      </c>
      <c r="I226" s="27">
        <v>44522</v>
      </c>
      <c r="J226" s="26">
        <v>44713</v>
      </c>
      <c r="K226" s="22">
        <v>2023</v>
      </c>
      <c r="L226" s="22">
        <v>2</v>
      </c>
      <c r="M226" s="22" t="s">
        <v>30</v>
      </c>
      <c r="N226" s="22" t="s">
        <v>30</v>
      </c>
      <c r="O226" s="22" t="s">
        <v>30</v>
      </c>
      <c r="P226" s="22">
        <v>400</v>
      </c>
      <c r="Q226" s="22">
        <v>120</v>
      </c>
      <c r="R226" s="22" t="s">
        <v>2823</v>
      </c>
      <c r="S226" s="14">
        <f t="shared" si="3"/>
        <v>2063</v>
      </c>
    </row>
    <row r="227" spans="1:19" ht="14.5" hidden="1" x14ac:dyDescent="0.35">
      <c r="A227" s="22" t="s">
        <v>1481</v>
      </c>
      <c r="B227" s="22" t="str">
        <f>INDEX('Plant data'!D:D,MATCH($A227,'Plant data'!$A:$A,0))</f>
        <v>Jinshan</v>
      </c>
      <c r="C227" s="22" t="str">
        <f>INDEX('Plant data'!E:E,MATCH($A227,'Plant data'!$A:$A,0))</f>
        <v>Yunnan</v>
      </c>
      <c r="D227" s="22" t="str">
        <f>INDEX('Plant data'!F:F,MATCH($A227,'Plant data'!$A:$A,0))</f>
        <v>China</v>
      </c>
      <c r="E227" s="22" t="s">
        <v>9090</v>
      </c>
      <c r="F227" s="22" t="s">
        <v>8949</v>
      </c>
      <c r="G227" s="24" t="s">
        <v>1483</v>
      </c>
      <c r="H227" s="22" t="s">
        <v>313</v>
      </c>
      <c r="I227" s="27">
        <v>43080</v>
      </c>
      <c r="J227" s="22" t="s">
        <v>30</v>
      </c>
      <c r="K227" s="22" t="s">
        <v>30</v>
      </c>
      <c r="L227" s="22" t="s">
        <v>30</v>
      </c>
      <c r="M227" s="22" t="s">
        <v>30</v>
      </c>
      <c r="N227" s="22" t="s">
        <v>30</v>
      </c>
      <c r="O227" s="22" t="s">
        <v>30</v>
      </c>
      <c r="P227" s="22">
        <v>1040</v>
      </c>
      <c r="Q227" s="22">
        <v>100</v>
      </c>
      <c r="R227" s="22" t="s">
        <v>30</v>
      </c>
      <c r="S227" s="14" t="str">
        <f t="shared" si="3"/>
        <v/>
      </c>
    </row>
    <row r="228" spans="1:19" ht="14.5" hidden="1" x14ac:dyDescent="0.35">
      <c r="A228" s="22" t="s">
        <v>1481</v>
      </c>
      <c r="B228" s="22" t="str">
        <f>INDEX('Plant data'!D:D,MATCH($A228,'Plant data'!$A:$A,0))</f>
        <v>Jinshan</v>
      </c>
      <c r="C228" s="22" t="str">
        <f>INDEX('Plant data'!E:E,MATCH($A228,'Plant data'!$A:$A,0))</f>
        <v>Yunnan</v>
      </c>
      <c r="D228" s="22" t="str">
        <f>INDEX('Plant data'!F:F,MATCH($A228,'Plant data'!$A:$A,0))</f>
        <v>China</v>
      </c>
      <c r="E228" s="22" t="s">
        <v>9091</v>
      </c>
      <c r="F228" s="22" t="s">
        <v>8962</v>
      </c>
      <c r="G228" s="24" t="s">
        <v>1483</v>
      </c>
      <c r="H228" s="22" t="s">
        <v>313</v>
      </c>
      <c r="I228" s="27">
        <v>43080</v>
      </c>
      <c r="J228" s="22" t="s">
        <v>30</v>
      </c>
      <c r="K228" s="22" t="s">
        <v>30</v>
      </c>
      <c r="L228" s="22" t="s">
        <v>30</v>
      </c>
      <c r="M228" s="22" t="s">
        <v>30</v>
      </c>
      <c r="N228" s="22" t="s">
        <v>30</v>
      </c>
      <c r="O228" s="22" t="s">
        <v>30</v>
      </c>
      <c r="P228" s="22">
        <v>730</v>
      </c>
      <c r="Q228" s="22">
        <v>70</v>
      </c>
      <c r="R228" s="22" t="s">
        <v>30</v>
      </c>
      <c r="S228" s="14" t="str">
        <f t="shared" si="3"/>
        <v/>
      </c>
    </row>
    <row r="229" spans="1:19" ht="14.5" hidden="1" x14ac:dyDescent="0.35">
      <c r="A229" s="22" t="s">
        <v>6488</v>
      </c>
      <c r="B229" s="22" t="str">
        <f>INDEX('Plant data'!D:D,MATCH($A229,'Plant data'!$A:$A,0))</f>
        <v>unknown</v>
      </c>
      <c r="C229" s="22" t="str">
        <f>INDEX('Plant data'!E:E,MATCH($A229,'Plant data'!$A:$A,0))</f>
        <v>Yunnan</v>
      </c>
      <c r="D229" s="22" t="str">
        <f>INDEX('Plant data'!F:F,MATCH($A229,'Plant data'!$A:$A,0))</f>
        <v>China</v>
      </c>
      <c r="E229" s="22" t="s">
        <v>9092</v>
      </c>
      <c r="F229" s="22" t="s">
        <v>8855</v>
      </c>
      <c r="G229" s="24" t="s">
        <v>6491</v>
      </c>
      <c r="H229" s="22" t="s">
        <v>29</v>
      </c>
      <c r="I229" s="22" t="s">
        <v>30</v>
      </c>
      <c r="J229" s="22" t="s">
        <v>30</v>
      </c>
      <c r="K229" s="22">
        <v>2020</v>
      </c>
      <c r="L229" s="22">
        <v>5</v>
      </c>
      <c r="M229" s="22" t="s">
        <v>30</v>
      </c>
      <c r="N229" s="22" t="s">
        <v>30</v>
      </c>
      <c r="O229" s="22" t="s">
        <v>30</v>
      </c>
      <c r="P229" s="22">
        <v>400</v>
      </c>
      <c r="Q229" s="22">
        <v>50</v>
      </c>
      <c r="R229" s="22" t="s">
        <v>2823</v>
      </c>
      <c r="S229" s="14">
        <f t="shared" si="3"/>
        <v>2060</v>
      </c>
    </row>
    <row r="230" spans="1:19" ht="14.5" hidden="1" x14ac:dyDescent="0.35">
      <c r="A230" s="22" t="s">
        <v>6488</v>
      </c>
      <c r="B230" s="22" t="str">
        <f>INDEX('Plant data'!D:D,MATCH($A230,'Plant data'!$A:$A,0))</f>
        <v>unknown</v>
      </c>
      <c r="C230" s="22" t="str">
        <f>INDEX('Plant data'!E:E,MATCH($A230,'Plant data'!$A:$A,0))</f>
        <v>Yunnan</v>
      </c>
      <c r="D230" s="22" t="str">
        <f>INDEX('Plant data'!F:F,MATCH($A230,'Plant data'!$A:$A,0))</f>
        <v>China</v>
      </c>
      <c r="E230" s="22" t="s">
        <v>9093</v>
      </c>
      <c r="F230" s="22" t="s">
        <v>8871</v>
      </c>
      <c r="G230" s="24" t="s">
        <v>6491</v>
      </c>
      <c r="H230" s="22" t="s">
        <v>29</v>
      </c>
      <c r="I230" s="22" t="s">
        <v>30</v>
      </c>
      <c r="J230" s="22" t="s">
        <v>30</v>
      </c>
      <c r="K230" s="22">
        <v>2020</v>
      </c>
      <c r="L230" s="22">
        <v>5</v>
      </c>
      <c r="M230" s="22" t="s">
        <v>30</v>
      </c>
      <c r="N230" s="22" t="s">
        <v>30</v>
      </c>
      <c r="O230" s="22" t="s">
        <v>30</v>
      </c>
      <c r="P230" s="22">
        <v>1000</v>
      </c>
      <c r="Q230" s="22">
        <v>100</v>
      </c>
      <c r="R230" s="22" t="s">
        <v>2823</v>
      </c>
      <c r="S230" s="14">
        <f t="shared" si="3"/>
        <v>2060</v>
      </c>
    </row>
    <row r="231" spans="1:19" ht="14.5" hidden="1" x14ac:dyDescent="0.35">
      <c r="A231" s="22" t="s">
        <v>1524</v>
      </c>
      <c r="B231" s="22" t="str">
        <f>INDEX('Plant data'!D:D,MATCH($A231,'Plant data'!$A:$A,0))</f>
        <v>unknown</v>
      </c>
      <c r="C231" s="22" t="str">
        <f>INDEX('Plant data'!E:E,MATCH($A231,'Plant data'!$A:$A,0))</f>
        <v>Jiangsu</v>
      </c>
      <c r="D231" s="22" t="str">
        <f>INDEX('Plant data'!F:F,MATCH($A231,'Plant data'!$A:$A,0))</f>
        <v>China</v>
      </c>
      <c r="E231" s="22" t="s">
        <v>9094</v>
      </c>
      <c r="F231" s="22" t="s">
        <v>8855</v>
      </c>
      <c r="G231" s="24" t="s">
        <v>1526</v>
      </c>
      <c r="H231" s="22" t="s">
        <v>40</v>
      </c>
      <c r="I231" s="22" t="s">
        <v>30</v>
      </c>
      <c r="J231" s="22" t="s">
        <v>30</v>
      </c>
      <c r="K231" s="22" t="s">
        <v>30</v>
      </c>
      <c r="L231" s="22" t="s">
        <v>30</v>
      </c>
      <c r="M231" s="27">
        <v>45089</v>
      </c>
      <c r="N231" s="22" t="s">
        <v>30</v>
      </c>
      <c r="O231" s="22" t="s">
        <v>30</v>
      </c>
      <c r="P231" s="22">
        <v>790</v>
      </c>
      <c r="Q231" s="22">
        <v>70</v>
      </c>
      <c r="R231" s="22" t="s">
        <v>2823</v>
      </c>
      <c r="S231" s="14" t="str">
        <f t="shared" si="3"/>
        <v/>
      </c>
    </row>
    <row r="232" spans="1:19" ht="14.5" hidden="1" x14ac:dyDescent="0.35">
      <c r="A232" s="22" t="s">
        <v>1524</v>
      </c>
      <c r="B232" s="22" t="str">
        <f>INDEX('Plant data'!D:D,MATCH($A232,'Plant data'!$A:$A,0))</f>
        <v>unknown</v>
      </c>
      <c r="C232" s="22" t="str">
        <f>INDEX('Plant data'!E:E,MATCH($A232,'Plant data'!$A:$A,0))</f>
        <v>Jiangsu</v>
      </c>
      <c r="D232" s="22" t="str">
        <f>INDEX('Plant data'!F:F,MATCH($A232,'Plant data'!$A:$A,0))</f>
        <v>China</v>
      </c>
      <c r="E232" s="22" t="s">
        <v>9095</v>
      </c>
      <c r="F232" s="22" t="s">
        <v>8871</v>
      </c>
      <c r="G232" s="24" t="s">
        <v>1526</v>
      </c>
      <c r="H232" s="22" t="s">
        <v>313</v>
      </c>
      <c r="I232" s="27">
        <v>45089</v>
      </c>
      <c r="J232" s="22" t="s">
        <v>30</v>
      </c>
      <c r="K232" s="22" t="s">
        <v>30</v>
      </c>
      <c r="L232" s="22" t="s">
        <v>30</v>
      </c>
      <c r="M232" s="22" t="s">
        <v>30</v>
      </c>
      <c r="N232" s="22" t="s">
        <v>30</v>
      </c>
      <c r="O232" s="22" t="s">
        <v>30</v>
      </c>
      <c r="P232" s="22">
        <v>750</v>
      </c>
      <c r="Q232" s="22">
        <v>100</v>
      </c>
      <c r="R232" s="22" t="s">
        <v>2823</v>
      </c>
      <c r="S232" s="14" t="str">
        <f t="shared" si="3"/>
        <v/>
      </c>
    </row>
    <row r="233" spans="1:19" ht="14.5" hidden="1" x14ac:dyDescent="0.35">
      <c r="A233" s="22" t="s">
        <v>1535</v>
      </c>
      <c r="B233" s="22" t="str">
        <f>INDEX('Plant data'!D:D,MATCH($A233,'Plant data'!$A:$A,0))</f>
        <v>Rizhao</v>
      </c>
      <c r="C233" s="22" t="str">
        <f>INDEX('Plant data'!E:E,MATCH($A233,'Plant data'!$A:$A,0))</f>
        <v>Shandong</v>
      </c>
      <c r="D233" s="22" t="str">
        <f>INDEX('Plant data'!F:F,MATCH($A233,'Plant data'!$A:$A,0))</f>
        <v>China</v>
      </c>
      <c r="E233" s="22" t="s">
        <v>9096</v>
      </c>
      <c r="F233" s="22" t="s">
        <v>8855</v>
      </c>
      <c r="G233" s="24" t="s">
        <v>1537</v>
      </c>
      <c r="H233" s="22" t="s">
        <v>313</v>
      </c>
      <c r="I233" s="26">
        <v>44562</v>
      </c>
      <c r="J233" s="22" t="s">
        <v>30</v>
      </c>
      <c r="K233" s="22" t="s">
        <v>30</v>
      </c>
      <c r="L233" s="22" t="s">
        <v>30</v>
      </c>
      <c r="M233" s="22" t="s">
        <v>30</v>
      </c>
      <c r="N233" s="22" t="s">
        <v>30</v>
      </c>
      <c r="O233" s="22" t="s">
        <v>30</v>
      </c>
      <c r="P233" s="22">
        <v>1300</v>
      </c>
      <c r="Q233" s="22">
        <v>160</v>
      </c>
      <c r="R233" s="22" t="s">
        <v>2823</v>
      </c>
      <c r="S233" s="14" t="str">
        <f t="shared" si="3"/>
        <v/>
      </c>
    </row>
    <row r="234" spans="1:19" ht="14.5" hidden="1" x14ac:dyDescent="0.35">
      <c r="A234" s="22" t="s">
        <v>1544</v>
      </c>
      <c r="B234" s="22" t="str">
        <f>INDEX('Plant data'!D:D,MATCH($A234,'Plant data'!$A:$A,0))</f>
        <v>Ningde</v>
      </c>
      <c r="C234" s="22" t="str">
        <f>INDEX('Plant data'!E:E,MATCH($A234,'Plant data'!$A:$A,0))</f>
        <v>Fujian</v>
      </c>
      <c r="D234" s="22" t="str">
        <f>INDEX('Plant data'!F:F,MATCH($A234,'Plant data'!$A:$A,0))</f>
        <v>China</v>
      </c>
      <c r="E234" s="22" t="s">
        <v>9097</v>
      </c>
      <c r="F234" s="22" t="s">
        <v>8855</v>
      </c>
      <c r="G234" s="24" t="s">
        <v>1546</v>
      </c>
      <c r="H234" s="22" t="s">
        <v>29</v>
      </c>
      <c r="I234" s="22" t="s">
        <v>30</v>
      </c>
      <c r="J234" s="22">
        <v>2018</v>
      </c>
      <c r="K234" s="22">
        <v>2022</v>
      </c>
      <c r="L234" s="22">
        <v>3</v>
      </c>
      <c r="M234" s="22" t="s">
        <v>30</v>
      </c>
      <c r="N234" s="22" t="s">
        <v>30</v>
      </c>
      <c r="O234" s="22" t="s">
        <v>30</v>
      </c>
      <c r="P234" s="22">
        <v>863</v>
      </c>
      <c r="Q234" s="22">
        <v>115</v>
      </c>
      <c r="R234" s="22" t="s">
        <v>2823</v>
      </c>
      <c r="S234" s="14">
        <f t="shared" si="3"/>
        <v>2062</v>
      </c>
    </row>
    <row r="235" spans="1:19" ht="14.5" hidden="1" x14ac:dyDescent="0.35">
      <c r="A235" s="22" t="s">
        <v>1544</v>
      </c>
      <c r="B235" s="22" t="str">
        <f>INDEX('Plant data'!D:D,MATCH($A235,'Plant data'!$A:$A,0))</f>
        <v>Ningde</v>
      </c>
      <c r="C235" s="22" t="str">
        <f>INDEX('Plant data'!E:E,MATCH($A235,'Plant data'!$A:$A,0))</f>
        <v>Fujian</v>
      </c>
      <c r="D235" s="22" t="str">
        <f>INDEX('Plant data'!F:F,MATCH($A235,'Plant data'!$A:$A,0))</f>
        <v>China</v>
      </c>
      <c r="E235" s="22" t="s">
        <v>9098</v>
      </c>
      <c r="F235" s="22" t="s">
        <v>8871</v>
      </c>
      <c r="G235" s="24" t="s">
        <v>1546</v>
      </c>
      <c r="H235" s="22" t="s">
        <v>29</v>
      </c>
      <c r="I235" s="22" t="s">
        <v>30</v>
      </c>
      <c r="J235" s="22">
        <v>2018</v>
      </c>
      <c r="K235" s="22">
        <v>2022</v>
      </c>
      <c r="L235" s="22">
        <v>3</v>
      </c>
      <c r="M235" s="22" t="s">
        <v>30</v>
      </c>
      <c r="N235" s="22" t="s">
        <v>30</v>
      </c>
      <c r="O235" s="22" t="s">
        <v>30</v>
      </c>
      <c r="P235" s="22">
        <v>863</v>
      </c>
      <c r="Q235" s="22">
        <v>115</v>
      </c>
      <c r="R235" s="22" t="s">
        <v>2823</v>
      </c>
      <c r="S235" s="14">
        <f t="shared" si="3"/>
        <v>2062</v>
      </c>
    </row>
    <row r="236" spans="1:19" ht="14.5" hidden="1" x14ac:dyDescent="0.35">
      <c r="A236" s="22" t="s">
        <v>1547</v>
      </c>
      <c r="B236" s="22" t="str">
        <f>INDEX('Plant data'!D:D,MATCH($A236,'Plant data'!$A:$A,0))</f>
        <v>Tangshan</v>
      </c>
      <c r="C236" s="22" t="str">
        <f>INDEX('Plant data'!E:E,MATCH($A236,'Plant data'!$A:$A,0))</f>
        <v>Hebei</v>
      </c>
      <c r="D236" s="22" t="str">
        <f>INDEX('Plant data'!F:F,MATCH($A236,'Plant data'!$A:$A,0))</f>
        <v>China</v>
      </c>
      <c r="E236" s="22" t="s">
        <v>9099</v>
      </c>
      <c r="F236" s="22" t="s">
        <v>8855</v>
      </c>
      <c r="G236" s="24" t="s">
        <v>1549</v>
      </c>
      <c r="H236" s="22" t="s">
        <v>313</v>
      </c>
      <c r="I236" s="22">
        <v>2021</v>
      </c>
      <c r="J236" s="22" t="s">
        <v>30</v>
      </c>
      <c r="K236" s="22" t="s">
        <v>30</v>
      </c>
      <c r="L236" s="22" t="s">
        <v>30</v>
      </c>
      <c r="M236" s="22" t="s">
        <v>30</v>
      </c>
      <c r="N236" s="22" t="s">
        <v>30</v>
      </c>
      <c r="O236" s="22" t="s">
        <v>30</v>
      </c>
      <c r="P236" s="22">
        <v>900</v>
      </c>
      <c r="Q236" s="22">
        <v>120</v>
      </c>
      <c r="R236" s="22" t="s">
        <v>2823</v>
      </c>
      <c r="S236" s="14" t="str">
        <f t="shared" si="3"/>
        <v/>
      </c>
    </row>
    <row r="237" spans="1:19" ht="14.5" hidden="1" x14ac:dyDescent="0.35">
      <c r="A237" s="22" t="s">
        <v>1547</v>
      </c>
      <c r="B237" s="22" t="str">
        <f>INDEX('Plant data'!D:D,MATCH($A237,'Plant data'!$A:$A,0))</f>
        <v>Tangshan</v>
      </c>
      <c r="C237" s="22" t="str">
        <f>INDEX('Plant data'!E:E,MATCH($A237,'Plant data'!$A:$A,0))</f>
        <v>Hebei</v>
      </c>
      <c r="D237" s="22" t="str">
        <f>INDEX('Plant data'!F:F,MATCH($A237,'Plant data'!$A:$A,0))</f>
        <v>China</v>
      </c>
      <c r="E237" s="22" t="s">
        <v>9100</v>
      </c>
      <c r="F237" s="22" t="s">
        <v>8871</v>
      </c>
      <c r="G237" s="24" t="s">
        <v>1549</v>
      </c>
      <c r="H237" s="22" t="s">
        <v>313</v>
      </c>
      <c r="I237" s="22">
        <v>2021</v>
      </c>
      <c r="J237" s="22" t="s">
        <v>30</v>
      </c>
      <c r="K237" s="22" t="s">
        <v>30</v>
      </c>
      <c r="L237" s="22" t="s">
        <v>30</v>
      </c>
      <c r="M237" s="22" t="s">
        <v>30</v>
      </c>
      <c r="N237" s="22" t="s">
        <v>30</v>
      </c>
      <c r="O237" s="22" t="s">
        <v>30</v>
      </c>
      <c r="P237" s="22">
        <v>900</v>
      </c>
      <c r="Q237" s="22">
        <v>120</v>
      </c>
      <c r="R237" s="22" t="s">
        <v>2823</v>
      </c>
      <c r="S237" s="14" t="str">
        <f t="shared" si="3"/>
        <v/>
      </c>
    </row>
    <row r="238" spans="1:19" ht="14.5" hidden="1" x14ac:dyDescent="0.35">
      <c r="A238" s="22" t="s">
        <v>5577</v>
      </c>
      <c r="B238" s="22" t="str">
        <f>INDEX('Plant data'!D:D,MATCH($A238,'Plant data'!$A:$A,0))</f>
        <v>Shuangqiao</v>
      </c>
      <c r="C238" s="22" t="str">
        <f>INDEX('Plant data'!E:E,MATCH($A238,'Plant data'!$A:$A,0))</f>
        <v>Chongqing</v>
      </c>
      <c r="D238" s="22" t="str">
        <f>INDEX('Plant data'!F:F,MATCH($A238,'Plant data'!$A:$A,0))</f>
        <v>China</v>
      </c>
      <c r="E238" s="22" t="s">
        <v>9101</v>
      </c>
      <c r="F238" s="22" t="s">
        <v>8855</v>
      </c>
      <c r="G238" s="24" t="s">
        <v>5580</v>
      </c>
      <c r="H238" s="22" t="s">
        <v>40</v>
      </c>
      <c r="I238" s="22">
        <v>2017</v>
      </c>
      <c r="J238" s="22">
        <v>2018</v>
      </c>
      <c r="K238" s="22">
        <v>2018</v>
      </c>
      <c r="L238" s="22">
        <v>7</v>
      </c>
      <c r="M238" s="22">
        <v>2022</v>
      </c>
      <c r="N238" s="22" t="s">
        <v>30</v>
      </c>
      <c r="O238" s="22" t="s">
        <v>30</v>
      </c>
      <c r="P238" s="22">
        <v>505</v>
      </c>
      <c r="Q238" s="22">
        <v>70</v>
      </c>
      <c r="R238" s="22" t="s">
        <v>2823</v>
      </c>
      <c r="S238" s="14">
        <f t="shared" si="3"/>
        <v>2058</v>
      </c>
    </row>
    <row r="239" spans="1:19" ht="14.5" hidden="1" x14ac:dyDescent="0.35">
      <c r="A239" s="22" t="s">
        <v>5577</v>
      </c>
      <c r="B239" s="22" t="str">
        <f>INDEX('Plant data'!D:D,MATCH($A239,'Plant data'!$A:$A,0))</f>
        <v>Shuangqiao</v>
      </c>
      <c r="C239" s="22" t="str">
        <f>INDEX('Plant data'!E:E,MATCH($A239,'Plant data'!$A:$A,0))</f>
        <v>Chongqing</v>
      </c>
      <c r="D239" s="22" t="str">
        <f>INDEX('Plant data'!F:F,MATCH($A239,'Plant data'!$A:$A,0))</f>
        <v>China</v>
      </c>
      <c r="E239" s="22" t="s">
        <v>9102</v>
      </c>
      <c r="F239" s="22" t="s">
        <v>8871</v>
      </c>
      <c r="G239" s="24" t="s">
        <v>5580</v>
      </c>
      <c r="H239" s="22" t="s">
        <v>40</v>
      </c>
      <c r="I239" s="22">
        <v>2017</v>
      </c>
      <c r="J239" s="22">
        <v>2018</v>
      </c>
      <c r="K239" s="22">
        <v>2018</v>
      </c>
      <c r="L239" s="22">
        <v>7</v>
      </c>
      <c r="M239" s="22">
        <v>2022</v>
      </c>
      <c r="N239" s="22" t="s">
        <v>30</v>
      </c>
      <c r="O239" s="22" t="s">
        <v>30</v>
      </c>
      <c r="P239" s="22">
        <v>505</v>
      </c>
      <c r="Q239" s="22">
        <v>70</v>
      </c>
      <c r="R239" s="22" t="s">
        <v>2823</v>
      </c>
      <c r="S239" s="14">
        <f t="shared" si="3"/>
        <v>2058</v>
      </c>
    </row>
    <row r="240" spans="1:19" ht="14.5" hidden="1" x14ac:dyDescent="0.35">
      <c r="A240" s="22" t="s">
        <v>5577</v>
      </c>
      <c r="B240" s="22" t="str">
        <f>INDEX('Plant data'!D:D,MATCH($A240,'Plant data'!$A:$A,0))</f>
        <v>Shuangqiao</v>
      </c>
      <c r="C240" s="22" t="str">
        <f>INDEX('Plant data'!E:E,MATCH($A240,'Plant data'!$A:$A,0))</f>
        <v>Chongqing</v>
      </c>
      <c r="D240" s="22" t="str">
        <f>INDEX('Plant data'!F:F,MATCH($A240,'Plant data'!$A:$A,0))</f>
        <v>China</v>
      </c>
      <c r="E240" s="22" t="s">
        <v>9103</v>
      </c>
      <c r="F240" s="22" t="s">
        <v>8941</v>
      </c>
      <c r="G240" s="24" t="s">
        <v>5580</v>
      </c>
      <c r="H240" s="22" t="s">
        <v>224</v>
      </c>
      <c r="I240" s="22">
        <v>2022</v>
      </c>
      <c r="J240" s="28">
        <v>44866</v>
      </c>
      <c r="K240" s="22" t="s">
        <v>30</v>
      </c>
      <c r="L240" s="22" t="s">
        <v>30</v>
      </c>
      <c r="M240" s="22" t="s">
        <v>30</v>
      </c>
      <c r="N240" s="22" t="s">
        <v>30</v>
      </c>
      <c r="O240" s="22" t="s">
        <v>30</v>
      </c>
      <c r="P240" s="22">
        <v>1010</v>
      </c>
      <c r="Q240" s="22">
        <v>130</v>
      </c>
      <c r="R240" s="22" t="s">
        <v>2823</v>
      </c>
      <c r="S240" s="14" t="str">
        <f t="shared" si="3"/>
        <v/>
      </c>
    </row>
    <row r="241" spans="1:19" ht="14.5" hidden="1" x14ac:dyDescent="0.35">
      <c r="A241" s="22" t="s">
        <v>5675</v>
      </c>
      <c r="B241" s="22" t="str">
        <f>INDEX('Plant data'!D:D,MATCH($A241,'Plant data'!$A:$A,0))</f>
        <v>Yunfu</v>
      </c>
      <c r="C241" s="22" t="str">
        <f>INDEX('Plant data'!E:E,MATCH($A241,'Plant data'!$A:$A,0))</f>
        <v>Guangdong</v>
      </c>
      <c r="D241" s="22" t="str">
        <f>INDEX('Plant data'!F:F,MATCH($A241,'Plant data'!$A:$A,0))</f>
        <v>China</v>
      </c>
      <c r="E241" s="22" t="s">
        <v>9104</v>
      </c>
      <c r="F241" s="22" t="s">
        <v>9105</v>
      </c>
      <c r="G241" s="24" t="s">
        <v>5678</v>
      </c>
      <c r="H241" s="22" t="s">
        <v>29</v>
      </c>
      <c r="I241" s="22" t="s">
        <v>30</v>
      </c>
      <c r="J241" s="22" t="s">
        <v>30</v>
      </c>
      <c r="K241" s="22">
        <v>2021</v>
      </c>
      <c r="L241" s="22">
        <v>4</v>
      </c>
      <c r="M241" s="22" t="s">
        <v>30</v>
      </c>
      <c r="N241" s="22" t="s">
        <v>30</v>
      </c>
      <c r="O241" s="22" t="s">
        <v>30</v>
      </c>
      <c r="P241" s="22">
        <v>1200</v>
      </c>
      <c r="Q241" s="22">
        <v>150</v>
      </c>
      <c r="R241" s="22" t="s">
        <v>2823</v>
      </c>
      <c r="S241" s="14">
        <f t="shared" si="3"/>
        <v>2061</v>
      </c>
    </row>
    <row r="242" spans="1:19" ht="14.5" hidden="1" x14ac:dyDescent="0.35">
      <c r="A242" s="22" t="s">
        <v>5675</v>
      </c>
      <c r="B242" s="22" t="str">
        <f>INDEX('Plant data'!D:D,MATCH($A242,'Plant data'!$A:$A,0))</f>
        <v>Yunfu</v>
      </c>
      <c r="C242" s="22" t="str">
        <f>INDEX('Plant data'!E:E,MATCH($A242,'Plant data'!$A:$A,0))</f>
        <v>Guangdong</v>
      </c>
      <c r="D242" s="22" t="str">
        <f>INDEX('Plant data'!F:F,MATCH($A242,'Plant data'!$A:$A,0))</f>
        <v>China</v>
      </c>
      <c r="E242" s="22" t="s">
        <v>9106</v>
      </c>
      <c r="F242" s="22" t="s">
        <v>9000</v>
      </c>
      <c r="G242" s="24" t="s">
        <v>5678</v>
      </c>
      <c r="H242" s="22" t="s">
        <v>29</v>
      </c>
      <c r="I242" s="22" t="s">
        <v>30</v>
      </c>
      <c r="J242" s="22" t="s">
        <v>30</v>
      </c>
      <c r="K242" s="22">
        <v>2022</v>
      </c>
      <c r="L242" s="22">
        <v>3</v>
      </c>
      <c r="M242" s="22" t="s">
        <v>30</v>
      </c>
      <c r="N242" s="22" t="s">
        <v>30</v>
      </c>
      <c r="O242" s="22" t="s">
        <v>30</v>
      </c>
      <c r="P242" s="22">
        <v>1200</v>
      </c>
      <c r="Q242" s="22">
        <v>150</v>
      </c>
      <c r="R242" s="22" t="s">
        <v>2823</v>
      </c>
      <c r="S242" s="14">
        <f t="shared" si="3"/>
        <v>2062</v>
      </c>
    </row>
    <row r="243" spans="1:19" ht="14.5" hidden="1" x14ac:dyDescent="0.35">
      <c r="A243" s="22" t="s">
        <v>5675</v>
      </c>
      <c r="B243" s="22" t="str">
        <f>INDEX('Plant data'!D:D,MATCH($A243,'Plant data'!$A:$A,0))</f>
        <v>Yunfu</v>
      </c>
      <c r="C243" s="22" t="str">
        <f>INDEX('Plant data'!E:E,MATCH($A243,'Plant data'!$A:$A,0))</f>
        <v>Guangdong</v>
      </c>
      <c r="D243" s="22" t="str">
        <f>INDEX('Plant data'!F:F,MATCH($A243,'Plant data'!$A:$A,0))</f>
        <v>China</v>
      </c>
      <c r="E243" s="22" t="s">
        <v>9107</v>
      </c>
      <c r="F243" s="22" t="s">
        <v>9108</v>
      </c>
      <c r="G243" s="24" t="s">
        <v>5678</v>
      </c>
      <c r="H243" s="22" t="s">
        <v>224</v>
      </c>
      <c r="I243" s="22" t="s">
        <v>30</v>
      </c>
      <c r="J243" s="22">
        <v>2023</v>
      </c>
      <c r="K243" s="22" t="s">
        <v>30</v>
      </c>
      <c r="L243" s="22" t="s">
        <v>30</v>
      </c>
      <c r="M243" s="22" t="s">
        <v>30</v>
      </c>
      <c r="N243" s="22" t="s">
        <v>30</v>
      </c>
      <c r="O243" s="22" t="s">
        <v>30</v>
      </c>
      <c r="P243" s="22">
        <v>1200</v>
      </c>
      <c r="Q243" s="22">
        <v>150</v>
      </c>
      <c r="R243" s="22" t="s">
        <v>2823</v>
      </c>
      <c r="S243" s="14" t="str">
        <f t="shared" si="3"/>
        <v/>
      </c>
    </row>
    <row r="244" spans="1:19" ht="14.5" hidden="1" x14ac:dyDescent="0.35">
      <c r="A244" s="22" t="s">
        <v>6266</v>
      </c>
      <c r="B244" s="22" t="str">
        <f>INDEX('Plant data'!D:D,MATCH($A244,'Plant data'!$A:$A,0))</f>
        <v>unknown</v>
      </c>
      <c r="C244" s="22" t="str">
        <f>INDEX('Plant data'!E:E,MATCH($A244,'Plant data'!$A:$A,0))</f>
        <v>Sichuan</v>
      </c>
      <c r="D244" s="22" t="str">
        <f>INDEX('Plant data'!F:F,MATCH($A244,'Plant data'!$A:$A,0))</f>
        <v>China</v>
      </c>
      <c r="E244" s="22" t="s">
        <v>9109</v>
      </c>
      <c r="F244" s="22" t="s">
        <v>8855</v>
      </c>
      <c r="G244" s="24" t="s">
        <v>6269</v>
      </c>
      <c r="H244" s="22" t="s">
        <v>29</v>
      </c>
      <c r="I244" s="22" t="s">
        <v>30</v>
      </c>
      <c r="J244" s="22" t="s">
        <v>30</v>
      </c>
      <c r="K244" s="22" t="s">
        <v>30</v>
      </c>
      <c r="L244" s="22" t="s">
        <v>30</v>
      </c>
      <c r="M244" s="22" t="s">
        <v>30</v>
      </c>
      <c r="N244" s="22" t="s">
        <v>30</v>
      </c>
      <c r="O244" s="22" t="s">
        <v>30</v>
      </c>
      <c r="P244" s="22">
        <v>500</v>
      </c>
      <c r="Q244" s="22">
        <v>50</v>
      </c>
      <c r="R244" s="22" t="s">
        <v>2823</v>
      </c>
      <c r="S244" s="14" t="str">
        <f t="shared" si="3"/>
        <v/>
      </c>
    </row>
    <row r="245" spans="1:19" ht="14.5" hidden="1" x14ac:dyDescent="0.35">
      <c r="A245" s="22" t="s">
        <v>6266</v>
      </c>
      <c r="B245" s="22" t="str">
        <f>INDEX('Plant data'!D:D,MATCH($A245,'Plant data'!$A:$A,0))</f>
        <v>unknown</v>
      </c>
      <c r="C245" s="22" t="str">
        <f>INDEX('Plant data'!E:E,MATCH($A245,'Plant data'!$A:$A,0))</f>
        <v>Sichuan</v>
      </c>
      <c r="D245" s="22" t="str">
        <f>INDEX('Plant data'!F:F,MATCH($A245,'Plant data'!$A:$A,0))</f>
        <v>China</v>
      </c>
      <c r="E245" s="22" t="s">
        <v>9110</v>
      </c>
      <c r="F245" s="22" t="s">
        <v>8871</v>
      </c>
      <c r="G245" s="24" t="s">
        <v>6269</v>
      </c>
      <c r="H245" s="22" t="s">
        <v>29</v>
      </c>
      <c r="I245" s="22" t="s">
        <v>30</v>
      </c>
      <c r="J245" s="22" t="s">
        <v>30</v>
      </c>
      <c r="K245" s="22" t="s">
        <v>30</v>
      </c>
      <c r="L245" s="22" t="s">
        <v>30</v>
      </c>
      <c r="M245" s="22" t="s">
        <v>30</v>
      </c>
      <c r="N245" s="22" t="s">
        <v>30</v>
      </c>
      <c r="O245" s="22" t="s">
        <v>30</v>
      </c>
      <c r="P245" s="22">
        <v>1000</v>
      </c>
      <c r="Q245" s="22">
        <v>100</v>
      </c>
      <c r="R245" s="22" t="s">
        <v>2823</v>
      </c>
      <c r="S245" s="14" t="str">
        <f t="shared" si="3"/>
        <v/>
      </c>
    </row>
    <row r="246" spans="1:19" ht="14.5" hidden="1" x14ac:dyDescent="0.35">
      <c r="A246" s="22" t="s">
        <v>1563</v>
      </c>
      <c r="B246" s="22" t="str">
        <f>INDEX('Plant data'!D:D,MATCH($A246,'Plant data'!$A:$A,0))</f>
        <v>Yangwu</v>
      </c>
      <c r="C246" s="22" t="str">
        <f>INDEX('Plant data'!E:E,MATCH($A246,'Plant data'!$A:$A,0))</f>
        <v>Yunnan</v>
      </c>
      <c r="D246" s="22" t="str">
        <f>INDEX('Plant data'!F:F,MATCH($A246,'Plant data'!$A:$A,0))</f>
        <v>China</v>
      </c>
      <c r="E246" s="22" t="s">
        <v>9111</v>
      </c>
      <c r="F246" s="22" t="s">
        <v>8855</v>
      </c>
      <c r="G246" s="24" t="s">
        <v>1565</v>
      </c>
      <c r="H246" s="22" t="s">
        <v>29</v>
      </c>
      <c r="I246" s="27">
        <v>43693</v>
      </c>
      <c r="J246" s="22" t="s">
        <v>30</v>
      </c>
      <c r="K246" s="22">
        <v>2023</v>
      </c>
      <c r="L246" s="22">
        <v>2</v>
      </c>
      <c r="M246" s="22" t="s">
        <v>30</v>
      </c>
      <c r="N246" s="22" t="s">
        <v>30</v>
      </c>
      <c r="O246" s="22" t="s">
        <v>30</v>
      </c>
      <c r="P246" s="22">
        <v>380</v>
      </c>
      <c r="Q246" s="22">
        <v>52</v>
      </c>
      <c r="R246" s="22" t="s">
        <v>2823</v>
      </c>
      <c r="S246" s="14">
        <f t="shared" si="3"/>
        <v>2063</v>
      </c>
    </row>
    <row r="247" spans="1:19" ht="14.5" hidden="1" x14ac:dyDescent="0.35">
      <c r="A247" s="22" t="s">
        <v>6223</v>
      </c>
      <c r="B247" s="22" t="str">
        <f>INDEX('Plant data'!D:D,MATCH($A247,'Plant data'!$A:$A,0))</f>
        <v>Shijiazhuang</v>
      </c>
      <c r="C247" s="22" t="str">
        <f>INDEX('Plant data'!E:E,MATCH($A247,'Plant data'!$A:$A,0))</f>
        <v>Hebei</v>
      </c>
      <c r="D247" s="22" t="str">
        <f>INDEX('Plant data'!F:F,MATCH($A247,'Plant data'!$A:$A,0))</f>
        <v>China</v>
      </c>
      <c r="E247" s="22" t="s">
        <v>9112</v>
      </c>
      <c r="F247" s="22" t="s">
        <v>8855</v>
      </c>
      <c r="G247" s="24" t="s">
        <v>6225</v>
      </c>
      <c r="H247" s="22" t="s">
        <v>29</v>
      </c>
      <c r="I247" s="22" t="s">
        <v>30</v>
      </c>
      <c r="J247" s="27">
        <v>43461</v>
      </c>
      <c r="K247" s="22">
        <v>2020</v>
      </c>
      <c r="L247" s="22">
        <v>5</v>
      </c>
      <c r="M247" s="22" t="s">
        <v>30</v>
      </c>
      <c r="N247" s="22" t="s">
        <v>30</v>
      </c>
      <c r="O247" s="22" t="s">
        <v>30</v>
      </c>
      <c r="P247" s="22">
        <v>1000</v>
      </c>
      <c r="Q247" s="22">
        <v>130</v>
      </c>
      <c r="R247" s="22" t="s">
        <v>2823</v>
      </c>
      <c r="S247" s="14">
        <f t="shared" si="3"/>
        <v>2060</v>
      </c>
    </row>
    <row r="248" spans="1:19" ht="14.5" hidden="1" x14ac:dyDescent="0.35">
      <c r="A248" s="22" t="s">
        <v>6223</v>
      </c>
      <c r="B248" s="22" t="str">
        <f>INDEX('Plant data'!D:D,MATCH($A248,'Plant data'!$A:$A,0))</f>
        <v>Shijiazhuang</v>
      </c>
      <c r="C248" s="22" t="str">
        <f>INDEX('Plant data'!E:E,MATCH($A248,'Plant data'!$A:$A,0))</f>
        <v>Hebei</v>
      </c>
      <c r="D248" s="22" t="str">
        <f>INDEX('Plant data'!F:F,MATCH($A248,'Plant data'!$A:$A,0))</f>
        <v>China</v>
      </c>
      <c r="E248" s="22" t="s">
        <v>9113</v>
      </c>
      <c r="F248" s="22" t="s">
        <v>8871</v>
      </c>
      <c r="G248" s="24" t="s">
        <v>6225</v>
      </c>
      <c r="H248" s="22" t="s">
        <v>29</v>
      </c>
      <c r="I248" s="22" t="s">
        <v>30</v>
      </c>
      <c r="J248" s="27">
        <v>43461</v>
      </c>
      <c r="K248" s="22">
        <v>2020</v>
      </c>
      <c r="L248" s="22">
        <v>5</v>
      </c>
      <c r="M248" s="22" t="s">
        <v>30</v>
      </c>
      <c r="N248" s="22" t="s">
        <v>30</v>
      </c>
      <c r="O248" s="22" t="s">
        <v>30</v>
      </c>
      <c r="P248" s="22">
        <v>1000</v>
      </c>
      <c r="Q248" s="22">
        <v>130</v>
      </c>
      <c r="R248" s="22" t="s">
        <v>2823</v>
      </c>
      <c r="S248" s="14">
        <f t="shared" si="3"/>
        <v>2060</v>
      </c>
    </row>
    <row r="249" spans="1:19" ht="14.5" hidden="1" x14ac:dyDescent="0.35">
      <c r="A249" s="22" t="s">
        <v>5551</v>
      </c>
      <c r="B249" s="22" t="str">
        <f>INDEX('Plant data'!D:D,MATCH($A249,'Plant data'!$A:$A,0))</f>
        <v>unknown</v>
      </c>
      <c r="C249" s="22" t="str">
        <f>INDEX('Plant data'!E:E,MATCH($A249,'Plant data'!$A:$A,0))</f>
        <v>Sichuan</v>
      </c>
      <c r="D249" s="22" t="str">
        <f>INDEX('Plant data'!F:F,MATCH($A249,'Plant data'!$A:$A,0))</f>
        <v>China</v>
      </c>
      <c r="E249" s="22" t="s">
        <v>9114</v>
      </c>
      <c r="F249" s="22" t="s">
        <v>8855</v>
      </c>
      <c r="G249" s="24" t="s">
        <v>5554</v>
      </c>
      <c r="H249" s="22" t="s">
        <v>190</v>
      </c>
      <c r="I249" s="22" t="s">
        <v>30</v>
      </c>
      <c r="J249" s="22" t="s">
        <v>30</v>
      </c>
      <c r="K249" s="22" t="s">
        <v>30</v>
      </c>
      <c r="L249" s="22" t="s">
        <v>30</v>
      </c>
      <c r="M249" s="27">
        <v>43075</v>
      </c>
      <c r="N249" s="22" t="s">
        <v>30</v>
      </c>
      <c r="O249" s="27">
        <v>43647</v>
      </c>
      <c r="P249" s="22">
        <v>400</v>
      </c>
      <c r="Q249" s="22">
        <v>40</v>
      </c>
      <c r="R249" s="22" t="s">
        <v>2823</v>
      </c>
      <c r="S249" s="14" t="str">
        <f t="shared" si="3"/>
        <v/>
      </c>
    </row>
    <row r="250" spans="1:19" ht="14.5" hidden="1" x14ac:dyDescent="0.35">
      <c r="A250" s="22" t="s">
        <v>5551</v>
      </c>
      <c r="B250" s="22" t="str">
        <f>INDEX('Plant data'!D:D,MATCH($A250,'Plant data'!$A:$A,0))</f>
        <v>unknown</v>
      </c>
      <c r="C250" s="22" t="str">
        <f>INDEX('Plant data'!E:E,MATCH($A250,'Plant data'!$A:$A,0))</f>
        <v>Sichuan</v>
      </c>
      <c r="D250" s="22" t="str">
        <f>INDEX('Plant data'!F:F,MATCH($A250,'Plant data'!$A:$A,0))</f>
        <v>China</v>
      </c>
      <c r="E250" s="22" t="s">
        <v>9115</v>
      </c>
      <c r="F250" s="22" t="s">
        <v>8871</v>
      </c>
      <c r="G250" s="24" t="s">
        <v>5554</v>
      </c>
      <c r="H250" s="22" t="s">
        <v>190</v>
      </c>
      <c r="I250" s="22" t="s">
        <v>30</v>
      </c>
      <c r="J250" s="22" t="s">
        <v>30</v>
      </c>
      <c r="K250" s="22" t="s">
        <v>30</v>
      </c>
      <c r="L250" s="22" t="s">
        <v>30</v>
      </c>
      <c r="M250" s="27">
        <v>43075</v>
      </c>
      <c r="N250" s="22" t="s">
        <v>30</v>
      </c>
      <c r="O250" s="27">
        <v>44561</v>
      </c>
      <c r="P250" s="22">
        <v>400</v>
      </c>
      <c r="Q250" s="22">
        <v>40</v>
      </c>
      <c r="R250" s="22" t="s">
        <v>2823</v>
      </c>
      <c r="S250" s="14" t="str">
        <f t="shared" si="3"/>
        <v/>
      </c>
    </row>
    <row r="251" spans="1:19" ht="14.5" hidden="1" x14ac:dyDescent="0.35">
      <c r="A251" s="22" t="s">
        <v>5551</v>
      </c>
      <c r="B251" s="22" t="str">
        <f>INDEX('Plant data'!D:D,MATCH($A251,'Plant data'!$A:$A,0))</f>
        <v>unknown</v>
      </c>
      <c r="C251" s="22" t="str">
        <f>INDEX('Plant data'!E:E,MATCH($A251,'Plant data'!$A:$A,0))</f>
        <v>Sichuan</v>
      </c>
      <c r="D251" s="22" t="str">
        <f>INDEX('Plant data'!F:F,MATCH($A251,'Plant data'!$A:$A,0))</f>
        <v>China</v>
      </c>
      <c r="E251" s="22" t="s">
        <v>9116</v>
      </c>
      <c r="F251" s="22" t="s">
        <v>8941</v>
      </c>
      <c r="G251" s="24" t="s">
        <v>5554</v>
      </c>
      <c r="H251" s="22" t="s">
        <v>190</v>
      </c>
      <c r="I251" s="22" t="s">
        <v>30</v>
      </c>
      <c r="J251" s="22" t="s">
        <v>30</v>
      </c>
      <c r="K251" s="22" t="s">
        <v>30</v>
      </c>
      <c r="L251" s="22" t="s">
        <v>30</v>
      </c>
      <c r="M251" s="27">
        <v>43075</v>
      </c>
      <c r="N251" s="22" t="s">
        <v>30</v>
      </c>
      <c r="O251" s="27">
        <v>44561</v>
      </c>
      <c r="P251" s="22">
        <v>400</v>
      </c>
      <c r="Q251" s="22">
        <v>40</v>
      </c>
      <c r="R251" s="22" t="s">
        <v>2823</v>
      </c>
      <c r="S251" s="14" t="str">
        <f t="shared" si="3"/>
        <v/>
      </c>
    </row>
    <row r="252" spans="1:19" ht="14.5" hidden="1" x14ac:dyDescent="0.35">
      <c r="A252" s="22" t="s">
        <v>5551</v>
      </c>
      <c r="B252" s="22" t="str">
        <f>INDEX('Plant data'!D:D,MATCH($A252,'Plant data'!$A:$A,0))</f>
        <v>unknown</v>
      </c>
      <c r="C252" s="22" t="str">
        <f>INDEX('Plant data'!E:E,MATCH($A252,'Plant data'!$A:$A,0))</f>
        <v>Sichuan</v>
      </c>
      <c r="D252" s="22" t="str">
        <f>INDEX('Plant data'!F:F,MATCH($A252,'Plant data'!$A:$A,0))</f>
        <v>China</v>
      </c>
      <c r="E252" s="22" t="s">
        <v>9117</v>
      </c>
      <c r="F252" s="22" t="s">
        <v>8949</v>
      </c>
      <c r="G252" s="24" t="s">
        <v>5554</v>
      </c>
      <c r="H252" s="22" t="s">
        <v>40</v>
      </c>
      <c r="I252" s="22" t="s">
        <v>30</v>
      </c>
      <c r="J252" s="22" t="s">
        <v>30</v>
      </c>
      <c r="K252" s="22" t="s">
        <v>30</v>
      </c>
      <c r="L252" s="22" t="s">
        <v>30</v>
      </c>
      <c r="M252" s="27">
        <v>43075</v>
      </c>
      <c r="N252" s="22" t="s">
        <v>30</v>
      </c>
      <c r="O252" s="22" t="s">
        <v>30</v>
      </c>
      <c r="P252" s="22">
        <v>400</v>
      </c>
      <c r="Q252" s="22">
        <v>40</v>
      </c>
      <c r="R252" s="22" t="s">
        <v>2823</v>
      </c>
      <c r="S252" s="14" t="str">
        <f t="shared" si="3"/>
        <v/>
      </c>
    </row>
    <row r="253" spans="1:19" ht="14.5" hidden="1" x14ac:dyDescent="0.35">
      <c r="A253" s="22" t="s">
        <v>5551</v>
      </c>
      <c r="B253" s="22" t="str">
        <f>INDEX('Plant data'!D:D,MATCH($A253,'Plant data'!$A:$A,0))</f>
        <v>unknown</v>
      </c>
      <c r="C253" s="22" t="str">
        <f>INDEX('Plant data'!E:E,MATCH($A253,'Plant data'!$A:$A,0))</f>
        <v>Sichuan</v>
      </c>
      <c r="D253" s="22" t="str">
        <f>INDEX('Plant data'!F:F,MATCH($A253,'Plant data'!$A:$A,0))</f>
        <v>China</v>
      </c>
      <c r="E253" s="22" t="s">
        <v>9118</v>
      </c>
      <c r="F253" s="22" t="s">
        <v>8962</v>
      </c>
      <c r="G253" s="24" t="s">
        <v>5554</v>
      </c>
      <c r="H253" s="22" t="s">
        <v>29</v>
      </c>
      <c r="I253" s="22" t="s">
        <v>30</v>
      </c>
      <c r="J253" s="22" t="s">
        <v>30</v>
      </c>
      <c r="K253" s="22">
        <v>2022</v>
      </c>
      <c r="L253" s="22">
        <v>3</v>
      </c>
      <c r="M253" s="22" t="s">
        <v>30</v>
      </c>
      <c r="N253" s="22" t="s">
        <v>30</v>
      </c>
      <c r="O253" s="22" t="s">
        <v>30</v>
      </c>
      <c r="P253" s="22">
        <v>500</v>
      </c>
      <c r="Q253" s="22">
        <v>50</v>
      </c>
      <c r="R253" s="22" t="s">
        <v>2823</v>
      </c>
      <c r="S253" s="14">
        <f t="shared" si="3"/>
        <v>2062</v>
      </c>
    </row>
    <row r="254" spans="1:19" ht="14.5" hidden="1" x14ac:dyDescent="0.35">
      <c r="A254" s="22" t="s">
        <v>5551</v>
      </c>
      <c r="B254" s="22" t="str">
        <f>INDEX('Plant data'!D:D,MATCH($A254,'Plant data'!$A:$A,0))</f>
        <v>unknown</v>
      </c>
      <c r="C254" s="22" t="str">
        <f>INDEX('Plant data'!E:E,MATCH($A254,'Plant data'!$A:$A,0))</f>
        <v>Sichuan</v>
      </c>
      <c r="D254" s="22" t="str">
        <f>INDEX('Plant data'!F:F,MATCH($A254,'Plant data'!$A:$A,0))</f>
        <v>China</v>
      </c>
      <c r="E254" s="22" t="s">
        <v>9119</v>
      </c>
      <c r="F254" s="22" t="s">
        <v>8964</v>
      </c>
      <c r="G254" s="24" t="s">
        <v>5554</v>
      </c>
      <c r="H254" s="22" t="s">
        <v>224</v>
      </c>
      <c r="I254" s="22" t="s">
        <v>30</v>
      </c>
      <c r="J254" s="22">
        <v>2022</v>
      </c>
      <c r="K254" s="22" t="s">
        <v>30</v>
      </c>
      <c r="L254" s="22" t="s">
        <v>30</v>
      </c>
      <c r="M254" s="22" t="s">
        <v>30</v>
      </c>
      <c r="N254" s="22" t="s">
        <v>30</v>
      </c>
      <c r="O254" s="22" t="s">
        <v>30</v>
      </c>
      <c r="P254" s="22">
        <v>1000</v>
      </c>
      <c r="Q254" s="22">
        <v>100</v>
      </c>
      <c r="R254" s="22" t="s">
        <v>2823</v>
      </c>
      <c r="S254" s="14" t="str">
        <f t="shared" si="3"/>
        <v/>
      </c>
    </row>
    <row r="255" spans="1:19" ht="14.5" hidden="1" x14ac:dyDescent="0.35">
      <c r="A255" s="22" t="s">
        <v>1595</v>
      </c>
      <c r="B255" s="22" t="str">
        <f>INDEX('Plant data'!D:D,MATCH($A255,'Plant data'!$A:$A,0))</f>
        <v>Tuanlin</v>
      </c>
      <c r="C255" s="22" t="str">
        <f>INDEX('Plant data'!E:E,MATCH($A255,'Plant data'!$A:$A,0))</f>
        <v>Shandong</v>
      </c>
      <c r="D255" s="22" t="str">
        <f>INDEX('Plant data'!F:F,MATCH($A255,'Plant data'!$A:$A,0))</f>
        <v>China</v>
      </c>
      <c r="E255" s="22" t="s">
        <v>9120</v>
      </c>
      <c r="F255" s="22" t="s">
        <v>8855</v>
      </c>
      <c r="G255" s="24" t="s">
        <v>1597</v>
      </c>
      <c r="H255" s="22" t="s">
        <v>29</v>
      </c>
      <c r="I255" s="22" t="s">
        <v>30</v>
      </c>
      <c r="J255" s="22" t="s">
        <v>30</v>
      </c>
      <c r="K255" s="22">
        <v>2010</v>
      </c>
      <c r="L255" s="22">
        <v>15</v>
      </c>
      <c r="M255" s="22" t="s">
        <v>30</v>
      </c>
      <c r="N255" s="22" t="s">
        <v>30</v>
      </c>
      <c r="O255" s="22" t="s">
        <v>30</v>
      </c>
      <c r="P255" s="22">
        <v>700</v>
      </c>
      <c r="Q255" s="22">
        <v>90</v>
      </c>
      <c r="R255" s="22" t="s">
        <v>2823</v>
      </c>
      <c r="S255" s="14">
        <f t="shared" si="3"/>
        <v>2050</v>
      </c>
    </row>
    <row r="256" spans="1:19" ht="14.5" hidden="1" x14ac:dyDescent="0.35">
      <c r="A256" s="22" t="s">
        <v>1598</v>
      </c>
      <c r="B256" s="22" t="str">
        <f>INDEX('Plant data'!D:D,MATCH($A256,'Plant data'!$A:$A,0))</f>
        <v>Zhoukou</v>
      </c>
      <c r="C256" s="22" t="str">
        <f>INDEX('Plant data'!E:E,MATCH($A256,'Plant data'!$A:$A,0))</f>
        <v>Henan</v>
      </c>
      <c r="D256" s="22" t="str">
        <f>INDEX('Plant data'!F:F,MATCH($A256,'Plant data'!$A:$A,0))</f>
        <v>China</v>
      </c>
      <c r="E256" s="22" t="s">
        <v>9121</v>
      </c>
      <c r="F256" s="22" t="s">
        <v>8855</v>
      </c>
      <c r="G256" s="24" t="s">
        <v>1600</v>
      </c>
      <c r="H256" s="22" t="s">
        <v>313</v>
      </c>
      <c r="I256" s="26">
        <v>45139</v>
      </c>
      <c r="J256" s="22" t="s">
        <v>30</v>
      </c>
      <c r="K256" s="22" t="s">
        <v>30</v>
      </c>
      <c r="L256" s="22" t="s">
        <v>30</v>
      </c>
      <c r="M256" s="22" t="s">
        <v>30</v>
      </c>
      <c r="N256" s="22" t="s">
        <v>30</v>
      </c>
      <c r="O256" s="22" t="s">
        <v>30</v>
      </c>
      <c r="P256" s="22">
        <v>1300</v>
      </c>
      <c r="Q256" s="22">
        <v>160</v>
      </c>
      <c r="R256" s="22" t="s">
        <v>30</v>
      </c>
      <c r="S256" s="14" t="str">
        <f t="shared" si="3"/>
        <v/>
      </c>
    </row>
    <row r="257" spans="1:19" ht="14.5" hidden="1" x14ac:dyDescent="0.35">
      <c r="A257" s="22" t="s">
        <v>1602</v>
      </c>
      <c r="B257" s="22" t="str">
        <f>INDEX('Plant data'!D:D,MATCH($A257,'Plant data'!$A:$A,0))</f>
        <v>unknown</v>
      </c>
      <c r="C257" s="22" t="str">
        <f>INDEX('Plant data'!E:E,MATCH($A257,'Plant data'!$A:$A,0))</f>
        <v>Jiangsu</v>
      </c>
      <c r="D257" s="22" t="str">
        <f>INDEX('Plant data'!F:F,MATCH($A257,'Plant data'!$A:$A,0))</f>
        <v>China</v>
      </c>
      <c r="E257" s="22" t="s">
        <v>9122</v>
      </c>
      <c r="F257" s="22" t="s">
        <v>8855</v>
      </c>
      <c r="G257" s="24" t="s">
        <v>1604</v>
      </c>
      <c r="H257" s="22" t="s">
        <v>313</v>
      </c>
      <c r="I257" s="27">
        <v>45320</v>
      </c>
      <c r="J257" s="22" t="s">
        <v>30</v>
      </c>
      <c r="K257" s="22" t="s">
        <v>30</v>
      </c>
      <c r="L257" s="22" t="s">
        <v>30</v>
      </c>
      <c r="M257" s="22" t="s">
        <v>30</v>
      </c>
      <c r="N257" s="22" t="s">
        <v>30</v>
      </c>
      <c r="O257" s="22" t="s">
        <v>30</v>
      </c>
      <c r="P257" s="22">
        <v>750</v>
      </c>
      <c r="Q257" s="22">
        <v>100</v>
      </c>
      <c r="R257" s="22" t="s">
        <v>30</v>
      </c>
      <c r="S257" s="14" t="str">
        <f t="shared" si="3"/>
        <v/>
      </c>
    </row>
    <row r="258" spans="1:19" ht="14.5" hidden="1" x14ac:dyDescent="0.35">
      <c r="A258" s="22" t="s">
        <v>5763</v>
      </c>
      <c r="B258" s="22" t="str">
        <f>INDEX('Plant data'!D:D,MATCH($A258,'Plant data'!$A:$A,0))</f>
        <v>unknown</v>
      </c>
      <c r="C258" s="22" t="str">
        <f>INDEX('Plant data'!E:E,MATCH($A258,'Plant data'!$A:$A,0))</f>
        <v>Sichuan</v>
      </c>
      <c r="D258" s="22" t="str">
        <f>INDEX('Plant data'!F:F,MATCH($A258,'Plant data'!$A:$A,0))</f>
        <v>China</v>
      </c>
      <c r="E258" s="22" t="s">
        <v>9123</v>
      </c>
      <c r="F258" s="22" t="s">
        <v>8855</v>
      </c>
      <c r="G258" s="24" t="s">
        <v>5766</v>
      </c>
      <c r="H258" s="22" t="s">
        <v>29</v>
      </c>
      <c r="I258" s="22" t="s">
        <v>30</v>
      </c>
      <c r="J258" s="22" t="s">
        <v>30</v>
      </c>
      <c r="K258" s="22" t="s">
        <v>30</v>
      </c>
      <c r="L258" s="22" t="s">
        <v>30</v>
      </c>
      <c r="M258" s="22" t="s">
        <v>30</v>
      </c>
      <c r="N258" s="22" t="s">
        <v>30</v>
      </c>
      <c r="O258" s="22" t="s">
        <v>30</v>
      </c>
      <c r="P258" s="22">
        <v>1000</v>
      </c>
      <c r="Q258" s="22">
        <v>100</v>
      </c>
      <c r="R258" s="22" t="s">
        <v>2823</v>
      </c>
      <c r="S258" s="14" t="str">
        <f t="shared" si="3"/>
        <v/>
      </c>
    </row>
    <row r="259" spans="1:19" ht="14.5" hidden="1" x14ac:dyDescent="0.35">
      <c r="A259" s="22" t="s">
        <v>6058</v>
      </c>
      <c r="B259" s="22" t="str">
        <f>INDEX('Plant data'!D:D,MATCH($A259,'Plant data'!$A:$A,0))</f>
        <v>Luzhou</v>
      </c>
      <c r="C259" s="22" t="str">
        <f>INDEX('Plant data'!E:E,MATCH($A259,'Plant data'!$A:$A,0))</f>
        <v>Sichuan</v>
      </c>
      <c r="D259" s="22" t="str">
        <f>INDEX('Plant data'!F:F,MATCH($A259,'Plant data'!$A:$A,0))</f>
        <v>China</v>
      </c>
      <c r="E259" s="22" t="s">
        <v>9124</v>
      </c>
      <c r="F259" s="22" t="s">
        <v>8855</v>
      </c>
      <c r="G259" s="24" t="s">
        <v>6061</v>
      </c>
      <c r="H259" s="22" t="s">
        <v>29</v>
      </c>
      <c r="I259" s="22" t="s">
        <v>30</v>
      </c>
      <c r="J259" s="22" t="s">
        <v>30</v>
      </c>
      <c r="K259" s="22">
        <v>2021</v>
      </c>
      <c r="L259" s="22">
        <v>4</v>
      </c>
      <c r="M259" s="22" t="s">
        <v>30</v>
      </c>
      <c r="N259" s="22" t="s">
        <v>30</v>
      </c>
      <c r="O259" s="22" t="s">
        <v>30</v>
      </c>
      <c r="P259" s="22">
        <v>1000</v>
      </c>
      <c r="Q259" s="22">
        <v>100</v>
      </c>
      <c r="R259" s="22" t="s">
        <v>2823</v>
      </c>
      <c r="S259" s="14">
        <f t="shared" ref="S259:S322" si="4">IFERROR(K259+40,"")</f>
        <v>2061</v>
      </c>
    </row>
    <row r="260" spans="1:19" ht="14.5" hidden="1" x14ac:dyDescent="0.35">
      <c r="A260" s="22" t="s">
        <v>6058</v>
      </c>
      <c r="B260" s="22" t="str">
        <f>INDEX('Plant data'!D:D,MATCH($A260,'Plant data'!$A:$A,0))</f>
        <v>Luzhou</v>
      </c>
      <c r="C260" s="22" t="str">
        <f>INDEX('Plant data'!E:E,MATCH($A260,'Plant data'!$A:$A,0))</f>
        <v>Sichuan</v>
      </c>
      <c r="D260" s="22" t="str">
        <f>INDEX('Plant data'!F:F,MATCH($A260,'Plant data'!$A:$A,0))</f>
        <v>China</v>
      </c>
      <c r="E260" s="22" t="s">
        <v>9125</v>
      </c>
      <c r="F260" s="22" t="s">
        <v>8871</v>
      </c>
      <c r="G260" s="24" t="s">
        <v>6061</v>
      </c>
      <c r="H260" s="22" t="s">
        <v>29</v>
      </c>
      <c r="I260" s="22" t="s">
        <v>30</v>
      </c>
      <c r="J260" s="22" t="s">
        <v>30</v>
      </c>
      <c r="K260" s="22">
        <v>2021</v>
      </c>
      <c r="L260" s="22">
        <v>4</v>
      </c>
      <c r="M260" s="22" t="s">
        <v>30</v>
      </c>
      <c r="N260" s="22" t="s">
        <v>30</v>
      </c>
      <c r="O260" s="22" t="s">
        <v>30</v>
      </c>
      <c r="P260" s="22">
        <v>1000</v>
      </c>
      <c r="Q260" s="22">
        <v>100</v>
      </c>
      <c r="R260" s="22" t="s">
        <v>2823</v>
      </c>
      <c r="S260" s="14">
        <f t="shared" si="4"/>
        <v>2061</v>
      </c>
    </row>
    <row r="261" spans="1:19" ht="14.5" hidden="1" x14ac:dyDescent="0.35">
      <c r="A261" s="22" t="s">
        <v>1621</v>
      </c>
      <c r="B261" s="22" t="str">
        <f>INDEX('Plant data'!D:D,MATCH($A261,'Plant data'!$A:$A,0))</f>
        <v>unknown</v>
      </c>
      <c r="C261" s="22" t="str">
        <f>INDEX('Plant data'!E:E,MATCH($A261,'Plant data'!$A:$A,0))</f>
        <v>Shandong</v>
      </c>
      <c r="D261" s="22" t="str">
        <f>INDEX('Plant data'!F:F,MATCH($A261,'Plant data'!$A:$A,0))</f>
        <v>China</v>
      </c>
      <c r="E261" s="22" t="s">
        <v>9126</v>
      </c>
      <c r="F261" s="22" t="s">
        <v>8855</v>
      </c>
      <c r="G261" s="24" t="s">
        <v>1623</v>
      </c>
      <c r="H261" s="22" t="s">
        <v>190</v>
      </c>
      <c r="I261" s="22" t="s">
        <v>30</v>
      </c>
      <c r="J261" s="22" t="s">
        <v>30</v>
      </c>
      <c r="K261" s="22" t="s">
        <v>30</v>
      </c>
      <c r="L261" s="22" t="s">
        <v>30</v>
      </c>
      <c r="M261" s="22">
        <v>2020</v>
      </c>
      <c r="N261" s="22" t="s">
        <v>30</v>
      </c>
      <c r="O261" s="27">
        <v>44529</v>
      </c>
      <c r="P261" s="22">
        <v>360</v>
      </c>
      <c r="Q261" s="22">
        <v>50</v>
      </c>
      <c r="R261" s="22" t="s">
        <v>2823</v>
      </c>
      <c r="S261" s="14" t="str">
        <f t="shared" si="4"/>
        <v/>
      </c>
    </row>
    <row r="262" spans="1:19" ht="14.5" hidden="1" x14ac:dyDescent="0.35">
      <c r="A262" s="22" t="s">
        <v>6315</v>
      </c>
      <c r="B262" s="22" t="str">
        <f>INDEX('Plant data'!D:D,MATCH($A262,'Plant data'!$A:$A,0))</f>
        <v>Tangshan</v>
      </c>
      <c r="C262" s="22" t="str">
        <f>INDEX('Plant data'!E:E,MATCH($A262,'Plant data'!$A:$A,0))</f>
        <v>Hebei</v>
      </c>
      <c r="D262" s="22" t="str">
        <f>INDEX('Plant data'!F:F,MATCH($A262,'Plant data'!$A:$A,0))</f>
        <v>China</v>
      </c>
      <c r="E262" s="22" t="s">
        <v>9127</v>
      </c>
      <c r="F262" s="22" t="s">
        <v>8855</v>
      </c>
      <c r="G262" s="24" t="s">
        <v>6318</v>
      </c>
      <c r="H262" s="22" t="s">
        <v>29</v>
      </c>
      <c r="I262" s="22" t="s">
        <v>30</v>
      </c>
      <c r="J262" s="22" t="s">
        <v>30</v>
      </c>
      <c r="K262" s="22" t="s">
        <v>30</v>
      </c>
      <c r="L262" s="22" t="s">
        <v>30</v>
      </c>
      <c r="M262" s="22" t="s">
        <v>30</v>
      </c>
      <c r="N262" s="22" t="s">
        <v>30</v>
      </c>
      <c r="O262" s="22" t="s">
        <v>30</v>
      </c>
      <c r="P262" s="22">
        <v>350</v>
      </c>
      <c r="Q262" s="22">
        <v>60</v>
      </c>
      <c r="R262" s="22" t="s">
        <v>2823</v>
      </c>
      <c r="S262" s="14" t="str">
        <f t="shared" si="4"/>
        <v/>
      </c>
    </row>
    <row r="263" spans="1:19" ht="14.5" hidden="1" x14ac:dyDescent="0.35">
      <c r="A263" s="22" t="s">
        <v>6315</v>
      </c>
      <c r="B263" s="22" t="str">
        <f>INDEX('Plant data'!D:D,MATCH($A263,'Plant data'!$A:$A,0))</f>
        <v>Tangshan</v>
      </c>
      <c r="C263" s="22" t="str">
        <f>INDEX('Plant data'!E:E,MATCH($A263,'Plant data'!$A:$A,0))</f>
        <v>Hebei</v>
      </c>
      <c r="D263" s="22" t="str">
        <f>INDEX('Plant data'!F:F,MATCH($A263,'Plant data'!$A:$A,0))</f>
        <v>China</v>
      </c>
      <c r="E263" s="22" t="s">
        <v>9128</v>
      </c>
      <c r="F263" s="22" t="s">
        <v>8871</v>
      </c>
      <c r="G263" s="24" t="s">
        <v>6318</v>
      </c>
      <c r="H263" s="22" t="s">
        <v>29</v>
      </c>
      <c r="I263" s="22" t="s">
        <v>30</v>
      </c>
      <c r="J263" s="22" t="s">
        <v>30</v>
      </c>
      <c r="K263" s="22" t="s">
        <v>30</v>
      </c>
      <c r="L263" s="22" t="s">
        <v>30</v>
      </c>
      <c r="M263" s="22" t="s">
        <v>30</v>
      </c>
      <c r="N263" s="22" t="s">
        <v>30</v>
      </c>
      <c r="O263" s="22" t="s">
        <v>30</v>
      </c>
      <c r="P263" s="22">
        <v>350</v>
      </c>
      <c r="Q263" s="22">
        <v>60</v>
      </c>
      <c r="R263" s="22" t="s">
        <v>2823</v>
      </c>
      <c r="S263" s="14" t="str">
        <f t="shared" si="4"/>
        <v/>
      </c>
    </row>
    <row r="264" spans="1:19" ht="14.5" hidden="1" x14ac:dyDescent="0.35">
      <c r="A264" s="22" t="s">
        <v>6319</v>
      </c>
      <c r="B264" s="22" t="str">
        <f>INDEX('Plant data'!D:D,MATCH($A264,'Plant data'!$A:$A,0))</f>
        <v>Tangshan</v>
      </c>
      <c r="C264" s="22" t="str">
        <f>INDEX('Plant data'!E:E,MATCH($A264,'Plant data'!$A:$A,0))</f>
        <v>Hebei</v>
      </c>
      <c r="D264" s="22" t="str">
        <f>INDEX('Plant data'!F:F,MATCH($A264,'Plant data'!$A:$A,0))</f>
        <v>China</v>
      </c>
      <c r="E264" s="22" t="s">
        <v>9129</v>
      </c>
      <c r="F264" s="22" t="s">
        <v>8855</v>
      </c>
      <c r="G264" s="24" t="s">
        <v>6322</v>
      </c>
      <c r="H264" s="22" t="s">
        <v>29</v>
      </c>
      <c r="I264" s="22" t="s">
        <v>30</v>
      </c>
      <c r="J264" s="22" t="s">
        <v>30</v>
      </c>
      <c r="K264" s="22" t="s">
        <v>30</v>
      </c>
      <c r="L264" s="22" t="s">
        <v>30</v>
      </c>
      <c r="M264" s="22" t="s">
        <v>30</v>
      </c>
      <c r="N264" s="22" t="s">
        <v>30</v>
      </c>
      <c r="O264" s="22" t="s">
        <v>30</v>
      </c>
      <c r="P264" s="22">
        <v>813</v>
      </c>
      <c r="Q264" s="22">
        <v>60</v>
      </c>
      <c r="R264" s="22" t="s">
        <v>2823</v>
      </c>
      <c r="S264" s="14" t="str">
        <f t="shared" si="4"/>
        <v/>
      </c>
    </row>
    <row r="265" spans="1:19" ht="14.5" hidden="1" x14ac:dyDescent="0.35">
      <c r="A265" s="22" t="s">
        <v>6319</v>
      </c>
      <c r="B265" s="22" t="str">
        <f>INDEX('Plant data'!D:D,MATCH($A265,'Plant data'!$A:$A,0))</f>
        <v>Tangshan</v>
      </c>
      <c r="C265" s="22" t="str">
        <f>INDEX('Plant data'!E:E,MATCH($A265,'Plant data'!$A:$A,0))</f>
        <v>Hebei</v>
      </c>
      <c r="D265" s="22" t="str">
        <f>INDEX('Plant data'!F:F,MATCH($A265,'Plant data'!$A:$A,0))</f>
        <v>China</v>
      </c>
      <c r="E265" s="22" t="s">
        <v>9130</v>
      </c>
      <c r="F265" s="22" t="s">
        <v>8871</v>
      </c>
      <c r="G265" s="24" t="s">
        <v>6322</v>
      </c>
      <c r="H265" s="22" t="s">
        <v>29</v>
      </c>
      <c r="I265" s="22" t="s">
        <v>30</v>
      </c>
      <c r="J265" s="22" t="s">
        <v>30</v>
      </c>
      <c r="K265" s="22" t="s">
        <v>30</v>
      </c>
      <c r="L265" s="22" t="s">
        <v>30</v>
      </c>
      <c r="M265" s="22" t="s">
        <v>30</v>
      </c>
      <c r="N265" s="22" t="s">
        <v>30</v>
      </c>
      <c r="O265" s="22" t="s">
        <v>30</v>
      </c>
      <c r="P265" s="22">
        <v>813</v>
      </c>
      <c r="Q265" s="22">
        <v>60</v>
      </c>
      <c r="R265" s="22" t="s">
        <v>2823</v>
      </c>
      <c r="S265" s="14" t="str">
        <f t="shared" si="4"/>
        <v/>
      </c>
    </row>
    <row r="266" spans="1:19" ht="14.5" hidden="1" x14ac:dyDescent="0.35">
      <c r="A266" s="22" t="s">
        <v>6319</v>
      </c>
      <c r="B266" s="22" t="str">
        <f>INDEX('Plant data'!D:D,MATCH($A266,'Plant data'!$A:$A,0))</f>
        <v>Tangshan</v>
      </c>
      <c r="C266" s="22" t="str">
        <f>INDEX('Plant data'!E:E,MATCH($A266,'Plant data'!$A:$A,0))</f>
        <v>Hebei</v>
      </c>
      <c r="D266" s="22" t="str">
        <f>INDEX('Plant data'!F:F,MATCH($A266,'Plant data'!$A:$A,0))</f>
        <v>China</v>
      </c>
      <c r="E266" s="22" t="s">
        <v>9131</v>
      </c>
      <c r="F266" s="22" t="s">
        <v>8941</v>
      </c>
      <c r="G266" s="24" t="s">
        <v>6322</v>
      </c>
      <c r="H266" s="22" t="s">
        <v>29</v>
      </c>
      <c r="I266" s="22" t="s">
        <v>30</v>
      </c>
      <c r="J266" s="22" t="s">
        <v>30</v>
      </c>
      <c r="K266" s="22" t="s">
        <v>30</v>
      </c>
      <c r="L266" s="22" t="s">
        <v>30</v>
      </c>
      <c r="M266" s="22" t="s">
        <v>30</v>
      </c>
      <c r="N266" s="22" t="s">
        <v>30</v>
      </c>
      <c r="O266" s="22" t="s">
        <v>30</v>
      </c>
      <c r="P266" s="22">
        <v>813</v>
      </c>
      <c r="Q266" s="22">
        <v>60</v>
      </c>
      <c r="R266" s="22" t="s">
        <v>2823</v>
      </c>
      <c r="S266" s="14" t="str">
        <f t="shared" si="4"/>
        <v/>
      </c>
    </row>
    <row r="267" spans="1:19" ht="14.5" hidden="1" x14ac:dyDescent="0.35">
      <c r="A267" s="22" t="s">
        <v>5888</v>
      </c>
      <c r="B267" s="22" t="str">
        <f>INDEX('Plant data'!D:D,MATCH($A267,'Plant data'!$A:$A,0))</f>
        <v>Xianning</v>
      </c>
      <c r="C267" s="22" t="str">
        <f>INDEX('Plant data'!E:E,MATCH($A267,'Plant data'!$A:$A,0))</f>
        <v>Hubei</v>
      </c>
      <c r="D267" s="22" t="str">
        <f>INDEX('Plant data'!F:F,MATCH($A267,'Plant data'!$A:$A,0))</f>
        <v>China</v>
      </c>
      <c r="E267" s="22" t="s">
        <v>9132</v>
      </c>
      <c r="F267" s="22" t="s">
        <v>8855</v>
      </c>
      <c r="G267" s="24" t="s">
        <v>5891</v>
      </c>
      <c r="H267" s="22" t="s">
        <v>29</v>
      </c>
      <c r="I267" s="22">
        <v>2020</v>
      </c>
      <c r="J267" s="22">
        <v>2022</v>
      </c>
      <c r="K267" s="22">
        <v>2023</v>
      </c>
      <c r="L267" s="22">
        <v>2</v>
      </c>
      <c r="M267" s="22" t="s">
        <v>30</v>
      </c>
      <c r="N267" s="22" t="s">
        <v>30</v>
      </c>
      <c r="O267" s="22" t="s">
        <v>30</v>
      </c>
      <c r="P267" s="22">
        <v>1000</v>
      </c>
      <c r="Q267" s="22">
        <v>100</v>
      </c>
      <c r="R267" s="22" t="s">
        <v>2823</v>
      </c>
      <c r="S267" s="14">
        <f t="shared" si="4"/>
        <v>2063</v>
      </c>
    </row>
    <row r="268" spans="1:19" ht="14.5" hidden="1" x14ac:dyDescent="0.35">
      <c r="A268" s="22" t="s">
        <v>5888</v>
      </c>
      <c r="B268" s="22" t="str">
        <f>INDEX('Plant data'!D:D,MATCH($A268,'Plant data'!$A:$A,0))</f>
        <v>Xianning</v>
      </c>
      <c r="C268" s="22" t="str">
        <f>INDEX('Plant data'!E:E,MATCH($A268,'Plant data'!$A:$A,0))</f>
        <v>Hubei</v>
      </c>
      <c r="D268" s="22" t="str">
        <f>INDEX('Plant data'!F:F,MATCH($A268,'Plant data'!$A:$A,0))</f>
        <v>China</v>
      </c>
      <c r="E268" s="22" t="s">
        <v>9133</v>
      </c>
      <c r="F268" s="22" t="s">
        <v>8871</v>
      </c>
      <c r="G268" s="24" t="s">
        <v>5891</v>
      </c>
      <c r="H268" s="22" t="s">
        <v>29</v>
      </c>
      <c r="I268" s="22">
        <v>2020</v>
      </c>
      <c r="J268" s="22">
        <v>2022</v>
      </c>
      <c r="K268" s="22">
        <v>2023</v>
      </c>
      <c r="L268" s="22">
        <v>2</v>
      </c>
      <c r="M268" s="22" t="s">
        <v>30</v>
      </c>
      <c r="N268" s="22" t="s">
        <v>30</v>
      </c>
      <c r="O268" s="22" t="s">
        <v>30</v>
      </c>
      <c r="P268" s="22">
        <v>1000</v>
      </c>
      <c r="Q268" s="22">
        <v>100</v>
      </c>
      <c r="R268" s="22" t="s">
        <v>2823</v>
      </c>
      <c r="S268" s="14">
        <f t="shared" si="4"/>
        <v>2063</v>
      </c>
    </row>
    <row r="269" spans="1:19" ht="14.5" hidden="1" x14ac:dyDescent="0.35">
      <c r="A269" s="22" t="s">
        <v>1637</v>
      </c>
      <c r="B269" s="22" t="str">
        <f>INDEX('Plant data'!D:D,MATCH($A269,'Plant data'!$A:$A,0))</f>
        <v>Lanzhou</v>
      </c>
      <c r="C269" s="22" t="str">
        <f>INDEX('Plant data'!E:E,MATCH($A269,'Plant data'!$A:$A,0))</f>
        <v>Gansu</v>
      </c>
      <c r="D269" s="22" t="str">
        <f>INDEX('Plant data'!F:F,MATCH($A269,'Plant data'!$A:$A,0))</f>
        <v>China</v>
      </c>
      <c r="E269" s="22" t="s">
        <v>9134</v>
      </c>
      <c r="F269" s="22" t="s">
        <v>8855</v>
      </c>
      <c r="G269" s="24" t="s">
        <v>1639</v>
      </c>
      <c r="H269" s="22" t="s">
        <v>29</v>
      </c>
      <c r="I269" s="22" t="s">
        <v>30</v>
      </c>
      <c r="J269" s="22" t="s">
        <v>30</v>
      </c>
      <c r="K269" s="22" t="s">
        <v>30</v>
      </c>
      <c r="L269" s="22" t="s">
        <v>30</v>
      </c>
      <c r="M269" s="22" t="s">
        <v>30</v>
      </c>
      <c r="N269" s="22" t="s">
        <v>30</v>
      </c>
      <c r="O269" s="22" t="s">
        <v>30</v>
      </c>
      <c r="P269" s="22">
        <v>400</v>
      </c>
      <c r="Q269" s="22">
        <v>50</v>
      </c>
      <c r="R269" s="22" t="s">
        <v>2823</v>
      </c>
      <c r="S269" s="14" t="str">
        <f t="shared" si="4"/>
        <v/>
      </c>
    </row>
    <row r="270" spans="1:19" ht="14.5" hidden="1" x14ac:dyDescent="0.35">
      <c r="A270" s="22" t="s">
        <v>6540</v>
      </c>
      <c r="B270" s="22" t="str">
        <f>INDEX('Plant data'!D:D,MATCH($A270,'Plant data'!$A:$A,0))</f>
        <v>Danbei</v>
      </c>
      <c r="C270" s="22" t="str">
        <f>INDEX('Plant data'!E:E,MATCH($A270,'Plant data'!$A:$A,0))</f>
        <v>Jiangsu</v>
      </c>
      <c r="D270" s="22" t="str">
        <f>INDEX('Plant data'!F:F,MATCH($A270,'Plant data'!$A:$A,0))</f>
        <v>China</v>
      </c>
      <c r="E270" s="22" t="s">
        <v>9135</v>
      </c>
      <c r="F270" s="22" t="s">
        <v>8855</v>
      </c>
      <c r="G270" s="24" t="s">
        <v>6543</v>
      </c>
      <c r="H270" s="22" t="s">
        <v>29</v>
      </c>
      <c r="I270" s="22" t="s">
        <v>30</v>
      </c>
      <c r="J270" s="22" t="s">
        <v>30</v>
      </c>
      <c r="K270" s="22" t="s">
        <v>30</v>
      </c>
      <c r="L270" s="22" t="s">
        <v>30</v>
      </c>
      <c r="M270" s="22" t="s">
        <v>30</v>
      </c>
      <c r="N270" s="22" t="s">
        <v>30</v>
      </c>
      <c r="O270" s="22" t="s">
        <v>30</v>
      </c>
      <c r="P270" s="22">
        <v>2000</v>
      </c>
      <c r="Q270" s="22">
        <v>220</v>
      </c>
      <c r="R270" s="22" t="s">
        <v>2823</v>
      </c>
      <c r="S270" s="14" t="str">
        <f t="shared" si="4"/>
        <v/>
      </c>
    </row>
    <row r="271" spans="1:19" ht="14.5" hidden="1" x14ac:dyDescent="0.35">
      <c r="A271" s="22" t="s">
        <v>5954</v>
      </c>
      <c r="B271" s="22" t="str">
        <f>INDEX('Plant data'!D:D,MATCH($A271,'Plant data'!$A:$A,0))</f>
        <v>Xiagang</v>
      </c>
      <c r="C271" s="22" t="str">
        <f>INDEX('Plant data'!E:E,MATCH($A271,'Plant data'!$A:$A,0))</f>
        <v>Jiangsu</v>
      </c>
      <c r="D271" s="22" t="str">
        <f>INDEX('Plant data'!F:F,MATCH($A271,'Plant data'!$A:$A,0))</f>
        <v>China</v>
      </c>
      <c r="E271" s="22" t="s">
        <v>9136</v>
      </c>
      <c r="F271" s="22" t="s">
        <v>8855</v>
      </c>
      <c r="G271" s="24" t="s">
        <v>5957</v>
      </c>
      <c r="H271" s="22" t="s">
        <v>29</v>
      </c>
      <c r="I271" s="22" t="s">
        <v>30</v>
      </c>
      <c r="J271" s="22" t="s">
        <v>30</v>
      </c>
      <c r="K271" s="22" t="s">
        <v>30</v>
      </c>
      <c r="L271" s="22" t="s">
        <v>30</v>
      </c>
      <c r="M271" s="22" t="s">
        <v>30</v>
      </c>
      <c r="N271" s="22" t="s">
        <v>30</v>
      </c>
      <c r="O271" s="22" t="s">
        <v>30</v>
      </c>
      <c r="P271" s="22">
        <v>360</v>
      </c>
      <c r="Q271" s="22">
        <v>50</v>
      </c>
      <c r="R271" s="22" t="s">
        <v>2823</v>
      </c>
      <c r="S271" s="14" t="str">
        <f t="shared" si="4"/>
        <v/>
      </c>
    </row>
    <row r="272" spans="1:19" ht="14.5" hidden="1" x14ac:dyDescent="0.35">
      <c r="A272" s="22" t="s">
        <v>5954</v>
      </c>
      <c r="B272" s="22" t="str">
        <f>INDEX('Plant data'!D:D,MATCH($A272,'Plant data'!$A:$A,0))</f>
        <v>Xiagang</v>
      </c>
      <c r="C272" s="22" t="str">
        <f>INDEX('Plant data'!E:E,MATCH($A272,'Plant data'!$A:$A,0))</f>
        <v>Jiangsu</v>
      </c>
      <c r="D272" s="22" t="str">
        <f>INDEX('Plant data'!F:F,MATCH($A272,'Plant data'!$A:$A,0))</f>
        <v>China</v>
      </c>
      <c r="E272" s="22" t="s">
        <v>9137</v>
      </c>
      <c r="F272" s="22" t="s">
        <v>8871</v>
      </c>
      <c r="G272" s="24" t="s">
        <v>5957</v>
      </c>
      <c r="H272" s="22" t="s">
        <v>29</v>
      </c>
      <c r="I272" s="22" t="s">
        <v>30</v>
      </c>
      <c r="J272" s="22" t="s">
        <v>30</v>
      </c>
      <c r="K272" s="22" t="s">
        <v>30</v>
      </c>
      <c r="L272" s="22" t="s">
        <v>30</v>
      </c>
      <c r="M272" s="22" t="s">
        <v>30</v>
      </c>
      <c r="N272" s="22" t="s">
        <v>30</v>
      </c>
      <c r="O272" s="22" t="s">
        <v>30</v>
      </c>
      <c r="P272" s="22">
        <v>360</v>
      </c>
      <c r="Q272" s="22">
        <v>50</v>
      </c>
      <c r="R272" s="22" t="s">
        <v>2823</v>
      </c>
      <c r="S272" s="14" t="str">
        <f t="shared" si="4"/>
        <v/>
      </c>
    </row>
    <row r="273" spans="1:19" ht="14.5" hidden="1" x14ac:dyDescent="0.35">
      <c r="A273" s="22" t="s">
        <v>5920</v>
      </c>
      <c r="B273" s="22" t="str">
        <f>INDEX('Plant data'!D:D,MATCH($A273,'Plant data'!$A:$A,0))</f>
        <v>unknown</v>
      </c>
      <c r="C273" s="22" t="str">
        <f>INDEX('Plant data'!E:E,MATCH($A273,'Plant data'!$A:$A,0))</f>
        <v>Jiangsu</v>
      </c>
      <c r="D273" s="22" t="str">
        <f>INDEX('Plant data'!F:F,MATCH($A273,'Plant data'!$A:$A,0))</f>
        <v>China</v>
      </c>
      <c r="E273" s="22" t="s">
        <v>9138</v>
      </c>
      <c r="F273" s="22" t="s">
        <v>8855</v>
      </c>
      <c r="G273" s="24" t="s">
        <v>5923</v>
      </c>
      <c r="H273" s="22" t="s">
        <v>29</v>
      </c>
      <c r="I273" s="22" t="s">
        <v>30</v>
      </c>
      <c r="J273" s="27">
        <v>44132</v>
      </c>
      <c r="K273" s="22" t="s">
        <v>30</v>
      </c>
      <c r="L273" s="22" t="s">
        <v>30</v>
      </c>
      <c r="M273" s="22" t="s">
        <v>30</v>
      </c>
      <c r="N273" s="22" t="s">
        <v>30</v>
      </c>
      <c r="O273" s="22" t="s">
        <v>30</v>
      </c>
      <c r="P273" s="22">
        <v>675</v>
      </c>
      <c r="Q273" s="22">
        <v>85</v>
      </c>
      <c r="R273" s="22" t="s">
        <v>31</v>
      </c>
      <c r="S273" s="14" t="str">
        <f t="shared" si="4"/>
        <v/>
      </c>
    </row>
    <row r="274" spans="1:19" ht="14.5" hidden="1" x14ac:dyDescent="0.35">
      <c r="A274" s="22" t="s">
        <v>5920</v>
      </c>
      <c r="B274" s="22" t="str">
        <f>INDEX('Plant data'!D:D,MATCH($A274,'Plant data'!$A:$A,0))</f>
        <v>unknown</v>
      </c>
      <c r="C274" s="22" t="str">
        <f>INDEX('Plant data'!E:E,MATCH($A274,'Plant data'!$A:$A,0))</f>
        <v>Jiangsu</v>
      </c>
      <c r="D274" s="22" t="str">
        <f>INDEX('Plant data'!F:F,MATCH($A274,'Plant data'!$A:$A,0))</f>
        <v>China</v>
      </c>
      <c r="E274" s="22" t="s">
        <v>9139</v>
      </c>
      <c r="F274" s="22" t="s">
        <v>8871</v>
      </c>
      <c r="G274" s="24" t="s">
        <v>5923</v>
      </c>
      <c r="H274" s="22" t="s">
        <v>29</v>
      </c>
      <c r="I274" s="22" t="s">
        <v>30</v>
      </c>
      <c r="J274" s="27">
        <v>44132</v>
      </c>
      <c r="K274" s="22" t="s">
        <v>30</v>
      </c>
      <c r="L274" s="22" t="s">
        <v>30</v>
      </c>
      <c r="M274" s="22" t="s">
        <v>30</v>
      </c>
      <c r="N274" s="22" t="s">
        <v>30</v>
      </c>
      <c r="O274" s="22" t="s">
        <v>30</v>
      </c>
      <c r="P274" s="22">
        <v>675</v>
      </c>
      <c r="Q274" s="22">
        <v>85</v>
      </c>
      <c r="R274" s="22" t="s">
        <v>31</v>
      </c>
      <c r="S274" s="14" t="str">
        <f t="shared" si="4"/>
        <v/>
      </c>
    </row>
    <row r="275" spans="1:19" ht="14.5" hidden="1" x14ac:dyDescent="0.35">
      <c r="A275" s="22" t="s">
        <v>1662</v>
      </c>
      <c r="B275" s="22" t="str">
        <f>INDEX('Plant data'!D:D,MATCH($A275,'Plant data'!$A:$A,0))</f>
        <v>Qujing</v>
      </c>
      <c r="C275" s="22" t="str">
        <f>INDEX('Plant data'!E:E,MATCH($A275,'Plant data'!$A:$A,0))</f>
        <v>Yunnan</v>
      </c>
      <c r="D275" s="22" t="str">
        <f>INDEX('Plant data'!F:F,MATCH($A275,'Plant data'!$A:$A,0))</f>
        <v>China</v>
      </c>
      <c r="E275" s="22" t="s">
        <v>9140</v>
      </c>
      <c r="F275" s="22" t="s">
        <v>8855</v>
      </c>
      <c r="G275" s="24" t="s">
        <v>1664</v>
      </c>
      <c r="H275" s="22" t="s">
        <v>29</v>
      </c>
      <c r="I275" s="22" t="s">
        <v>30</v>
      </c>
      <c r="J275" s="22" t="s">
        <v>30</v>
      </c>
      <c r="K275" s="22" t="s">
        <v>30</v>
      </c>
      <c r="L275" s="22" t="s">
        <v>30</v>
      </c>
      <c r="M275" s="22" t="s">
        <v>30</v>
      </c>
      <c r="N275" s="22" t="s">
        <v>30</v>
      </c>
      <c r="O275" s="22" t="s">
        <v>30</v>
      </c>
      <c r="P275" s="22">
        <v>500</v>
      </c>
      <c r="Q275" s="22">
        <v>70</v>
      </c>
      <c r="R275" s="22" t="s">
        <v>2823</v>
      </c>
      <c r="S275" s="14" t="str">
        <f t="shared" si="4"/>
        <v/>
      </c>
    </row>
    <row r="276" spans="1:19" ht="14.5" hidden="1" x14ac:dyDescent="0.35">
      <c r="A276" s="22" t="s">
        <v>1662</v>
      </c>
      <c r="B276" s="22" t="str">
        <f>INDEX('Plant data'!D:D,MATCH($A276,'Plant data'!$A:$A,0))</f>
        <v>Qujing</v>
      </c>
      <c r="C276" s="22" t="str">
        <f>INDEX('Plant data'!E:E,MATCH($A276,'Plant data'!$A:$A,0))</f>
        <v>Yunnan</v>
      </c>
      <c r="D276" s="22" t="str">
        <f>INDEX('Plant data'!F:F,MATCH($A276,'Plant data'!$A:$A,0))</f>
        <v>China</v>
      </c>
      <c r="E276" s="22" t="s">
        <v>9141</v>
      </c>
      <c r="F276" s="22" t="s">
        <v>8871</v>
      </c>
      <c r="G276" s="24" t="s">
        <v>1664</v>
      </c>
      <c r="H276" s="22" t="s">
        <v>313</v>
      </c>
      <c r="I276" s="27">
        <v>43078</v>
      </c>
      <c r="J276" s="22" t="s">
        <v>30</v>
      </c>
      <c r="K276" s="22" t="s">
        <v>30</v>
      </c>
      <c r="L276" s="22" t="s">
        <v>30</v>
      </c>
      <c r="M276" s="22" t="s">
        <v>30</v>
      </c>
      <c r="N276" s="22" t="s">
        <v>30</v>
      </c>
      <c r="O276" s="22" t="s">
        <v>30</v>
      </c>
      <c r="P276" s="22">
        <v>400</v>
      </c>
      <c r="Q276" s="22">
        <v>70</v>
      </c>
      <c r="R276" s="22" t="s">
        <v>2823</v>
      </c>
      <c r="S276" s="14" t="str">
        <f t="shared" si="4"/>
        <v/>
      </c>
    </row>
    <row r="277" spans="1:19" ht="14.5" hidden="1" x14ac:dyDescent="0.35">
      <c r="A277" s="22" t="s">
        <v>1662</v>
      </c>
      <c r="B277" s="22" t="str">
        <f>INDEX('Plant data'!D:D,MATCH($A277,'Plant data'!$A:$A,0))</f>
        <v>Qujing</v>
      </c>
      <c r="C277" s="22" t="str">
        <f>INDEX('Plant data'!E:E,MATCH($A277,'Plant data'!$A:$A,0))</f>
        <v>Yunnan</v>
      </c>
      <c r="D277" s="22" t="str">
        <f>INDEX('Plant data'!F:F,MATCH($A277,'Plant data'!$A:$A,0))</f>
        <v>China</v>
      </c>
      <c r="E277" s="22" t="s">
        <v>9142</v>
      </c>
      <c r="F277" s="22" t="s">
        <v>8941</v>
      </c>
      <c r="G277" s="24" t="s">
        <v>1664</v>
      </c>
      <c r="H277" s="22" t="s">
        <v>224</v>
      </c>
      <c r="I277" s="27">
        <v>43078</v>
      </c>
      <c r="J277" s="26">
        <v>45505</v>
      </c>
      <c r="K277" s="22" t="s">
        <v>30</v>
      </c>
      <c r="L277" s="22" t="s">
        <v>30</v>
      </c>
      <c r="M277" s="22" t="s">
        <v>30</v>
      </c>
      <c r="N277" s="22" t="s">
        <v>30</v>
      </c>
      <c r="O277" s="22" t="s">
        <v>30</v>
      </c>
      <c r="P277" s="22">
        <v>500</v>
      </c>
      <c r="Q277" s="22">
        <v>75</v>
      </c>
      <c r="R277" s="22" t="s">
        <v>2823</v>
      </c>
      <c r="S277" s="14" t="str">
        <f t="shared" si="4"/>
        <v/>
      </c>
    </row>
    <row r="278" spans="1:19" ht="14.5" hidden="1" x14ac:dyDescent="0.35">
      <c r="A278" s="22" t="s">
        <v>1675</v>
      </c>
      <c r="B278" s="22" t="str">
        <f>INDEX('Plant data'!D:D,MATCH($A278,'Plant data'!$A:$A,0))</f>
        <v>Jiuyuan</v>
      </c>
      <c r="C278" s="22" t="str">
        <f>INDEX('Plant data'!E:E,MATCH($A278,'Plant data'!$A:$A,0))</f>
        <v>Inner Mongolia</v>
      </c>
      <c r="D278" s="22" t="str">
        <f>INDEX('Plant data'!F:F,MATCH($A278,'Plant data'!$A:$A,0))</f>
        <v>China</v>
      </c>
      <c r="E278" s="22" t="s">
        <v>9143</v>
      </c>
      <c r="F278" s="22" t="s">
        <v>8855</v>
      </c>
      <c r="G278" s="24" t="s">
        <v>1677</v>
      </c>
      <c r="H278" s="22" t="s">
        <v>313</v>
      </c>
      <c r="I278" s="22" t="s">
        <v>30</v>
      </c>
      <c r="J278" s="22" t="s">
        <v>30</v>
      </c>
      <c r="K278" s="22" t="s">
        <v>30</v>
      </c>
      <c r="L278" s="22" t="s">
        <v>30</v>
      </c>
      <c r="M278" s="22" t="s">
        <v>30</v>
      </c>
      <c r="N278" s="22" t="s">
        <v>30</v>
      </c>
      <c r="O278" s="22" t="s">
        <v>30</v>
      </c>
      <c r="P278" s="22">
        <v>800</v>
      </c>
      <c r="Q278" s="22">
        <v>120</v>
      </c>
      <c r="R278" s="22" t="s">
        <v>31</v>
      </c>
      <c r="S278" s="14" t="str">
        <f t="shared" si="4"/>
        <v/>
      </c>
    </row>
    <row r="279" spans="1:19" ht="14.5" hidden="1" x14ac:dyDescent="0.35">
      <c r="A279" s="22" t="s">
        <v>5660</v>
      </c>
      <c r="B279" s="22" t="str">
        <f>INDEX('Plant data'!D:D,MATCH($A279,'Plant data'!$A:$A,0))</f>
        <v>Fuzhou</v>
      </c>
      <c r="C279" s="22" t="str">
        <f>INDEX('Plant data'!E:E,MATCH($A279,'Plant data'!$A:$A,0))</f>
        <v>Fujian</v>
      </c>
      <c r="D279" s="22" t="str">
        <f>INDEX('Plant data'!F:F,MATCH($A279,'Plant data'!$A:$A,0))</f>
        <v>China</v>
      </c>
      <c r="E279" s="22" t="s">
        <v>9144</v>
      </c>
      <c r="F279" s="22" t="s">
        <v>8855</v>
      </c>
      <c r="G279" s="24" t="s">
        <v>5663</v>
      </c>
      <c r="H279" s="22" t="s">
        <v>29</v>
      </c>
      <c r="I279" s="22" t="s">
        <v>30</v>
      </c>
      <c r="J279" s="22">
        <v>2018</v>
      </c>
      <c r="K279" s="22">
        <v>2019</v>
      </c>
      <c r="L279" s="22">
        <v>6</v>
      </c>
      <c r="M279" s="22" t="s">
        <v>30</v>
      </c>
      <c r="N279" s="22" t="s">
        <v>30</v>
      </c>
      <c r="O279" s="22" t="s">
        <v>30</v>
      </c>
      <c r="P279" s="22">
        <v>1000</v>
      </c>
      <c r="Q279" s="22">
        <v>105</v>
      </c>
      <c r="R279" s="22" t="s">
        <v>2823</v>
      </c>
      <c r="S279" s="14">
        <f t="shared" si="4"/>
        <v>2059</v>
      </c>
    </row>
    <row r="280" spans="1:19" ht="14.5" hidden="1" x14ac:dyDescent="0.35">
      <c r="A280" s="22" t="s">
        <v>5660</v>
      </c>
      <c r="B280" s="22" t="str">
        <f>INDEX('Plant data'!D:D,MATCH($A280,'Plant data'!$A:$A,0))</f>
        <v>Fuzhou</v>
      </c>
      <c r="C280" s="22" t="str">
        <f>INDEX('Plant data'!E:E,MATCH($A280,'Plant data'!$A:$A,0))</f>
        <v>Fujian</v>
      </c>
      <c r="D280" s="22" t="str">
        <f>INDEX('Plant data'!F:F,MATCH($A280,'Plant data'!$A:$A,0))</f>
        <v>China</v>
      </c>
      <c r="E280" s="22" t="s">
        <v>9145</v>
      </c>
      <c r="F280" s="22" t="s">
        <v>8871</v>
      </c>
      <c r="G280" s="24" t="s">
        <v>5663</v>
      </c>
      <c r="H280" s="22" t="s">
        <v>29</v>
      </c>
      <c r="I280" s="22" t="s">
        <v>30</v>
      </c>
      <c r="J280" s="22">
        <v>2018</v>
      </c>
      <c r="K280" s="22">
        <v>2019</v>
      </c>
      <c r="L280" s="22">
        <v>6</v>
      </c>
      <c r="M280" s="22" t="s">
        <v>30</v>
      </c>
      <c r="N280" s="22" t="s">
        <v>30</v>
      </c>
      <c r="O280" s="22" t="s">
        <v>30</v>
      </c>
      <c r="P280" s="22">
        <v>1000</v>
      </c>
      <c r="Q280" s="22">
        <v>105</v>
      </c>
      <c r="R280" s="22" t="s">
        <v>2823</v>
      </c>
      <c r="S280" s="14">
        <f t="shared" si="4"/>
        <v>2059</v>
      </c>
    </row>
    <row r="281" spans="1:19" ht="14.5" hidden="1" x14ac:dyDescent="0.35">
      <c r="A281" s="22" t="s">
        <v>6553</v>
      </c>
      <c r="B281" s="22" t="str">
        <f>INDEX('Plant data'!D:D,MATCH($A281,'Plant data'!$A:$A,0))</f>
        <v>Zunyi</v>
      </c>
      <c r="C281" s="22" t="str">
        <f>INDEX('Plant data'!E:E,MATCH($A281,'Plant data'!$A:$A,0))</f>
        <v>Guizhou</v>
      </c>
      <c r="D281" s="22" t="str">
        <f>INDEX('Plant data'!F:F,MATCH($A281,'Plant data'!$A:$A,0))</f>
        <v>China</v>
      </c>
      <c r="E281" s="22" t="s">
        <v>9146</v>
      </c>
      <c r="F281" s="22" t="s">
        <v>8855</v>
      </c>
      <c r="G281" s="24" t="s">
        <v>6556</v>
      </c>
      <c r="H281" s="22" t="s">
        <v>40</v>
      </c>
      <c r="I281" s="22" t="s">
        <v>30</v>
      </c>
      <c r="J281" s="22" t="s">
        <v>30</v>
      </c>
      <c r="K281" s="22" t="s">
        <v>30</v>
      </c>
      <c r="L281" s="22" t="s">
        <v>30</v>
      </c>
      <c r="M281" s="28">
        <v>44470</v>
      </c>
      <c r="N281" s="22" t="s">
        <v>30</v>
      </c>
      <c r="O281" s="22" t="s">
        <v>30</v>
      </c>
      <c r="P281" s="22">
        <v>575</v>
      </c>
      <c r="Q281" s="22">
        <v>75</v>
      </c>
      <c r="R281" s="22" t="s">
        <v>2823</v>
      </c>
      <c r="S281" s="14" t="str">
        <f t="shared" si="4"/>
        <v/>
      </c>
    </row>
    <row r="282" spans="1:19" ht="14.5" hidden="1" x14ac:dyDescent="0.35">
      <c r="A282" s="22" t="s">
        <v>6553</v>
      </c>
      <c r="B282" s="22" t="str">
        <f>INDEX('Plant data'!D:D,MATCH($A282,'Plant data'!$A:$A,0))</f>
        <v>Zunyi</v>
      </c>
      <c r="C282" s="22" t="str">
        <f>INDEX('Plant data'!E:E,MATCH($A282,'Plant data'!$A:$A,0))</f>
        <v>Guizhou</v>
      </c>
      <c r="D282" s="22" t="str">
        <f>INDEX('Plant data'!F:F,MATCH($A282,'Plant data'!$A:$A,0))</f>
        <v>China</v>
      </c>
      <c r="E282" s="22" t="s">
        <v>9147</v>
      </c>
      <c r="F282" s="22" t="s">
        <v>8871</v>
      </c>
      <c r="G282" s="24" t="s">
        <v>6556</v>
      </c>
      <c r="H282" s="22" t="s">
        <v>40</v>
      </c>
      <c r="I282" s="22" t="s">
        <v>30</v>
      </c>
      <c r="J282" s="22" t="s">
        <v>30</v>
      </c>
      <c r="K282" s="22" t="s">
        <v>30</v>
      </c>
      <c r="L282" s="22" t="s">
        <v>30</v>
      </c>
      <c r="M282" s="28">
        <v>44470</v>
      </c>
      <c r="N282" s="22" t="s">
        <v>30</v>
      </c>
      <c r="O282" s="22" t="s">
        <v>30</v>
      </c>
      <c r="P282" s="22">
        <v>575</v>
      </c>
      <c r="Q282" s="22">
        <v>75</v>
      </c>
      <c r="R282" s="22" t="s">
        <v>2823</v>
      </c>
      <c r="S282" s="14" t="str">
        <f t="shared" si="4"/>
        <v/>
      </c>
    </row>
    <row r="283" spans="1:19" ht="14.5" hidden="1" x14ac:dyDescent="0.35">
      <c r="A283" s="22" t="s">
        <v>6553</v>
      </c>
      <c r="B283" s="22" t="str">
        <f>INDEX('Plant data'!D:D,MATCH($A283,'Plant data'!$A:$A,0))</f>
        <v>Zunyi</v>
      </c>
      <c r="C283" s="22" t="str">
        <f>INDEX('Plant data'!E:E,MATCH($A283,'Plant data'!$A:$A,0))</f>
        <v>Guizhou</v>
      </c>
      <c r="D283" s="22" t="str">
        <f>INDEX('Plant data'!F:F,MATCH($A283,'Plant data'!$A:$A,0))</f>
        <v>China</v>
      </c>
      <c r="E283" s="22" t="s">
        <v>9148</v>
      </c>
      <c r="F283" s="22" t="s">
        <v>8941</v>
      </c>
      <c r="G283" s="24" t="s">
        <v>6556</v>
      </c>
      <c r="H283" s="22" t="s">
        <v>224</v>
      </c>
      <c r="I283" s="28">
        <v>44470</v>
      </c>
      <c r="J283" s="26">
        <v>45017</v>
      </c>
      <c r="K283" s="22" t="s">
        <v>30</v>
      </c>
      <c r="L283" s="22" t="s">
        <v>30</v>
      </c>
      <c r="M283" s="22" t="s">
        <v>30</v>
      </c>
      <c r="N283" s="22" t="s">
        <v>30</v>
      </c>
      <c r="O283" s="22" t="s">
        <v>30</v>
      </c>
      <c r="P283" s="22">
        <v>750</v>
      </c>
      <c r="Q283" s="22">
        <v>100</v>
      </c>
      <c r="R283" s="22" t="s">
        <v>2823</v>
      </c>
      <c r="S283" s="14" t="str">
        <f t="shared" si="4"/>
        <v/>
      </c>
    </row>
    <row r="284" spans="1:19" ht="14.5" hidden="1" x14ac:dyDescent="0.35">
      <c r="A284" s="22" t="s">
        <v>6553</v>
      </c>
      <c r="B284" s="22" t="str">
        <f>INDEX('Plant data'!D:D,MATCH($A284,'Plant data'!$A:$A,0))</f>
        <v>Zunyi</v>
      </c>
      <c r="C284" s="22" t="str">
        <f>INDEX('Plant data'!E:E,MATCH($A284,'Plant data'!$A:$A,0))</f>
        <v>Guizhou</v>
      </c>
      <c r="D284" s="22" t="str">
        <f>INDEX('Plant data'!F:F,MATCH($A284,'Plant data'!$A:$A,0))</f>
        <v>China</v>
      </c>
      <c r="E284" s="22" t="s">
        <v>9149</v>
      </c>
      <c r="F284" s="22" t="s">
        <v>8949</v>
      </c>
      <c r="G284" s="24" t="s">
        <v>6556</v>
      </c>
      <c r="H284" s="22" t="s">
        <v>224</v>
      </c>
      <c r="I284" s="28">
        <v>44470</v>
      </c>
      <c r="J284" s="26">
        <v>45017</v>
      </c>
      <c r="K284" s="22" t="s">
        <v>30</v>
      </c>
      <c r="L284" s="22" t="s">
        <v>30</v>
      </c>
      <c r="M284" s="22" t="s">
        <v>30</v>
      </c>
      <c r="N284" s="22" t="s">
        <v>30</v>
      </c>
      <c r="O284" s="22" t="s">
        <v>30</v>
      </c>
      <c r="P284" s="22">
        <v>360</v>
      </c>
      <c r="Q284" s="22">
        <v>50</v>
      </c>
      <c r="R284" s="22" t="s">
        <v>2823</v>
      </c>
      <c r="S284" s="14" t="str">
        <f t="shared" si="4"/>
        <v/>
      </c>
    </row>
    <row r="285" spans="1:19" ht="14.5" hidden="1" x14ac:dyDescent="0.35">
      <c r="A285" s="22" t="s">
        <v>5749</v>
      </c>
      <c r="B285" s="22" t="str">
        <f>INDEX('Plant data'!D:D,MATCH($A285,'Plant data'!$A:$A,0))</f>
        <v>Xingyi</v>
      </c>
      <c r="C285" s="22" t="str">
        <f>INDEX('Plant data'!E:E,MATCH($A285,'Plant data'!$A:$A,0))</f>
        <v>Guizhou</v>
      </c>
      <c r="D285" s="22" t="str">
        <f>INDEX('Plant data'!F:F,MATCH($A285,'Plant data'!$A:$A,0))</f>
        <v>China</v>
      </c>
      <c r="E285" s="22" t="s">
        <v>9150</v>
      </c>
      <c r="F285" s="22" t="s">
        <v>8855</v>
      </c>
      <c r="G285" s="24" t="s">
        <v>5752</v>
      </c>
      <c r="H285" s="22" t="s">
        <v>40</v>
      </c>
      <c r="I285" s="22" t="s">
        <v>30</v>
      </c>
      <c r="J285" s="22" t="s">
        <v>30</v>
      </c>
      <c r="K285" s="22" t="s">
        <v>30</v>
      </c>
      <c r="L285" s="22" t="s">
        <v>30</v>
      </c>
      <c r="M285" s="28">
        <v>44470</v>
      </c>
      <c r="N285" s="22" t="s">
        <v>30</v>
      </c>
      <c r="O285" s="22" t="s">
        <v>30</v>
      </c>
      <c r="P285" s="22">
        <v>245</v>
      </c>
      <c r="Q285" s="22">
        <v>35</v>
      </c>
      <c r="R285" s="22" t="s">
        <v>2823</v>
      </c>
      <c r="S285" s="14" t="str">
        <f t="shared" si="4"/>
        <v/>
      </c>
    </row>
    <row r="286" spans="1:19" ht="14.5" hidden="1" x14ac:dyDescent="0.35">
      <c r="A286" s="22" t="s">
        <v>5749</v>
      </c>
      <c r="B286" s="22" t="str">
        <f>INDEX('Plant data'!D:D,MATCH($A286,'Plant data'!$A:$A,0))</f>
        <v>Xingyi</v>
      </c>
      <c r="C286" s="22" t="str">
        <f>INDEX('Plant data'!E:E,MATCH($A286,'Plant data'!$A:$A,0))</f>
        <v>Guizhou</v>
      </c>
      <c r="D286" s="22" t="str">
        <f>INDEX('Plant data'!F:F,MATCH($A286,'Plant data'!$A:$A,0))</f>
        <v>China</v>
      </c>
      <c r="E286" s="22" t="s">
        <v>9151</v>
      </c>
      <c r="F286" s="22" t="s">
        <v>8871</v>
      </c>
      <c r="G286" s="24" t="s">
        <v>5752</v>
      </c>
      <c r="H286" s="22" t="s">
        <v>40</v>
      </c>
      <c r="I286" s="22" t="s">
        <v>30</v>
      </c>
      <c r="J286" s="22" t="s">
        <v>30</v>
      </c>
      <c r="K286" s="22" t="s">
        <v>30</v>
      </c>
      <c r="L286" s="22" t="s">
        <v>30</v>
      </c>
      <c r="M286" s="28">
        <v>44470</v>
      </c>
      <c r="N286" s="22" t="s">
        <v>30</v>
      </c>
      <c r="O286" s="22" t="s">
        <v>30</v>
      </c>
      <c r="P286" s="22">
        <v>245</v>
      </c>
      <c r="Q286" s="22">
        <v>35</v>
      </c>
      <c r="R286" s="22" t="s">
        <v>2823</v>
      </c>
      <c r="S286" s="14" t="str">
        <f t="shared" si="4"/>
        <v/>
      </c>
    </row>
    <row r="287" spans="1:19" ht="14.5" hidden="1" x14ac:dyDescent="0.35">
      <c r="A287" s="22" t="s">
        <v>5749</v>
      </c>
      <c r="B287" s="22" t="str">
        <f>INDEX('Plant data'!D:D,MATCH($A287,'Plant data'!$A:$A,0))</f>
        <v>Xingyi</v>
      </c>
      <c r="C287" s="22" t="str">
        <f>INDEX('Plant data'!E:E,MATCH($A287,'Plant data'!$A:$A,0))</f>
        <v>Guizhou</v>
      </c>
      <c r="D287" s="22" t="str">
        <f>INDEX('Plant data'!F:F,MATCH($A287,'Plant data'!$A:$A,0))</f>
        <v>China</v>
      </c>
      <c r="E287" s="22" t="s">
        <v>9152</v>
      </c>
      <c r="F287" s="22" t="s">
        <v>8941</v>
      </c>
      <c r="G287" s="24" t="s">
        <v>5752</v>
      </c>
      <c r="H287" s="22" t="s">
        <v>313</v>
      </c>
      <c r="I287" s="28">
        <v>44470</v>
      </c>
      <c r="J287" s="22" t="s">
        <v>30</v>
      </c>
      <c r="K287" s="22">
        <v>2025</v>
      </c>
      <c r="L287" s="22">
        <v>0</v>
      </c>
      <c r="M287" s="22" t="s">
        <v>30</v>
      </c>
      <c r="N287" s="22" t="s">
        <v>30</v>
      </c>
      <c r="O287" s="22" t="s">
        <v>30</v>
      </c>
      <c r="P287" s="22">
        <v>500</v>
      </c>
      <c r="Q287" s="22">
        <v>70</v>
      </c>
      <c r="R287" s="22" t="s">
        <v>2823</v>
      </c>
      <c r="S287" s="14">
        <f t="shared" si="4"/>
        <v>2065</v>
      </c>
    </row>
    <row r="288" spans="1:19" ht="14.5" hidden="1" x14ac:dyDescent="0.35">
      <c r="A288" s="22" t="s">
        <v>5709</v>
      </c>
      <c r="B288" s="22" t="str">
        <f>INDEX('Plant data'!D:D,MATCH($A288,'Plant data'!$A:$A,0))</f>
        <v>Guigang</v>
      </c>
      <c r="C288" s="22" t="str">
        <f>INDEX('Plant data'!E:E,MATCH($A288,'Plant data'!$A:$A,0))</f>
        <v>Guangxi</v>
      </c>
      <c r="D288" s="22" t="str">
        <f>INDEX('Plant data'!F:F,MATCH($A288,'Plant data'!$A:$A,0))</f>
        <v>China</v>
      </c>
      <c r="E288" s="22" t="s">
        <v>9153</v>
      </c>
      <c r="F288" s="22" t="s">
        <v>8855</v>
      </c>
      <c r="G288" s="24" t="s">
        <v>5712</v>
      </c>
      <c r="H288" s="22" t="s">
        <v>29</v>
      </c>
      <c r="I288" s="22">
        <v>2018</v>
      </c>
      <c r="J288" s="26">
        <v>43160</v>
      </c>
      <c r="K288" s="22">
        <v>2018</v>
      </c>
      <c r="L288" s="22">
        <v>7</v>
      </c>
      <c r="M288" s="22" t="s">
        <v>30</v>
      </c>
      <c r="N288" s="22" t="s">
        <v>30</v>
      </c>
      <c r="O288" s="22" t="s">
        <v>30</v>
      </c>
      <c r="P288" s="22">
        <v>1200</v>
      </c>
      <c r="Q288" s="22">
        <v>120</v>
      </c>
      <c r="R288" s="22" t="s">
        <v>2823</v>
      </c>
      <c r="S288" s="14">
        <f t="shared" si="4"/>
        <v>2058</v>
      </c>
    </row>
    <row r="289" spans="1:19" ht="14.5" hidden="1" x14ac:dyDescent="0.35">
      <c r="A289" s="22" t="s">
        <v>5745</v>
      </c>
      <c r="B289" s="22" t="str">
        <f>INDEX('Plant data'!D:D,MATCH($A289,'Plant data'!$A:$A,0))</f>
        <v>Qiandongnan</v>
      </c>
      <c r="C289" s="22" t="str">
        <f>INDEX('Plant data'!E:E,MATCH($A289,'Plant data'!$A:$A,0))</f>
        <v>Guizhou</v>
      </c>
      <c r="D289" s="22" t="str">
        <f>INDEX('Plant data'!F:F,MATCH($A289,'Plant data'!$A:$A,0))</f>
        <v>China</v>
      </c>
      <c r="E289" s="22" t="s">
        <v>9154</v>
      </c>
      <c r="F289" s="22" t="s">
        <v>8855</v>
      </c>
      <c r="G289" s="24" t="s">
        <v>5748</v>
      </c>
      <c r="H289" s="22" t="s">
        <v>190</v>
      </c>
      <c r="I289" s="22" t="s">
        <v>30</v>
      </c>
      <c r="J289" s="22" t="s">
        <v>30</v>
      </c>
      <c r="K289" s="22" t="s">
        <v>30</v>
      </c>
      <c r="L289" s="22" t="s">
        <v>30</v>
      </c>
      <c r="M289" s="28">
        <v>44470</v>
      </c>
      <c r="N289" s="22" t="s">
        <v>30</v>
      </c>
      <c r="O289" s="28">
        <v>45566</v>
      </c>
      <c r="P289" s="22">
        <v>260</v>
      </c>
      <c r="Q289" s="22">
        <v>40</v>
      </c>
      <c r="R289" s="22" t="s">
        <v>2823</v>
      </c>
      <c r="S289" s="14" t="str">
        <f t="shared" si="4"/>
        <v/>
      </c>
    </row>
    <row r="290" spans="1:19" ht="14.5" hidden="1" x14ac:dyDescent="0.35">
      <c r="A290" s="22" t="s">
        <v>5745</v>
      </c>
      <c r="B290" s="22" t="str">
        <f>INDEX('Plant data'!D:D,MATCH($A290,'Plant data'!$A:$A,0))</f>
        <v>Qiandongnan</v>
      </c>
      <c r="C290" s="22" t="str">
        <f>INDEX('Plant data'!E:E,MATCH($A290,'Plant data'!$A:$A,0))</f>
        <v>Guizhou</v>
      </c>
      <c r="D290" s="22" t="str">
        <f>INDEX('Plant data'!F:F,MATCH($A290,'Plant data'!$A:$A,0))</f>
        <v>China</v>
      </c>
      <c r="E290" s="22" t="s">
        <v>9155</v>
      </c>
      <c r="F290" s="22" t="s">
        <v>8871</v>
      </c>
      <c r="G290" s="24" t="s">
        <v>5748</v>
      </c>
      <c r="H290" s="22" t="s">
        <v>190</v>
      </c>
      <c r="I290" s="22" t="s">
        <v>30</v>
      </c>
      <c r="J290" s="22" t="s">
        <v>30</v>
      </c>
      <c r="K290" s="22" t="s">
        <v>30</v>
      </c>
      <c r="L290" s="22" t="s">
        <v>30</v>
      </c>
      <c r="M290" s="28">
        <v>44470</v>
      </c>
      <c r="N290" s="22" t="s">
        <v>30</v>
      </c>
      <c r="O290" s="28">
        <v>45566</v>
      </c>
      <c r="P290" s="22">
        <v>260</v>
      </c>
      <c r="Q290" s="22">
        <v>40</v>
      </c>
      <c r="R290" s="22" t="s">
        <v>2823</v>
      </c>
      <c r="S290" s="14" t="str">
        <f t="shared" si="4"/>
        <v/>
      </c>
    </row>
    <row r="291" spans="1:19" ht="14.5" hidden="1" x14ac:dyDescent="0.35">
      <c r="A291" s="22" t="s">
        <v>5745</v>
      </c>
      <c r="B291" s="22" t="str">
        <f>INDEX('Plant data'!D:D,MATCH($A291,'Plant data'!$A:$A,0))</f>
        <v>Qiandongnan</v>
      </c>
      <c r="C291" s="22" t="str">
        <f>INDEX('Plant data'!E:E,MATCH($A291,'Plant data'!$A:$A,0))</f>
        <v>Guizhou</v>
      </c>
      <c r="D291" s="22" t="str">
        <f>INDEX('Plant data'!F:F,MATCH($A291,'Plant data'!$A:$A,0))</f>
        <v>China</v>
      </c>
      <c r="E291" s="22" t="s">
        <v>9156</v>
      </c>
      <c r="F291" s="22" t="s">
        <v>8941</v>
      </c>
      <c r="G291" s="24" t="s">
        <v>5748</v>
      </c>
      <c r="H291" s="22" t="s">
        <v>29</v>
      </c>
      <c r="I291" s="28">
        <v>44470</v>
      </c>
      <c r="J291" s="26">
        <v>44682</v>
      </c>
      <c r="K291" s="22">
        <v>2024</v>
      </c>
      <c r="L291" s="22">
        <v>1</v>
      </c>
      <c r="M291" s="22" t="s">
        <v>30</v>
      </c>
      <c r="N291" s="22" t="s">
        <v>30</v>
      </c>
      <c r="O291" s="22" t="s">
        <v>30</v>
      </c>
      <c r="P291" s="22">
        <v>500</v>
      </c>
      <c r="Q291" s="22">
        <v>70</v>
      </c>
      <c r="R291" s="22" t="s">
        <v>2823</v>
      </c>
      <c r="S291" s="14">
        <f t="shared" si="4"/>
        <v>2064</v>
      </c>
    </row>
    <row r="292" spans="1:19" ht="14.5" hidden="1" x14ac:dyDescent="0.35">
      <c r="A292" s="22" t="s">
        <v>6402</v>
      </c>
      <c r="B292" s="22" t="str">
        <f>INDEX('Plant data'!D:D,MATCH($A292,'Plant data'!$A:$A,0))</f>
        <v>Wuzhou</v>
      </c>
      <c r="C292" s="22" t="str">
        <f>INDEX('Plant data'!E:E,MATCH($A292,'Plant data'!$A:$A,0))</f>
        <v>Guangxi</v>
      </c>
      <c r="D292" s="22" t="str">
        <f>INDEX('Plant data'!F:F,MATCH($A292,'Plant data'!$A:$A,0))</f>
        <v>China</v>
      </c>
      <c r="E292" s="22" t="s">
        <v>9157</v>
      </c>
      <c r="F292" s="22" t="s">
        <v>8855</v>
      </c>
      <c r="G292" s="24" t="s">
        <v>6405</v>
      </c>
      <c r="H292" s="22" t="s">
        <v>40</v>
      </c>
      <c r="I292" s="22" t="s">
        <v>30</v>
      </c>
      <c r="J292" s="22" t="s">
        <v>30</v>
      </c>
      <c r="K292" s="22" t="s">
        <v>30</v>
      </c>
      <c r="L292" s="22" t="s">
        <v>30</v>
      </c>
      <c r="M292" s="28">
        <v>43070</v>
      </c>
      <c r="N292" s="22" t="s">
        <v>30</v>
      </c>
      <c r="O292" s="22">
        <v>2026</v>
      </c>
      <c r="P292" s="22">
        <v>360</v>
      </c>
      <c r="Q292" s="22">
        <v>35</v>
      </c>
      <c r="R292" s="22" t="s">
        <v>2823</v>
      </c>
      <c r="S292" s="14" t="str">
        <f t="shared" si="4"/>
        <v/>
      </c>
    </row>
    <row r="293" spans="1:19" ht="14.5" hidden="1" x14ac:dyDescent="0.35">
      <c r="A293" s="22" t="s">
        <v>6402</v>
      </c>
      <c r="B293" s="22" t="str">
        <f>INDEX('Plant data'!D:D,MATCH($A293,'Plant data'!$A:$A,0))</f>
        <v>Wuzhou</v>
      </c>
      <c r="C293" s="22" t="str">
        <f>INDEX('Plant data'!E:E,MATCH($A293,'Plant data'!$A:$A,0))</f>
        <v>Guangxi</v>
      </c>
      <c r="D293" s="22" t="str">
        <f>INDEX('Plant data'!F:F,MATCH($A293,'Plant data'!$A:$A,0))</f>
        <v>China</v>
      </c>
      <c r="E293" s="22" t="s">
        <v>9158</v>
      </c>
      <c r="F293" s="22" t="s">
        <v>8871</v>
      </c>
      <c r="G293" s="24" t="s">
        <v>6405</v>
      </c>
      <c r="H293" s="22" t="s">
        <v>40</v>
      </c>
      <c r="I293" s="22" t="s">
        <v>30</v>
      </c>
      <c r="J293" s="22" t="s">
        <v>30</v>
      </c>
      <c r="K293" s="22" t="s">
        <v>30</v>
      </c>
      <c r="L293" s="22" t="s">
        <v>30</v>
      </c>
      <c r="M293" s="28">
        <v>43070</v>
      </c>
      <c r="N293" s="22" t="s">
        <v>30</v>
      </c>
      <c r="O293" s="22">
        <v>2026</v>
      </c>
      <c r="P293" s="22">
        <v>360</v>
      </c>
      <c r="Q293" s="22">
        <v>35</v>
      </c>
      <c r="R293" s="22" t="s">
        <v>2823</v>
      </c>
      <c r="S293" s="14" t="str">
        <f t="shared" si="4"/>
        <v/>
      </c>
    </row>
    <row r="294" spans="1:19" ht="14.5" hidden="1" x14ac:dyDescent="0.35">
      <c r="A294" s="22" t="s">
        <v>6402</v>
      </c>
      <c r="B294" s="22" t="str">
        <f>INDEX('Plant data'!D:D,MATCH($A294,'Plant data'!$A:$A,0))</f>
        <v>Wuzhou</v>
      </c>
      <c r="C294" s="22" t="str">
        <f>INDEX('Plant data'!E:E,MATCH($A294,'Plant data'!$A:$A,0))</f>
        <v>Guangxi</v>
      </c>
      <c r="D294" s="22" t="str">
        <f>INDEX('Plant data'!F:F,MATCH($A294,'Plant data'!$A:$A,0))</f>
        <v>China</v>
      </c>
      <c r="E294" s="22" t="s">
        <v>9159</v>
      </c>
      <c r="F294" s="22" t="s">
        <v>8941</v>
      </c>
      <c r="G294" s="24" t="s">
        <v>6405</v>
      </c>
      <c r="H294" s="22" t="s">
        <v>40</v>
      </c>
      <c r="I294" s="22" t="s">
        <v>30</v>
      </c>
      <c r="J294" s="22" t="s">
        <v>30</v>
      </c>
      <c r="K294" s="22" t="s">
        <v>30</v>
      </c>
      <c r="L294" s="22" t="s">
        <v>30</v>
      </c>
      <c r="M294" s="28">
        <v>43070</v>
      </c>
      <c r="N294" s="22" t="s">
        <v>30</v>
      </c>
      <c r="O294" s="22">
        <v>2026</v>
      </c>
      <c r="P294" s="22">
        <v>360</v>
      </c>
      <c r="Q294" s="22">
        <v>35</v>
      </c>
      <c r="R294" s="22" t="s">
        <v>2823</v>
      </c>
      <c r="S294" s="14" t="str">
        <f t="shared" si="4"/>
        <v/>
      </c>
    </row>
    <row r="295" spans="1:19" ht="14.5" hidden="1" x14ac:dyDescent="0.35">
      <c r="A295" s="22" t="s">
        <v>6402</v>
      </c>
      <c r="B295" s="22" t="str">
        <f>INDEX('Plant data'!D:D,MATCH($A295,'Plant data'!$A:$A,0))</f>
        <v>Wuzhou</v>
      </c>
      <c r="C295" s="22" t="str">
        <f>INDEX('Plant data'!E:E,MATCH($A295,'Plant data'!$A:$A,0))</f>
        <v>Guangxi</v>
      </c>
      <c r="D295" s="22" t="str">
        <f>INDEX('Plant data'!F:F,MATCH($A295,'Plant data'!$A:$A,0))</f>
        <v>China</v>
      </c>
      <c r="E295" s="22" t="s">
        <v>9160</v>
      </c>
      <c r="F295" s="22" t="s">
        <v>8949</v>
      </c>
      <c r="G295" s="24" t="s">
        <v>6405</v>
      </c>
      <c r="H295" s="22" t="s">
        <v>40</v>
      </c>
      <c r="I295" s="22" t="s">
        <v>30</v>
      </c>
      <c r="J295" s="22" t="s">
        <v>30</v>
      </c>
      <c r="K295" s="22" t="s">
        <v>30</v>
      </c>
      <c r="L295" s="22" t="s">
        <v>30</v>
      </c>
      <c r="M295" s="28">
        <v>43070</v>
      </c>
      <c r="N295" s="22" t="s">
        <v>30</v>
      </c>
      <c r="O295" s="22">
        <v>2026</v>
      </c>
      <c r="P295" s="22">
        <v>360</v>
      </c>
      <c r="Q295" s="22">
        <v>35</v>
      </c>
      <c r="R295" s="22" t="s">
        <v>2823</v>
      </c>
      <c r="S295" s="14" t="str">
        <f t="shared" si="4"/>
        <v/>
      </c>
    </row>
    <row r="296" spans="1:19" ht="14.5" hidden="1" x14ac:dyDescent="0.35">
      <c r="A296" s="22" t="s">
        <v>6402</v>
      </c>
      <c r="B296" s="22" t="str">
        <f>INDEX('Plant data'!D:D,MATCH($A296,'Plant data'!$A:$A,0))</f>
        <v>Wuzhou</v>
      </c>
      <c r="C296" s="22" t="str">
        <f>INDEX('Plant data'!E:E,MATCH($A296,'Plant data'!$A:$A,0))</f>
        <v>Guangxi</v>
      </c>
      <c r="D296" s="22" t="str">
        <f>INDEX('Plant data'!F:F,MATCH($A296,'Plant data'!$A:$A,0))</f>
        <v>China</v>
      </c>
      <c r="E296" s="22" t="s">
        <v>9161</v>
      </c>
      <c r="F296" s="22" t="s">
        <v>8962</v>
      </c>
      <c r="G296" s="24" t="s">
        <v>6405</v>
      </c>
      <c r="H296" s="22" t="s">
        <v>40</v>
      </c>
      <c r="I296" s="22" t="s">
        <v>30</v>
      </c>
      <c r="J296" s="22" t="s">
        <v>30</v>
      </c>
      <c r="K296" s="22" t="s">
        <v>30</v>
      </c>
      <c r="L296" s="22" t="s">
        <v>30</v>
      </c>
      <c r="M296" s="26">
        <v>45292</v>
      </c>
      <c r="N296" s="22" t="s">
        <v>30</v>
      </c>
      <c r="O296" s="22">
        <v>2026</v>
      </c>
      <c r="P296" s="22">
        <v>411</v>
      </c>
      <c r="Q296" s="22">
        <v>40</v>
      </c>
      <c r="R296" s="22" t="s">
        <v>2823</v>
      </c>
      <c r="S296" s="14" t="str">
        <f t="shared" si="4"/>
        <v/>
      </c>
    </row>
    <row r="297" spans="1:19" ht="14.5" hidden="1" x14ac:dyDescent="0.35">
      <c r="A297" s="22" t="s">
        <v>6402</v>
      </c>
      <c r="B297" s="22" t="str">
        <f>INDEX('Plant data'!D:D,MATCH($A297,'Plant data'!$A:$A,0))</f>
        <v>Wuzhou</v>
      </c>
      <c r="C297" s="22" t="str">
        <f>INDEX('Plant data'!E:E,MATCH($A297,'Plant data'!$A:$A,0))</f>
        <v>Guangxi</v>
      </c>
      <c r="D297" s="22" t="str">
        <f>INDEX('Plant data'!F:F,MATCH($A297,'Plant data'!$A:$A,0))</f>
        <v>China</v>
      </c>
      <c r="E297" s="22" t="s">
        <v>9162</v>
      </c>
      <c r="F297" s="22" t="s">
        <v>8964</v>
      </c>
      <c r="G297" s="24" t="s">
        <v>6405</v>
      </c>
      <c r="H297" s="22" t="s">
        <v>64</v>
      </c>
      <c r="I297" s="22">
        <v>2017</v>
      </c>
      <c r="J297" s="22" t="s">
        <v>30</v>
      </c>
      <c r="K297" s="22" t="s">
        <v>30</v>
      </c>
      <c r="L297" s="22" t="s">
        <v>30</v>
      </c>
      <c r="M297" s="22" t="s">
        <v>30</v>
      </c>
      <c r="N297" s="22" t="s">
        <v>30</v>
      </c>
      <c r="O297" s="22" t="s">
        <v>30</v>
      </c>
      <c r="P297" s="22">
        <v>1029</v>
      </c>
      <c r="Q297" s="22">
        <v>100</v>
      </c>
      <c r="R297" s="22" t="s">
        <v>2823</v>
      </c>
      <c r="S297" s="14" t="str">
        <f t="shared" si="4"/>
        <v/>
      </c>
    </row>
    <row r="298" spans="1:19" ht="14.5" hidden="1" x14ac:dyDescent="0.35">
      <c r="A298" s="22" t="s">
        <v>6402</v>
      </c>
      <c r="B298" s="22" t="str">
        <f>INDEX('Plant data'!D:D,MATCH($A298,'Plant data'!$A:$A,0))</f>
        <v>Wuzhou</v>
      </c>
      <c r="C298" s="22" t="str">
        <f>INDEX('Plant data'!E:E,MATCH($A298,'Plant data'!$A:$A,0))</f>
        <v>Guangxi</v>
      </c>
      <c r="D298" s="22" t="str">
        <f>INDEX('Plant data'!F:F,MATCH($A298,'Plant data'!$A:$A,0))</f>
        <v>China</v>
      </c>
      <c r="E298" s="22" t="s">
        <v>9163</v>
      </c>
      <c r="F298" s="22" t="s">
        <v>9164</v>
      </c>
      <c r="G298" s="24" t="s">
        <v>6405</v>
      </c>
      <c r="H298" s="22" t="s">
        <v>313</v>
      </c>
      <c r="I298" s="26">
        <v>45292</v>
      </c>
      <c r="J298" s="22" t="s">
        <v>30</v>
      </c>
      <c r="K298" s="22">
        <v>2026</v>
      </c>
      <c r="L298" s="22"/>
      <c r="M298" s="22" t="s">
        <v>30</v>
      </c>
      <c r="N298" s="22" t="s">
        <v>30</v>
      </c>
      <c r="O298" s="22" t="s">
        <v>30</v>
      </c>
      <c r="P298" s="22">
        <v>410</v>
      </c>
      <c r="Q298" s="22">
        <v>55</v>
      </c>
      <c r="R298" s="22" t="s">
        <v>30</v>
      </c>
      <c r="S298" s="14">
        <f t="shared" si="4"/>
        <v>2066</v>
      </c>
    </row>
    <row r="299" spans="1:19" ht="14.5" hidden="1" x14ac:dyDescent="0.35">
      <c r="A299" s="22" t="s">
        <v>6402</v>
      </c>
      <c r="B299" s="22" t="str">
        <f>INDEX('Plant data'!D:D,MATCH($A299,'Plant data'!$A:$A,0))</f>
        <v>Wuzhou</v>
      </c>
      <c r="C299" s="22" t="str">
        <f>INDEX('Plant data'!E:E,MATCH($A299,'Plant data'!$A:$A,0))</f>
        <v>Guangxi</v>
      </c>
      <c r="D299" s="22" t="str">
        <f>INDEX('Plant data'!F:F,MATCH($A299,'Plant data'!$A:$A,0))</f>
        <v>China</v>
      </c>
      <c r="E299" s="22" t="s">
        <v>9165</v>
      </c>
      <c r="F299" s="22" t="s">
        <v>9166</v>
      </c>
      <c r="G299" s="24" t="s">
        <v>6405</v>
      </c>
      <c r="H299" s="22" t="s">
        <v>313</v>
      </c>
      <c r="I299" s="26">
        <v>45292</v>
      </c>
      <c r="J299" s="22" t="s">
        <v>30</v>
      </c>
      <c r="K299" s="22">
        <v>2026</v>
      </c>
      <c r="L299" s="22"/>
      <c r="M299" s="22" t="s">
        <v>30</v>
      </c>
      <c r="N299" s="22" t="s">
        <v>30</v>
      </c>
      <c r="O299" s="22" t="s">
        <v>30</v>
      </c>
      <c r="P299" s="22">
        <v>410</v>
      </c>
      <c r="Q299" s="22">
        <v>55</v>
      </c>
      <c r="R299" s="22" t="s">
        <v>30</v>
      </c>
      <c r="S299" s="14">
        <f t="shared" si="4"/>
        <v>2066</v>
      </c>
    </row>
    <row r="300" spans="1:19" ht="14.5" hidden="1" x14ac:dyDescent="0.35">
      <c r="A300" s="22" t="s">
        <v>6402</v>
      </c>
      <c r="B300" s="22" t="str">
        <f>INDEX('Plant data'!D:D,MATCH($A300,'Plant data'!$A:$A,0))</f>
        <v>Wuzhou</v>
      </c>
      <c r="C300" s="22" t="str">
        <f>INDEX('Plant data'!E:E,MATCH($A300,'Plant data'!$A:$A,0))</f>
        <v>Guangxi</v>
      </c>
      <c r="D300" s="22" t="str">
        <f>INDEX('Plant data'!F:F,MATCH($A300,'Plant data'!$A:$A,0))</f>
        <v>China</v>
      </c>
      <c r="E300" s="22" t="s">
        <v>9167</v>
      </c>
      <c r="F300" s="22" t="s">
        <v>9168</v>
      </c>
      <c r="G300" s="24" t="s">
        <v>6405</v>
      </c>
      <c r="H300" s="22" t="s">
        <v>313</v>
      </c>
      <c r="I300" s="22">
        <v>2024</v>
      </c>
      <c r="J300" s="22" t="s">
        <v>30</v>
      </c>
      <c r="K300" s="22">
        <v>2026</v>
      </c>
      <c r="L300" s="22"/>
      <c r="M300" s="22" t="s">
        <v>30</v>
      </c>
      <c r="N300" s="22" t="s">
        <v>30</v>
      </c>
      <c r="O300" s="22" t="s">
        <v>30</v>
      </c>
      <c r="P300" s="22">
        <v>825</v>
      </c>
      <c r="Q300" s="22">
        <v>110</v>
      </c>
      <c r="R300" s="22" t="s">
        <v>30</v>
      </c>
      <c r="S300" s="14">
        <f t="shared" si="4"/>
        <v>2066</v>
      </c>
    </row>
    <row r="301" spans="1:19" ht="14.5" hidden="1" x14ac:dyDescent="0.35">
      <c r="A301" s="22" t="s">
        <v>6406</v>
      </c>
      <c r="B301" s="22" t="str">
        <f>INDEX('Plant data'!D:D,MATCH($A301,'Plant data'!$A:$A,0))</f>
        <v>Wuzhou</v>
      </c>
      <c r="C301" s="22" t="str">
        <f>INDEX('Plant data'!E:E,MATCH($A301,'Plant data'!$A:$A,0))</f>
        <v>Guangxi</v>
      </c>
      <c r="D301" s="22" t="str">
        <f>INDEX('Plant data'!F:F,MATCH($A301,'Plant data'!$A:$A,0))</f>
        <v>China</v>
      </c>
      <c r="E301" s="22" t="s">
        <v>9169</v>
      </c>
      <c r="F301" s="22" t="s">
        <v>8855</v>
      </c>
      <c r="G301" s="24" t="s">
        <v>6409</v>
      </c>
      <c r="H301" s="22" t="s">
        <v>29</v>
      </c>
      <c r="I301" s="22" t="s">
        <v>30</v>
      </c>
      <c r="J301" s="22" t="s">
        <v>30</v>
      </c>
      <c r="K301" s="22">
        <v>2020</v>
      </c>
      <c r="L301" s="22">
        <v>5</v>
      </c>
      <c r="M301" s="22" t="s">
        <v>30</v>
      </c>
      <c r="N301" s="22" t="s">
        <v>30</v>
      </c>
      <c r="O301" s="22" t="s">
        <v>30</v>
      </c>
      <c r="P301" s="22">
        <v>1000</v>
      </c>
      <c r="Q301" s="22">
        <v>100</v>
      </c>
      <c r="R301" s="22" t="s">
        <v>2823</v>
      </c>
      <c r="S301" s="14">
        <f t="shared" si="4"/>
        <v>2060</v>
      </c>
    </row>
    <row r="302" spans="1:19" ht="14.5" hidden="1" x14ac:dyDescent="0.35">
      <c r="A302" s="22" t="s">
        <v>5736</v>
      </c>
      <c r="B302" s="22" t="str">
        <f>INDEX('Plant data'!D:D,MATCH($A302,'Plant data'!$A:$A,0))</f>
        <v>Guilin</v>
      </c>
      <c r="C302" s="22" t="str">
        <f>INDEX('Plant data'!E:E,MATCH($A302,'Plant data'!$A:$A,0))</f>
        <v>Guangxi</v>
      </c>
      <c r="D302" s="22" t="str">
        <f>INDEX('Plant data'!F:F,MATCH($A302,'Plant data'!$A:$A,0))</f>
        <v>China</v>
      </c>
      <c r="E302" s="22" t="s">
        <v>9170</v>
      </c>
      <c r="F302" s="22" t="s">
        <v>8855</v>
      </c>
      <c r="G302" s="24" t="s">
        <v>5739</v>
      </c>
      <c r="H302" s="22" t="s">
        <v>29</v>
      </c>
      <c r="I302" s="22">
        <v>2017</v>
      </c>
      <c r="J302" s="22" t="s">
        <v>30</v>
      </c>
      <c r="K302" s="22">
        <v>2020</v>
      </c>
      <c r="L302" s="22">
        <v>5</v>
      </c>
      <c r="M302" s="22" t="s">
        <v>30</v>
      </c>
      <c r="N302" s="22" t="s">
        <v>30</v>
      </c>
      <c r="O302" s="22" t="s">
        <v>30</v>
      </c>
      <c r="P302" s="22">
        <v>1200</v>
      </c>
      <c r="Q302" s="22">
        <v>120</v>
      </c>
      <c r="R302" s="22" t="s">
        <v>2823</v>
      </c>
      <c r="S302" s="14">
        <f t="shared" si="4"/>
        <v>2060</v>
      </c>
    </row>
    <row r="303" spans="1:19" ht="14.5" hidden="1" x14ac:dyDescent="0.35">
      <c r="A303" s="22" t="s">
        <v>1694</v>
      </c>
      <c r="B303" s="22" t="str">
        <f>INDEX('Plant data'!D:D,MATCH($A303,'Plant data'!$A:$A,0))</f>
        <v>Hezhou</v>
      </c>
      <c r="C303" s="22" t="str">
        <f>INDEX('Plant data'!E:E,MATCH($A303,'Plant data'!$A:$A,0))</f>
        <v>Guangxi</v>
      </c>
      <c r="D303" s="22" t="str">
        <f>INDEX('Plant data'!F:F,MATCH($A303,'Plant data'!$A:$A,0))</f>
        <v>China</v>
      </c>
      <c r="E303" s="22" t="s">
        <v>9171</v>
      </c>
      <c r="F303" s="22" t="s">
        <v>8855</v>
      </c>
      <c r="G303" s="24" t="s">
        <v>1696</v>
      </c>
      <c r="H303" s="22" t="s">
        <v>29</v>
      </c>
      <c r="I303" s="22" t="s">
        <v>30</v>
      </c>
      <c r="J303" s="22" t="s">
        <v>30</v>
      </c>
      <c r="K303" s="22">
        <v>2014</v>
      </c>
      <c r="L303" s="22">
        <v>11</v>
      </c>
      <c r="M303" s="22" t="s">
        <v>30</v>
      </c>
      <c r="N303" s="22" t="s">
        <v>30</v>
      </c>
      <c r="O303" s="22" t="s">
        <v>30</v>
      </c>
      <c r="P303" s="22">
        <v>500</v>
      </c>
      <c r="Q303" s="22">
        <v>70</v>
      </c>
      <c r="R303" s="22" t="s">
        <v>2823</v>
      </c>
      <c r="S303" s="14">
        <f t="shared" si="4"/>
        <v>2054</v>
      </c>
    </row>
    <row r="304" spans="1:19" ht="14.5" hidden="1" x14ac:dyDescent="0.35">
      <c r="A304" s="22" t="s">
        <v>1694</v>
      </c>
      <c r="B304" s="22" t="str">
        <f>INDEX('Plant data'!D:D,MATCH($A304,'Plant data'!$A:$A,0))</f>
        <v>Hezhou</v>
      </c>
      <c r="C304" s="22" t="str">
        <f>INDEX('Plant data'!E:E,MATCH($A304,'Plant data'!$A:$A,0))</f>
        <v>Guangxi</v>
      </c>
      <c r="D304" s="22" t="str">
        <f>INDEX('Plant data'!F:F,MATCH($A304,'Plant data'!$A:$A,0))</f>
        <v>China</v>
      </c>
      <c r="E304" s="22" t="s">
        <v>9172</v>
      </c>
      <c r="F304" s="22" t="s">
        <v>8871</v>
      </c>
      <c r="G304" s="24" t="s">
        <v>1696</v>
      </c>
      <c r="H304" s="22" t="s">
        <v>29</v>
      </c>
      <c r="I304" s="22" t="s">
        <v>30</v>
      </c>
      <c r="J304" s="22" t="s">
        <v>30</v>
      </c>
      <c r="K304" s="22">
        <v>2014</v>
      </c>
      <c r="L304" s="22">
        <v>11</v>
      </c>
      <c r="M304" s="22" t="s">
        <v>30</v>
      </c>
      <c r="N304" s="22" t="s">
        <v>30</v>
      </c>
      <c r="O304" s="22" t="s">
        <v>30</v>
      </c>
      <c r="P304" s="22">
        <v>500</v>
      </c>
      <c r="Q304" s="22">
        <v>70</v>
      </c>
      <c r="R304" s="22" t="s">
        <v>2823</v>
      </c>
      <c r="S304" s="14">
        <f t="shared" si="4"/>
        <v>2054</v>
      </c>
    </row>
    <row r="305" spans="1:19" ht="14.5" hidden="1" x14ac:dyDescent="0.35">
      <c r="A305" s="22" t="s">
        <v>1694</v>
      </c>
      <c r="B305" s="22" t="str">
        <f>INDEX('Plant data'!D:D,MATCH($A305,'Plant data'!$A:$A,0))</f>
        <v>Hezhou</v>
      </c>
      <c r="C305" s="22" t="str">
        <f>INDEX('Plant data'!E:E,MATCH($A305,'Plant data'!$A:$A,0))</f>
        <v>Guangxi</v>
      </c>
      <c r="D305" s="22" t="str">
        <f>INDEX('Plant data'!F:F,MATCH($A305,'Plant data'!$A:$A,0))</f>
        <v>China</v>
      </c>
      <c r="E305" s="22" t="s">
        <v>9173</v>
      </c>
      <c r="F305" s="22" t="s">
        <v>8941</v>
      </c>
      <c r="G305" s="24" t="s">
        <v>1696</v>
      </c>
      <c r="H305" s="22" t="s">
        <v>29</v>
      </c>
      <c r="I305" s="22" t="s">
        <v>30</v>
      </c>
      <c r="J305" s="22" t="s">
        <v>30</v>
      </c>
      <c r="K305" s="22">
        <v>2018</v>
      </c>
      <c r="L305" s="22">
        <v>7</v>
      </c>
      <c r="M305" s="22" t="s">
        <v>30</v>
      </c>
      <c r="N305" s="22" t="s">
        <v>30</v>
      </c>
      <c r="O305" s="22" t="s">
        <v>30</v>
      </c>
      <c r="P305" s="22">
        <v>500</v>
      </c>
      <c r="Q305" s="22">
        <v>70</v>
      </c>
      <c r="R305" s="22" t="s">
        <v>2823</v>
      </c>
      <c r="S305" s="14">
        <f t="shared" si="4"/>
        <v>2058</v>
      </c>
    </row>
    <row r="306" spans="1:19" ht="14.5" hidden="1" x14ac:dyDescent="0.35">
      <c r="A306" s="22" t="s">
        <v>1694</v>
      </c>
      <c r="B306" s="22" t="str">
        <f>INDEX('Plant data'!D:D,MATCH($A306,'Plant data'!$A:$A,0))</f>
        <v>Hezhou</v>
      </c>
      <c r="C306" s="22" t="str">
        <f>INDEX('Plant data'!E:E,MATCH($A306,'Plant data'!$A:$A,0))</f>
        <v>Guangxi</v>
      </c>
      <c r="D306" s="22" t="str">
        <f>INDEX('Plant data'!F:F,MATCH($A306,'Plant data'!$A:$A,0))</f>
        <v>China</v>
      </c>
      <c r="E306" s="22" t="s">
        <v>9174</v>
      </c>
      <c r="F306" s="22" t="s">
        <v>8949</v>
      </c>
      <c r="G306" s="24" t="s">
        <v>1696</v>
      </c>
      <c r="H306" s="22" t="s">
        <v>29</v>
      </c>
      <c r="I306" s="22" t="s">
        <v>30</v>
      </c>
      <c r="J306" s="22" t="s">
        <v>30</v>
      </c>
      <c r="K306" s="22">
        <v>2018</v>
      </c>
      <c r="L306" s="22">
        <v>7</v>
      </c>
      <c r="M306" s="22" t="s">
        <v>30</v>
      </c>
      <c r="N306" s="22" t="s">
        <v>30</v>
      </c>
      <c r="O306" s="22" t="s">
        <v>30</v>
      </c>
      <c r="P306" s="22">
        <v>500</v>
      </c>
      <c r="Q306" s="22">
        <v>70</v>
      </c>
      <c r="R306" s="22" t="s">
        <v>2823</v>
      </c>
      <c r="S306" s="14">
        <f t="shared" si="4"/>
        <v>2058</v>
      </c>
    </row>
    <row r="307" spans="1:19" ht="14.5" hidden="1" x14ac:dyDescent="0.35">
      <c r="A307" s="22" t="s">
        <v>5731</v>
      </c>
      <c r="B307" s="22" t="str">
        <f>INDEX('Plant data'!D:D,MATCH($A307,'Plant data'!$A:$A,0))</f>
        <v>Wuzhou</v>
      </c>
      <c r="C307" s="22" t="str">
        <f>INDEX('Plant data'!E:E,MATCH($A307,'Plant data'!$A:$A,0))</f>
        <v>Guangxi</v>
      </c>
      <c r="D307" s="22" t="str">
        <f>INDEX('Plant data'!F:F,MATCH($A307,'Plant data'!$A:$A,0))</f>
        <v>China</v>
      </c>
      <c r="E307" s="22" t="s">
        <v>9175</v>
      </c>
      <c r="F307" s="22" t="s">
        <v>8855</v>
      </c>
      <c r="G307" s="24" t="s">
        <v>5734</v>
      </c>
      <c r="H307" s="22" t="s">
        <v>29</v>
      </c>
      <c r="I307" s="22" t="s">
        <v>30</v>
      </c>
      <c r="J307" s="22" t="s">
        <v>30</v>
      </c>
      <c r="K307" s="22" t="s">
        <v>30</v>
      </c>
      <c r="L307" s="22" t="s">
        <v>30</v>
      </c>
      <c r="M307" s="22" t="s">
        <v>30</v>
      </c>
      <c r="N307" s="22" t="s">
        <v>30</v>
      </c>
      <c r="O307" s="22" t="s">
        <v>30</v>
      </c>
      <c r="P307" s="22">
        <v>1500</v>
      </c>
      <c r="Q307" s="22" t="s">
        <v>30</v>
      </c>
      <c r="R307" s="22" t="s">
        <v>2823</v>
      </c>
      <c r="S307" s="14" t="str">
        <f t="shared" si="4"/>
        <v/>
      </c>
    </row>
    <row r="308" spans="1:19" ht="14.5" hidden="1" x14ac:dyDescent="0.35">
      <c r="A308" s="22" t="s">
        <v>1708</v>
      </c>
      <c r="B308" s="22" t="str">
        <f>INDEX('Plant data'!D:D,MATCH($A308,'Plant data'!$A:$A,0))</f>
        <v>Qinhuangdao</v>
      </c>
      <c r="C308" s="22" t="str">
        <f>INDEX('Plant data'!E:E,MATCH($A308,'Plant data'!$A:$A,0))</f>
        <v>Hebei</v>
      </c>
      <c r="D308" s="22" t="str">
        <f>INDEX('Plant data'!F:F,MATCH($A308,'Plant data'!$A:$A,0))</f>
        <v>China</v>
      </c>
      <c r="E308" s="22" t="s">
        <v>9176</v>
      </c>
      <c r="F308" s="22" t="s">
        <v>8855</v>
      </c>
      <c r="G308" s="24" t="s">
        <v>1710</v>
      </c>
      <c r="H308" s="22" t="s">
        <v>29</v>
      </c>
      <c r="I308" s="22">
        <v>2021</v>
      </c>
      <c r="J308" s="22" t="s">
        <v>30</v>
      </c>
      <c r="K308" s="22">
        <v>2023</v>
      </c>
      <c r="L308" s="22">
        <v>2</v>
      </c>
      <c r="M308" s="22" t="s">
        <v>30</v>
      </c>
      <c r="N308" s="22" t="s">
        <v>30</v>
      </c>
      <c r="O308" s="22" t="s">
        <v>30</v>
      </c>
      <c r="P308" s="22">
        <v>360</v>
      </c>
      <c r="Q308" s="22">
        <v>50</v>
      </c>
      <c r="R308" s="22" t="s">
        <v>2823</v>
      </c>
      <c r="S308" s="14">
        <f t="shared" si="4"/>
        <v>2063</v>
      </c>
    </row>
    <row r="309" spans="1:19" ht="14.5" hidden="1" x14ac:dyDescent="0.35">
      <c r="A309" s="22" t="s">
        <v>1721</v>
      </c>
      <c r="B309" s="22" t="str">
        <f>INDEX('Plant data'!D:D,MATCH($A309,'Plant data'!$A:$A,0))</f>
        <v>Yulin</v>
      </c>
      <c r="C309" s="22" t="str">
        <f>INDEX('Plant data'!E:E,MATCH($A309,'Plant data'!$A:$A,0))</f>
        <v>Guangxi</v>
      </c>
      <c r="D309" s="22" t="str">
        <f>INDEX('Plant data'!F:F,MATCH($A309,'Plant data'!$A:$A,0))</f>
        <v>China</v>
      </c>
      <c r="E309" s="22" t="s">
        <v>9177</v>
      </c>
      <c r="F309" s="22" t="s">
        <v>8855</v>
      </c>
      <c r="G309" s="24" t="s">
        <v>1723</v>
      </c>
      <c r="H309" s="22" t="s">
        <v>224</v>
      </c>
      <c r="I309" s="22">
        <v>2023</v>
      </c>
      <c r="J309" s="22">
        <v>2023</v>
      </c>
      <c r="K309" s="22" t="s">
        <v>30</v>
      </c>
      <c r="L309" s="22" t="s">
        <v>30</v>
      </c>
      <c r="M309" s="22" t="s">
        <v>30</v>
      </c>
      <c r="N309" s="22" t="s">
        <v>30</v>
      </c>
      <c r="O309" s="22" t="s">
        <v>30</v>
      </c>
      <c r="P309" s="22">
        <v>600</v>
      </c>
      <c r="Q309" s="22">
        <v>50</v>
      </c>
      <c r="R309" s="22" t="s">
        <v>30</v>
      </c>
      <c r="S309" s="14" t="str">
        <f t="shared" si="4"/>
        <v/>
      </c>
    </row>
    <row r="310" spans="1:19" ht="14.5" hidden="1" x14ac:dyDescent="0.35">
      <c r="A310" s="22" t="s">
        <v>1721</v>
      </c>
      <c r="B310" s="22" t="str">
        <f>INDEX('Plant data'!D:D,MATCH($A310,'Plant data'!$A:$A,0))</f>
        <v>Yulin</v>
      </c>
      <c r="C310" s="22" t="str">
        <f>INDEX('Plant data'!E:E,MATCH($A310,'Plant data'!$A:$A,0))</f>
        <v>Guangxi</v>
      </c>
      <c r="D310" s="22" t="str">
        <f>INDEX('Plant data'!F:F,MATCH($A310,'Plant data'!$A:$A,0))</f>
        <v>China</v>
      </c>
      <c r="E310" s="22" t="s">
        <v>9178</v>
      </c>
      <c r="F310" s="22" t="s">
        <v>8871</v>
      </c>
      <c r="G310" s="24" t="s">
        <v>1723</v>
      </c>
      <c r="H310" s="22" t="s">
        <v>224</v>
      </c>
      <c r="I310" s="22">
        <v>2023</v>
      </c>
      <c r="J310" s="22">
        <v>2023</v>
      </c>
      <c r="K310" s="22" t="s">
        <v>30</v>
      </c>
      <c r="L310" s="22" t="s">
        <v>30</v>
      </c>
      <c r="M310" s="22" t="s">
        <v>30</v>
      </c>
      <c r="N310" s="22" t="s">
        <v>30</v>
      </c>
      <c r="O310" s="22" t="s">
        <v>30</v>
      </c>
      <c r="P310" s="22">
        <v>600</v>
      </c>
      <c r="Q310" s="22">
        <v>50</v>
      </c>
      <c r="R310" s="22" t="s">
        <v>30</v>
      </c>
      <c r="S310" s="14" t="str">
        <f t="shared" si="4"/>
        <v/>
      </c>
    </row>
    <row r="311" spans="1:19" ht="14.5" hidden="1" x14ac:dyDescent="0.35">
      <c r="A311" s="22" t="s">
        <v>6256</v>
      </c>
      <c r="B311" s="22" t="str">
        <f>INDEX('Plant data'!D:D,MATCH($A311,'Plant data'!$A:$A,0))</f>
        <v>Jianong</v>
      </c>
      <c r="C311" s="22" t="str">
        <f>INDEX('Plant data'!E:E,MATCH($A311,'Plant data'!$A:$A,0))</f>
        <v>Sichuan</v>
      </c>
      <c r="D311" s="22" t="str">
        <f>INDEX('Plant data'!F:F,MATCH($A311,'Plant data'!$A:$A,0))</f>
        <v>China</v>
      </c>
      <c r="E311" s="22" t="s">
        <v>9179</v>
      </c>
      <c r="F311" s="22" t="s">
        <v>8855</v>
      </c>
      <c r="G311" s="24" t="s">
        <v>6259</v>
      </c>
      <c r="H311" s="22" t="s">
        <v>29</v>
      </c>
      <c r="I311" s="22" t="s">
        <v>30</v>
      </c>
      <c r="J311" s="22" t="s">
        <v>30</v>
      </c>
      <c r="K311" s="22" t="s">
        <v>30</v>
      </c>
      <c r="L311" s="22" t="s">
        <v>30</v>
      </c>
      <c r="M311" s="22" t="s">
        <v>30</v>
      </c>
      <c r="N311" s="22" t="s">
        <v>30</v>
      </c>
      <c r="O311" s="22" t="s">
        <v>30</v>
      </c>
      <c r="P311" s="22">
        <v>300</v>
      </c>
      <c r="Q311" s="22">
        <v>70</v>
      </c>
      <c r="R311" s="22" t="s">
        <v>2823</v>
      </c>
      <c r="S311" s="14" t="str">
        <f t="shared" si="4"/>
        <v/>
      </c>
    </row>
    <row r="312" spans="1:19" ht="14.5" hidden="1" x14ac:dyDescent="0.35">
      <c r="A312" s="22" t="s">
        <v>6256</v>
      </c>
      <c r="B312" s="22" t="str">
        <f>INDEX('Plant data'!D:D,MATCH($A312,'Plant data'!$A:$A,0))</f>
        <v>Jianong</v>
      </c>
      <c r="C312" s="22" t="str">
        <f>INDEX('Plant data'!E:E,MATCH($A312,'Plant data'!$A:$A,0))</f>
        <v>Sichuan</v>
      </c>
      <c r="D312" s="22" t="str">
        <f>INDEX('Plant data'!F:F,MATCH($A312,'Plant data'!$A:$A,0))</f>
        <v>China</v>
      </c>
      <c r="E312" s="22" t="s">
        <v>9180</v>
      </c>
      <c r="F312" s="22" t="s">
        <v>8871</v>
      </c>
      <c r="G312" s="24" t="s">
        <v>6259</v>
      </c>
      <c r="H312" s="22" t="s">
        <v>29</v>
      </c>
      <c r="I312" s="22" t="s">
        <v>30</v>
      </c>
      <c r="J312" s="22" t="s">
        <v>30</v>
      </c>
      <c r="K312" s="22" t="s">
        <v>30</v>
      </c>
      <c r="L312" s="22" t="s">
        <v>30</v>
      </c>
      <c r="M312" s="22" t="s">
        <v>30</v>
      </c>
      <c r="N312" s="22" t="s">
        <v>30</v>
      </c>
      <c r="O312" s="22" t="s">
        <v>30</v>
      </c>
      <c r="P312" s="22">
        <v>300</v>
      </c>
      <c r="Q312" s="22">
        <v>70</v>
      </c>
      <c r="R312" s="22" t="s">
        <v>2823</v>
      </c>
      <c r="S312" s="14" t="str">
        <f t="shared" si="4"/>
        <v/>
      </c>
    </row>
    <row r="313" spans="1:19" ht="14.5" hidden="1" x14ac:dyDescent="0.35">
      <c r="A313" s="22" t="s">
        <v>5679</v>
      </c>
      <c r="B313" s="22" t="str">
        <f>INDEX('Plant data'!D:D,MATCH($A313,'Plant data'!$A:$A,0))</f>
        <v>Yunfu</v>
      </c>
      <c r="C313" s="22" t="str">
        <f>INDEX('Plant data'!E:E,MATCH($A313,'Plant data'!$A:$A,0))</f>
        <v>Guangdong</v>
      </c>
      <c r="D313" s="22" t="str">
        <f>INDEX('Plant data'!F:F,MATCH($A313,'Plant data'!$A:$A,0))</f>
        <v>China</v>
      </c>
      <c r="E313" s="22" t="s">
        <v>9181</v>
      </c>
      <c r="F313" s="22" t="s">
        <v>8855</v>
      </c>
      <c r="G313" s="24" t="s">
        <v>5682</v>
      </c>
      <c r="H313" s="22" t="s">
        <v>29</v>
      </c>
      <c r="I313" s="26">
        <v>44621</v>
      </c>
      <c r="J313" s="22">
        <v>2019</v>
      </c>
      <c r="K313" s="22">
        <v>2023</v>
      </c>
      <c r="L313" s="22">
        <v>2</v>
      </c>
      <c r="M313" s="22" t="s">
        <v>30</v>
      </c>
      <c r="N313" s="22" t="s">
        <v>30</v>
      </c>
      <c r="O313" s="22" t="s">
        <v>30</v>
      </c>
      <c r="P313" s="22">
        <v>1200</v>
      </c>
      <c r="Q313" s="22">
        <v>150</v>
      </c>
      <c r="R313" s="22" t="s">
        <v>2823</v>
      </c>
      <c r="S313" s="14">
        <f t="shared" si="4"/>
        <v>2063</v>
      </c>
    </row>
    <row r="314" spans="1:19" ht="14.5" hidden="1" x14ac:dyDescent="0.35">
      <c r="A314" s="22" t="s">
        <v>5679</v>
      </c>
      <c r="B314" s="22" t="str">
        <f>INDEX('Plant data'!D:D,MATCH($A314,'Plant data'!$A:$A,0))</f>
        <v>Yunfu</v>
      </c>
      <c r="C314" s="22" t="str">
        <f>INDEX('Plant data'!E:E,MATCH($A314,'Plant data'!$A:$A,0))</f>
        <v>Guangdong</v>
      </c>
      <c r="D314" s="22" t="str">
        <f>INDEX('Plant data'!F:F,MATCH($A314,'Plant data'!$A:$A,0))</f>
        <v>China</v>
      </c>
      <c r="E314" s="22" t="s">
        <v>9182</v>
      </c>
      <c r="F314" s="22" t="s">
        <v>8871</v>
      </c>
      <c r="G314" s="24" t="s">
        <v>5682</v>
      </c>
      <c r="H314" s="22" t="s">
        <v>29</v>
      </c>
      <c r="I314" s="26">
        <v>44986</v>
      </c>
      <c r="J314" s="28">
        <v>45200</v>
      </c>
      <c r="K314" s="22">
        <v>2024</v>
      </c>
      <c r="L314" s="22">
        <v>1</v>
      </c>
      <c r="M314" s="22" t="s">
        <v>30</v>
      </c>
      <c r="N314" s="22" t="s">
        <v>30</v>
      </c>
      <c r="O314" s="22" t="s">
        <v>30</v>
      </c>
      <c r="P314" s="22">
        <v>1200</v>
      </c>
      <c r="Q314" s="22">
        <v>150</v>
      </c>
      <c r="R314" s="22" t="s">
        <v>2823</v>
      </c>
      <c r="S314" s="14">
        <f t="shared" si="4"/>
        <v>2064</v>
      </c>
    </row>
    <row r="315" spans="1:19" ht="14.5" hidden="1" x14ac:dyDescent="0.35">
      <c r="A315" s="22" t="s">
        <v>6456</v>
      </c>
      <c r="B315" s="22" t="str">
        <f>INDEX('Plant data'!D:D,MATCH($A315,'Plant data'!$A:$A,0))</f>
        <v>Jingan</v>
      </c>
      <c r="C315" s="22" t="str">
        <f>INDEX('Plant data'!E:E,MATCH($A315,'Plant data'!$A:$A,0))</f>
        <v>Jiangsu</v>
      </c>
      <c r="D315" s="22" t="str">
        <f>INDEX('Plant data'!F:F,MATCH($A315,'Plant data'!$A:$A,0))</f>
        <v>China</v>
      </c>
      <c r="E315" s="22" t="s">
        <v>9183</v>
      </c>
      <c r="F315" s="22" t="s">
        <v>8855</v>
      </c>
      <c r="G315" s="24" t="s">
        <v>6459</v>
      </c>
      <c r="H315" s="22" t="s">
        <v>40</v>
      </c>
      <c r="I315" s="22" t="s">
        <v>30</v>
      </c>
      <c r="J315" s="22" t="s">
        <v>30</v>
      </c>
      <c r="K315" s="22" t="s">
        <v>30</v>
      </c>
      <c r="L315" s="22" t="s">
        <v>30</v>
      </c>
      <c r="M315" s="27">
        <v>44554</v>
      </c>
      <c r="N315" s="22" t="s">
        <v>30</v>
      </c>
      <c r="O315" s="22" t="s">
        <v>30</v>
      </c>
      <c r="P315" s="22">
        <v>1000</v>
      </c>
      <c r="Q315" s="22">
        <v>100</v>
      </c>
      <c r="R315" s="22" t="s">
        <v>2823</v>
      </c>
      <c r="S315" s="14" t="str">
        <f t="shared" si="4"/>
        <v/>
      </c>
    </row>
    <row r="316" spans="1:19" ht="14.5" hidden="1" x14ac:dyDescent="0.35">
      <c r="A316" s="22" t="s">
        <v>6456</v>
      </c>
      <c r="B316" s="22" t="str">
        <f>INDEX('Plant data'!D:D,MATCH($A316,'Plant data'!$A:$A,0))</f>
        <v>Jingan</v>
      </c>
      <c r="C316" s="22" t="str">
        <f>INDEX('Plant data'!E:E,MATCH($A316,'Plant data'!$A:$A,0))</f>
        <v>Jiangsu</v>
      </c>
      <c r="D316" s="22" t="str">
        <f>INDEX('Plant data'!F:F,MATCH($A316,'Plant data'!$A:$A,0))</f>
        <v>China</v>
      </c>
      <c r="E316" s="22" t="s">
        <v>9184</v>
      </c>
      <c r="F316" s="22" t="s">
        <v>8871</v>
      </c>
      <c r="G316" s="24" t="s">
        <v>6459</v>
      </c>
      <c r="H316" s="22" t="s">
        <v>224</v>
      </c>
      <c r="I316" s="27">
        <v>44554</v>
      </c>
      <c r="J316" s="27">
        <v>45176</v>
      </c>
      <c r="K316" s="22" t="s">
        <v>30</v>
      </c>
      <c r="L316" s="22" t="s">
        <v>30</v>
      </c>
      <c r="M316" s="22" t="s">
        <v>30</v>
      </c>
      <c r="N316" s="22" t="s">
        <v>30</v>
      </c>
      <c r="O316" s="22" t="s">
        <v>30</v>
      </c>
      <c r="P316" s="22">
        <v>1000</v>
      </c>
      <c r="Q316" s="22">
        <v>130</v>
      </c>
      <c r="R316" s="22" t="s">
        <v>2823</v>
      </c>
      <c r="S316" s="14" t="str">
        <f t="shared" si="4"/>
        <v/>
      </c>
    </row>
    <row r="317" spans="1:19" ht="14.5" hidden="1" x14ac:dyDescent="0.35">
      <c r="A317" s="22" t="s">
        <v>6044</v>
      </c>
      <c r="B317" s="22" t="str">
        <f>INDEX('Plant data'!D:D,MATCH($A317,'Plant data'!$A:$A,0))</f>
        <v>Changzhou</v>
      </c>
      <c r="C317" s="22" t="str">
        <f>INDEX('Plant data'!E:E,MATCH($A317,'Plant data'!$A:$A,0))</f>
        <v>Jiangsu</v>
      </c>
      <c r="D317" s="22" t="str">
        <f>INDEX('Plant data'!F:F,MATCH($A317,'Plant data'!$A:$A,0))</f>
        <v>China</v>
      </c>
      <c r="E317" s="22" t="s">
        <v>9185</v>
      </c>
      <c r="F317" s="22" t="s">
        <v>8855</v>
      </c>
      <c r="G317" s="24" t="s">
        <v>6047</v>
      </c>
      <c r="H317" s="22" t="s">
        <v>29</v>
      </c>
      <c r="I317" s="22" t="s">
        <v>30</v>
      </c>
      <c r="J317" s="22" t="s">
        <v>30</v>
      </c>
      <c r="K317" s="22" t="s">
        <v>30</v>
      </c>
      <c r="L317" s="22" t="s">
        <v>30</v>
      </c>
      <c r="M317" s="22" t="s">
        <v>30</v>
      </c>
      <c r="N317" s="22" t="s">
        <v>30</v>
      </c>
      <c r="O317" s="22" t="s">
        <v>30</v>
      </c>
      <c r="P317" s="22">
        <v>920</v>
      </c>
      <c r="Q317" s="22">
        <v>100</v>
      </c>
      <c r="R317" s="22" t="s">
        <v>2823</v>
      </c>
      <c r="S317" s="14" t="str">
        <f t="shared" si="4"/>
        <v/>
      </c>
    </row>
    <row r="318" spans="1:19" ht="14.5" hidden="1" x14ac:dyDescent="0.35">
      <c r="A318" s="22" t="s">
        <v>6044</v>
      </c>
      <c r="B318" s="22" t="str">
        <f>INDEX('Plant data'!D:D,MATCH($A318,'Plant data'!$A:$A,0))</f>
        <v>Changzhou</v>
      </c>
      <c r="C318" s="22" t="str">
        <f>INDEX('Plant data'!E:E,MATCH($A318,'Plant data'!$A:$A,0))</f>
        <v>Jiangsu</v>
      </c>
      <c r="D318" s="22" t="str">
        <f>INDEX('Plant data'!F:F,MATCH($A318,'Plant data'!$A:$A,0))</f>
        <v>China</v>
      </c>
      <c r="E318" s="22" t="s">
        <v>9186</v>
      </c>
      <c r="F318" s="22" t="s">
        <v>8871</v>
      </c>
      <c r="G318" s="24" t="s">
        <v>6047</v>
      </c>
      <c r="H318" s="22" t="s">
        <v>29</v>
      </c>
      <c r="I318" s="22" t="s">
        <v>30</v>
      </c>
      <c r="J318" s="22" t="s">
        <v>30</v>
      </c>
      <c r="K318" s="22" t="s">
        <v>30</v>
      </c>
      <c r="L318" s="22" t="s">
        <v>30</v>
      </c>
      <c r="M318" s="22" t="s">
        <v>30</v>
      </c>
      <c r="N318" s="22" t="s">
        <v>30</v>
      </c>
      <c r="O318" s="22" t="s">
        <v>30</v>
      </c>
      <c r="P318" s="22">
        <v>920</v>
      </c>
      <c r="Q318" s="22">
        <v>100</v>
      </c>
      <c r="R318" s="22" t="s">
        <v>2823</v>
      </c>
      <c r="S318" s="14" t="str">
        <f t="shared" si="4"/>
        <v/>
      </c>
    </row>
    <row r="319" spans="1:19" ht="14.5" hidden="1" x14ac:dyDescent="0.35">
      <c r="A319" s="22" t="s">
        <v>6044</v>
      </c>
      <c r="B319" s="22" t="str">
        <f>INDEX('Plant data'!D:D,MATCH($A319,'Plant data'!$A:$A,0))</f>
        <v>Changzhou</v>
      </c>
      <c r="C319" s="22" t="str">
        <f>INDEX('Plant data'!E:E,MATCH($A319,'Plant data'!$A:$A,0))</f>
        <v>Jiangsu</v>
      </c>
      <c r="D319" s="22" t="str">
        <f>INDEX('Plant data'!F:F,MATCH($A319,'Plant data'!$A:$A,0))</f>
        <v>China</v>
      </c>
      <c r="E319" s="22" t="s">
        <v>9187</v>
      </c>
      <c r="F319" s="22" t="s">
        <v>8941</v>
      </c>
      <c r="G319" s="24" t="s">
        <v>6047</v>
      </c>
      <c r="H319" s="22" t="s">
        <v>29</v>
      </c>
      <c r="I319" s="22" t="s">
        <v>30</v>
      </c>
      <c r="J319" s="22" t="s">
        <v>30</v>
      </c>
      <c r="K319" s="22" t="s">
        <v>30</v>
      </c>
      <c r="L319" s="22" t="s">
        <v>30</v>
      </c>
      <c r="M319" s="22" t="s">
        <v>30</v>
      </c>
      <c r="N319" s="22" t="s">
        <v>30</v>
      </c>
      <c r="O319" s="22" t="s">
        <v>30</v>
      </c>
      <c r="P319" s="22">
        <v>920</v>
      </c>
      <c r="Q319" s="22">
        <v>100</v>
      </c>
      <c r="R319" s="22" t="s">
        <v>2823</v>
      </c>
      <c r="S319" s="14" t="str">
        <f t="shared" si="4"/>
        <v/>
      </c>
    </row>
    <row r="320" spans="1:19" ht="14.5" hidden="1" x14ac:dyDescent="0.35">
      <c r="A320" s="22" t="s">
        <v>6053</v>
      </c>
      <c r="B320" s="22" t="str">
        <f>INDEX('Plant data'!D:D,MATCH($A320,'Plant data'!$A:$A,0))</f>
        <v>Luoyang</v>
      </c>
      <c r="C320" s="22" t="str">
        <f>INDEX('Plant data'!E:E,MATCH($A320,'Plant data'!$A:$A,0))</f>
        <v>Henan</v>
      </c>
      <c r="D320" s="22" t="str">
        <f>INDEX('Plant data'!F:F,MATCH($A320,'Plant data'!$A:$A,0))</f>
        <v>China</v>
      </c>
      <c r="E320" s="22" t="s">
        <v>9188</v>
      </c>
      <c r="F320" s="22" t="s">
        <v>8855</v>
      </c>
      <c r="G320" s="24" t="s">
        <v>6056</v>
      </c>
      <c r="H320" s="22" t="s">
        <v>190</v>
      </c>
      <c r="I320" s="22" t="s">
        <v>30</v>
      </c>
      <c r="J320" s="22" t="s">
        <v>30</v>
      </c>
      <c r="K320" s="22" t="s">
        <v>30</v>
      </c>
      <c r="L320" s="22" t="s">
        <v>30</v>
      </c>
      <c r="M320" s="22">
        <v>2021</v>
      </c>
      <c r="N320" s="22">
        <v>2017</v>
      </c>
      <c r="O320" s="22">
        <v>2022</v>
      </c>
      <c r="P320" s="22">
        <v>378</v>
      </c>
      <c r="Q320" s="22">
        <v>60</v>
      </c>
      <c r="R320" s="22" t="s">
        <v>30</v>
      </c>
      <c r="S320" s="14" t="str">
        <f t="shared" si="4"/>
        <v/>
      </c>
    </row>
    <row r="321" spans="1:19" ht="14.5" hidden="1" x14ac:dyDescent="0.35">
      <c r="A321" s="22" t="s">
        <v>6053</v>
      </c>
      <c r="B321" s="22" t="str">
        <f>INDEX('Plant data'!D:D,MATCH($A321,'Plant data'!$A:$A,0))</f>
        <v>Luoyang</v>
      </c>
      <c r="C321" s="22" t="str">
        <f>INDEX('Plant data'!E:E,MATCH($A321,'Plant data'!$A:$A,0))</f>
        <v>Henan</v>
      </c>
      <c r="D321" s="22" t="str">
        <f>INDEX('Plant data'!F:F,MATCH($A321,'Plant data'!$A:$A,0))</f>
        <v>China</v>
      </c>
      <c r="E321" s="22" t="s">
        <v>9189</v>
      </c>
      <c r="F321" s="22" t="s">
        <v>8871</v>
      </c>
      <c r="G321" s="24" t="s">
        <v>6056</v>
      </c>
      <c r="H321" s="22" t="s">
        <v>190</v>
      </c>
      <c r="I321" s="22" t="s">
        <v>30</v>
      </c>
      <c r="J321" s="22" t="s">
        <v>30</v>
      </c>
      <c r="K321" s="22" t="s">
        <v>30</v>
      </c>
      <c r="L321" s="22" t="s">
        <v>30</v>
      </c>
      <c r="M321" s="22">
        <v>2021</v>
      </c>
      <c r="N321" s="22">
        <v>2017</v>
      </c>
      <c r="O321" s="22">
        <v>2022</v>
      </c>
      <c r="P321" s="22">
        <v>472</v>
      </c>
      <c r="Q321" s="22">
        <v>75</v>
      </c>
      <c r="R321" s="22" t="s">
        <v>30</v>
      </c>
      <c r="S321" s="14" t="str">
        <f t="shared" si="4"/>
        <v/>
      </c>
    </row>
    <row r="322" spans="1:19" ht="14.5" hidden="1" x14ac:dyDescent="0.35">
      <c r="A322" s="22" t="s">
        <v>5491</v>
      </c>
      <c r="B322" s="22" t="str">
        <f>INDEX('Plant data'!D:D,MATCH($A322,'Plant data'!$A:$A,0))</f>
        <v>Baicheng Industrial Park</v>
      </c>
      <c r="C322" s="22" t="str">
        <f>INDEX('Plant data'!E:E,MATCH($A322,'Plant data'!$A:$A,0))</f>
        <v>Jilin</v>
      </c>
      <c r="D322" s="22" t="str">
        <f>INDEX('Plant data'!F:F,MATCH($A322,'Plant data'!$A:$A,0))</f>
        <v>China</v>
      </c>
      <c r="E322" s="22" t="s">
        <v>9190</v>
      </c>
      <c r="F322" s="22" t="s">
        <v>8855</v>
      </c>
      <c r="G322" s="24" t="s">
        <v>5494</v>
      </c>
      <c r="H322" s="22" t="s">
        <v>190</v>
      </c>
      <c r="I322" s="22" t="s">
        <v>30</v>
      </c>
      <c r="J322" s="22" t="s">
        <v>30</v>
      </c>
      <c r="K322" s="22" t="s">
        <v>30</v>
      </c>
      <c r="L322" s="22" t="s">
        <v>30</v>
      </c>
      <c r="M322" s="22" t="s">
        <v>30</v>
      </c>
      <c r="N322" s="22" t="s">
        <v>30</v>
      </c>
      <c r="O322" s="28">
        <v>44835</v>
      </c>
      <c r="P322" s="22">
        <v>400</v>
      </c>
      <c r="Q322" s="22">
        <v>40</v>
      </c>
      <c r="R322" s="22" t="s">
        <v>2823</v>
      </c>
      <c r="S322" s="14" t="str">
        <f t="shared" si="4"/>
        <v/>
      </c>
    </row>
    <row r="323" spans="1:19" ht="14.5" hidden="1" x14ac:dyDescent="0.35">
      <c r="A323" s="22" t="s">
        <v>5491</v>
      </c>
      <c r="B323" s="22" t="str">
        <f>INDEX('Plant data'!D:D,MATCH($A323,'Plant data'!$A:$A,0))</f>
        <v>Baicheng Industrial Park</v>
      </c>
      <c r="C323" s="22" t="str">
        <f>INDEX('Plant data'!E:E,MATCH($A323,'Plant data'!$A:$A,0))</f>
        <v>Jilin</v>
      </c>
      <c r="D323" s="22" t="str">
        <f>INDEX('Plant data'!F:F,MATCH($A323,'Plant data'!$A:$A,0))</f>
        <v>China</v>
      </c>
      <c r="E323" s="22" t="s">
        <v>9191</v>
      </c>
      <c r="F323" s="22" t="s">
        <v>8871</v>
      </c>
      <c r="G323" s="24" t="s">
        <v>5494</v>
      </c>
      <c r="H323" s="22" t="s">
        <v>190</v>
      </c>
      <c r="I323" s="22" t="s">
        <v>30</v>
      </c>
      <c r="J323" s="22" t="s">
        <v>30</v>
      </c>
      <c r="K323" s="22" t="s">
        <v>30</v>
      </c>
      <c r="L323" s="22" t="s">
        <v>30</v>
      </c>
      <c r="M323" s="22" t="s">
        <v>30</v>
      </c>
      <c r="N323" s="22" t="s">
        <v>30</v>
      </c>
      <c r="O323" s="28">
        <v>44835</v>
      </c>
      <c r="P323" s="22">
        <v>400</v>
      </c>
      <c r="Q323" s="22">
        <v>40</v>
      </c>
      <c r="R323" s="22" t="s">
        <v>2823</v>
      </c>
      <c r="S323" s="14" t="str">
        <f t="shared" ref="S323:S386" si="5">IFERROR(K323+40,"")</f>
        <v/>
      </c>
    </row>
    <row r="324" spans="1:19" ht="14.5" hidden="1" x14ac:dyDescent="0.35">
      <c r="A324" s="22" t="s">
        <v>5491</v>
      </c>
      <c r="B324" s="22" t="str">
        <f>INDEX('Plant data'!D:D,MATCH($A324,'Plant data'!$A:$A,0))</f>
        <v>Baicheng Industrial Park</v>
      </c>
      <c r="C324" s="22" t="str">
        <f>INDEX('Plant data'!E:E,MATCH($A324,'Plant data'!$A:$A,0))</f>
        <v>Jilin</v>
      </c>
      <c r="D324" s="22" t="str">
        <f>INDEX('Plant data'!F:F,MATCH($A324,'Plant data'!$A:$A,0))</f>
        <v>China</v>
      </c>
      <c r="E324" s="22" t="s">
        <v>9192</v>
      </c>
      <c r="F324" s="22" t="s">
        <v>8941</v>
      </c>
      <c r="G324" s="24" t="s">
        <v>5494</v>
      </c>
      <c r="H324" s="22" t="s">
        <v>224</v>
      </c>
      <c r="I324" s="28">
        <v>44531</v>
      </c>
      <c r="J324" s="28">
        <v>44835</v>
      </c>
      <c r="K324" s="22" t="s">
        <v>30</v>
      </c>
      <c r="L324" s="22" t="s">
        <v>30</v>
      </c>
      <c r="M324" s="22" t="s">
        <v>30</v>
      </c>
      <c r="N324" s="22" t="s">
        <v>30</v>
      </c>
      <c r="O324" s="22" t="s">
        <v>30</v>
      </c>
      <c r="P324" s="22">
        <v>788</v>
      </c>
      <c r="Q324" s="22">
        <v>105</v>
      </c>
      <c r="R324" s="22" t="s">
        <v>2823</v>
      </c>
      <c r="S324" s="14" t="str">
        <f t="shared" si="5"/>
        <v/>
      </c>
    </row>
    <row r="325" spans="1:19" ht="14.5" hidden="1" x14ac:dyDescent="0.35">
      <c r="A325" s="22" t="s">
        <v>5531</v>
      </c>
      <c r="B325" s="22" t="str">
        <f>INDEX('Plant data'!D:D,MATCH($A325,'Plant data'!$A:$A,0))</f>
        <v>Cangzhou</v>
      </c>
      <c r="C325" s="22" t="str">
        <f>INDEX('Plant data'!E:E,MATCH($A325,'Plant data'!$A:$A,0))</f>
        <v>Hebei</v>
      </c>
      <c r="D325" s="22" t="str">
        <f>INDEX('Plant data'!F:F,MATCH($A325,'Plant data'!$A:$A,0))</f>
        <v>China</v>
      </c>
      <c r="E325" s="22" t="s">
        <v>9193</v>
      </c>
      <c r="F325" s="22" t="s">
        <v>8855</v>
      </c>
      <c r="G325" s="24" t="s">
        <v>5534</v>
      </c>
      <c r="H325" s="22" t="s">
        <v>224</v>
      </c>
      <c r="I325" s="22">
        <v>2021</v>
      </c>
      <c r="J325" s="22" t="s">
        <v>30</v>
      </c>
      <c r="K325" s="22" t="s">
        <v>30</v>
      </c>
      <c r="L325" s="22" t="s">
        <v>30</v>
      </c>
      <c r="M325" s="22" t="s">
        <v>30</v>
      </c>
      <c r="N325" s="22" t="s">
        <v>30</v>
      </c>
      <c r="O325" s="22" t="s">
        <v>30</v>
      </c>
      <c r="P325" s="22">
        <v>500</v>
      </c>
      <c r="Q325" s="22">
        <v>70</v>
      </c>
      <c r="R325" s="22" t="s">
        <v>2823</v>
      </c>
      <c r="S325" s="14" t="str">
        <f t="shared" si="5"/>
        <v/>
      </c>
    </row>
    <row r="326" spans="1:19" ht="14.5" hidden="1" x14ac:dyDescent="0.35">
      <c r="A326" s="22" t="s">
        <v>5531</v>
      </c>
      <c r="B326" s="22" t="str">
        <f>INDEX('Plant data'!D:D,MATCH($A326,'Plant data'!$A:$A,0))</f>
        <v>Cangzhou</v>
      </c>
      <c r="C326" s="22" t="str">
        <f>INDEX('Plant data'!E:E,MATCH($A326,'Plant data'!$A:$A,0))</f>
        <v>Hebei</v>
      </c>
      <c r="D326" s="22" t="str">
        <f>INDEX('Plant data'!F:F,MATCH($A326,'Plant data'!$A:$A,0))</f>
        <v>China</v>
      </c>
      <c r="E326" s="22" t="s">
        <v>9194</v>
      </c>
      <c r="F326" s="22" t="s">
        <v>8871</v>
      </c>
      <c r="G326" s="24" t="s">
        <v>5534</v>
      </c>
      <c r="H326" s="22" t="s">
        <v>224</v>
      </c>
      <c r="I326" s="22">
        <v>2021</v>
      </c>
      <c r="J326" s="22" t="s">
        <v>30</v>
      </c>
      <c r="K326" s="22" t="s">
        <v>30</v>
      </c>
      <c r="L326" s="22" t="s">
        <v>30</v>
      </c>
      <c r="M326" s="22" t="s">
        <v>30</v>
      </c>
      <c r="N326" s="22" t="s">
        <v>30</v>
      </c>
      <c r="O326" s="22" t="s">
        <v>30</v>
      </c>
      <c r="P326" s="22">
        <v>500</v>
      </c>
      <c r="Q326" s="22">
        <v>70</v>
      </c>
      <c r="R326" s="22" t="s">
        <v>2823</v>
      </c>
      <c r="S326" s="14" t="str">
        <f t="shared" si="5"/>
        <v/>
      </c>
    </row>
    <row r="327" spans="1:19" ht="14.5" hidden="1" x14ac:dyDescent="0.35">
      <c r="A327" s="22" t="s">
        <v>5531</v>
      </c>
      <c r="B327" s="22" t="str">
        <f>INDEX('Plant data'!D:D,MATCH($A327,'Plant data'!$A:$A,0))</f>
        <v>Cangzhou</v>
      </c>
      <c r="C327" s="22" t="str">
        <f>INDEX('Plant data'!E:E,MATCH($A327,'Plant data'!$A:$A,0))</f>
        <v>Hebei</v>
      </c>
      <c r="D327" s="22" t="str">
        <f>INDEX('Plant data'!F:F,MATCH($A327,'Plant data'!$A:$A,0))</f>
        <v>China</v>
      </c>
      <c r="E327" s="22" t="s">
        <v>9195</v>
      </c>
      <c r="F327" s="22" t="s">
        <v>8941</v>
      </c>
      <c r="G327" s="24" t="s">
        <v>5534</v>
      </c>
      <c r="H327" s="22" t="s">
        <v>40</v>
      </c>
      <c r="I327" s="22" t="s">
        <v>30</v>
      </c>
      <c r="J327" s="22" t="s">
        <v>30</v>
      </c>
      <c r="K327" s="22" t="s">
        <v>30</v>
      </c>
      <c r="L327" s="22" t="s">
        <v>30</v>
      </c>
      <c r="M327" s="22">
        <v>2021</v>
      </c>
      <c r="N327" s="22" t="s">
        <v>30</v>
      </c>
      <c r="O327" s="22" t="s">
        <v>30</v>
      </c>
      <c r="P327" s="22">
        <v>1000</v>
      </c>
      <c r="Q327" s="22">
        <v>100</v>
      </c>
      <c r="R327" s="22" t="s">
        <v>2823</v>
      </c>
      <c r="S327" s="14" t="str">
        <f t="shared" si="5"/>
        <v/>
      </c>
    </row>
    <row r="328" spans="1:19" ht="14.5" hidden="1" x14ac:dyDescent="0.35">
      <c r="A328" s="22" t="s">
        <v>5925</v>
      </c>
      <c r="B328" s="22" t="str">
        <f>INDEX('Plant data'!D:D,MATCH($A328,'Plant data'!$A:$A,0))</f>
        <v>Jianbi</v>
      </c>
      <c r="C328" s="22" t="str">
        <f>INDEX('Plant data'!E:E,MATCH($A328,'Plant data'!$A:$A,0))</f>
        <v>Jiangsu</v>
      </c>
      <c r="D328" s="22" t="str">
        <f>INDEX('Plant data'!F:F,MATCH($A328,'Plant data'!$A:$A,0))</f>
        <v>China</v>
      </c>
      <c r="E328" s="22" t="s">
        <v>9196</v>
      </c>
      <c r="F328" s="22" t="s">
        <v>8855</v>
      </c>
      <c r="G328" s="24" t="s">
        <v>5928</v>
      </c>
      <c r="H328" s="22" t="s">
        <v>29</v>
      </c>
      <c r="I328" s="22" t="s">
        <v>30</v>
      </c>
      <c r="J328" s="22" t="s">
        <v>30</v>
      </c>
      <c r="K328" s="22" t="s">
        <v>30</v>
      </c>
      <c r="L328" s="22" t="s">
        <v>30</v>
      </c>
      <c r="M328" s="22" t="s">
        <v>30</v>
      </c>
      <c r="N328" s="22" t="s">
        <v>30</v>
      </c>
      <c r="O328" s="22" t="s">
        <v>30</v>
      </c>
      <c r="P328" s="22">
        <v>788</v>
      </c>
      <c r="Q328" s="22">
        <v>105</v>
      </c>
      <c r="R328" s="22" t="s">
        <v>2823</v>
      </c>
      <c r="S328" s="14" t="str">
        <f t="shared" si="5"/>
        <v/>
      </c>
    </row>
    <row r="329" spans="1:19" ht="14.5" hidden="1" x14ac:dyDescent="0.35">
      <c r="A329" s="22" t="s">
        <v>5925</v>
      </c>
      <c r="B329" s="22" t="str">
        <f>INDEX('Plant data'!D:D,MATCH($A329,'Plant data'!$A:$A,0))</f>
        <v>Jianbi</v>
      </c>
      <c r="C329" s="22" t="str">
        <f>INDEX('Plant data'!E:E,MATCH($A329,'Plant data'!$A:$A,0))</f>
        <v>Jiangsu</v>
      </c>
      <c r="D329" s="22" t="str">
        <f>INDEX('Plant data'!F:F,MATCH($A329,'Plant data'!$A:$A,0))</f>
        <v>China</v>
      </c>
      <c r="E329" s="22" t="s">
        <v>9197</v>
      </c>
      <c r="F329" s="22" t="s">
        <v>8871</v>
      </c>
      <c r="G329" s="24" t="s">
        <v>5928</v>
      </c>
      <c r="H329" s="22" t="s">
        <v>29</v>
      </c>
      <c r="I329" s="22" t="s">
        <v>30</v>
      </c>
      <c r="J329" s="22" t="s">
        <v>30</v>
      </c>
      <c r="K329" s="22" t="s">
        <v>30</v>
      </c>
      <c r="L329" s="22" t="s">
        <v>30</v>
      </c>
      <c r="M329" s="22" t="s">
        <v>30</v>
      </c>
      <c r="N329" s="22" t="s">
        <v>30</v>
      </c>
      <c r="O329" s="22" t="s">
        <v>30</v>
      </c>
      <c r="P329" s="22">
        <v>788</v>
      </c>
      <c r="Q329" s="22">
        <v>105</v>
      </c>
      <c r="R329" s="22" t="s">
        <v>2823</v>
      </c>
      <c r="S329" s="14" t="str">
        <f t="shared" si="5"/>
        <v/>
      </c>
    </row>
    <row r="330" spans="1:19" ht="14.5" hidden="1" x14ac:dyDescent="0.35">
      <c r="A330" s="22" t="s">
        <v>5973</v>
      </c>
      <c r="B330" s="22" t="str">
        <f>INDEX('Plant data'!D:D,MATCH($A330,'Plant data'!$A:$A,0))</f>
        <v>unknown</v>
      </c>
      <c r="C330" s="22" t="str">
        <f>INDEX('Plant data'!E:E,MATCH($A330,'Plant data'!$A:$A,0))</f>
        <v>Jilin</v>
      </c>
      <c r="D330" s="22" t="str">
        <f>INDEX('Plant data'!F:F,MATCH($A330,'Plant data'!$A:$A,0))</f>
        <v>China</v>
      </c>
      <c r="E330" s="22" t="s">
        <v>9198</v>
      </c>
      <c r="F330" s="22" t="s">
        <v>8855</v>
      </c>
      <c r="G330" s="24" t="s">
        <v>5976</v>
      </c>
      <c r="H330" s="22" t="s">
        <v>40</v>
      </c>
      <c r="I330" s="22" t="s">
        <v>30</v>
      </c>
      <c r="J330" s="22" t="s">
        <v>30</v>
      </c>
      <c r="K330" s="22" t="s">
        <v>30</v>
      </c>
      <c r="L330" s="22" t="s">
        <v>30</v>
      </c>
      <c r="M330" s="26">
        <v>44562</v>
      </c>
      <c r="N330" s="22" t="s">
        <v>30</v>
      </c>
      <c r="O330" s="22" t="s">
        <v>30</v>
      </c>
      <c r="P330" s="22">
        <v>500</v>
      </c>
      <c r="Q330" s="22">
        <v>70</v>
      </c>
      <c r="R330" s="22" t="s">
        <v>30</v>
      </c>
      <c r="S330" s="14" t="str">
        <f t="shared" si="5"/>
        <v/>
      </c>
    </row>
    <row r="331" spans="1:19" ht="14.5" hidden="1" x14ac:dyDescent="0.35">
      <c r="A331" s="22" t="s">
        <v>5973</v>
      </c>
      <c r="B331" s="22" t="str">
        <f>INDEX('Plant data'!D:D,MATCH($A331,'Plant data'!$A:$A,0))</f>
        <v>unknown</v>
      </c>
      <c r="C331" s="22" t="str">
        <f>INDEX('Plant data'!E:E,MATCH($A331,'Plant data'!$A:$A,0))</f>
        <v>Jilin</v>
      </c>
      <c r="D331" s="22" t="str">
        <f>INDEX('Plant data'!F:F,MATCH($A331,'Plant data'!$A:$A,0))</f>
        <v>China</v>
      </c>
      <c r="E331" s="22" t="s">
        <v>9199</v>
      </c>
      <c r="F331" s="22" t="s">
        <v>8871</v>
      </c>
      <c r="G331" s="24" t="s">
        <v>5976</v>
      </c>
      <c r="H331" s="22" t="s">
        <v>313</v>
      </c>
      <c r="I331" s="26">
        <v>44562</v>
      </c>
      <c r="J331" s="22" t="s">
        <v>30</v>
      </c>
      <c r="K331" s="22" t="s">
        <v>30</v>
      </c>
      <c r="L331" s="22" t="s">
        <v>30</v>
      </c>
      <c r="M331" s="22" t="s">
        <v>30</v>
      </c>
      <c r="N331" s="22" t="s">
        <v>30</v>
      </c>
      <c r="O331" s="22" t="s">
        <v>30</v>
      </c>
      <c r="P331" s="22">
        <v>500</v>
      </c>
      <c r="Q331" s="22">
        <v>70</v>
      </c>
      <c r="R331" s="22" t="s">
        <v>30</v>
      </c>
      <c r="S331" s="14" t="str">
        <f t="shared" si="5"/>
        <v/>
      </c>
    </row>
    <row r="332" spans="1:19" ht="14.5" hidden="1" x14ac:dyDescent="0.35">
      <c r="A332" s="22" t="s">
        <v>5969</v>
      </c>
      <c r="B332" s="22" t="str">
        <f>INDEX('Plant data'!D:D,MATCH($A332,'Plant data'!$A:$A,0))</f>
        <v>Changchun</v>
      </c>
      <c r="C332" s="22" t="str">
        <f>INDEX('Plant data'!E:E,MATCH($A332,'Plant data'!$A:$A,0))</f>
        <v>Jilin</v>
      </c>
      <c r="D332" s="22" t="str">
        <f>INDEX('Plant data'!F:F,MATCH($A332,'Plant data'!$A:$A,0))</f>
        <v>China</v>
      </c>
      <c r="E332" s="22" t="s">
        <v>9200</v>
      </c>
      <c r="F332" s="22" t="s">
        <v>8855</v>
      </c>
      <c r="G332" s="24" t="s">
        <v>5972</v>
      </c>
      <c r="H332" s="22" t="s">
        <v>40</v>
      </c>
      <c r="I332" s="22" t="s">
        <v>30</v>
      </c>
      <c r="J332" s="22" t="s">
        <v>30</v>
      </c>
      <c r="K332" s="22" t="s">
        <v>30</v>
      </c>
      <c r="L332" s="22" t="s">
        <v>30</v>
      </c>
      <c r="M332" s="27">
        <v>44582</v>
      </c>
      <c r="N332" s="22" t="s">
        <v>30</v>
      </c>
      <c r="O332" s="22" t="s">
        <v>30</v>
      </c>
      <c r="P332" s="22">
        <v>500</v>
      </c>
      <c r="Q332" s="22">
        <v>70</v>
      </c>
      <c r="R332" s="22" t="s">
        <v>30</v>
      </c>
      <c r="S332" s="14" t="str">
        <f t="shared" si="5"/>
        <v/>
      </c>
    </row>
    <row r="333" spans="1:19" ht="14.5" hidden="1" x14ac:dyDescent="0.35">
      <c r="A333" s="22" t="s">
        <v>5969</v>
      </c>
      <c r="B333" s="22" t="str">
        <f>INDEX('Plant data'!D:D,MATCH($A333,'Plant data'!$A:$A,0))</f>
        <v>Changchun</v>
      </c>
      <c r="C333" s="22" t="str">
        <f>INDEX('Plant data'!E:E,MATCH($A333,'Plant data'!$A:$A,0))</f>
        <v>Jilin</v>
      </c>
      <c r="D333" s="22" t="str">
        <f>INDEX('Plant data'!F:F,MATCH($A333,'Plant data'!$A:$A,0))</f>
        <v>China</v>
      </c>
      <c r="E333" s="22" t="s">
        <v>9201</v>
      </c>
      <c r="F333" s="22" t="s">
        <v>8871</v>
      </c>
      <c r="G333" s="24" t="s">
        <v>5972</v>
      </c>
      <c r="H333" s="22" t="s">
        <v>313</v>
      </c>
      <c r="I333" s="26">
        <v>45108</v>
      </c>
      <c r="J333" s="22" t="s">
        <v>30</v>
      </c>
      <c r="K333" s="22" t="s">
        <v>30</v>
      </c>
      <c r="L333" s="22" t="s">
        <v>30</v>
      </c>
      <c r="M333" s="22" t="s">
        <v>30</v>
      </c>
      <c r="N333" s="22" t="s">
        <v>30</v>
      </c>
      <c r="O333" s="22" t="s">
        <v>30</v>
      </c>
      <c r="P333" s="22">
        <v>360</v>
      </c>
      <c r="Q333" s="22">
        <v>50</v>
      </c>
      <c r="R333" s="22" t="s">
        <v>30</v>
      </c>
      <c r="S333" s="14" t="str">
        <f t="shared" si="5"/>
        <v/>
      </c>
    </row>
    <row r="334" spans="1:19" ht="14.5" hidden="1" x14ac:dyDescent="0.35">
      <c r="A334" s="22" t="s">
        <v>5969</v>
      </c>
      <c r="B334" s="22" t="str">
        <f>INDEX('Plant data'!D:D,MATCH($A334,'Plant data'!$A:$A,0))</f>
        <v>Changchun</v>
      </c>
      <c r="C334" s="22" t="str">
        <f>INDEX('Plant data'!E:E,MATCH($A334,'Plant data'!$A:$A,0))</f>
        <v>Jilin</v>
      </c>
      <c r="D334" s="22" t="str">
        <f>INDEX('Plant data'!F:F,MATCH($A334,'Plant data'!$A:$A,0))</f>
        <v>China</v>
      </c>
      <c r="E334" s="22" t="s">
        <v>9202</v>
      </c>
      <c r="F334" s="22" t="s">
        <v>8941</v>
      </c>
      <c r="G334" s="24" t="s">
        <v>5972</v>
      </c>
      <c r="H334" s="22" t="s">
        <v>40</v>
      </c>
      <c r="I334" s="22" t="s">
        <v>30</v>
      </c>
      <c r="J334" s="22" t="s">
        <v>30</v>
      </c>
      <c r="K334" s="22" t="s">
        <v>30</v>
      </c>
      <c r="L334" s="22" t="s">
        <v>30</v>
      </c>
      <c r="M334" s="27">
        <v>44582</v>
      </c>
      <c r="N334" s="22" t="s">
        <v>30</v>
      </c>
      <c r="O334" s="22" t="s">
        <v>30</v>
      </c>
      <c r="P334" s="22">
        <v>500</v>
      </c>
      <c r="Q334" s="22">
        <v>70</v>
      </c>
      <c r="R334" s="22" t="s">
        <v>30</v>
      </c>
      <c r="S334" s="14" t="str">
        <f t="shared" si="5"/>
        <v/>
      </c>
    </row>
    <row r="335" spans="1:19" ht="14.5" hidden="1" x14ac:dyDescent="0.35">
      <c r="A335" s="22" t="s">
        <v>5969</v>
      </c>
      <c r="B335" s="22" t="str">
        <f>INDEX('Plant data'!D:D,MATCH($A335,'Plant data'!$A:$A,0))</f>
        <v>Changchun</v>
      </c>
      <c r="C335" s="22" t="str">
        <f>INDEX('Plant data'!E:E,MATCH($A335,'Plant data'!$A:$A,0))</f>
        <v>Jilin</v>
      </c>
      <c r="D335" s="22" t="str">
        <f>INDEX('Plant data'!F:F,MATCH($A335,'Plant data'!$A:$A,0))</f>
        <v>China</v>
      </c>
      <c r="E335" s="22" t="s">
        <v>9203</v>
      </c>
      <c r="F335" s="22" t="s">
        <v>8949</v>
      </c>
      <c r="G335" s="24" t="s">
        <v>5972</v>
      </c>
      <c r="H335" s="22" t="s">
        <v>40</v>
      </c>
      <c r="I335" s="22" t="s">
        <v>30</v>
      </c>
      <c r="J335" s="22" t="s">
        <v>30</v>
      </c>
      <c r="K335" s="22" t="s">
        <v>30</v>
      </c>
      <c r="L335" s="22" t="s">
        <v>30</v>
      </c>
      <c r="M335" s="27">
        <v>44582</v>
      </c>
      <c r="N335" s="22" t="s">
        <v>30</v>
      </c>
      <c r="O335" s="22" t="s">
        <v>30</v>
      </c>
      <c r="P335" s="22">
        <v>500</v>
      </c>
      <c r="Q335" s="22">
        <v>70</v>
      </c>
      <c r="R335" s="22" t="s">
        <v>30</v>
      </c>
      <c r="S335" s="14" t="str">
        <f t="shared" si="5"/>
        <v/>
      </c>
    </row>
    <row r="336" spans="1:19" ht="14.5" hidden="1" x14ac:dyDescent="0.35">
      <c r="A336" s="22" t="s">
        <v>5908</v>
      </c>
      <c r="B336" s="22" t="str">
        <f>INDEX('Plant data'!D:D,MATCH($A336,'Plant data'!$A:$A,0))</f>
        <v>Baotou</v>
      </c>
      <c r="C336" s="22" t="str">
        <f>INDEX('Plant data'!E:E,MATCH($A336,'Plant data'!$A:$A,0))</f>
        <v>Inner Mongolia</v>
      </c>
      <c r="D336" s="22" t="str">
        <f>INDEX('Plant data'!F:F,MATCH($A336,'Plant data'!$A:$A,0))</f>
        <v>China</v>
      </c>
      <c r="E336" s="22" t="s">
        <v>9204</v>
      </c>
      <c r="F336" s="22" t="s">
        <v>8855</v>
      </c>
      <c r="G336" s="24" t="s">
        <v>5911</v>
      </c>
      <c r="H336" s="22" t="s">
        <v>313</v>
      </c>
      <c r="I336" s="27">
        <v>44666</v>
      </c>
      <c r="J336" s="22" t="s">
        <v>30</v>
      </c>
      <c r="K336" s="22" t="s">
        <v>30</v>
      </c>
      <c r="L336" s="22" t="s">
        <v>30</v>
      </c>
      <c r="M336" s="22" t="s">
        <v>30</v>
      </c>
      <c r="N336" s="22" t="s">
        <v>30</v>
      </c>
      <c r="O336" s="22" t="s">
        <v>30</v>
      </c>
      <c r="P336" s="22">
        <v>575</v>
      </c>
      <c r="Q336" s="22">
        <v>75</v>
      </c>
      <c r="R336" s="22" t="s">
        <v>30</v>
      </c>
      <c r="S336" s="14" t="str">
        <f t="shared" si="5"/>
        <v/>
      </c>
    </row>
    <row r="337" spans="1:19" ht="14.5" hidden="1" x14ac:dyDescent="0.35">
      <c r="A337" s="22" t="s">
        <v>5458</v>
      </c>
      <c r="B337" s="22" t="str">
        <f>INDEX('Plant data'!D:D,MATCH($A337,'Plant data'!$A:$A,0))</f>
        <v>Lu'an</v>
      </c>
      <c r="C337" s="22" t="str">
        <f>INDEX('Plant data'!E:E,MATCH($A337,'Plant data'!$A:$A,0))</f>
        <v>Anhui</v>
      </c>
      <c r="D337" s="22" t="str">
        <f>INDEX('Plant data'!F:F,MATCH($A337,'Plant data'!$A:$A,0))</f>
        <v>China</v>
      </c>
      <c r="E337" s="22" t="s">
        <v>9205</v>
      </c>
      <c r="F337" s="22" t="s">
        <v>8855</v>
      </c>
      <c r="G337" s="24" t="s">
        <v>5461</v>
      </c>
      <c r="H337" s="22" t="s">
        <v>29</v>
      </c>
      <c r="I337" s="26">
        <v>44409</v>
      </c>
      <c r="J337" s="22" t="s">
        <v>30</v>
      </c>
      <c r="K337" s="22">
        <v>2022</v>
      </c>
      <c r="L337" s="22">
        <v>3</v>
      </c>
      <c r="M337" s="22" t="s">
        <v>30</v>
      </c>
      <c r="N337" s="22" t="s">
        <v>30</v>
      </c>
      <c r="O337" s="22" t="s">
        <v>30</v>
      </c>
      <c r="P337" s="22">
        <v>500</v>
      </c>
      <c r="Q337" s="22">
        <v>70</v>
      </c>
      <c r="R337" s="22" t="s">
        <v>2823</v>
      </c>
      <c r="S337" s="14">
        <f t="shared" si="5"/>
        <v>2062</v>
      </c>
    </row>
    <row r="338" spans="1:19" ht="14.5" hidden="1" x14ac:dyDescent="0.35">
      <c r="A338" s="22" t="s">
        <v>5631</v>
      </c>
      <c r="B338" s="22" t="str">
        <f>INDEX('Plant data'!D:D,MATCH($A338,'Plant data'!$A:$A,0))</f>
        <v>Ningde</v>
      </c>
      <c r="C338" s="22" t="str">
        <f>INDEX('Plant data'!E:E,MATCH($A338,'Plant data'!$A:$A,0))</f>
        <v>Fujian</v>
      </c>
      <c r="D338" s="22" t="str">
        <f>INDEX('Plant data'!F:F,MATCH($A338,'Plant data'!$A:$A,0))</f>
        <v>China</v>
      </c>
      <c r="E338" s="22" t="s">
        <v>9206</v>
      </c>
      <c r="F338" s="22" t="s">
        <v>8855</v>
      </c>
      <c r="G338" s="24" t="s">
        <v>5634</v>
      </c>
      <c r="H338" s="22" t="s">
        <v>29</v>
      </c>
      <c r="I338" s="22" t="s">
        <v>30</v>
      </c>
      <c r="J338" s="22" t="s">
        <v>30</v>
      </c>
      <c r="K338" s="22">
        <v>2023</v>
      </c>
      <c r="L338" s="22">
        <v>2</v>
      </c>
      <c r="M338" s="22" t="s">
        <v>30</v>
      </c>
      <c r="N338" s="22" t="s">
        <v>30</v>
      </c>
      <c r="O338" s="22" t="s">
        <v>30</v>
      </c>
      <c r="P338" s="22">
        <v>958</v>
      </c>
      <c r="Q338" s="22">
        <v>120</v>
      </c>
      <c r="R338" s="22" t="s">
        <v>2823</v>
      </c>
      <c r="S338" s="14">
        <f t="shared" si="5"/>
        <v>2063</v>
      </c>
    </row>
    <row r="339" spans="1:19" ht="14.5" hidden="1" x14ac:dyDescent="0.35">
      <c r="A339" s="22" t="s">
        <v>5715</v>
      </c>
      <c r="B339" s="22" t="str">
        <f>INDEX('Plant data'!D:D,MATCH($A339,'Plant data'!$A:$A,0))</f>
        <v>Hezhou</v>
      </c>
      <c r="C339" s="22" t="str">
        <f>INDEX('Plant data'!E:E,MATCH($A339,'Plant data'!$A:$A,0))</f>
        <v>Guangxi</v>
      </c>
      <c r="D339" s="22" t="str">
        <f>INDEX('Plant data'!F:F,MATCH($A339,'Plant data'!$A:$A,0))</f>
        <v>China</v>
      </c>
      <c r="E339" s="22" t="s">
        <v>9207</v>
      </c>
      <c r="F339" s="22" t="s">
        <v>8855</v>
      </c>
      <c r="G339" s="24" t="s">
        <v>5718</v>
      </c>
      <c r="H339" s="22" t="s">
        <v>190</v>
      </c>
      <c r="I339" s="22" t="s">
        <v>30</v>
      </c>
      <c r="J339" s="22" t="s">
        <v>30</v>
      </c>
      <c r="K339" s="22" t="s">
        <v>30</v>
      </c>
      <c r="L339" s="22" t="s">
        <v>30</v>
      </c>
      <c r="M339" s="22">
        <v>2023</v>
      </c>
      <c r="N339" s="22" t="s">
        <v>30</v>
      </c>
      <c r="O339" s="22">
        <v>2024</v>
      </c>
      <c r="P339" s="22">
        <v>500</v>
      </c>
      <c r="Q339" s="22">
        <v>70</v>
      </c>
      <c r="R339" s="22" t="s">
        <v>2823</v>
      </c>
      <c r="S339" s="14" t="str">
        <f t="shared" si="5"/>
        <v/>
      </c>
    </row>
    <row r="340" spans="1:19" ht="14.5" hidden="1" x14ac:dyDescent="0.35">
      <c r="A340" s="22" t="s">
        <v>5715</v>
      </c>
      <c r="B340" s="22" t="str">
        <f>INDEX('Plant data'!D:D,MATCH($A340,'Plant data'!$A:$A,0))</f>
        <v>Hezhou</v>
      </c>
      <c r="C340" s="22" t="str">
        <f>INDEX('Plant data'!E:E,MATCH($A340,'Plant data'!$A:$A,0))</f>
        <v>Guangxi</v>
      </c>
      <c r="D340" s="22" t="str">
        <f>INDEX('Plant data'!F:F,MATCH($A340,'Plant data'!$A:$A,0))</f>
        <v>China</v>
      </c>
      <c r="E340" s="22" t="s">
        <v>9208</v>
      </c>
      <c r="F340" s="22" t="s">
        <v>8871</v>
      </c>
      <c r="G340" s="24" t="s">
        <v>5718</v>
      </c>
      <c r="H340" s="22" t="s">
        <v>190</v>
      </c>
      <c r="I340" s="22" t="s">
        <v>30</v>
      </c>
      <c r="J340" s="22" t="s">
        <v>30</v>
      </c>
      <c r="K340" s="22" t="s">
        <v>30</v>
      </c>
      <c r="L340" s="22" t="s">
        <v>30</v>
      </c>
      <c r="M340" s="22">
        <v>2023</v>
      </c>
      <c r="N340" s="22" t="s">
        <v>30</v>
      </c>
      <c r="O340" s="22">
        <v>2024</v>
      </c>
      <c r="P340" s="22">
        <v>500</v>
      </c>
      <c r="Q340" s="22">
        <v>70</v>
      </c>
      <c r="R340" s="22" t="s">
        <v>2823</v>
      </c>
      <c r="S340" s="14" t="str">
        <f t="shared" si="5"/>
        <v/>
      </c>
    </row>
    <row r="341" spans="1:19" ht="14.5" hidden="1" x14ac:dyDescent="0.35">
      <c r="A341" s="22" t="s">
        <v>5715</v>
      </c>
      <c r="B341" s="22" t="str">
        <f>INDEX('Plant data'!D:D,MATCH($A341,'Plant data'!$A:$A,0))</f>
        <v>Hezhou</v>
      </c>
      <c r="C341" s="22" t="str">
        <f>INDEX('Plant data'!E:E,MATCH($A341,'Plant data'!$A:$A,0))</f>
        <v>Guangxi</v>
      </c>
      <c r="D341" s="22" t="str">
        <f>INDEX('Plant data'!F:F,MATCH($A341,'Plant data'!$A:$A,0))</f>
        <v>China</v>
      </c>
      <c r="E341" s="22" t="s">
        <v>9209</v>
      </c>
      <c r="F341" s="22" t="s">
        <v>8941</v>
      </c>
      <c r="G341" s="24" t="s">
        <v>5718</v>
      </c>
      <c r="H341" s="22" t="s">
        <v>29</v>
      </c>
      <c r="I341" s="22">
        <v>2023</v>
      </c>
      <c r="J341" s="22" t="s">
        <v>30</v>
      </c>
      <c r="K341" s="22">
        <v>2024</v>
      </c>
      <c r="L341" s="22">
        <v>1</v>
      </c>
      <c r="M341" s="22" t="s">
        <v>30</v>
      </c>
      <c r="N341" s="22" t="s">
        <v>30</v>
      </c>
      <c r="O341" s="22" t="s">
        <v>30</v>
      </c>
      <c r="P341" s="22">
        <v>750</v>
      </c>
      <c r="Q341" s="22">
        <v>100</v>
      </c>
      <c r="R341" s="22" t="s">
        <v>2823</v>
      </c>
      <c r="S341" s="14">
        <f t="shared" si="5"/>
        <v>2064</v>
      </c>
    </row>
    <row r="342" spans="1:19" ht="14.5" hidden="1" x14ac:dyDescent="0.35">
      <c r="A342" s="22" t="s">
        <v>5703</v>
      </c>
      <c r="B342" s="22" t="str">
        <f>INDEX('Plant data'!D:D,MATCH($A342,'Plant data'!$A:$A,0))</f>
        <v>Hezhou</v>
      </c>
      <c r="C342" s="22" t="str">
        <f>INDEX('Plant data'!E:E,MATCH($A342,'Plant data'!$A:$A,0))</f>
        <v>Guangxi</v>
      </c>
      <c r="D342" s="22" t="str">
        <f>INDEX('Plant data'!F:F,MATCH($A342,'Plant data'!$A:$A,0))</f>
        <v>China</v>
      </c>
      <c r="E342" s="22" t="s">
        <v>9210</v>
      </c>
      <c r="F342" s="22" t="s">
        <v>8855</v>
      </c>
      <c r="G342" s="24" t="s">
        <v>5706</v>
      </c>
      <c r="H342" s="22" t="s">
        <v>29</v>
      </c>
      <c r="I342" s="22" t="s">
        <v>30</v>
      </c>
      <c r="J342" s="22" t="s">
        <v>30</v>
      </c>
      <c r="K342" s="22">
        <v>2018</v>
      </c>
      <c r="L342" s="22">
        <v>7</v>
      </c>
      <c r="M342" s="22" t="s">
        <v>30</v>
      </c>
      <c r="N342" s="22" t="s">
        <v>30</v>
      </c>
      <c r="O342" s="22" t="s">
        <v>30</v>
      </c>
      <c r="P342" s="22">
        <v>575</v>
      </c>
      <c r="Q342" s="22">
        <v>75</v>
      </c>
      <c r="R342" s="22" t="s">
        <v>2823</v>
      </c>
      <c r="S342" s="14">
        <f t="shared" si="5"/>
        <v>2058</v>
      </c>
    </row>
    <row r="343" spans="1:19" ht="14.5" hidden="1" x14ac:dyDescent="0.35">
      <c r="A343" s="22" t="s">
        <v>5703</v>
      </c>
      <c r="B343" s="22" t="str">
        <f>INDEX('Plant data'!D:D,MATCH($A343,'Plant data'!$A:$A,0))</f>
        <v>Hezhou</v>
      </c>
      <c r="C343" s="22" t="str">
        <f>INDEX('Plant data'!E:E,MATCH($A343,'Plant data'!$A:$A,0))</f>
        <v>Guangxi</v>
      </c>
      <c r="D343" s="22" t="str">
        <f>INDEX('Plant data'!F:F,MATCH($A343,'Plant data'!$A:$A,0))</f>
        <v>China</v>
      </c>
      <c r="E343" s="22" t="s">
        <v>9211</v>
      </c>
      <c r="F343" s="22" t="s">
        <v>8871</v>
      </c>
      <c r="G343" s="24" t="s">
        <v>5706</v>
      </c>
      <c r="H343" s="22" t="s">
        <v>29</v>
      </c>
      <c r="I343" s="22" t="s">
        <v>30</v>
      </c>
      <c r="J343" s="22" t="s">
        <v>30</v>
      </c>
      <c r="K343" s="22">
        <v>2018</v>
      </c>
      <c r="L343" s="22">
        <v>7</v>
      </c>
      <c r="M343" s="22" t="s">
        <v>30</v>
      </c>
      <c r="N343" s="22" t="s">
        <v>30</v>
      </c>
      <c r="O343" s="22" t="s">
        <v>30</v>
      </c>
      <c r="P343" s="22">
        <v>575</v>
      </c>
      <c r="Q343" s="22">
        <v>75</v>
      </c>
      <c r="R343" s="22" t="s">
        <v>2823</v>
      </c>
      <c r="S343" s="14">
        <f t="shared" si="5"/>
        <v>2058</v>
      </c>
    </row>
    <row r="344" spans="1:19" ht="14.5" hidden="1" x14ac:dyDescent="0.35">
      <c r="A344" s="22" t="s">
        <v>5703</v>
      </c>
      <c r="B344" s="22" t="str">
        <f>INDEX('Plant data'!D:D,MATCH($A344,'Plant data'!$A:$A,0))</f>
        <v>Hezhou</v>
      </c>
      <c r="C344" s="22" t="str">
        <f>INDEX('Plant data'!E:E,MATCH($A344,'Plant data'!$A:$A,0))</f>
        <v>Guangxi</v>
      </c>
      <c r="D344" s="22" t="str">
        <f>INDEX('Plant data'!F:F,MATCH($A344,'Plant data'!$A:$A,0))</f>
        <v>China</v>
      </c>
      <c r="E344" s="22" t="s">
        <v>9212</v>
      </c>
      <c r="F344" s="22" t="s">
        <v>8941</v>
      </c>
      <c r="G344" s="24" t="s">
        <v>5706</v>
      </c>
      <c r="H344" s="22" t="s">
        <v>29</v>
      </c>
      <c r="I344" s="22" t="s">
        <v>30</v>
      </c>
      <c r="J344" s="22" t="s">
        <v>30</v>
      </c>
      <c r="K344" s="22">
        <v>2018</v>
      </c>
      <c r="L344" s="22">
        <v>7</v>
      </c>
      <c r="M344" s="22" t="s">
        <v>30</v>
      </c>
      <c r="N344" s="22" t="s">
        <v>30</v>
      </c>
      <c r="O344" s="22" t="s">
        <v>30</v>
      </c>
      <c r="P344" s="22">
        <v>575</v>
      </c>
      <c r="Q344" s="22">
        <v>75</v>
      </c>
      <c r="R344" s="22" t="s">
        <v>2823</v>
      </c>
      <c r="S344" s="14">
        <f t="shared" si="5"/>
        <v>2058</v>
      </c>
    </row>
    <row r="345" spans="1:19" ht="14.5" hidden="1" x14ac:dyDescent="0.35">
      <c r="A345" s="22" t="s">
        <v>5859</v>
      </c>
      <c r="B345" s="22" t="str">
        <f>INDEX('Plant data'!D:D,MATCH($A345,'Plant data'!$A:$A,0))</f>
        <v>Hezhou</v>
      </c>
      <c r="C345" s="22" t="str">
        <f>INDEX('Plant data'!E:E,MATCH($A345,'Plant data'!$A:$A,0))</f>
        <v>Guangxi</v>
      </c>
      <c r="D345" s="22" t="str">
        <f>INDEX('Plant data'!F:F,MATCH($A345,'Plant data'!$A:$A,0))</f>
        <v>China</v>
      </c>
      <c r="E345" s="22" t="s">
        <v>9213</v>
      </c>
      <c r="F345" s="22" t="s">
        <v>8855</v>
      </c>
      <c r="G345" s="24" t="s">
        <v>5862</v>
      </c>
      <c r="H345" s="22" t="s">
        <v>29</v>
      </c>
      <c r="I345" s="22">
        <v>2011</v>
      </c>
      <c r="J345" s="22" t="s">
        <v>30</v>
      </c>
      <c r="K345" s="22">
        <v>2012</v>
      </c>
      <c r="L345" s="22">
        <v>13</v>
      </c>
      <c r="M345" s="22" t="s">
        <v>30</v>
      </c>
      <c r="N345" s="22" t="s">
        <v>30</v>
      </c>
      <c r="O345" s="22" t="s">
        <v>30</v>
      </c>
      <c r="P345" s="22">
        <v>260</v>
      </c>
      <c r="Q345" s="22">
        <v>40</v>
      </c>
      <c r="R345" s="22" t="s">
        <v>2823</v>
      </c>
      <c r="S345" s="14">
        <f t="shared" si="5"/>
        <v>2052</v>
      </c>
    </row>
    <row r="346" spans="1:19" ht="14.5" hidden="1" x14ac:dyDescent="0.35">
      <c r="A346" s="22" t="s">
        <v>5859</v>
      </c>
      <c r="B346" s="22" t="str">
        <f>INDEX('Plant data'!D:D,MATCH($A346,'Plant data'!$A:$A,0))</f>
        <v>Hezhou</v>
      </c>
      <c r="C346" s="22" t="str">
        <f>INDEX('Plant data'!E:E,MATCH($A346,'Plant data'!$A:$A,0))</f>
        <v>Guangxi</v>
      </c>
      <c r="D346" s="22" t="str">
        <f>INDEX('Plant data'!F:F,MATCH($A346,'Plant data'!$A:$A,0))</f>
        <v>China</v>
      </c>
      <c r="E346" s="22" t="s">
        <v>9214</v>
      </c>
      <c r="F346" s="22" t="s">
        <v>8871</v>
      </c>
      <c r="G346" s="24" t="s">
        <v>5862</v>
      </c>
      <c r="H346" s="22" t="s">
        <v>29</v>
      </c>
      <c r="I346" s="22">
        <v>2011</v>
      </c>
      <c r="J346" s="22" t="s">
        <v>30</v>
      </c>
      <c r="K346" s="22">
        <v>2012</v>
      </c>
      <c r="L346" s="22">
        <v>13</v>
      </c>
      <c r="M346" s="22" t="s">
        <v>30</v>
      </c>
      <c r="N346" s="22" t="s">
        <v>30</v>
      </c>
      <c r="O346" s="22" t="s">
        <v>30</v>
      </c>
      <c r="P346" s="22">
        <v>260</v>
      </c>
      <c r="Q346" s="22">
        <v>40</v>
      </c>
      <c r="R346" s="22" t="s">
        <v>2823</v>
      </c>
      <c r="S346" s="14">
        <f t="shared" si="5"/>
        <v>2052</v>
      </c>
    </row>
    <row r="347" spans="1:19" ht="14.5" hidden="1" x14ac:dyDescent="0.35">
      <c r="A347" s="22" t="s">
        <v>5859</v>
      </c>
      <c r="B347" s="22" t="str">
        <f>INDEX('Plant data'!D:D,MATCH($A347,'Plant data'!$A:$A,0))</f>
        <v>Hezhou</v>
      </c>
      <c r="C347" s="22" t="str">
        <f>INDEX('Plant data'!E:E,MATCH($A347,'Plant data'!$A:$A,0))</f>
        <v>Guangxi</v>
      </c>
      <c r="D347" s="22" t="str">
        <f>INDEX('Plant data'!F:F,MATCH($A347,'Plant data'!$A:$A,0))</f>
        <v>China</v>
      </c>
      <c r="E347" s="22" t="s">
        <v>9215</v>
      </c>
      <c r="F347" s="22" t="s">
        <v>8941</v>
      </c>
      <c r="G347" s="24" t="s">
        <v>5862</v>
      </c>
      <c r="H347" s="22" t="s">
        <v>29</v>
      </c>
      <c r="I347" s="22">
        <v>2011</v>
      </c>
      <c r="J347" s="22" t="s">
        <v>30</v>
      </c>
      <c r="K347" s="22">
        <v>2012</v>
      </c>
      <c r="L347" s="22">
        <v>13</v>
      </c>
      <c r="M347" s="22" t="s">
        <v>30</v>
      </c>
      <c r="N347" s="22" t="s">
        <v>30</v>
      </c>
      <c r="O347" s="22" t="s">
        <v>30</v>
      </c>
      <c r="P347" s="22">
        <v>260</v>
      </c>
      <c r="Q347" s="22">
        <v>40</v>
      </c>
      <c r="R347" s="22" t="s">
        <v>2823</v>
      </c>
      <c r="S347" s="14">
        <f t="shared" si="5"/>
        <v>2052</v>
      </c>
    </row>
    <row r="348" spans="1:19" ht="14.5" hidden="1" x14ac:dyDescent="0.35">
      <c r="A348" s="22" t="s">
        <v>5719</v>
      </c>
      <c r="B348" s="22" t="str">
        <f>INDEX('Plant data'!D:D,MATCH($A348,'Plant data'!$A:$A,0))</f>
        <v>Hezhou</v>
      </c>
      <c r="C348" s="22" t="str">
        <f>INDEX('Plant data'!E:E,MATCH($A348,'Plant data'!$A:$A,0))</f>
        <v>Guangxi</v>
      </c>
      <c r="D348" s="22" t="str">
        <f>INDEX('Plant data'!F:F,MATCH($A348,'Plant data'!$A:$A,0))</f>
        <v>China</v>
      </c>
      <c r="E348" s="22" t="s">
        <v>9216</v>
      </c>
      <c r="F348" s="22" t="s">
        <v>8855</v>
      </c>
      <c r="G348" s="24" t="s">
        <v>5722</v>
      </c>
      <c r="H348" s="22" t="s">
        <v>29</v>
      </c>
      <c r="I348" s="22" t="s">
        <v>30</v>
      </c>
      <c r="J348" s="22" t="s">
        <v>30</v>
      </c>
      <c r="K348" s="22" t="s">
        <v>30</v>
      </c>
      <c r="L348" s="22" t="s">
        <v>30</v>
      </c>
      <c r="M348" s="22" t="s">
        <v>30</v>
      </c>
      <c r="N348" s="22" t="s">
        <v>30</v>
      </c>
      <c r="O348" s="22" t="s">
        <v>30</v>
      </c>
      <c r="P348" s="22">
        <v>575</v>
      </c>
      <c r="Q348" s="22">
        <v>75</v>
      </c>
      <c r="R348" s="22" t="s">
        <v>2823</v>
      </c>
      <c r="S348" s="14" t="str">
        <f t="shared" si="5"/>
        <v/>
      </c>
    </row>
    <row r="349" spans="1:19" ht="14.5" hidden="1" x14ac:dyDescent="0.35">
      <c r="A349" s="22" t="s">
        <v>5719</v>
      </c>
      <c r="B349" s="22" t="str">
        <f>INDEX('Plant data'!D:D,MATCH($A349,'Plant data'!$A:$A,0))</f>
        <v>Hezhou</v>
      </c>
      <c r="C349" s="22" t="str">
        <f>INDEX('Plant data'!E:E,MATCH($A349,'Plant data'!$A:$A,0))</f>
        <v>Guangxi</v>
      </c>
      <c r="D349" s="22" t="str">
        <f>INDEX('Plant data'!F:F,MATCH($A349,'Plant data'!$A:$A,0))</f>
        <v>China</v>
      </c>
      <c r="E349" s="22" t="s">
        <v>9217</v>
      </c>
      <c r="F349" s="22" t="s">
        <v>8871</v>
      </c>
      <c r="G349" s="24" t="s">
        <v>5722</v>
      </c>
      <c r="H349" s="22" t="s">
        <v>29</v>
      </c>
      <c r="I349" s="22" t="s">
        <v>30</v>
      </c>
      <c r="J349" s="22" t="s">
        <v>30</v>
      </c>
      <c r="K349" s="22" t="s">
        <v>30</v>
      </c>
      <c r="L349" s="22" t="s">
        <v>30</v>
      </c>
      <c r="M349" s="22" t="s">
        <v>30</v>
      </c>
      <c r="N349" s="22" t="s">
        <v>30</v>
      </c>
      <c r="O349" s="22" t="s">
        <v>30</v>
      </c>
      <c r="P349" s="22">
        <v>575</v>
      </c>
      <c r="Q349" s="22">
        <v>75</v>
      </c>
      <c r="R349" s="22" t="s">
        <v>2823</v>
      </c>
      <c r="S349" s="14" t="str">
        <f t="shared" si="5"/>
        <v/>
      </c>
    </row>
    <row r="350" spans="1:19" ht="14.5" hidden="1" x14ac:dyDescent="0.35">
      <c r="A350" s="22" t="s">
        <v>5695</v>
      </c>
      <c r="B350" s="22" t="str">
        <f>INDEX('Plant data'!D:D,MATCH($A350,'Plant data'!$A:$A,0))</f>
        <v>Nanning</v>
      </c>
      <c r="C350" s="22" t="str">
        <f>INDEX('Plant data'!E:E,MATCH($A350,'Plant data'!$A:$A,0))</f>
        <v>Guangxi</v>
      </c>
      <c r="D350" s="22" t="str">
        <f>INDEX('Plant data'!F:F,MATCH($A350,'Plant data'!$A:$A,0))</f>
        <v>China</v>
      </c>
      <c r="E350" s="22" t="s">
        <v>9218</v>
      </c>
      <c r="F350" s="22" t="s">
        <v>8855</v>
      </c>
      <c r="G350" s="24" t="s">
        <v>5698</v>
      </c>
      <c r="H350" s="22" t="s">
        <v>40</v>
      </c>
      <c r="I350" s="22" t="s">
        <v>30</v>
      </c>
      <c r="J350" s="22" t="s">
        <v>30</v>
      </c>
      <c r="K350" s="22">
        <v>2011</v>
      </c>
      <c r="L350" s="22">
        <v>14</v>
      </c>
      <c r="M350" s="28">
        <v>44896</v>
      </c>
      <c r="N350" s="22" t="s">
        <v>30</v>
      </c>
      <c r="O350" s="22" t="s">
        <v>30</v>
      </c>
      <c r="P350" s="22">
        <v>800</v>
      </c>
      <c r="Q350" s="22">
        <v>80</v>
      </c>
      <c r="R350" s="22" t="s">
        <v>2823</v>
      </c>
      <c r="S350" s="14">
        <f t="shared" si="5"/>
        <v>2051</v>
      </c>
    </row>
    <row r="351" spans="1:19" ht="14.5" hidden="1" x14ac:dyDescent="0.35">
      <c r="A351" s="22" t="s">
        <v>5695</v>
      </c>
      <c r="B351" s="22" t="str">
        <f>INDEX('Plant data'!D:D,MATCH($A351,'Plant data'!$A:$A,0))</f>
        <v>Nanning</v>
      </c>
      <c r="C351" s="22" t="str">
        <f>INDEX('Plant data'!E:E,MATCH($A351,'Plant data'!$A:$A,0))</f>
        <v>Guangxi</v>
      </c>
      <c r="D351" s="22" t="str">
        <f>INDEX('Plant data'!F:F,MATCH($A351,'Plant data'!$A:$A,0))</f>
        <v>China</v>
      </c>
      <c r="E351" s="22" t="s">
        <v>9219</v>
      </c>
      <c r="F351" s="22" t="s">
        <v>8871</v>
      </c>
      <c r="G351" s="24" t="s">
        <v>5698</v>
      </c>
      <c r="H351" s="22" t="s">
        <v>40</v>
      </c>
      <c r="I351" s="22" t="s">
        <v>30</v>
      </c>
      <c r="J351" s="22" t="s">
        <v>30</v>
      </c>
      <c r="K351" s="22">
        <v>2011</v>
      </c>
      <c r="L351" s="22">
        <v>14</v>
      </c>
      <c r="M351" s="28">
        <v>44896</v>
      </c>
      <c r="N351" s="22" t="s">
        <v>30</v>
      </c>
      <c r="O351" s="22" t="s">
        <v>30</v>
      </c>
      <c r="P351" s="22">
        <v>800</v>
      </c>
      <c r="Q351" s="22">
        <v>80</v>
      </c>
      <c r="R351" s="22" t="s">
        <v>2823</v>
      </c>
      <c r="S351" s="14">
        <f t="shared" si="5"/>
        <v>2051</v>
      </c>
    </row>
    <row r="352" spans="1:19" ht="14.5" hidden="1" x14ac:dyDescent="0.35">
      <c r="A352" s="22" t="s">
        <v>6037</v>
      </c>
      <c r="B352" s="22" t="str">
        <f>INDEX('Plant data'!D:D,MATCH($A352,'Plant data'!$A:$A,0))</f>
        <v>unknown</v>
      </c>
      <c r="C352" s="22" t="str">
        <f>INDEX('Plant data'!E:E,MATCH($A352,'Plant data'!$A:$A,0))</f>
        <v>Zhejiang</v>
      </c>
      <c r="D352" s="22" t="str">
        <f>INDEX('Plant data'!F:F,MATCH($A352,'Plant data'!$A:$A,0))</f>
        <v>China</v>
      </c>
      <c r="E352" s="22" t="s">
        <v>9220</v>
      </c>
      <c r="F352" s="22" t="s">
        <v>8858</v>
      </c>
      <c r="G352" s="24" t="s">
        <v>6040</v>
      </c>
      <c r="H352" s="22" t="s">
        <v>29</v>
      </c>
      <c r="I352" s="22" t="s">
        <v>30</v>
      </c>
      <c r="J352" s="22" t="s">
        <v>30</v>
      </c>
      <c r="K352" s="22">
        <v>2018</v>
      </c>
      <c r="L352" s="22">
        <v>7</v>
      </c>
      <c r="M352" s="22" t="s">
        <v>30</v>
      </c>
      <c r="N352" s="22" t="s">
        <v>30</v>
      </c>
      <c r="O352" s="22" t="s">
        <v>30</v>
      </c>
      <c r="P352" s="22">
        <v>600</v>
      </c>
      <c r="Q352" s="22">
        <v>70</v>
      </c>
      <c r="R352" s="22" t="s">
        <v>2823</v>
      </c>
      <c r="S352" s="14">
        <f t="shared" si="5"/>
        <v>2058</v>
      </c>
    </row>
    <row r="353" spans="1:19" ht="14.5" hidden="1" x14ac:dyDescent="0.35">
      <c r="A353" s="22" t="s">
        <v>6037</v>
      </c>
      <c r="B353" s="22" t="str">
        <f>INDEX('Plant data'!D:D,MATCH($A353,'Plant data'!$A:$A,0))</f>
        <v>unknown</v>
      </c>
      <c r="C353" s="22" t="str">
        <f>INDEX('Plant data'!E:E,MATCH($A353,'Plant data'!$A:$A,0))</f>
        <v>Zhejiang</v>
      </c>
      <c r="D353" s="22" t="str">
        <f>INDEX('Plant data'!F:F,MATCH($A353,'Plant data'!$A:$A,0))</f>
        <v>China</v>
      </c>
      <c r="E353" s="22" t="s">
        <v>9221</v>
      </c>
      <c r="F353" s="22" t="s">
        <v>8860</v>
      </c>
      <c r="G353" s="24" t="s">
        <v>6040</v>
      </c>
      <c r="H353" s="22" t="s">
        <v>29</v>
      </c>
      <c r="I353" s="22" t="s">
        <v>30</v>
      </c>
      <c r="J353" s="22" t="s">
        <v>30</v>
      </c>
      <c r="K353" s="22" t="s">
        <v>30</v>
      </c>
      <c r="L353" s="22" t="s">
        <v>30</v>
      </c>
      <c r="M353" s="22" t="s">
        <v>30</v>
      </c>
      <c r="N353" s="22" t="s">
        <v>30</v>
      </c>
      <c r="O353" s="22" t="s">
        <v>30</v>
      </c>
      <c r="P353" s="22">
        <v>600</v>
      </c>
      <c r="Q353" s="22">
        <v>70</v>
      </c>
      <c r="R353" s="22" t="s">
        <v>2823</v>
      </c>
      <c r="S353" s="14" t="str">
        <f t="shared" si="5"/>
        <v/>
      </c>
    </row>
    <row r="354" spans="1:19" ht="14.5" hidden="1" x14ac:dyDescent="0.35">
      <c r="A354" s="22" t="s">
        <v>6077</v>
      </c>
      <c r="B354" s="22" t="str">
        <f>INDEX('Plant data'!D:D,MATCH($A354,'Plant data'!$A:$A,0))</f>
        <v>Binhai New Town</v>
      </c>
      <c r="C354" s="22" t="str">
        <f>INDEX('Plant data'!E:E,MATCH($A354,'Plant data'!$A:$A,0))</f>
        <v>Zhejiang</v>
      </c>
      <c r="D354" s="22" t="str">
        <f>INDEX('Plant data'!F:F,MATCH($A354,'Plant data'!$A:$A,0))</f>
        <v>China</v>
      </c>
      <c r="E354" s="22" t="s">
        <v>9222</v>
      </c>
      <c r="F354" s="22" t="s">
        <v>8855</v>
      </c>
      <c r="G354" s="24" t="s">
        <v>6080</v>
      </c>
      <c r="H354" s="22" t="s">
        <v>29</v>
      </c>
      <c r="I354" s="22" t="s">
        <v>30</v>
      </c>
      <c r="J354" s="22" t="s">
        <v>30</v>
      </c>
      <c r="K354" s="22">
        <v>2019</v>
      </c>
      <c r="L354" s="22">
        <v>6</v>
      </c>
      <c r="M354" s="22" t="s">
        <v>30</v>
      </c>
      <c r="N354" s="22" t="s">
        <v>30</v>
      </c>
      <c r="O354" s="22" t="s">
        <v>30</v>
      </c>
      <c r="P354" s="22">
        <v>500</v>
      </c>
      <c r="Q354" s="22">
        <v>70</v>
      </c>
      <c r="R354" s="22" t="s">
        <v>30</v>
      </c>
      <c r="S354" s="14">
        <f t="shared" si="5"/>
        <v>2059</v>
      </c>
    </row>
    <row r="355" spans="1:19" ht="14.5" hidden="1" x14ac:dyDescent="0.35">
      <c r="A355" s="22" t="s">
        <v>2833</v>
      </c>
      <c r="B355" s="22" t="str">
        <f>INDEX('Plant data'!D:D,MATCH($A355,'Plant data'!$A:$A,0))</f>
        <v>Zhangjiakou</v>
      </c>
      <c r="C355" s="22" t="str">
        <f>INDEX('Plant data'!E:E,MATCH($A355,'Plant data'!$A:$A,0))</f>
        <v>Hebei</v>
      </c>
      <c r="D355" s="22" t="str">
        <f>INDEX('Plant data'!F:F,MATCH($A355,'Plant data'!$A:$A,0))</f>
        <v>China</v>
      </c>
      <c r="E355" s="22" t="s">
        <v>9223</v>
      </c>
      <c r="F355" s="22" t="s">
        <v>8855</v>
      </c>
      <c r="G355" s="24" t="s">
        <v>2835</v>
      </c>
      <c r="H355" s="22" t="s">
        <v>29</v>
      </c>
      <c r="I355" s="26">
        <v>44621</v>
      </c>
      <c r="J355" s="22" t="s">
        <v>30</v>
      </c>
      <c r="K355" s="22">
        <v>2023</v>
      </c>
      <c r="L355" s="22">
        <v>2</v>
      </c>
      <c r="M355" s="22" t="s">
        <v>30</v>
      </c>
      <c r="N355" s="22" t="s">
        <v>30</v>
      </c>
      <c r="O355" s="22" t="s">
        <v>30</v>
      </c>
      <c r="P355" s="22">
        <v>900</v>
      </c>
      <c r="Q355" s="22">
        <v>120</v>
      </c>
      <c r="R355" s="22" t="s">
        <v>2823</v>
      </c>
      <c r="S355" s="14">
        <f t="shared" si="5"/>
        <v>2063</v>
      </c>
    </row>
    <row r="356" spans="1:19" ht="14.5" hidden="1" x14ac:dyDescent="0.35">
      <c r="A356" s="22" t="s">
        <v>2833</v>
      </c>
      <c r="B356" s="22" t="str">
        <f>INDEX('Plant data'!D:D,MATCH($A356,'Plant data'!$A:$A,0))</f>
        <v>Zhangjiakou</v>
      </c>
      <c r="C356" s="22" t="str">
        <f>INDEX('Plant data'!E:E,MATCH($A356,'Plant data'!$A:$A,0))</f>
        <v>Hebei</v>
      </c>
      <c r="D356" s="22" t="str">
        <f>INDEX('Plant data'!F:F,MATCH($A356,'Plant data'!$A:$A,0))</f>
        <v>China</v>
      </c>
      <c r="E356" s="22" t="s">
        <v>9224</v>
      </c>
      <c r="F356" s="22" t="s">
        <v>8871</v>
      </c>
      <c r="G356" s="24" t="s">
        <v>2835</v>
      </c>
      <c r="H356" s="22" t="s">
        <v>29</v>
      </c>
      <c r="I356" s="26">
        <v>44621</v>
      </c>
      <c r="J356" s="22" t="s">
        <v>30</v>
      </c>
      <c r="K356" s="22">
        <v>2023</v>
      </c>
      <c r="L356" s="22">
        <v>2</v>
      </c>
      <c r="M356" s="22" t="s">
        <v>30</v>
      </c>
      <c r="N356" s="22" t="s">
        <v>30</v>
      </c>
      <c r="O356" s="22" t="s">
        <v>30</v>
      </c>
      <c r="P356" s="22">
        <v>900</v>
      </c>
      <c r="Q356" s="22">
        <v>120</v>
      </c>
      <c r="R356" s="22" t="s">
        <v>2823</v>
      </c>
      <c r="S356" s="14">
        <f t="shared" si="5"/>
        <v>2063</v>
      </c>
    </row>
    <row r="357" spans="1:19" ht="14.5" hidden="1" x14ac:dyDescent="0.35">
      <c r="A357" s="22" t="s">
        <v>5468</v>
      </c>
      <c r="B357" s="22" t="str">
        <f>INDEX('Plant data'!D:D,MATCH($A357,'Plant data'!$A:$A,0))</f>
        <v>Xuancheng</v>
      </c>
      <c r="C357" s="22" t="str">
        <f>INDEX('Plant data'!E:E,MATCH($A357,'Plant data'!$A:$A,0))</f>
        <v>Anhui</v>
      </c>
      <c r="D357" s="22" t="str">
        <f>INDEX('Plant data'!F:F,MATCH($A357,'Plant data'!$A:$A,0))</f>
        <v>China</v>
      </c>
      <c r="E357" s="22" t="s">
        <v>9225</v>
      </c>
      <c r="F357" s="22" t="s">
        <v>8855</v>
      </c>
      <c r="G357" s="24" t="s">
        <v>5471</v>
      </c>
      <c r="H357" s="22" t="s">
        <v>190</v>
      </c>
      <c r="I357" s="22" t="s">
        <v>30</v>
      </c>
      <c r="J357" s="22" t="s">
        <v>30</v>
      </c>
      <c r="K357" s="22" t="s">
        <v>30</v>
      </c>
      <c r="L357" s="22" t="s">
        <v>30</v>
      </c>
      <c r="M357" s="22">
        <v>2018</v>
      </c>
      <c r="N357" s="22" t="s">
        <v>30</v>
      </c>
      <c r="O357" s="22">
        <v>2022</v>
      </c>
      <c r="P357" s="22">
        <v>550</v>
      </c>
      <c r="Q357" s="22">
        <v>70</v>
      </c>
      <c r="R357" s="22" t="s">
        <v>2823</v>
      </c>
      <c r="S357" s="14" t="str">
        <f t="shared" si="5"/>
        <v/>
      </c>
    </row>
    <row r="358" spans="1:19" ht="14.5" hidden="1" x14ac:dyDescent="0.35">
      <c r="A358" s="22" t="s">
        <v>5468</v>
      </c>
      <c r="B358" s="22" t="str">
        <f>INDEX('Plant data'!D:D,MATCH($A358,'Plant data'!$A:$A,0))</f>
        <v>Xuancheng</v>
      </c>
      <c r="C358" s="22" t="str">
        <f>INDEX('Plant data'!E:E,MATCH($A358,'Plant data'!$A:$A,0))</f>
        <v>Anhui</v>
      </c>
      <c r="D358" s="22" t="str">
        <f>INDEX('Plant data'!F:F,MATCH($A358,'Plant data'!$A:$A,0))</f>
        <v>China</v>
      </c>
      <c r="E358" s="22" t="s">
        <v>9226</v>
      </c>
      <c r="F358" s="22" t="s">
        <v>8871</v>
      </c>
      <c r="G358" s="24" t="s">
        <v>5471</v>
      </c>
      <c r="H358" s="22" t="s">
        <v>190</v>
      </c>
      <c r="I358" s="22" t="s">
        <v>30</v>
      </c>
      <c r="J358" s="22" t="s">
        <v>30</v>
      </c>
      <c r="K358" s="22" t="s">
        <v>30</v>
      </c>
      <c r="L358" s="22" t="s">
        <v>30</v>
      </c>
      <c r="M358" s="22">
        <v>2018</v>
      </c>
      <c r="N358" s="22" t="s">
        <v>30</v>
      </c>
      <c r="O358" s="22">
        <v>2022</v>
      </c>
      <c r="P358" s="22">
        <v>550</v>
      </c>
      <c r="Q358" s="22">
        <v>70</v>
      </c>
      <c r="R358" s="22" t="s">
        <v>2823</v>
      </c>
      <c r="S358" s="14" t="str">
        <f t="shared" si="5"/>
        <v/>
      </c>
    </row>
    <row r="359" spans="1:19" ht="14.5" hidden="1" x14ac:dyDescent="0.35">
      <c r="A359" s="22" t="s">
        <v>5468</v>
      </c>
      <c r="B359" s="22" t="str">
        <f>INDEX('Plant data'!D:D,MATCH($A359,'Plant data'!$A:$A,0))</f>
        <v>Xuancheng</v>
      </c>
      <c r="C359" s="22" t="str">
        <f>INDEX('Plant data'!E:E,MATCH($A359,'Plant data'!$A:$A,0))</f>
        <v>Anhui</v>
      </c>
      <c r="D359" s="22" t="str">
        <f>INDEX('Plant data'!F:F,MATCH($A359,'Plant data'!$A:$A,0))</f>
        <v>China</v>
      </c>
      <c r="E359" s="22" t="s">
        <v>9227</v>
      </c>
      <c r="F359" s="22" t="s">
        <v>8941</v>
      </c>
      <c r="G359" s="24" t="s">
        <v>5471</v>
      </c>
      <c r="H359" s="22" t="s">
        <v>29</v>
      </c>
      <c r="I359" s="22">
        <v>2018</v>
      </c>
      <c r="J359" s="22" t="s">
        <v>30</v>
      </c>
      <c r="K359" s="22">
        <v>2022</v>
      </c>
      <c r="L359" s="22">
        <v>3</v>
      </c>
      <c r="M359" s="22" t="s">
        <v>30</v>
      </c>
      <c r="N359" s="22" t="s">
        <v>30</v>
      </c>
      <c r="O359" s="22" t="s">
        <v>30</v>
      </c>
      <c r="P359" s="22">
        <v>1000</v>
      </c>
      <c r="Q359" s="22">
        <v>130</v>
      </c>
      <c r="R359" s="22" t="s">
        <v>2823</v>
      </c>
      <c r="S359" s="14">
        <f t="shared" si="5"/>
        <v>2062</v>
      </c>
    </row>
    <row r="360" spans="1:19" ht="14.5" hidden="1" x14ac:dyDescent="0.35">
      <c r="A360" s="22" t="s">
        <v>6549</v>
      </c>
      <c r="B360" s="22" t="str">
        <f>INDEX('Plant data'!D:D,MATCH($A360,'Plant data'!$A:$A,0))</f>
        <v>Zunyi</v>
      </c>
      <c r="C360" s="22" t="str">
        <f>INDEX('Plant data'!E:E,MATCH($A360,'Plant data'!$A:$A,0))</f>
        <v>Guizhou</v>
      </c>
      <c r="D360" s="22" t="str">
        <f>INDEX('Plant data'!F:F,MATCH($A360,'Plant data'!$A:$A,0))</f>
        <v>China</v>
      </c>
      <c r="E360" s="22" t="s">
        <v>9228</v>
      </c>
      <c r="F360" s="22" t="s">
        <v>8855</v>
      </c>
      <c r="G360" s="24" t="s">
        <v>6552</v>
      </c>
      <c r="H360" s="22" t="s">
        <v>224</v>
      </c>
      <c r="I360" s="26">
        <v>44621</v>
      </c>
      <c r="J360" s="26">
        <v>44958</v>
      </c>
      <c r="K360" s="22">
        <v>2025</v>
      </c>
      <c r="L360" s="22">
        <v>0</v>
      </c>
      <c r="M360" s="22" t="s">
        <v>30</v>
      </c>
      <c r="N360" s="22" t="s">
        <v>30</v>
      </c>
      <c r="O360" s="22" t="s">
        <v>30</v>
      </c>
      <c r="P360" s="22">
        <v>825</v>
      </c>
      <c r="Q360" s="22">
        <v>110</v>
      </c>
      <c r="R360" s="22" t="s">
        <v>2823</v>
      </c>
      <c r="S360" s="14">
        <f t="shared" si="5"/>
        <v>2065</v>
      </c>
    </row>
    <row r="361" spans="1:19" ht="14.5" hidden="1" x14ac:dyDescent="0.35">
      <c r="A361" s="22" t="s">
        <v>6549</v>
      </c>
      <c r="B361" s="22" t="str">
        <f>INDEX('Plant data'!D:D,MATCH($A361,'Plant data'!$A:$A,0))</f>
        <v>Zunyi</v>
      </c>
      <c r="C361" s="22" t="str">
        <f>INDEX('Plant data'!E:E,MATCH($A361,'Plant data'!$A:$A,0))</f>
        <v>Guizhou</v>
      </c>
      <c r="D361" s="22" t="str">
        <f>INDEX('Plant data'!F:F,MATCH($A361,'Plant data'!$A:$A,0))</f>
        <v>China</v>
      </c>
      <c r="E361" s="22" t="s">
        <v>9229</v>
      </c>
      <c r="F361" s="22" t="s">
        <v>8871</v>
      </c>
      <c r="G361" s="24" t="s">
        <v>6552</v>
      </c>
      <c r="H361" s="22" t="s">
        <v>40</v>
      </c>
      <c r="I361" s="22" t="s">
        <v>30</v>
      </c>
      <c r="J361" s="22" t="s">
        <v>30</v>
      </c>
      <c r="K361" s="22" t="s">
        <v>30</v>
      </c>
      <c r="L361" s="22" t="s">
        <v>30</v>
      </c>
      <c r="M361" s="26">
        <v>44621</v>
      </c>
      <c r="N361" s="22" t="s">
        <v>30</v>
      </c>
      <c r="O361" s="22" t="s">
        <v>30</v>
      </c>
      <c r="P361" s="22">
        <v>1100</v>
      </c>
      <c r="Q361" s="22">
        <v>110</v>
      </c>
      <c r="R361" s="22" t="s">
        <v>2823</v>
      </c>
      <c r="S361" s="14" t="str">
        <f t="shared" si="5"/>
        <v/>
      </c>
    </row>
    <row r="362" spans="1:19" ht="14.5" hidden="1" x14ac:dyDescent="0.35">
      <c r="A362" s="22" t="s">
        <v>6522</v>
      </c>
      <c r="B362" s="22" t="str">
        <f>INDEX('Plant data'!D:D,MATCH($A362,'Plant data'!$A:$A,0))</f>
        <v>Huzhen</v>
      </c>
      <c r="C362" s="22" t="str">
        <f>INDEX('Plant data'!E:E,MATCH($A362,'Plant data'!$A:$A,0))</f>
        <v>Zhejiang</v>
      </c>
      <c r="D362" s="22" t="str">
        <f>INDEX('Plant data'!F:F,MATCH($A362,'Plant data'!$A:$A,0))</f>
        <v>China</v>
      </c>
      <c r="E362" s="22" t="s">
        <v>9230</v>
      </c>
      <c r="F362" s="22" t="s">
        <v>8855</v>
      </c>
      <c r="G362" s="24" t="s">
        <v>6525</v>
      </c>
      <c r="H362" s="22" t="s">
        <v>40</v>
      </c>
      <c r="I362" s="22" t="s">
        <v>30</v>
      </c>
      <c r="J362" s="22" t="s">
        <v>30</v>
      </c>
      <c r="K362" s="22" t="s">
        <v>30</v>
      </c>
      <c r="L362" s="22" t="s">
        <v>30</v>
      </c>
      <c r="M362" s="27">
        <v>44606</v>
      </c>
      <c r="N362" s="22" t="s">
        <v>30</v>
      </c>
      <c r="O362" s="22" t="s">
        <v>30</v>
      </c>
      <c r="P362" s="22">
        <v>550</v>
      </c>
      <c r="Q362" s="22">
        <v>70</v>
      </c>
      <c r="R362" s="22" t="s">
        <v>2823</v>
      </c>
      <c r="S362" s="14" t="str">
        <f t="shared" si="5"/>
        <v/>
      </c>
    </row>
    <row r="363" spans="1:19" ht="14.5" hidden="1" x14ac:dyDescent="0.35">
      <c r="A363" s="22" t="s">
        <v>6522</v>
      </c>
      <c r="B363" s="22" t="str">
        <f>INDEX('Plant data'!D:D,MATCH($A363,'Plant data'!$A:$A,0))</f>
        <v>Huzhen</v>
      </c>
      <c r="C363" s="22" t="str">
        <f>INDEX('Plant data'!E:E,MATCH($A363,'Plant data'!$A:$A,0))</f>
        <v>Zhejiang</v>
      </c>
      <c r="D363" s="22" t="str">
        <f>INDEX('Plant data'!F:F,MATCH($A363,'Plant data'!$A:$A,0))</f>
        <v>China</v>
      </c>
      <c r="E363" s="22" t="s">
        <v>9231</v>
      </c>
      <c r="F363" s="22" t="s">
        <v>8871</v>
      </c>
      <c r="G363" s="24" t="s">
        <v>6525</v>
      </c>
      <c r="H363" s="22" t="s">
        <v>40</v>
      </c>
      <c r="I363" s="22" t="s">
        <v>30</v>
      </c>
      <c r="J363" s="22" t="s">
        <v>30</v>
      </c>
      <c r="K363" s="22" t="s">
        <v>30</v>
      </c>
      <c r="L363" s="22" t="s">
        <v>30</v>
      </c>
      <c r="M363" s="27">
        <v>44606</v>
      </c>
      <c r="N363" s="22" t="s">
        <v>30</v>
      </c>
      <c r="O363" s="22" t="s">
        <v>30</v>
      </c>
      <c r="P363" s="22">
        <v>550</v>
      </c>
      <c r="Q363" s="22">
        <v>70</v>
      </c>
      <c r="R363" s="22" t="s">
        <v>2823</v>
      </c>
      <c r="S363" s="14" t="str">
        <f t="shared" si="5"/>
        <v/>
      </c>
    </row>
    <row r="364" spans="1:19" ht="14.5" hidden="1" x14ac:dyDescent="0.35">
      <c r="A364" s="22" t="s">
        <v>6522</v>
      </c>
      <c r="B364" s="22" t="str">
        <f>INDEX('Plant data'!D:D,MATCH($A364,'Plant data'!$A:$A,0))</f>
        <v>Huzhen</v>
      </c>
      <c r="C364" s="22" t="str">
        <f>INDEX('Plant data'!E:E,MATCH($A364,'Plant data'!$A:$A,0))</f>
        <v>Zhejiang</v>
      </c>
      <c r="D364" s="22" t="str">
        <f>INDEX('Plant data'!F:F,MATCH($A364,'Plant data'!$A:$A,0))</f>
        <v>China</v>
      </c>
      <c r="E364" s="22" t="s">
        <v>9232</v>
      </c>
      <c r="F364" s="22" t="s">
        <v>8941</v>
      </c>
      <c r="G364" s="24" t="s">
        <v>6525</v>
      </c>
      <c r="H364" s="22" t="s">
        <v>313</v>
      </c>
      <c r="I364" s="27">
        <v>44606</v>
      </c>
      <c r="J364" s="22" t="s">
        <v>30</v>
      </c>
      <c r="K364" s="22" t="s">
        <v>30</v>
      </c>
      <c r="L364" s="22" t="s">
        <v>30</v>
      </c>
      <c r="M364" s="22" t="s">
        <v>30</v>
      </c>
      <c r="N364" s="22" t="s">
        <v>30</v>
      </c>
      <c r="O364" s="22" t="s">
        <v>30</v>
      </c>
      <c r="P364" s="22">
        <v>1100</v>
      </c>
      <c r="Q364" s="22">
        <v>140</v>
      </c>
      <c r="R364" s="22" t="s">
        <v>2823</v>
      </c>
      <c r="S364" s="14" t="str">
        <f t="shared" si="5"/>
        <v/>
      </c>
    </row>
    <row r="365" spans="1:19" ht="14.5" hidden="1" x14ac:dyDescent="0.35">
      <c r="A365" s="22" t="s">
        <v>6517</v>
      </c>
      <c r="B365" s="22" t="str">
        <f>INDEX('Plant data'!D:D,MATCH($A365,'Plant data'!$A:$A,0))</f>
        <v>Yaozhuang</v>
      </c>
      <c r="C365" s="22" t="str">
        <f>INDEX('Plant data'!E:E,MATCH($A365,'Plant data'!$A:$A,0))</f>
        <v>Zhejiang</v>
      </c>
      <c r="D365" s="22" t="str">
        <f>INDEX('Plant data'!F:F,MATCH($A365,'Plant data'!$A:$A,0))</f>
        <v>China</v>
      </c>
      <c r="E365" s="22" t="s">
        <v>9233</v>
      </c>
      <c r="F365" s="22" t="s">
        <v>8855</v>
      </c>
      <c r="G365" s="24" t="s">
        <v>6520</v>
      </c>
      <c r="H365" s="22" t="s">
        <v>29</v>
      </c>
      <c r="I365" s="22" t="s">
        <v>30</v>
      </c>
      <c r="J365" s="22" t="s">
        <v>30</v>
      </c>
      <c r="K365" s="22" t="s">
        <v>30</v>
      </c>
      <c r="L365" s="22" t="s">
        <v>30</v>
      </c>
      <c r="M365" s="22" t="s">
        <v>30</v>
      </c>
      <c r="N365" s="22" t="s">
        <v>30</v>
      </c>
      <c r="O365" s="22" t="s">
        <v>30</v>
      </c>
      <c r="P365" s="22">
        <v>600</v>
      </c>
      <c r="Q365" s="22">
        <v>70</v>
      </c>
      <c r="R365" s="22" t="s">
        <v>2823</v>
      </c>
      <c r="S365" s="14" t="str">
        <f t="shared" si="5"/>
        <v/>
      </c>
    </row>
    <row r="366" spans="1:19" ht="14.5" hidden="1" x14ac:dyDescent="0.35">
      <c r="A366" s="22" t="s">
        <v>6517</v>
      </c>
      <c r="B366" s="22" t="str">
        <f>INDEX('Plant data'!D:D,MATCH($A366,'Plant data'!$A:$A,0))</f>
        <v>Yaozhuang</v>
      </c>
      <c r="C366" s="22" t="str">
        <f>INDEX('Plant data'!E:E,MATCH($A366,'Plant data'!$A:$A,0))</f>
        <v>Zhejiang</v>
      </c>
      <c r="D366" s="22" t="str">
        <f>INDEX('Plant data'!F:F,MATCH($A366,'Plant data'!$A:$A,0))</f>
        <v>China</v>
      </c>
      <c r="E366" s="22" t="s">
        <v>9234</v>
      </c>
      <c r="F366" s="22" t="s">
        <v>8871</v>
      </c>
      <c r="G366" s="24" t="s">
        <v>6520</v>
      </c>
      <c r="H366" s="22" t="s">
        <v>29</v>
      </c>
      <c r="I366" s="22" t="s">
        <v>30</v>
      </c>
      <c r="J366" s="22" t="s">
        <v>30</v>
      </c>
      <c r="K366" s="22" t="s">
        <v>30</v>
      </c>
      <c r="L366" s="22" t="s">
        <v>30</v>
      </c>
      <c r="M366" s="22" t="s">
        <v>30</v>
      </c>
      <c r="N366" s="22" t="s">
        <v>30</v>
      </c>
      <c r="O366" s="22" t="s">
        <v>30</v>
      </c>
      <c r="P366" s="22">
        <v>600</v>
      </c>
      <c r="Q366" s="22">
        <v>70</v>
      </c>
      <c r="R366" s="22" t="s">
        <v>2823</v>
      </c>
      <c r="S366" s="14" t="str">
        <f t="shared" si="5"/>
        <v/>
      </c>
    </row>
    <row r="367" spans="1:19" ht="14.5" hidden="1" x14ac:dyDescent="0.35">
      <c r="A367" s="22" t="s">
        <v>5572</v>
      </c>
      <c r="B367" s="22" t="str">
        <f>INDEX('Plant data'!D:D,MATCH($A367,'Plant data'!$A:$A,0))</f>
        <v>Yanjia</v>
      </c>
      <c r="C367" s="22" t="str">
        <f>INDEX('Plant data'!E:E,MATCH($A367,'Plant data'!$A:$A,0))</f>
        <v>Chongqing</v>
      </c>
      <c r="D367" s="22" t="str">
        <f>INDEX('Plant data'!F:F,MATCH($A367,'Plant data'!$A:$A,0))</f>
        <v>China</v>
      </c>
      <c r="E367" s="22" t="s">
        <v>9235</v>
      </c>
      <c r="F367" s="22" t="s">
        <v>8855</v>
      </c>
      <c r="G367" s="24" t="s">
        <v>5575</v>
      </c>
      <c r="H367" s="22" t="s">
        <v>29</v>
      </c>
      <c r="I367" s="22">
        <v>2017</v>
      </c>
      <c r="J367" s="22">
        <v>2018</v>
      </c>
      <c r="K367" s="22" t="s">
        <v>30</v>
      </c>
      <c r="L367" s="22" t="s">
        <v>30</v>
      </c>
      <c r="M367" s="22" t="s">
        <v>30</v>
      </c>
      <c r="N367" s="22" t="s">
        <v>30</v>
      </c>
      <c r="O367" s="22" t="s">
        <v>30</v>
      </c>
      <c r="P367" s="22">
        <v>700</v>
      </c>
      <c r="Q367" s="22">
        <v>80</v>
      </c>
      <c r="R367" s="22" t="s">
        <v>2823</v>
      </c>
      <c r="S367" s="14" t="str">
        <f t="shared" si="5"/>
        <v/>
      </c>
    </row>
    <row r="368" spans="1:19" ht="14.5" hidden="1" x14ac:dyDescent="0.35">
      <c r="A368" s="22" t="s">
        <v>6433</v>
      </c>
      <c r="B368" s="22" t="str">
        <f>INDEX('Plant data'!D:D,MATCH($A368,'Plant data'!$A:$A,0))</f>
        <v>unknown</v>
      </c>
      <c r="C368" s="22" t="str">
        <f>INDEX('Plant data'!E:E,MATCH($A368,'Plant data'!$A:$A,0))</f>
        <v>Xinjiang</v>
      </c>
      <c r="D368" s="22" t="str">
        <f>INDEX('Plant data'!F:F,MATCH($A368,'Plant data'!$A:$A,0))</f>
        <v>China</v>
      </c>
      <c r="E368" s="22" t="s">
        <v>9236</v>
      </c>
      <c r="F368" s="22" t="s">
        <v>8855</v>
      </c>
      <c r="G368" s="24" t="s">
        <v>6436</v>
      </c>
      <c r="H368" s="22" t="s">
        <v>29</v>
      </c>
      <c r="I368" s="22" t="s">
        <v>30</v>
      </c>
      <c r="J368" s="22" t="s">
        <v>30</v>
      </c>
      <c r="K368" s="22" t="s">
        <v>30</v>
      </c>
      <c r="L368" s="22" t="s">
        <v>30</v>
      </c>
      <c r="M368" s="22" t="s">
        <v>30</v>
      </c>
      <c r="N368" s="22" t="s">
        <v>30</v>
      </c>
      <c r="O368" s="22" t="s">
        <v>30</v>
      </c>
      <c r="P368" s="22">
        <v>370</v>
      </c>
      <c r="Q368" s="22">
        <v>50</v>
      </c>
      <c r="R368" s="22" t="s">
        <v>2823</v>
      </c>
      <c r="S368" s="14" t="str">
        <f t="shared" si="5"/>
        <v/>
      </c>
    </row>
    <row r="369" spans="1:19" ht="14.5" hidden="1" x14ac:dyDescent="0.35">
      <c r="A369" s="22" t="s">
        <v>6433</v>
      </c>
      <c r="B369" s="22" t="str">
        <f>INDEX('Plant data'!D:D,MATCH($A369,'Plant data'!$A:$A,0))</f>
        <v>unknown</v>
      </c>
      <c r="C369" s="22" t="str">
        <f>INDEX('Plant data'!E:E,MATCH($A369,'Plant data'!$A:$A,0))</f>
        <v>Xinjiang</v>
      </c>
      <c r="D369" s="22" t="str">
        <f>INDEX('Plant data'!F:F,MATCH($A369,'Plant data'!$A:$A,0))</f>
        <v>China</v>
      </c>
      <c r="E369" s="22" t="s">
        <v>9237</v>
      </c>
      <c r="F369" s="22" t="s">
        <v>8871</v>
      </c>
      <c r="G369" s="24" t="s">
        <v>6436</v>
      </c>
      <c r="H369" s="22" t="s">
        <v>29</v>
      </c>
      <c r="I369" s="22" t="s">
        <v>30</v>
      </c>
      <c r="J369" s="22" t="s">
        <v>30</v>
      </c>
      <c r="K369" s="22" t="s">
        <v>30</v>
      </c>
      <c r="L369" s="22" t="s">
        <v>30</v>
      </c>
      <c r="M369" s="22" t="s">
        <v>30</v>
      </c>
      <c r="N369" s="22" t="s">
        <v>30</v>
      </c>
      <c r="O369" s="22" t="s">
        <v>30</v>
      </c>
      <c r="P369" s="22">
        <v>740</v>
      </c>
      <c r="Q369" s="22">
        <v>50</v>
      </c>
      <c r="R369" s="22" t="s">
        <v>2823</v>
      </c>
      <c r="S369" s="14" t="str">
        <f t="shared" si="5"/>
        <v/>
      </c>
    </row>
    <row r="370" spans="1:19" ht="14.5" hidden="1" x14ac:dyDescent="0.35">
      <c r="A370" s="22" t="s">
        <v>6049</v>
      </c>
      <c r="B370" s="22" t="str">
        <f>INDEX('Plant data'!D:D,MATCH($A370,'Plant data'!$A:$A,0))</f>
        <v>Longnan</v>
      </c>
      <c r="C370" s="22" t="str">
        <f>INDEX('Plant data'!E:E,MATCH($A370,'Plant data'!$A:$A,0))</f>
        <v>Jiangxi</v>
      </c>
      <c r="D370" s="22" t="str">
        <f>INDEX('Plant data'!F:F,MATCH($A370,'Plant data'!$A:$A,0))</f>
        <v>China</v>
      </c>
      <c r="E370" s="22" t="s">
        <v>9238</v>
      </c>
      <c r="F370" s="22" t="s">
        <v>8855</v>
      </c>
      <c r="G370" s="24" t="s">
        <v>6052</v>
      </c>
      <c r="H370" s="22" t="s">
        <v>40</v>
      </c>
      <c r="I370" s="22" t="s">
        <v>30</v>
      </c>
      <c r="J370" s="22" t="s">
        <v>30</v>
      </c>
      <c r="K370" s="22" t="s">
        <v>30</v>
      </c>
      <c r="L370" s="22" t="s">
        <v>30</v>
      </c>
      <c r="M370" s="27">
        <v>44653</v>
      </c>
      <c r="N370" s="22" t="s">
        <v>30</v>
      </c>
      <c r="O370" s="22" t="s">
        <v>30</v>
      </c>
      <c r="P370" s="22">
        <v>500</v>
      </c>
      <c r="Q370" s="22">
        <v>50</v>
      </c>
      <c r="R370" s="22" t="s">
        <v>30</v>
      </c>
      <c r="S370" s="14" t="str">
        <f t="shared" si="5"/>
        <v/>
      </c>
    </row>
    <row r="371" spans="1:19" ht="14.5" hidden="1" x14ac:dyDescent="0.35">
      <c r="A371" s="22" t="s">
        <v>6049</v>
      </c>
      <c r="B371" s="22" t="str">
        <f>INDEX('Plant data'!D:D,MATCH($A371,'Plant data'!$A:$A,0))</f>
        <v>Longnan</v>
      </c>
      <c r="C371" s="22" t="str">
        <f>INDEX('Plant data'!E:E,MATCH($A371,'Plant data'!$A:$A,0))</f>
        <v>Jiangxi</v>
      </c>
      <c r="D371" s="22" t="str">
        <f>INDEX('Plant data'!F:F,MATCH($A371,'Plant data'!$A:$A,0))</f>
        <v>China</v>
      </c>
      <c r="E371" s="22" t="s">
        <v>9239</v>
      </c>
      <c r="F371" s="22" t="s">
        <v>8871</v>
      </c>
      <c r="G371" s="24" t="s">
        <v>6052</v>
      </c>
      <c r="H371" s="22" t="s">
        <v>40</v>
      </c>
      <c r="I371" s="22" t="s">
        <v>30</v>
      </c>
      <c r="J371" s="22" t="s">
        <v>30</v>
      </c>
      <c r="K371" s="22" t="s">
        <v>30</v>
      </c>
      <c r="L371" s="22" t="s">
        <v>30</v>
      </c>
      <c r="M371" s="27">
        <v>44653</v>
      </c>
      <c r="N371" s="22" t="s">
        <v>30</v>
      </c>
      <c r="O371" s="22" t="s">
        <v>30</v>
      </c>
      <c r="P371" s="22">
        <v>500</v>
      </c>
      <c r="Q371" s="22">
        <v>50</v>
      </c>
      <c r="R371" s="22" t="s">
        <v>30</v>
      </c>
      <c r="S371" s="14" t="str">
        <f t="shared" si="5"/>
        <v/>
      </c>
    </row>
    <row r="372" spans="1:19" ht="14.5" hidden="1" x14ac:dyDescent="0.35">
      <c r="A372" s="22" t="s">
        <v>6049</v>
      </c>
      <c r="B372" s="22" t="str">
        <f>INDEX('Plant data'!D:D,MATCH($A372,'Plant data'!$A:$A,0))</f>
        <v>Longnan</v>
      </c>
      <c r="C372" s="22" t="str">
        <f>INDEX('Plant data'!E:E,MATCH($A372,'Plant data'!$A:$A,0))</f>
        <v>Jiangxi</v>
      </c>
      <c r="D372" s="22" t="str">
        <f>INDEX('Plant data'!F:F,MATCH($A372,'Plant data'!$A:$A,0))</f>
        <v>China</v>
      </c>
      <c r="E372" s="22" t="s">
        <v>9240</v>
      </c>
      <c r="F372" s="22" t="s">
        <v>8941</v>
      </c>
      <c r="G372" s="24" t="s">
        <v>6052</v>
      </c>
      <c r="H372" s="22" t="s">
        <v>224</v>
      </c>
      <c r="I372" s="27">
        <v>44653</v>
      </c>
      <c r="J372" s="27">
        <v>45037</v>
      </c>
      <c r="K372" s="22" t="s">
        <v>30</v>
      </c>
      <c r="L372" s="22" t="s">
        <v>30</v>
      </c>
      <c r="M372" s="22" t="s">
        <v>30</v>
      </c>
      <c r="N372" s="22" t="s">
        <v>30</v>
      </c>
      <c r="O372" s="22" t="s">
        <v>30</v>
      </c>
      <c r="P372" s="22">
        <v>750</v>
      </c>
      <c r="Q372" s="22">
        <v>100</v>
      </c>
      <c r="R372" s="22" t="s">
        <v>30</v>
      </c>
      <c r="S372" s="14" t="str">
        <f t="shared" si="5"/>
        <v/>
      </c>
    </row>
    <row r="373" spans="1:19" ht="14.5" hidden="1" x14ac:dyDescent="0.35">
      <c r="A373" s="22" t="s">
        <v>6049</v>
      </c>
      <c r="B373" s="22" t="str">
        <f>INDEX('Plant data'!D:D,MATCH($A373,'Plant data'!$A:$A,0))</f>
        <v>Longnan</v>
      </c>
      <c r="C373" s="22" t="str">
        <f>INDEX('Plant data'!E:E,MATCH($A373,'Plant data'!$A:$A,0))</f>
        <v>Jiangxi</v>
      </c>
      <c r="D373" s="22" t="str">
        <f>INDEX('Plant data'!F:F,MATCH($A373,'Plant data'!$A:$A,0))</f>
        <v>China</v>
      </c>
      <c r="E373" s="22" t="s">
        <v>9241</v>
      </c>
      <c r="F373" s="22" t="s">
        <v>8949</v>
      </c>
      <c r="G373" s="24" t="s">
        <v>6052</v>
      </c>
      <c r="H373" s="22" t="s">
        <v>224</v>
      </c>
      <c r="I373" s="27">
        <v>44653</v>
      </c>
      <c r="J373" s="27">
        <v>45037</v>
      </c>
      <c r="K373" s="22" t="s">
        <v>30</v>
      </c>
      <c r="L373" s="22" t="s">
        <v>30</v>
      </c>
      <c r="M373" s="22" t="s">
        <v>30</v>
      </c>
      <c r="N373" s="22" t="s">
        <v>30</v>
      </c>
      <c r="O373" s="22" t="s">
        <v>30</v>
      </c>
      <c r="P373" s="22">
        <v>750</v>
      </c>
      <c r="Q373" s="22">
        <v>100</v>
      </c>
      <c r="R373" s="22" t="s">
        <v>30</v>
      </c>
      <c r="S373" s="14" t="str">
        <f t="shared" si="5"/>
        <v/>
      </c>
    </row>
    <row r="374" spans="1:19" ht="14.5" hidden="1" x14ac:dyDescent="0.35">
      <c r="A374" s="22" t="s">
        <v>5892</v>
      </c>
      <c r="B374" s="22" t="str">
        <f>INDEX('Plant data'!D:D,MATCH($A374,'Plant data'!$A:$A,0))</f>
        <v>Ezhou</v>
      </c>
      <c r="C374" s="22" t="str">
        <f>INDEX('Plant data'!E:E,MATCH($A374,'Plant data'!$A:$A,0))</f>
        <v>Hubei</v>
      </c>
      <c r="D374" s="22" t="str">
        <f>INDEX('Plant data'!F:F,MATCH($A374,'Plant data'!$A:$A,0))</f>
        <v>China</v>
      </c>
      <c r="E374" s="22" t="s">
        <v>9242</v>
      </c>
      <c r="F374" s="22" t="s">
        <v>8855</v>
      </c>
      <c r="G374" s="24" t="s">
        <v>5895</v>
      </c>
      <c r="H374" s="22" t="s">
        <v>190</v>
      </c>
      <c r="I374" s="22" t="s">
        <v>30</v>
      </c>
      <c r="J374" s="22" t="s">
        <v>30</v>
      </c>
      <c r="K374" s="22" t="s">
        <v>30</v>
      </c>
      <c r="L374" s="22" t="s">
        <v>30</v>
      </c>
      <c r="M374" s="22">
        <v>2022</v>
      </c>
      <c r="N374" s="26">
        <v>45139</v>
      </c>
      <c r="O374" s="28">
        <v>45231</v>
      </c>
      <c r="P374" s="22">
        <v>275</v>
      </c>
      <c r="Q374" s="22">
        <v>45</v>
      </c>
      <c r="R374" s="22" t="s">
        <v>2823</v>
      </c>
      <c r="S374" s="14" t="str">
        <f t="shared" si="5"/>
        <v/>
      </c>
    </row>
    <row r="375" spans="1:19" ht="14.5" hidden="1" x14ac:dyDescent="0.35">
      <c r="A375" s="22" t="s">
        <v>5892</v>
      </c>
      <c r="B375" s="22" t="str">
        <f>INDEX('Plant data'!D:D,MATCH($A375,'Plant data'!$A:$A,0))</f>
        <v>Ezhou</v>
      </c>
      <c r="C375" s="22" t="str">
        <f>INDEX('Plant data'!E:E,MATCH($A375,'Plant data'!$A:$A,0))</f>
        <v>Hubei</v>
      </c>
      <c r="D375" s="22" t="str">
        <f>INDEX('Plant data'!F:F,MATCH($A375,'Plant data'!$A:$A,0))</f>
        <v>China</v>
      </c>
      <c r="E375" s="22" t="s">
        <v>9243</v>
      </c>
      <c r="F375" s="22" t="s">
        <v>8871</v>
      </c>
      <c r="G375" s="24" t="s">
        <v>5895</v>
      </c>
      <c r="H375" s="22" t="s">
        <v>190</v>
      </c>
      <c r="I375" s="22" t="s">
        <v>30</v>
      </c>
      <c r="J375" s="22" t="s">
        <v>30</v>
      </c>
      <c r="K375" s="22" t="s">
        <v>30</v>
      </c>
      <c r="L375" s="22" t="s">
        <v>30</v>
      </c>
      <c r="M375" s="22">
        <v>2022</v>
      </c>
      <c r="N375" s="26">
        <v>45139</v>
      </c>
      <c r="O375" s="28">
        <v>45231</v>
      </c>
      <c r="P375" s="22">
        <v>275</v>
      </c>
      <c r="Q375" s="22">
        <v>45</v>
      </c>
      <c r="R375" s="22" t="s">
        <v>2823</v>
      </c>
      <c r="S375" s="14" t="str">
        <f t="shared" si="5"/>
        <v/>
      </c>
    </row>
    <row r="376" spans="1:19" ht="14.5" hidden="1" x14ac:dyDescent="0.35">
      <c r="A376" s="22" t="s">
        <v>5892</v>
      </c>
      <c r="B376" s="22" t="str">
        <f>INDEX('Plant data'!D:D,MATCH($A376,'Plant data'!$A:$A,0))</f>
        <v>Ezhou</v>
      </c>
      <c r="C376" s="22" t="str">
        <f>INDEX('Plant data'!E:E,MATCH($A376,'Plant data'!$A:$A,0))</f>
        <v>Hubei</v>
      </c>
      <c r="D376" s="22" t="str">
        <f>INDEX('Plant data'!F:F,MATCH($A376,'Plant data'!$A:$A,0))</f>
        <v>China</v>
      </c>
      <c r="E376" s="22" t="s">
        <v>9244</v>
      </c>
      <c r="F376" s="22" t="s">
        <v>8941</v>
      </c>
      <c r="G376" s="24" t="s">
        <v>5895</v>
      </c>
      <c r="H376" s="22" t="s">
        <v>190</v>
      </c>
      <c r="I376" s="22" t="s">
        <v>30</v>
      </c>
      <c r="J376" s="22" t="s">
        <v>30</v>
      </c>
      <c r="K376" s="22" t="s">
        <v>30</v>
      </c>
      <c r="L376" s="22" t="s">
        <v>30</v>
      </c>
      <c r="M376" s="22">
        <v>2022</v>
      </c>
      <c r="N376" s="26">
        <v>45139</v>
      </c>
      <c r="O376" s="28">
        <v>45231</v>
      </c>
      <c r="P376" s="22">
        <v>275</v>
      </c>
      <c r="Q376" s="22">
        <v>45</v>
      </c>
      <c r="R376" s="22" t="s">
        <v>2823</v>
      </c>
      <c r="S376" s="14" t="str">
        <f t="shared" si="5"/>
        <v/>
      </c>
    </row>
    <row r="377" spans="1:19" ht="14.5" hidden="1" x14ac:dyDescent="0.35">
      <c r="A377" s="22" t="s">
        <v>5892</v>
      </c>
      <c r="B377" s="22" t="str">
        <f>INDEX('Plant data'!D:D,MATCH($A377,'Plant data'!$A:$A,0))</f>
        <v>Ezhou</v>
      </c>
      <c r="C377" s="22" t="str">
        <f>INDEX('Plant data'!E:E,MATCH($A377,'Plant data'!$A:$A,0))</f>
        <v>Hubei</v>
      </c>
      <c r="D377" s="22" t="str">
        <f>INDEX('Plant data'!F:F,MATCH($A377,'Plant data'!$A:$A,0))</f>
        <v>China</v>
      </c>
      <c r="E377" s="22" t="s">
        <v>9245</v>
      </c>
      <c r="F377" s="22" t="s">
        <v>8949</v>
      </c>
      <c r="G377" s="24" t="s">
        <v>5895</v>
      </c>
      <c r="H377" s="22" t="s">
        <v>190</v>
      </c>
      <c r="I377" s="22" t="s">
        <v>30</v>
      </c>
      <c r="J377" s="22" t="s">
        <v>30</v>
      </c>
      <c r="K377" s="22" t="s">
        <v>30</v>
      </c>
      <c r="L377" s="22" t="s">
        <v>30</v>
      </c>
      <c r="M377" s="22">
        <v>2022</v>
      </c>
      <c r="N377" s="26">
        <v>45139</v>
      </c>
      <c r="O377" s="28">
        <v>45231</v>
      </c>
      <c r="P377" s="22">
        <v>275</v>
      </c>
      <c r="Q377" s="22">
        <v>45</v>
      </c>
      <c r="R377" s="22" t="s">
        <v>2823</v>
      </c>
      <c r="S377" s="14" t="str">
        <f t="shared" si="5"/>
        <v/>
      </c>
    </row>
    <row r="378" spans="1:19" ht="14.5" hidden="1" x14ac:dyDescent="0.35">
      <c r="A378" s="22" t="s">
        <v>5616</v>
      </c>
      <c r="B378" s="22" t="str">
        <f>INDEX('Plant data'!D:D,MATCH($A378,'Plant data'!$A:$A,0))</f>
        <v>Ningde</v>
      </c>
      <c r="C378" s="22" t="str">
        <f>INDEX('Plant data'!E:E,MATCH($A378,'Plant data'!$A:$A,0))</f>
        <v>Fujian</v>
      </c>
      <c r="D378" s="22" t="str">
        <f>INDEX('Plant data'!F:F,MATCH($A378,'Plant data'!$A:$A,0))</f>
        <v>China</v>
      </c>
      <c r="E378" s="22" t="s">
        <v>9246</v>
      </c>
      <c r="F378" s="22" t="s">
        <v>8855</v>
      </c>
      <c r="G378" s="24" t="s">
        <v>5619</v>
      </c>
      <c r="H378" s="22" t="s">
        <v>40</v>
      </c>
      <c r="I378" s="22" t="s">
        <v>30</v>
      </c>
      <c r="J378" s="22" t="s">
        <v>30</v>
      </c>
      <c r="K378" s="22" t="s">
        <v>30</v>
      </c>
      <c r="L378" s="22" t="s">
        <v>30</v>
      </c>
      <c r="M378" s="27">
        <v>44681</v>
      </c>
      <c r="N378" s="22" t="s">
        <v>30</v>
      </c>
      <c r="O378" s="22">
        <v>2026</v>
      </c>
      <c r="P378" s="22">
        <v>500</v>
      </c>
      <c r="Q378" s="22">
        <v>70</v>
      </c>
      <c r="R378" s="22" t="s">
        <v>2823</v>
      </c>
      <c r="S378" s="14" t="str">
        <f t="shared" si="5"/>
        <v/>
      </c>
    </row>
    <row r="379" spans="1:19" ht="14.5" hidden="1" x14ac:dyDescent="0.35">
      <c r="A379" s="22" t="s">
        <v>5616</v>
      </c>
      <c r="B379" s="22" t="str">
        <f>INDEX('Plant data'!D:D,MATCH($A379,'Plant data'!$A:$A,0))</f>
        <v>Ningde</v>
      </c>
      <c r="C379" s="22" t="str">
        <f>INDEX('Plant data'!E:E,MATCH($A379,'Plant data'!$A:$A,0))</f>
        <v>Fujian</v>
      </c>
      <c r="D379" s="22" t="str">
        <f>INDEX('Plant data'!F:F,MATCH($A379,'Plant data'!$A:$A,0))</f>
        <v>China</v>
      </c>
      <c r="E379" s="22" t="s">
        <v>9247</v>
      </c>
      <c r="F379" s="22" t="s">
        <v>8871</v>
      </c>
      <c r="G379" s="24" t="s">
        <v>5619</v>
      </c>
      <c r="H379" s="22" t="s">
        <v>224</v>
      </c>
      <c r="I379" s="26">
        <v>44682</v>
      </c>
      <c r="J379" s="22">
        <v>2023</v>
      </c>
      <c r="K379" s="22">
        <v>2026</v>
      </c>
      <c r="L379" s="22"/>
      <c r="M379" s="22" t="s">
        <v>30</v>
      </c>
      <c r="N379" s="22" t="s">
        <v>30</v>
      </c>
      <c r="O379" s="22" t="s">
        <v>30</v>
      </c>
      <c r="P379" s="22">
        <v>825</v>
      </c>
      <c r="Q379" s="22">
        <v>110</v>
      </c>
      <c r="R379" s="22" t="s">
        <v>2823</v>
      </c>
      <c r="S379" s="14">
        <f t="shared" si="5"/>
        <v>2066</v>
      </c>
    </row>
    <row r="380" spans="1:19" ht="14.5" hidden="1" x14ac:dyDescent="0.35">
      <c r="A380" s="22" t="s">
        <v>5463</v>
      </c>
      <c r="B380" s="22" t="str">
        <f>INDEX('Plant data'!D:D,MATCH($A380,'Plant data'!$A:$A,0))</f>
        <v>Xuancheng</v>
      </c>
      <c r="C380" s="22" t="str">
        <f>INDEX('Plant data'!E:E,MATCH($A380,'Plant data'!$A:$A,0))</f>
        <v>Anhui</v>
      </c>
      <c r="D380" s="22" t="str">
        <f>INDEX('Plant data'!F:F,MATCH($A380,'Plant data'!$A:$A,0))</f>
        <v>China</v>
      </c>
      <c r="E380" s="22" t="s">
        <v>9248</v>
      </c>
      <c r="F380" s="22" t="s">
        <v>8855</v>
      </c>
      <c r="G380" s="24" t="s">
        <v>5466</v>
      </c>
      <c r="H380" s="22" t="s">
        <v>40</v>
      </c>
      <c r="I380" s="22" t="s">
        <v>30</v>
      </c>
      <c r="J380" s="22" t="s">
        <v>30</v>
      </c>
      <c r="K380" s="22" t="s">
        <v>30</v>
      </c>
      <c r="L380" s="22" t="s">
        <v>30</v>
      </c>
      <c r="M380" s="27">
        <v>44672</v>
      </c>
      <c r="N380" s="22" t="s">
        <v>30</v>
      </c>
      <c r="O380" s="22" t="s">
        <v>30</v>
      </c>
      <c r="P380" s="22">
        <v>500</v>
      </c>
      <c r="Q380" s="22">
        <v>70</v>
      </c>
      <c r="R380" s="22" t="s">
        <v>2823</v>
      </c>
      <c r="S380" s="14" t="str">
        <f t="shared" si="5"/>
        <v/>
      </c>
    </row>
    <row r="381" spans="1:19" ht="14.5" hidden="1" x14ac:dyDescent="0.35">
      <c r="A381" s="22" t="s">
        <v>5463</v>
      </c>
      <c r="B381" s="22" t="str">
        <f>INDEX('Plant data'!D:D,MATCH($A381,'Plant data'!$A:$A,0))</f>
        <v>Xuancheng</v>
      </c>
      <c r="C381" s="22" t="str">
        <f>INDEX('Plant data'!E:E,MATCH($A381,'Plant data'!$A:$A,0))</f>
        <v>Anhui</v>
      </c>
      <c r="D381" s="22" t="str">
        <f>INDEX('Plant data'!F:F,MATCH($A381,'Plant data'!$A:$A,0))</f>
        <v>China</v>
      </c>
      <c r="E381" s="22" t="s">
        <v>9249</v>
      </c>
      <c r="F381" s="22" t="s">
        <v>8871</v>
      </c>
      <c r="G381" s="24" t="s">
        <v>5466</v>
      </c>
      <c r="H381" s="22" t="s">
        <v>224</v>
      </c>
      <c r="I381" s="26">
        <v>44652</v>
      </c>
      <c r="J381" s="26">
        <v>45505</v>
      </c>
      <c r="K381" s="22" t="s">
        <v>30</v>
      </c>
      <c r="L381" s="22" t="s">
        <v>30</v>
      </c>
      <c r="M381" s="22" t="s">
        <v>30</v>
      </c>
      <c r="N381" s="22" t="s">
        <v>30</v>
      </c>
      <c r="O381" s="22" t="s">
        <v>30</v>
      </c>
      <c r="P381" s="22">
        <v>500</v>
      </c>
      <c r="Q381" s="22">
        <v>70</v>
      </c>
      <c r="R381" s="22" t="s">
        <v>2823</v>
      </c>
      <c r="S381" s="14" t="str">
        <f t="shared" si="5"/>
        <v/>
      </c>
    </row>
    <row r="382" spans="1:19" ht="14.5" hidden="1" x14ac:dyDescent="0.35">
      <c r="A382" s="22" t="s">
        <v>1771</v>
      </c>
      <c r="B382" s="22" t="str">
        <f>INDEX('Plant data'!D:D,MATCH($A382,'Plant data'!$A:$A,0))</f>
        <v>Třinec</v>
      </c>
      <c r="C382" s="22" t="str">
        <f>INDEX('Plant data'!E:E,MATCH($A382,'Plant data'!$A:$A,0))</f>
        <v>Moravia-Silesia</v>
      </c>
      <c r="D382" s="22" t="str">
        <f>INDEX('Plant data'!F:F,MATCH($A382,'Plant data'!$A:$A,0))</f>
        <v>Czech Republic</v>
      </c>
      <c r="E382" s="22" t="s">
        <v>9250</v>
      </c>
      <c r="F382" s="22" t="s">
        <v>8855</v>
      </c>
      <c r="G382" s="22" t="s">
        <v>1773</v>
      </c>
      <c r="H382" s="22" t="s">
        <v>29</v>
      </c>
      <c r="I382" s="22" t="s">
        <v>30</v>
      </c>
      <c r="J382" s="22" t="s">
        <v>30</v>
      </c>
      <c r="K382" s="22">
        <v>2030</v>
      </c>
      <c r="L382" s="22"/>
      <c r="M382" s="22" t="s">
        <v>30</v>
      </c>
      <c r="N382" s="22" t="s">
        <v>30</v>
      </c>
      <c r="O382" s="22" t="s">
        <v>30</v>
      </c>
      <c r="P382" s="22">
        <v>200</v>
      </c>
      <c r="Q382" s="22" t="s">
        <v>30</v>
      </c>
      <c r="R382" s="22" t="s">
        <v>2823</v>
      </c>
      <c r="S382" s="14">
        <f t="shared" si="5"/>
        <v>2070</v>
      </c>
    </row>
    <row r="383" spans="1:19" ht="14.5" hidden="1" x14ac:dyDescent="0.35">
      <c r="A383" s="22" t="s">
        <v>1771</v>
      </c>
      <c r="B383" s="22" t="str">
        <f>INDEX('Plant data'!D:D,MATCH($A383,'Plant data'!$A:$A,0))</f>
        <v>Třinec</v>
      </c>
      <c r="C383" s="22" t="str">
        <f>INDEX('Plant data'!E:E,MATCH($A383,'Plant data'!$A:$A,0))</f>
        <v>Moravia-Silesia</v>
      </c>
      <c r="D383" s="22" t="str">
        <f>INDEX('Plant data'!F:F,MATCH($A383,'Plant data'!$A:$A,0))</f>
        <v>Czech Republic</v>
      </c>
      <c r="E383" s="22" t="s">
        <v>9251</v>
      </c>
      <c r="F383" s="22" t="s">
        <v>8871</v>
      </c>
      <c r="G383" s="22" t="s">
        <v>1773</v>
      </c>
      <c r="H383" s="22" t="s">
        <v>313</v>
      </c>
      <c r="I383" s="22" t="s">
        <v>30</v>
      </c>
      <c r="J383" s="22">
        <v>2026</v>
      </c>
      <c r="K383" s="22">
        <v>2030</v>
      </c>
      <c r="L383" s="22"/>
      <c r="M383" s="22" t="s">
        <v>30</v>
      </c>
      <c r="N383" s="22" t="s">
        <v>30</v>
      </c>
      <c r="O383" s="22" t="s">
        <v>30</v>
      </c>
      <c r="P383" s="22">
        <v>1300</v>
      </c>
      <c r="Q383" s="22" t="s">
        <v>30</v>
      </c>
      <c r="R383" s="22" t="s">
        <v>2823</v>
      </c>
      <c r="S383" s="14">
        <f t="shared" si="5"/>
        <v>2070</v>
      </c>
    </row>
    <row r="384" spans="1:19" ht="14.5" hidden="1" x14ac:dyDescent="0.35">
      <c r="A384" s="22" t="s">
        <v>1775</v>
      </c>
      <c r="B384" s="22" t="str">
        <f>INDEX('Plant data'!D:D,MATCH($A384,'Plant data'!$A:$A,0))</f>
        <v>Ostrava-Kunčice</v>
      </c>
      <c r="C384" s="22" t="str">
        <f>INDEX('Plant data'!E:E,MATCH($A384,'Plant data'!$A:$A,0))</f>
        <v>Moravia-Silesia</v>
      </c>
      <c r="D384" s="22" t="str">
        <f>INDEX('Plant data'!F:F,MATCH($A384,'Plant data'!$A:$A,0))</f>
        <v>Czech Republic</v>
      </c>
      <c r="E384" s="22" t="s">
        <v>9252</v>
      </c>
      <c r="F384" s="22" t="s">
        <v>8855</v>
      </c>
      <c r="G384" s="24" t="s">
        <v>1777</v>
      </c>
      <c r="H384" s="22" t="s">
        <v>224</v>
      </c>
      <c r="I384" s="28">
        <v>44136</v>
      </c>
      <c r="J384" s="26">
        <v>44743</v>
      </c>
      <c r="K384" s="22">
        <v>2025</v>
      </c>
      <c r="L384" s="22">
        <v>0</v>
      </c>
      <c r="M384" s="22" t="s">
        <v>30</v>
      </c>
      <c r="N384" s="22" t="s">
        <v>30</v>
      </c>
      <c r="O384" s="22" t="s">
        <v>30</v>
      </c>
      <c r="P384" s="22">
        <v>1750</v>
      </c>
      <c r="Q384" s="22">
        <v>200</v>
      </c>
      <c r="R384" s="22" t="s">
        <v>2823</v>
      </c>
      <c r="S384" s="14">
        <f t="shared" si="5"/>
        <v>2065</v>
      </c>
    </row>
    <row r="385" spans="1:19" ht="14.5" hidden="1" x14ac:dyDescent="0.35">
      <c r="A385" s="22" t="s">
        <v>1775</v>
      </c>
      <c r="B385" s="22" t="str">
        <f>INDEX('Plant data'!D:D,MATCH($A385,'Plant data'!$A:$A,0))</f>
        <v>Ostrava-Kunčice</v>
      </c>
      <c r="C385" s="22" t="str">
        <f>INDEX('Plant data'!E:E,MATCH($A385,'Plant data'!$A:$A,0))</f>
        <v>Moravia-Silesia</v>
      </c>
      <c r="D385" s="22" t="str">
        <f>INDEX('Plant data'!F:F,MATCH($A385,'Plant data'!$A:$A,0))</f>
        <v>Czech Republic</v>
      </c>
      <c r="E385" s="22" t="s">
        <v>9253</v>
      </c>
      <c r="F385" s="22" t="s">
        <v>8871</v>
      </c>
      <c r="G385" s="24" t="s">
        <v>1777</v>
      </c>
      <c r="H385" s="22" t="s">
        <v>224</v>
      </c>
      <c r="I385" s="28">
        <v>44136</v>
      </c>
      <c r="J385" s="26">
        <v>44743</v>
      </c>
      <c r="K385" s="22">
        <v>2025</v>
      </c>
      <c r="L385" s="22">
        <v>0</v>
      </c>
      <c r="M385" s="22" t="s">
        <v>30</v>
      </c>
      <c r="N385" s="22" t="s">
        <v>30</v>
      </c>
      <c r="O385" s="22" t="s">
        <v>30</v>
      </c>
      <c r="P385" s="22">
        <v>1750</v>
      </c>
      <c r="Q385" s="22">
        <v>200</v>
      </c>
      <c r="R385" s="22" t="s">
        <v>2823</v>
      </c>
      <c r="S385" s="14">
        <f t="shared" si="5"/>
        <v>2065</v>
      </c>
    </row>
    <row r="386" spans="1:19" ht="14.5" hidden="1" x14ac:dyDescent="0.35">
      <c r="A386" s="22" t="s">
        <v>1786</v>
      </c>
      <c r="B386" s="22" t="str">
        <f>INDEX('Plant data'!D:D,MATCH($A386,'Plant data'!$A:$A,0))</f>
        <v>Duisburg</v>
      </c>
      <c r="C386" s="22" t="str">
        <f>INDEX('Plant data'!E:E,MATCH($A386,'Plant data'!$A:$A,0))</f>
        <v>North Rhine-Westphalia</v>
      </c>
      <c r="D386" s="22" t="str">
        <f>INDEX('Plant data'!F:F,MATCH($A386,'Plant data'!$A:$A,0))</f>
        <v>Germany</v>
      </c>
      <c r="E386" s="22" t="s">
        <v>9254</v>
      </c>
      <c r="F386" s="22" t="s">
        <v>8855</v>
      </c>
      <c r="G386" s="22" t="s">
        <v>1788</v>
      </c>
      <c r="H386" s="22" t="s">
        <v>313</v>
      </c>
      <c r="I386" s="22" t="s">
        <v>30</v>
      </c>
      <c r="J386" s="22" t="s">
        <v>30</v>
      </c>
      <c r="K386" s="22">
        <v>2025</v>
      </c>
      <c r="L386" s="22">
        <v>0</v>
      </c>
      <c r="M386" s="22" t="s">
        <v>30</v>
      </c>
      <c r="N386" s="22" t="s">
        <v>30</v>
      </c>
      <c r="O386" s="22" t="s">
        <v>30</v>
      </c>
      <c r="P386" s="22">
        <v>3000</v>
      </c>
      <c r="Q386" s="22" t="s">
        <v>30</v>
      </c>
      <c r="R386" s="22" t="s">
        <v>30</v>
      </c>
      <c r="S386" s="14">
        <f t="shared" si="5"/>
        <v>2065</v>
      </c>
    </row>
    <row r="387" spans="1:19" ht="14.5" hidden="1" x14ac:dyDescent="0.35">
      <c r="A387" s="22" t="s">
        <v>1786</v>
      </c>
      <c r="B387" s="22" t="str">
        <f>INDEX('Plant data'!D:D,MATCH($A387,'Plant data'!$A:$A,0))</f>
        <v>Duisburg</v>
      </c>
      <c r="C387" s="22" t="str">
        <f>INDEX('Plant data'!E:E,MATCH($A387,'Plant data'!$A:$A,0))</f>
        <v>North Rhine-Westphalia</v>
      </c>
      <c r="D387" s="22" t="str">
        <f>INDEX('Plant data'!F:F,MATCH($A387,'Plant data'!$A:$A,0))</f>
        <v>Germany</v>
      </c>
      <c r="E387" s="22" t="s">
        <v>9255</v>
      </c>
      <c r="F387" s="22" t="s">
        <v>8871</v>
      </c>
      <c r="G387" s="22" t="s">
        <v>1788</v>
      </c>
      <c r="H387" s="22" t="s">
        <v>313</v>
      </c>
      <c r="I387" s="22" t="s">
        <v>30</v>
      </c>
      <c r="J387" s="22" t="s">
        <v>30</v>
      </c>
      <c r="K387" s="22">
        <v>2045</v>
      </c>
      <c r="L387" s="22"/>
      <c r="M387" s="22" t="s">
        <v>30</v>
      </c>
      <c r="N387" s="22" t="s">
        <v>30</v>
      </c>
      <c r="O387" s="22" t="s">
        <v>30</v>
      </c>
      <c r="P387" s="22">
        <v>3000</v>
      </c>
      <c r="Q387" s="22" t="s">
        <v>30</v>
      </c>
      <c r="R387" s="22" t="s">
        <v>30</v>
      </c>
      <c r="S387" s="14">
        <f t="shared" ref="S387:S450" si="6">IFERROR(K387+40,"")</f>
        <v>2085</v>
      </c>
    </row>
    <row r="388" spans="1:19" ht="14.5" hidden="1" x14ac:dyDescent="0.35">
      <c r="A388" s="22" t="s">
        <v>1790</v>
      </c>
      <c r="B388" s="22" t="str">
        <f>INDEX('Plant data'!D:D,MATCH($A388,'Plant data'!$A:$A,0))</f>
        <v>Dillengen</v>
      </c>
      <c r="C388" s="22" t="str">
        <f>INDEX('Plant data'!E:E,MATCH($A388,'Plant data'!$A:$A,0))</f>
        <v>Saarland</v>
      </c>
      <c r="D388" s="22" t="str">
        <f>INDEX('Plant data'!F:F,MATCH($A388,'Plant data'!$A:$A,0))</f>
        <v>Germany</v>
      </c>
      <c r="E388" s="22" t="s">
        <v>9256</v>
      </c>
      <c r="F388" s="22" t="s">
        <v>8855</v>
      </c>
      <c r="G388" s="22" t="s">
        <v>1792</v>
      </c>
      <c r="H388" s="22" t="s">
        <v>313</v>
      </c>
      <c r="I388" s="22">
        <v>2022</v>
      </c>
      <c r="J388" s="22" t="s">
        <v>30</v>
      </c>
      <c r="K388" s="22">
        <v>2027</v>
      </c>
      <c r="L388" s="22"/>
      <c r="M388" s="22" t="s">
        <v>30</v>
      </c>
      <c r="N388" s="22" t="s">
        <v>30</v>
      </c>
      <c r="O388" s="22" t="s">
        <v>30</v>
      </c>
      <c r="P388" s="22">
        <v>1750</v>
      </c>
      <c r="Q388" s="22">
        <v>195</v>
      </c>
      <c r="R388" s="22" t="s">
        <v>30</v>
      </c>
      <c r="S388" s="14">
        <f t="shared" si="6"/>
        <v>2067</v>
      </c>
    </row>
    <row r="389" spans="1:19" ht="14.5" hidden="1" x14ac:dyDescent="0.35">
      <c r="A389" s="22" t="s">
        <v>1790</v>
      </c>
      <c r="B389" s="22" t="str">
        <f>INDEX('Plant data'!D:D,MATCH($A389,'Plant data'!$A:$A,0))</f>
        <v>Dillengen</v>
      </c>
      <c r="C389" s="22" t="str">
        <f>INDEX('Plant data'!E:E,MATCH($A389,'Plant data'!$A:$A,0))</f>
        <v>Saarland</v>
      </c>
      <c r="D389" s="22" t="str">
        <f>INDEX('Plant data'!F:F,MATCH($A389,'Plant data'!$A:$A,0))</f>
        <v>Germany</v>
      </c>
      <c r="E389" s="22" t="s">
        <v>9257</v>
      </c>
      <c r="F389" s="22" t="s">
        <v>8871</v>
      </c>
      <c r="G389" s="22" t="s">
        <v>1792</v>
      </c>
      <c r="H389" s="22" t="s">
        <v>313</v>
      </c>
      <c r="I389" s="28">
        <v>44896</v>
      </c>
      <c r="J389" s="22">
        <v>2045</v>
      </c>
      <c r="K389" s="22">
        <v>2045</v>
      </c>
      <c r="L389" s="22"/>
      <c r="M389" s="22" t="s">
        <v>30</v>
      </c>
      <c r="N389" s="22" t="s">
        <v>30</v>
      </c>
      <c r="O389" s="22" t="s">
        <v>30</v>
      </c>
      <c r="P389" s="22">
        <v>1400</v>
      </c>
      <c r="Q389" s="22" t="s">
        <v>30</v>
      </c>
      <c r="R389" s="22" t="s">
        <v>30</v>
      </c>
      <c r="S389" s="14">
        <f t="shared" si="6"/>
        <v>2085</v>
      </c>
    </row>
    <row r="390" spans="1:19" ht="14.5" hidden="1" x14ac:dyDescent="0.35">
      <c r="A390" s="22" t="s">
        <v>1795</v>
      </c>
      <c r="B390" s="22" t="str">
        <f>INDEX('Plant data'!D:D,MATCH($A390,'Plant data'!$A:$A,0))</f>
        <v>Salzgitter</v>
      </c>
      <c r="C390" s="22" t="str">
        <f>INDEX('Plant data'!E:E,MATCH($A390,'Plant data'!$A:$A,0))</f>
        <v>Lower Saxony</v>
      </c>
      <c r="D390" s="22" t="str">
        <f>INDEX('Plant data'!F:F,MATCH($A390,'Plant data'!$A:$A,0))</f>
        <v>Germany</v>
      </c>
      <c r="E390" s="22" t="s">
        <v>9258</v>
      </c>
      <c r="F390" s="22" t="s">
        <v>8855</v>
      </c>
      <c r="G390" s="24" t="s">
        <v>1797</v>
      </c>
      <c r="H390" s="22" t="s">
        <v>224</v>
      </c>
      <c r="I390" s="22">
        <v>2015</v>
      </c>
      <c r="J390" s="22">
        <v>2022</v>
      </c>
      <c r="K390" s="22">
        <v>2026</v>
      </c>
      <c r="L390" s="22"/>
      <c r="M390" s="22" t="s">
        <v>30</v>
      </c>
      <c r="N390" s="22" t="s">
        <v>30</v>
      </c>
      <c r="O390" s="22" t="s">
        <v>30</v>
      </c>
      <c r="P390" s="22">
        <v>1900</v>
      </c>
      <c r="Q390" s="22">
        <v>220</v>
      </c>
      <c r="R390" s="22" t="s">
        <v>2823</v>
      </c>
      <c r="S390" s="14">
        <f t="shared" si="6"/>
        <v>2066</v>
      </c>
    </row>
    <row r="391" spans="1:19" ht="14.5" hidden="1" x14ac:dyDescent="0.35">
      <c r="A391" s="22" t="s">
        <v>1795</v>
      </c>
      <c r="B391" s="22" t="str">
        <f>INDEX('Plant data'!D:D,MATCH($A391,'Plant data'!$A:$A,0))</f>
        <v>Salzgitter</v>
      </c>
      <c r="C391" s="22" t="str">
        <f>INDEX('Plant data'!E:E,MATCH($A391,'Plant data'!$A:$A,0))</f>
        <v>Lower Saxony</v>
      </c>
      <c r="D391" s="22" t="str">
        <f>INDEX('Plant data'!F:F,MATCH($A391,'Plant data'!$A:$A,0))</f>
        <v>Germany</v>
      </c>
      <c r="E391" s="22" t="s">
        <v>9259</v>
      </c>
      <c r="F391" s="22" t="s">
        <v>8871</v>
      </c>
      <c r="G391" s="24" t="s">
        <v>1797</v>
      </c>
      <c r="H391" s="22" t="s">
        <v>313</v>
      </c>
      <c r="I391" s="22" t="s">
        <v>30</v>
      </c>
      <c r="J391" s="22" t="s">
        <v>30</v>
      </c>
      <c r="K391" s="22" t="s">
        <v>30</v>
      </c>
      <c r="L391" s="22" t="s">
        <v>30</v>
      </c>
      <c r="M391" s="22" t="s">
        <v>30</v>
      </c>
      <c r="N391" s="22" t="s">
        <v>30</v>
      </c>
      <c r="O391" s="22" t="s">
        <v>30</v>
      </c>
      <c r="P391" s="22" t="s">
        <v>2841</v>
      </c>
      <c r="Q391" s="22" t="s">
        <v>30</v>
      </c>
      <c r="R391" s="22" t="s">
        <v>2823</v>
      </c>
      <c r="S391" s="14" t="str">
        <f t="shared" si="6"/>
        <v/>
      </c>
    </row>
    <row r="392" spans="1:19" ht="14.5" hidden="1" x14ac:dyDescent="0.35">
      <c r="A392" s="22" t="s">
        <v>1795</v>
      </c>
      <c r="B392" s="22" t="str">
        <f>INDEX('Plant data'!D:D,MATCH($A392,'Plant data'!$A:$A,0))</f>
        <v>Salzgitter</v>
      </c>
      <c r="C392" s="22" t="str">
        <f>INDEX('Plant data'!E:E,MATCH($A392,'Plant data'!$A:$A,0))</f>
        <v>Lower Saxony</v>
      </c>
      <c r="D392" s="22" t="str">
        <f>INDEX('Plant data'!F:F,MATCH($A392,'Plant data'!$A:$A,0))</f>
        <v>Germany</v>
      </c>
      <c r="E392" s="22" t="s">
        <v>9260</v>
      </c>
      <c r="F392" s="22" t="s">
        <v>8941</v>
      </c>
      <c r="G392" s="24" t="s">
        <v>1797</v>
      </c>
      <c r="H392" s="22" t="s">
        <v>313</v>
      </c>
      <c r="I392" s="22">
        <v>2015</v>
      </c>
      <c r="J392" s="22" t="s">
        <v>30</v>
      </c>
      <c r="K392" s="22">
        <v>2033</v>
      </c>
      <c r="L392" s="22"/>
      <c r="M392" s="22" t="s">
        <v>30</v>
      </c>
      <c r="N392" s="22" t="s">
        <v>30</v>
      </c>
      <c r="O392" s="22" t="s">
        <v>30</v>
      </c>
      <c r="P392" s="22" t="s">
        <v>2841</v>
      </c>
      <c r="Q392" s="22" t="s">
        <v>30</v>
      </c>
      <c r="R392" s="22" t="s">
        <v>2823</v>
      </c>
      <c r="S392" s="14">
        <f t="shared" si="6"/>
        <v>2073</v>
      </c>
    </row>
    <row r="393" spans="1:19" ht="14.5" hidden="1" x14ac:dyDescent="0.35">
      <c r="A393" s="22" t="s">
        <v>1800</v>
      </c>
      <c r="B393" s="22" t="str">
        <f>INDEX('Plant data'!D:D,MATCH($A393,'Plant data'!$A:$A,0))</f>
        <v>Eisenhüttenstadt</v>
      </c>
      <c r="C393" s="22" t="str">
        <f>INDEX('Plant data'!E:E,MATCH($A393,'Plant data'!$A:$A,0))</f>
        <v>Brandenburg</v>
      </c>
      <c r="D393" s="22" t="str">
        <f>INDEX('Plant data'!F:F,MATCH($A393,'Plant data'!$A:$A,0))</f>
        <v>Germany</v>
      </c>
      <c r="E393" s="22" t="s">
        <v>9261</v>
      </c>
      <c r="F393" s="22" t="s">
        <v>8855</v>
      </c>
      <c r="G393" s="22" t="s">
        <v>1803</v>
      </c>
      <c r="H393" s="22" t="s">
        <v>64</v>
      </c>
      <c r="I393" s="22" t="s">
        <v>30</v>
      </c>
      <c r="J393" s="22" t="s">
        <v>30</v>
      </c>
      <c r="K393" s="22" t="s">
        <v>30</v>
      </c>
      <c r="L393" s="22" t="s">
        <v>30</v>
      </c>
      <c r="M393" s="22" t="s">
        <v>30</v>
      </c>
      <c r="N393" s="22" t="s">
        <v>30</v>
      </c>
      <c r="O393" s="26">
        <v>45778</v>
      </c>
      <c r="P393" s="22">
        <v>1200</v>
      </c>
      <c r="Q393" s="22" t="s">
        <v>30</v>
      </c>
      <c r="R393" s="22" t="s">
        <v>30</v>
      </c>
      <c r="S393" s="14" t="str">
        <f t="shared" si="6"/>
        <v/>
      </c>
    </row>
    <row r="394" spans="1:19" ht="14.5" hidden="1" x14ac:dyDescent="0.35">
      <c r="A394" s="22" t="s">
        <v>1800</v>
      </c>
      <c r="B394" s="22" t="str">
        <f>INDEX('Plant data'!D:D,MATCH($A394,'Plant data'!$A:$A,0))</f>
        <v>Eisenhüttenstadt</v>
      </c>
      <c r="C394" s="22" t="str">
        <f>INDEX('Plant data'!E:E,MATCH($A394,'Plant data'!$A:$A,0))</f>
        <v>Brandenburg</v>
      </c>
      <c r="D394" s="22" t="str">
        <f>INDEX('Plant data'!F:F,MATCH($A394,'Plant data'!$A:$A,0))</f>
        <v>Germany</v>
      </c>
      <c r="E394" s="22" t="s">
        <v>9262</v>
      </c>
      <c r="F394" s="22" t="s">
        <v>8871</v>
      </c>
      <c r="G394" s="22" t="s">
        <v>1803</v>
      </c>
      <c r="H394" s="22" t="s">
        <v>64</v>
      </c>
      <c r="I394" s="22" t="s">
        <v>30</v>
      </c>
      <c r="J394" s="22" t="s">
        <v>30</v>
      </c>
      <c r="K394" s="22" t="s">
        <v>30</v>
      </c>
      <c r="L394" s="22" t="s">
        <v>30</v>
      </c>
      <c r="M394" s="22" t="s">
        <v>30</v>
      </c>
      <c r="N394" s="22" t="s">
        <v>30</v>
      </c>
      <c r="O394" s="26">
        <v>45778</v>
      </c>
      <c r="P394" s="22">
        <v>1200</v>
      </c>
      <c r="Q394" s="22" t="s">
        <v>30</v>
      </c>
      <c r="R394" s="22" t="s">
        <v>30</v>
      </c>
      <c r="S394" s="14" t="str">
        <f t="shared" si="6"/>
        <v/>
      </c>
    </row>
    <row r="395" spans="1:19" ht="14.5" hidden="1" x14ac:dyDescent="0.35">
      <c r="A395" s="22" t="s">
        <v>1804</v>
      </c>
      <c r="B395" s="22" t="str">
        <f>INDEX('Plant data'!D:D,MATCH($A395,'Plant data'!$A:$A,0))</f>
        <v>Bremen</v>
      </c>
      <c r="C395" s="22" t="str">
        <f>INDEX('Plant data'!E:E,MATCH($A395,'Plant data'!$A:$A,0))</f>
        <v>Bremen</v>
      </c>
      <c r="D395" s="22" t="str">
        <f>INDEX('Plant data'!F:F,MATCH($A395,'Plant data'!$A:$A,0))</f>
        <v>Germany</v>
      </c>
      <c r="E395" s="22" t="s">
        <v>9263</v>
      </c>
      <c r="F395" s="22" t="s">
        <v>8855</v>
      </c>
      <c r="G395" s="24" t="s">
        <v>1806</v>
      </c>
      <c r="H395" s="22" t="s">
        <v>64</v>
      </c>
      <c r="I395" s="22" t="s">
        <v>30</v>
      </c>
      <c r="J395" s="22" t="s">
        <v>30</v>
      </c>
      <c r="K395" s="22" t="s">
        <v>30</v>
      </c>
      <c r="L395" s="22" t="s">
        <v>30</v>
      </c>
      <c r="M395" s="22" t="s">
        <v>30</v>
      </c>
      <c r="N395" s="22" t="s">
        <v>30</v>
      </c>
      <c r="O395" s="26">
        <v>45778</v>
      </c>
      <c r="P395" s="22">
        <v>1400</v>
      </c>
      <c r="Q395" s="22" t="s">
        <v>30</v>
      </c>
      <c r="R395" s="22" t="s">
        <v>30</v>
      </c>
      <c r="S395" s="14" t="str">
        <f t="shared" si="6"/>
        <v/>
      </c>
    </row>
    <row r="396" spans="1:19" ht="14.5" hidden="1" x14ac:dyDescent="0.35">
      <c r="A396" s="22" t="s">
        <v>2849</v>
      </c>
      <c r="B396" s="22" t="str">
        <f>INDEX('Plant data'!D:D,MATCH($A396,'Plant data'!$A:$A,0))</f>
        <v>Hamburg</v>
      </c>
      <c r="C396" s="22" t="str">
        <f>INDEX('Plant data'!E:E,MATCH($A396,'Plant data'!$A:$A,0))</f>
        <v>Hamburg</v>
      </c>
      <c r="D396" s="22" t="str">
        <f>INDEX('Plant data'!F:F,MATCH($A396,'Plant data'!$A:$A,0))</f>
        <v>Germany</v>
      </c>
      <c r="E396" s="22" t="s">
        <v>9264</v>
      </c>
      <c r="F396" s="22" t="s">
        <v>8855</v>
      </c>
      <c r="G396" s="24" t="s">
        <v>2851</v>
      </c>
      <c r="H396" s="22" t="s">
        <v>29</v>
      </c>
      <c r="I396" s="22" t="s">
        <v>30</v>
      </c>
      <c r="J396" s="22" t="s">
        <v>30</v>
      </c>
      <c r="K396" s="22" t="s">
        <v>30</v>
      </c>
      <c r="L396" s="22" t="s">
        <v>30</v>
      </c>
      <c r="M396" s="22" t="s">
        <v>30</v>
      </c>
      <c r="N396" s="22" t="s">
        <v>30</v>
      </c>
      <c r="O396" s="22" t="s">
        <v>30</v>
      </c>
      <c r="P396" s="22">
        <v>1100</v>
      </c>
      <c r="Q396" s="22" t="s">
        <v>30</v>
      </c>
      <c r="R396" s="22" t="s">
        <v>2823</v>
      </c>
      <c r="S396" s="14" t="str">
        <f t="shared" si="6"/>
        <v/>
      </c>
    </row>
    <row r="397" spans="1:19" ht="14.5" hidden="1" x14ac:dyDescent="0.35">
      <c r="A397" s="22" t="s">
        <v>6673</v>
      </c>
      <c r="B397" s="22" t="str">
        <f>INDEX('Plant data'!D:D,MATCH($A397,'Plant data'!$A:$A,0))</f>
        <v>Duisburg</v>
      </c>
      <c r="C397" s="22" t="str">
        <f>INDEX('Plant data'!E:E,MATCH($A397,'Plant data'!$A:$A,0))</f>
        <v>North Rhine-Westphalia</v>
      </c>
      <c r="D397" s="22" t="str">
        <f>INDEX('Plant data'!F:F,MATCH($A397,'Plant data'!$A:$A,0))</f>
        <v>Germany</v>
      </c>
      <c r="E397" s="22" t="s">
        <v>9265</v>
      </c>
      <c r="F397" s="22" t="s">
        <v>8855</v>
      </c>
      <c r="G397" s="24" t="s">
        <v>6676</v>
      </c>
      <c r="H397" s="22" t="s">
        <v>313</v>
      </c>
      <c r="I397" s="26">
        <v>44378</v>
      </c>
      <c r="J397" s="22" t="s">
        <v>30</v>
      </c>
      <c r="K397" s="22">
        <v>2030</v>
      </c>
      <c r="L397" s="22"/>
      <c r="M397" s="22" t="s">
        <v>30</v>
      </c>
      <c r="N397" s="22" t="s">
        <v>30</v>
      </c>
      <c r="O397" s="22" t="s">
        <v>30</v>
      </c>
      <c r="P397" s="22">
        <v>1300</v>
      </c>
      <c r="Q397" s="22" t="s">
        <v>30</v>
      </c>
      <c r="R397" s="22" t="s">
        <v>2823</v>
      </c>
      <c r="S397" s="14">
        <f t="shared" si="6"/>
        <v>2070</v>
      </c>
    </row>
    <row r="398" spans="1:19" ht="14.5" hidden="1" x14ac:dyDescent="0.35">
      <c r="A398" s="22" t="s">
        <v>6704</v>
      </c>
      <c r="B398" s="22" t="str">
        <f>INDEX('Plant data'!D:D,MATCH($A398,'Plant data'!$A:$A,0))</f>
        <v>Kehl am Rhein</v>
      </c>
      <c r="C398" s="22" t="str">
        <f>INDEX('Plant data'!E:E,MATCH($A398,'Plant data'!$A:$A,0))</f>
        <v>Baden-Württemberg</v>
      </c>
      <c r="D398" s="22" t="str">
        <f>INDEX('Plant data'!F:F,MATCH($A398,'Plant data'!$A:$A,0))</f>
        <v>Germany</v>
      </c>
      <c r="E398" s="22" t="s">
        <v>9266</v>
      </c>
      <c r="F398" s="22" t="s">
        <v>8855</v>
      </c>
      <c r="G398" s="24" t="s">
        <v>6707</v>
      </c>
      <c r="H398" s="22" t="s">
        <v>29</v>
      </c>
      <c r="I398" s="22" t="s">
        <v>30</v>
      </c>
      <c r="J398" s="22" t="s">
        <v>30</v>
      </c>
      <c r="K398" s="22" t="s">
        <v>30</v>
      </c>
      <c r="L398" s="22" t="s">
        <v>30</v>
      </c>
      <c r="M398" s="22" t="s">
        <v>30</v>
      </c>
      <c r="N398" s="22" t="s">
        <v>30</v>
      </c>
      <c r="O398" s="22" t="s">
        <v>30</v>
      </c>
      <c r="P398" s="22">
        <v>1250</v>
      </c>
      <c r="Q398" s="22" t="s">
        <v>30</v>
      </c>
      <c r="R398" s="22" t="s">
        <v>2823</v>
      </c>
      <c r="S398" s="14" t="str">
        <f t="shared" si="6"/>
        <v/>
      </c>
    </row>
    <row r="399" spans="1:19" ht="14.5" hidden="1" x14ac:dyDescent="0.35">
      <c r="A399" s="22" t="s">
        <v>6704</v>
      </c>
      <c r="B399" s="22" t="str">
        <f>INDEX('Plant data'!D:D,MATCH($A399,'Plant data'!$A:$A,0))</f>
        <v>Kehl am Rhein</v>
      </c>
      <c r="C399" s="22" t="str">
        <f>INDEX('Plant data'!E:E,MATCH($A399,'Plant data'!$A:$A,0))</f>
        <v>Baden-Württemberg</v>
      </c>
      <c r="D399" s="22" t="str">
        <f>INDEX('Plant data'!F:F,MATCH($A399,'Plant data'!$A:$A,0))</f>
        <v>Germany</v>
      </c>
      <c r="E399" s="22" t="s">
        <v>9267</v>
      </c>
      <c r="F399" s="22" t="s">
        <v>8871</v>
      </c>
      <c r="G399" s="24" t="s">
        <v>6707</v>
      </c>
      <c r="H399" s="22" t="s">
        <v>29</v>
      </c>
      <c r="I399" s="22" t="s">
        <v>30</v>
      </c>
      <c r="J399" s="22" t="s">
        <v>30</v>
      </c>
      <c r="K399" s="22" t="s">
        <v>30</v>
      </c>
      <c r="L399" s="22" t="s">
        <v>30</v>
      </c>
      <c r="M399" s="22" t="s">
        <v>30</v>
      </c>
      <c r="N399" s="22" t="s">
        <v>30</v>
      </c>
      <c r="O399" s="22" t="s">
        <v>30</v>
      </c>
      <c r="P399" s="22">
        <v>1250</v>
      </c>
      <c r="Q399" s="22" t="s">
        <v>30</v>
      </c>
      <c r="R399" s="22" t="s">
        <v>2823</v>
      </c>
      <c r="S399" s="14" t="str">
        <f t="shared" si="6"/>
        <v/>
      </c>
    </row>
    <row r="400" spans="1:19" ht="14.5" hidden="1" x14ac:dyDescent="0.35">
      <c r="A400" s="22" t="s">
        <v>6712</v>
      </c>
      <c r="B400" s="22" t="str">
        <f>INDEX('Plant data'!D:D,MATCH($A400,'Plant data'!$A:$A,0))</f>
        <v>Brandenburg an der Havel</v>
      </c>
      <c r="C400" s="22" t="str">
        <f>INDEX('Plant data'!E:E,MATCH($A400,'Plant data'!$A:$A,0))</f>
        <v>Brandenburg</v>
      </c>
      <c r="D400" s="22" t="str">
        <f>INDEX('Plant data'!F:F,MATCH($A400,'Plant data'!$A:$A,0))</f>
        <v>Germany</v>
      </c>
      <c r="E400" s="22" t="s">
        <v>9268</v>
      </c>
      <c r="F400" s="22" t="s">
        <v>8855</v>
      </c>
      <c r="G400" s="24" t="s">
        <v>6715</v>
      </c>
      <c r="H400" s="22" t="s">
        <v>29</v>
      </c>
      <c r="I400" s="22" t="s">
        <v>30</v>
      </c>
      <c r="J400" s="22" t="s">
        <v>30</v>
      </c>
      <c r="K400" s="22" t="s">
        <v>30</v>
      </c>
      <c r="L400" s="22" t="s">
        <v>30</v>
      </c>
      <c r="M400" s="22" t="s">
        <v>30</v>
      </c>
      <c r="N400" s="22" t="s">
        <v>30</v>
      </c>
      <c r="O400" s="22" t="s">
        <v>30</v>
      </c>
      <c r="P400" s="22">
        <v>900</v>
      </c>
      <c r="Q400" s="22">
        <v>150</v>
      </c>
      <c r="R400" s="22" t="s">
        <v>2823</v>
      </c>
      <c r="S400" s="14" t="str">
        <f t="shared" si="6"/>
        <v/>
      </c>
    </row>
    <row r="401" spans="1:19" ht="14.5" hidden="1" x14ac:dyDescent="0.35">
      <c r="A401" s="22" t="s">
        <v>6712</v>
      </c>
      <c r="B401" s="22" t="str">
        <f>INDEX('Plant data'!D:D,MATCH($A401,'Plant data'!$A:$A,0))</f>
        <v>Brandenburg an der Havel</v>
      </c>
      <c r="C401" s="22" t="str">
        <f>INDEX('Plant data'!E:E,MATCH($A401,'Plant data'!$A:$A,0))</f>
        <v>Brandenburg</v>
      </c>
      <c r="D401" s="22" t="str">
        <f>INDEX('Plant data'!F:F,MATCH($A401,'Plant data'!$A:$A,0))</f>
        <v>Germany</v>
      </c>
      <c r="E401" s="22" t="s">
        <v>9269</v>
      </c>
      <c r="F401" s="22" t="s">
        <v>8871</v>
      </c>
      <c r="G401" s="24" t="s">
        <v>6715</v>
      </c>
      <c r="H401" s="22" t="s">
        <v>29</v>
      </c>
      <c r="I401" s="22" t="s">
        <v>30</v>
      </c>
      <c r="J401" s="22" t="s">
        <v>30</v>
      </c>
      <c r="K401" s="22" t="s">
        <v>30</v>
      </c>
      <c r="L401" s="22" t="s">
        <v>30</v>
      </c>
      <c r="M401" s="22" t="s">
        <v>30</v>
      </c>
      <c r="N401" s="22" t="s">
        <v>30</v>
      </c>
      <c r="O401" s="22" t="s">
        <v>30</v>
      </c>
      <c r="P401" s="22">
        <v>900</v>
      </c>
      <c r="Q401" s="22">
        <v>150</v>
      </c>
      <c r="R401" s="22" t="s">
        <v>2823</v>
      </c>
      <c r="S401" s="14" t="str">
        <f t="shared" si="6"/>
        <v/>
      </c>
    </row>
    <row r="402" spans="1:19" ht="14.5" hidden="1" x14ac:dyDescent="0.35">
      <c r="A402" s="22" t="s">
        <v>6716</v>
      </c>
      <c r="B402" s="22" t="str">
        <f>INDEX('Plant data'!D:D,MATCH($A402,'Plant data'!$A:$A,0))</f>
        <v>Hennigsdorf</v>
      </c>
      <c r="C402" s="22" t="str">
        <f>INDEX('Plant data'!E:E,MATCH($A402,'Plant data'!$A:$A,0))</f>
        <v>Brandenburg</v>
      </c>
      <c r="D402" s="22" t="str">
        <f>INDEX('Plant data'!F:F,MATCH($A402,'Plant data'!$A:$A,0))</f>
        <v>Germany</v>
      </c>
      <c r="E402" s="22" t="s">
        <v>9270</v>
      </c>
      <c r="F402" s="22" t="s">
        <v>8855</v>
      </c>
      <c r="G402" s="24" t="s">
        <v>6719</v>
      </c>
      <c r="H402" s="22" t="s">
        <v>29</v>
      </c>
      <c r="I402" s="22" t="s">
        <v>30</v>
      </c>
      <c r="J402" s="22" t="s">
        <v>30</v>
      </c>
      <c r="K402" s="22" t="s">
        <v>30</v>
      </c>
      <c r="L402" s="22" t="s">
        <v>30</v>
      </c>
      <c r="M402" s="22" t="s">
        <v>30</v>
      </c>
      <c r="N402" s="22" t="s">
        <v>30</v>
      </c>
      <c r="O402" s="22" t="s">
        <v>30</v>
      </c>
      <c r="P402" s="22">
        <v>500</v>
      </c>
      <c r="Q402" s="22" t="s">
        <v>30</v>
      </c>
      <c r="R402" s="22" t="s">
        <v>2823</v>
      </c>
      <c r="S402" s="14" t="str">
        <f t="shared" si="6"/>
        <v/>
      </c>
    </row>
    <row r="403" spans="1:19" ht="14.5" hidden="1" x14ac:dyDescent="0.35">
      <c r="A403" s="22" t="s">
        <v>6716</v>
      </c>
      <c r="B403" s="22" t="str">
        <f>INDEX('Plant data'!D:D,MATCH($A403,'Plant data'!$A:$A,0))</f>
        <v>Hennigsdorf</v>
      </c>
      <c r="C403" s="22" t="str">
        <f>INDEX('Plant data'!E:E,MATCH($A403,'Plant data'!$A:$A,0))</f>
        <v>Brandenburg</v>
      </c>
      <c r="D403" s="22" t="str">
        <f>INDEX('Plant data'!F:F,MATCH($A403,'Plant data'!$A:$A,0))</f>
        <v>Germany</v>
      </c>
      <c r="E403" s="22" t="s">
        <v>9271</v>
      </c>
      <c r="F403" s="22" t="s">
        <v>8871</v>
      </c>
      <c r="G403" s="24" t="s">
        <v>6719</v>
      </c>
      <c r="H403" s="22" t="s">
        <v>29</v>
      </c>
      <c r="I403" s="22" t="s">
        <v>30</v>
      </c>
      <c r="J403" s="22" t="s">
        <v>30</v>
      </c>
      <c r="K403" s="22" t="s">
        <v>30</v>
      </c>
      <c r="L403" s="22" t="s">
        <v>30</v>
      </c>
      <c r="M403" s="22" t="s">
        <v>30</v>
      </c>
      <c r="N403" s="22" t="s">
        <v>30</v>
      </c>
      <c r="O403" s="22" t="s">
        <v>30</v>
      </c>
      <c r="P403" s="22">
        <v>500</v>
      </c>
      <c r="Q403" s="22" t="s">
        <v>30</v>
      </c>
      <c r="R403" s="22" t="s">
        <v>2823</v>
      </c>
      <c r="S403" s="14" t="str">
        <f t="shared" si="6"/>
        <v/>
      </c>
    </row>
    <row r="404" spans="1:19" ht="14.5" hidden="1" x14ac:dyDescent="0.35">
      <c r="A404" s="22" t="s">
        <v>6720</v>
      </c>
      <c r="B404" s="22" t="str">
        <f>INDEX('Plant data'!D:D,MATCH($A404,'Plant data'!$A:$A,0))</f>
        <v>Völklingen</v>
      </c>
      <c r="C404" s="22" t="str">
        <f>INDEX('Plant data'!E:E,MATCH($A404,'Plant data'!$A:$A,0))</f>
        <v>Saarland</v>
      </c>
      <c r="D404" s="22" t="str">
        <f>INDEX('Plant data'!F:F,MATCH($A404,'Plant data'!$A:$A,0))</f>
        <v>Germany</v>
      </c>
      <c r="E404" s="22" t="s">
        <v>9272</v>
      </c>
      <c r="F404" s="22" t="s">
        <v>8855</v>
      </c>
      <c r="G404" s="22" t="s">
        <v>6722</v>
      </c>
      <c r="H404" s="22" t="s">
        <v>313</v>
      </c>
      <c r="I404" s="26">
        <v>44713</v>
      </c>
      <c r="J404" s="22" t="s">
        <v>30</v>
      </c>
      <c r="K404" s="22">
        <v>2027</v>
      </c>
      <c r="L404" s="22"/>
      <c r="M404" s="22" t="s">
        <v>30</v>
      </c>
      <c r="N404" s="22" t="s">
        <v>30</v>
      </c>
      <c r="O404" s="22" t="s">
        <v>30</v>
      </c>
      <c r="P404" s="22">
        <v>1900</v>
      </c>
      <c r="Q404" s="22">
        <v>185</v>
      </c>
      <c r="R404" s="22" t="s">
        <v>2823</v>
      </c>
      <c r="S404" s="14">
        <f t="shared" si="6"/>
        <v>2067</v>
      </c>
    </row>
    <row r="405" spans="1:19" ht="14.5" hidden="1" x14ac:dyDescent="0.35">
      <c r="A405" s="22" t="s">
        <v>6726</v>
      </c>
      <c r="B405" s="22" t="str">
        <f>INDEX('Plant data'!D:D,MATCH($A405,'Plant data'!$A:$A,0))</f>
        <v>Peine</v>
      </c>
      <c r="C405" s="22" t="str">
        <f>INDEX('Plant data'!E:E,MATCH($A405,'Plant data'!$A:$A,0))</f>
        <v>Lower Saxony</v>
      </c>
      <c r="D405" s="22" t="str">
        <f>INDEX('Plant data'!F:F,MATCH($A405,'Plant data'!$A:$A,0))</f>
        <v>Germany</v>
      </c>
      <c r="E405" s="22" t="s">
        <v>9273</v>
      </c>
      <c r="F405" s="22" t="s">
        <v>8855</v>
      </c>
      <c r="G405" s="22" t="s">
        <v>6729</v>
      </c>
      <c r="H405" s="22" t="s">
        <v>29</v>
      </c>
      <c r="I405" s="22" t="s">
        <v>30</v>
      </c>
      <c r="J405" s="22" t="s">
        <v>30</v>
      </c>
      <c r="K405" s="22" t="s">
        <v>30</v>
      </c>
      <c r="L405" s="22" t="s">
        <v>30</v>
      </c>
      <c r="M405" s="22" t="s">
        <v>30</v>
      </c>
      <c r="N405" s="22" t="s">
        <v>30</v>
      </c>
      <c r="O405" s="22" t="s">
        <v>30</v>
      </c>
      <c r="P405" s="22">
        <v>1000</v>
      </c>
      <c r="Q405" s="22" t="s">
        <v>30</v>
      </c>
      <c r="R405" s="22" t="s">
        <v>2823</v>
      </c>
      <c r="S405" s="14" t="str">
        <f t="shared" si="6"/>
        <v/>
      </c>
    </row>
    <row r="406" spans="1:19" ht="14.5" hidden="1" x14ac:dyDescent="0.35">
      <c r="A406" s="22" t="s">
        <v>6686</v>
      </c>
      <c r="B406" s="22" t="str">
        <f>INDEX('Plant data'!D:D,MATCH($A406,'Plant data'!$A:$A,0))</f>
        <v>Unterwellenborn</v>
      </c>
      <c r="C406" s="22" t="str">
        <f>INDEX('Plant data'!E:E,MATCH($A406,'Plant data'!$A:$A,0))</f>
        <v>Thuringia</v>
      </c>
      <c r="D406" s="22" t="str">
        <f>INDEX('Plant data'!F:F,MATCH($A406,'Plant data'!$A:$A,0))</f>
        <v>Germany</v>
      </c>
      <c r="E406" s="22" t="s">
        <v>9274</v>
      </c>
      <c r="F406" s="22" t="s">
        <v>8855</v>
      </c>
      <c r="G406" s="22" t="s">
        <v>6689</v>
      </c>
      <c r="H406" s="22" t="s">
        <v>29</v>
      </c>
      <c r="I406" s="22" t="s">
        <v>30</v>
      </c>
      <c r="J406" s="22" t="s">
        <v>30</v>
      </c>
      <c r="K406" s="22" t="s">
        <v>30</v>
      </c>
      <c r="L406" s="22" t="s">
        <v>30</v>
      </c>
      <c r="M406" s="22" t="s">
        <v>30</v>
      </c>
      <c r="N406" s="22" t="s">
        <v>30</v>
      </c>
      <c r="O406" s="22" t="s">
        <v>30</v>
      </c>
      <c r="P406" s="22">
        <v>1100</v>
      </c>
      <c r="Q406" s="22">
        <v>135</v>
      </c>
      <c r="R406" s="22" t="s">
        <v>2823</v>
      </c>
      <c r="S406" s="14" t="str">
        <f t="shared" si="6"/>
        <v/>
      </c>
    </row>
    <row r="407" spans="1:19" ht="14.5" hidden="1" x14ac:dyDescent="0.35">
      <c r="A407" s="22" t="s">
        <v>6682</v>
      </c>
      <c r="B407" s="22" t="str">
        <f>INDEX('Plant data'!D:D,MATCH($A407,'Plant data'!$A:$A,0))</f>
        <v>Lingen</v>
      </c>
      <c r="C407" s="22" t="str">
        <f>INDEX('Plant data'!E:E,MATCH($A407,'Plant data'!$A:$A,0))</f>
        <v>Lower Saxony</v>
      </c>
      <c r="D407" s="22" t="str">
        <f>INDEX('Plant data'!F:F,MATCH($A407,'Plant data'!$A:$A,0))</f>
        <v>Germany</v>
      </c>
      <c r="E407" s="22" t="s">
        <v>9275</v>
      </c>
      <c r="F407" s="22" t="s">
        <v>8855</v>
      </c>
      <c r="G407" s="24" t="s">
        <v>6685</v>
      </c>
      <c r="H407" s="22" t="s">
        <v>29</v>
      </c>
      <c r="I407" s="22" t="s">
        <v>30</v>
      </c>
      <c r="J407" s="22" t="s">
        <v>30</v>
      </c>
      <c r="K407" s="22">
        <v>1974</v>
      </c>
      <c r="L407" s="22">
        <v>51</v>
      </c>
      <c r="M407" s="22" t="s">
        <v>30</v>
      </c>
      <c r="N407" s="22" t="s">
        <v>30</v>
      </c>
      <c r="O407" s="22" t="s">
        <v>30</v>
      </c>
      <c r="P407" s="22">
        <v>650</v>
      </c>
      <c r="Q407" s="22" t="s">
        <v>30</v>
      </c>
      <c r="R407" s="22" t="s">
        <v>2823</v>
      </c>
      <c r="S407" s="14">
        <f t="shared" si="6"/>
        <v>2014</v>
      </c>
    </row>
    <row r="408" spans="1:19" ht="14.5" hidden="1" x14ac:dyDescent="0.35">
      <c r="A408" s="22" t="s">
        <v>6694</v>
      </c>
      <c r="B408" s="22" t="str">
        <f>INDEX('Plant data'!D:D,MATCH($A408,'Plant data'!$A:$A,0))</f>
        <v>Riesa</v>
      </c>
      <c r="C408" s="22" t="str">
        <f>INDEX('Plant data'!E:E,MATCH($A408,'Plant data'!$A:$A,0))</f>
        <v>Saxony</v>
      </c>
      <c r="D408" s="22" t="str">
        <f>INDEX('Plant data'!F:F,MATCH($A408,'Plant data'!$A:$A,0))</f>
        <v>Germany</v>
      </c>
      <c r="E408" s="22" t="s">
        <v>9276</v>
      </c>
      <c r="F408" s="22" t="s">
        <v>8855</v>
      </c>
      <c r="G408" s="24" t="s">
        <v>6697</v>
      </c>
      <c r="H408" s="22" t="s">
        <v>29</v>
      </c>
      <c r="I408" s="22" t="s">
        <v>30</v>
      </c>
      <c r="J408" s="22" t="s">
        <v>30</v>
      </c>
      <c r="K408" s="22" t="s">
        <v>30</v>
      </c>
      <c r="L408" s="22" t="s">
        <v>30</v>
      </c>
      <c r="M408" s="22" t="s">
        <v>30</v>
      </c>
      <c r="N408" s="22" t="s">
        <v>30</v>
      </c>
      <c r="O408" s="22" t="s">
        <v>30</v>
      </c>
      <c r="P408" s="22">
        <v>1400</v>
      </c>
      <c r="Q408" s="22" t="s">
        <v>30</v>
      </c>
      <c r="R408" s="22" t="s">
        <v>2823</v>
      </c>
      <c r="S408" s="14" t="str">
        <f t="shared" si="6"/>
        <v/>
      </c>
    </row>
    <row r="409" spans="1:19" ht="14.5" hidden="1" x14ac:dyDescent="0.35">
      <c r="A409" s="22" t="s">
        <v>6708</v>
      </c>
      <c r="B409" s="22" t="str">
        <f>INDEX('Plant data'!D:D,MATCH($A409,'Plant data'!$A:$A,0))</f>
        <v>Meitingen</v>
      </c>
      <c r="C409" s="22" t="str">
        <f>INDEX('Plant data'!E:E,MATCH($A409,'Plant data'!$A:$A,0))</f>
        <v>Bavaria</v>
      </c>
      <c r="D409" s="22" t="str">
        <f>INDEX('Plant data'!F:F,MATCH($A409,'Plant data'!$A:$A,0))</f>
        <v>Germany</v>
      </c>
      <c r="E409" s="22" t="s">
        <v>9277</v>
      </c>
      <c r="F409" s="22" t="s">
        <v>8855</v>
      </c>
      <c r="G409" s="24" t="s">
        <v>6711</v>
      </c>
      <c r="H409" s="22" t="s">
        <v>29</v>
      </c>
      <c r="I409" s="22" t="s">
        <v>30</v>
      </c>
      <c r="J409" s="22" t="s">
        <v>30</v>
      </c>
      <c r="K409" s="22" t="s">
        <v>30</v>
      </c>
      <c r="L409" s="22" t="s">
        <v>30</v>
      </c>
      <c r="M409" s="22" t="s">
        <v>30</v>
      </c>
      <c r="N409" s="22" t="s">
        <v>30</v>
      </c>
      <c r="O409" s="22" t="s">
        <v>30</v>
      </c>
      <c r="P409" s="22">
        <v>700</v>
      </c>
      <c r="Q409" s="22">
        <v>100</v>
      </c>
      <c r="R409" s="22" t="s">
        <v>2823</v>
      </c>
      <c r="S409" s="14" t="str">
        <f t="shared" si="6"/>
        <v/>
      </c>
    </row>
    <row r="410" spans="1:19" ht="14.5" hidden="1" x14ac:dyDescent="0.35">
      <c r="A410" s="22" t="s">
        <v>6708</v>
      </c>
      <c r="B410" s="22" t="str">
        <f>INDEX('Plant data'!D:D,MATCH($A410,'Plant data'!$A:$A,0))</f>
        <v>Meitingen</v>
      </c>
      <c r="C410" s="22" t="str">
        <f>INDEX('Plant data'!E:E,MATCH($A410,'Plant data'!$A:$A,0))</f>
        <v>Bavaria</v>
      </c>
      <c r="D410" s="22" t="str">
        <f>INDEX('Plant data'!F:F,MATCH($A410,'Plant data'!$A:$A,0))</f>
        <v>Germany</v>
      </c>
      <c r="E410" s="22" t="s">
        <v>9278</v>
      </c>
      <c r="F410" s="22" t="s">
        <v>8871</v>
      </c>
      <c r="G410" s="24" t="s">
        <v>6711</v>
      </c>
      <c r="H410" s="22" t="s">
        <v>29</v>
      </c>
      <c r="I410" s="22" t="s">
        <v>30</v>
      </c>
      <c r="J410" s="22" t="s">
        <v>30</v>
      </c>
      <c r="K410" s="22" t="s">
        <v>30</v>
      </c>
      <c r="L410" s="22" t="s">
        <v>30</v>
      </c>
      <c r="M410" s="22" t="s">
        <v>30</v>
      </c>
      <c r="N410" s="22" t="s">
        <v>30</v>
      </c>
      <c r="O410" s="22" t="s">
        <v>30</v>
      </c>
      <c r="P410" s="22">
        <v>700</v>
      </c>
      <c r="Q410" s="22">
        <v>100</v>
      </c>
      <c r="R410" s="22" t="s">
        <v>2823</v>
      </c>
      <c r="S410" s="14" t="str">
        <f t="shared" si="6"/>
        <v/>
      </c>
    </row>
    <row r="411" spans="1:19" ht="14.5" hidden="1" x14ac:dyDescent="0.35">
      <c r="A411" s="22" t="s">
        <v>6690</v>
      </c>
      <c r="B411" s="22" t="str">
        <f>INDEX('Plant data'!D:D,MATCH($A411,'Plant data'!$A:$A,0))</f>
        <v>Siegen</v>
      </c>
      <c r="C411" s="22" t="str">
        <f>INDEX('Plant data'!E:E,MATCH($A411,'Plant data'!$A:$A,0))</f>
        <v>North Rhine-Westphalia</v>
      </c>
      <c r="D411" s="22" t="str">
        <f>INDEX('Plant data'!F:F,MATCH($A411,'Plant data'!$A:$A,0))</f>
        <v>Germany</v>
      </c>
      <c r="E411" s="22" t="s">
        <v>9279</v>
      </c>
      <c r="F411" s="22" t="s">
        <v>8855</v>
      </c>
      <c r="G411" s="24" t="s">
        <v>6693</v>
      </c>
      <c r="H411" s="22" t="s">
        <v>29</v>
      </c>
      <c r="I411" s="22" t="s">
        <v>30</v>
      </c>
      <c r="J411" s="22" t="s">
        <v>30</v>
      </c>
      <c r="K411" s="22" t="s">
        <v>30</v>
      </c>
      <c r="L411" s="22" t="s">
        <v>30</v>
      </c>
      <c r="M411" s="22" t="s">
        <v>30</v>
      </c>
      <c r="N411" s="22" t="s">
        <v>30</v>
      </c>
      <c r="O411" s="22" t="s">
        <v>30</v>
      </c>
      <c r="P411" s="22">
        <v>300</v>
      </c>
      <c r="Q411" s="22">
        <v>130</v>
      </c>
      <c r="R411" s="22" t="s">
        <v>2823</v>
      </c>
      <c r="S411" s="14" t="str">
        <f t="shared" si="6"/>
        <v/>
      </c>
    </row>
    <row r="412" spans="1:19" ht="14.5" hidden="1" x14ac:dyDescent="0.35">
      <c r="A412" s="22" t="s">
        <v>6690</v>
      </c>
      <c r="B412" s="22" t="str">
        <f>INDEX('Plant data'!D:D,MATCH($A412,'Plant data'!$A:$A,0))</f>
        <v>Siegen</v>
      </c>
      <c r="C412" s="22" t="str">
        <f>INDEX('Plant data'!E:E,MATCH($A412,'Plant data'!$A:$A,0))</f>
        <v>North Rhine-Westphalia</v>
      </c>
      <c r="D412" s="22" t="str">
        <f>INDEX('Plant data'!F:F,MATCH($A412,'Plant data'!$A:$A,0))</f>
        <v>Germany</v>
      </c>
      <c r="E412" s="22" t="s">
        <v>9280</v>
      </c>
      <c r="F412" s="22" t="s">
        <v>8871</v>
      </c>
      <c r="G412" s="24" t="s">
        <v>6693</v>
      </c>
      <c r="H412" s="22" t="s">
        <v>29</v>
      </c>
      <c r="I412" s="22" t="s">
        <v>30</v>
      </c>
      <c r="J412" s="22" t="s">
        <v>30</v>
      </c>
      <c r="K412" s="22" t="s">
        <v>30</v>
      </c>
      <c r="L412" s="22" t="s">
        <v>30</v>
      </c>
      <c r="M412" s="22" t="s">
        <v>30</v>
      </c>
      <c r="N412" s="22" t="s">
        <v>30</v>
      </c>
      <c r="O412" s="22" t="s">
        <v>30</v>
      </c>
      <c r="P412" s="22">
        <v>300</v>
      </c>
      <c r="Q412" s="22">
        <v>130</v>
      </c>
      <c r="R412" s="22" t="s">
        <v>2823</v>
      </c>
      <c r="S412" s="14" t="str">
        <f t="shared" si="6"/>
        <v/>
      </c>
    </row>
    <row r="413" spans="1:19" ht="14.5" hidden="1" x14ac:dyDescent="0.35">
      <c r="A413" s="22" t="s">
        <v>2853</v>
      </c>
      <c r="B413" s="22" t="str">
        <f>INDEX('Plant data'!D:D,MATCH($A413,'Plant data'!$A:$A,0))</f>
        <v>El-Milia</v>
      </c>
      <c r="C413" s="22" t="str">
        <f>INDEX('Plant data'!E:E,MATCH($A413,'Plant data'!$A:$A,0))</f>
        <v>Jijel</v>
      </c>
      <c r="D413" s="22" t="str">
        <f>INDEX('Plant data'!F:F,MATCH($A413,'Plant data'!$A:$A,0))</f>
        <v>Algeria</v>
      </c>
      <c r="E413" s="22" t="s">
        <v>9281</v>
      </c>
      <c r="F413" s="22" t="s">
        <v>8855</v>
      </c>
      <c r="G413" s="24" t="s">
        <v>2855</v>
      </c>
      <c r="H413" s="22" t="s">
        <v>29</v>
      </c>
      <c r="I413" s="22" t="s">
        <v>30</v>
      </c>
      <c r="J413" s="22" t="s">
        <v>30</v>
      </c>
      <c r="K413" s="22" t="s">
        <v>30</v>
      </c>
      <c r="L413" s="22" t="s">
        <v>30</v>
      </c>
      <c r="M413" s="22" t="s">
        <v>30</v>
      </c>
      <c r="N413" s="22" t="s">
        <v>30</v>
      </c>
      <c r="O413" s="22" t="s">
        <v>30</v>
      </c>
      <c r="P413" s="22">
        <v>1100</v>
      </c>
      <c r="Q413" s="22" t="s">
        <v>30</v>
      </c>
      <c r="R413" s="22" t="s">
        <v>2823</v>
      </c>
      <c r="S413" s="14" t="str">
        <f t="shared" si="6"/>
        <v/>
      </c>
    </row>
    <row r="414" spans="1:19" ht="14.5" hidden="1" x14ac:dyDescent="0.35">
      <c r="A414" s="22" t="s">
        <v>2853</v>
      </c>
      <c r="B414" s="22" t="str">
        <f>INDEX('Plant data'!D:D,MATCH($A414,'Plant data'!$A:$A,0))</f>
        <v>El-Milia</v>
      </c>
      <c r="C414" s="22" t="str">
        <f>INDEX('Plant data'!E:E,MATCH($A414,'Plant data'!$A:$A,0))</f>
        <v>Jijel</v>
      </c>
      <c r="D414" s="22" t="str">
        <f>INDEX('Plant data'!F:F,MATCH($A414,'Plant data'!$A:$A,0))</f>
        <v>Algeria</v>
      </c>
      <c r="E414" s="22" t="s">
        <v>9282</v>
      </c>
      <c r="F414" s="22" t="s">
        <v>8871</v>
      </c>
      <c r="G414" s="24" t="s">
        <v>2855</v>
      </c>
      <c r="H414" s="22" t="s">
        <v>313</v>
      </c>
      <c r="I414" s="22" t="s">
        <v>30</v>
      </c>
      <c r="J414" s="22" t="s">
        <v>30</v>
      </c>
      <c r="K414" s="22" t="s">
        <v>30</v>
      </c>
      <c r="L414" s="22" t="s">
        <v>30</v>
      </c>
      <c r="M414" s="22" t="s">
        <v>30</v>
      </c>
      <c r="N414" s="22" t="s">
        <v>30</v>
      </c>
      <c r="O414" s="22" t="s">
        <v>30</v>
      </c>
      <c r="P414" s="22">
        <v>1800</v>
      </c>
      <c r="Q414" s="22" t="s">
        <v>30</v>
      </c>
      <c r="R414" s="22" t="s">
        <v>30</v>
      </c>
      <c r="S414" s="14" t="str">
        <f t="shared" si="6"/>
        <v/>
      </c>
    </row>
    <row r="415" spans="1:19" ht="14.5" hidden="1" x14ac:dyDescent="0.35">
      <c r="A415" s="22" t="s">
        <v>2853</v>
      </c>
      <c r="B415" s="22" t="str">
        <f>INDEX('Plant data'!D:D,MATCH($A415,'Plant data'!$A:$A,0))</f>
        <v>El-Milia</v>
      </c>
      <c r="C415" s="22" t="str">
        <f>INDEX('Plant data'!E:E,MATCH($A415,'Plant data'!$A:$A,0))</f>
        <v>Jijel</v>
      </c>
      <c r="D415" s="22" t="str">
        <f>INDEX('Plant data'!F:F,MATCH($A415,'Plant data'!$A:$A,0))</f>
        <v>Algeria</v>
      </c>
      <c r="E415" s="22" t="s">
        <v>9283</v>
      </c>
      <c r="F415" s="22" t="s">
        <v>8941</v>
      </c>
      <c r="G415" s="24" t="s">
        <v>2855</v>
      </c>
      <c r="H415" s="22" t="s">
        <v>29</v>
      </c>
      <c r="I415" s="22" t="s">
        <v>30</v>
      </c>
      <c r="J415" s="22" t="s">
        <v>30</v>
      </c>
      <c r="K415" s="22" t="s">
        <v>30</v>
      </c>
      <c r="L415" s="22" t="s">
        <v>30</v>
      </c>
      <c r="M415" s="22" t="s">
        <v>30</v>
      </c>
      <c r="N415" s="22" t="s">
        <v>30</v>
      </c>
      <c r="O415" s="22" t="s">
        <v>30</v>
      </c>
      <c r="P415" s="22">
        <v>1100</v>
      </c>
      <c r="Q415" s="22" t="s">
        <v>30</v>
      </c>
      <c r="R415" s="22" t="s">
        <v>2823</v>
      </c>
      <c r="S415" s="14" t="str">
        <f t="shared" si="6"/>
        <v/>
      </c>
    </row>
    <row r="416" spans="1:19" ht="14.5" hidden="1" x14ac:dyDescent="0.35">
      <c r="A416" s="22" t="s">
        <v>1808</v>
      </c>
      <c r="B416" s="22" t="str">
        <f>INDEX('Plant data'!D:D,MATCH($A416,'Plant data'!$A:$A,0))</f>
        <v>Sidi Amar</v>
      </c>
      <c r="C416" s="22" t="str">
        <f>INDEX('Plant data'!E:E,MATCH($A416,'Plant data'!$A:$A,0))</f>
        <v>Annaba</v>
      </c>
      <c r="D416" s="22" t="str">
        <f>INDEX('Plant data'!F:F,MATCH($A416,'Plant data'!$A:$A,0))</f>
        <v>Algeria</v>
      </c>
      <c r="E416" s="22" t="s">
        <v>9284</v>
      </c>
      <c r="F416" s="22" t="s">
        <v>8855</v>
      </c>
      <c r="G416" s="24" t="s">
        <v>1810</v>
      </c>
      <c r="H416" s="22" t="s">
        <v>29</v>
      </c>
      <c r="I416" s="22" t="s">
        <v>30</v>
      </c>
      <c r="J416" s="22" t="s">
        <v>30</v>
      </c>
      <c r="K416" s="22" t="s">
        <v>30</v>
      </c>
      <c r="L416" s="22" t="s">
        <v>30</v>
      </c>
      <c r="M416" s="22" t="s">
        <v>30</v>
      </c>
      <c r="N416" s="22" t="s">
        <v>30</v>
      </c>
      <c r="O416" s="22" t="s">
        <v>30</v>
      </c>
      <c r="P416" s="22">
        <v>900</v>
      </c>
      <c r="Q416" s="22" t="s">
        <v>30</v>
      </c>
      <c r="R416" s="22" t="s">
        <v>30</v>
      </c>
      <c r="S416" s="14" t="str">
        <f t="shared" si="6"/>
        <v/>
      </c>
    </row>
    <row r="417" spans="1:19" ht="14.5" hidden="1" x14ac:dyDescent="0.35">
      <c r="A417" s="22" t="s">
        <v>1808</v>
      </c>
      <c r="B417" s="22" t="str">
        <f>INDEX('Plant data'!D:D,MATCH($A417,'Plant data'!$A:$A,0))</f>
        <v>Sidi Amar</v>
      </c>
      <c r="C417" s="22" t="str">
        <f>INDEX('Plant data'!E:E,MATCH($A417,'Plant data'!$A:$A,0))</f>
        <v>Annaba</v>
      </c>
      <c r="D417" s="22" t="str">
        <f>INDEX('Plant data'!F:F,MATCH($A417,'Plant data'!$A:$A,0))</f>
        <v>Algeria</v>
      </c>
      <c r="E417" s="22" t="s">
        <v>9285</v>
      </c>
      <c r="F417" s="22" t="s">
        <v>8871</v>
      </c>
      <c r="G417" s="24" t="s">
        <v>1810</v>
      </c>
      <c r="H417" s="22" t="s">
        <v>29</v>
      </c>
      <c r="I417" s="22" t="s">
        <v>30</v>
      </c>
      <c r="J417" s="22" t="s">
        <v>30</v>
      </c>
      <c r="K417" s="22" t="s">
        <v>30</v>
      </c>
      <c r="L417" s="22" t="s">
        <v>30</v>
      </c>
      <c r="M417" s="22" t="s">
        <v>30</v>
      </c>
      <c r="N417" s="22" t="s">
        <v>30</v>
      </c>
      <c r="O417" s="22" t="s">
        <v>30</v>
      </c>
      <c r="P417" s="22">
        <v>900</v>
      </c>
      <c r="Q417" s="22" t="s">
        <v>30</v>
      </c>
      <c r="R417" s="22" t="s">
        <v>30</v>
      </c>
      <c r="S417" s="14" t="str">
        <f t="shared" si="6"/>
        <v/>
      </c>
    </row>
    <row r="418" spans="1:19" ht="14.5" hidden="1" x14ac:dyDescent="0.35">
      <c r="A418" s="22" t="s">
        <v>2858</v>
      </c>
      <c r="B418" s="22" t="str">
        <f>INDEX('Plant data'!D:D,MATCH($A418,'Plant data'!$A:$A,0))</f>
        <v>Bethiqua</v>
      </c>
      <c r="C418" s="22" t="str">
        <f>INDEX('Plant data'!E:E,MATCH($A418,'Plant data'!$A:$A,0))</f>
        <v>Oran</v>
      </c>
      <c r="D418" s="22" t="str">
        <f>INDEX('Plant data'!F:F,MATCH($A418,'Plant data'!$A:$A,0))</f>
        <v>Algeria</v>
      </c>
      <c r="E418" s="22" t="s">
        <v>9286</v>
      </c>
      <c r="F418" s="22" t="s">
        <v>9287</v>
      </c>
      <c r="G418" s="24" t="s">
        <v>2861</v>
      </c>
      <c r="H418" s="22" t="s">
        <v>29</v>
      </c>
      <c r="I418" s="22" t="s">
        <v>30</v>
      </c>
      <c r="J418" s="22" t="s">
        <v>30</v>
      </c>
      <c r="K418" s="22">
        <v>2013</v>
      </c>
      <c r="L418" s="22">
        <v>12</v>
      </c>
      <c r="M418" s="22" t="s">
        <v>30</v>
      </c>
      <c r="N418" s="22" t="s">
        <v>30</v>
      </c>
      <c r="O418" s="22" t="s">
        <v>30</v>
      </c>
      <c r="P418" s="22">
        <v>1000</v>
      </c>
      <c r="Q418" s="22" t="s">
        <v>30</v>
      </c>
      <c r="R418" s="22" t="s">
        <v>2823</v>
      </c>
      <c r="S418" s="14">
        <f t="shared" si="6"/>
        <v>2053</v>
      </c>
    </row>
    <row r="419" spans="1:19" ht="14.5" hidden="1" x14ac:dyDescent="0.35">
      <c r="A419" s="22" t="s">
        <v>2858</v>
      </c>
      <c r="B419" s="22" t="str">
        <f>INDEX('Plant data'!D:D,MATCH($A419,'Plant data'!$A:$A,0))</f>
        <v>Bethiqua</v>
      </c>
      <c r="C419" s="22" t="str">
        <f>INDEX('Plant data'!E:E,MATCH($A419,'Plant data'!$A:$A,0))</f>
        <v>Oran</v>
      </c>
      <c r="D419" s="22" t="str">
        <f>INDEX('Plant data'!F:F,MATCH($A419,'Plant data'!$A:$A,0))</f>
        <v>Algeria</v>
      </c>
      <c r="E419" s="22" t="s">
        <v>9288</v>
      </c>
      <c r="F419" s="22" t="s">
        <v>9289</v>
      </c>
      <c r="G419" s="24" t="s">
        <v>2861</v>
      </c>
      <c r="H419" s="22" t="s">
        <v>29</v>
      </c>
      <c r="I419" s="22" t="s">
        <v>30</v>
      </c>
      <c r="J419" s="22" t="s">
        <v>30</v>
      </c>
      <c r="K419" s="22">
        <v>2018</v>
      </c>
      <c r="L419" s="22">
        <v>7</v>
      </c>
      <c r="M419" s="22" t="s">
        <v>30</v>
      </c>
      <c r="N419" s="22" t="s">
        <v>30</v>
      </c>
      <c r="O419" s="22" t="s">
        <v>30</v>
      </c>
      <c r="P419" s="22">
        <v>2500</v>
      </c>
      <c r="Q419" s="22" t="s">
        <v>30</v>
      </c>
      <c r="R419" s="22" t="s">
        <v>2823</v>
      </c>
      <c r="S419" s="14">
        <f t="shared" si="6"/>
        <v>2058</v>
      </c>
    </row>
    <row r="420" spans="1:19" ht="14.5" hidden="1" x14ac:dyDescent="0.35">
      <c r="A420" s="22" t="s">
        <v>2858</v>
      </c>
      <c r="B420" s="22" t="str">
        <f>INDEX('Plant data'!D:D,MATCH($A420,'Plant data'!$A:$A,0))</f>
        <v>Bethiqua</v>
      </c>
      <c r="C420" s="22" t="str">
        <f>INDEX('Plant data'!E:E,MATCH($A420,'Plant data'!$A:$A,0))</f>
        <v>Oran</v>
      </c>
      <c r="D420" s="22" t="str">
        <f>INDEX('Plant data'!F:F,MATCH($A420,'Plant data'!$A:$A,0))</f>
        <v>Algeria</v>
      </c>
      <c r="E420" s="22" t="s">
        <v>9290</v>
      </c>
      <c r="F420" s="22" t="s">
        <v>9291</v>
      </c>
      <c r="G420" s="24" t="s">
        <v>2861</v>
      </c>
      <c r="H420" s="22" t="s">
        <v>29</v>
      </c>
      <c r="I420" s="22" t="s">
        <v>30</v>
      </c>
      <c r="J420" s="22" t="s">
        <v>30</v>
      </c>
      <c r="K420" s="22">
        <v>2024</v>
      </c>
      <c r="L420" s="22">
        <v>1</v>
      </c>
      <c r="M420" s="22" t="s">
        <v>30</v>
      </c>
      <c r="N420" s="22" t="s">
        <v>30</v>
      </c>
      <c r="O420" s="22" t="s">
        <v>30</v>
      </c>
      <c r="P420" s="22">
        <v>2700</v>
      </c>
      <c r="Q420" s="22" t="s">
        <v>30</v>
      </c>
      <c r="R420" s="22" t="s">
        <v>2823</v>
      </c>
      <c r="S420" s="14">
        <f t="shared" si="6"/>
        <v>2064</v>
      </c>
    </row>
    <row r="421" spans="1:19" ht="14.5" hidden="1" x14ac:dyDescent="0.35">
      <c r="A421" s="22" t="s">
        <v>5192</v>
      </c>
      <c r="B421" s="22" t="str">
        <f>INDEX('Plant data'!D:D,MATCH($A421,'Plant data'!$A:$A,0))</f>
        <v>Berrahal</v>
      </c>
      <c r="C421" s="22" t="str">
        <f>INDEX('Plant data'!E:E,MATCH($A421,'Plant data'!$A:$A,0))</f>
        <v>Annaba</v>
      </c>
      <c r="D421" s="22" t="str">
        <f>INDEX('Plant data'!F:F,MATCH($A421,'Plant data'!$A:$A,0))</f>
        <v>Algeria</v>
      </c>
      <c r="E421" s="22" t="s">
        <v>9292</v>
      </c>
      <c r="F421" s="22" t="s">
        <v>8855</v>
      </c>
      <c r="G421" s="24" t="s">
        <v>5195</v>
      </c>
      <c r="H421" s="22" t="s">
        <v>64</v>
      </c>
      <c r="I421" s="22" t="s">
        <v>30</v>
      </c>
      <c r="J421" s="22" t="s">
        <v>30</v>
      </c>
      <c r="K421" s="22" t="s">
        <v>30</v>
      </c>
      <c r="L421" s="22" t="s">
        <v>30</v>
      </c>
      <c r="M421" s="22" t="s">
        <v>30</v>
      </c>
      <c r="N421" s="22" t="s">
        <v>30</v>
      </c>
      <c r="O421" s="22" t="s">
        <v>30</v>
      </c>
      <c r="P421" s="22">
        <v>1150</v>
      </c>
      <c r="Q421" s="22" t="s">
        <v>30</v>
      </c>
      <c r="R421" s="22" t="s">
        <v>30</v>
      </c>
      <c r="S421" s="14" t="str">
        <f t="shared" si="6"/>
        <v/>
      </c>
    </row>
    <row r="422" spans="1:19" ht="14.5" hidden="1" x14ac:dyDescent="0.35">
      <c r="A422" s="22" t="s">
        <v>6572</v>
      </c>
      <c r="B422" s="22" t="str">
        <f>INDEX('Plant data'!D:D,MATCH($A422,'Plant data'!$A:$A,0))</f>
        <v>Sadat City</v>
      </c>
      <c r="C422" s="22" t="str">
        <f>INDEX('Plant data'!E:E,MATCH($A422,'Plant data'!$A:$A,0))</f>
        <v>Menofia</v>
      </c>
      <c r="D422" s="22" t="str">
        <f>INDEX('Plant data'!F:F,MATCH($A422,'Plant data'!$A:$A,0))</f>
        <v>Egypt</v>
      </c>
      <c r="E422" s="22" t="s">
        <v>9293</v>
      </c>
      <c r="F422" s="22" t="s">
        <v>8855</v>
      </c>
      <c r="G422" s="24" t="s">
        <v>6575</v>
      </c>
      <c r="H422" s="22" t="s">
        <v>29</v>
      </c>
      <c r="I422" s="22" t="s">
        <v>30</v>
      </c>
      <c r="J422" s="22" t="s">
        <v>30</v>
      </c>
      <c r="K422" s="22">
        <v>2003</v>
      </c>
      <c r="L422" s="22">
        <v>22</v>
      </c>
      <c r="M422" s="22" t="s">
        <v>30</v>
      </c>
      <c r="N422" s="22" t="s">
        <v>30</v>
      </c>
      <c r="O422" s="22" t="s">
        <v>30</v>
      </c>
      <c r="P422" s="22">
        <v>1200</v>
      </c>
      <c r="Q422" s="22" t="s">
        <v>30</v>
      </c>
      <c r="R422" s="22" t="s">
        <v>2823</v>
      </c>
      <c r="S422" s="14">
        <f t="shared" si="6"/>
        <v>2043</v>
      </c>
    </row>
    <row r="423" spans="1:19" ht="14.5" hidden="1" x14ac:dyDescent="0.35">
      <c r="A423" s="22" t="s">
        <v>2865</v>
      </c>
      <c r="B423" s="22" t="str">
        <f>INDEX('Plant data'!D:D,MATCH($A423,'Plant data'!$A:$A,0))</f>
        <v>Sadat City</v>
      </c>
      <c r="C423" s="22" t="str">
        <f>INDEX('Plant data'!E:E,MATCH($A423,'Plant data'!$A:$A,0))</f>
        <v>Menofia</v>
      </c>
      <c r="D423" s="22" t="str">
        <f>INDEX('Plant data'!F:F,MATCH($A423,'Plant data'!$A:$A,0))</f>
        <v>Egypt</v>
      </c>
      <c r="E423" s="22" t="s">
        <v>9294</v>
      </c>
      <c r="F423" s="22" t="s">
        <v>8855</v>
      </c>
      <c r="G423" s="24" t="s">
        <v>2867</v>
      </c>
      <c r="H423" s="22" t="s">
        <v>29</v>
      </c>
      <c r="I423" s="22">
        <v>2007</v>
      </c>
      <c r="J423" s="22" t="s">
        <v>30</v>
      </c>
      <c r="K423" s="22">
        <v>2009</v>
      </c>
      <c r="L423" s="22">
        <v>16</v>
      </c>
      <c r="M423" s="22" t="s">
        <v>30</v>
      </c>
      <c r="N423" s="22" t="s">
        <v>30</v>
      </c>
      <c r="O423" s="22" t="s">
        <v>30</v>
      </c>
      <c r="P423" s="22">
        <v>1500</v>
      </c>
      <c r="Q423" s="22">
        <v>165</v>
      </c>
      <c r="R423" s="22" t="s">
        <v>30</v>
      </c>
      <c r="S423" s="14">
        <f t="shared" si="6"/>
        <v>2049</v>
      </c>
    </row>
    <row r="424" spans="1:19" ht="14.5" hidden="1" x14ac:dyDescent="0.35">
      <c r="A424" s="22" t="s">
        <v>2865</v>
      </c>
      <c r="B424" s="22" t="str">
        <f>INDEX('Plant data'!D:D,MATCH($A424,'Plant data'!$A:$A,0))</f>
        <v>Sadat City</v>
      </c>
      <c r="C424" s="22" t="str">
        <f>INDEX('Plant data'!E:E,MATCH($A424,'Plant data'!$A:$A,0))</f>
        <v>Menofia</v>
      </c>
      <c r="D424" s="22" t="str">
        <f>INDEX('Plant data'!F:F,MATCH($A424,'Plant data'!$A:$A,0))</f>
        <v>Egypt</v>
      </c>
      <c r="E424" s="22" t="s">
        <v>9295</v>
      </c>
      <c r="F424" s="22" t="s">
        <v>8871</v>
      </c>
      <c r="G424" s="24" t="s">
        <v>2867</v>
      </c>
      <c r="H424" s="22" t="s">
        <v>29</v>
      </c>
      <c r="I424" s="22" t="s">
        <v>30</v>
      </c>
      <c r="J424" s="22" t="s">
        <v>30</v>
      </c>
      <c r="K424" s="22" t="s">
        <v>30</v>
      </c>
      <c r="L424" s="22" t="s">
        <v>30</v>
      </c>
      <c r="M424" s="22" t="s">
        <v>30</v>
      </c>
      <c r="N424" s="22" t="s">
        <v>30</v>
      </c>
      <c r="O424" s="22" t="s">
        <v>30</v>
      </c>
      <c r="P424" s="22">
        <v>1500</v>
      </c>
      <c r="Q424" s="22" t="s">
        <v>30</v>
      </c>
      <c r="R424" s="22" t="s">
        <v>30</v>
      </c>
      <c r="S424" s="14" t="str">
        <f t="shared" si="6"/>
        <v/>
      </c>
    </row>
    <row r="425" spans="1:19" ht="14.5" hidden="1" x14ac:dyDescent="0.35">
      <c r="A425" s="22" t="s">
        <v>2868</v>
      </c>
      <c r="B425" s="22" t="str">
        <f>INDEX('Plant data'!D:D,MATCH($A425,'Plant data'!$A:$A,0))</f>
        <v>Alexandria</v>
      </c>
      <c r="C425" s="22" t="str">
        <f>INDEX('Plant data'!E:E,MATCH($A425,'Plant data'!$A:$A,0))</f>
        <v>Alexandria</v>
      </c>
      <c r="D425" s="22" t="str">
        <f>INDEX('Plant data'!F:F,MATCH($A425,'Plant data'!$A:$A,0))</f>
        <v>Egypt</v>
      </c>
      <c r="E425" s="22" t="s">
        <v>9296</v>
      </c>
      <c r="F425" s="22" t="s">
        <v>8855</v>
      </c>
      <c r="G425" s="24" t="s">
        <v>2871</v>
      </c>
      <c r="H425" s="22" t="s">
        <v>29</v>
      </c>
      <c r="I425" s="22" t="s">
        <v>30</v>
      </c>
      <c r="J425" s="22" t="s">
        <v>30</v>
      </c>
      <c r="K425" s="22" t="s">
        <v>30</v>
      </c>
      <c r="L425" s="22" t="s">
        <v>30</v>
      </c>
      <c r="M425" s="22" t="s">
        <v>30</v>
      </c>
      <c r="N425" s="22" t="s">
        <v>30</v>
      </c>
      <c r="O425" s="22" t="s">
        <v>30</v>
      </c>
      <c r="P425" s="22">
        <v>800</v>
      </c>
      <c r="Q425" s="22">
        <v>80</v>
      </c>
      <c r="R425" s="22" t="s">
        <v>2823</v>
      </c>
      <c r="S425" s="14" t="str">
        <f t="shared" si="6"/>
        <v/>
      </c>
    </row>
    <row r="426" spans="1:19" ht="14.5" hidden="1" x14ac:dyDescent="0.35">
      <c r="A426" s="22" t="s">
        <v>2868</v>
      </c>
      <c r="B426" s="22" t="str">
        <f>INDEX('Plant data'!D:D,MATCH($A426,'Plant data'!$A:$A,0))</f>
        <v>Alexandria</v>
      </c>
      <c r="C426" s="22" t="str">
        <f>INDEX('Plant data'!E:E,MATCH($A426,'Plant data'!$A:$A,0))</f>
        <v>Alexandria</v>
      </c>
      <c r="D426" s="22" t="str">
        <f>INDEX('Plant data'!F:F,MATCH($A426,'Plant data'!$A:$A,0))</f>
        <v>Egypt</v>
      </c>
      <c r="E426" s="22" t="s">
        <v>9297</v>
      </c>
      <c r="F426" s="22" t="s">
        <v>8871</v>
      </c>
      <c r="G426" s="24" t="s">
        <v>2871</v>
      </c>
      <c r="H426" s="22" t="s">
        <v>29</v>
      </c>
      <c r="I426" s="22" t="s">
        <v>30</v>
      </c>
      <c r="J426" s="22" t="s">
        <v>30</v>
      </c>
      <c r="K426" s="22" t="s">
        <v>30</v>
      </c>
      <c r="L426" s="22" t="s">
        <v>30</v>
      </c>
      <c r="M426" s="22" t="s">
        <v>30</v>
      </c>
      <c r="N426" s="22" t="s">
        <v>30</v>
      </c>
      <c r="O426" s="22" t="s">
        <v>30</v>
      </c>
      <c r="P426" s="22">
        <v>800</v>
      </c>
      <c r="Q426" s="22">
        <v>80</v>
      </c>
      <c r="R426" s="22" t="s">
        <v>2823</v>
      </c>
      <c r="S426" s="14" t="str">
        <f t="shared" si="6"/>
        <v/>
      </c>
    </row>
    <row r="427" spans="1:19" ht="14.5" hidden="1" x14ac:dyDescent="0.35">
      <c r="A427" s="22" t="s">
        <v>2868</v>
      </c>
      <c r="B427" s="22" t="str">
        <f>INDEX('Plant data'!D:D,MATCH($A427,'Plant data'!$A:$A,0))</f>
        <v>Alexandria</v>
      </c>
      <c r="C427" s="22" t="str">
        <f>INDEX('Plant data'!E:E,MATCH($A427,'Plant data'!$A:$A,0))</f>
        <v>Alexandria</v>
      </c>
      <c r="D427" s="22" t="str">
        <f>INDEX('Plant data'!F:F,MATCH($A427,'Plant data'!$A:$A,0))</f>
        <v>Egypt</v>
      </c>
      <c r="E427" s="22" t="s">
        <v>9298</v>
      </c>
      <c r="F427" s="22" t="s">
        <v>8941</v>
      </c>
      <c r="G427" s="24" t="s">
        <v>2871</v>
      </c>
      <c r="H427" s="22" t="s">
        <v>29</v>
      </c>
      <c r="I427" s="22" t="s">
        <v>30</v>
      </c>
      <c r="J427" s="22" t="s">
        <v>30</v>
      </c>
      <c r="K427" s="22" t="s">
        <v>30</v>
      </c>
      <c r="L427" s="22" t="s">
        <v>30</v>
      </c>
      <c r="M427" s="22" t="s">
        <v>30</v>
      </c>
      <c r="N427" s="22" t="s">
        <v>30</v>
      </c>
      <c r="O427" s="22" t="s">
        <v>30</v>
      </c>
      <c r="P427" s="22">
        <v>800</v>
      </c>
      <c r="Q427" s="22">
        <v>80</v>
      </c>
      <c r="R427" s="22" t="s">
        <v>2823</v>
      </c>
      <c r="S427" s="14" t="str">
        <f t="shared" si="6"/>
        <v/>
      </c>
    </row>
    <row r="428" spans="1:19" ht="14.5" hidden="1" x14ac:dyDescent="0.35">
      <c r="A428" s="22" t="s">
        <v>2868</v>
      </c>
      <c r="B428" s="22" t="str">
        <f>INDEX('Plant data'!D:D,MATCH($A428,'Plant data'!$A:$A,0))</f>
        <v>Alexandria</v>
      </c>
      <c r="C428" s="22" t="str">
        <f>INDEX('Plant data'!E:E,MATCH($A428,'Plant data'!$A:$A,0))</f>
        <v>Alexandria</v>
      </c>
      <c r="D428" s="22" t="str">
        <f>INDEX('Plant data'!F:F,MATCH($A428,'Plant data'!$A:$A,0))</f>
        <v>Egypt</v>
      </c>
      <c r="E428" s="22" t="s">
        <v>9299</v>
      </c>
      <c r="F428" s="22" t="s">
        <v>8949</v>
      </c>
      <c r="G428" s="24" t="s">
        <v>2871</v>
      </c>
      <c r="H428" s="22" t="s">
        <v>29</v>
      </c>
      <c r="I428" s="22" t="s">
        <v>30</v>
      </c>
      <c r="J428" s="22" t="s">
        <v>30</v>
      </c>
      <c r="K428" s="22" t="s">
        <v>30</v>
      </c>
      <c r="L428" s="22" t="s">
        <v>30</v>
      </c>
      <c r="M428" s="22" t="s">
        <v>30</v>
      </c>
      <c r="N428" s="22" t="s">
        <v>30</v>
      </c>
      <c r="O428" s="22" t="s">
        <v>30</v>
      </c>
      <c r="P428" s="22">
        <v>800</v>
      </c>
      <c r="Q428" s="22">
        <v>80</v>
      </c>
      <c r="R428" s="22" t="s">
        <v>2823</v>
      </c>
      <c r="S428" s="14" t="str">
        <f t="shared" si="6"/>
        <v/>
      </c>
    </row>
    <row r="429" spans="1:19" ht="14.5" hidden="1" x14ac:dyDescent="0.35">
      <c r="A429" s="22" t="s">
        <v>2876</v>
      </c>
      <c r="B429" s="22" t="str">
        <f>INDEX('Plant data'!D:D,MATCH($A429,'Plant data'!$A:$A,0))</f>
        <v>Ain Sokhna</v>
      </c>
      <c r="C429" s="22" t="str">
        <f>INDEX('Plant data'!E:E,MATCH($A429,'Plant data'!$A:$A,0))</f>
        <v>Suez</v>
      </c>
      <c r="D429" s="22" t="str">
        <f>INDEX('Plant data'!F:F,MATCH($A429,'Plant data'!$A:$A,0))</f>
        <v>Egypt</v>
      </c>
      <c r="E429" s="22" t="s">
        <v>9300</v>
      </c>
      <c r="F429" s="22" t="s">
        <v>8855</v>
      </c>
      <c r="G429" s="24" t="s">
        <v>2878</v>
      </c>
      <c r="H429" s="22" t="s">
        <v>29</v>
      </c>
      <c r="I429" s="22" t="s">
        <v>30</v>
      </c>
      <c r="J429" s="22" t="s">
        <v>30</v>
      </c>
      <c r="K429" s="22" t="s">
        <v>30</v>
      </c>
      <c r="L429" s="22" t="s">
        <v>30</v>
      </c>
      <c r="M429" s="22" t="s">
        <v>30</v>
      </c>
      <c r="N429" s="22" t="s">
        <v>30</v>
      </c>
      <c r="O429" s="22" t="s">
        <v>30</v>
      </c>
      <c r="P429" s="22">
        <v>2300</v>
      </c>
      <c r="Q429" s="22">
        <v>185</v>
      </c>
      <c r="R429" s="22" t="s">
        <v>2823</v>
      </c>
      <c r="S429" s="14" t="str">
        <f t="shared" si="6"/>
        <v/>
      </c>
    </row>
    <row r="430" spans="1:19" ht="14.5" hidden="1" x14ac:dyDescent="0.35">
      <c r="A430" s="22" t="s">
        <v>2876</v>
      </c>
      <c r="B430" s="22" t="str">
        <f>INDEX('Plant data'!D:D,MATCH($A430,'Plant data'!$A:$A,0))</f>
        <v>Ain Sokhna</v>
      </c>
      <c r="C430" s="22" t="str">
        <f>INDEX('Plant data'!E:E,MATCH($A430,'Plant data'!$A:$A,0))</f>
        <v>Suez</v>
      </c>
      <c r="D430" s="22" t="str">
        <f>INDEX('Plant data'!F:F,MATCH($A430,'Plant data'!$A:$A,0))</f>
        <v>Egypt</v>
      </c>
      <c r="E430" s="22" t="s">
        <v>9301</v>
      </c>
      <c r="F430" s="22" t="s">
        <v>8871</v>
      </c>
      <c r="G430" s="24" t="s">
        <v>2878</v>
      </c>
      <c r="H430" s="22" t="s">
        <v>29</v>
      </c>
      <c r="I430" s="26">
        <v>44562</v>
      </c>
      <c r="J430" s="22">
        <v>2022</v>
      </c>
      <c r="K430" s="22">
        <v>2023</v>
      </c>
      <c r="L430" s="22">
        <v>2</v>
      </c>
      <c r="M430" s="22" t="s">
        <v>30</v>
      </c>
      <c r="N430" s="22" t="s">
        <v>30</v>
      </c>
      <c r="O430" s="22" t="s">
        <v>30</v>
      </c>
      <c r="P430" s="22">
        <v>1600</v>
      </c>
      <c r="Q430" s="22">
        <v>185</v>
      </c>
      <c r="R430" s="22" t="s">
        <v>2823</v>
      </c>
      <c r="S430" s="14">
        <f t="shared" si="6"/>
        <v>2063</v>
      </c>
    </row>
    <row r="431" spans="1:19" ht="14.5" hidden="1" x14ac:dyDescent="0.35">
      <c r="A431" s="22" t="s">
        <v>6589</v>
      </c>
      <c r="B431" s="22" t="str">
        <f>INDEX('Plant data'!D:D,MATCH($A431,'Plant data'!$A:$A,0))</f>
        <v>Sadat City</v>
      </c>
      <c r="C431" s="22" t="str">
        <f>INDEX('Plant data'!E:E,MATCH($A431,'Plant data'!$A:$A,0))</f>
        <v>Menofia</v>
      </c>
      <c r="D431" s="22" t="str">
        <f>INDEX('Plant data'!F:F,MATCH($A431,'Plant data'!$A:$A,0))</f>
        <v>Egypt</v>
      </c>
      <c r="E431" s="22" t="s">
        <v>9302</v>
      </c>
      <c r="F431" s="22" t="s">
        <v>8855</v>
      </c>
      <c r="G431" s="24" t="s">
        <v>6592</v>
      </c>
      <c r="H431" s="22" t="s">
        <v>29</v>
      </c>
      <c r="I431" s="22" t="s">
        <v>30</v>
      </c>
      <c r="J431" s="22" t="s">
        <v>30</v>
      </c>
      <c r="K431" s="22" t="s">
        <v>30</v>
      </c>
      <c r="L431" s="22" t="s">
        <v>30</v>
      </c>
      <c r="M431" s="22" t="s">
        <v>30</v>
      </c>
      <c r="N431" s="22" t="s">
        <v>30</v>
      </c>
      <c r="O431" s="22" t="s">
        <v>30</v>
      </c>
      <c r="P431" s="22">
        <v>1000</v>
      </c>
      <c r="Q431" s="22">
        <v>105</v>
      </c>
      <c r="R431" s="22" t="s">
        <v>2823</v>
      </c>
      <c r="S431" s="14" t="str">
        <f t="shared" si="6"/>
        <v/>
      </c>
    </row>
    <row r="432" spans="1:19" ht="14.5" hidden="1" x14ac:dyDescent="0.35">
      <c r="A432" s="22" t="s">
        <v>2881</v>
      </c>
      <c r="B432" s="22" t="str">
        <f>INDEX('Plant data'!D:D,MATCH($A432,'Plant data'!$A:$A,0))</f>
        <v>Attaka</v>
      </c>
      <c r="C432" s="22" t="str">
        <f>INDEX('Plant data'!E:E,MATCH($A432,'Plant data'!$A:$A,0))</f>
        <v>Suez</v>
      </c>
      <c r="D432" s="22" t="str">
        <f>INDEX('Plant data'!F:F,MATCH($A432,'Plant data'!$A:$A,0))</f>
        <v>Egypt</v>
      </c>
      <c r="E432" s="22" t="s">
        <v>9303</v>
      </c>
      <c r="F432" s="22" t="s">
        <v>8855</v>
      </c>
      <c r="G432" s="24" t="s">
        <v>2883</v>
      </c>
      <c r="H432" s="22" t="s">
        <v>29</v>
      </c>
      <c r="I432" s="22" t="s">
        <v>30</v>
      </c>
      <c r="J432" s="22" t="s">
        <v>30</v>
      </c>
      <c r="K432" s="22">
        <v>2000</v>
      </c>
      <c r="L432" s="22">
        <v>25</v>
      </c>
      <c r="M432" s="22" t="s">
        <v>30</v>
      </c>
      <c r="N432" s="22" t="s">
        <v>30</v>
      </c>
      <c r="O432" s="22" t="s">
        <v>30</v>
      </c>
      <c r="P432" s="22">
        <v>1050</v>
      </c>
      <c r="Q432" s="22" t="s">
        <v>30</v>
      </c>
      <c r="R432" s="22" t="s">
        <v>2823</v>
      </c>
      <c r="S432" s="14">
        <f t="shared" si="6"/>
        <v>2040</v>
      </c>
    </row>
    <row r="433" spans="1:19" ht="14.5" hidden="1" x14ac:dyDescent="0.35">
      <c r="A433" s="22" t="s">
        <v>2881</v>
      </c>
      <c r="B433" s="22" t="str">
        <f>INDEX('Plant data'!D:D,MATCH($A433,'Plant data'!$A:$A,0))</f>
        <v>Attaka</v>
      </c>
      <c r="C433" s="22" t="str">
        <f>INDEX('Plant data'!E:E,MATCH($A433,'Plant data'!$A:$A,0))</f>
        <v>Suez</v>
      </c>
      <c r="D433" s="22" t="str">
        <f>INDEX('Plant data'!F:F,MATCH($A433,'Plant data'!$A:$A,0))</f>
        <v>Egypt</v>
      </c>
      <c r="E433" s="22" t="s">
        <v>9304</v>
      </c>
      <c r="F433" s="22" t="s">
        <v>8871</v>
      </c>
      <c r="G433" s="24" t="s">
        <v>2883</v>
      </c>
      <c r="H433" s="22" t="s">
        <v>29</v>
      </c>
      <c r="I433" s="22" t="s">
        <v>30</v>
      </c>
      <c r="J433" s="22" t="s">
        <v>30</v>
      </c>
      <c r="K433" s="22">
        <v>2013</v>
      </c>
      <c r="L433" s="22">
        <v>12</v>
      </c>
      <c r="M433" s="22" t="s">
        <v>30</v>
      </c>
      <c r="N433" s="22" t="s">
        <v>30</v>
      </c>
      <c r="O433" s="22" t="s">
        <v>30</v>
      </c>
      <c r="P433" s="22">
        <v>1050</v>
      </c>
      <c r="Q433" s="22" t="s">
        <v>30</v>
      </c>
      <c r="R433" s="22" t="s">
        <v>2823</v>
      </c>
      <c r="S433" s="14">
        <f t="shared" si="6"/>
        <v>2053</v>
      </c>
    </row>
    <row r="434" spans="1:19" ht="14.5" hidden="1" x14ac:dyDescent="0.35">
      <c r="A434" s="22" t="s">
        <v>6580</v>
      </c>
      <c r="B434" s="22" t="str">
        <f>INDEX('Plant data'!D:D,MATCH($A434,'Plant data'!$A:$A,0))</f>
        <v>Attaka</v>
      </c>
      <c r="C434" s="22" t="str">
        <f>INDEX('Plant data'!E:E,MATCH($A434,'Plant data'!$A:$A,0))</f>
        <v>Suez</v>
      </c>
      <c r="D434" s="22" t="str">
        <f>INDEX('Plant data'!F:F,MATCH($A434,'Plant data'!$A:$A,0))</f>
        <v>Egypt</v>
      </c>
      <c r="E434" s="22" t="s">
        <v>9305</v>
      </c>
      <c r="F434" s="22" t="s">
        <v>8855</v>
      </c>
      <c r="G434" s="24" t="s">
        <v>6583</v>
      </c>
      <c r="H434" s="22" t="s">
        <v>29</v>
      </c>
      <c r="I434" s="22" t="s">
        <v>30</v>
      </c>
      <c r="J434" s="22" t="s">
        <v>30</v>
      </c>
      <c r="K434" s="22" t="s">
        <v>30</v>
      </c>
      <c r="L434" s="22" t="s">
        <v>30</v>
      </c>
      <c r="M434" s="22" t="s">
        <v>30</v>
      </c>
      <c r="N434" s="22" t="s">
        <v>30</v>
      </c>
      <c r="O434" s="22" t="s">
        <v>30</v>
      </c>
      <c r="P434" s="22">
        <v>600</v>
      </c>
      <c r="Q434" s="22" t="s">
        <v>30</v>
      </c>
      <c r="R434" s="22" t="s">
        <v>2823</v>
      </c>
      <c r="S434" s="14" t="str">
        <f t="shared" si="6"/>
        <v/>
      </c>
    </row>
    <row r="435" spans="1:19" ht="14.5" hidden="1" x14ac:dyDescent="0.35">
      <c r="A435" s="22" t="s">
        <v>6584</v>
      </c>
      <c r="B435" s="22" t="str">
        <f>INDEX('Plant data'!D:D,MATCH($A435,'Plant data'!$A:$A,0))</f>
        <v>Beni Suef</v>
      </c>
      <c r="C435" s="22" t="str">
        <f>INDEX('Plant data'!E:E,MATCH($A435,'Plant data'!$A:$A,0))</f>
        <v>Beni Suef</v>
      </c>
      <c r="D435" s="22" t="str">
        <f>INDEX('Plant data'!F:F,MATCH($A435,'Plant data'!$A:$A,0))</f>
        <v>Egypt</v>
      </c>
      <c r="E435" s="22" t="s">
        <v>9306</v>
      </c>
      <c r="F435" s="22" t="s">
        <v>8855</v>
      </c>
      <c r="G435" s="24" t="s">
        <v>6586</v>
      </c>
      <c r="H435" s="22" t="s">
        <v>29</v>
      </c>
      <c r="I435" s="22" t="s">
        <v>30</v>
      </c>
      <c r="J435" s="22" t="s">
        <v>30</v>
      </c>
      <c r="K435" s="22" t="s">
        <v>30</v>
      </c>
      <c r="L435" s="22" t="s">
        <v>30</v>
      </c>
      <c r="M435" s="22" t="s">
        <v>30</v>
      </c>
      <c r="N435" s="22" t="s">
        <v>30</v>
      </c>
      <c r="O435" s="22" t="s">
        <v>30</v>
      </c>
      <c r="P435" s="22">
        <v>600</v>
      </c>
      <c r="Q435" s="22" t="s">
        <v>30</v>
      </c>
      <c r="R435" s="22" t="s">
        <v>2823</v>
      </c>
      <c r="S435" s="14" t="str">
        <f t="shared" si="6"/>
        <v/>
      </c>
    </row>
    <row r="436" spans="1:19" ht="14.5" hidden="1" x14ac:dyDescent="0.35">
      <c r="A436" s="22" t="s">
        <v>1817</v>
      </c>
      <c r="B436" s="22" t="str">
        <f>INDEX('Plant data'!D:D,MATCH($A436,'Plant data'!$A:$A,0))</f>
        <v>Gijon</v>
      </c>
      <c r="C436" s="22" t="str">
        <f>INDEX('Plant data'!E:E,MATCH($A436,'Plant data'!$A:$A,0))</f>
        <v>Asturias</v>
      </c>
      <c r="D436" s="22" t="str">
        <f>INDEX('Plant data'!F:F,MATCH($A436,'Plant data'!$A:$A,0))</f>
        <v>Spain</v>
      </c>
      <c r="E436" s="22" t="s">
        <v>9307</v>
      </c>
      <c r="F436" s="22" t="s">
        <v>8855</v>
      </c>
      <c r="G436" s="22" t="s">
        <v>1819</v>
      </c>
      <c r="H436" s="22" t="s">
        <v>224</v>
      </c>
      <c r="I436" s="22" t="s">
        <v>30</v>
      </c>
      <c r="J436" s="22">
        <v>2024</v>
      </c>
      <c r="K436" s="22">
        <v>2026</v>
      </c>
      <c r="L436" s="22"/>
      <c r="M436" s="22" t="s">
        <v>30</v>
      </c>
      <c r="N436" s="22" t="s">
        <v>30</v>
      </c>
      <c r="O436" s="22" t="s">
        <v>30</v>
      </c>
      <c r="P436" s="22">
        <v>1100</v>
      </c>
      <c r="Q436" s="22" t="s">
        <v>30</v>
      </c>
      <c r="R436" s="22" t="s">
        <v>2823</v>
      </c>
      <c r="S436" s="14">
        <f t="shared" si="6"/>
        <v>2066</v>
      </c>
    </row>
    <row r="437" spans="1:19" ht="14.5" hidden="1" x14ac:dyDescent="0.35">
      <c r="A437" s="22" t="s">
        <v>8105</v>
      </c>
      <c r="B437" s="22" t="str">
        <f>INDEX('Plant data'!D:D,MATCH($A437,'Plant data'!$A:$A,0))</f>
        <v>Sestao</v>
      </c>
      <c r="C437" s="22" t="str">
        <f>INDEX('Plant data'!E:E,MATCH($A437,'Plant data'!$A:$A,0))</f>
        <v>Vizcaya</v>
      </c>
      <c r="D437" s="22" t="str">
        <f>INDEX('Plant data'!F:F,MATCH($A437,'Plant data'!$A:$A,0))</f>
        <v>Spain</v>
      </c>
      <c r="E437" s="22" t="s">
        <v>9308</v>
      </c>
      <c r="F437" s="22" t="s">
        <v>8855</v>
      </c>
      <c r="G437" s="24" t="s">
        <v>8108</v>
      </c>
      <c r="H437" s="22" t="s">
        <v>29</v>
      </c>
      <c r="I437" s="22" t="s">
        <v>30</v>
      </c>
      <c r="J437" s="22" t="s">
        <v>30</v>
      </c>
      <c r="K437" s="22" t="s">
        <v>30</v>
      </c>
      <c r="L437" s="22" t="s">
        <v>30</v>
      </c>
      <c r="M437" s="22" t="s">
        <v>30</v>
      </c>
      <c r="N437" s="22" t="s">
        <v>30</v>
      </c>
      <c r="O437" s="22" t="s">
        <v>30</v>
      </c>
      <c r="P437" s="22">
        <v>1000</v>
      </c>
      <c r="Q437" s="22" t="s">
        <v>30</v>
      </c>
      <c r="R437" s="22" t="s">
        <v>2823</v>
      </c>
      <c r="S437" s="14" t="str">
        <f t="shared" si="6"/>
        <v/>
      </c>
    </row>
    <row r="438" spans="1:19" ht="14.5" hidden="1" x14ac:dyDescent="0.35">
      <c r="A438" s="22" t="s">
        <v>8105</v>
      </c>
      <c r="B438" s="22" t="str">
        <f>INDEX('Plant data'!D:D,MATCH($A438,'Plant data'!$A:$A,0))</f>
        <v>Sestao</v>
      </c>
      <c r="C438" s="22" t="str">
        <f>INDEX('Plant data'!E:E,MATCH($A438,'Plant data'!$A:$A,0))</f>
        <v>Vizcaya</v>
      </c>
      <c r="D438" s="22" t="str">
        <f>INDEX('Plant data'!F:F,MATCH($A438,'Plant data'!$A:$A,0))</f>
        <v>Spain</v>
      </c>
      <c r="E438" s="22" t="s">
        <v>9309</v>
      </c>
      <c r="F438" s="22" t="s">
        <v>8871</v>
      </c>
      <c r="G438" s="24" t="s">
        <v>8108</v>
      </c>
      <c r="H438" s="22" t="s">
        <v>29</v>
      </c>
      <c r="I438" s="22" t="s">
        <v>30</v>
      </c>
      <c r="J438" s="22" t="s">
        <v>30</v>
      </c>
      <c r="K438" s="22" t="s">
        <v>30</v>
      </c>
      <c r="L438" s="22" t="s">
        <v>30</v>
      </c>
      <c r="M438" s="22" t="s">
        <v>30</v>
      </c>
      <c r="N438" s="22" t="s">
        <v>30</v>
      </c>
      <c r="O438" s="22" t="s">
        <v>30</v>
      </c>
      <c r="P438" s="22">
        <v>1000</v>
      </c>
      <c r="Q438" s="22" t="s">
        <v>30</v>
      </c>
      <c r="R438" s="22" t="s">
        <v>2823</v>
      </c>
      <c r="S438" s="14" t="str">
        <f t="shared" si="6"/>
        <v/>
      </c>
    </row>
    <row r="439" spans="1:19" ht="14.5" hidden="1" x14ac:dyDescent="0.35">
      <c r="A439" s="22" t="s">
        <v>8092</v>
      </c>
      <c r="B439" s="22" t="str">
        <f>INDEX('Plant data'!D:D,MATCH($A439,'Plant data'!$A:$A,0))</f>
        <v>Los Barrios</v>
      </c>
      <c r="C439" s="22" t="str">
        <f>INDEX('Plant data'!E:E,MATCH($A439,'Plant data'!$A:$A,0))</f>
        <v>Cádiz</v>
      </c>
      <c r="D439" s="22" t="str">
        <f>INDEX('Plant data'!F:F,MATCH($A439,'Plant data'!$A:$A,0))</f>
        <v>Spain</v>
      </c>
      <c r="E439" s="22" t="s">
        <v>9310</v>
      </c>
      <c r="F439" s="22" t="s">
        <v>8855</v>
      </c>
      <c r="G439" s="24" t="s">
        <v>8095</v>
      </c>
      <c r="H439" s="22" t="s">
        <v>29</v>
      </c>
      <c r="I439" s="22" t="s">
        <v>30</v>
      </c>
      <c r="J439" s="22" t="s">
        <v>30</v>
      </c>
      <c r="K439" s="22" t="s">
        <v>30</v>
      </c>
      <c r="L439" s="22" t="s">
        <v>30</v>
      </c>
      <c r="M439" s="22" t="s">
        <v>30</v>
      </c>
      <c r="N439" s="22" t="s">
        <v>30</v>
      </c>
      <c r="O439" s="22" t="s">
        <v>30</v>
      </c>
      <c r="P439" s="22">
        <v>400</v>
      </c>
      <c r="Q439" s="22" t="s">
        <v>30</v>
      </c>
      <c r="R439" s="22" t="s">
        <v>2823</v>
      </c>
      <c r="S439" s="14" t="str">
        <f t="shared" si="6"/>
        <v/>
      </c>
    </row>
    <row r="440" spans="1:19" ht="14.5" hidden="1" x14ac:dyDescent="0.35">
      <c r="A440" s="22" t="s">
        <v>8092</v>
      </c>
      <c r="B440" s="22" t="str">
        <f>INDEX('Plant data'!D:D,MATCH($A440,'Plant data'!$A:$A,0))</f>
        <v>Los Barrios</v>
      </c>
      <c r="C440" s="22" t="str">
        <f>INDEX('Plant data'!E:E,MATCH($A440,'Plant data'!$A:$A,0))</f>
        <v>Cádiz</v>
      </c>
      <c r="D440" s="22" t="str">
        <f>INDEX('Plant data'!F:F,MATCH($A440,'Plant data'!$A:$A,0))</f>
        <v>Spain</v>
      </c>
      <c r="E440" s="22" t="s">
        <v>9311</v>
      </c>
      <c r="F440" s="22" t="s">
        <v>8871</v>
      </c>
      <c r="G440" s="24" t="s">
        <v>8095</v>
      </c>
      <c r="H440" s="22" t="s">
        <v>29</v>
      </c>
      <c r="I440" s="22" t="s">
        <v>30</v>
      </c>
      <c r="J440" s="22" t="s">
        <v>30</v>
      </c>
      <c r="K440" s="22" t="s">
        <v>30</v>
      </c>
      <c r="L440" s="22" t="s">
        <v>30</v>
      </c>
      <c r="M440" s="22" t="s">
        <v>30</v>
      </c>
      <c r="N440" s="22" t="s">
        <v>30</v>
      </c>
      <c r="O440" s="22" t="s">
        <v>30</v>
      </c>
      <c r="P440" s="22">
        <v>400</v>
      </c>
      <c r="Q440" s="22" t="s">
        <v>30</v>
      </c>
      <c r="R440" s="22" t="s">
        <v>2823</v>
      </c>
      <c r="S440" s="14" t="str">
        <f t="shared" si="6"/>
        <v/>
      </c>
    </row>
    <row r="441" spans="1:19" ht="14.5" hidden="1" x14ac:dyDescent="0.35">
      <c r="A441" s="22" t="s">
        <v>8092</v>
      </c>
      <c r="B441" s="22" t="str">
        <f>INDEX('Plant data'!D:D,MATCH($A441,'Plant data'!$A:$A,0))</f>
        <v>Los Barrios</v>
      </c>
      <c r="C441" s="22" t="str">
        <f>INDEX('Plant data'!E:E,MATCH($A441,'Plant data'!$A:$A,0))</f>
        <v>Cádiz</v>
      </c>
      <c r="D441" s="22" t="str">
        <f>INDEX('Plant data'!F:F,MATCH($A441,'Plant data'!$A:$A,0))</f>
        <v>Spain</v>
      </c>
      <c r="E441" s="22" t="s">
        <v>9312</v>
      </c>
      <c r="F441" s="22" t="s">
        <v>8941</v>
      </c>
      <c r="G441" s="24" t="s">
        <v>8095</v>
      </c>
      <c r="H441" s="22" t="s">
        <v>29</v>
      </c>
      <c r="I441" s="22" t="s">
        <v>30</v>
      </c>
      <c r="J441" s="22" t="s">
        <v>30</v>
      </c>
      <c r="K441" s="22" t="s">
        <v>30</v>
      </c>
      <c r="L441" s="22" t="s">
        <v>30</v>
      </c>
      <c r="M441" s="22" t="s">
        <v>30</v>
      </c>
      <c r="N441" s="22" t="s">
        <v>30</v>
      </c>
      <c r="O441" s="22" t="s">
        <v>30</v>
      </c>
      <c r="P441" s="22">
        <v>400</v>
      </c>
      <c r="Q441" s="22" t="s">
        <v>30</v>
      </c>
      <c r="R441" s="22" t="s">
        <v>2823</v>
      </c>
      <c r="S441" s="14" t="str">
        <f t="shared" si="6"/>
        <v/>
      </c>
    </row>
    <row r="442" spans="1:19" ht="14.5" hidden="1" x14ac:dyDescent="0.35">
      <c r="A442" s="22" t="s">
        <v>8130</v>
      </c>
      <c r="B442" s="22" t="str">
        <f>INDEX('Plant data'!D:D,MATCH($A442,'Plant data'!$A:$A,0))</f>
        <v>Jerez de los Caballeros</v>
      </c>
      <c r="C442" s="22" t="str">
        <f>INDEX('Plant data'!E:E,MATCH($A442,'Plant data'!$A:$A,0))</f>
        <v>Badajoz</v>
      </c>
      <c r="D442" s="22" t="str">
        <f>INDEX('Plant data'!F:F,MATCH($A442,'Plant data'!$A:$A,0))</f>
        <v>Spain</v>
      </c>
      <c r="E442" s="22" t="s">
        <v>9313</v>
      </c>
      <c r="F442" s="22" t="s">
        <v>8855</v>
      </c>
      <c r="G442" s="24" t="s">
        <v>8133</v>
      </c>
      <c r="H442" s="22" t="s">
        <v>29</v>
      </c>
      <c r="I442" s="22" t="s">
        <v>30</v>
      </c>
      <c r="J442" s="22" t="s">
        <v>30</v>
      </c>
      <c r="K442" s="22" t="s">
        <v>30</v>
      </c>
      <c r="L442" s="22" t="s">
        <v>30</v>
      </c>
      <c r="M442" s="22" t="s">
        <v>30</v>
      </c>
      <c r="N442" s="22" t="s">
        <v>30</v>
      </c>
      <c r="O442" s="22" t="s">
        <v>30</v>
      </c>
      <c r="P442" s="22">
        <v>1300</v>
      </c>
      <c r="Q442" s="22" t="s">
        <v>30</v>
      </c>
      <c r="R442" s="22" t="s">
        <v>2823</v>
      </c>
      <c r="S442" s="14" t="str">
        <f t="shared" si="6"/>
        <v/>
      </c>
    </row>
    <row r="443" spans="1:19" ht="14.5" hidden="1" x14ac:dyDescent="0.35">
      <c r="A443" s="22" t="s">
        <v>8110</v>
      </c>
      <c r="B443" s="22" t="str">
        <f>INDEX('Plant data'!D:D,MATCH($A443,'Plant data'!$A:$A,0))</f>
        <v>Castellbisbal</v>
      </c>
      <c r="C443" s="22" t="str">
        <f>INDEX('Plant data'!E:E,MATCH($A443,'Plant data'!$A:$A,0))</f>
        <v>Barcelona</v>
      </c>
      <c r="D443" s="22" t="str">
        <f>INDEX('Plant data'!F:F,MATCH($A443,'Plant data'!$A:$A,0))</f>
        <v>Spain</v>
      </c>
      <c r="E443" s="22" t="s">
        <v>9314</v>
      </c>
      <c r="F443" s="22" t="s">
        <v>8855</v>
      </c>
      <c r="G443" s="24" t="s">
        <v>8113</v>
      </c>
      <c r="H443" s="22" t="s">
        <v>29</v>
      </c>
      <c r="I443" s="22" t="s">
        <v>30</v>
      </c>
      <c r="J443" s="22" t="s">
        <v>30</v>
      </c>
      <c r="K443" s="22">
        <v>1977</v>
      </c>
      <c r="L443" s="22">
        <v>48</v>
      </c>
      <c r="M443" s="22" t="s">
        <v>30</v>
      </c>
      <c r="N443" s="22" t="s">
        <v>30</v>
      </c>
      <c r="O443" s="22" t="s">
        <v>30</v>
      </c>
      <c r="P443" s="22">
        <v>1250</v>
      </c>
      <c r="Q443" s="22">
        <v>140</v>
      </c>
      <c r="R443" s="22" t="s">
        <v>2823</v>
      </c>
      <c r="S443" s="14">
        <f t="shared" si="6"/>
        <v>2017</v>
      </c>
    </row>
    <row r="444" spans="1:19" ht="14.5" hidden="1" x14ac:dyDescent="0.35">
      <c r="A444" s="22" t="s">
        <v>8110</v>
      </c>
      <c r="B444" s="22" t="str">
        <f>INDEX('Plant data'!D:D,MATCH($A444,'Plant data'!$A:$A,0))</f>
        <v>Castellbisbal</v>
      </c>
      <c r="C444" s="22" t="str">
        <f>INDEX('Plant data'!E:E,MATCH($A444,'Plant data'!$A:$A,0))</f>
        <v>Barcelona</v>
      </c>
      <c r="D444" s="22" t="str">
        <f>INDEX('Plant data'!F:F,MATCH($A444,'Plant data'!$A:$A,0))</f>
        <v>Spain</v>
      </c>
      <c r="E444" s="22" t="s">
        <v>9315</v>
      </c>
      <c r="F444" s="22" t="s">
        <v>8871</v>
      </c>
      <c r="G444" s="24" t="s">
        <v>8113</v>
      </c>
      <c r="H444" s="22" t="s">
        <v>29</v>
      </c>
      <c r="I444" s="22" t="s">
        <v>30</v>
      </c>
      <c r="J444" s="22" t="s">
        <v>30</v>
      </c>
      <c r="K444" s="22" t="s">
        <v>30</v>
      </c>
      <c r="L444" s="22" t="s">
        <v>30</v>
      </c>
      <c r="M444" s="22" t="s">
        <v>30</v>
      </c>
      <c r="N444" s="22" t="s">
        <v>30</v>
      </c>
      <c r="O444" s="22" t="s">
        <v>30</v>
      </c>
      <c r="P444" s="22">
        <v>1250</v>
      </c>
      <c r="Q444" s="22">
        <v>140</v>
      </c>
      <c r="R444" s="22" t="s">
        <v>2823</v>
      </c>
      <c r="S444" s="14" t="str">
        <f t="shared" si="6"/>
        <v/>
      </c>
    </row>
    <row r="445" spans="1:19" ht="14.5" hidden="1" x14ac:dyDescent="0.35">
      <c r="A445" s="22" t="s">
        <v>8145</v>
      </c>
      <c r="B445" s="22" t="str">
        <f>INDEX('Plant data'!D:D,MATCH($A445,'Plant data'!$A:$A,0))</f>
        <v>Alcalá de Guadaira</v>
      </c>
      <c r="C445" s="22" t="str">
        <f>INDEX('Plant data'!E:E,MATCH($A445,'Plant data'!$A:$A,0))</f>
        <v>Sevilla</v>
      </c>
      <c r="D445" s="22" t="str">
        <f>INDEX('Plant data'!F:F,MATCH($A445,'Plant data'!$A:$A,0))</f>
        <v>Spain</v>
      </c>
      <c r="E445" s="22" t="s">
        <v>9316</v>
      </c>
      <c r="F445" s="22" t="s">
        <v>8855</v>
      </c>
      <c r="G445" s="24" t="s">
        <v>8148</v>
      </c>
      <c r="H445" s="22" t="s">
        <v>29</v>
      </c>
      <c r="I445" s="22" t="s">
        <v>30</v>
      </c>
      <c r="J445" s="22" t="s">
        <v>30</v>
      </c>
      <c r="K445" s="22" t="s">
        <v>30</v>
      </c>
      <c r="L445" s="22" t="s">
        <v>30</v>
      </c>
      <c r="M445" s="22" t="s">
        <v>30</v>
      </c>
      <c r="N445" s="22" t="s">
        <v>30</v>
      </c>
      <c r="O445" s="22" t="s">
        <v>30</v>
      </c>
      <c r="P445" s="22">
        <v>650</v>
      </c>
      <c r="Q445" s="22">
        <v>90</v>
      </c>
      <c r="R445" s="22" t="s">
        <v>2823</v>
      </c>
      <c r="S445" s="14" t="str">
        <f t="shared" si="6"/>
        <v/>
      </c>
    </row>
    <row r="446" spans="1:19" ht="14.5" hidden="1" x14ac:dyDescent="0.35">
      <c r="A446" s="22" t="s">
        <v>8145</v>
      </c>
      <c r="B446" s="22" t="str">
        <f>INDEX('Plant data'!D:D,MATCH($A446,'Plant data'!$A:$A,0))</f>
        <v>Alcalá de Guadaira</v>
      </c>
      <c r="C446" s="22" t="str">
        <f>INDEX('Plant data'!E:E,MATCH($A446,'Plant data'!$A:$A,0))</f>
        <v>Sevilla</v>
      </c>
      <c r="D446" s="22" t="str">
        <f>INDEX('Plant data'!F:F,MATCH($A446,'Plant data'!$A:$A,0))</f>
        <v>Spain</v>
      </c>
      <c r="E446" s="22" t="s">
        <v>9317</v>
      </c>
      <c r="F446" s="22" t="s">
        <v>8871</v>
      </c>
      <c r="G446" s="24" t="s">
        <v>8148</v>
      </c>
      <c r="H446" s="22" t="s">
        <v>29</v>
      </c>
      <c r="I446" s="22" t="s">
        <v>30</v>
      </c>
      <c r="J446" s="22" t="s">
        <v>30</v>
      </c>
      <c r="K446" s="22" t="s">
        <v>30</v>
      </c>
      <c r="L446" s="22" t="s">
        <v>30</v>
      </c>
      <c r="M446" s="22" t="s">
        <v>30</v>
      </c>
      <c r="N446" s="22" t="s">
        <v>30</v>
      </c>
      <c r="O446" s="22" t="s">
        <v>30</v>
      </c>
      <c r="P446" s="22">
        <v>650</v>
      </c>
      <c r="Q446" s="22">
        <v>90</v>
      </c>
      <c r="R446" s="22" t="s">
        <v>2823</v>
      </c>
      <c r="S446" s="14" t="str">
        <f t="shared" si="6"/>
        <v/>
      </c>
    </row>
    <row r="447" spans="1:19" ht="14.5" hidden="1" x14ac:dyDescent="0.35">
      <c r="A447" s="22" t="s">
        <v>8101</v>
      </c>
      <c r="B447" s="22" t="str">
        <f>INDEX('Plant data'!D:D,MATCH($A447,'Plant data'!$A:$A,0))</f>
        <v>Olaberria</v>
      </c>
      <c r="C447" s="22" t="str">
        <f>INDEX('Plant data'!E:E,MATCH($A447,'Plant data'!$A:$A,0))</f>
        <v>Gipuzkoa</v>
      </c>
      <c r="D447" s="22" t="str">
        <f>INDEX('Plant data'!F:F,MATCH($A447,'Plant data'!$A:$A,0))</f>
        <v>Spain</v>
      </c>
      <c r="E447" s="22" t="s">
        <v>9318</v>
      </c>
      <c r="F447" s="22" t="s">
        <v>8855</v>
      </c>
      <c r="G447" s="24" t="s">
        <v>8104</v>
      </c>
      <c r="H447" s="22" t="s">
        <v>29</v>
      </c>
      <c r="I447" s="22" t="s">
        <v>30</v>
      </c>
      <c r="J447" s="22" t="s">
        <v>30</v>
      </c>
      <c r="K447" s="22" t="s">
        <v>30</v>
      </c>
      <c r="L447" s="22" t="s">
        <v>30</v>
      </c>
      <c r="M447" s="22" t="s">
        <v>30</v>
      </c>
      <c r="N447" s="22" t="s">
        <v>30</v>
      </c>
      <c r="O447" s="22" t="s">
        <v>30</v>
      </c>
      <c r="P447" s="22">
        <v>1450</v>
      </c>
      <c r="Q447" s="22" t="s">
        <v>30</v>
      </c>
      <c r="R447" s="22" t="s">
        <v>2823</v>
      </c>
      <c r="S447" s="14" t="str">
        <f t="shared" si="6"/>
        <v/>
      </c>
    </row>
    <row r="448" spans="1:19" ht="14.5" hidden="1" x14ac:dyDescent="0.35">
      <c r="A448" s="22" t="s">
        <v>8122</v>
      </c>
      <c r="B448" s="22" t="str">
        <f>INDEX('Plant data'!D:D,MATCH($A448,'Plant data'!$A:$A,0))</f>
        <v>Azpeitia</v>
      </c>
      <c r="C448" s="22" t="str">
        <f>INDEX('Plant data'!E:E,MATCH($A448,'Plant data'!$A:$A,0))</f>
        <v>Gipuzkoa</v>
      </c>
      <c r="D448" s="22" t="str">
        <f>INDEX('Plant data'!F:F,MATCH($A448,'Plant data'!$A:$A,0))</f>
        <v>Spain</v>
      </c>
      <c r="E448" s="22" t="s">
        <v>9319</v>
      </c>
      <c r="F448" s="22" t="s">
        <v>8855</v>
      </c>
      <c r="G448" s="24" t="s">
        <v>8125</v>
      </c>
      <c r="H448" s="22" t="s">
        <v>190</v>
      </c>
      <c r="I448" s="22" t="s">
        <v>30</v>
      </c>
      <c r="J448" s="22" t="s">
        <v>30</v>
      </c>
      <c r="K448" s="22" t="s">
        <v>30</v>
      </c>
      <c r="L448" s="22" t="s">
        <v>30</v>
      </c>
      <c r="M448" s="22" t="s">
        <v>30</v>
      </c>
      <c r="N448" s="22" t="s">
        <v>30</v>
      </c>
      <c r="O448" s="22">
        <v>2013</v>
      </c>
      <c r="P448" s="22">
        <v>800</v>
      </c>
      <c r="Q448" s="22" t="s">
        <v>30</v>
      </c>
      <c r="R448" s="22" t="s">
        <v>30</v>
      </c>
      <c r="S448" s="14" t="str">
        <f t="shared" si="6"/>
        <v/>
      </c>
    </row>
    <row r="449" spans="1:19" ht="14.5" hidden="1" x14ac:dyDescent="0.35">
      <c r="A449" s="22" t="s">
        <v>8126</v>
      </c>
      <c r="B449" s="22" t="str">
        <f>INDEX('Plant data'!D:D,MATCH($A449,'Plant data'!$A:$A,0))</f>
        <v>Getafe</v>
      </c>
      <c r="C449" s="22" t="str">
        <f>INDEX('Plant data'!E:E,MATCH($A449,'Plant data'!$A:$A,0))</f>
        <v>Madrid</v>
      </c>
      <c r="D449" s="22" t="str">
        <f>INDEX('Plant data'!F:F,MATCH($A449,'Plant data'!$A:$A,0))</f>
        <v>Spain</v>
      </c>
      <c r="E449" s="22" t="s">
        <v>9320</v>
      </c>
      <c r="F449" s="22" t="s">
        <v>8855</v>
      </c>
      <c r="G449" s="24" t="s">
        <v>8129</v>
      </c>
      <c r="H449" s="22" t="s">
        <v>29</v>
      </c>
      <c r="I449" s="22" t="s">
        <v>30</v>
      </c>
      <c r="J449" s="22" t="s">
        <v>30</v>
      </c>
      <c r="K449" s="22" t="s">
        <v>30</v>
      </c>
      <c r="L449" s="22" t="s">
        <v>30</v>
      </c>
      <c r="M449" s="22" t="s">
        <v>30</v>
      </c>
      <c r="N449" s="22" t="s">
        <v>30</v>
      </c>
      <c r="O449" s="22" t="s">
        <v>30</v>
      </c>
      <c r="P449" s="22">
        <v>600</v>
      </c>
      <c r="Q449" s="22" t="s">
        <v>30</v>
      </c>
      <c r="R449" s="22" t="s">
        <v>2823</v>
      </c>
      <c r="S449" s="14" t="str">
        <f t="shared" si="6"/>
        <v/>
      </c>
    </row>
    <row r="450" spans="1:19" ht="14.5" hidden="1" x14ac:dyDescent="0.35">
      <c r="A450" s="22" t="s">
        <v>8114</v>
      </c>
      <c r="B450" s="22" t="str">
        <f>INDEX('Plant data'!D:D,MATCH($A450,'Plant data'!$A:$A,0))</f>
        <v>Santander</v>
      </c>
      <c r="C450" s="22" t="str">
        <f>INDEX('Plant data'!E:E,MATCH($A450,'Plant data'!$A:$A,0))</f>
        <v>Cantabria</v>
      </c>
      <c r="D450" s="22" t="str">
        <f>INDEX('Plant data'!F:F,MATCH($A450,'Plant data'!$A:$A,0))</f>
        <v>Spain</v>
      </c>
      <c r="E450" s="22" t="s">
        <v>9321</v>
      </c>
      <c r="F450" s="22" t="s">
        <v>8855</v>
      </c>
      <c r="G450" s="24" t="s">
        <v>8117</v>
      </c>
      <c r="H450" s="22" t="s">
        <v>29</v>
      </c>
      <c r="I450" s="22" t="s">
        <v>30</v>
      </c>
      <c r="J450" s="22" t="s">
        <v>30</v>
      </c>
      <c r="K450" s="22" t="s">
        <v>30</v>
      </c>
      <c r="L450" s="22" t="s">
        <v>30</v>
      </c>
      <c r="M450" s="22" t="s">
        <v>30</v>
      </c>
      <c r="N450" s="22" t="s">
        <v>30</v>
      </c>
      <c r="O450" s="22" t="s">
        <v>30</v>
      </c>
      <c r="P450" s="22">
        <v>750</v>
      </c>
      <c r="Q450" s="22" t="s">
        <v>30</v>
      </c>
      <c r="R450" s="22" t="s">
        <v>2823</v>
      </c>
      <c r="S450" s="14" t="str">
        <f t="shared" si="6"/>
        <v/>
      </c>
    </row>
    <row r="451" spans="1:19" ht="14.5" hidden="1" x14ac:dyDescent="0.35">
      <c r="A451" s="22" t="s">
        <v>8137</v>
      </c>
      <c r="B451" s="22" t="str">
        <f>INDEX('Plant data'!D:D,MATCH($A451,'Plant data'!$A:$A,0))</f>
        <v>Narón</v>
      </c>
      <c r="C451" s="22" t="str">
        <f>INDEX('Plant data'!E:E,MATCH($A451,'Plant data'!$A:$A,0))</f>
        <v>La Coruña</v>
      </c>
      <c r="D451" s="22" t="str">
        <f>INDEX('Plant data'!F:F,MATCH($A451,'Plant data'!$A:$A,0))</f>
        <v>Spain</v>
      </c>
      <c r="E451" s="22" t="s">
        <v>9322</v>
      </c>
      <c r="F451" s="22" t="s">
        <v>8855</v>
      </c>
      <c r="G451" s="22" t="s">
        <v>8140</v>
      </c>
      <c r="H451" s="22" t="s">
        <v>29</v>
      </c>
      <c r="I451" s="22" t="s">
        <v>30</v>
      </c>
      <c r="J451" s="22" t="s">
        <v>30</v>
      </c>
      <c r="K451" s="22" t="s">
        <v>30</v>
      </c>
      <c r="L451" s="22" t="s">
        <v>30</v>
      </c>
      <c r="M451" s="22" t="s">
        <v>30</v>
      </c>
      <c r="N451" s="22" t="s">
        <v>30</v>
      </c>
      <c r="O451" s="22" t="s">
        <v>30</v>
      </c>
      <c r="P451" s="22">
        <v>700</v>
      </c>
      <c r="Q451" s="22" t="s">
        <v>30</v>
      </c>
      <c r="R451" s="22" t="s">
        <v>2823</v>
      </c>
      <c r="S451" s="14" t="str">
        <f t="shared" ref="S451:S514" si="7">IFERROR(K451+40,"")</f>
        <v/>
      </c>
    </row>
    <row r="452" spans="1:19" ht="14.5" hidden="1" x14ac:dyDescent="0.35">
      <c r="A452" s="22" t="s">
        <v>8141</v>
      </c>
      <c r="B452" s="22" t="str">
        <f>INDEX('Plant data'!D:D,MATCH($A452,'Plant data'!$A:$A,0))</f>
        <v>Zaragoza</v>
      </c>
      <c r="C452" s="22" t="str">
        <f>INDEX('Plant data'!E:E,MATCH($A452,'Plant data'!$A:$A,0))</f>
        <v>Zaragoza</v>
      </c>
      <c r="D452" s="22" t="str">
        <f>INDEX('Plant data'!F:F,MATCH($A452,'Plant data'!$A:$A,0))</f>
        <v>Spain</v>
      </c>
      <c r="E452" s="22" t="s">
        <v>9323</v>
      </c>
      <c r="F452" s="22" t="s">
        <v>8855</v>
      </c>
      <c r="G452" s="24" t="s">
        <v>8144</v>
      </c>
      <c r="H452" s="22" t="s">
        <v>29</v>
      </c>
      <c r="I452" s="22" t="s">
        <v>30</v>
      </c>
      <c r="J452" s="22" t="s">
        <v>30</v>
      </c>
      <c r="K452" s="22" t="s">
        <v>30</v>
      </c>
      <c r="L452" s="22" t="s">
        <v>30</v>
      </c>
      <c r="M452" s="22" t="s">
        <v>30</v>
      </c>
      <c r="N452" s="22" t="s">
        <v>30</v>
      </c>
      <c r="O452" s="22" t="s">
        <v>30</v>
      </c>
      <c r="P452" s="22">
        <v>500</v>
      </c>
      <c r="Q452" s="22" t="s">
        <v>30</v>
      </c>
      <c r="R452" s="22" t="s">
        <v>2823</v>
      </c>
      <c r="S452" s="14" t="str">
        <f t="shared" si="7"/>
        <v/>
      </c>
    </row>
    <row r="453" spans="1:19" ht="14.5" hidden="1" x14ac:dyDescent="0.35">
      <c r="A453" s="22" t="s">
        <v>8149</v>
      </c>
      <c r="B453" s="22" t="str">
        <f>INDEX('Plant data'!D:D,MATCH($A453,'Plant data'!$A:$A,0))</f>
        <v>Basauri</v>
      </c>
      <c r="C453" s="22" t="str">
        <f>INDEX('Plant data'!E:E,MATCH($A453,'Plant data'!$A:$A,0))</f>
        <v>Vizcaya</v>
      </c>
      <c r="D453" s="22" t="str">
        <f>INDEX('Plant data'!F:F,MATCH($A453,'Plant data'!$A:$A,0))</f>
        <v>Spain</v>
      </c>
      <c r="E453" s="22" t="s">
        <v>9324</v>
      </c>
      <c r="F453" s="22" t="s">
        <v>8855</v>
      </c>
      <c r="G453" s="24" t="s">
        <v>8152</v>
      </c>
      <c r="H453" s="22" t="s">
        <v>29</v>
      </c>
      <c r="I453" s="22" t="s">
        <v>30</v>
      </c>
      <c r="J453" s="22" t="s">
        <v>30</v>
      </c>
      <c r="K453" s="22">
        <v>2017</v>
      </c>
      <c r="L453" s="22">
        <v>8</v>
      </c>
      <c r="M453" s="22" t="s">
        <v>30</v>
      </c>
      <c r="N453" s="22" t="s">
        <v>30</v>
      </c>
      <c r="O453" s="22" t="s">
        <v>30</v>
      </c>
      <c r="P453" s="22">
        <v>740</v>
      </c>
      <c r="Q453" s="22">
        <v>130</v>
      </c>
      <c r="R453" s="22" t="s">
        <v>2823</v>
      </c>
      <c r="S453" s="14">
        <f t="shared" si="7"/>
        <v>2057</v>
      </c>
    </row>
    <row r="454" spans="1:19" ht="14.5" hidden="1" x14ac:dyDescent="0.35">
      <c r="A454" s="22" t="s">
        <v>2885</v>
      </c>
      <c r="B454" s="22" t="str">
        <f>INDEX('Plant data'!D:D,MATCH($A454,'Plant data'!$A:$A,0))</f>
        <v>Puertollano</v>
      </c>
      <c r="C454" s="22" t="str">
        <f>INDEX('Plant data'!E:E,MATCH($A454,'Plant data'!$A:$A,0))</f>
        <v>Ciudad Real</v>
      </c>
      <c r="D454" s="22" t="str">
        <f>INDEX('Plant data'!F:F,MATCH($A454,'Plant data'!$A:$A,0))</f>
        <v>Spain</v>
      </c>
      <c r="E454" s="22" t="s">
        <v>9325</v>
      </c>
      <c r="F454" s="22" t="s">
        <v>8855</v>
      </c>
      <c r="G454" s="24" t="s">
        <v>2887</v>
      </c>
      <c r="H454" s="22" t="s">
        <v>313</v>
      </c>
      <c r="I454" s="26">
        <v>45078</v>
      </c>
      <c r="J454" s="22">
        <v>2025</v>
      </c>
      <c r="K454" s="22">
        <v>2029</v>
      </c>
      <c r="L454" s="22"/>
      <c r="M454" s="22" t="s">
        <v>30</v>
      </c>
      <c r="N454" s="22" t="s">
        <v>30</v>
      </c>
      <c r="O454" s="22" t="s">
        <v>30</v>
      </c>
      <c r="P454" s="22">
        <v>1500</v>
      </c>
      <c r="Q454" s="22" t="s">
        <v>30</v>
      </c>
      <c r="R454" s="22" t="s">
        <v>2823</v>
      </c>
      <c r="S454" s="14">
        <f t="shared" si="7"/>
        <v>2069</v>
      </c>
    </row>
    <row r="455" spans="1:19" ht="14.5" hidden="1" x14ac:dyDescent="0.35">
      <c r="A455" s="22" t="s">
        <v>2885</v>
      </c>
      <c r="B455" s="22" t="str">
        <f>INDEX('Plant data'!D:D,MATCH($A455,'Plant data'!$A:$A,0))</f>
        <v>Puertollano</v>
      </c>
      <c r="C455" s="22" t="str">
        <f>INDEX('Plant data'!E:E,MATCH($A455,'Plant data'!$A:$A,0))</f>
        <v>Ciudad Real</v>
      </c>
      <c r="D455" s="22" t="str">
        <f>INDEX('Plant data'!F:F,MATCH($A455,'Plant data'!$A:$A,0))</f>
        <v>Spain</v>
      </c>
      <c r="E455" s="22" t="s">
        <v>9326</v>
      </c>
      <c r="F455" s="22" t="s">
        <v>8871</v>
      </c>
      <c r="G455" s="24" t="s">
        <v>2887</v>
      </c>
      <c r="H455" s="22" t="s">
        <v>313</v>
      </c>
      <c r="I455" s="22" t="s">
        <v>30</v>
      </c>
      <c r="J455" s="22" t="s">
        <v>30</v>
      </c>
      <c r="K455" s="22">
        <v>2030</v>
      </c>
      <c r="L455" s="22"/>
      <c r="M455" s="22" t="s">
        <v>30</v>
      </c>
      <c r="N455" s="22" t="s">
        <v>30</v>
      </c>
      <c r="O455" s="22" t="s">
        <v>30</v>
      </c>
      <c r="P455" s="22">
        <v>1100</v>
      </c>
      <c r="Q455" s="22" t="s">
        <v>30</v>
      </c>
      <c r="R455" s="22" t="s">
        <v>2823</v>
      </c>
      <c r="S455" s="14">
        <f t="shared" si="7"/>
        <v>2070</v>
      </c>
    </row>
    <row r="456" spans="1:19" ht="14.5" hidden="1" x14ac:dyDescent="0.35">
      <c r="A456" s="22" t="s">
        <v>8118</v>
      </c>
      <c r="B456" s="22" t="str">
        <f>INDEX('Plant data'!D:D,MATCH($A456,'Plant data'!$A:$A,0))</f>
        <v>Valle de Trapaga</v>
      </c>
      <c r="C456" s="22" t="str">
        <f>INDEX('Plant data'!E:E,MATCH($A456,'Plant data'!$A:$A,0))</f>
        <v>Vizcaya</v>
      </c>
      <c r="D456" s="22" t="str">
        <f>INDEX('Plant data'!F:F,MATCH($A456,'Plant data'!$A:$A,0))</f>
        <v>Spain</v>
      </c>
      <c r="E456" s="22" t="s">
        <v>9327</v>
      </c>
      <c r="F456" s="22" t="s">
        <v>8855</v>
      </c>
      <c r="G456" s="24" t="s">
        <v>8121</v>
      </c>
      <c r="H456" s="22" t="s">
        <v>29</v>
      </c>
      <c r="I456" s="22" t="s">
        <v>30</v>
      </c>
      <c r="J456" s="22" t="s">
        <v>30</v>
      </c>
      <c r="K456" s="22">
        <v>2023</v>
      </c>
      <c r="L456" s="22">
        <v>2</v>
      </c>
      <c r="M456" s="22" t="s">
        <v>30</v>
      </c>
      <c r="N456" s="22" t="s">
        <v>30</v>
      </c>
      <c r="O456" s="22" t="s">
        <v>30</v>
      </c>
      <c r="P456" s="22">
        <v>1000</v>
      </c>
      <c r="Q456" s="22" t="s">
        <v>30</v>
      </c>
      <c r="R456" s="22" t="s">
        <v>2823</v>
      </c>
      <c r="S456" s="14">
        <f t="shared" si="7"/>
        <v>2063</v>
      </c>
    </row>
    <row r="457" spans="1:19" ht="14.5" hidden="1" x14ac:dyDescent="0.35">
      <c r="A457" s="22" t="s">
        <v>1821</v>
      </c>
      <c r="B457" s="22" t="str">
        <f>INDEX('Plant data'!D:D,MATCH($A457,'Plant data'!$A:$A,0))</f>
        <v>Raahe</v>
      </c>
      <c r="C457" s="22" t="str">
        <f>INDEX('Plant data'!E:E,MATCH($A457,'Plant data'!$A:$A,0))</f>
        <v>North Ostrobothnia</v>
      </c>
      <c r="D457" s="22" t="str">
        <f>INDEX('Plant data'!F:F,MATCH($A457,'Plant data'!$A:$A,0))</f>
        <v>Finland</v>
      </c>
      <c r="E457" s="22" t="s">
        <v>9328</v>
      </c>
      <c r="F457" s="22" t="s">
        <v>8855</v>
      </c>
      <c r="G457" s="24" t="s">
        <v>1823</v>
      </c>
      <c r="H457" s="22" t="s">
        <v>313</v>
      </c>
      <c r="I457" s="22" t="s">
        <v>30</v>
      </c>
      <c r="J457" s="22" t="s">
        <v>30</v>
      </c>
      <c r="K457" s="22" t="s">
        <v>30</v>
      </c>
      <c r="L457" s="22" t="s">
        <v>30</v>
      </c>
      <c r="M457" s="22" t="s">
        <v>30</v>
      </c>
      <c r="N457" s="22" t="s">
        <v>30</v>
      </c>
      <c r="O457" s="22" t="s">
        <v>30</v>
      </c>
      <c r="P457" s="22">
        <v>2600</v>
      </c>
      <c r="Q457" s="22" t="s">
        <v>30</v>
      </c>
      <c r="R457" s="22" t="s">
        <v>2823</v>
      </c>
      <c r="S457" s="14" t="str">
        <f t="shared" si="7"/>
        <v/>
      </c>
    </row>
    <row r="458" spans="1:19" ht="14.5" hidden="1" x14ac:dyDescent="0.35">
      <c r="A458" s="22" t="s">
        <v>6613</v>
      </c>
      <c r="B458" s="22" t="str">
        <f>INDEX('Plant data'!D:D,MATCH($A458,'Plant data'!$A:$A,0))</f>
        <v>Tornio</v>
      </c>
      <c r="C458" s="22" t="str">
        <f>INDEX('Plant data'!E:E,MATCH($A458,'Plant data'!$A:$A,0))</f>
        <v>Lapland</v>
      </c>
      <c r="D458" s="22" t="str">
        <f>INDEX('Plant data'!F:F,MATCH($A458,'Plant data'!$A:$A,0))</f>
        <v>Finland</v>
      </c>
      <c r="E458" s="22" t="s">
        <v>9329</v>
      </c>
      <c r="F458" s="22" t="s">
        <v>8855</v>
      </c>
      <c r="G458" s="24" t="s">
        <v>6616</v>
      </c>
      <c r="H458" s="22" t="s">
        <v>29</v>
      </c>
      <c r="I458" s="22" t="s">
        <v>30</v>
      </c>
      <c r="J458" s="22" t="s">
        <v>30</v>
      </c>
      <c r="K458" s="22" t="s">
        <v>30</v>
      </c>
      <c r="L458" s="22" t="s">
        <v>30</v>
      </c>
      <c r="M458" s="22" t="s">
        <v>30</v>
      </c>
      <c r="N458" s="22" t="s">
        <v>30</v>
      </c>
      <c r="O458" s="22" t="s">
        <v>30</v>
      </c>
      <c r="P458" s="22">
        <v>600</v>
      </c>
      <c r="Q458" s="22" t="s">
        <v>30</v>
      </c>
      <c r="R458" s="22" t="s">
        <v>2823</v>
      </c>
      <c r="S458" s="14" t="str">
        <f t="shared" si="7"/>
        <v/>
      </c>
    </row>
    <row r="459" spans="1:19" ht="14.5" hidden="1" x14ac:dyDescent="0.35">
      <c r="A459" s="22" t="s">
        <v>6613</v>
      </c>
      <c r="B459" s="22" t="str">
        <f>INDEX('Plant data'!D:D,MATCH($A459,'Plant data'!$A:$A,0))</f>
        <v>Tornio</v>
      </c>
      <c r="C459" s="22" t="str">
        <f>INDEX('Plant data'!E:E,MATCH($A459,'Plant data'!$A:$A,0))</f>
        <v>Lapland</v>
      </c>
      <c r="D459" s="22" t="str">
        <f>INDEX('Plant data'!F:F,MATCH($A459,'Plant data'!$A:$A,0))</f>
        <v>Finland</v>
      </c>
      <c r="E459" s="22" t="s">
        <v>9330</v>
      </c>
      <c r="F459" s="22" t="s">
        <v>8871</v>
      </c>
      <c r="G459" s="24" t="s">
        <v>6616</v>
      </c>
      <c r="H459" s="22" t="s">
        <v>29</v>
      </c>
      <c r="I459" s="22" t="s">
        <v>30</v>
      </c>
      <c r="J459" s="22" t="s">
        <v>30</v>
      </c>
      <c r="K459" s="22" t="s">
        <v>30</v>
      </c>
      <c r="L459" s="22" t="s">
        <v>30</v>
      </c>
      <c r="M459" s="22" t="s">
        <v>30</v>
      </c>
      <c r="N459" s="22" t="s">
        <v>30</v>
      </c>
      <c r="O459" s="22" t="s">
        <v>30</v>
      </c>
      <c r="P459" s="22">
        <v>600</v>
      </c>
      <c r="Q459" s="22" t="s">
        <v>30</v>
      </c>
      <c r="R459" s="22" t="s">
        <v>2823</v>
      </c>
      <c r="S459" s="14" t="str">
        <f t="shared" si="7"/>
        <v/>
      </c>
    </row>
    <row r="460" spans="1:19" ht="14.5" hidden="1" x14ac:dyDescent="0.35">
      <c r="A460" s="22" t="s">
        <v>6618</v>
      </c>
      <c r="B460" s="22" t="str">
        <f>INDEX('Plant data'!D:D,MATCH($A460,'Plant data'!$A:$A,0))</f>
        <v>Terästehtaantie</v>
      </c>
      <c r="C460" s="22" t="str">
        <f>INDEX('Plant data'!E:E,MATCH($A460,'Plant data'!$A:$A,0))</f>
        <v>Imatra</v>
      </c>
      <c r="D460" s="22" t="str">
        <f>INDEX('Plant data'!F:F,MATCH($A460,'Plant data'!$A:$A,0))</f>
        <v>Finland</v>
      </c>
      <c r="E460" s="22" t="s">
        <v>9331</v>
      </c>
      <c r="F460" s="22" t="s">
        <v>8855</v>
      </c>
      <c r="G460" s="24" t="s">
        <v>6621</v>
      </c>
      <c r="H460" s="22" t="s">
        <v>29</v>
      </c>
      <c r="I460" s="22" t="s">
        <v>30</v>
      </c>
      <c r="J460" s="22" t="s">
        <v>30</v>
      </c>
      <c r="K460" s="22" t="s">
        <v>30</v>
      </c>
      <c r="L460" s="22" t="s">
        <v>30</v>
      </c>
      <c r="M460" s="22" t="s">
        <v>30</v>
      </c>
      <c r="N460" s="22" t="s">
        <v>30</v>
      </c>
      <c r="O460" s="22" t="s">
        <v>30</v>
      </c>
      <c r="P460" s="22">
        <v>575</v>
      </c>
      <c r="Q460" s="22">
        <v>75</v>
      </c>
      <c r="R460" s="22" t="s">
        <v>2823</v>
      </c>
      <c r="S460" s="14" t="str">
        <f t="shared" si="7"/>
        <v/>
      </c>
    </row>
    <row r="461" spans="1:19" ht="14.5" hidden="1" x14ac:dyDescent="0.35">
      <c r="A461" s="22" t="s">
        <v>2889</v>
      </c>
      <c r="B461" s="22" t="str">
        <f>INDEX('Plant data'!D:D,MATCH($A461,'Plant data'!$A:$A,0))</f>
        <v>Inkoo</v>
      </c>
      <c r="C461" s="22" t="str">
        <f>INDEX('Plant data'!E:E,MATCH($A461,'Plant data'!$A:$A,0))</f>
        <v>Uusimaa</v>
      </c>
      <c r="D461" s="22" t="str">
        <f>INDEX('Plant data'!F:F,MATCH($A461,'Plant data'!$A:$A,0))</f>
        <v>Finland</v>
      </c>
      <c r="E461" s="22" t="s">
        <v>9332</v>
      </c>
      <c r="F461" s="22" t="s">
        <v>8855</v>
      </c>
      <c r="G461" s="24" t="s">
        <v>2891</v>
      </c>
      <c r="H461" s="22" t="s">
        <v>313</v>
      </c>
      <c r="I461" s="27">
        <v>44850</v>
      </c>
      <c r="J461" s="22" t="s">
        <v>30</v>
      </c>
      <c r="K461" s="22">
        <v>2026</v>
      </c>
      <c r="L461" s="22"/>
      <c r="M461" s="22" t="s">
        <v>30</v>
      </c>
      <c r="N461" s="22" t="s">
        <v>30</v>
      </c>
      <c r="O461" s="22" t="s">
        <v>30</v>
      </c>
      <c r="P461" s="22">
        <v>2500</v>
      </c>
      <c r="Q461" s="22" t="s">
        <v>30</v>
      </c>
      <c r="R461" s="22" t="s">
        <v>2823</v>
      </c>
      <c r="S461" s="14">
        <f t="shared" si="7"/>
        <v>2066</v>
      </c>
    </row>
    <row r="462" spans="1:19" ht="14.5" hidden="1" x14ac:dyDescent="0.35">
      <c r="A462" s="22" t="s">
        <v>1825</v>
      </c>
      <c r="B462" s="22" t="str">
        <f>INDEX('Plant data'!D:D,MATCH($A462,'Plant data'!$A:$A,0))</f>
        <v>Dunkerque</v>
      </c>
      <c r="C462" s="22" t="str">
        <f>INDEX('Plant data'!E:E,MATCH($A462,'Plant data'!$A:$A,0))</f>
        <v>Haus-de-France</v>
      </c>
      <c r="D462" s="22" t="str">
        <f>INDEX('Plant data'!F:F,MATCH($A462,'Plant data'!$A:$A,0))</f>
        <v>France</v>
      </c>
      <c r="E462" s="22" t="s">
        <v>9333</v>
      </c>
      <c r="F462" s="22" t="s">
        <v>8855</v>
      </c>
      <c r="G462" s="24" t="s">
        <v>1827</v>
      </c>
      <c r="H462" s="22" t="s">
        <v>313</v>
      </c>
      <c r="I462" s="22">
        <v>2022</v>
      </c>
      <c r="J462" s="22" t="s">
        <v>30</v>
      </c>
      <c r="K462" s="22">
        <v>2028</v>
      </c>
      <c r="L462" s="22"/>
      <c r="M462" s="22" t="s">
        <v>30</v>
      </c>
      <c r="N462" s="22" t="s">
        <v>30</v>
      </c>
      <c r="O462" s="22" t="s">
        <v>30</v>
      </c>
      <c r="P462" s="22">
        <v>2250</v>
      </c>
      <c r="Q462" s="22" t="s">
        <v>30</v>
      </c>
      <c r="R462" s="22" t="s">
        <v>2823</v>
      </c>
      <c r="S462" s="14">
        <f t="shared" si="7"/>
        <v>2068</v>
      </c>
    </row>
    <row r="463" spans="1:19" ht="14.5" hidden="1" x14ac:dyDescent="0.35">
      <c r="A463" s="22" t="s">
        <v>1825</v>
      </c>
      <c r="B463" s="22" t="str">
        <f>INDEX('Plant data'!D:D,MATCH($A463,'Plant data'!$A:$A,0))</f>
        <v>Dunkerque</v>
      </c>
      <c r="C463" s="22" t="str">
        <f>INDEX('Plant data'!E:E,MATCH($A463,'Plant data'!$A:$A,0))</f>
        <v>Haus-de-France</v>
      </c>
      <c r="D463" s="22" t="str">
        <f>INDEX('Plant data'!F:F,MATCH($A463,'Plant data'!$A:$A,0))</f>
        <v>France</v>
      </c>
      <c r="E463" s="22" t="s">
        <v>9334</v>
      </c>
      <c r="F463" s="22" t="s">
        <v>8871</v>
      </c>
      <c r="G463" s="24" t="s">
        <v>1827</v>
      </c>
      <c r="H463" s="22" t="s">
        <v>64</v>
      </c>
      <c r="I463" s="22">
        <v>2022</v>
      </c>
      <c r="J463" s="22" t="s">
        <v>30</v>
      </c>
      <c r="K463" s="22" t="s">
        <v>30</v>
      </c>
      <c r="L463" s="22" t="s">
        <v>30</v>
      </c>
      <c r="M463" s="22" t="s">
        <v>30</v>
      </c>
      <c r="N463" s="22" t="s">
        <v>30</v>
      </c>
      <c r="O463" s="26">
        <v>45839</v>
      </c>
      <c r="P463" s="22">
        <v>2250</v>
      </c>
      <c r="Q463" s="22" t="s">
        <v>30</v>
      </c>
      <c r="R463" s="22" t="s">
        <v>2823</v>
      </c>
      <c r="S463" s="14" t="str">
        <f t="shared" si="7"/>
        <v/>
      </c>
    </row>
    <row r="464" spans="1:19" ht="14.5" hidden="1" x14ac:dyDescent="0.35">
      <c r="A464" s="22" t="s">
        <v>1830</v>
      </c>
      <c r="B464" s="22" t="str">
        <f>INDEX('Plant data'!D:D,MATCH($A464,'Plant data'!$A:$A,0))</f>
        <v>Fos-Sur-Mer</v>
      </c>
      <c r="C464" s="22" t="str">
        <f>INDEX('Plant data'!E:E,MATCH($A464,'Plant data'!$A:$A,0))</f>
        <v>Provence-Alpes-Côte d'Azur</v>
      </c>
      <c r="D464" s="22" t="str">
        <f>INDEX('Plant data'!F:F,MATCH($A464,'Plant data'!$A:$A,0))</f>
        <v>France</v>
      </c>
      <c r="E464" s="22" t="s">
        <v>9335</v>
      </c>
      <c r="F464" s="22" t="s">
        <v>8855</v>
      </c>
      <c r="G464" s="22" t="s">
        <v>1832</v>
      </c>
      <c r="H464" s="22" t="s">
        <v>313</v>
      </c>
      <c r="I464" s="26">
        <v>44593</v>
      </c>
      <c r="J464" s="22" t="s">
        <v>30</v>
      </c>
      <c r="K464" s="22">
        <v>2027</v>
      </c>
      <c r="L464" s="22"/>
      <c r="M464" s="22" t="s">
        <v>30</v>
      </c>
      <c r="N464" s="22" t="s">
        <v>30</v>
      </c>
      <c r="O464" s="22" t="s">
        <v>30</v>
      </c>
      <c r="P464" s="22">
        <v>2000</v>
      </c>
      <c r="Q464" s="22" t="s">
        <v>30</v>
      </c>
      <c r="R464" s="22" t="s">
        <v>2823</v>
      </c>
      <c r="S464" s="14">
        <f t="shared" si="7"/>
        <v>2067</v>
      </c>
    </row>
    <row r="465" spans="1:19" ht="14.5" hidden="1" x14ac:dyDescent="0.35">
      <c r="A465" s="22" t="s">
        <v>6633</v>
      </c>
      <c r="B465" s="22" t="str">
        <f>INDEX('Plant data'!D:D,MATCH($A465,'Plant data'!$A:$A,0))</f>
        <v>Boucau</v>
      </c>
      <c r="C465" s="22" t="str">
        <f>INDEX('Plant data'!E:E,MATCH($A465,'Plant data'!$A:$A,0))</f>
        <v>Nouvelle-Aquitaine</v>
      </c>
      <c r="D465" s="22" t="str">
        <f>INDEX('Plant data'!F:F,MATCH($A465,'Plant data'!$A:$A,0))</f>
        <v>France</v>
      </c>
      <c r="E465" s="22" t="s">
        <v>9336</v>
      </c>
      <c r="F465" s="22" t="s">
        <v>8855</v>
      </c>
      <c r="G465" s="24" t="s">
        <v>6636</v>
      </c>
      <c r="H465" s="22" t="s">
        <v>29</v>
      </c>
      <c r="I465" s="22" t="s">
        <v>30</v>
      </c>
      <c r="J465" s="22" t="s">
        <v>30</v>
      </c>
      <c r="K465" s="22">
        <v>1996</v>
      </c>
      <c r="L465" s="22">
        <v>29</v>
      </c>
      <c r="M465" s="22" t="s">
        <v>30</v>
      </c>
      <c r="N465" s="22" t="s">
        <v>30</v>
      </c>
      <c r="O465" s="22" t="s">
        <v>30</v>
      </c>
      <c r="P465" s="22">
        <v>1200</v>
      </c>
      <c r="Q465" s="22">
        <v>150</v>
      </c>
      <c r="R465" s="22" t="s">
        <v>2823</v>
      </c>
      <c r="S465" s="14">
        <f t="shared" si="7"/>
        <v>2036</v>
      </c>
    </row>
    <row r="466" spans="1:19" ht="14.5" hidden="1" x14ac:dyDescent="0.35">
      <c r="A466" s="22" t="s">
        <v>6639</v>
      </c>
      <c r="B466" s="22" t="str">
        <f>INDEX('Plant data'!D:D,MATCH($A466,'Plant data'!$A:$A,0))</f>
        <v>Trith-Saint-Léger</v>
      </c>
      <c r="C466" s="22" t="str">
        <f>INDEX('Plant data'!E:E,MATCH($A466,'Plant data'!$A:$A,0))</f>
        <v>Hauts-de-France</v>
      </c>
      <c r="D466" s="22" t="str">
        <f>INDEX('Plant data'!F:F,MATCH($A466,'Plant data'!$A:$A,0))</f>
        <v>France</v>
      </c>
      <c r="E466" s="22" t="s">
        <v>9337</v>
      </c>
      <c r="F466" s="22" t="s">
        <v>8855</v>
      </c>
      <c r="G466" s="22" t="s">
        <v>6642</v>
      </c>
      <c r="H466" s="22" t="s">
        <v>29</v>
      </c>
      <c r="I466" s="22" t="s">
        <v>30</v>
      </c>
      <c r="J466" s="22" t="s">
        <v>30</v>
      </c>
      <c r="K466" s="22">
        <v>2001</v>
      </c>
      <c r="L466" s="22">
        <v>24</v>
      </c>
      <c r="M466" s="22" t="s">
        <v>30</v>
      </c>
      <c r="N466" s="22" t="s">
        <v>30</v>
      </c>
      <c r="O466" s="22" t="s">
        <v>30</v>
      </c>
      <c r="P466" s="22">
        <v>820</v>
      </c>
      <c r="Q466" s="22">
        <v>105</v>
      </c>
      <c r="R466" s="22" t="s">
        <v>2823</v>
      </c>
      <c r="S466" s="14">
        <f t="shared" si="7"/>
        <v>2041</v>
      </c>
    </row>
    <row r="467" spans="1:19" ht="14.5" hidden="1" x14ac:dyDescent="0.35">
      <c r="A467" s="22" t="s">
        <v>6664</v>
      </c>
      <c r="B467" s="22" t="str">
        <f>INDEX('Plant data'!D:D,MATCH($A467,'Plant data'!$A:$A,0))</f>
        <v>Saint-Saulve</v>
      </c>
      <c r="C467" s="22" t="str">
        <f>INDEX('Plant data'!E:E,MATCH($A467,'Plant data'!$A:$A,0))</f>
        <v>Hauts-de-France</v>
      </c>
      <c r="D467" s="22" t="str">
        <f>INDEX('Plant data'!F:F,MATCH($A467,'Plant data'!$A:$A,0))</f>
        <v>France</v>
      </c>
      <c r="E467" s="22" t="s">
        <v>9338</v>
      </c>
      <c r="F467" s="22" t="s">
        <v>8855</v>
      </c>
      <c r="G467" s="24" t="s">
        <v>6667</v>
      </c>
      <c r="H467" s="22" t="s">
        <v>29</v>
      </c>
      <c r="I467" s="22" t="s">
        <v>30</v>
      </c>
      <c r="J467" s="22" t="s">
        <v>30</v>
      </c>
      <c r="K467" s="22" t="s">
        <v>30</v>
      </c>
      <c r="L467" s="22" t="s">
        <v>30</v>
      </c>
      <c r="M467" s="22" t="s">
        <v>30</v>
      </c>
      <c r="N467" s="22" t="s">
        <v>30</v>
      </c>
      <c r="O467" s="22" t="s">
        <v>30</v>
      </c>
      <c r="P467" s="22">
        <v>730</v>
      </c>
      <c r="Q467" s="22">
        <v>90</v>
      </c>
      <c r="R467" s="22" t="s">
        <v>2823</v>
      </c>
      <c r="S467" s="14" t="str">
        <f t="shared" si="7"/>
        <v/>
      </c>
    </row>
    <row r="468" spans="1:19" ht="14.5" hidden="1" x14ac:dyDescent="0.35">
      <c r="A468" s="22" t="s">
        <v>6656</v>
      </c>
      <c r="B468" s="22" t="str">
        <f>INDEX('Plant data'!D:D,MATCH($A468,'Plant data'!$A:$A,0))</f>
        <v>Montereau-Fault-Yonne</v>
      </c>
      <c r="C468" s="22" t="str">
        <f>INDEX('Plant data'!E:E,MATCH($A468,'Plant data'!$A:$A,0))</f>
        <v>Île-de-France</v>
      </c>
      <c r="D468" s="22" t="str">
        <f>INDEX('Plant data'!F:F,MATCH($A468,'Plant data'!$A:$A,0))</f>
        <v>France</v>
      </c>
      <c r="E468" s="22" t="s">
        <v>9339</v>
      </c>
      <c r="F468" s="22" t="s">
        <v>8855</v>
      </c>
      <c r="G468" s="24" t="s">
        <v>6659</v>
      </c>
      <c r="H468" s="22" t="s">
        <v>29</v>
      </c>
      <c r="I468" s="22" t="s">
        <v>30</v>
      </c>
      <c r="J468" s="22" t="s">
        <v>30</v>
      </c>
      <c r="K468" s="22">
        <v>1973</v>
      </c>
      <c r="L468" s="22">
        <v>52</v>
      </c>
      <c r="M468" s="22" t="s">
        <v>30</v>
      </c>
      <c r="N468" s="22" t="s">
        <v>30</v>
      </c>
      <c r="O468" s="22" t="s">
        <v>30</v>
      </c>
      <c r="P468" s="22">
        <v>720</v>
      </c>
      <c r="Q468" s="22">
        <v>100</v>
      </c>
      <c r="R468" s="22" t="s">
        <v>2823</v>
      </c>
      <c r="S468" s="14">
        <f t="shared" si="7"/>
        <v>2013</v>
      </c>
    </row>
    <row r="469" spans="1:19" ht="14.5" hidden="1" x14ac:dyDescent="0.35">
      <c r="A469" s="22" t="s">
        <v>6660</v>
      </c>
      <c r="B469" s="22" t="str">
        <f>INDEX('Plant data'!D:D,MATCH($A469,'Plant data'!$A:$A,0))</f>
        <v>Neuves-Maisons</v>
      </c>
      <c r="C469" s="22" t="str">
        <f>INDEX('Plant data'!E:E,MATCH($A469,'Plant data'!$A:$A,0))</f>
        <v>Grand Est</v>
      </c>
      <c r="D469" s="22" t="str">
        <f>INDEX('Plant data'!F:F,MATCH($A469,'Plant data'!$A:$A,0))</f>
        <v>France</v>
      </c>
      <c r="E469" s="22" t="s">
        <v>9340</v>
      </c>
      <c r="F469" s="22" t="s">
        <v>8855</v>
      </c>
      <c r="G469" s="24" t="s">
        <v>6663</v>
      </c>
      <c r="H469" s="22" t="s">
        <v>29</v>
      </c>
      <c r="I469" s="22" t="s">
        <v>30</v>
      </c>
      <c r="J469" s="22" t="s">
        <v>30</v>
      </c>
      <c r="K469" s="22" t="s">
        <v>30</v>
      </c>
      <c r="L469" s="22" t="s">
        <v>30</v>
      </c>
      <c r="M469" s="22" t="s">
        <v>30</v>
      </c>
      <c r="N469" s="22" t="s">
        <v>30</v>
      </c>
      <c r="O469" s="22" t="s">
        <v>30</v>
      </c>
      <c r="P469" s="22">
        <v>850</v>
      </c>
      <c r="Q469" s="22">
        <v>150</v>
      </c>
      <c r="R469" s="22" t="s">
        <v>2823</v>
      </c>
      <c r="S469" s="14" t="str">
        <f t="shared" si="7"/>
        <v/>
      </c>
    </row>
    <row r="470" spans="1:19" ht="14.5" hidden="1" x14ac:dyDescent="0.35">
      <c r="A470" s="22" t="s">
        <v>6652</v>
      </c>
      <c r="B470" s="22" t="str">
        <f>INDEX('Plant data'!D:D,MATCH($A470,'Plant data'!$A:$A,0))</f>
        <v>Bonnieres Sur Seine</v>
      </c>
      <c r="C470" s="22" t="str">
        <f>INDEX('Plant data'!E:E,MATCH($A470,'Plant data'!$A:$A,0))</f>
        <v>Île-de-France</v>
      </c>
      <c r="D470" s="22" t="str">
        <f>INDEX('Plant data'!F:F,MATCH($A470,'Plant data'!$A:$A,0))</f>
        <v>France</v>
      </c>
      <c r="E470" s="22" t="s">
        <v>9341</v>
      </c>
      <c r="F470" s="22" t="s">
        <v>8855</v>
      </c>
      <c r="G470" s="24" t="s">
        <v>6655</v>
      </c>
      <c r="H470" s="22" t="s">
        <v>29</v>
      </c>
      <c r="I470" s="22" t="s">
        <v>30</v>
      </c>
      <c r="J470" s="22" t="s">
        <v>30</v>
      </c>
      <c r="K470" s="22" t="s">
        <v>30</v>
      </c>
      <c r="L470" s="22" t="s">
        <v>30</v>
      </c>
      <c r="M470" s="22" t="s">
        <v>30</v>
      </c>
      <c r="N470" s="22" t="s">
        <v>30</v>
      </c>
      <c r="O470" s="22" t="s">
        <v>30</v>
      </c>
      <c r="P470" s="22">
        <v>550</v>
      </c>
      <c r="Q470" s="22">
        <v>74</v>
      </c>
      <c r="R470" s="22" t="s">
        <v>2823</v>
      </c>
      <c r="S470" s="14" t="str">
        <f t="shared" si="7"/>
        <v/>
      </c>
    </row>
    <row r="471" spans="1:19" ht="14.5" hidden="1" x14ac:dyDescent="0.35">
      <c r="A471" s="22" t="s">
        <v>6648</v>
      </c>
      <c r="B471" s="22" t="str">
        <f>INDEX('Plant data'!D:D,MATCH($A471,'Plant data'!$A:$A,0))</f>
        <v>Gargenville</v>
      </c>
      <c r="C471" s="22" t="str">
        <f>INDEX('Plant data'!E:E,MATCH($A471,'Plant data'!$A:$A,0))</f>
        <v>Île-de-France</v>
      </c>
      <c r="D471" s="22" t="str">
        <f>INDEX('Plant data'!F:F,MATCH($A471,'Plant data'!$A:$A,0))</f>
        <v>France</v>
      </c>
      <c r="E471" s="22" t="s">
        <v>9342</v>
      </c>
      <c r="F471" s="22" t="s">
        <v>8855</v>
      </c>
      <c r="G471" s="24" t="s">
        <v>6651</v>
      </c>
      <c r="H471" s="22" t="s">
        <v>29</v>
      </c>
      <c r="I471" s="22" t="s">
        <v>30</v>
      </c>
      <c r="J471" s="22" t="s">
        <v>30</v>
      </c>
      <c r="K471" s="22" t="s">
        <v>30</v>
      </c>
      <c r="L471" s="22" t="s">
        <v>30</v>
      </c>
      <c r="M471" s="22" t="s">
        <v>30</v>
      </c>
      <c r="N471" s="22" t="s">
        <v>30</v>
      </c>
      <c r="O471" s="22" t="s">
        <v>30</v>
      </c>
      <c r="P471" s="22">
        <v>700</v>
      </c>
      <c r="Q471" s="22">
        <v>75</v>
      </c>
      <c r="R471" s="22" t="s">
        <v>2823</v>
      </c>
      <c r="S471" s="14" t="str">
        <f t="shared" si="7"/>
        <v/>
      </c>
    </row>
    <row r="472" spans="1:19" ht="14.5" hidden="1" x14ac:dyDescent="0.35">
      <c r="A472" s="22" t="s">
        <v>1840</v>
      </c>
      <c r="B472" s="22" t="str">
        <f>INDEX('Plant data'!D:D,MATCH($A472,'Plant data'!$A:$A,0))</f>
        <v>Port Talbot</v>
      </c>
      <c r="C472" s="22" t="str">
        <f>INDEX('Plant data'!E:E,MATCH($A472,'Plant data'!$A:$A,0))</f>
        <v>Wales</v>
      </c>
      <c r="D472" s="22" t="str">
        <f>INDEX('Plant data'!F:F,MATCH($A472,'Plant data'!$A:$A,0))</f>
        <v>United Kingdom</v>
      </c>
      <c r="E472" s="22" t="s">
        <v>9343</v>
      </c>
      <c r="F472" s="22" t="s">
        <v>8855</v>
      </c>
      <c r="G472" s="24" t="s">
        <v>1842</v>
      </c>
      <c r="H472" s="22" t="s">
        <v>224</v>
      </c>
      <c r="I472" s="22">
        <v>2023</v>
      </c>
      <c r="J472" s="26">
        <v>45839</v>
      </c>
      <c r="K472" s="22">
        <v>2027</v>
      </c>
      <c r="L472" s="22"/>
      <c r="M472" s="22" t="s">
        <v>30</v>
      </c>
      <c r="N472" s="22" t="s">
        <v>30</v>
      </c>
      <c r="O472" s="22" t="s">
        <v>30</v>
      </c>
      <c r="P472" s="22">
        <v>3200</v>
      </c>
      <c r="Q472" s="22">
        <v>450</v>
      </c>
      <c r="R472" s="22" t="s">
        <v>2823</v>
      </c>
      <c r="S472" s="14">
        <f t="shared" si="7"/>
        <v>2067</v>
      </c>
    </row>
    <row r="473" spans="1:19" ht="14.5" hidden="1" x14ac:dyDescent="0.35">
      <c r="A473" s="22" t="s">
        <v>1844</v>
      </c>
      <c r="B473" s="22" t="str">
        <f>INDEX('Plant data'!D:D,MATCH($A473,'Plant data'!$A:$A,0))</f>
        <v>North Lincolnshire</v>
      </c>
      <c r="C473" s="22" t="str">
        <f>INDEX('Plant data'!E:E,MATCH($A473,'Plant data'!$A:$A,0))</f>
        <v>England</v>
      </c>
      <c r="D473" s="22" t="str">
        <f>INDEX('Plant data'!F:F,MATCH($A473,'Plant data'!$A:$A,0))</f>
        <v>United Kingdom</v>
      </c>
      <c r="E473" s="22" t="s">
        <v>9344</v>
      </c>
      <c r="F473" s="22" t="s">
        <v>8855</v>
      </c>
      <c r="G473" s="24" t="s">
        <v>1847</v>
      </c>
      <c r="H473" s="22" t="s">
        <v>64</v>
      </c>
      <c r="I473" s="28">
        <v>44470</v>
      </c>
      <c r="J473" s="22" t="s">
        <v>30</v>
      </c>
      <c r="K473" s="22" t="s">
        <v>30</v>
      </c>
      <c r="L473" s="22" t="s">
        <v>30</v>
      </c>
      <c r="M473" s="22" t="s">
        <v>30</v>
      </c>
      <c r="N473" s="22" t="s">
        <v>30</v>
      </c>
      <c r="O473" s="26">
        <v>45748</v>
      </c>
      <c r="P473" s="22">
        <v>1000</v>
      </c>
      <c r="Q473" s="22">
        <v>130</v>
      </c>
      <c r="R473" s="22" t="s">
        <v>30</v>
      </c>
      <c r="S473" s="14" t="str">
        <f t="shared" si="7"/>
        <v/>
      </c>
    </row>
    <row r="474" spans="1:19" ht="14.5" hidden="1" x14ac:dyDescent="0.35">
      <c r="A474" s="22" t="s">
        <v>8448</v>
      </c>
      <c r="B474" s="22" t="str">
        <f>INDEX('Plant data'!D:D,MATCH($A474,'Plant data'!$A:$A,0))</f>
        <v>Cardiff</v>
      </c>
      <c r="C474" s="22" t="str">
        <f>INDEX('Plant data'!E:E,MATCH($A474,'Plant data'!$A:$A,0))</f>
        <v>Wales</v>
      </c>
      <c r="D474" s="22" t="str">
        <f>INDEX('Plant data'!F:F,MATCH($A474,'Plant data'!$A:$A,0))</f>
        <v>United Kingdom</v>
      </c>
      <c r="E474" s="22" t="s">
        <v>9345</v>
      </c>
      <c r="F474" s="22" t="s">
        <v>8855</v>
      </c>
      <c r="G474" s="24" t="s">
        <v>8450</v>
      </c>
      <c r="H474" s="22" t="s">
        <v>29</v>
      </c>
      <c r="I474" s="22" t="s">
        <v>30</v>
      </c>
      <c r="J474" s="22" t="s">
        <v>30</v>
      </c>
      <c r="K474" s="22" t="s">
        <v>30</v>
      </c>
      <c r="L474" s="22" t="s">
        <v>30</v>
      </c>
      <c r="M474" s="22" t="s">
        <v>30</v>
      </c>
      <c r="N474" s="22" t="s">
        <v>30</v>
      </c>
      <c r="O474" s="22" t="s">
        <v>30</v>
      </c>
      <c r="P474" s="22">
        <v>1200</v>
      </c>
      <c r="Q474" s="22" t="s">
        <v>30</v>
      </c>
      <c r="R474" s="22" t="s">
        <v>2823</v>
      </c>
      <c r="S474" s="14" t="str">
        <f t="shared" si="7"/>
        <v/>
      </c>
    </row>
    <row r="475" spans="1:19" ht="14.5" hidden="1" x14ac:dyDescent="0.35">
      <c r="A475" s="22" t="s">
        <v>8441</v>
      </c>
      <c r="B475" s="22" t="str">
        <f>INDEX('Plant data'!D:D,MATCH($A475,'Plant data'!$A:$A,0))</f>
        <v>Rotherham</v>
      </c>
      <c r="C475" s="22" t="str">
        <f>INDEX('Plant data'!E:E,MATCH($A475,'Plant data'!$A:$A,0))</f>
        <v>England</v>
      </c>
      <c r="D475" s="22" t="str">
        <f>INDEX('Plant data'!F:F,MATCH($A475,'Plant data'!$A:$A,0))</f>
        <v>United Kingdom</v>
      </c>
      <c r="E475" s="22" t="s">
        <v>9346</v>
      </c>
      <c r="F475" s="22" t="s">
        <v>8855</v>
      </c>
      <c r="G475" s="24" t="s">
        <v>8443</v>
      </c>
      <c r="H475" s="22" t="s">
        <v>29</v>
      </c>
      <c r="I475" s="22" t="s">
        <v>30</v>
      </c>
      <c r="J475" s="22" t="s">
        <v>30</v>
      </c>
      <c r="K475" s="22" t="s">
        <v>30</v>
      </c>
      <c r="L475" s="22" t="s">
        <v>30</v>
      </c>
      <c r="M475" s="22" t="s">
        <v>30</v>
      </c>
      <c r="N475" s="22" t="s">
        <v>30</v>
      </c>
      <c r="O475" s="22" t="s">
        <v>30</v>
      </c>
      <c r="P475" s="22">
        <v>610</v>
      </c>
      <c r="Q475" s="22" t="s">
        <v>30</v>
      </c>
      <c r="R475" s="22" t="s">
        <v>2823</v>
      </c>
      <c r="S475" s="14" t="str">
        <f t="shared" si="7"/>
        <v/>
      </c>
    </row>
    <row r="476" spans="1:19" ht="14.5" hidden="1" x14ac:dyDescent="0.35">
      <c r="A476" s="22" t="s">
        <v>8441</v>
      </c>
      <c r="B476" s="22" t="str">
        <f>INDEX('Plant data'!D:D,MATCH($A476,'Plant data'!$A:$A,0))</f>
        <v>Rotherham</v>
      </c>
      <c r="C476" s="22" t="str">
        <f>INDEX('Plant data'!E:E,MATCH($A476,'Plant data'!$A:$A,0))</f>
        <v>England</v>
      </c>
      <c r="D476" s="22" t="str">
        <f>INDEX('Plant data'!F:F,MATCH($A476,'Plant data'!$A:$A,0))</f>
        <v>United Kingdom</v>
      </c>
      <c r="E476" s="22" t="s">
        <v>9347</v>
      </c>
      <c r="F476" s="22" t="s">
        <v>8871</v>
      </c>
      <c r="G476" s="24" t="s">
        <v>8443</v>
      </c>
      <c r="H476" s="22" t="s">
        <v>29</v>
      </c>
      <c r="I476" s="22" t="s">
        <v>30</v>
      </c>
      <c r="J476" s="22" t="s">
        <v>30</v>
      </c>
      <c r="K476" s="22" t="s">
        <v>30</v>
      </c>
      <c r="L476" s="22" t="s">
        <v>30</v>
      </c>
      <c r="M476" s="22" t="s">
        <v>30</v>
      </c>
      <c r="N476" s="22" t="s">
        <v>30</v>
      </c>
      <c r="O476" s="22" t="s">
        <v>30</v>
      </c>
      <c r="P476" s="22">
        <v>610</v>
      </c>
      <c r="Q476" s="22" t="s">
        <v>30</v>
      </c>
      <c r="R476" s="22" t="s">
        <v>2823</v>
      </c>
      <c r="S476" s="14" t="str">
        <f t="shared" si="7"/>
        <v/>
      </c>
    </row>
    <row r="477" spans="1:19" ht="14.5" hidden="1" x14ac:dyDescent="0.35">
      <c r="A477" s="22" t="s">
        <v>8441</v>
      </c>
      <c r="B477" s="22" t="str">
        <f>INDEX('Plant data'!D:D,MATCH($A477,'Plant data'!$A:$A,0))</f>
        <v>Rotherham</v>
      </c>
      <c r="C477" s="22" t="str">
        <f>INDEX('Plant data'!E:E,MATCH($A477,'Plant data'!$A:$A,0))</f>
        <v>England</v>
      </c>
      <c r="D477" s="22" t="str">
        <f>INDEX('Plant data'!F:F,MATCH($A477,'Plant data'!$A:$A,0))</f>
        <v>United Kingdom</v>
      </c>
      <c r="E477" s="22" t="s">
        <v>9348</v>
      </c>
      <c r="F477" s="22" t="s">
        <v>8941</v>
      </c>
      <c r="G477" s="24" t="s">
        <v>8443</v>
      </c>
      <c r="H477" s="22" t="s">
        <v>313</v>
      </c>
      <c r="I477" s="22">
        <v>2021</v>
      </c>
      <c r="J477" s="22" t="s">
        <v>30</v>
      </c>
      <c r="K477" s="22">
        <v>2030</v>
      </c>
      <c r="L477" s="22"/>
      <c r="M477" s="22" t="s">
        <v>30</v>
      </c>
      <c r="N477" s="22" t="s">
        <v>30</v>
      </c>
      <c r="O477" s="22" t="s">
        <v>30</v>
      </c>
      <c r="P477" s="22">
        <v>780</v>
      </c>
      <c r="Q477" s="22" t="s">
        <v>30</v>
      </c>
      <c r="R477" s="22" t="s">
        <v>2823</v>
      </c>
      <c r="S477" s="14">
        <f t="shared" si="7"/>
        <v>2070</v>
      </c>
    </row>
    <row r="478" spans="1:19" ht="14.5" hidden="1" x14ac:dyDescent="0.35">
      <c r="A478" s="22" t="s">
        <v>8438</v>
      </c>
      <c r="B478" s="22" t="str">
        <f>INDEX('Plant data'!D:D,MATCH($A478,'Plant data'!$A:$A,0))</f>
        <v>Newport</v>
      </c>
      <c r="C478" s="22" t="str">
        <f>INDEX('Plant data'!E:E,MATCH($A478,'Plant data'!$A:$A,0))</f>
        <v>Wales</v>
      </c>
      <c r="D478" s="22" t="str">
        <f>INDEX('Plant data'!F:F,MATCH($A478,'Plant data'!$A:$A,0))</f>
        <v>United Kingdom</v>
      </c>
      <c r="E478" s="22" t="s">
        <v>9349</v>
      </c>
      <c r="F478" s="22" t="s">
        <v>8855</v>
      </c>
      <c r="G478" s="24" t="s">
        <v>8440</v>
      </c>
      <c r="H478" s="22" t="s">
        <v>53</v>
      </c>
      <c r="I478" s="22" t="s">
        <v>30</v>
      </c>
      <c r="J478" s="22" t="s">
        <v>30</v>
      </c>
      <c r="K478" s="22" t="s">
        <v>30</v>
      </c>
      <c r="L478" s="22" t="s">
        <v>30</v>
      </c>
      <c r="M478" s="22" t="s">
        <v>30</v>
      </c>
      <c r="N478" s="22" t="s">
        <v>30</v>
      </c>
      <c r="O478" s="22" t="s">
        <v>30</v>
      </c>
      <c r="P478" s="22">
        <v>1000</v>
      </c>
      <c r="Q478" s="22" t="s">
        <v>30</v>
      </c>
      <c r="R478" s="22" t="s">
        <v>2823</v>
      </c>
      <c r="S478" s="14" t="str">
        <f t="shared" si="7"/>
        <v/>
      </c>
    </row>
    <row r="479" spans="1:19" ht="14.5" hidden="1" x14ac:dyDescent="0.35">
      <c r="A479" s="22" t="s">
        <v>8438</v>
      </c>
      <c r="B479" s="22" t="str">
        <f>INDEX('Plant data'!D:D,MATCH($A479,'Plant data'!$A:$A,0))</f>
        <v>Newport</v>
      </c>
      <c r="C479" s="22" t="str">
        <f>INDEX('Plant data'!E:E,MATCH($A479,'Plant data'!$A:$A,0))</f>
        <v>Wales</v>
      </c>
      <c r="D479" s="22" t="str">
        <f>INDEX('Plant data'!F:F,MATCH($A479,'Plant data'!$A:$A,0))</f>
        <v>United Kingdom</v>
      </c>
      <c r="E479" s="22" t="s">
        <v>9350</v>
      </c>
      <c r="F479" s="22" t="s">
        <v>8871</v>
      </c>
      <c r="G479" s="24" t="s">
        <v>8440</v>
      </c>
      <c r="H479" s="22" t="s">
        <v>53</v>
      </c>
      <c r="I479" s="22" t="s">
        <v>30</v>
      </c>
      <c r="J479" s="22" t="s">
        <v>30</v>
      </c>
      <c r="K479" s="22" t="s">
        <v>30</v>
      </c>
      <c r="L479" s="22" t="s">
        <v>30</v>
      </c>
      <c r="M479" s="22" t="s">
        <v>30</v>
      </c>
      <c r="N479" s="22" t="s">
        <v>30</v>
      </c>
      <c r="O479" s="22" t="s">
        <v>30</v>
      </c>
      <c r="P479" s="22">
        <v>1000</v>
      </c>
      <c r="Q479" s="22" t="s">
        <v>30</v>
      </c>
      <c r="R479" s="22" t="s">
        <v>2823</v>
      </c>
      <c r="S479" s="14" t="str">
        <f t="shared" si="7"/>
        <v/>
      </c>
    </row>
    <row r="480" spans="1:19" ht="14.5" hidden="1" x14ac:dyDescent="0.35">
      <c r="A480" s="22" t="s">
        <v>8444</v>
      </c>
      <c r="B480" s="22" t="str">
        <f>INDEX('Plant data'!D:D,MATCH($A480,'Plant data'!$A:$A,0))</f>
        <v>Sheffield</v>
      </c>
      <c r="C480" s="22" t="str">
        <f>INDEX('Plant data'!E:E,MATCH($A480,'Plant data'!$A:$A,0))</f>
        <v>England</v>
      </c>
      <c r="D480" s="22" t="str">
        <f>INDEX('Plant data'!F:F,MATCH($A480,'Plant data'!$A:$A,0))</f>
        <v>United Kingdom</v>
      </c>
      <c r="E480" s="22" t="s">
        <v>9351</v>
      </c>
      <c r="F480" s="22" t="s">
        <v>8855</v>
      </c>
      <c r="G480" s="24" t="s">
        <v>8447</v>
      </c>
      <c r="H480" s="22" t="s">
        <v>40</v>
      </c>
      <c r="I480" s="22" t="s">
        <v>30</v>
      </c>
      <c r="J480" s="22" t="s">
        <v>30</v>
      </c>
      <c r="K480" s="22">
        <v>1977</v>
      </c>
      <c r="L480" s="22">
        <v>49</v>
      </c>
      <c r="M480" s="22" t="s">
        <v>30</v>
      </c>
      <c r="N480" s="22" t="s">
        <v>30</v>
      </c>
      <c r="O480" s="22">
        <v>2026</v>
      </c>
      <c r="P480" s="22">
        <v>500</v>
      </c>
      <c r="Q480" s="22">
        <v>130</v>
      </c>
      <c r="R480" s="22" t="s">
        <v>2823</v>
      </c>
      <c r="S480" s="14">
        <f t="shared" si="7"/>
        <v>2017</v>
      </c>
    </row>
    <row r="481" spans="1:19" ht="14.5" hidden="1" x14ac:dyDescent="0.35">
      <c r="A481" s="22" t="s">
        <v>8444</v>
      </c>
      <c r="B481" s="22" t="str">
        <f>INDEX('Plant data'!D:D,MATCH($A481,'Plant data'!$A:$A,0))</f>
        <v>Sheffield</v>
      </c>
      <c r="C481" s="22" t="str">
        <f>INDEX('Plant data'!E:E,MATCH($A481,'Plant data'!$A:$A,0))</f>
        <v>England</v>
      </c>
      <c r="D481" s="22" t="str">
        <f>INDEX('Plant data'!F:F,MATCH($A481,'Plant data'!$A:$A,0))</f>
        <v>United Kingdom</v>
      </c>
      <c r="E481" s="22" t="s">
        <v>9352</v>
      </c>
      <c r="F481" s="22" t="s">
        <v>8871</v>
      </c>
      <c r="G481" s="24" t="s">
        <v>8447</v>
      </c>
      <c r="H481" s="22" t="s">
        <v>313</v>
      </c>
      <c r="I481" s="22">
        <v>2024</v>
      </c>
      <c r="J481" s="22" t="s">
        <v>30</v>
      </c>
      <c r="K481" s="22">
        <v>2026</v>
      </c>
      <c r="L481" s="22"/>
      <c r="M481" s="22" t="s">
        <v>30</v>
      </c>
      <c r="N481" s="22" t="s">
        <v>30</v>
      </c>
      <c r="O481" s="22" t="s">
        <v>30</v>
      </c>
      <c r="P481" s="22">
        <v>500</v>
      </c>
      <c r="Q481" s="22" t="s">
        <v>30</v>
      </c>
      <c r="R481" s="22" t="s">
        <v>30</v>
      </c>
      <c r="S481" s="14">
        <f t="shared" si="7"/>
        <v>2066</v>
      </c>
    </row>
    <row r="482" spans="1:19" ht="14.5" hidden="1" x14ac:dyDescent="0.35">
      <c r="A482" s="22" t="s">
        <v>6732</v>
      </c>
      <c r="B482" s="22" t="str">
        <f>INDEX('Plant data'!D:D,MATCH($A482,'Plant data'!$A:$A,0))</f>
        <v>Tema</v>
      </c>
      <c r="C482" s="22" t="str">
        <f>INDEX('Plant data'!E:E,MATCH($A482,'Plant data'!$A:$A,0))</f>
        <v>Greater Accra</v>
      </c>
      <c r="D482" s="22" t="str">
        <f>INDEX('Plant data'!F:F,MATCH($A482,'Plant data'!$A:$A,0))</f>
        <v>Ghana</v>
      </c>
      <c r="E482" s="22" t="s">
        <v>9353</v>
      </c>
      <c r="F482" s="22" t="s">
        <v>8855</v>
      </c>
      <c r="G482" s="24" t="s">
        <v>6735</v>
      </c>
      <c r="H482" s="22" t="s">
        <v>29</v>
      </c>
      <c r="I482" s="22">
        <v>2008</v>
      </c>
      <c r="J482" s="22">
        <v>2012</v>
      </c>
      <c r="K482" s="22">
        <v>2015</v>
      </c>
      <c r="L482" s="22">
        <v>10</v>
      </c>
      <c r="M482" s="22" t="s">
        <v>30</v>
      </c>
      <c r="N482" s="22" t="s">
        <v>30</v>
      </c>
      <c r="O482" s="22" t="s">
        <v>30</v>
      </c>
      <c r="P482" s="22">
        <v>800</v>
      </c>
      <c r="Q482" s="22" t="s">
        <v>30</v>
      </c>
      <c r="R482" s="22" t="s">
        <v>2823</v>
      </c>
      <c r="S482" s="14">
        <f t="shared" si="7"/>
        <v>2055</v>
      </c>
    </row>
    <row r="483" spans="1:19" ht="14.5" hidden="1" x14ac:dyDescent="0.35">
      <c r="A483" s="22" t="s">
        <v>1855</v>
      </c>
      <c r="B483" s="22" t="str">
        <f>INDEX('Plant data'!D:D,MATCH($A483,'Plant data'!$A:$A,0))</f>
        <v>Eleusis</v>
      </c>
      <c r="C483" s="22" t="str">
        <f>INDEX('Plant data'!E:E,MATCH($A483,'Plant data'!$A:$A,0))</f>
        <v>Attica</v>
      </c>
      <c r="D483" s="22" t="str">
        <f>INDEX('Plant data'!F:F,MATCH($A483,'Plant data'!$A:$A,0))</f>
        <v>Greece</v>
      </c>
      <c r="E483" s="22" t="s">
        <v>9354</v>
      </c>
      <c r="F483" s="22" t="s">
        <v>8855</v>
      </c>
      <c r="G483" s="24" t="s">
        <v>1857</v>
      </c>
      <c r="H483" s="22" t="s">
        <v>190</v>
      </c>
      <c r="I483" s="22" t="s">
        <v>30</v>
      </c>
      <c r="J483" s="22" t="s">
        <v>30</v>
      </c>
      <c r="K483" s="22" t="s">
        <v>30</v>
      </c>
      <c r="L483" s="22" t="s">
        <v>30</v>
      </c>
      <c r="M483" s="22" t="s">
        <v>30</v>
      </c>
      <c r="N483" s="22" t="s">
        <v>30</v>
      </c>
      <c r="O483" s="22" t="s">
        <v>30</v>
      </c>
      <c r="P483" s="22">
        <v>800</v>
      </c>
      <c r="Q483" s="22" t="s">
        <v>30</v>
      </c>
      <c r="R483" s="22" t="s">
        <v>2823</v>
      </c>
      <c r="S483" s="14" t="str">
        <f t="shared" si="7"/>
        <v/>
      </c>
    </row>
    <row r="484" spans="1:19" ht="14.5" hidden="1" x14ac:dyDescent="0.35">
      <c r="A484" s="22" t="s">
        <v>6746</v>
      </c>
      <c r="B484" s="22" t="str">
        <f>INDEX('Plant data'!D:D,MATCH($A484,'Plant data'!$A:$A,0))</f>
        <v>Almyros</v>
      </c>
      <c r="C484" s="22" t="str">
        <f>INDEX('Plant data'!E:E,MATCH($A484,'Plant data'!$A:$A,0))</f>
        <v>Thessaly</v>
      </c>
      <c r="D484" s="22" t="str">
        <f>INDEX('Plant data'!F:F,MATCH($A484,'Plant data'!$A:$A,0))</f>
        <v>Greece</v>
      </c>
      <c r="E484" s="22" t="s">
        <v>9355</v>
      </c>
      <c r="F484" s="22" t="s">
        <v>8855</v>
      </c>
      <c r="G484" s="24" t="s">
        <v>6749</v>
      </c>
      <c r="H484" s="22" t="s">
        <v>29</v>
      </c>
      <c r="I484" s="22" t="s">
        <v>30</v>
      </c>
      <c r="J484" s="22" t="s">
        <v>30</v>
      </c>
      <c r="K484" s="22" t="s">
        <v>30</v>
      </c>
      <c r="L484" s="22" t="s">
        <v>30</v>
      </c>
      <c r="M484" s="22" t="s">
        <v>30</v>
      </c>
      <c r="N484" s="22" t="s">
        <v>30</v>
      </c>
      <c r="O484" s="22" t="s">
        <v>30</v>
      </c>
      <c r="P484" s="22">
        <v>1350</v>
      </c>
      <c r="Q484" s="22" t="s">
        <v>30</v>
      </c>
      <c r="R484" s="22" t="s">
        <v>2823</v>
      </c>
      <c r="S484" s="14" t="str">
        <f t="shared" si="7"/>
        <v/>
      </c>
    </row>
    <row r="485" spans="1:19" ht="14.5" hidden="1" x14ac:dyDescent="0.35">
      <c r="A485" s="22" t="s">
        <v>6742</v>
      </c>
      <c r="B485" s="22" t="str">
        <f>INDEX('Plant data'!D:D,MATCH($A485,'Plant data'!$A:$A,0))</f>
        <v>Thessaloniki</v>
      </c>
      <c r="C485" s="22" t="str">
        <f>INDEX('Plant data'!E:E,MATCH($A485,'Plant data'!$A:$A,0))</f>
        <v>Macedonia</v>
      </c>
      <c r="D485" s="22" t="str">
        <f>INDEX('Plant data'!F:F,MATCH($A485,'Plant data'!$A:$A,0))</f>
        <v>Greece</v>
      </c>
      <c r="E485" s="22" t="s">
        <v>9356</v>
      </c>
      <c r="F485" s="22" t="s">
        <v>8855</v>
      </c>
      <c r="G485" s="24" t="s">
        <v>6745</v>
      </c>
      <c r="H485" s="22" t="s">
        <v>29</v>
      </c>
      <c r="I485" s="22" t="s">
        <v>30</v>
      </c>
      <c r="J485" s="22" t="s">
        <v>30</v>
      </c>
      <c r="K485" s="22" t="s">
        <v>30</v>
      </c>
      <c r="L485" s="22" t="s">
        <v>30</v>
      </c>
      <c r="M485" s="22" t="s">
        <v>30</v>
      </c>
      <c r="N485" s="22" t="s">
        <v>30</v>
      </c>
      <c r="O485" s="22" t="s">
        <v>30</v>
      </c>
      <c r="P485" s="22">
        <v>800</v>
      </c>
      <c r="Q485" s="22" t="s">
        <v>30</v>
      </c>
      <c r="R485" s="22" t="s">
        <v>2823</v>
      </c>
      <c r="S485" s="14" t="str">
        <f t="shared" si="7"/>
        <v/>
      </c>
    </row>
    <row r="486" spans="1:19" ht="14.5" hidden="1" x14ac:dyDescent="0.35">
      <c r="A486" s="22" t="s">
        <v>6750</v>
      </c>
      <c r="B486" s="22" t="str">
        <f>INDEX('Plant data'!D:D,MATCH($A486,'Plant data'!$A:$A,0))</f>
        <v>Masagua</v>
      </c>
      <c r="C486" s="22" t="str">
        <f>INDEX('Plant data'!E:E,MATCH($A486,'Plant data'!$A:$A,0))</f>
        <v>Escuintla</v>
      </c>
      <c r="D486" s="22" t="str">
        <f>INDEX('Plant data'!F:F,MATCH($A486,'Plant data'!$A:$A,0))</f>
        <v>Guatemala</v>
      </c>
      <c r="E486" s="22" t="s">
        <v>9357</v>
      </c>
      <c r="F486" s="22" t="s">
        <v>8855</v>
      </c>
      <c r="G486" s="24" t="s">
        <v>6753</v>
      </c>
      <c r="H486" s="22" t="s">
        <v>29</v>
      </c>
      <c r="I486" s="22" t="s">
        <v>30</v>
      </c>
      <c r="J486" s="22" t="s">
        <v>30</v>
      </c>
      <c r="K486" s="22">
        <v>2006</v>
      </c>
      <c r="L486" s="22">
        <v>19</v>
      </c>
      <c r="M486" s="22" t="s">
        <v>30</v>
      </c>
      <c r="N486" s="22" t="s">
        <v>30</v>
      </c>
      <c r="O486" s="22" t="s">
        <v>30</v>
      </c>
      <c r="P486" s="22">
        <v>500</v>
      </c>
      <c r="Q486" s="22">
        <v>60</v>
      </c>
      <c r="R486" s="22" t="s">
        <v>2823</v>
      </c>
      <c r="S486" s="14">
        <f t="shared" si="7"/>
        <v>2046</v>
      </c>
    </row>
    <row r="487" spans="1:19" ht="14.5" hidden="1" x14ac:dyDescent="0.35">
      <c r="A487" s="22" t="s">
        <v>1859</v>
      </c>
      <c r="B487" s="22" t="str">
        <f>INDEX('Plant data'!D:D,MATCH($A487,'Plant data'!$A:$A,0))</f>
        <v>Dunaújváros</v>
      </c>
      <c r="C487" s="22" t="str">
        <f>INDEX('Plant data'!E:E,MATCH($A487,'Plant data'!$A:$A,0))</f>
        <v>Fejér</v>
      </c>
      <c r="D487" s="22" t="str">
        <f>INDEX('Plant data'!F:F,MATCH($A487,'Plant data'!$A:$A,0))</f>
        <v>Hungary</v>
      </c>
      <c r="E487" s="22" t="s">
        <v>9358</v>
      </c>
      <c r="F487" s="22" t="s">
        <v>8855</v>
      </c>
      <c r="G487" s="22" t="s">
        <v>1861</v>
      </c>
      <c r="H487" s="22" t="s">
        <v>313</v>
      </c>
      <c r="I487" s="27">
        <v>45189</v>
      </c>
      <c r="J487" s="22" t="s">
        <v>30</v>
      </c>
      <c r="K487" s="22">
        <v>2030</v>
      </c>
      <c r="L487" s="22"/>
      <c r="M487" s="22" t="s">
        <v>30</v>
      </c>
      <c r="N487" s="22" t="s">
        <v>30</v>
      </c>
      <c r="O487" s="22" t="s">
        <v>30</v>
      </c>
      <c r="P487" s="22">
        <v>1500</v>
      </c>
      <c r="Q487" s="22">
        <v>150</v>
      </c>
      <c r="R487" s="22" t="s">
        <v>2823</v>
      </c>
      <c r="S487" s="14">
        <f t="shared" si="7"/>
        <v>2070</v>
      </c>
    </row>
    <row r="488" spans="1:19" ht="14.5" hidden="1" x14ac:dyDescent="0.35">
      <c r="A488" s="22" t="s">
        <v>1859</v>
      </c>
      <c r="B488" s="22" t="str">
        <f>INDEX('Plant data'!D:D,MATCH($A488,'Plant data'!$A:$A,0))</f>
        <v>Dunaújváros</v>
      </c>
      <c r="C488" s="22" t="str">
        <f>INDEX('Plant data'!E:E,MATCH($A488,'Plant data'!$A:$A,0))</f>
        <v>Fejér</v>
      </c>
      <c r="D488" s="22" t="str">
        <f>INDEX('Plant data'!F:F,MATCH($A488,'Plant data'!$A:$A,0))</f>
        <v>Hungary</v>
      </c>
      <c r="E488" s="22" t="s">
        <v>9359</v>
      </c>
      <c r="F488" s="22" t="s">
        <v>8871</v>
      </c>
      <c r="G488" s="22" t="s">
        <v>1861</v>
      </c>
      <c r="H488" s="22" t="s">
        <v>313</v>
      </c>
      <c r="I488" s="26">
        <v>45505</v>
      </c>
      <c r="J488" s="22" t="s">
        <v>30</v>
      </c>
      <c r="K488" s="22">
        <v>2030</v>
      </c>
      <c r="L488" s="22"/>
      <c r="M488" s="22" t="s">
        <v>30</v>
      </c>
      <c r="N488" s="22" t="s">
        <v>30</v>
      </c>
      <c r="O488" s="22" t="s">
        <v>30</v>
      </c>
      <c r="P488" s="22">
        <v>1500</v>
      </c>
      <c r="Q488" s="22">
        <v>150</v>
      </c>
      <c r="R488" s="22" t="s">
        <v>2823</v>
      </c>
      <c r="S488" s="14">
        <f t="shared" si="7"/>
        <v>2070</v>
      </c>
    </row>
    <row r="489" spans="1:19" ht="14.5" hidden="1" x14ac:dyDescent="0.35">
      <c r="A489" s="22" t="s">
        <v>1863</v>
      </c>
      <c r="B489" s="22" t="str">
        <f>INDEX('Plant data'!D:D,MATCH($A489,'Plant data'!$A:$A,0))</f>
        <v>Sukadanau</v>
      </c>
      <c r="C489" s="22" t="str">
        <f>INDEX('Plant data'!E:E,MATCH($A489,'Plant data'!$A:$A,0))</f>
        <v>West Java</v>
      </c>
      <c r="D489" s="22" t="str">
        <f>INDEX('Plant data'!F:F,MATCH($A489,'Plant data'!$A:$A,0))</f>
        <v>Indonesia</v>
      </c>
      <c r="E489" s="22" t="s">
        <v>9360</v>
      </c>
      <c r="F489" s="22" t="s">
        <v>8855</v>
      </c>
      <c r="G489" s="24" t="s">
        <v>1865</v>
      </c>
      <c r="H489" s="22" t="s">
        <v>29</v>
      </c>
      <c r="I489" s="22" t="s">
        <v>30</v>
      </c>
      <c r="J489" s="22" t="s">
        <v>30</v>
      </c>
      <c r="K489" s="22" t="s">
        <v>30</v>
      </c>
      <c r="L489" s="22" t="s">
        <v>30</v>
      </c>
      <c r="M489" s="22" t="s">
        <v>30</v>
      </c>
      <c r="N489" s="22" t="s">
        <v>30</v>
      </c>
      <c r="O489" s="22" t="s">
        <v>30</v>
      </c>
      <c r="P489" s="22">
        <v>820</v>
      </c>
      <c r="Q489" s="22">
        <v>105</v>
      </c>
      <c r="R489" s="22" t="s">
        <v>2823</v>
      </c>
      <c r="S489" s="14" t="str">
        <f t="shared" si="7"/>
        <v/>
      </c>
    </row>
    <row r="490" spans="1:19" ht="14.5" hidden="1" x14ac:dyDescent="0.35">
      <c r="A490" s="22" t="s">
        <v>1863</v>
      </c>
      <c r="B490" s="22" t="str">
        <f>INDEX('Plant data'!D:D,MATCH($A490,'Plant data'!$A:$A,0))</f>
        <v>Sukadanau</v>
      </c>
      <c r="C490" s="22" t="str">
        <f>INDEX('Plant data'!E:E,MATCH($A490,'Plant data'!$A:$A,0))</f>
        <v>West Java</v>
      </c>
      <c r="D490" s="22" t="str">
        <f>INDEX('Plant data'!F:F,MATCH($A490,'Plant data'!$A:$A,0))</f>
        <v>Indonesia</v>
      </c>
      <c r="E490" s="22" t="s">
        <v>9361</v>
      </c>
      <c r="F490" s="22" t="s">
        <v>8871</v>
      </c>
      <c r="G490" s="24" t="s">
        <v>1865</v>
      </c>
      <c r="H490" s="22" t="s">
        <v>313</v>
      </c>
      <c r="I490" s="22">
        <v>2022</v>
      </c>
      <c r="J490" s="22" t="s">
        <v>30</v>
      </c>
      <c r="K490" s="22" t="s">
        <v>30</v>
      </c>
      <c r="L490" s="22" t="s">
        <v>30</v>
      </c>
      <c r="M490" s="22" t="s">
        <v>30</v>
      </c>
      <c r="N490" s="22" t="s">
        <v>30</v>
      </c>
      <c r="O490" s="22" t="s">
        <v>30</v>
      </c>
      <c r="P490" s="22">
        <v>1200</v>
      </c>
      <c r="Q490" s="22">
        <v>120</v>
      </c>
      <c r="R490" s="22" t="s">
        <v>2823</v>
      </c>
      <c r="S490" s="14" t="str">
        <f t="shared" si="7"/>
        <v/>
      </c>
    </row>
    <row r="491" spans="1:19" ht="14.5" hidden="1" x14ac:dyDescent="0.35">
      <c r="A491" s="22" t="s">
        <v>1863</v>
      </c>
      <c r="B491" s="22" t="str">
        <f>INDEX('Plant data'!D:D,MATCH($A491,'Plant data'!$A:$A,0))</f>
        <v>Sukadanau</v>
      </c>
      <c r="C491" s="22" t="str">
        <f>INDEX('Plant data'!E:E,MATCH($A491,'Plant data'!$A:$A,0))</f>
        <v>West Java</v>
      </c>
      <c r="D491" s="22" t="str">
        <f>INDEX('Plant data'!F:F,MATCH($A491,'Plant data'!$A:$A,0))</f>
        <v>Indonesia</v>
      </c>
      <c r="E491" s="22" t="s">
        <v>9362</v>
      </c>
      <c r="F491" s="22" t="s">
        <v>8941</v>
      </c>
      <c r="G491" s="24" t="s">
        <v>1865</v>
      </c>
      <c r="H491" s="22" t="s">
        <v>29</v>
      </c>
      <c r="I491" s="22" t="s">
        <v>30</v>
      </c>
      <c r="J491" s="22" t="s">
        <v>30</v>
      </c>
      <c r="K491" s="22" t="s">
        <v>30</v>
      </c>
      <c r="L491" s="22" t="s">
        <v>30</v>
      </c>
      <c r="M491" s="22" t="s">
        <v>30</v>
      </c>
      <c r="N491" s="22" t="s">
        <v>30</v>
      </c>
      <c r="O491" s="22" t="s">
        <v>30</v>
      </c>
      <c r="P491" s="22">
        <v>1000</v>
      </c>
      <c r="Q491" s="22">
        <v>120</v>
      </c>
      <c r="R491" s="22" t="s">
        <v>2823</v>
      </c>
      <c r="S491" s="14" t="str">
        <f t="shared" si="7"/>
        <v/>
      </c>
    </row>
    <row r="492" spans="1:19" ht="14.5" hidden="1" x14ac:dyDescent="0.35">
      <c r="A492" s="22" t="s">
        <v>7097</v>
      </c>
      <c r="B492" s="22" t="str">
        <f>INDEX('Plant data'!D:D,MATCH($A492,'Plant data'!$A:$A,0))</f>
        <v>East Jakarta</v>
      </c>
      <c r="C492" s="22" t="str">
        <f>INDEX('Plant data'!E:E,MATCH($A492,'Plant data'!$A:$A,0))</f>
        <v>Jakarta</v>
      </c>
      <c r="D492" s="22" t="str">
        <f>INDEX('Plant data'!F:F,MATCH($A492,'Plant data'!$A:$A,0))</f>
        <v>Indonesia</v>
      </c>
      <c r="E492" s="22" t="s">
        <v>9363</v>
      </c>
      <c r="F492" s="22" t="s">
        <v>8855</v>
      </c>
      <c r="G492" s="24" t="s">
        <v>7100</v>
      </c>
      <c r="H492" s="22" t="s">
        <v>29</v>
      </c>
      <c r="I492" s="22" t="s">
        <v>30</v>
      </c>
      <c r="J492" s="22" t="s">
        <v>30</v>
      </c>
      <c r="K492" s="22" t="s">
        <v>30</v>
      </c>
      <c r="L492" s="22" t="s">
        <v>30</v>
      </c>
      <c r="M492" s="22" t="s">
        <v>30</v>
      </c>
      <c r="N492" s="22" t="s">
        <v>30</v>
      </c>
      <c r="O492" s="22" t="s">
        <v>30</v>
      </c>
      <c r="P492" s="22">
        <v>225</v>
      </c>
      <c r="Q492" s="22" t="s">
        <v>30</v>
      </c>
      <c r="R492" s="22" t="s">
        <v>30</v>
      </c>
      <c r="S492" s="14" t="str">
        <f t="shared" si="7"/>
        <v/>
      </c>
    </row>
    <row r="493" spans="1:19" ht="14.5" hidden="1" x14ac:dyDescent="0.35">
      <c r="A493" s="22" t="s">
        <v>7097</v>
      </c>
      <c r="B493" s="22" t="str">
        <f>INDEX('Plant data'!D:D,MATCH($A493,'Plant data'!$A:$A,0))</f>
        <v>East Jakarta</v>
      </c>
      <c r="C493" s="22" t="str">
        <f>INDEX('Plant data'!E:E,MATCH($A493,'Plant data'!$A:$A,0))</f>
        <v>Jakarta</v>
      </c>
      <c r="D493" s="22" t="str">
        <f>INDEX('Plant data'!F:F,MATCH($A493,'Plant data'!$A:$A,0))</f>
        <v>Indonesia</v>
      </c>
      <c r="E493" s="22" t="s">
        <v>9364</v>
      </c>
      <c r="F493" s="22" t="s">
        <v>8871</v>
      </c>
      <c r="G493" s="24" t="s">
        <v>7100</v>
      </c>
      <c r="H493" s="22" t="s">
        <v>29</v>
      </c>
      <c r="I493" s="22" t="s">
        <v>30</v>
      </c>
      <c r="J493" s="22" t="s">
        <v>30</v>
      </c>
      <c r="K493" s="22" t="s">
        <v>30</v>
      </c>
      <c r="L493" s="22" t="s">
        <v>30</v>
      </c>
      <c r="M493" s="22" t="s">
        <v>30</v>
      </c>
      <c r="N493" s="22" t="s">
        <v>30</v>
      </c>
      <c r="O493" s="22" t="s">
        <v>30</v>
      </c>
      <c r="P493" s="22">
        <v>225</v>
      </c>
      <c r="Q493" s="22" t="s">
        <v>30</v>
      </c>
      <c r="R493" s="22" t="s">
        <v>30</v>
      </c>
      <c r="S493" s="14" t="str">
        <f t="shared" si="7"/>
        <v/>
      </c>
    </row>
    <row r="494" spans="1:19" ht="14.5" hidden="1" x14ac:dyDescent="0.35">
      <c r="A494" s="22" t="s">
        <v>7097</v>
      </c>
      <c r="B494" s="22" t="str">
        <f>INDEX('Plant data'!D:D,MATCH($A494,'Plant data'!$A:$A,0))</f>
        <v>East Jakarta</v>
      </c>
      <c r="C494" s="22" t="str">
        <f>INDEX('Plant data'!E:E,MATCH($A494,'Plant data'!$A:$A,0))</f>
        <v>Jakarta</v>
      </c>
      <c r="D494" s="22" t="str">
        <f>INDEX('Plant data'!F:F,MATCH($A494,'Plant data'!$A:$A,0))</f>
        <v>Indonesia</v>
      </c>
      <c r="E494" s="22" t="s">
        <v>9365</v>
      </c>
      <c r="F494" s="22" t="s">
        <v>8941</v>
      </c>
      <c r="G494" s="24" t="s">
        <v>7100</v>
      </c>
      <c r="H494" s="22" t="s">
        <v>29</v>
      </c>
      <c r="I494" s="22" t="s">
        <v>30</v>
      </c>
      <c r="J494" s="22" t="s">
        <v>30</v>
      </c>
      <c r="K494" s="22" t="s">
        <v>30</v>
      </c>
      <c r="L494" s="22" t="s">
        <v>30</v>
      </c>
      <c r="M494" s="22" t="s">
        <v>30</v>
      </c>
      <c r="N494" s="22" t="s">
        <v>30</v>
      </c>
      <c r="O494" s="22" t="s">
        <v>30</v>
      </c>
      <c r="P494" s="22">
        <v>225</v>
      </c>
      <c r="Q494" s="22" t="s">
        <v>30</v>
      </c>
      <c r="R494" s="22" t="s">
        <v>30</v>
      </c>
      <c r="S494" s="14" t="str">
        <f t="shared" si="7"/>
        <v/>
      </c>
    </row>
    <row r="495" spans="1:19" ht="14.5" hidden="1" x14ac:dyDescent="0.35">
      <c r="A495" s="22" t="s">
        <v>7097</v>
      </c>
      <c r="B495" s="22" t="str">
        <f>INDEX('Plant data'!D:D,MATCH($A495,'Plant data'!$A:$A,0))</f>
        <v>East Jakarta</v>
      </c>
      <c r="C495" s="22" t="str">
        <f>INDEX('Plant data'!E:E,MATCH($A495,'Plant data'!$A:$A,0))</f>
        <v>Jakarta</v>
      </c>
      <c r="D495" s="22" t="str">
        <f>INDEX('Plant data'!F:F,MATCH($A495,'Plant data'!$A:$A,0))</f>
        <v>Indonesia</v>
      </c>
      <c r="E495" s="22" t="s">
        <v>9366</v>
      </c>
      <c r="F495" s="22" t="s">
        <v>8949</v>
      </c>
      <c r="G495" s="24" t="s">
        <v>7100</v>
      </c>
      <c r="H495" s="22" t="s">
        <v>29</v>
      </c>
      <c r="I495" s="22" t="s">
        <v>30</v>
      </c>
      <c r="J495" s="22" t="s">
        <v>30</v>
      </c>
      <c r="K495" s="22" t="s">
        <v>30</v>
      </c>
      <c r="L495" s="22" t="s">
        <v>30</v>
      </c>
      <c r="M495" s="22" t="s">
        <v>30</v>
      </c>
      <c r="N495" s="22" t="s">
        <v>30</v>
      </c>
      <c r="O495" s="22" t="s">
        <v>30</v>
      </c>
      <c r="P495" s="22">
        <v>225</v>
      </c>
      <c r="Q495" s="22" t="s">
        <v>30</v>
      </c>
      <c r="R495" s="22" t="s">
        <v>30</v>
      </c>
      <c r="S495" s="14" t="str">
        <f t="shared" si="7"/>
        <v/>
      </c>
    </row>
    <row r="496" spans="1:19" ht="14.5" hidden="1" x14ac:dyDescent="0.35">
      <c r="A496" s="22" t="s">
        <v>1867</v>
      </c>
      <c r="B496" s="22" t="str">
        <f>INDEX('Plant data'!D:D,MATCH($A496,'Plant data'!$A:$A,0))</f>
        <v>Cilegon</v>
      </c>
      <c r="C496" s="22" t="str">
        <f>INDEX('Plant data'!E:E,MATCH($A496,'Plant data'!$A:$A,0))</f>
        <v>Banten</v>
      </c>
      <c r="D496" s="22" t="str">
        <f>INDEX('Plant data'!F:F,MATCH($A496,'Plant data'!$A:$A,0))</f>
        <v>Indonesia</v>
      </c>
      <c r="E496" s="22" t="s">
        <v>9367</v>
      </c>
      <c r="F496" s="22" t="s">
        <v>8855</v>
      </c>
      <c r="G496" s="24" t="s">
        <v>1869</v>
      </c>
      <c r="H496" s="22" t="s">
        <v>29</v>
      </c>
      <c r="I496" s="22" t="s">
        <v>30</v>
      </c>
      <c r="J496" s="22" t="s">
        <v>30</v>
      </c>
      <c r="K496" s="22" t="s">
        <v>30</v>
      </c>
      <c r="L496" s="22" t="s">
        <v>30</v>
      </c>
      <c r="M496" s="22" t="s">
        <v>30</v>
      </c>
      <c r="N496" s="22" t="s">
        <v>30</v>
      </c>
      <c r="O496" s="22" t="s">
        <v>30</v>
      </c>
      <c r="P496" s="22">
        <v>400</v>
      </c>
      <c r="Q496" s="22" t="s">
        <v>30</v>
      </c>
      <c r="R496" s="22" t="s">
        <v>2823</v>
      </c>
      <c r="S496" s="14" t="str">
        <f t="shared" si="7"/>
        <v/>
      </c>
    </row>
    <row r="497" spans="1:19" ht="14.5" hidden="1" x14ac:dyDescent="0.35">
      <c r="A497" s="22" t="s">
        <v>1867</v>
      </c>
      <c r="B497" s="22" t="str">
        <f>INDEX('Plant data'!D:D,MATCH($A497,'Plant data'!$A:$A,0))</f>
        <v>Cilegon</v>
      </c>
      <c r="C497" s="22" t="str">
        <f>INDEX('Plant data'!E:E,MATCH($A497,'Plant data'!$A:$A,0))</f>
        <v>Banten</v>
      </c>
      <c r="D497" s="22" t="str">
        <f>INDEX('Plant data'!F:F,MATCH($A497,'Plant data'!$A:$A,0))</f>
        <v>Indonesia</v>
      </c>
      <c r="E497" s="22" t="s">
        <v>9368</v>
      </c>
      <c r="F497" s="22" t="s">
        <v>9369</v>
      </c>
      <c r="G497" s="24" t="s">
        <v>1869</v>
      </c>
      <c r="H497" s="22" t="s">
        <v>29</v>
      </c>
      <c r="I497" s="22" t="s">
        <v>30</v>
      </c>
      <c r="J497" s="22" t="s">
        <v>30</v>
      </c>
      <c r="K497" s="22" t="s">
        <v>30</v>
      </c>
      <c r="L497" s="22" t="s">
        <v>30</v>
      </c>
      <c r="M497" s="22" t="s">
        <v>30</v>
      </c>
      <c r="N497" s="22" t="s">
        <v>30</v>
      </c>
      <c r="O497" s="22" t="s">
        <v>30</v>
      </c>
      <c r="P497" s="22">
        <v>400</v>
      </c>
      <c r="Q497" s="22" t="s">
        <v>30</v>
      </c>
      <c r="R497" s="22" t="s">
        <v>2823</v>
      </c>
      <c r="S497" s="14" t="str">
        <f t="shared" si="7"/>
        <v/>
      </c>
    </row>
    <row r="498" spans="1:19" ht="14.5" hidden="1" x14ac:dyDescent="0.35">
      <c r="A498" s="22" t="s">
        <v>1867</v>
      </c>
      <c r="B498" s="22" t="str">
        <f>INDEX('Plant data'!D:D,MATCH($A498,'Plant data'!$A:$A,0))</f>
        <v>Cilegon</v>
      </c>
      <c r="C498" s="22" t="str">
        <f>INDEX('Plant data'!E:E,MATCH($A498,'Plant data'!$A:$A,0))</f>
        <v>Banten</v>
      </c>
      <c r="D498" s="22" t="str">
        <f>INDEX('Plant data'!F:F,MATCH($A498,'Plant data'!$A:$A,0))</f>
        <v>Indonesia</v>
      </c>
      <c r="E498" s="22" t="s">
        <v>9370</v>
      </c>
      <c r="F498" s="22" t="s">
        <v>8871</v>
      </c>
      <c r="G498" s="24" t="s">
        <v>1869</v>
      </c>
      <c r="H498" s="22" t="s">
        <v>29</v>
      </c>
      <c r="I498" s="22" t="s">
        <v>30</v>
      </c>
      <c r="J498" s="22" t="s">
        <v>30</v>
      </c>
      <c r="K498" s="22" t="s">
        <v>30</v>
      </c>
      <c r="L498" s="22" t="s">
        <v>30</v>
      </c>
      <c r="M498" s="22" t="s">
        <v>30</v>
      </c>
      <c r="N498" s="22" t="s">
        <v>30</v>
      </c>
      <c r="O498" s="22" t="s">
        <v>30</v>
      </c>
      <c r="P498" s="22">
        <v>400</v>
      </c>
      <c r="Q498" s="22" t="s">
        <v>30</v>
      </c>
      <c r="R498" s="22" t="s">
        <v>2823</v>
      </c>
      <c r="S498" s="14" t="str">
        <f t="shared" si="7"/>
        <v/>
      </c>
    </row>
    <row r="499" spans="1:19" ht="14.5" hidden="1" x14ac:dyDescent="0.35">
      <c r="A499" s="22" t="s">
        <v>1867</v>
      </c>
      <c r="B499" s="22" t="str">
        <f>INDEX('Plant data'!D:D,MATCH($A499,'Plant data'!$A:$A,0))</f>
        <v>Cilegon</v>
      </c>
      <c r="C499" s="22" t="str">
        <f>INDEX('Plant data'!E:E,MATCH($A499,'Plant data'!$A:$A,0))</f>
        <v>Banten</v>
      </c>
      <c r="D499" s="22" t="str">
        <f>INDEX('Plant data'!F:F,MATCH($A499,'Plant data'!$A:$A,0))</f>
        <v>Indonesia</v>
      </c>
      <c r="E499" s="22" t="s">
        <v>9371</v>
      </c>
      <c r="F499" s="22" t="s">
        <v>8941</v>
      </c>
      <c r="G499" s="24" t="s">
        <v>1869</v>
      </c>
      <c r="H499" s="22" t="s">
        <v>29</v>
      </c>
      <c r="I499" s="22" t="s">
        <v>30</v>
      </c>
      <c r="J499" s="22" t="s">
        <v>30</v>
      </c>
      <c r="K499" s="22" t="s">
        <v>30</v>
      </c>
      <c r="L499" s="22" t="s">
        <v>30</v>
      </c>
      <c r="M499" s="22" t="s">
        <v>30</v>
      </c>
      <c r="N499" s="22" t="s">
        <v>30</v>
      </c>
      <c r="O499" s="22" t="s">
        <v>30</v>
      </c>
      <c r="P499" s="22">
        <v>400</v>
      </c>
      <c r="Q499" s="22" t="s">
        <v>30</v>
      </c>
      <c r="R499" s="22" t="s">
        <v>2823</v>
      </c>
      <c r="S499" s="14" t="str">
        <f t="shared" si="7"/>
        <v/>
      </c>
    </row>
    <row r="500" spans="1:19" ht="14.5" hidden="1" x14ac:dyDescent="0.35">
      <c r="A500" s="22" t="s">
        <v>1867</v>
      </c>
      <c r="B500" s="22" t="str">
        <f>INDEX('Plant data'!D:D,MATCH($A500,'Plant data'!$A:$A,0))</f>
        <v>Cilegon</v>
      </c>
      <c r="C500" s="22" t="str">
        <f>INDEX('Plant data'!E:E,MATCH($A500,'Plant data'!$A:$A,0))</f>
        <v>Banten</v>
      </c>
      <c r="D500" s="22" t="str">
        <f>INDEX('Plant data'!F:F,MATCH($A500,'Plant data'!$A:$A,0))</f>
        <v>Indonesia</v>
      </c>
      <c r="E500" s="22" t="s">
        <v>9372</v>
      </c>
      <c r="F500" s="22" t="s">
        <v>8949</v>
      </c>
      <c r="G500" s="24" t="s">
        <v>1869</v>
      </c>
      <c r="H500" s="22" t="s">
        <v>29</v>
      </c>
      <c r="I500" s="22" t="s">
        <v>30</v>
      </c>
      <c r="J500" s="22" t="s">
        <v>30</v>
      </c>
      <c r="K500" s="22" t="s">
        <v>30</v>
      </c>
      <c r="L500" s="22" t="s">
        <v>30</v>
      </c>
      <c r="M500" s="22" t="s">
        <v>30</v>
      </c>
      <c r="N500" s="22" t="s">
        <v>30</v>
      </c>
      <c r="O500" s="22" t="s">
        <v>30</v>
      </c>
      <c r="P500" s="22">
        <v>400</v>
      </c>
      <c r="Q500" s="22" t="s">
        <v>30</v>
      </c>
      <c r="R500" s="22" t="s">
        <v>2823</v>
      </c>
      <c r="S500" s="14" t="str">
        <f t="shared" si="7"/>
        <v/>
      </c>
    </row>
    <row r="501" spans="1:19" ht="14.5" hidden="1" x14ac:dyDescent="0.35">
      <c r="A501" s="22" t="s">
        <v>1867</v>
      </c>
      <c r="B501" s="22" t="str">
        <f>INDEX('Plant data'!D:D,MATCH($A501,'Plant data'!$A:$A,0))</f>
        <v>Cilegon</v>
      </c>
      <c r="C501" s="22" t="str">
        <f>INDEX('Plant data'!E:E,MATCH($A501,'Plant data'!$A:$A,0))</f>
        <v>Banten</v>
      </c>
      <c r="D501" s="22" t="str">
        <f>INDEX('Plant data'!F:F,MATCH($A501,'Plant data'!$A:$A,0))</f>
        <v>Indonesia</v>
      </c>
      <c r="E501" s="22" t="s">
        <v>9373</v>
      </c>
      <c r="F501" s="22" t="s">
        <v>8962</v>
      </c>
      <c r="G501" s="24" t="s">
        <v>1869</v>
      </c>
      <c r="H501" s="22" t="s">
        <v>29</v>
      </c>
      <c r="I501" s="22" t="s">
        <v>30</v>
      </c>
      <c r="J501" s="22" t="s">
        <v>30</v>
      </c>
      <c r="K501" s="22" t="s">
        <v>30</v>
      </c>
      <c r="L501" s="22" t="s">
        <v>30</v>
      </c>
      <c r="M501" s="22" t="s">
        <v>30</v>
      </c>
      <c r="N501" s="22" t="s">
        <v>30</v>
      </c>
      <c r="O501" s="22" t="s">
        <v>30</v>
      </c>
      <c r="P501" s="22">
        <v>400</v>
      </c>
      <c r="Q501" s="22" t="s">
        <v>30</v>
      </c>
      <c r="R501" s="22" t="s">
        <v>2823</v>
      </c>
      <c r="S501" s="14" t="str">
        <f t="shared" si="7"/>
        <v/>
      </c>
    </row>
    <row r="502" spans="1:19" ht="14.5" hidden="1" x14ac:dyDescent="0.35">
      <c r="A502" s="22" t="s">
        <v>1867</v>
      </c>
      <c r="B502" s="22" t="str">
        <f>INDEX('Plant data'!D:D,MATCH($A502,'Plant data'!$A:$A,0))</f>
        <v>Cilegon</v>
      </c>
      <c r="C502" s="22" t="str">
        <f>INDEX('Plant data'!E:E,MATCH($A502,'Plant data'!$A:$A,0))</f>
        <v>Banten</v>
      </c>
      <c r="D502" s="22" t="str">
        <f>INDEX('Plant data'!F:F,MATCH($A502,'Plant data'!$A:$A,0))</f>
        <v>Indonesia</v>
      </c>
      <c r="E502" s="22" t="s">
        <v>9374</v>
      </c>
      <c r="F502" s="22" t="s">
        <v>8964</v>
      </c>
      <c r="G502" s="24" t="s">
        <v>1869</v>
      </c>
      <c r="H502" s="22" t="s">
        <v>29</v>
      </c>
      <c r="I502" s="22" t="s">
        <v>30</v>
      </c>
      <c r="J502" s="22" t="s">
        <v>30</v>
      </c>
      <c r="K502" s="22" t="s">
        <v>30</v>
      </c>
      <c r="L502" s="22" t="s">
        <v>30</v>
      </c>
      <c r="M502" s="22" t="s">
        <v>30</v>
      </c>
      <c r="N502" s="22" t="s">
        <v>30</v>
      </c>
      <c r="O502" s="22" t="s">
        <v>30</v>
      </c>
      <c r="P502" s="22">
        <v>400</v>
      </c>
      <c r="Q502" s="22" t="s">
        <v>30</v>
      </c>
      <c r="R502" s="22" t="s">
        <v>2823</v>
      </c>
      <c r="S502" s="14" t="str">
        <f t="shared" si="7"/>
        <v/>
      </c>
    </row>
    <row r="503" spans="1:19" ht="14.5" hidden="1" x14ac:dyDescent="0.35">
      <c r="A503" s="22" t="s">
        <v>1867</v>
      </c>
      <c r="B503" s="22" t="str">
        <f>INDEX('Plant data'!D:D,MATCH($A503,'Plant data'!$A:$A,0))</f>
        <v>Cilegon</v>
      </c>
      <c r="C503" s="22" t="str">
        <f>INDEX('Plant data'!E:E,MATCH($A503,'Plant data'!$A:$A,0))</f>
        <v>Banten</v>
      </c>
      <c r="D503" s="22" t="str">
        <f>INDEX('Plant data'!F:F,MATCH($A503,'Plant data'!$A:$A,0))</f>
        <v>Indonesia</v>
      </c>
      <c r="E503" s="22" t="s">
        <v>9375</v>
      </c>
      <c r="F503" s="22" t="s">
        <v>9164</v>
      </c>
      <c r="G503" s="24" t="s">
        <v>1869</v>
      </c>
      <c r="H503" s="22" t="s">
        <v>29</v>
      </c>
      <c r="I503" s="22" t="s">
        <v>30</v>
      </c>
      <c r="J503" s="22" t="s">
        <v>30</v>
      </c>
      <c r="K503" s="22" t="s">
        <v>30</v>
      </c>
      <c r="L503" s="22" t="s">
        <v>30</v>
      </c>
      <c r="M503" s="22" t="s">
        <v>30</v>
      </c>
      <c r="N503" s="22" t="s">
        <v>30</v>
      </c>
      <c r="O503" s="22" t="s">
        <v>30</v>
      </c>
      <c r="P503" s="22">
        <v>400</v>
      </c>
      <c r="Q503" s="22" t="s">
        <v>30</v>
      </c>
      <c r="R503" s="22" t="s">
        <v>2823</v>
      </c>
      <c r="S503" s="14" t="str">
        <f t="shared" si="7"/>
        <v/>
      </c>
    </row>
    <row r="504" spans="1:19" ht="14.5" hidden="1" x14ac:dyDescent="0.35">
      <c r="A504" s="22" t="s">
        <v>1867</v>
      </c>
      <c r="B504" s="22" t="str">
        <f>INDEX('Plant data'!D:D,MATCH($A504,'Plant data'!$A:$A,0))</f>
        <v>Cilegon</v>
      </c>
      <c r="C504" s="22" t="str">
        <f>INDEX('Plant data'!E:E,MATCH($A504,'Plant data'!$A:$A,0))</f>
        <v>Banten</v>
      </c>
      <c r="D504" s="22" t="str">
        <f>INDEX('Plant data'!F:F,MATCH($A504,'Plant data'!$A:$A,0))</f>
        <v>Indonesia</v>
      </c>
      <c r="E504" s="22" t="s">
        <v>9376</v>
      </c>
      <c r="F504" s="22" t="s">
        <v>9166</v>
      </c>
      <c r="G504" s="24" t="s">
        <v>1869</v>
      </c>
      <c r="H504" s="22" t="s">
        <v>29</v>
      </c>
      <c r="I504" s="22" t="s">
        <v>30</v>
      </c>
      <c r="J504" s="22" t="s">
        <v>30</v>
      </c>
      <c r="K504" s="22" t="s">
        <v>30</v>
      </c>
      <c r="L504" s="22" t="s">
        <v>30</v>
      </c>
      <c r="M504" s="22" t="s">
        <v>30</v>
      </c>
      <c r="N504" s="22" t="s">
        <v>30</v>
      </c>
      <c r="O504" s="22" t="s">
        <v>30</v>
      </c>
      <c r="P504" s="22">
        <v>400</v>
      </c>
      <c r="Q504" s="22" t="s">
        <v>30</v>
      </c>
      <c r="R504" s="22" t="s">
        <v>2823</v>
      </c>
      <c r="S504" s="14" t="str">
        <f t="shared" si="7"/>
        <v/>
      </c>
    </row>
    <row r="505" spans="1:19" ht="14.5" hidden="1" x14ac:dyDescent="0.35">
      <c r="A505" s="22" t="s">
        <v>1867</v>
      </c>
      <c r="B505" s="22" t="str">
        <f>INDEX('Plant data'!D:D,MATCH($A505,'Plant data'!$A:$A,0))</f>
        <v>Cilegon</v>
      </c>
      <c r="C505" s="22" t="str">
        <f>INDEX('Plant data'!E:E,MATCH($A505,'Plant data'!$A:$A,0))</f>
        <v>Banten</v>
      </c>
      <c r="D505" s="22" t="str">
        <f>INDEX('Plant data'!F:F,MATCH($A505,'Plant data'!$A:$A,0))</f>
        <v>Indonesia</v>
      </c>
      <c r="E505" s="22" t="s">
        <v>9377</v>
      </c>
      <c r="F505" s="22" t="s">
        <v>9168</v>
      </c>
      <c r="G505" s="24" t="s">
        <v>1869</v>
      </c>
      <c r="H505" s="22" t="s">
        <v>29</v>
      </c>
      <c r="I505" s="22" t="s">
        <v>30</v>
      </c>
      <c r="J505" s="22" t="s">
        <v>30</v>
      </c>
      <c r="K505" s="22" t="s">
        <v>30</v>
      </c>
      <c r="L505" s="22" t="s">
        <v>30</v>
      </c>
      <c r="M505" s="22" t="s">
        <v>30</v>
      </c>
      <c r="N505" s="22" t="s">
        <v>30</v>
      </c>
      <c r="O505" s="22" t="s">
        <v>30</v>
      </c>
      <c r="P505" s="22">
        <v>400</v>
      </c>
      <c r="Q505" s="22" t="s">
        <v>30</v>
      </c>
      <c r="R505" s="22" t="s">
        <v>2823</v>
      </c>
      <c r="S505" s="14" t="str">
        <f t="shared" si="7"/>
        <v/>
      </c>
    </row>
    <row r="506" spans="1:19" ht="14.5" hidden="1" x14ac:dyDescent="0.35">
      <c r="A506" s="22" t="s">
        <v>1885</v>
      </c>
      <c r="B506" s="22" t="str">
        <f>INDEX('Plant data'!D:D,MATCH($A506,'Plant data'!$A:$A,0))</f>
        <v>Medan</v>
      </c>
      <c r="C506" s="22" t="str">
        <f>INDEX('Plant data'!E:E,MATCH($A506,'Plant data'!$A:$A,0))</f>
        <v>North Sumatra</v>
      </c>
      <c r="D506" s="22" t="str">
        <f>INDEX('Plant data'!F:F,MATCH($A506,'Plant data'!$A:$A,0))</f>
        <v>Indonesia</v>
      </c>
      <c r="E506" s="22" t="s">
        <v>9378</v>
      </c>
      <c r="F506" s="22" t="s">
        <v>8855</v>
      </c>
      <c r="G506" s="24" t="s">
        <v>1887</v>
      </c>
      <c r="H506" s="22" t="s">
        <v>64</v>
      </c>
      <c r="I506" s="22" t="s">
        <v>30</v>
      </c>
      <c r="J506" s="22" t="s">
        <v>30</v>
      </c>
      <c r="K506" s="22" t="s">
        <v>30</v>
      </c>
      <c r="L506" s="22" t="s">
        <v>30</v>
      </c>
      <c r="M506" s="22" t="s">
        <v>30</v>
      </c>
      <c r="N506" s="22" t="s">
        <v>30</v>
      </c>
      <c r="O506" s="22" t="s">
        <v>30</v>
      </c>
      <c r="P506" s="22">
        <v>500</v>
      </c>
      <c r="Q506" s="22" t="s">
        <v>30</v>
      </c>
      <c r="R506" s="22" t="s">
        <v>30</v>
      </c>
      <c r="S506" s="14" t="str">
        <f t="shared" si="7"/>
        <v/>
      </c>
    </row>
    <row r="507" spans="1:19" ht="14.5" hidden="1" x14ac:dyDescent="0.35">
      <c r="A507" s="22" t="s">
        <v>1891</v>
      </c>
      <c r="B507" s="22" t="str">
        <f>INDEX('Plant data'!D:D,MATCH($A507,'Plant data'!$A:$A,0))</f>
        <v>Thelkoloi</v>
      </c>
      <c r="C507" s="22" t="str">
        <f>INDEX('Plant data'!E:E,MATCH($A507,'Plant data'!$A:$A,0))</f>
        <v>Odisha</v>
      </c>
      <c r="D507" s="22" t="str">
        <f>INDEX('Plant data'!F:F,MATCH($A507,'Plant data'!$A:$A,0))</f>
        <v>India</v>
      </c>
      <c r="E507" s="22" t="s">
        <v>9379</v>
      </c>
      <c r="F507" s="22" t="s">
        <v>8858</v>
      </c>
      <c r="G507" s="24" t="s">
        <v>1893</v>
      </c>
      <c r="H507" s="22" t="s">
        <v>29</v>
      </c>
      <c r="I507" s="22" t="s">
        <v>30</v>
      </c>
      <c r="J507" s="22" t="s">
        <v>30</v>
      </c>
      <c r="K507" s="22">
        <v>2005</v>
      </c>
      <c r="L507" s="22">
        <v>20</v>
      </c>
      <c r="M507" s="22" t="s">
        <v>30</v>
      </c>
      <c r="N507" s="22" t="s">
        <v>30</v>
      </c>
      <c r="O507" s="22" t="s">
        <v>30</v>
      </c>
      <c r="P507" s="22">
        <v>651</v>
      </c>
      <c r="Q507" s="22">
        <v>90</v>
      </c>
      <c r="R507" s="22" t="s">
        <v>31</v>
      </c>
      <c r="S507" s="14">
        <f t="shared" si="7"/>
        <v>2045</v>
      </c>
    </row>
    <row r="508" spans="1:19" ht="14.5" hidden="1" x14ac:dyDescent="0.35">
      <c r="A508" s="22" t="s">
        <v>1891</v>
      </c>
      <c r="B508" s="22" t="str">
        <f>INDEX('Plant data'!D:D,MATCH($A508,'Plant data'!$A:$A,0))</f>
        <v>Thelkoloi</v>
      </c>
      <c r="C508" s="22" t="str">
        <f>INDEX('Plant data'!E:E,MATCH($A508,'Plant data'!$A:$A,0))</f>
        <v>Odisha</v>
      </c>
      <c r="D508" s="22" t="str">
        <f>INDEX('Plant data'!F:F,MATCH($A508,'Plant data'!$A:$A,0))</f>
        <v>India</v>
      </c>
      <c r="E508" s="22" t="s">
        <v>9380</v>
      </c>
      <c r="F508" s="22" t="s">
        <v>8860</v>
      </c>
      <c r="G508" s="24" t="s">
        <v>1893</v>
      </c>
      <c r="H508" s="22" t="s">
        <v>29</v>
      </c>
      <c r="I508" s="22" t="s">
        <v>30</v>
      </c>
      <c r="J508" s="22" t="s">
        <v>30</v>
      </c>
      <c r="K508" s="22">
        <v>2005</v>
      </c>
      <c r="L508" s="22">
        <v>20</v>
      </c>
      <c r="M508" s="22" t="s">
        <v>30</v>
      </c>
      <c r="N508" s="22" t="s">
        <v>30</v>
      </c>
      <c r="O508" s="22" t="s">
        <v>30</v>
      </c>
      <c r="P508" s="22">
        <v>651</v>
      </c>
      <c r="Q508" s="22">
        <v>90</v>
      </c>
      <c r="R508" s="22" t="s">
        <v>31</v>
      </c>
      <c r="S508" s="14">
        <f t="shared" si="7"/>
        <v>2045</v>
      </c>
    </row>
    <row r="509" spans="1:19" ht="14.5" hidden="1" x14ac:dyDescent="0.35">
      <c r="A509" s="22" t="s">
        <v>1891</v>
      </c>
      <c r="B509" s="22" t="str">
        <f>INDEX('Plant data'!D:D,MATCH($A509,'Plant data'!$A:$A,0))</f>
        <v>Thelkoloi</v>
      </c>
      <c r="C509" s="22" t="str">
        <f>INDEX('Plant data'!E:E,MATCH($A509,'Plant data'!$A:$A,0))</f>
        <v>Odisha</v>
      </c>
      <c r="D509" s="22" t="str">
        <f>INDEX('Plant data'!F:F,MATCH($A509,'Plant data'!$A:$A,0))</f>
        <v>India</v>
      </c>
      <c r="E509" s="22" t="s">
        <v>9381</v>
      </c>
      <c r="F509" s="22" t="s">
        <v>8892</v>
      </c>
      <c r="G509" s="24" t="s">
        <v>1893</v>
      </c>
      <c r="H509" s="22" t="s">
        <v>29</v>
      </c>
      <c r="I509" s="22" t="s">
        <v>30</v>
      </c>
      <c r="J509" s="22" t="s">
        <v>30</v>
      </c>
      <c r="K509" s="22">
        <v>2011</v>
      </c>
      <c r="L509" s="22">
        <v>14</v>
      </c>
      <c r="M509" s="22" t="s">
        <v>30</v>
      </c>
      <c r="N509" s="22" t="s">
        <v>30</v>
      </c>
      <c r="O509" s="22" t="s">
        <v>30</v>
      </c>
      <c r="P509" s="22">
        <v>724</v>
      </c>
      <c r="Q509" s="22">
        <v>100</v>
      </c>
      <c r="R509" s="22" t="s">
        <v>31</v>
      </c>
      <c r="S509" s="14">
        <f t="shared" si="7"/>
        <v>2051</v>
      </c>
    </row>
    <row r="510" spans="1:19" ht="14.5" hidden="1" x14ac:dyDescent="0.35">
      <c r="A510" s="22" t="s">
        <v>1891</v>
      </c>
      <c r="B510" s="22" t="str">
        <f>INDEX('Plant data'!D:D,MATCH($A510,'Plant data'!$A:$A,0))</f>
        <v>Thelkoloi</v>
      </c>
      <c r="C510" s="22" t="str">
        <f>INDEX('Plant data'!E:E,MATCH($A510,'Plant data'!$A:$A,0))</f>
        <v>Odisha</v>
      </c>
      <c r="D510" s="22" t="str">
        <f>INDEX('Plant data'!F:F,MATCH($A510,'Plant data'!$A:$A,0))</f>
        <v>India</v>
      </c>
      <c r="E510" s="22" t="s">
        <v>9382</v>
      </c>
      <c r="F510" s="22" t="s">
        <v>8862</v>
      </c>
      <c r="G510" s="24" t="s">
        <v>1893</v>
      </c>
      <c r="H510" s="22" t="s">
        <v>29</v>
      </c>
      <c r="I510" s="22" t="s">
        <v>30</v>
      </c>
      <c r="J510" s="22" t="s">
        <v>30</v>
      </c>
      <c r="K510" s="22">
        <v>2011</v>
      </c>
      <c r="L510" s="22">
        <v>14</v>
      </c>
      <c r="M510" s="22" t="s">
        <v>30</v>
      </c>
      <c r="N510" s="22" t="s">
        <v>30</v>
      </c>
      <c r="O510" s="22" t="s">
        <v>30</v>
      </c>
      <c r="P510" s="22">
        <v>724</v>
      </c>
      <c r="Q510" s="22">
        <v>100</v>
      </c>
      <c r="R510" s="22" t="s">
        <v>31</v>
      </c>
      <c r="S510" s="14">
        <f t="shared" si="7"/>
        <v>2051</v>
      </c>
    </row>
    <row r="511" spans="1:19" ht="14.5" hidden="1" x14ac:dyDescent="0.35">
      <c r="A511" s="22" t="s">
        <v>1891</v>
      </c>
      <c r="B511" s="22" t="str">
        <f>INDEX('Plant data'!D:D,MATCH($A511,'Plant data'!$A:$A,0))</f>
        <v>Thelkoloi</v>
      </c>
      <c r="C511" s="22" t="str">
        <f>INDEX('Plant data'!E:E,MATCH($A511,'Plant data'!$A:$A,0))</f>
        <v>Odisha</v>
      </c>
      <c r="D511" s="22" t="str">
        <f>INDEX('Plant data'!F:F,MATCH($A511,'Plant data'!$A:$A,0))</f>
        <v>India</v>
      </c>
      <c r="E511" s="22" t="s">
        <v>9383</v>
      </c>
      <c r="F511" s="22" t="s">
        <v>8864</v>
      </c>
      <c r="G511" s="24" t="s">
        <v>1893</v>
      </c>
      <c r="H511" s="22" t="s">
        <v>29</v>
      </c>
      <c r="I511" s="22" t="s">
        <v>30</v>
      </c>
      <c r="J511" s="22" t="s">
        <v>30</v>
      </c>
      <c r="K511" s="22">
        <v>2023</v>
      </c>
      <c r="L511" s="22">
        <v>2</v>
      </c>
      <c r="M511" s="22" t="s">
        <v>30</v>
      </c>
      <c r="N511" s="22" t="s">
        <v>30</v>
      </c>
      <c r="O511" s="22" t="s">
        <v>30</v>
      </c>
      <c r="P511" s="22">
        <v>750</v>
      </c>
      <c r="Q511" s="22">
        <v>75</v>
      </c>
      <c r="R511" s="22" t="s">
        <v>31</v>
      </c>
      <c r="S511" s="14">
        <f t="shared" si="7"/>
        <v>2063</v>
      </c>
    </row>
    <row r="512" spans="1:19" ht="14.5" hidden="1" x14ac:dyDescent="0.35">
      <c r="A512" s="22" t="s">
        <v>1895</v>
      </c>
      <c r="B512" s="22" t="str">
        <f>INDEX('Plant data'!D:D,MATCH($A512,'Plant data'!$A:$A,0))</f>
        <v>Meramandali</v>
      </c>
      <c r="C512" s="22" t="str">
        <f>INDEX('Plant data'!E:E,MATCH($A512,'Plant data'!$A:$A,0))</f>
        <v>Odisha</v>
      </c>
      <c r="D512" s="22" t="str">
        <f>INDEX('Plant data'!F:F,MATCH($A512,'Plant data'!$A:$A,0))</f>
        <v>India</v>
      </c>
      <c r="E512" s="22" t="s">
        <v>9384</v>
      </c>
      <c r="F512" s="22" t="s">
        <v>8855</v>
      </c>
      <c r="G512" s="24" t="s">
        <v>1897</v>
      </c>
      <c r="H512" s="22" t="s">
        <v>29</v>
      </c>
      <c r="I512" s="22" t="s">
        <v>30</v>
      </c>
      <c r="J512" s="22" t="s">
        <v>30</v>
      </c>
      <c r="K512" s="22" t="s">
        <v>30</v>
      </c>
      <c r="L512" s="22" t="s">
        <v>30</v>
      </c>
      <c r="M512" s="22" t="s">
        <v>30</v>
      </c>
      <c r="N512" s="22" t="s">
        <v>30</v>
      </c>
      <c r="O512" s="22" t="s">
        <v>30</v>
      </c>
      <c r="P512" s="22">
        <v>422</v>
      </c>
      <c r="Q512" s="22">
        <v>60</v>
      </c>
      <c r="R512" s="22" t="s">
        <v>2823</v>
      </c>
      <c r="S512" s="14" t="str">
        <f t="shared" si="7"/>
        <v/>
      </c>
    </row>
    <row r="513" spans="1:19" ht="14.5" hidden="1" x14ac:dyDescent="0.35">
      <c r="A513" s="22" t="s">
        <v>1895</v>
      </c>
      <c r="B513" s="22" t="str">
        <f>INDEX('Plant data'!D:D,MATCH($A513,'Plant data'!$A:$A,0))</f>
        <v>Meramandali</v>
      </c>
      <c r="C513" s="22" t="str">
        <f>INDEX('Plant data'!E:E,MATCH($A513,'Plant data'!$A:$A,0))</f>
        <v>Odisha</v>
      </c>
      <c r="D513" s="22" t="str">
        <f>INDEX('Plant data'!F:F,MATCH($A513,'Plant data'!$A:$A,0))</f>
        <v>India</v>
      </c>
      <c r="E513" s="22" t="s">
        <v>9385</v>
      </c>
      <c r="F513" s="22" t="s">
        <v>8871</v>
      </c>
      <c r="G513" s="24" t="s">
        <v>1897</v>
      </c>
      <c r="H513" s="22" t="s">
        <v>313</v>
      </c>
      <c r="I513" s="22">
        <v>2016</v>
      </c>
      <c r="J513" s="22" t="s">
        <v>30</v>
      </c>
      <c r="K513" s="22" t="s">
        <v>30</v>
      </c>
      <c r="L513" s="22" t="s">
        <v>30</v>
      </c>
      <c r="M513" s="22" t="s">
        <v>30</v>
      </c>
      <c r="N513" s="22" t="s">
        <v>30</v>
      </c>
      <c r="O513" s="22" t="s">
        <v>30</v>
      </c>
      <c r="P513" s="22">
        <v>775</v>
      </c>
      <c r="Q513" s="22">
        <v>100</v>
      </c>
      <c r="R513" s="22" t="s">
        <v>2823</v>
      </c>
      <c r="S513" s="14" t="str">
        <f t="shared" si="7"/>
        <v/>
      </c>
    </row>
    <row r="514" spans="1:19" ht="14.5" hidden="1" x14ac:dyDescent="0.35">
      <c r="A514" s="22" t="s">
        <v>1895</v>
      </c>
      <c r="B514" s="22" t="str">
        <f>INDEX('Plant data'!D:D,MATCH($A514,'Plant data'!$A:$A,0))</f>
        <v>Meramandali</v>
      </c>
      <c r="C514" s="22" t="str">
        <f>INDEX('Plant data'!E:E,MATCH($A514,'Plant data'!$A:$A,0))</f>
        <v>Odisha</v>
      </c>
      <c r="D514" s="22" t="str">
        <f>INDEX('Plant data'!F:F,MATCH($A514,'Plant data'!$A:$A,0))</f>
        <v>India</v>
      </c>
      <c r="E514" s="22" t="s">
        <v>9386</v>
      </c>
      <c r="F514" s="22" t="s">
        <v>8941</v>
      </c>
      <c r="G514" s="24" t="s">
        <v>1897</v>
      </c>
      <c r="H514" s="22" t="s">
        <v>313</v>
      </c>
      <c r="I514" s="22">
        <v>2016</v>
      </c>
      <c r="J514" s="22" t="s">
        <v>30</v>
      </c>
      <c r="K514" s="22" t="s">
        <v>30</v>
      </c>
      <c r="L514" s="22" t="s">
        <v>30</v>
      </c>
      <c r="M514" s="22" t="s">
        <v>30</v>
      </c>
      <c r="N514" s="22" t="s">
        <v>30</v>
      </c>
      <c r="O514" s="22" t="s">
        <v>30</v>
      </c>
      <c r="P514" s="22">
        <v>775</v>
      </c>
      <c r="Q514" s="22">
        <v>100</v>
      </c>
      <c r="R514" s="22" t="s">
        <v>2823</v>
      </c>
      <c r="S514" s="14" t="str">
        <f t="shared" si="7"/>
        <v/>
      </c>
    </row>
    <row r="515" spans="1:19" ht="14.5" hidden="1" x14ac:dyDescent="0.35">
      <c r="A515" s="22" t="s">
        <v>1900</v>
      </c>
      <c r="B515" s="22" t="str">
        <f>INDEX('Plant data'!D:D,MATCH($A515,'Plant data'!$A:$A,0))</f>
        <v>Danapura</v>
      </c>
      <c r="C515" s="22" t="str">
        <f>INDEX('Plant data'!E:E,MATCH($A515,'Plant data'!$A:$A,0))</f>
        <v>Karnataka</v>
      </c>
      <c r="D515" s="22" t="str">
        <f>INDEX('Plant data'!F:F,MATCH($A515,'Plant data'!$A:$A,0))</f>
        <v>India</v>
      </c>
      <c r="E515" s="22" t="s">
        <v>9387</v>
      </c>
      <c r="F515" s="22" t="s">
        <v>8855</v>
      </c>
      <c r="G515" s="24" t="s">
        <v>1902</v>
      </c>
      <c r="H515" s="22" t="s">
        <v>29</v>
      </c>
      <c r="I515" s="22" t="s">
        <v>30</v>
      </c>
      <c r="J515" s="22" t="s">
        <v>30</v>
      </c>
      <c r="K515" s="22">
        <v>2015</v>
      </c>
      <c r="L515" s="22">
        <v>10</v>
      </c>
      <c r="M515" s="22" t="s">
        <v>30</v>
      </c>
      <c r="N515" s="22" t="s">
        <v>30</v>
      </c>
      <c r="O515" s="22" t="s">
        <v>30</v>
      </c>
      <c r="P515" s="22">
        <v>1000</v>
      </c>
      <c r="Q515" s="22">
        <v>120</v>
      </c>
      <c r="R515" s="22" t="s">
        <v>2823</v>
      </c>
      <c r="S515" s="14">
        <f t="shared" ref="S515:S578" si="8">IFERROR(K515+40,"")</f>
        <v>2055</v>
      </c>
    </row>
    <row r="516" spans="1:19" ht="14.5" hidden="1" x14ac:dyDescent="0.35">
      <c r="A516" s="22" t="s">
        <v>1903</v>
      </c>
      <c r="B516" s="22" t="str">
        <f>INDEX('Plant data'!D:D,MATCH($A516,'Plant data'!$A:$A,0))</f>
        <v>Hazira</v>
      </c>
      <c r="C516" s="22" t="str">
        <f>INDEX('Plant data'!E:E,MATCH($A516,'Plant data'!$A:$A,0))</f>
        <v>Gujarat</v>
      </c>
      <c r="D516" s="22" t="str">
        <f>INDEX('Plant data'!F:F,MATCH($A516,'Plant data'!$A:$A,0))</f>
        <v>India</v>
      </c>
      <c r="E516" s="22" t="s">
        <v>9388</v>
      </c>
      <c r="F516" s="22" t="s">
        <v>8858</v>
      </c>
      <c r="G516" s="24" t="s">
        <v>1905</v>
      </c>
      <c r="H516" s="22" t="s">
        <v>29</v>
      </c>
      <c r="I516" s="22" t="s">
        <v>30</v>
      </c>
      <c r="J516" s="22" t="s">
        <v>30</v>
      </c>
      <c r="K516" s="22" t="s">
        <v>30</v>
      </c>
      <c r="L516" s="22" t="s">
        <v>30</v>
      </c>
      <c r="M516" s="22" t="s">
        <v>30</v>
      </c>
      <c r="N516" s="22" t="s">
        <v>30</v>
      </c>
      <c r="O516" s="22" t="s">
        <v>30</v>
      </c>
      <c r="P516" s="22">
        <v>1150</v>
      </c>
      <c r="Q516" s="22">
        <v>150</v>
      </c>
      <c r="R516" s="22" t="s">
        <v>2823</v>
      </c>
      <c r="S516" s="14" t="str">
        <f t="shared" si="8"/>
        <v/>
      </c>
    </row>
    <row r="517" spans="1:19" ht="14.5" hidden="1" x14ac:dyDescent="0.35">
      <c r="A517" s="22" t="s">
        <v>1903</v>
      </c>
      <c r="B517" s="22" t="str">
        <f>INDEX('Plant data'!D:D,MATCH($A517,'Plant data'!$A:$A,0))</f>
        <v>Hazira</v>
      </c>
      <c r="C517" s="22" t="str">
        <f>INDEX('Plant data'!E:E,MATCH($A517,'Plant data'!$A:$A,0))</f>
        <v>Gujarat</v>
      </c>
      <c r="D517" s="22" t="str">
        <f>INDEX('Plant data'!F:F,MATCH($A517,'Plant data'!$A:$A,0))</f>
        <v>India</v>
      </c>
      <c r="E517" s="22" t="s">
        <v>9389</v>
      </c>
      <c r="F517" s="22" t="s">
        <v>8860</v>
      </c>
      <c r="G517" s="24" t="s">
        <v>1905</v>
      </c>
      <c r="H517" s="22" t="s">
        <v>29</v>
      </c>
      <c r="I517" s="22" t="s">
        <v>30</v>
      </c>
      <c r="J517" s="22" t="s">
        <v>30</v>
      </c>
      <c r="K517" s="22" t="s">
        <v>30</v>
      </c>
      <c r="L517" s="22" t="s">
        <v>30</v>
      </c>
      <c r="M517" s="22" t="s">
        <v>30</v>
      </c>
      <c r="N517" s="22" t="s">
        <v>30</v>
      </c>
      <c r="O517" s="22" t="s">
        <v>30</v>
      </c>
      <c r="P517" s="22">
        <v>1150</v>
      </c>
      <c r="Q517" s="22">
        <v>150</v>
      </c>
      <c r="R517" s="22" t="s">
        <v>2823</v>
      </c>
      <c r="S517" s="14" t="str">
        <f t="shared" si="8"/>
        <v/>
      </c>
    </row>
    <row r="518" spans="1:19" ht="14.5" hidden="1" x14ac:dyDescent="0.35">
      <c r="A518" s="22" t="s">
        <v>1903</v>
      </c>
      <c r="B518" s="22" t="str">
        <f>INDEX('Plant data'!D:D,MATCH($A518,'Plant data'!$A:$A,0))</f>
        <v>Hazira</v>
      </c>
      <c r="C518" s="22" t="str">
        <f>INDEX('Plant data'!E:E,MATCH($A518,'Plant data'!$A:$A,0))</f>
        <v>Gujarat</v>
      </c>
      <c r="D518" s="22" t="str">
        <f>INDEX('Plant data'!F:F,MATCH($A518,'Plant data'!$A:$A,0))</f>
        <v>India</v>
      </c>
      <c r="E518" s="22" t="s">
        <v>9390</v>
      </c>
      <c r="F518" s="22" t="s">
        <v>8892</v>
      </c>
      <c r="G518" s="24" t="s">
        <v>1905</v>
      </c>
      <c r="H518" s="22" t="s">
        <v>29</v>
      </c>
      <c r="I518" s="22" t="s">
        <v>30</v>
      </c>
      <c r="J518" s="22" t="s">
        <v>30</v>
      </c>
      <c r="K518" s="22" t="s">
        <v>30</v>
      </c>
      <c r="L518" s="22" t="s">
        <v>30</v>
      </c>
      <c r="M518" s="22" t="s">
        <v>30</v>
      </c>
      <c r="N518" s="22" t="s">
        <v>30</v>
      </c>
      <c r="O518" s="22" t="s">
        <v>30</v>
      </c>
      <c r="P518" s="22">
        <v>1150</v>
      </c>
      <c r="Q518" s="22">
        <v>150</v>
      </c>
      <c r="R518" s="22" t="s">
        <v>2823</v>
      </c>
      <c r="S518" s="14" t="str">
        <f t="shared" si="8"/>
        <v/>
      </c>
    </row>
    <row r="519" spans="1:19" ht="14.5" hidden="1" x14ac:dyDescent="0.35">
      <c r="A519" s="22" t="s">
        <v>1903</v>
      </c>
      <c r="B519" s="22" t="str">
        <f>INDEX('Plant data'!D:D,MATCH($A519,'Plant data'!$A:$A,0))</f>
        <v>Hazira</v>
      </c>
      <c r="C519" s="22" t="str">
        <f>INDEX('Plant data'!E:E,MATCH($A519,'Plant data'!$A:$A,0))</f>
        <v>Gujarat</v>
      </c>
      <c r="D519" s="22" t="str">
        <f>INDEX('Plant data'!F:F,MATCH($A519,'Plant data'!$A:$A,0))</f>
        <v>India</v>
      </c>
      <c r="E519" s="22" t="s">
        <v>9391</v>
      </c>
      <c r="F519" s="22" t="s">
        <v>8862</v>
      </c>
      <c r="G519" s="24" t="s">
        <v>1905</v>
      </c>
      <c r="H519" s="22" t="s">
        <v>29</v>
      </c>
      <c r="I519" s="22" t="s">
        <v>30</v>
      </c>
      <c r="J519" s="22" t="s">
        <v>30</v>
      </c>
      <c r="K519" s="22" t="s">
        <v>30</v>
      </c>
      <c r="L519" s="22" t="s">
        <v>30</v>
      </c>
      <c r="M519" s="22" t="s">
        <v>30</v>
      </c>
      <c r="N519" s="22" t="s">
        <v>30</v>
      </c>
      <c r="O519" s="22" t="s">
        <v>30</v>
      </c>
      <c r="P519" s="22">
        <v>1150</v>
      </c>
      <c r="Q519" s="22">
        <v>150</v>
      </c>
      <c r="R519" s="22" t="s">
        <v>2823</v>
      </c>
      <c r="S519" s="14" t="str">
        <f t="shared" si="8"/>
        <v/>
      </c>
    </row>
    <row r="520" spans="1:19" ht="14.5" hidden="1" x14ac:dyDescent="0.35">
      <c r="A520" s="22" t="s">
        <v>1908</v>
      </c>
      <c r="B520" s="22" t="str">
        <f>INDEX('Plant data'!D:D,MATCH($A520,'Plant data'!$A:$A,0))</f>
        <v>Angul</v>
      </c>
      <c r="C520" s="22" t="str">
        <f>INDEX('Plant data'!E:E,MATCH($A520,'Plant data'!$A:$A,0))</f>
        <v>Odisha</v>
      </c>
      <c r="D520" s="22" t="str">
        <f>INDEX('Plant data'!F:F,MATCH($A520,'Plant data'!$A:$A,0))</f>
        <v>India</v>
      </c>
      <c r="E520" s="22" t="s">
        <v>9392</v>
      </c>
      <c r="F520" s="22" t="s">
        <v>8855</v>
      </c>
      <c r="G520" s="24" t="s">
        <v>1910</v>
      </c>
      <c r="H520" s="22" t="s">
        <v>29</v>
      </c>
      <c r="I520" s="22" t="s">
        <v>30</v>
      </c>
      <c r="J520" s="22" t="s">
        <v>30</v>
      </c>
      <c r="K520" s="22">
        <v>2013</v>
      </c>
      <c r="L520" s="22">
        <v>12</v>
      </c>
      <c r="M520" s="22" t="s">
        <v>30</v>
      </c>
      <c r="N520" s="22" t="s">
        <v>30</v>
      </c>
      <c r="O520" s="22" t="s">
        <v>30</v>
      </c>
      <c r="P520" s="22">
        <v>2500</v>
      </c>
      <c r="Q520" s="22">
        <v>250</v>
      </c>
      <c r="R520" s="22" t="s">
        <v>2823</v>
      </c>
      <c r="S520" s="14">
        <f t="shared" si="8"/>
        <v>2053</v>
      </c>
    </row>
    <row r="521" spans="1:19" ht="14.5" hidden="1" x14ac:dyDescent="0.35">
      <c r="A521" s="22" t="s">
        <v>1913</v>
      </c>
      <c r="B521" s="22" t="str">
        <f>INDEX('Plant data'!D:D,MATCH($A521,'Plant data'!$A:$A,0))</f>
        <v>Raigarh</v>
      </c>
      <c r="C521" s="22" t="str">
        <f>INDEX('Plant data'!E:E,MATCH($A521,'Plant data'!$A:$A,0))</f>
        <v>Chhattisgarh</v>
      </c>
      <c r="D521" s="22" t="str">
        <f>INDEX('Plant data'!F:F,MATCH($A521,'Plant data'!$A:$A,0))</f>
        <v>India</v>
      </c>
      <c r="E521" s="22" t="s">
        <v>9393</v>
      </c>
      <c r="F521" s="22" t="s">
        <v>8858</v>
      </c>
      <c r="G521" s="24" t="s">
        <v>1915</v>
      </c>
      <c r="H521" s="22" t="s">
        <v>29</v>
      </c>
      <c r="I521" s="22" t="s">
        <v>30</v>
      </c>
      <c r="J521" s="22" t="s">
        <v>30</v>
      </c>
      <c r="K521" s="22" t="s">
        <v>30</v>
      </c>
      <c r="L521" s="22" t="s">
        <v>30</v>
      </c>
      <c r="M521" s="22" t="s">
        <v>30</v>
      </c>
      <c r="N521" s="22" t="s">
        <v>30</v>
      </c>
      <c r="O521" s="22" t="s">
        <v>30</v>
      </c>
      <c r="P521" s="22">
        <v>1250</v>
      </c>
      <c r="Q521" s="22">
        <v>100</v>
      </c>
      <c r="R521" s="22" t="s">
        <v>2823</v>
      </c>
      <c r="S521" s="14" t="str">
        <f t="shared" si="8"/>
        <v/>
      </c>
    </row>
    <row r="522" spans="1:19" ht="14.5" hidden="1" x14ac:dyDescent="0.35">
      <c r="A522" s="22" t="s">
        <v>1913</v>
      </c>
      <c r="B522" s="22" t="str">
        <f>INDEX('Plant data'!D:D,MATCH($A522,'Plant data'!$A:$A,0))</f>
        <v>Raigarh</v>
      </c>
      <c r="C522" s="22" t="str">
        <f>INDEX('Plant data'!E:E,MATCH($A522,'Plant data'!$A:$A,0))</f>
        <v>Chhattisgarh</v>
      </c>
      <c r="D522" s="22" t="str">
        <f>INDEX('Plant data'!F:F,MATCH($A522,'Plant data'!$A:$A,0))</f>
        <v>India</v>
      </c>
      <c r="E522" s="22" t="s">
        <v>9394</v>
      </c>
      <c r="F522" s="22" t="s">
        <v>8860</v>
      </c>
      <c r="G522" s="24" t="s">
        <v>1915</v>
      </c>
      <c r="H522" s="22" t="s">
        <v>29</v>
      </c>
      <c r="I522" s="22" t="s">
        <v>30</v>
      </c>
      <c r="J522" s="22" t="s">
        <v>30</v>
      </c>
      <c r="K522" s="22" t="s">
        <v>30</v>
      </c>
      <c r="L522" s="22" t="s">
        <v>30</v>
      </c>
      <c r="M522" s="22" t="s">
        <v>30</v>
      </c>
      <c r="N522" s="22" t="s">
        <v>30</v>
      </c>
      <c r="O522" s="22" t="s">
        <v>30</v>
      </c>
      <c r="P522" s="22">
        <v>1100</v>
      </c>
      <c r="Q522" s="22">
        <v>100</v>
      </c>
      <c r="R522" s="22" t="s">
        <v>2823</v>
      </c>
      <c r="S522" s="14" t="str">
        <f t="shared" si="8"/>
        <v/>
      </c>
    </row>
    <row r="523" spans="1:19" ht="14.5" hidden="1" x14ac:dyDescent="0.35">
      <c r="A523" s="22" t="s">
        <v>1913</v>
      </c>
      <c r="B523" s="22" t="str">
        <f>INDEX('Plant data'!D:D,MATCH($A523,'Plant data'!$A:$A,0))</f>
        <v>Raigarh</v>
      </c>
      <c r="C523" s="22" t="str">
        <f>INDEX('Plant data'!E:E,MATCH($A523,'Plant data'!$A:$A,0))</f>
        <v>Chhattisgarh</v>
      </c>
      <c r="D523" s="22" t="str">
        <f>INDEX('Plant data'!F:F,MATCH($A523,'Plant data'!$A:$A,0))</f>
        <v>India</v>
      </c>
      <c r="E523" s="22" t="s">
        <v>9395</v>
      </c>
      <c r="F523" s="22" t="s">
        <v>8892</v>
      </c>
      <c r="G523" s="24" t="s">
        <v>1915</v>
      </c>
      <c r="H523" s="22" t="s">
        <v>29</v>
      </c>
      <c r="I523" s="22" t="s">
        <v>30</v>
      </c>
      <c r="J523" s="22" t="s">
        <v>30</v>
      </c>
      <c r="K523" s="22">
        <v>2010</v>
      </c>
      <c r="L523" s="22">
        <v>15</v>
      </c>
      <c r="M523" s="22" t="s">
        <v>30</v>
      </c>
      <c r="N523" s="22" t="s">
        <v>30</v>
      </c>
      <c r="O523" s="22" t="s">
        <v>30</v>
      </c>
      <c r="P523" s="22">
        <v>1250</v>
      </c>
      <c r="Q523" s="22">
        <v>100</v>
      </c>
      <c r="R523" s="22" t="s">
        <v>2823</v>
      </c>
      <c r="S523" s="14">
        <f t="shared" si="8"/>
        <v>2050</v>
      </c>
    </row>
    <row r="524" spans="1:19" ht="14.5" hidden="1" x14ac:dyDescent="0.35">
      <c r="A524" s="22" t="s">
        <v>1919</v>
      </c>
      <c r="B524" s="22" t="str">
        <f>INDEX('Plant data'!D:D,MATCH($A524,'Plant data'!$A:$A,0))</f>
        <v>Dolvi</v>
      </c>
      <c r="C524" s="22" t="str">
        <f>INDEX('Plant data'!E:E,MATCH($A524,'Plant data'!$A:$A,0))</f>
        <v>Maharashtra</v>
      </c>
      <c r="D524" s="22" t="str">
        <f>INDEX('Plant data'!F:F,MATCH($A524,'Plant data'!$A:$A,0))</f>
        <v>India</v>
      </c>
      <c r="E524" s="22" t="s">
        <v>9396</v>
      </c>
      <c r="F524" s="22" t="s">
        <v>8855</v>
      </c>
      <c r="G524" s="24" t="s">
        <v>1921</v>
      </c>
      <c r="H524" s="22" t="s">
        <v>29</v>
      </c>
      <c r="I524" s="22" t="s">
        <v>30</v>
      </c>
      <c r="J524" s="22" t="s">
        <v>30</v>
      </c>
      <c r="K524" s="22">
        <v>2010</v>
      </c>
      <c r="L524" s="22">
        <v>15</v>
      </c>
      <c r="M524" s="22" t="s">
        <v>30</v>
      </c>
      <c r="N524" s="22" t="s">
        <v>30</v>
      </c>
      <c r="O524" s="22" t="s">
        <v>30</v>
      </c>
      <c r="P524" s="22">
        <v>1300</v>
      </c>
      <c r="Q524" s="22">
        <v>200</v>
      </c>
      <c r="R524" s="22" t="s">
        <v>31</v>
      </c>
      <c r="S524" s="14">
        <f t="shared" si="8"/>
        <v>2050</v>
      </c>
    </row>
    <row r="525" spans="1:19" ht="14.5" hidden="1" x14ac:dyDescent="0.35">
      <c r="A525" s="22" t="s">
        <v>1919</v>
      </c>
      <c r="B525" s="22" t="str">
        <f>INDEX('Plant data'!D:D,MATCH($A525,'Plant data'!$A:$A,0))</f>
        <v>Dolvi</v>
      </c>
      <c r="C525" s="22" t="str">
        <f>INDEX('Plant data'!E:E,MATCH($A525,'Plant data'!$A:$A,0))</f>
        <v>Maharashtra</v>
      </c>
      <c r="D525" s="22" t="str">
        <f>INDEX('Plant data'!F:F,MATCH($A525,'Plant data'!$A:$A,0))</f>
        <v>India</v>
      </c>
      <c r="E525" s="22" t="s">
        <v>9397</v>
      </c>
      <c r="F525" s="22" t="s">
        <v>8871</v>
      </c>
      <c r="G525" s="24" t="s">
        <v>1921</v>
      </c>
      <c r="H525" s="22" t="s">
        <v>29</v>
      </c>
      <c r="I525" s="22" t="s">
        <v>30</v>
      </c>
      <c r="J525" s="22" t="s">
        <v>30</v>
      </c>
      <c r="K525" s="22">
        <v>2010</v>
      </c>
      <c r="L525" s="22">
        <v>15</v>
      </c>
      <c r="M525" s="22" t="s">
        <v>30</v>
      </c>
      <c r="N525" s="22" t="s">
        <v>30</v>
      </c>
      <c r="O525" s="22" t="s">
        <v>30</v>
      </c>
      <c r="P525" s="22">
        <v>1300</v>
      </c>
      <c r="Q525" s="22">
        <v>200</v>
      </c>
      <c r="R525" s="22" t="s">
        <v>31</v>
      </c>
      <c r="S525" s="14">
        <f t="shared" si="8"/>
        <v>2050</v>
      </c>
    </row>
    <row r="526" spans="1:19" ht="14.5" hidden="1" x14ac:dyDescent="0.35">
      <c r="A526" s="22" t="s">
        <v>1919</v>
      </c>
      <c r="B526" s="22" t="str">
        <f>INDEX('Plant data'!D:D,MATCH($A526,'Plant data'!$A:$A,0))</f>
        <v>Dolvi</v>
      </c>
      <c r="C526" s="22" t="str">
        <f>INDEX('Plant data'!E:E,MATCH($A526,'Plant data'!$A:$A,0))</f>
        <v>Maharashtra</v>
      </c>
      <c r="D526" s="22" t="str">
        <f>INDEX('Plant data'!F:F,MATCH($A526,'Plant data'!$A:$A,0))</f>
        <v>India</v>
      </c>
      <c r="E526" s="22" t="s">
        <v>9398</v>
      </c>
      <c r="F526" s="22" t="s">
        <v>8941</v>
      </c>
      <c r="G526" s="24" t="s">
        <v>1921</v>
      </c>
      <c r="H526" s="22" t="s">
        <v>29</v>
      </c>
      <c r="I526" s="22" t="s">
        <v>30</v>
      </c>
      <c r="J526" s="22" t="s">
        <v>30</v>
      </c>
      <c r="K526" s="22">
        <v>2010</v>
      </c>
      <c r="L526" s="22">
        <v>15</v>
      </c>
      <c r="M526" s="22" t="s">
        <v>30</v>
      </c>
      <c r="N526" s="22" t="s">
        <v>30</v>
      </c>
      <c r="O526" s="22" t="s">
        <v>30</v>
      </c>
      <c r="P526" s="22">
        <v>1300</v>
      </c>
      <c r="Q526" s="22">
        <v>200</v>
      </c>
      <c r="R526" s="22" t="s">
        <v>31</v>
      </c>
      <c r="S526" s="14">
        <f t="shared" si="8"/>
        <v>2050</v>
      </c>
    </row>
    <row r="527" spans="1:19" ht="14.5" hidden="1" x14ac:dyDescent="0.35">
      <c r="A527" s="22" t="s">
        <v>1919</v>
      </c>
      <c r="B527" s="22" t="str">
        <f>INDEX('Plant data'!D:D,MATCH($A527,'Plant data'!$A:$A,0))</f>
        <v>Dolvi</v>
      </c>
      <c r="C527" s="22" t="str">
        <f>INDEX('Plant data'!E:E,MATCH($A527,'Plant data'!$A:$A,0))</f>
        <v>Maharashtra</v>
      </c>
      <c r="D527" s="22" t="str">
        <f>INDEX('Plant data'!F:F,MATCH($A527,'Plant data'!$A:$A,0))</f>
        <v>India</v>
      </c>
      <c r="E527" s="22" t="s">
        <v>9399</v>
      </c>
      <c r="F527" s="22" t="s">
        <v>8949</v>
      </c>
      <c r="G527" s="24" t="s">
        <v>1921</v>
      </c>
      <c r="H527" s="22" t="s">
        <v>29</v>
      </c>
      <c r="I527" s="22" t="s">
        <v>30</v>
      </c>
      <c r="J527" s="22" t="s">
        <v>30</v>
      </c>
      <c r="K527" s="22">
        <v>2010</v>
      </c>
      <c r="L527" s="22">
        <v>15</v>
      </c>
      <c r="M527" s="22" t="s">
        <v>30</v>
      </c>
      <c r="N527" s="22" t="s">
        <v>30</v>
      </c>
      <c r="O527" s="22" t="s">
        <v>30</v>
      </c>
      <c r="P527" s="22">
        <v>1300</v>
      </c>
      <c r="Q527" s="22">
        <v>200</v>
      </c>
      <c r="R527" s="22" t="s">
        <v>31</v>
      </c>
      <c r="S527" s="14">
        <f t="shared" si="8"/>
        <v>2050</v>
      </c>
    </row>
    <row r="528" spans="1:19" ht="14.5" hidden="1" x14ac:dyDescent="0.35">
      <c r="A528" s="22" t="s">
        <v>1928</v>
      </c>
      <c r="B528" s="22" t="str">
        <f>INDEX('Plant data'!D:D,MATCH($A528,'Plant data'!$A:$A,0))</f>
        <v>Toranagallu</v>
      </c>
      <c r="C528" s="22" t="str">
        <f>INDEX('Plant data'!E:E,MATCH($A528,'Plant data'!$A:$A,0))</f>
        <v>Karnataka</v>
      </c>
      <c r="D528" s="22" t="str">
        <f>INDEX('Plant data'!F:F,MATCH($A528,'Plant data'!$A:$A,0))</f>
        <v>India</v>
      </c>
      <c r="E528" s="22" t="s">
        <v>9400</v>
      </c>
      <c r="F528" s="22" t="s">
        <v>8855</v>
      </c>
      <c r="G528" s="24" t="s">
        <v>1930</v>
      </c>
      <c r="H528" s="22" t="s">
        <v>29</v>
      </c>
      <c r="I528" s="22" t="s">
        <v>30</v>
      </c>
      <c r="J528" s="22" t="s">
        <v>30</v>
      </c>
      <c r="K528" s="22">
        <v>2016</v>
      </c>
      <c r="L528" s="22">
        <v>9</v>
      </c>
      <c r="M528" s="22" t="s">
        <v>30</v>
      </c>
      <c r="N528" s="22" t="s">
        <v>30</v>
      </c>
      <c r="O528" s="22" t="s">
        <v>30</v>
      </c>
      <c r="P528" s="22">
        <v>1500</v>
      </c>
      <c r="Q528" s="22">
        <v>150</v>
      </c>
      <c r="R528" s="22" t="s">
        <v>2823</v>
      </c>
      <c r="S528" s="14">
        <f t="shared" si="8"/>
        <v>2056</v>
      </c>
    </row>
    <row r="529" spans="1:19" ht="14.5" hidden="1" x14ac:dyDescent="0.35">
      <c r="A529" s="22" t="s">
        <v>1928</v>
      </c>
      <c r="B529" s="22" t="str">
        <f>INDEX('Plant data'!D:D,MATCH($A529,'Plant data'!$A:$A,0))</f>
        <v>Toranagallu</v>
      </c>
      <c r="C529" s="22" t="str">
        <f>INDEX('Plant data'!E:E,MATCH($A529,'Plant data'!$A:$A,0))</f>
        <v>Karnataka</v>
      </c>
      <c r="D529" s="22" t="str">
        <f>INDEX('Plant data'!F:F,MATCH($A529,'Plant data'!$A:$A,0))</f>
        <v>India</v>
      </c>
      <c r="E529" s="22" t="s">
        <v>9401</v>
      </c>
      <c r="F529" s="22" t="s">
        <v>8871</v>
      </c>
      <c r="G529" s="24" t="s">
        <v>1930</v>
      </c>
      <c r="H529" s="22" t="s">
        <v>313</v>
      </c>
      <c r="I529" s="22">
        <v>2022</v>
      </c>
      <c r="J529" s="22" t="s">
        <v>30</v>
      </c>
      <c r="K529" s="22">
        <v>2026</v>
      </c>
      <c r="L529" s="22"/>
      <c r="M529" s="22" t="s">
        <v>30</v>
      </c>
      <c r="N529" s="22" t="s">
        <v>30</v>
      </c>
      <c r="O529" s="22" t="s">
        <v>30</v>
      </c>
      <c r="P529" s="22">
        <v>1500</v>
      </c>
      <c r="Q529" s="22">
        <v>160</v>
      </c>
      <c r="R529" s="22" t="s">
        <v>2823</v>
      </c>
      <c r="S529" s="14">
        <f t="shared" si="8"/>
        <v>2066</v>
      </c>
    </row>
    <row r="530" spans="1:19" ht="14.5" hidden="1" x14ac:dyDescent="0.35">
      <c r="A530" s="22" t="s">
        <v>1941</v>
      </c>
      <c r="B530" s="22" t="str">
        <f>INDEX('Plant data'!D:D,MATCH($A530,'Plant data'!$A:$A,0))</f>
        <v>Ghugus</v>
      </c>
      <c r="C530" s="22" t="str">
        <f>INDEX('Plant data'!E:E,MATCH($A530,'Plant data'!$A:$A,0))</f>
        <v>Maharashtra</v>
      </c>
      <c r="D530" s="22" t="str">
        <f>INDEX('Plant data'!F:F,MATCH($A530,'Plant data'!$A:$A,0))</f>
        <v>India</v>
      </c>
      <c r="E530" s="22" t="s">
        <v>9402</v>
      </c>
      <c r="F530" s="22" t="s">
        <v>8855</v>
      </c>
      <c r="G530" s="24" t="s">
        <v>1943</v>
      </c>
      <c r="H530" s="22" t="s">
        <v>313</v>
      </c>
      <c r="I530" s="22" t="s">
        <v>30</v>
      </c>
      <c r="J530" s="22" t="s">
        <v>30</v>
      </c>
      <c r="K530" s="22">
        <v>2026</v>
      </c>
      <c r="L530" s="22"/>
      <c r="M530" s="22" t="s">
        <v>30</v>
      </c>
      <c r="N530" s="22" t="s">
        <v>30</v>
      </c>
      <c r="O530" s="22" t="s">
        <v>30</v>
      </c>
      <c r="P530" s="22">
        <v>600</v>
      </c>
      <c r="Q530" s="22">
        <v>50</v>
      </c>
      <c r="R530" s="22" t="s">
        <v>2823</v>
      </c>
      <c r="S530" s="14">
        <f t="shared" si="8"/>
        <v>2066</v>
      </c>
    </row>
    <row r="531" spans="1:19" ht="14.5" hidden="1" x14ac:dyDescent="0.35">
      <c r="A531" s="22" t="s">
        <v>1941</v>
      </c>
      <c r="B531" s="22" t="str">
        <f>INDEX('Plant data'!D:D,MATCH($A531,'Plant data'!$A:$A,0))</f>
        <v>Ghugus</v>
      </c>
      <c r="C531" s="22" t="str">
        <f>INDEX('Plant data'!E:E,MATCH($A531,'Plant data'!$A:$A,0))</f>
        <v>Maharashtra</v>
      </c>
      <c r="D531" s="22" t="str">
        <f>INDEX('Plant data'!F:F,MATCH($A531,'Plant data'!$A:$A,0))</f>
        <v>India</v>
      </c>
      <c r="E531" s="22" t="s">
        <v>9403</v>
      </c>
      <c r="F531" s="22" t="s">
        <v>8871</v>
      </c>
      <c r="G531" s="24" t="s">
        <v>1943</v>
      </c>
      <c r="H531" s="22" t="s">
        <v>313</v>
      </c>
      <c r="I531" s="22" t="s">
        <v>30</v>
      </c>
      <c r="J531" s="22" t="s">
        <v>30</v>
      </c>
      <c r="K531" s="22">
        <v>2026</v>
      </c>
      <c r="L531" s="22"/>
      <c r="M531" s="22" t="s">
        <v>30</v>
      </c>
      <c r="N531" s="22" t="s">
        <v>30</v>
      </c>
      <c r="O531" s="22" t="s">
        <v>30</v>
      </c>
      <c r="P531" s="22">
        <v>600</v>
      </c>
      <c r="Q531" s="22">
        <v>50</v>
      </c>
      <c r="R531" s="22" t="s">
        <v>2823</v>
      </c>
      <c r="S531" s="14">
        <f t="shared" si="8"/>
        <v>2066</v>
      </c>
    </row>
    <row r="532" spans="1:19" ht="14.5" hidden="1" x14ac:dyDescent="0.35">
      <c r="A532" s="22" t="s">
        <v>2007</v>
      </c>
      <c r="B532" s="22" t="str">
        <f>INDEX('Plant data'!D:D,MATCH($A532,'Plant data'!$A:$A,0))</f>
        <v>Jamshedpur</v>
      </c>
      <c r="C532" s="22" t="str">
        <f>INDEX('Plant data'!E:E,MATCH($A532,'Plant data'!$A:$A,0))</f>
        <v>Jharkhand</v>
      </c>
      <c r="D532" s="22" t="str">
        <f>INDEX('Plant data'!F:F,MATCH($A532,'Plant data'!$A:$A,0))</f>
        <v>India</v>
      </c>
      <c r="E532" s="22" t="s">
        <v>9404</v>
      </c>
      <c r="F532" s="22" t="s">
        <v>8855</v>
      </c>
      <c r="G532" s="24" t="s">
        <v>2009</v>
      </c>
      <c r="H532" s="22" t="s">
        <v>29</v>
      </c>
      <c r="I532" s="22" t="s">
        <v>30</v>
      </c>
      <c r="J532" s="22" t="s">
        <v>30</v>
      </c>
      <c r="K532" s="22">
        <v>1974</v>
      </c>
      <c r="L532" s="22">
        <v>51</v>
      </c>
      <c r="M532" s="22" t="s">
        <v>30</v>
      </c>
      <c r="N532" s="22" t="s">
        <v>30</v>
      </c>
      <c r="O532" s="22" t="s">
        <v>30</v>
      </c>
      <c r="P532" s="22">
        <v>320</v>
      </c>
      <c r="Q532" s="22">
        <v>40</v>
      </c>
      <c r="R532" s="22" t="s">
        <v>2823</v>
      </c>
      <c r="S532" s="14">
        <f t="shared" si="8"/>
        <v>2014</v>
      </c>
    </row>
    <row r="533" spans="1:19" ht="14.5" hidden="1" x14ac:dyDescent="0.35">
      <c r="A533" s="22" t="s">
        <v>2007</v>
      </c>
      <c r="B533" s="22" t="str">
        <f>INDEX('Plant data'!D:D,MATCH($A533,'Plant data'!$A:$A,0))</f>
        <v>Jamshedpur</v>
      </c>
      <c r="C533" s="22" t="str">
        <f>INDEX('Plant data'!E:E,MATCH($A533,'Plant data'!$A:$A,0))</f>
        <v>Jharkhand</v>
      </c>
      <c r="D533" s="22" t="str">
        <f>INDEX('Plant data'!F:F,MATCH($A533,'Plant data'!$A:$A,0))</f>
        <v>India</v>
      </c>
      <c r="E533" s="22" t="s">
        <v>9405</v>
      </c>
      <c r="F533" s="22" t="s">
        <v>8871</v>
      </c>
      <c r="G533" s="24" t="s">
        <v>2009</v>
      </c>
      <c r="H533" s="22" t="s">
        <v>29</v>
      </c>
      <c r="I533" s="22" t="s">
        <v>30</v>
      </c>
      <c r="J533" s="22" t="s">
        <v>30</v>
      </c>
      <c r="K533" s="22">
        <v>2001</v>
      </c>
      <c r="L533" s="22">
        <v>24</v>
      </c>
      <c r="M533" s="22" t="s">
        <v>30</v>
      </c>
      <c r="N533" s="22" t="s">
        <v>30</v>
      </c>
      <c r="O533" s="22" t="s">
        <v>30</v>
      </c>
      <c r="P533" s="22">
        <v>320</v>
      </c>
      <c r="Q533" s="22">
        <v>40</v>
      </c>
      <c r="R533" s="22" t="s">
        <v>2823</v>
      </c>
      <c r="S533" s="14">
        <f t="shared" si="8"/>
        <v>2041</v>
      </c>
    </row>
    <row r="534" spans="1:19" ht="14.5" hidden="1" x14ac:dyDescent="0.35">
      <c r="A534" s="22" t="s">
        <v>2007</v>
      </c>
      <c r="B534" s="22" t="str">
        <f>INDEX('Plant data'!D:D,MATCH($A534,'Plant data'!$A:$A,0))</f>
        <v>Jamshedpur</v>
      </c>
      <c r="C534" s="22" t="str">
        <f>INDEX('Plant data'!E:E,MATCH($A534,'Plant data'!$A:$A,0))</f>
        <v>Jharkhand</v>
      </c>
      <c r="D534" s="22" t="str">
        <f>INDEX('Plant data'!F:F,MATCH($A534,'Plant data'!$A:$A,0))</f>
        <v>India</v>
      </c>
      <c r="E534" s="22" t="s">
        <v>9406</v>
      </c>
      <c r="F534" s="22" t="s">
        <v>8941</v>
      </c>
      <c r="G534" s="24" t="s">
        <v>2009</v>
      </c>
      <c r="H534" s="22" t="s">
        <v>29</v>
      </c>
      <c r="I534" s="22" t="s">
        <v>30</v>
      </c>
      <c r="J534" s="22" t="s">
        <v>30</v>
      </c>
      <c r="K534" s="22">
        <v>2009</v>
      </c>
      <c r="L534" s="22">
        <v>16</v>
      </c>
      <c r="M534" s="22" t="s">
        <v>30</v>
      </c>
      <c r="N534" s="22" t="s">
        <v>30</v>
      </c>
      <c r="O534" s="22" t="s">
        <v>30</v>
      </c>
      <c r="P534" s="22">
        <v>560</v>
      </c>
      <c r="Q534" s="22">
        <v>70</v>
      </c>
      <c r="R534" s="22" t="s">
        <v>2823</v>
      </c>
      <c r="S534" s="14">
        <f t="shared" si="8"/>
        <v>2049</v>
      </c>
    </row>
    <row r="535" spans="1:19" ht="14.5" hidden="1" x14ac:dyDescent="0.35">
      <c r="A535" s="22" t="s">
        <v>2011</v>
      </c>
      <c r="B535" s="22" t="str">
        <f>INDEX('Plant data'!D:D,MATCH($A535,'Plant data'!$A:$A,0))</f>
        <v>Raigarh</v>
      </c>
      <c r="C535" s="22" t="str">
        <f>INDEX('Plant data'!E:E,MATCH($A535,'Plant data'!$A:$A,0))</f>
        <v>Chhattisgarh</v>
      </c>
      <c r="D535" s="22" t="str">
        <f>INDEX('Plant data'!F:F,MATCH($A535,'Plant data'!$A:$A,0))</f>
        <v>India</v>
      </c>
      <c r="E535" s="22" t="s">
        <v>9407</v>
      </c>
      <c r="F535" s="22" t="s">
        <v>8855</v>
      </c>
      <c r="G535" s="24" t="s">
        <v>2013</v>
      </c>
      <c r="H535" s="22" t="s">
        <v>29</v>
      </c>
      <c r="I535" s="22" t="s">
        <v>30</v>
      </c>
      <c r="J535" s="22" t="s">
        <v>30</v>
      </c>
      <c r="K535" s="22">
        <v>2013</v>
      </c>
      <c r="L535" s="22">
        <v>12</v>
      </c>
      <c r="M535" s="22" t="s">
        <v>30</v>
      </c>
      <c r="N535" s="22" t="s">
        <v>30</v>
      </c>
      <c r="O535" s="22" t="s">
        <v>30</v>
      </c>
      <c r="P535" s="22">
        <v>950</v>
      </c>
      <c r="Q535" s="22">
        <v>100</v>
      </c>
      <c r="R535" s="22" t="s">
        <v>2823</v>
      </c>
      <c r="S535" s="14">
        <f t="shared" si="8"/>
        <v>2053</v>
      </c>
    </row>
    <row r="536" spans="1:19" ht="14.5" hidden="1" x14ac:dyDescent="0.35">
      <c r="A536" s="22" t="s">
        <v>2011</v>
      </c>
      <c r="B536" s="22" t="str">
        <f>INDEX('Plant data'!D:D,MATCH($A536,'Plant data'!$A:$A,0))</f>
        <v>Raigarh</v>
      </c>
      <c r="C536" s="22" t="str">
        <f>INDEX('Plant data'!E:E,MATCH($A536,'Plant data'!$A:$A,0))</f>
        <v>Chhattisgarh</v>
      </c>
      <c r="D536" s="22" t="str">
        <f>INDEX('Plant data'!F:F,MATCH($A536,'Plant data'!$A:$A,0))</f>
        <v>India</v>
      </c>
      <c r="E536" s="22" t="s">
        <v>9408</v>
      </c>
      <c r="F536" s="22" t="s">
        <v>8871</v>
      </c>
      <c r="G536" s="24" t="s">
        <v>2013</v>
      </c>
      <c r="H536" s="22" t="s">
        <v>224</v>
      </c>
      <c r="I536" s="22">
        <v>2022</v>
      </c>
      <c r="J536" s="22" t="s">
        <v>30</v>
      </c>
      <c r="K536" s="22" t="s">
        <v>30</v>
      </c>
      <c r="L536" s="22" t="s">
        <v>30</v>
      </c>
      <c r="M536" s="22" t="s">
        <v>30</v>
      </c>
      <c r="N536" s="22" t="s">
        <v>30</v>
      </c>
      <c r="O536" s="22" t="s">
        <v>30</v>
      </c>
      <c r="P536" s="22">
        <v>250</v>
      </c>
      <c r="Q536" s="22" t="s">
        <v>30</v>
      </c>
      <c r="R536" s="22" t="s">
        <v>2823</v>
      </c>
      <c r="S536" s="14" t="str">
        <f t="shared" si="8"/>
        <v/>
      </c>
    </row>
    <row r="537" spans="1:19" ht="14.5" hidden="1" x14ac:dyDescent="0.35">
      <c r="A537" s="22" t="s">
        <v>6867</v>
      </c>
      <c r="B537" s="22" t="str">
        <f>INDEX('Plant data'!D:D,MATCH($A537,'Plant data'!$A:$A,0))</f>
        <v>Potka</v>
      </c>
      <c r="C537" s="22" t="str">
        <f>INDEX('Plant data'!E:E,MATCH($A537,'Plant data'!$A:$A,0))</f>
        <v>Jharkhand</v>
      </c>
      <c r="D537" s="22" t="str">
        <f>INDEX('Plant data'!F:F,MATCH($A537,'Plant data'!$A:$A,0))</f>
        <v>India</v>
      </c>
      <c r="E537" s="22" t="s">
        <v>9409</v>
      </c>
      <c r="F537" s="22" t="s">
        <v>8855</v>
      </c>
      <c r="G537" s="24" t="s">
        <v>6870</v>
      </c>
      <c r="H537" s="22" t="s">
        <v>64</v>
      </c>
      <c r="I537" s="22">
        <v>2006</v>
      </c>
      <c r="J537" s="22" t="s">
        <v>30</v>
      </c>
      <c r="K537" s="22" t="s">
        <v>30</v>
      </c>
      <c r="L537" s="22" t="s">
        <v>30</v>
      </c>
      <c r="M537" s="22" t="s">
        <v>30</v>
      </c>
      <c r="N537" s="22" t="s">
        <v>30</v>
      </c>
      <c r="O537" s="22" t="s">
        <v>30</v>
      </c>
      <c r="P537" s="22">
        <v>3000</v>
      </c>
      <c r="Q537" s="22" t="s">
        <v>30</v>
      </c>
      <c r="R537" s="22" t="s">
        <v>30</v>
      </c>
      <c r="S537" s="14" t="str">
        <f t="shared" si="8"/>
        <v/>
      </c>
    </row>
    <row r="538" spans="1:19" ht="14.5" hidden="1" x14ac:dyDescent="0.35">
      <c r="A538" s="22" t="s">
        <v>2035</v>
      </c>
      <c r="B538" s="22" t="str">
        <f>INDEX('Plant data'!D:D,MATCH($A538,'Plant data'!$A:$A,0))</f>
        <v>Kalinganagar</v>
      </c>
      <c r="C538" s="22" t="str">
        <f>INDEX('Plant data'!E:E,MATCH($A538,'Plant data'!$A:$A,0))</f>
        <v>Odisha</v>
      </c>
      <c r="D538" s="22" t="str">
        <f>INDEX('Plant data'!F:F,MATCH($A538,'Plant data'!$A:$A,0))</f>
        <v>India</v>
      </c>
      <c r="E538" s="22" t="s">
        <v>9410</v>
      </c>
      <c r="F538" s="22" t="s">
        <v>8855</v>
      </c>
      <c r="G538" s="24" t="s">
        <v>2037</v>
      </c>
      <c r="H538" s="22" t="s">
        <v>29</v>
      </c>
      <c r="I538" s="22" t="s">
        <v>30</v>
      </c>
      <c r="J538" s="22" t="s">
        <v>30</v>
      </c>
      <c r="K538" s="22" t="s">
        <v>30</v>
      </c>
      <c r="L538" s="22" t="s">
        <v>30</v>
      </c>
      <c r="M538" s="22" t="s">
        <v>30</v>
      </c>
      <c r="N538" s="22" t="s">
        <v>30</v>
      </c>
      <c r="O538" s="22" t="s">
        <v>30</v>
      </c>
      <c r="P538" s="22">
        <v>550</v>
      </c>
      <c r="Q538" s="22">
        <v>100</v>
      </c>
      <c r="R538" s="22" t="s">
        <v>2823</v>
      </c>
      <c r="S538" s="14" t="str">
        <f t="shared" si="8"/>
        <v/>
      </c>
    </row>
    <row r="539" spans="1:19" ht="14.5" hidden="1" x14ac:dyDescent="0.35">
      <c r="A539" s="22" t="s">
        <v>2035</v>
      </c>
      <c r="B539" s="22" t="str">
        <f>INDEX('Plant data'!D:D,MATCH($A539,'Plant data'!$A:$A,0))</f>
        <v>Kalinganagar</v>
      </c>
      <c r="C539" s="22" t="str">
        <f>INDEX('Plant data'!E:E,MATCH($A539,'Plant data'!$A:$A,0))</f>
        <v>Odisha</v>
      </c>
      <c r="D539" s="22" t="str">
        <f>INDEX('Plant data'!F:F,MATCH($A539,'Plant data'!$A:$A,0))</f>
        <v>India</v>
      </c>
      <c r="E539" s="22" t="s">
        <v>9411</v>
      </c>
      <c r="F539" s="22" t="s">
        <v>8871</v>
      </c>
      <c r="G539" s="24" t="s">
        <v>2037</v>
      </c>
      <c r="H539" s="22" t="s">
        <v>29</v>
      </c>
      <c r="I539" s="22" t="s">
        <v>30</v>
      </c>
      <c r="J539" s="22" t="s">
        <v>30</v>
      </c>
      <c r="K539" s="22">
        <v>2020</v>
      </c>
      <c r="L539" s="22">
        <v>5</v>
      </c>
      <c r="M539" s="22" t="s">
        <v>30</v>
      </c>
      <c r="N539" s="22" t="s">
        <v>30</v>
      </c>
      <c r="O539" s="22" t="s">
        <v>30</v>
      </c>
      <c r="P539" s="22">
        <v>550</v>
      </c>
      <c r="Q539" s="22">
        <v>100</v>
      </c>
      <c r="R539" s="22" t="s">
        <v>2823</v>
      </c>
      <c r="S539" s="14">
        <f t="shared" si="8"/>
        <v>2060</v>
      </c>
    </row>
    <row r="540" spans="1:19" ht="14.5" hidden="1" x14ac:dyDescent="0.35">
      <c r="A540" s="22" t="s">
        <v>2035</v>
      </c>
      <c r="B540" s="22" t="str">
        <f>INDEX('Plant data'!D:D,MATCH($A540,'Plant data'!$A:$A,0))</f>
        <v>Kalinganagar</v>
      </c>
      <c r="C540" s="22" t="str">
        <f>INDEX('Plant data'!E:E,MATCH($A540,'Plant data'!$A:$A,0))</f>
        <v>Odisha</v>
      </c>
      <c r="D540" s="22" t="str">
        <f>INDEX('Plant data'!F:F,MATCH($A540,'Plant data'!$A:$A,0))</f>
        <v>India</v>
      </c>
      <c r="E540" s="22" t="s">
        <v>9412</v>
      </c>
      <c r="F540" s="22" t="s">
        <v>8941</v>
      </c>
      <c r="G540" s="24" t="s">
        <v>2037</v>
      </c>
      <c r="H540" s="22" t="s">
        <v>29</v>
      </c>
      <c r="I540" s="22" t="s">
        <v>30</v>
      </c>
      <c r="J540" s="22" t="s">
        <v>30</v>
      </c>
      <c r="K540" s="22">
        <v>2023</v>
      </c>
      <c r="L540" s="22">
        <v>2</v>
      </c>
      <c r="M540" s="22" t="s">
        <v>30</v>
      </c>
      <c r="N540" s="22" t="s">
        <v>30</v>
      </c>
      <c r="O540" s="22" t="s">
        <v>30</v>
      </c>
      <c r="P540" s="22">
        <v>1100</v>
      </c>
      <c r="Q540" s="22" t="s">
        <v>30</v>
      </c>
      <c r="R540" s="22" t="s">
        <v>2823</v>
      </c>
      <c r="S540" s="14">
        <f t="shared" si="8"/>
        <v>2063</v>
      </c>
    </row>
    <row r="541" spans="1:19" ht="14.5" hidden="1" x14ac:dyDescent="0.35">
      <c r="A541" s="22" t="s">
        <v>2035</v>
      </c>
      <c r="B541" s="22" t="str">
        <f>INDEX('Plant data'!D:D,MATCH($A541,'Plant data'!$A:$A,0))</f>
        <v>Kalinganagar</v>
      </c>
      <c r="C541" s="22" t="str">
        <f>INDEX('Plant data'!E:E,MATCH($A541,'Plant data'!$A:$A,0))</f>
        <v>Odisha</v>
      </c>
      <c r="D541" s="22" t="str">
        <f>INDEX('Plant data'!F:F,MATCH($A541,'Plant data'!$A:$A,0))</f>
        <v>India</v>
      </c>
      <c r="E541" s="22" t="s">
        <v>9413</v>
      </c>
      <c r="F541" s="22" t="s">
        <v>8949</v>
      </c>
      <c r="G541" s="24" t="s">
        <v>2037</v>
      </c>
      <c r="H541" s="22" t="s">
        <v>313</v>
      </c>
      <c r="I541" s="22" t="s">
        <v>30</v>
      </c>
      <c r="J541" s="22" t="s">
        <v>30</v>
      </c>
      <c r="K541" s="22">
        <v>2027</v>
      </c>
      <c r="L541" s="22"/>
      <c r="M541" s="22" t="s">
        <v>30</v>
      </c>
      <c r="N541" s="22" t="s">
        <v>30</v>
      </c>
      <c r="O541" s="22" t="s">
        <v>30</v>
      </c>
      <c r="P541" s="22">
        <v>647</v>
      </c>
      <c r="Q541" s="22">
        <v>110</v>
      </c>
      <c r="R541" s="22" t="s">
        <v>30</v>
      </c>
      <c r="S541" s="14">
        <f t="shared" si="8"/>
        <v>2067</v>
      </c>
    </row>
    <row r="542" spans="1:19" ht="14.5" hidden="1" x14ac:dyDescent="0.35">
      <c r="A542" s="22" t="s">
        <v>6842</v>
      </c>
      <c r="B542" s="22" t="str">
        <f>INDEX('Plant data'!D:D,MATCH($A542,'Plant data'!$A:$A,0))</f>
        <v>Hisar</v>
      </c>
      <c r="C542" s="22" t="str">
        <f>INDEX('Plant data'!E:E,MATCH($A542,'Plant data'!$A:$A,0))</f>
        <v>Haryana</v>
      </c>
      <c r="D542" s="22" t="str">
        <f>INDEX('Plant data'!F:F,MATCH($A542,'Plant data'!$A:$A,0))</f>
        <v>India</v>
      </c>
      <c r="E542" s="22" t="s">
        <v>9414</v>
      </c>
      <c r="F542" s="22" t="s">
        <v>8855</v>
      </c>
      <c r="G542" s="24" t="s">
        <v>6845</v>
      </c>
      <c r="H542" s="22" t="s">
        <v>29</v>
      </c>
      <c r="I542" s="22" t="s">
        <v>30</v>
      </c>
      <c r="J542" s="22" t="s">
        <v>30</v>
      </c>
      <c r="K542" s="22">
        <v>1970</v>
      </c>
      <c r="L542" s="22">
        <v>55</v>
      </c>
      <c r="M542" s="22" t="s">
        <v>30</v>
      </c>
      <c r="N542" s="22" t="s">
        <v>30</v>
      </c>
      <c r="O542" s="22" t="s">
        <v>30</v>
      </c>
      <c r="P542" s="22">
        <v>376</v>
      </c>
      <c r="Q542" s="22">
        <v>45</v>
      </c>
      <c r="R542" s="22" t="s">
        <v>2823</v>
      </c>
      <c r="S542" s="14">
        <f t="shared" si="8"/>
        <v>2010</v>
      </c>
    </row>
    <row r="543" spans="1:19" ht="14.5" hidden="1" x14ac:dyDescent="0.35">
      <c r="A543" s="22" t="s">
        <v>6842</v>
      </c>
      <c r="B543" s="22" t="str">
        <f>INDEX('Plant data'!D:D,MATCH($A543,'Plant data'!$A:$A,0))</f>
        <v>Hisar</v>
      </c>
      <c r="C543" s="22" t="str">
        <f>INDEX('Plant data'!E:E,MATCH($A543,'Plant data'!$A:$A,0))</f>
        <v>Haryana</v>
      </c>
      <c r="D543" s="22" t="str">
        <f>INDEX('Plant data'!F:F,MATCH($A543,'Plant data'!$A:$A,0))</f>
        <v>India</v>
      </c>
      <c r="E543" s="22" t="s">
        <v>9415</v>
      </c>
      <c r="F543" s="22" t="s">
        <v>8871</v>
      </c>
      <c r="G543" s="24" t="s">
        <v>6845</v>
      </c>
      <c r="H543" s="22" t="s">
        <v>29</v>
      </c>
      <c r="I543" s="22" t="s">
        <v>30</v>
      </c>
      <c r="J543" s="22" t="s">
        <v>30</v>
      </c>
      <c r="K543" s="22">
        <v>1996</v>
      </c>
      <c r="L543" s="22">
        <v>29</v>
      </c>
      <c r="M543" s="22" t="s">
        <v>30</v>
      </c>
      <c r="N543" s="22" t="s">
        <v>30</v>
      </c>
      <c r="O543" s="22" t="s">
        <v>30</v>
      </c>
      <c r="P543" s="22">
        <v>424</v>
      </c>
      <c r="Q543" s="22">
        <v>40</v>
      </c>
      <c r="R543" s="22" t="s">
        <v>2823</v>
      </c>
      <c r="S543" s="14">
        <f t="shared" si="8"/>
        <v>2036</v>
      </c>
    </row>
    <row r="544" spans="1:19" ht="14.5" hidden="1" x14ac:dyDescent="0.35">
      <c r="A544" s="22" t="s">
        <v>2043</v>
      </c>
      <c r="B544" s="22" t="str">
        <f>INDEX('Plant data'!D:D,MATCH($A544,'Plant data'!$A:$A,0))</f>
        <v>Raipur</v>
      </c>
      <c r="C544" s="22" t="str">
        <f>INDEX('Plant data'!E:E,MATCH($A544,'Plant data'!$A:$A,0))</f>
        <v>Chhattisgarh</v>
      </c>
      <c r="D544" s="22" t="str">
        <f>INDEX('Plant data'!F:F,MATCH($A544,'Plant data'!$A:$A,0))</f>
        <v>India</v>
      </c>
      <c r="E544" s="22" t="s">
        <v>9416</v>
      </c>
      <c r="F544" s="22" t="s">
        <v>8855</v>
      </c>
      <c r="G544" s="24" t="s">
        <v>2045</v>
      </c>
      <c r="H544" s="22" t="s">
        <v>29</v>
      </c>
      <c r="I544" s="22" t="s">
        <v>30</v>
      </c>
      <c r="J544" s="22" t="s">
        <v>30</v>
      </c>
      <c r="K544" s="22">
        <v>2004</v>
      </c>
      <c r="L544" s="22">
        <v>21</v>
      </c>
      <c r="M544" s="22" t="s">
        <v>30</v>
      </c>
      <c r="N544" s="22" t="s">
        <v>30</v>
      </c>
      <c r="O544" s="22" t="s">
        <v>30</v>
      </c>
      <c r="P544" s="22">
        <v>462</v>
      </c>
      <c r="Q544" s="22">
        <v>50</v>
      </c>
      <c r="R544" s="22" t="s">
        <v>2823</v>
      </c>
      <c r="S544" s="14">
        <f t="shared" si="8"/>
        <v>2044</v>
      </c>
    </row>
    <row r="545" spans="1:19" ht="14.5" hidden="1" x14ac:dyDescent="0.35">
      <c r="A545" s="22" t="s">
        <v>2043</v>
      </c>
      <c r="B545" s="22" t="str">
        <f>INDEX('Plant data'!D:D,MATCH($A545,'Plant data'!$A:$A,0))</f>
        <v>Raipur</v>
      </c>
      <c r="C545" s="22" t="str">
        <f>INDEX('Plant data'!E:E,MATCH($A545,'Plant data'!$A:$A,0))</f>
        <v>Chhattisgarh</v>
      </c>
      <c r="D545" s="22" t="str">
        <f>INDEX('Plant data'!F:F,MATCH($A545,'Plant data'!$A:$A,0))</f>
        <v>India</v>
      </c>
      <c r="E545" s="22" t="s">
        <v>9417</v>
      </c>
      <c r="F545" s="22" t="s">
        <v>8871</v>
      </c>
      <c r="G545" s="24" t="s">
        <v>2045</v>
      </c>
      <c r="H545" s="22" t="s">
        <v>313</v>
      </c>
      <c r="I545" s="22" t="s">
        <v>30</v>
      </c>
      <c r="J545" s="22" t="s">
        <v>30</v>
      </c>
      <c r="K545" s="22">
        <v>2025</v>
      </c>
      <c r="L545" s="22">
        <v>0</v>
      </c>
      <c r="M545" s="22" t="s">
        <v>30</v>
      </c>
      <c r="N545" s="22" t="s">
        <v>30</v>
      </c>
      <c r="O545" s="22" t="s">
        <v>30</v>
      </c>
      <c r="P545" s="22">
        <v>625</v>
      </c>
      <c r="Q545" s="22">
        <v>70</v>
      </c>
      <c r="R545" s="22" t="s">
        <v>2823</v>
      </c>
      <c r="S545" s="14">
        <f t="shared" si="8"/>
        <v>2065</v>
      </c>
    </row>
    <row r="546" spans="1:19" ht="14.5" hidden="1" x14ac:dyDescent="0.35">
      <c r="A546" s="22" t="s">
        <v>2043</v>
      </c>
      <c r="B546" s="22" t="str">
        <f>INDEX('Plant data'!D:D,MATCH($A546,'Plant data'!$A:$A,0))</f>
        <v>Raipur</v>
      </c>
      <c r="C546" s="22" t="str">
        <f>INDEX('Plant data'!E:E,MATCH($A546,'Plant data'!$A:$A,0))</f>
        <v>Chhattisgarh</v>
      </c>
      <c r="D546" s="22" t="str">
        <f>INDEX('Plant data'!F:F,MATCH($A546,'Plant data'!$A:$A,0))</f>
        <v>India</v>
      </c>
      <c r="E546" s="22" t="s">
        <v>9418</v>
      </c>
      <c r="F546" s="22" t="s">
        <v>8941</v>
      </c>
      <c r="G546" s="24" t="s">
        <v>2045</v>
      </c>
      <c r="H546" s="22" t="s">
        <v>29</v>
      </c>
      <c r="I546" s="22" t="s">
        <v>30</v>
      </c>
      <c r="J546" s="22" t="s">
        <v>30</v>
      </c>
      <c r="K546" s="22">
        <v>2014</v>
      </c>
      <c r="L546" s="22">
        <v>11</v>
      </c>
      <c r="M546" s="22" t="s">
        <v>30</v>
      </c>
      <c r="N546" s="22" t="s">
        <v>30</v>
      </c>
      <c r="O546" s="22" t="s">
        <v>30</v>
      </c>
      <c r="P546" s="22">
        <v>738</v>
      </c>
      <c r="Q546" s="22">
        <v>80</v>
      </c>
      <c r="R546" s="22" t="s">
        <v>2823</v>
      </c>
      <c r="S546" s="14">
        <f t="shared" si="8"/>
        <v>2054</v>
      </c>
    </row>
    <row r="547" spans="1:19" ht="14.5" hidden="1" x14ac:dyDescent="0.35">
      <c r="A547" s="22" t="s">
        <v>2043</v>
      </c>
      <c r="B547" s="22" t="str">
        <f>INDEX('Plant data'!D:D,MATCH($A547,'Plant data'!$A:$A,0))</f>
        <v>Raipur</v>
      </c>
      <c r="C547" s="22" t="str">
        <f>INDEX('Plant data'!E:E,MATCH($A547,'Plant data'!$A:$A,0))</f>
        <v>Chhattisgarh</v>
      </c>
      <c r="D547" s="22" t="str">
        <f>INDEX('Plant data'!F:F,MATCH($A547,'Plant data'!$A:$A,0))</f>
        <v>India</v>
      </c>
      <c r="E547" s="22" t="s">
        <v>9419</v>
      </c>
      <c r="F547" s="22" t="s">
        <v>8949</v>
      </c>
      <c r="G547" s="24" t="s">
        <v>2045</v>
      </c>
      <c r="H547" s="22" t="s">
        <v>313</v>
      </c>
      <c r="I547" s="22" t="s">
        <v>30</v>
      </c>
      <c r="J547" s="22" t="s">
        <v>30</v>
      </c>
      <c r="K547" s="22">
        <v>2025</v>
      </c>
      <c r="L547" s="22">
        <v>0</v>
      </c>
      <c r="M547" s="22" t="s">
        <v>30</v>
      </c>
      <c r="N547" s="22" t="s">
        <v>30</v>
      </c>
      <c r="O547" s="22" t="s">
        <v>30</v>
      </c>
      <c r="P547" s="22">
        <v>625</v>
      </c>
      <c r="Q547" s="22">
        <v>70</v>
      </c>
      <c r="R547" s="22" t="s">
        <v>2823</v>
      </c>
      <c r="S547" s="14">
        <f t="shared" si="8"/>
        <v>2065</v>
      </c>
    </row>
    <row r="548" spans="1:19" ht="14.5" hidden="1" x14ac:dyDescent="0.35">
      <c r="A548" s="22" t="s">
        <v>6996</v>
      </c>
      <c r="B548" s="22" t="str">
        <f>INDEX('Plant data'!D:D,MATCH($A548,'Plant data'!$A:$A,0))</f>
        <v>Durgapur</v>
      </c>
      <c r="C548" s="22" t="str">
        <f>INDEX('Plant data'!E:E,MATCH($A548,'Plant data'!$A:$A,0))</f>
        <v>West Bengal</v>
      </c>
      <c r="D548" s="22" t="str">
        <f>INDEX('Plant data'!F:F,MATCH($A548,'Plant data'!$A:$A,0))</f>
        <v>India</v>
      </c>
      <c r="E548" s="22" t="s">
        <v>9420</v>
      </c>
      <c r="F548" s="22" t="s">
        <v>8858</v>
      </c>
      <c r="G548" s="24" t="s">
        <v>6999</v>
      </c>
      <c r="H548" s="22" t="s">
        <v>29</v>
      </c>
      <c r="I548" s="22" t="s">
        <v>30</v>
      </c>
      <c r="J548" s="22" t="s">
        <v>30</v>
      </c>
      <c r="K548" s="22">
        <v>1965</v>
      </c>
      <c r="L548" s="22">
        <v>60</v>
      </c>
      <c r="M548" s="22" t="s">
        <v>30</v>
      </c>
      <c r="N548" s="22" t="s">
        <v>30</v>
      </c>
      <c r="O548" s="22" t="s">
        <v>30</v>
      </c>
      <c r="P548" s="22">
        <v>167</v>
      </c>
      <c r="Q548" s="22">
        <v>50</v>
      </c>
      <c r="R548" s="22" t="s">
        <v>2823</v>
      </c>
      <c r="S548" s="14">
        <f t="shared" si="8"/>
        <v>2005</v>
      </c>
    </row>
    <row r="549" spans="1:19" ht="14.5" hidden="1" x14ac:dyDescent="0.35">
      <c r="A549" s="22" t="s">
        <v>6996</v>
      </c>
      <c r="B549" s="22" t="str">
        <f>INDEX('Plant data'!D:D,MATCH($A549,'Plant data'!$A:$A,0))</f>
        <v>Durgapur</v>
      </c>
      <c r="C549" s="22" t="str">
        <f>INDEX('Plant data'!E:E,MATCH($A549,'Plant data'!$A:$A,0))</f>
        <v>West Bengal</v>
      </c>
      <c r="D549" s="22" t="str">
        <f>INDEX('Plant data'!F:F,MATCH($A549,'Plant data'!$A:$A,0))</f>
        <v>India</v>
      </c>
      <c r="E549" s="22" t="s">
        <v>9421</v>
      </c>
      <c r="F549" s="22" t="s">
        <v>8860</v>
      </c>
      <c r="G549" s="24" t="s">
        <v>6999</v>
      </c>
      <c r="H549" s="22" t="s">
        <v>29</v>
      </c>
      <c r="I549" s="22" t="s">
        <v>30</v>
      </c>
      <c r="J549" s="22" t="s">
        <v>30</v>
      </c>
      <c r="K549" s="22">
        <v>1965</v>
      </c>
      <c r="L549" s="22">
        <v>60</v>
      </c>
      <c r="M549" s="22" t="s">
        <v>30</v>
      </c>
      <c r="N549" s="22" t="s">
        <v>30</v>
      </c>
      <c r="O549" s="22" t="s">
        <v>30</v>
      </c>
      <c r="P549" s="22">
        <v>167</v>
      </c>
      <c r="Q549" s="22">
        <v>50</v>
      </c>
      <c r="R549" s="22" t="s">
        <v>2823</v>
      </c>
      <c r="S549" s="14">
        <f t="shared" si="8"/>
        <v>2005</v>
      </c>
    </row>
    <row r="550" spans="1:19" ht="14.5" hidden="1" x14ac:dyDescent="0.35">
      <c r="A550" s="22" t="s">
        <v>6996</v>
      </c>
      <c r="B550" s="22" t="str">
        <f>INDEX('Plant data'!D:D,MATCH($A550,'Plant data'!$A:$A,0))</f>
        <v>Durgapur</v>
      </c>
      <c r="C550" s="22" t="str">
        <f>INDEX('Plant data'!E:E,MATCH($A550,'Plant data'!$A:$A,0))</f>
        <v>West Bengal</v>
      </c>
      <c r="D550" s="22" t="str">
        <f>INDEX('Plant data'!F:F,MATCH($A550,'Plant data'!$A:$A,0))</f>
        <v>India</v>
      </c>
      <c r="E550" s="22" t="s">
        <v>9422</v>
      </c>
      <c r="F550" s="22" t="s">
        <v>8862</v>
      </c>
      <c r="G550" s="24" t="s">
        <v>6999</v>
      </c>
      <c r="H550" s="22" t="s">
        <v>29</v>
      </c>
      <c r="I550" s="22" t="s">
        <v>30</v>
      </c>
      <c r="J550" s="22" t="s">
        <v>30</v>
      </c>
      <c r="K550" s="22">
        <v>2007</v>
      </c>
      <c r="L550" s="22">
        <v>18</v>
      </c>
      <c r="M550" s="22" t="s">
        <v>30</v>
      </c>
      <c r="N550" s="22" t="s">
        <v>30</v>
      </c>
      <c r="O550" s="22" t="s">
        <v>30</v>
      </c>
      <c r="P550" s="22">
        <v>167</v>
      </c>
      <c r="Q550" s="22">
        <v>50</v>
      </c>
      <c r="R550" s="22" t="s">
        <v>2823</v>
      </c>
      <c r="S550" s="14">
        <f t="shared" si="8"/>
        <v>2047</v>
      </c>
    </row>
    <row r="551" spans="1:19" ht="14.5" hidden="1" x14ac:dyDescent="0.35">
      <c r="A551" s="22" t="s">
        <v>2051</v>
      </c>
      <c r="B551" s="22" t="str">
        <f>INDEX('Plant data'!D:D,MATCH($A551,'Plant data'!$A:$A,0))</f>
        <v>Hospet</v>
      </c>
      <c r="C551" s="22" t="str">
        <f>INDEX('Plant data'!E:E,MATCH($A551,'Plant data'!$A:$A,0))</f>
        <v>Karnataka</v>
      </c>
      <c r="D551" s="22" t="str">
        <f>INDEX('Plant data'!F:F,MATCH($A551,'Plant data'!$A:$A,0))</f>
        <v>India</v>
      </c>
      <c r="E551" s="22" t="s">
        <v>9423</v>
      </c>
      <c r="F551" s="22" t="s">
        <v>8855</v>
      </c>
      <c r="G551" s="24" t="s">
        <v>2053</v>
      </c>
      <c r="H551" s="22" t="s">
        <v>313</v>
      </c>
      <c r="I551" s="22">
        <v>2014</v>
      </c>
      <c r="J551" s="22" t="s">
        <v>30</v>
      </c>
      <c r="K551" s="22">
        <v>2028</v>
      </c>
      <c r="L551" s="22"/>
      <c r="M551" s="22" t="s">
        <v>30</v>
      </c>
      <c r="N551" s="22" t="s">
        <v>30</v>
      </c>
      <c r="O551" s="22" t="s">
        <v>30</v>
      </c>
      <c r="P551" s="22">
        <v>233</v>
      </c>
      <c r="Q551" s="22">
        <v>60</v>
      </c>
      <c r="R551" s="22" t="s">
        <v>30</v>
      </c>
      <c r="S551" s="14">
        <f t="shared" si="8"/>
        <v>2068</v>
      </c>
    </row>
    <row r="552" spans="1:19" ht="14.5" hidden="1" x14ac:dyDescent="0.35">
      <c r="A552" s="22" t="s">
        <v>2057</v>
      </c>
      <c r="B552" s="22" t="str">
        <f>INDEX('Plant data'!D:D,MATCH($A552,'Plant data'!$A:$A,0))</f>
        <v>Kharagpur</v>
      </c>
      <c r="C552" s="22" t="str">
        <f>INDEX('Plant data'!E:E,MATCH($A552,'Plant data'!$A:$A,0))</f>
        <v>West Bengal</v>
      </c>
      <c r="D552" s="22" t="str">
        <f>INDEX('Plant data'!F:F,MATCH($A552,'Plant data'!$A:$A,0))</f>
        <v>India</v>
      </c>
      <c r="E552" s="22" t="s">
        <v>9424</v>
      </c>
      <c r="F552" s="22" t="s">
        <v>8855</v>
      </c>
      <c r="G552" s="24" t="s">
        <v>2059</v>
      </c>
      <c r="H552" s="22" t="s">
        <v>224</v>
      </c>
      <c r="I552" s="22">
        <v>2006</v>
      </c>
      <c r="J552" s="22" t="s">
        <v>30</v>
      </c>
      <c r="K552" s="22" t="s">
        <v>30</v>
      </c>
      <c r="L552" s="22" t="s">
        <v>30</v>
      </c>
      <c r="M552" s="22" t="s">
        <v>30</v>
      </c>
      <c r="N552" s="22" t="s">
        <v>30</v>
      </c>
      <c r="O552" s="22" t="s">
        <v>30</v>
      </c>
      <c r="P552" s="22">
        <v>690</v>
      </c>
      <c r="Q552" s="22">
        <v>70</v>
      </c>
      <c r="R552" s="22" t="s">
        <v>2823</v>
      </c>
      <c r="S552" s="14" t="str">
        <f t="shared" si="8"/>
        <v/>
      </c>
    </row>
    <row r="553" spans="1:19" ht="14.5" hidden="1" x14ac:dyDescent="0.35">
      <c r="A553" s="22" t="s">
        <v>6975</v>
      </c>
      <c r="B553" s="22" t="str">
        <f>INDEX('Plant data'!D:D,MATCH($A553,'Plant data'!$A:$A,0))</f>
        <v>Jamuria</v>
      </c>
      <c r="C553" s="22" t="str">
        <f>INDEX('Plant data'!E:E,MATCH($A553,'Plant data'!$A:$A,0))</f>
        <v>West Bengal</v>
      </c>
      <c r="D553" s="22" t="str">
        <f>INDEX('Plant data'!F:F,MATCH($A553,'Plant data'!$A:$A,0))</f>
        <v>India</v>
      </c>
      <c r="E553" s="22" t="s">
        <v>9425</v>
      </c>
      <c r="F553" s="22" t="s">
        <v>8855</v>
      </c>
      <c r="G553" s="24" t="s">
        <v>6978</v>
      </c>
      <c r="H553" s="22" t="s">
        <v>224</v>
      </c>
      <c r="I553" s="22" t="s">
        <v>30</v>
      </c>
      <c r="J553" s="22" t="s">
        <v>30</v>
      </c>
      <c r="K553" s="22" t="s">
        <v>30</v>
      </c>
      <c r="L553" s="22" t="s">
        <v>30</v>
      </c>
      <c r="M553" s="22" t="s">
        <v>30</v>
      </c>
      <c r="N553" s="22" t="s">
        <v>30</v>
      </c>
      <c r="O553" s="22" t="s">
        <v>30</v>
      </c>
      <c r="P553" s="22">
        <v>1000</v>
      </c>
      <c r="Q553" s="22" t="s">
        <v>30</v>
      </c>
      <c r="R553" s="22" t="s">
        <v>30</v>
      </c>
      <c r="S553" s="14" t="str">
        <f t="shared" si="8"/>
        <v/>
      </c>
    </row>
    <row r="554" spans="1:19" ht="14.5" hidden="1" x14ac:dyDescent="0.35">
      <c r="A554" s="22" t="s">
        <v>2072</v>
      </c>
      <c r="B554" s="22" t="str">
        <f>INDEX('Plant data'!D:D,MATCH($A554,'Plant data'!$A:$A,0))</f>
        <v>Durgapur</v>
      </c>
      <c r="C554" s="22" t="str">
        <f>INDEX('Plant data'!E:E,MATCH($A554,'Plant data'!$A:$A,0))</f>
        <v>West Bengal</v>
      </c>
      <c r="D554" s="22" t="str">
        <f>INDEX('Plant data'!F:F,MATCH($A554,'Plant data'!$A:$A,0))</f>
        <v>India</v>
      </c>
      <c r="E554" s="22" t="s">
        <v>9426</v>
      </c>
      <c r="F554" s="22" t="s">
        <v>8855</v>
      </c>
      <c r="G554" s="24" t="s">
        <v>2074</v>
      </c>
      <c r="H554" s="22" t="s">
        <v>313</v>
      </c>
      <c r="I554" s="22">
        <v>2021</v>
      </c>
      <c r="J554" s="22" t="s">
        <v>30</v>
      </c>
      <c r="K554" s="22" t="s">
        <v>30</v>
      </c>
      <c r="L554" s="22" t="s">
        <v>30</v>
      </c>
      <c r="M554" s="22" t="s">
        <v>30</v>
      </c>
      <c r="N554" s="22" t="s">
        <v>30</v>
      </c>
      <c r="O554" s="22" t="s">
        <v>30</v>
      </c>
      <c r="P554" s="22">
        <v>182</v>
      </c>
      <c r="Q554" s="22">
        <v>25</v>
      </c>
      <c r="R554" s="22" t="s">
        <v>30</v>
      </c>
      <c r="S554" s="14" t="str">
        <f t="shared" si="8"/>
        <v/>
      </c>
    </row>
    <row r="555" spans="1:19" ht="14.5" hidden="1" x14ac:dyDescent="0.35">
      <c r="A555" s="22" t="s">
        <v>2076</v>
      </c>
      <c r="B555" s="22" t="str">
        <f>INDEX('Plant data'!D:D,MATCH($A555,'Plant data'!$A:$A,0))</f>
        <v>Raghunathpur</v>
      </c>
      <c r="C555" s="22" t="str">
        <f>INDEX('Plant data'!E:E,MATCH($A555,'Plant data'!$A:$A,0))</f>
        <v>West Bengal</v>
      </c>
      <c r="D555" s="22" t="str">
        <f>INDEX('Plant data'!F:F,MATCH($A555,'Plant data'!$A:$A,0))</f>
        <v>India</v>
      </c>
      <c r="E555" s="22" t="s">
        <v>9427</v>
      </c>
      <c r="F555" s="22" t="s">
        <v>8855</v>
      </c>
      <c r="G555" s="24" t="s">
        <v>2078</v>
      </c>
      <c r="H555" s="22" t="s">
        <v>64</v>
      </c>
      <c r="I555" s="22" t="s">
        <v>30</v>
      </c>
      <c r="J555" s="22" t="s">
        <v>30</v>
      </c>
      <c r="K555" s="22" t="s">
        <v>30</v>
      </c>
      <c r="L555" s="22" t="s">
        <v>30</v>
      </c>
      <c r="M555" s="22" t="s">
        <v>30</v>
      </c>
      <c r="N555" s="22">
        <v>2016</v>
      </c>
      <c r="O555" s="22" t="s">
        <v>30</v>
      </c>
      <c r="P555" s="22">
        <v>5400</v>
      </c>
      <c r="Q555" s="22" t="s">
        <v>30</v>
      </c>
      <c r="R555" s="22" t="s">
        <v>30</v>
      </c>
      <c r="S555" s="14" t="str">
        <f t="shared" si="8"/>
        <v/>
      </c>
    </row>
    <row r="556" spans="1:19" ht="14.5" hidden="1" x14ac:dyDescent="0.35">
      <c r="A556" s="22" t="s">
        <v>3033</v>
      </c>
      <c r="B556" s="22" t="str">
        <f>INDEX('Plant data'!D:D,MATCH($A556,'Plant data'!$A:$A,0))</f>
        <v>Tainser</v>
      </c>
      <c r="C556" s="22" t="str">
        <f>INDEX('Plant data'!E:E,MATCH($A556,'Plant data'!$A:$A,0))</f>
        <v>Odisha</v>
      </c>
      <c r="D556" s="22" t="str">
        <f>INDEX('Plant data'!F:F,MATCH($A556,'Plant data'!$A:$A,0))</f>
        <v>India</v>
      </c>
      <c r="E556" s="22" t="s">
        <v>9428</v>
      </c>
      <c r="F556" s="22" t="s">
        <v>8855</v>
      </c>
      <c r="G556" s="24" t="s">
        <v>3035</v>
      </c>
      <c r="H556" s="22" t="s">
        <v>313</v>
      </c>
      <c r="I556" s="22" t="s">
        <v>30</v>
      </c>
      <c r="J556" s="22" t="s">
        <v>30</v>
      </c>
      <c r="K556" s="22">
        <v>2030</v>
      </c>
      <c r="L556" s="22"/>
      <c r="M556" s="22" t="s">
        <v>30</v>
      </c>
      <c r="N556" s="22" t="s">
        <v>30</v>
      </c>
      <c r="O556" s="22" t="s">
        <v>30</v>
      </c>
      <c r="P556" s="22">
        <v>66</v>
      </c>
      <c r="Q556" s="22">
        <v>20</v>
      </c>
      <c r="R556" s="22" t="s">
        <v>2823</v>
      </c>
      <c r="S556" s="14">
        <f t="shared" si="8"/>
        <v>2070</v>
      </c>
    </row>
    <row r="557" spans="1:19" ht="14.5" hidden="1" x14ac:dyDescent="0.35">
      <c r="A557" s="22" t="s">
        <v>2094</v>
      </c>
      <c r="B557" s="22" t="str">
        <f>INDEX('Plant data'!D:D,MATCH($A557,'Plant data'!$A:$A,0))</f>
        <v>Jhadabandh</v>
      </c>
      <c r="C557" s="22" t="str">
        <f>INDEX('Plant data'!E:E,MATCH($A557,'Plant data'!$A:$A,0))</f>
        <v>Odisha</v>
      </c>
      <c r="D557" s="22" t="str">
        <f>INDEX('Plant data'!F:F,MATCH($A557,'Plant data'!$A:$A,0))</f>
        <v>India</v>
      </c>
      <c r="E557" s="22" t="s">
        <v>9429</v>
      </c>
      <c r="F557" s="22" t="s">
        <v>8855</v>
      </c>
      <c r="G557" s="24" t="s">
        <v>2096</v>
      </c>
      <c r="H557" s="22" t="s">
        <v>313</v>
      </c>
      <c r="I557" s="22">
        <v>2018</v>
      </c>
      <c r="J557" s="22" t="s">
        <v>30</v>
      </c>
      <c r="K557" s="22" t="s">
        <v>30</v>
      </c>
      <c r="L557" s="22" t="s">
        <v>30</v>
      </c>
      <c r="M557" s="22" t="s">
        <v>30</v>
      </c>
      <c r="N557" s="22" t="s">
        <v>30</v>
      </c>
      <c r="O557" s="22" t="s">
        <v>30</v>
      </c>
      <c r="P557" s="22">
        <v>756</v>
      </c>
      <c r="Q557" s="22">
        <v>90</v>
      </c>
      <c r="R557" s="22" t="s">
        <v>2823</v>
      </c>
      <c r="S557" s="14" t="str">
        <f t="shared" si="8"/>
        <v/>
      </c>
    </row>
    <row r="558" spans="1:19" ht="14.5" hidden="1" x14ac:dyDescent="0.35">
      <c r="A558" s="22" t="s">
        <v>2094</v>
      </c>
      <c r="B558" s="22" t="str">
        <f>INDEX('Plant data'!D:D,MATCH($A558,'Plant data'!$A:$A,0))</f>
        <v>Jhadabandh</v>
      </c>
      <c r="C558" s="22" t="str">
        <f>INDEX('Plant data'!E:E,MATCH($A558,'Plant data'!$A:$A,0))</f>
        <v>Odisha</v>
      </c>
      <c r="D558" s="22" t="str">
        <f>INDEX('Plant data'!F:F,MATCH($A558,'Plant data'!$A:$A,0))</f>
        <v>India</v>
      </c>
      <c r="E558" s="22" t="s">
        <v>9430</v>
      </c>
      <c r="F558" s="22" t="s">
        <v>8871</v>
      </c>
      <c r="G558" s="24" t="s">
        <v>2096</v>
      </c>
      <c r="H558" s="22" t="s">
        <v>313</v>
      </c>
      <c r="I558" s="22">
        <v>2018</v>
      </c>
      <c r="J558" s="22" t="s">
        <v>30</v>
      </c>
      <c r="K558" s="22" t="s">
        <v>30</v>
      </c>
      <c r="L558" s="22" t="s">
        <v>30</v>
      </c>
      <c r="M558" s="22" t="s">
        <v>30</v>
      </c>
      <c r="N558" s="22" t="s">
        <v>30</v>
      </c>
      <c r="O558" s="22" t="s">
        <v>30</v>
      </c>
      <c r="P558" s="22">
        <v>924</v>
      </c>
      <c r="Q558" s="22">
        <v>110</v>
      </c>
      <c r="R558" s="22" t="s">
        <v>2823</v>
      </c>
      <c r="S558" s="14" t="str">
        <f t="shared" si="8"/>
        <v/>
      </c>
    </row>
    <row r="559" spans="1:19" ht="14.5" hidden="1" x14ac:dyDescent="0.35">
      <c r="A559" s="22" t="s">
        <v>3081</v>
      </c>
      <c r="B559" s="22" t="str">
        <f>INDEX('Plant data'!D:D,MATCH($A559,'Plant data'!$A:$A,0))</f>
        <v>Salav</v>
      </c>
      <c r="C559" s="22" t="str">
        <f>INDEX('Plant data'!E:E,MATCH($A559,'Plant data'!$A:$A,0))</f>
        <v>Maharashtra</v>
      </c>
      <c r="D559" s="22" t="str">
        <f>INDEX('Plant data'!F:F,MATCH($A559,'Plant data'!$A:$A,0))</f>
        <v>India</v>
      </c>
      <c r="E559" s="22" t="s">
        <v>9431</v>
      </c>
      <c r="F559" s="22" t="s">
        <v>8855</v>
      </c>
      <c r="G559" s="24" t="s">
        <v>3083</v>
      </c>
      <c r="H559" s="22" t="s">
        <v>64</v>
      </c>
      <c r="I559" s="22" t="s">
        <v>30</v>
      </c>
      <c r="J559" s="22" t="s">
        <v>30</v>
      </c>
      <c r="K559" s="22" t="s">
        <v>30</v>
      </c>
      <c r="L559" s="22" t="s">
        <v>30</v>
      </c>
      <c r="M559" s="22" t="s">
        <v>30</v>
      </c>
      <c r="N559" s="22" t="s">
        <v>30</v>
      </c>
      <c r="O559" s="22" t="s">
        <v>30</v>
      </c>
      <c r="P559" s="22">
        <v>1500</v>
      </c>
      <c r="Q559" s="22">
        <v>240</v>
      </c>
      <c r="R559" s="22" t="s">
        <v>2823</v>
      </c>
      <c r="S559" s="14" t="str">
        <f t="shared" si="8"/>
        <v/>
      </c>
    </row>
    <row r="560" spans="1:19" ht="14.5" hidden="1" x14ac:dyDescent="0.35">
      <c r="A560" s="22" t="s">
        <v>3081</v>
      </c>
      <c r="B560" s="22" t="str">
        <f>INDEX('Plant data'!D:D,MATCH($A560,'Plant data'!$A:$A,0))</f>
        <v>Salav</v>
      </c>
      <c r="C560" s="22" t="str">
        <f>INDEX('Plant data'!E:E,MATCH($A560,'Plant data'!$A:$A,0))</f>
        <v>Maharashtra</v>
      </c>
      <c r="D560" s="22" t="str">
        <f>INDEX('Plant data'!F:F,MATCH($A560,'Plant data'!$A:$A,0))</f>
        <v>India</v>
      </c>
      <c r="E560" s="22" t="s">
        <v>9432</v>
      </c>
      <c r="F560" s="22" t="s">
        <v>8871</v>
      </c>
      <c r="G560" s="24" t="s">
        <v>3083</v>
      </c>
      <c r="H560" s="22" t="s">
        <v>64</v>
      </c>
      <c r="I560" s="22" t="s">
        <v>30</v>
      </c>
      <c r="J560" s="22" t="s">
        <v>30</v>
      </c>
      <c r="K560" s="22" t="s">
        <v>30</v>
      </c>
      <c r="L560" s="22" t="s">
        <v>30</v>
      </c>
      <c r="M560" s="22" t="s">
        <v>30</v>
      </c>
      <c r="N560" s="22" t="s">
        <v>30</v>
      </c>
      <c r="O560" s="22" t="s">
        <v>30</v>
      </c>
      <c r="P560" s="22">
        <v>1500</v>
      </c>
      <c r="Q560" s="22">
        <v>240</v>
      </c>
      <c r="R560" s="22" t="s">
        <v>2823</v>
      </c>
      <c r="S560" s="14" t="str">
        <f t="shared" si="8"/>
        <v/>
      </c>
    </row>
    <row r="561" spans="1:19" ht="14.5" hidden="1" x14ac:dyDescent="0.35">
      <c r="A561" s="22" t="s">
        <v>3081</v>
      </c>
      <c r="B561" s="22" t="str">
        <f>INDEX('Plant data'!D:D,MATCH($A561,'Plant data'!$A:$A,0))</f>
        <v>Salav</v>
      </c>
      <c r="C561" s="22" t="str">
        <f>INDEX('Plant data'!E:E,MATCH($A561,'Plant data'!$A:$A,0))</f>
        <v>Maharashtra</v>
      </c>
      <c r="D561" s="22" t="str">
        <f>INDEX('Plant data'!F:F,MATCH($A561,'Plant data'!$A:$A,0))</f>
        <v>India</v>
      </c>
      <c r="E561" s="22" t="s">
        <v>9433</v>
      </c>
      <c r="F561" s="22" t="s">
        <v>8941</v>
      </c>
      <c r="G561" s="24" t="s">
        <v>3083</v>
      </c>
      <c r="H561" s="22" t="s">
        <v>313</v>
      </c>
      <c r="I561" s="27">
        <v>45741</v>
      </c>
      <c r="J561" s="22" t="s">
        <v>30</v>
      </c>
      <c r="K561" s="22" t="s">
        <v>30</v>
      </c>
      <c r="L561" s="22" t="s">
        <v>30</v>
      </c>
      <c r="M561" s="22" t="s">
        <v>30</v>
      </c>
      <c r="N561" s="22" t="s">
        <v>30</v>
      </c>
      <c r="O561" s="22" t="s">
        <v>30</v>
      </c>
      <c r="P561" s="22">
        <v>4000</v>
      </c>
      <c r="Q561" s="22" t="s">
        <v>30</v>
      </c>
      <c r="R561" s="25" t="s">
        <v>30</v>
      </c>
      <c r="S561" s="14" t="str">
        <f t="shared" si="8"/>
        <v/>
      </c>
    </row>
    <row r="562" spans="1:19" ht="14.5" hidden="1" x14ac:dyDescent="0.35">
      <c r="A562" s="22" t="s">
        <v>3081</v>
      </c>
      <c r="B562" s="22" t="str">
        <f>INDEX('Plant data'!D:D,MATCH($A562,'Plant data'!$A:$A,0))</f>
        <v>Salav</v>
      </c>
      <c r="C562" s="22" t="str">
        <f>INDEX('Plant data'!E:E,MATCH($A562,'Plant data'!$A:$A,0))</f>
        <v>Maharashtra</v>
      </c>
      <c r="D562" s="22" t="str">
        <f>INDEX('Plant data'!F:F,MATCH($A562,'Plant data'!$A:$A,0))</f>
        <v>India</v>
      </c>
      <c r="E562" s="22" t="s">
        <v>9434</v>
      </c>
      <c r="F562" s="22" t="s">
        <v>8949</v>
      </c>
      <c r="G562" s="24" t="s">
        <v>3083</v>
      </c>
      <c r="H562" s="22" t="s">
        <v>313</v>
      </c>
      <c r="I562" s="27">
        <v>45763</v>
      </c>
      <c r="J562" s="22" t="s">
        <v>30</v>
      </c>
      <c r="K562" s="22" t="s">
        <v>30</v>
      </c>
      <c r="L562" s="22" t="s">
        <v>30</v>
      </c>
      <c r="M562" s="22" t="s">
        <v>30</v>
      </c>
      <c r="N562" s="22" t="s">
        <v>30</v>
      </c>
      <c r="O562" s="22" t="s">
        <v>30</v>
      </c>
      <c r="P562" s="22">
        <v>6000</v>
      </c>
      <c r="Q562" s="22" t="s">
        <v>30</v>
      </c>
      <c r="R562" s="25" t="s">
        <v>30</v>
      </c>
      <c r="S562" s="14" t="str">
        <f t="shared" si="8"/>
        <v/>
      </c>
    </row>
    <row r="563" spans="1:19" ht="14.5" hidden="1" x14ac:dyDescent="0.35">
      <c r="A563" s="22" t="s">
        <v>2107</v>
      </c>
      <c r="B563" s="22" t="str">
        <f>INDEX('Plant data'!D:D,MATCH($A563,'Plant data'!$A:$A,0))</f>
        <v>Warthi</v>
      </c>
      <c r="C563" s="22" t="str">
        <f>INDEX('Plant data'!E:E,MATCH($A563,'Plant data'!$A:$A,0))</f>
        <v>Maharashtra</v>
      </c>
      <c r="D563" s="22" t="str">
        <f>INDEX('Plant data'!F:F,MATCH($A563,'Plant data'!$A:$A,0))</f>
        <v>India</v>
      </c>
      <c r="E563" s="22" t="s">
        <v>9435</v>
      </c>
      <c r="F563" s="22" t="s">
        <v>8855</v>
      </c>
      <c r="G563" s="24" t="s">
        <v>2109</v>
      </c>
      <c r="H563" s="22" t="s">
        <v>29</v>
      </c>
      <c r="I563" s="22" t="s">
        <v>30</v>
      </c>
      <c r="J563" s="22" t="s">
        <v>30</v>
      </c>
      <c r="K563" s="22">
        <v>2003</v>
      </c>
      <c r="L563" s="22">
        <v>22</v>
      </c>
      <c r="M563" s="22" t="s">
        <v>30</v>
      </c>
      <c r="N563" s="22" t="s">
        <v>30</v>
      </c>
      <c r="O563" s="22" t="s">
        <v>30</v>
      </c>
      <c r="P563" s="22">
        <v>525</v>
      </c>
      <c r="Q563" s="22">
        <v>55</v>
      </c>
      <c r="R563" s="22" t="s">
        <v>2823</v>
      </c>
      <c r="S563" s="14">
        <f t="shared" si="8"/>
        <v>2043</v>
      </c>
    </row>
    <row r="564" spans="1:19" ht="14.5" hidden="1" x14ac:dyDescent="0.35">
      <c r="A564" s="22" t="s">
        <v>7052</v>
      </c>
      <c r="B564" s="22" t="str">
        <f>INDEX('Plant data'!D:D,MATCH($A564,'Plant data'!$A:$A,0))</f>
        <v>Kadiana Khurd</v>
      </c>
      <c r="C564" s="22" t="str">
        <f>INDEX('Plant data'!E:E,MATCH($A564,'Plant data'!$A:$A,0))</f>
        <v>Punjab</v>
      </c>
      <c r="D564" s="22" t="str">
        <f>INDEX('Plant data'!F:F,MATCH($A564,'Plant data'!$A:$A,0))</f>
        <v>India</v>
      </c>
      <c r="E564" s="22" t="s">
        <v>9436</v>
      </c>
      <c r="F564" s="22" t="s">
        <v>8855</v>
      </c>
      <c r="G564" s="24" t="s">
        <v>7054</v>
      </c>
      <c r="H564" s="22" t="s">
        <v>224</v>
      </c>
      <c r="I564" s="22">
        <v>2021</v>
      </c>
      <c r="J564" s="22">
        <v>2025</v>
      </c>
      <c r="K564" s="22">
        <v>2027</v>
      </c>
      <c r="L564" s="22"/>
      <c r="M564" s="22" t="s">
        <v>30</v>
      </c>
      <c r="N564" s="22" t="s">
        <v>30</v>
      </c>
      <c r="O564" s="22" t="s">
        <v>30</v>
      </c>
      <c r="P564" s="22">
        <v>750</v>
      </c>
      <c r="Q564" s="22">
        <v>75</v>
      </c>
      <c r="R564" s="22" t="s">
        <v>2823</v>
      </c>
      <c r="S564" s="14">
        <f t="shared" si="8"/>
        <v>2067</v>
      </c>
    </row>
    <row r="565" spans="1:19" ht="14.5" hidden="1" x14ac:dyDescent="0.35">
      <c r="A565" s="22" t="s">
        <v>3098</v>
      </c>
      <c r="B565" s="22" t="str">
        <f>INDEX('Plant data'!D:D,MATCH($A565,'Plant data'!$A:$A,0))</f>
        <v>Sulaimaniya</v>
      </c>
      <c r="C565" s="22" t="str">
        <f>INDEX('Plant data'!E:E,MATCH($A565,'Plant data'!$A:$A,0))</f>
        <v>Kurdistan</v>
      </c>
      <c r="D565" s="22" t="str">
        <f>INDEX('Plant data'!F:F,MATCH($A565,'Plant data'!$A:$A,0))</f>
        <v>Iraq</v>
      </c>
      <c r="E565" s="22" t="s">
        <v>9437</v>
      </c>
      <c r="F565" s="22" t="s">
        <v>8855</v>
      </c>
      <c r="G565" s="24" t="s">
        <v>3100</v>
      </c>
      <c r="H565" s="22" t="s">
        <v>29</v>
      </c>
      <c r="I565" s="22" t="s">
        <v>30</v>
      </c>
      <c r="J565" s="22" t="s">
        <v>30</v>
      </c>
      <c r="K565" s="22" t="s">
        <v>30</v>
      </c>
      <c r="L565" s="22" t="s">
        <v>30</v>
      </c>
      <c r="M565" s="22" t="s">
        <v>30</v>
      </c>
      <c r="N565" s="22" t="s">
        <v>30</v>
      </c>
      <c r="O565" s="22" t="s">
        <v>30</v>
      </c>
      <c r="P565" s="22">
        <v>1250</v>
      </c>
      <c r="Q565" s="22">
        <v>120</v>
      </c>
      <c r="R565" s="22" t="s">
        <v>2823</v>
      </c>
      <c r="S565" s="14" t="str">
        <f t="shared" si="8"/>
        <v/>
      </c>
    </row>
    <row r="566" spans="1:19" ht="14.5" hidden="1" x14ac:dyDescent="0.35">
      <c r="A566" s="22" t="s">
        <v>3101</v>
      </c>
      <c r="B566" s="22" t="str">
        <f>INDEX('Plant data'!D:D,MATCH($A566,'Plant data'!$A:$A,0))</f>
        <v>Khor Al-Zubair</v>
      </c>
      <c r="C566" s="22" t="str">
        <f>INDEX('Plant data'!E:E,MATCH($A566,'Plant data'!$A:$A,0))</f>
        <v>Basra</v>
      </c>
      <c r="D566" s="22" t="str">
        <f>INDEX('Plant data'!F:F,MATCH($A566,'Plant data'!$A:$A,0))</f>
        <v>Iraq</v>
      </c>
      <c r="E566" s="22" t="s">
        <v>9438</v>
      </c>
      <c r="F566" s="22" t="s">
        <v>8855</v>
      </c>
      <c r="G566" s="24" t="s">
        <v>3103</v>
      </c>
      <c r="H566" s="22" t="s">
        <v>224</v>
      </c>
      <c r="I566" s="22" t="s">
        <v>30</v>
      </c>
      <c r="J566" s="22" t="s">
        <v>30</v>
      </c>
      <c r="K566" s="22" t="s">
        <v>30</v>
      </c>
      <c r="L566" s="22" t="s">
        <v>30</v>
      </c>
      <c r="M566" s="22" t="s">
        <v>30</v>
      </c>
      <c r="N566" s="22" t="s">
        <v>30</v>
      </c>
      <c r="O566" s="22" t="s">
        <v>30</v>
      </c>
      <c r="P566" s="22">
        <v>500</v>
      </c>
      <c r="Q566" s="22">
        <v>70</v>
      </c>
      <c r="R566" s="22" t="s">
        <v>2823</v>
      </c>
      <c r="S566" s="14" t="str">
        <f t="shared" si="8"/>
        <v/>
      </c>
    </row>
    <row r="567" spans="1:19" ht="14.5" hidden="1" x14ac:dyDescent="0.35">
      <c r="A567" s="22" t="s">
        <v>7241</v>
      </c>
      <c r="B567" s="22" t="str">
        <f>INDEX('Plant data'!D:D,MATCH($A567,'Plant data'!$A:$A,0))</f>
        <v>Erbil</v>
      </c>
      <c r="C567" s="22" t="str">
        <f>INDEX('Plant data'!E:E,MATCH($A567,'Plant data'!$A:$A,0))</f>
        <v>Kurdistan</v>
      </c>
      <c r="D567" s="22" t="str">
        <f>INDEX('Plant data'!F:F,MATCH($A567,'Plant data'!$A:$A,0))</f>
        <v>Iraq</v>
      </c>
      <c r="E567" s="22" t="s">
        <v>9439</v>
      </c>
      <c r="F567" s="22" t="s">
        <v>8855</v>
      </c>
      <c r="G567" s="24" t="s">
        <v>7244</v>
      </c>
      <c r="H567" s="22" t="s">
        <v>29</v>
      </c>
      <c r="I567" s="22" t="s">
        <v>30</v>
      </c>
      <c r="J567" s="22" t="s">
        <v>30</v>
      </c>
      <c r="K567" s="22" t="s">
        <v>30</v>
      </c>
      <c r="L567" s="22" t="s">
        <v>30</v>
      </c>
      <c r="M567" s="22" t="s">
        <v>30</v>
      </c>
      <c r="N567" s="22" t="s">
        <v>30</v>
      </c>
      <c r="O567" s="22" t="s">
        <v>30</v>
      </c>
      <c r="P567" s="22">
        <v>750</v>
      </c>
      <c r="Q567" s="22" t="s">
        <v>30</v>
      </c>
      <c r="R567" s="22" t="s">
        <v>2823</v>
      </c>
      <c r="S567" s="14" t="str">
        <f t="shared" si="8"/>
        <v/>
      </c>
    </row>
    <row r="568" spans="1:19" ht="14.5" hidden="1" x14ac:dyDescent="0.35">
      <c r="A568" s="22" t="s">
        <v>2111</v>
      </c>
      <c r="B568" s="22" t="str">
        <f>INDEX('Plant data'!D:D,MATCH($A568,'Plant data'!$A:$A,0))</f>
        <v>Lenjan</v>
      </c>
      <c r="C568" s="22" t="str">
        <f>INDEX('Plant data'!E:E,MATCH($A568,'Plant data'!$A:$A,0))</f>
        <v>Isfahan</v>
      </c>
      <c r="D568" s="22" t="str">
        <f>INDEX('Plant data'!F:F,MATCH($A568,'Plant data'!$A:$A,0))</f>
        <v>Iran</v>
      </c>
      <c r="E568" s="22" t="s">
        <v>9440</v>
      </c>
      <c r="F568" s="22" t="s">
        <v>8855</v>
      </c>
      <c r="G568" s="24" t="s">
        <v>2113</v>
      </c>
      <c r="H568" s="22" t="s">
        <v>313</v>
      </c>
      <c r="I568" s="22" t="s">
        <v>30</v>
      </c>
      <c r="J568" s="22" t="s">
        <v>30</v>
      </c>
      <c r="K568" s="22" t="s">
        <v>30</v>
      </c>
      <c r="L568" s="22" t="s">
        <v>30</v>
      </c>
      <c r="M568" s="22" t="s">
        <v>30</v>
      </c>
      <c r="N568" s="22" t="s">
        <v>30</v>
      </c>
      <c r="O568" s="22" t="s">
        <v>30</v>
      </c>
      <c r="P568" s="22">
        <v>1650</v>
      </c>
      <c r="Q568" s="22" t="s">
        <v>30</v>
      </c>
      <c r="R568" s="22" t="s">
        <v>30</v>
      </c>
      <c r="S568" s="14" t="str">
        <f t="shared" si="8"/>
        <v/>
      </c>
    </row>
    <row r="569" spans="1:19" ht="14.5" hidden="1" x14ac:dyDescent="0.35">
      <c r="A569" s="22" t="s">
        <v>2111</v>
      </c>
      <c r="B569" s="22" t="str">
        <f>INDEX('Plant data'!D:D,MATCH($A569,'Plant data'!$A:$A,0))</f>
        <v>Lenjan</v>
      </c>
      <c r="C569" s="22" t="str">
        <f>INDEX('Plant data'!E:E,MATCH($A569,'Plant data'!$A:$A,0))</f>
        <v>Isfahan</v>
      </c>
      <c r="D569" s="22" t="str">
        <f>INDEX('Plant data'!F:F,MATCH($A569,'Plant data'!$A:$A,0))</f>
        <v>Iran</v>
      </c>
      <c r="E569" s="22" t="s">
        <v>9441</v>
      </c>
      <c r="F569" s="22" t="s">
        <v>8871</v>
      </c>
      <c r="G569" s="24" t="s">
        <v>2113</v>
      </c>
      <c r="H569" s="22" t="s">
        <v>313</v>
      </c>
      <c r="I569" s="22" t="s">
        <v>30</v>
      </c>
      <c r="J569" s="22" t="s">
        <v>30</v>
      </c>
      <c r="K569" s="22" t="s">
        <v>30</v>
      </c>
      <c r="L569" s="22" t="s">
        <v>30</v>
      </c>
      <c r="M569" s="22" t="s">
        <v>30</v>
      </c>
      <c r="N569" s="22" t="s">
        <v>30</v>
      </c>
      <c r="O569" s="22" t="s">
        <v>30</v>
      </c>
      <c r="P569" s="22">
        <v>1650</v>
      </c>
      <c r="Q569" s="22" t="s">
        <v>30</v>
      </c>
      <c r="R569" s="22" t="s">
        <v>30</v>
      </c>
      <c r="S569" s="14" t="str">
        <f t="shared" si="8"/>
        <v/>
      </c>
    </row>
    <row r="570" spans="1:19" ht="14.5" hidden="1" x14ac:dyDescent="0.35">
      <c r="A570" s="22" t="s">
        <v>3104</v>
      </c>
      <c r="B570" s="22" t="str">
        <f>INDEX('Plant data'!D:D,MATCH($A570,'Plant data'!$A:$A,0))</f>
        <v>Bandar Abbas</v>
      </c>
      <c r="C570" s="22" t="str">
        <f>INDEX('Plant data'!E:E,MATCH($A570,'Plant data'!$A:$A,0))</f>
        <v>Hormuzgan</v>
      </c>
      <c r="D570" s="22" t="str">
        <f>INDEX('Plant data'!F:F,MATCH($A570,'Plant data'!$A:$A,0))</f>
        <v>Iran</v>
      </c>
      <c r="E570" s="22" t="s">
        <v>9442</v>
      </c>
      <c r="F570" s="22" t="s">
        <v>8855</v>
      </c>
      <c r="G570" s="24" t="s">
        <v>3107</v>
      </c>
      <c r="H570" s="22" t="s">
        <v>29</v>
      </c>
      <c r="I570" s="22" t="s">
        <v>30</v>
      </c>
      <c r="J570" s="22" t="s">
        <v>30</v>
      </c>
      <c r="K570" s="22">
        <v>2009</v>
      </c>
      <c r="L570" s="22">
        <v>16</v>
      </c>
      <c r="M570" s="22" t="s">
        <v>30</v>
      </c>
      <c r="N570" s="22" t="s">
        <v>30</v>
      </c>
      <c r="O570" s="22" t="s">
        <v>30</v>
      </c>
      <c r="P570" s="22">
        <v>1500</v>
      </c>
      <c r="Q570" s="22" t="s">
        <v>30</v>
      </c>
      <c r="R570" s="22" t="s">
        <v>2823</v>
      </c>
      <c r="S570" s="14">
        <f t="shared" si="8"/>
        <v>2049</v>
      </c>
    </row>
    <row r="571" spans="1:19" ht="14.5" hidden="1" x14ac:dyDescent="0.35">
      <c r="A571" s="22" t="s">
        <v>3104</v>
      </c>
      <c r="B571" s="22" t="str">
        <f>INDEX('Plant data'!D:D,MATCH($A571,'Plant data'!$A:$A,0))</f>
        <v>Bandar Abbas</v>
      </c>
      <c r="C571" s="22" t="str">
        <f>INDEX('Plant data'!E:E,MATCH($A571,'Plant data'!$A:$A,0))</f>
        <v>Hormuzgan</v>
      </c>
      <c r="D571" s="22" t="str">
        <f>INDEX('Plant data'!F:F,MATCH($A571,'Plant data'!$A:$A,0))</f>
        <v>Iran</v>
      </c>
      <c r="E571" s="22" t="s">
        <v>9443</v>
      </c>
      <c r="F571" s="22" t="s">
        <v>8871</v>
      </c>
      <c r="G571" s="24" t="s">
        <v>3107</v>
      </c>
      <c r="H571" s="22" t="s">
        <v>313</v>
      </c>
      <c r="I571" s="22" t="s">
        <v>30</v>
      </c>
      <c r="J571" s="22" t="s">
        <v>30</v>
      </c>
      <c r="K571" s="22" t="s">
        <v>30</v>
      </c>
      <c r="L571" s="22" t="s">
        <v>30</v>
      </c>
      <c r="M571" s="22" t="s">
        <v>30</v>
      </c>
      <c r="N571" s="22" t="s">
        <v>30</v>
      </c>
      <c r="O571" s="22" t="s">
        <v>30</v>
      </c>
      <c r="P571" s="22">
        <v>1500</v>
      </c>
      <c r="Q571" s="22" t="s">
        <v>30</v>
      </c>
      <c r="R571" s="22" t="s">
        <v>2823</v>
      </c>
      <c r="S571" s="14" t="str">
        <f t="shared" si="8"/>
        <v/>
      </c>
    </row>
    <row r="572" spans="1:19" ht="14.5" hidden="1" x14ac:dyDescent="0.35">
      <c r="A572" s="22" t="s">
        <v>3112</v>
      </c>
      <c r="B572" s="22" t="str">
        <f>INDEX('Plant data'!D:D,MATCH($A572,'Plant data'!$A:$A,0))</f>
        <v>Nishapur</v>
      </c>
      <c r="C572" s="22" t="str">
        <f>INDEX('Plant data'!E:E,MATCH($A572,'Plant data'!$A:$A,0))</f>
        <v>Razavi Khorasan</v>
      </c>
      <c r="D572" s="22" t="str">
        <f>INDEX('Plant data'!F:F,MATCH($A572,'Plant data'!$A:$A,0))</f>
        <v>Iran</v>
      </c>
      <c r="E572" s="22" t="s">
        <v>9444</v>
      </c>
      <c r="F572" s="22" t="s">
        <v>8858</v>
      </c>
      <c r="G572" s="24" t="s">
        <v>3114</v>
      </c>
      <c r="H572" s="22" t="s">
        <v>29</v>
      </c>
      <c r="I572" s="22" t="s">
        <v>30</v>
      </c>
      <c r="J572" s="22" t="s">
        <v>30</v>
      </c>
      <c r="K572" s="22" t="s">
        <v>30</v>
      </c>
      <c r="L572" s="22" t="s">
        <v>30</v>
      </c>
      <c r="M572" s="22" t="s">
        <v>30</v>
      </c>
      <c r="N572" s="22" t="s">
        <v>30</v>
      </c>
      <c r="O572" s="22" t="s">
        <v>30</v>
      </c>
      <c r="P572" s="22">
        <v>660</v>
      </c>
      <c r="Q572" s="22" t="s">
        <v>30</v>
      </c>
      <c r="R572" s="22" t="s">
        <v>2823</v>
      </c>
      <c r="S572" s="14" t="str">
        <f t="shared" si="8"/>
        <v/>
      </c>
    </row>
    <row r="573" spans="1:19" ht="14.5" hidden="1" x14ac:dyDescent="0.35">
      <c r="A573" s="22" t="s">
        <v>3112</v>
      </c>
      <c r="B573" s="22" t="str">
        <f>INDEX('Plant data'!D:D,MATCH($A573,'Plant data'!$A:$A,0))</f>
        <v>Nishapur</v>
      </c>
      <c r="C573" s="22" t="str">
        <f>INDEX('Plant data'!E:E,MATCH($A573,'Plant data'!$A:$A,0))</f>
        <v>Razavi Khorasan</v>
      </c>
      <c r="D573" s="22" t="str">
        <f>INDEX('Plant data'!F:F,MATCH($A573,'Plant data'!$A:$A,0))</f>
        <v>Iran</v>
      </c>
      <c r="E573" s="22" t="s">
        <v>9445</v>
      </c>
      <c r="F573" s="22" t="s">
        <v>8860</v>
      </c>
      <c r="G573" s="24" t="s">
        <v>3114</v>
      </c>
      <c r="H573" s="22" t="s">
        <v>29</v>
      </c>
      <c r="I573" s="22" t="s">
        <v>30</v>
      </c>
      <c r="J573" s="22" t="s">
        <v>30</v>
      </c>
      <c r="K573" s="22">
        <v>2017</v>
      </c>
      <c r="L573" s="22">
        <v>8</v>
      </c>
      <c r="M573" s="22" t="s">
        <v>30</v>
      </c>
      <c r="N573" s="22" t="s">
        <v>30</v>
      </c>
      <c r="O573" s="22" t="s">
        <v>30</v>
      </c>
      <c r="P573" s="22">
        <v>740</v>
      </c>
      <c r="Q573" s="22" t="s">
        <v>30</v>
      </c>
      <c r="R573" s="22" t="s">
        <v>2823</v>
      </c>
      <c r="S573" s="14">
        <f t="shared" si="8"/>
        <v>2057</v>
      </c>
    </row>
    <row r="574" spans="1:19" ht="14.5" hidden="1" x14ac:dyDescent="0.35">
      <c r="A574" s="22" t="s">
        <v>3116</v>
      </c>
      <c r="B574" s="22" t="str">
        <f>INDEX('Plant data'!D:D,MATCH($A574,'Plant data'!$A:$A,0))</f>
        <v>Ahvaz</v>
      </c>
      <c r="C574" s="22" t="str">
        <f>INDEX('Plant data'!E:E,MATCH($A574,'Plant data'!$A:$A,0))</f>
        <v>Khouzestan</v>
      </c>
      <c r="D574" s="22" t="str">
        <f>INDEX('Plant data'!F:F,MATCH($A574,'Plant data'!$A:$A,0))</f>
        <v>Iran</v>
      </c>
      <c r="E574" s="22" t="s">
        <v>9446</v>
      </c>
      <c r="F574" s="22" t="s">
        <v>8855</v>
      </c>
      <c r="G574" s="24" t="s">
        <v>3119</v>
      </c>
      <c r="H574" s="22" t="s">
        <v>29</v>
      </c>
      <c r="I574" s="22" t="s">
        <v>30</v>
      </c>
      <c r="J574" s="22" t="s">
        <v>30</v>
      </c>
      <c r="K574" s="22">
        <v>2019</v>
      </c>
      <c r="L574" s="22">
        <v>6</v>
      </c>
      <c r="M574" s="22" t="s">
        <v>30</v>
      </c>
      <c r="N574" s="22" t="s">
        <v>30</v>
      </c>
      <c r="O574" s="22" t="s">
        <v>30</v>
      </c>
      <c r="P574" s="22">
        <v>600</v>
      </c>
      <c r="Q574" s="22" t="s">
        <v>30</v>
      </c>
      <c r="R574" s="22" t="s">
        <v>2823</v>
      </c>
      <c r="S574" s="14">
        <f t="shared" si="8"/>
        <v>2059</v>
      </c>
    </row>
    <row r="575" spans="1:19" ht="14.5" hidden="1" x14ac:dyDescent="0.35">
      <c r="A575" s="22" t="s">
        <v>3116</v>
      </c>
      <c r="B575" s="22" t="str">
        <f>INDEX('Plant data'!D:D,MATCH($A575,'Plant data'!$A:$A,0))</f>
        <v>Ahvaz</v>
      </c>
      <c r="C575" s="22" t="str">
        <f>INDEX('Plant data'!E:E,MATCH($A575,'Plant data'!$A:$A,0))</f>
        <v>Khouzestan</v>
      </c>
      <c r="D575" s="22" t="str">
        <f>INDEX('Plant data'!F:F,MATCH($A575,'Plant data'!$A:$A,0))</f>
        <v>Iran</v>
      </c>
      <c r="E575" s="22" t="s">
        <v>9447</v>
      </c>
      <c r="F575" s="22" t="s">
        <v>8871</v>
      </c>
      <c r="G575" s="24" t="s">
        <v>3119</v>
      </c>
      <c r="H575" s="22" t="s">
        <v>29</v>
      </c>
      <c r="I575" s="22" t="s">
        <v>30</v>
      </c>
      <c r="J575" s="22" t="s">
        <v>30</v>
      </c>
      <c r="K575" s="22">
        <v>2019</v>
      </c>
      <c r="L575" s="22">
        <v>6</v>
      </c>
      <c r="M575" s="22" t="s">
        <v>30</v>
      </c>
      <c r="N575" s="22" t="s">
        <v>30</v>
      </c>
      <c r="O575" s="22" t="s">
        <v>30</v>
      </c>
      <c r="P575" s="22">
        <v>600</v>
      </c>
      <c r="Q575" s="22" t="s">
        <v>30</v>
      </c>
      <c r="R575" s="22" t="s">
        <v>2823</v>
      </c>
      <c r="S575" s="14">
        <f t="shared" si="8"/>
        <v>2059</v>
      </c>
    </row>
    <row r="576" spans="1:19" ht="14.5" hidden="1" x14ac:dyDescent="0.35">
      <c r="A576" s="22" t="s">
        <v>3116</v>
      </c>
      <c r="B576" s="22" t="str">
        <f>INDEX('Plant data'!D:D,MATCH($A576,'Plant data'!$A:$A,0))</f>
        <v>Ahvaz</v>
      </c>
      <c r="C576" s="22" t="str">
        <f>INDEX('Plant data'!E:E,MATCH($A576,'Plant data'!$A:$A,0))</f>
        <v>Khouzestan</v>
      </c>
      <c r="D576" s="22" t="str">
        <f>INDEX('Plant data'!F:F,MATCH($A576,'Plant data'!$A:$A,0))</f>
        <v>Iran</v>
      </c>
      <c r="E576" s="22" t="s">
        <v>9448</v>
      </c>
      <c r="F576" s="22" t="s">
        <v>8941</v>
      </c>
      <c r="G576" s="24" t="s">
        <v>3119</v>
      </c>
      <c r="H576" s="22" t="s">
        <v>29</v>
      </c>
      <c r="I576" s="22" t="s">
        <v>30</v>
      </c>
      <c r="J576" s="22" t="s">
        <v>30</v>
      </c>
      <c r="K576" s="22">
        <v>2019</v>
      </c>
      <c r="L576" s="22">
        <v>6</v>
      </c>
      <c r="M576" s="22" t="s">
        <v>30</v>
      </c>
      <c r="N576" s="22" t="s">
        <v>30</v>
      </c>
      <c r="O576" s="22" t="s">
        <v>30</v>
      </c>
      <c r="P576" s="22">
        <v>600</v>
      </c>
      <c r="Q576" s="22" t="s">
        <v>30</v>
      </c>
      <c r="R576" s="22" t="s">
        <v>2823</v>
      </c>
      <c r="S576" s="14">
        <f t="shared" si="8"/>
        <v>2059</v>
      </c>
    </row>
    <row r="577" spans="1:19" ht="14.5" hidden="1" x14ac:dyDescent="0.35">
      <c r="A577" s="22" t="s">
        <v>3116</v>
      </c>
      <c r="B577" s="22" t="str">
        <f>INDEX('Plant data'!D:D,MATCH($A577,'Plant data'!$A:$A,0))</f>
        <v>Ahvaz</v>
      </c>
      <c r="C577" s="22" t="str">
        <f>INDEX('Plant data'!E:E,MATCH($A577,'Plant data'!$A:$A,0))</f>
        <v>Khouzestan</v>
      </c>
      <c r="D577" s="22" t="str">
        <f>INDEX('Plant data'!F:F,MATCH($A577,'Plant data'!$A:$A,0))</f>
        <v>Iran</v>
      </c>
      <c r="E577" s="22" t="s">
        <v>9449</v>
      </c>
      <c r="F577" s="22" t="s">
        <v>8949</v>
      </c>
      <c r="G577" s="24" t="s">
        <v>3119</v>
      </c>
      <c r="H577" s="22" t="s">
        <v>29</v>
      </c>
      <c r="I577" s="22" t="s">
        <v>30</v>
      </c>
      <c r="J577" s="22" t="s">
        <v>30</v>
      </c>
      <c r="K577" s="22">
        <v>2019</v>
      </c>
      <c r="L577" s="22">
        <v>6</v>
      </c>
      <c r="M577" s="22" t="s">
        <v>30</v>
      </c>
      <c r="N577" s="22" t="s">
        <v>30</v>
      </c>
      <c r="O577" s="22" t="s">
        <v>30</v>
      </c>
      <c r="P577" s="22">
        <v>600</v>
      </c>
      <c r="Q577" s="22" t="s">
        <v>30</v>
      </c>
      <c r="R577" s="22" t="s">
        <v>2823</v>
      </c>
      <c r="S577" s="14">
        <f t="shared" si="8"/>
        <v>2059</v>
      </c>
    </row>
    <row r="578" spans="1:19" ht="14.5" hidden="1" x14ac:dyDescent="0.35">
      <c r="A578" s="22" t="s">
        <v>3116</v>
      </c>
      <c r="B578" s="22" t="str">
        <f>INDEX('Plant data'!D:D,MATCH($A578,'Plant data'!$A:$A,0))</f>
        <v>Ahvaz</v>
      </c>
      <c r="C578" s="22" t="str">
        <f>INDEX('Plant data'!E:E,MATCH($A578,'Plant data'!$A:$A,0))</f>
        <v>Khouzestan</v>
      </c>
      <c r="D578" s="22" t="str">
        <f>INDEX('Plant data'!F:F,MATCH($A578,'Plant data'!$A:$A,0))</f>
        <v>Iran</v>
      </c>
      <c r="E578" s="22" t="s">
        <v>9450</v>
      </c>
      <c r="F578" s="22" t="s">
        <v>8962</v>
      </c>
      <c r="G578" s="24" t="s">
        <v>3119</v>
      </c>
      <c r="H578" s="22" t="s">
        <v>29</v>
      </c>
      <c r="I578" s="22" t="s">
        <v>30</v>
      </c>
      <c r="J578" s="22" t="s">
        <v>30</v>
      </c>
      <c r="K578" s="22">
        <v>2019</v>
      </c>
      <c r="L578" s="22">
        <v>6</v>
      </c>
      <c r="M578" s="22" t="s">
        <v>30</v>
      </c>
      <c r="N578" s="22" t="s">
        <v>30</v>
      </c>
      <c r="O578" s="22" t="s">
        <v>30</v>
      </c>
      <c r="P578" s="22">
        <v>600</v>
      </c>
      <c r="Q578" s="22" t="s">
        <v>30</v>
      </c>
      <c r="R578" s="22" t="s">
        <v>2823</v>
      </c>
      <c r="S578" s="14">
        <f t="shared" si="8"/>
        <v>2059</v>
      </c>
    </row>
    <row r="579" spans="1:19" ht="14.5" hidden="1" x14ac:dyDescent="0.35">
      <c r="A579" s="22" t="s">
        <v>3116</v>
      </c>
      <c r="B579" s="22" t="str">
        <f>INDEX('Plant data'!D:D,MATCH($A579,'Plant data'!$A:$A,0))</f>
        <v>Ahvaz</v>
      </c>
      <c r="C579" s="22" t="str">
        <f>INDEX('Plant data'!E:E,MATCH($A579,'Plant data'!$A:$A,0))</f>
        <v>Khouzestan</v>
      </c>
      <c r="D579" s="22" t="str">
        <f>INDEX('Plant data'!F:F,MATCH($A579,'Plant data'!$A:$A,0))</f>
        <v>Iran</v>
      </c>
      <c r="E579" s="22" t="s">
        <v>9451</v>
      </c>
      <c r="F579" s="22" t="s">
        <v>8964</v>
      </c>
      <c r="G579" s="24" t="s">
        <v>3119</v>
      </c>
      <c r="H579" s="22" t="s">
        <v>29</v>
      </c>
      <c r="I579" s="22" t="s">
        <v>30</v>
      </c>
      <c r="J579" s="22" t="s">
        <v>30</v>
      </c>
      <c r="K579" s="22">
        <v>2019</v>
      </c>
      <c r="L579" s="22">
        <v>6</v>
      </c>
      <c r="M579" s="22" t="s">
        <v>30</v>
      </c>
      <c r="N579" s="22" t="s">
        <v>30</v>
      </c>
      <c r="O579" s="22" t="s">
        <v>30</v>
      </c>
      <c r="P579" s="22">
        <v>600</v>
      </c>
      <c r="Q579" s="22" t="s">
        <v>30</v>
      </c>
      <c r="R579" s="22" t="s">
        <v>2823</v>
      </c>
      <c r="S579" s="14">
        <f t="shared" ref="S579:S642" si="9">IFERROR(K579+40,"")</f>
        <v>2059</v>
      </c>
    </row>
    <row r="580" spans="1:19" ht="14.5" hidden="1" x14ac:dyDescent="0.35">
      <c r="A580" s="22" t="s">
        <v>3130</v>
      </c>
      <c r="B580" s="22" t="str">
        <f>INDEX('Plant data'!D:D,MATCH($A580,'Plant data'!$A:$A,0))</f>
        <v>Mobarakeh</v>
      </c>
      <c r="C580" s="22" t="str">
        <f>INDEX('Plant data'!E:E,MATCH($A580,'Plant data'!$A:$A,0))</f>
        <v>Isfahan</v>
      </c>
      <c r="D580" s="22" t="str">
        <f>INDEX('Plant data'!F:F,MATCH($A580,'Plant data'!$A:$A,0))</f>
        <v>Iran</v>
      </c>
      <c r="E580" s="22" t="s">
        <v>9452</v>
      </c>
      <c r="F580" s="22" t="s">
        <v>8855</v>
      </c>
      <c r="G580" s="24" t="s">
        <v>3132</v>
      </c>
      <c r="H580" s="22" t="s">
        <v>29</v>
      </c>
      <c r="I580" s="22" t="s">
        <v>30</v>
      </c>
      <c r="J580" s="22" t="s">
        <v>30</v>
      </c>
      <c r="K580" s="22">
        <v>1993</v>
      </c>
      <c r="L580" s="22">
        <v>32</v>
      </c>
      <c r="M580" s="22" t="s">
        <v>30</v>
      </c>
      <c r="N580" s="22" t="s">
        <v>30</v>
      </c>
      <c r="O580" s="22" t="s">
        <v>30</v>
      </c>
      <c r="P580" s="22">
        <v>1250</v>
      </c>
      <c r="Q580" s="22">
        <v>180</v>
      </c>
      <c r="R580" s="22" t="s">
        <v>2823</v>
      </c>
      <c r="S580" s="14">
        <f t="shared" si="9"/>
        <v>2033</v>
      </c>
    </row>
    <row r="581" spans="1:19" ht="14.5" hidden="1" x14ac:dyDescent="0.35">
      <c r="A581" s="22" t="s">
        <v>3130</v>
      </c>
      <c r="B581" s="22" t="str">
        <f>INDEX('Plant data'!D:D,MATCH($A581,'Plant data'!$A:$A,0))</f>
        <v>Mobarakeh</v>
      </c>
      <c r="C581" s="22" t="str">
        <f>INDEX('Plant data'!E:E,MATCH($A581,'Plant data'!$A:$A,0))</f>
        <v>Isfahan</v>
      </c>
      <c r="D581" s="22" t="str">
        <f>INDEX('Plant data'!F:F,MATCH($A581,'Plant data'!$A:$A,0))</f>
        <v>Iran</v>
      </c>
      <c r="E581" s="22" t="s">
        <v>9453</v>
      </c>
      <c r="F581" s="22" t="s">
        <v>8871</v>
      </c>
      <c r="G581" s="24" t="s">
        <v>3132</v>
      </c>
      <c r="H581" s="22" t="s">
        <v>29</v>
      </c>
      <c r="I581" s="22" t="s">
        <v>30</v>
      </c>
      <c r="J581" s="22" t="s">
        <v>30</v>
      </c>
      <c r="K581" s="22" t="s">
        <v>30</v>
      </c>
      <c r="L581" s="22" t="s">
        <v>30</v>
      </c>
      <c r="M581" s="22" t="s">
        <v>30</v>
      </c>
      <c r="N581" s="22" t="s">
        <v>30</v>
      </c>
      <c r="O581" s="22" t="s">
        <v>30</v>
      </c>
      <c r="P581" s="22">
        <v>1250</v>
      </c>
      <c r="Q581" s="22">
        <v>180</v>
      </c>
      <c r="R581" s="22" t="s">
        <v>2823</v>
      </c>
      <c r="S581" s="14" t="str">
        <f t="shared" si="9"/>
        <v/>
      </c>
    </row>
    <row r="582" spans="1:19" ht="14.5" hidden="1" x14ac:dyDescent="0.35">
      <c r="A582" s="22" t="s">
        <v>3130</v>
      </c>
      <c r="B582" s="22" t="str">
        <f>INDEX('Plant data'!D:D,MATCH($A582,'Plant data'!$A:$A,0))</f>
        <v>Mobarakeh</v>
      </c>
      <c r="C582" s="22" t="str">
        <f>INDEX('Plant data'!E:E,MATCH($A582,'Plant data'!$A:$A,0))</f>
        <v>Isfahan</v>
      </c>
      <c r="D582" s="22" t="str">
        <f>INDEX('Plant data'!F:F,MATCH($A582,'Plant data'!$A:$A,0))</f>
        <v>Iran</v>
      </c>
      <c r="E582" s="22" t="s">
        <v>9454</v>
      </c>
      <c r="F582" s="22" t="s">
        <v>8941</v>
      </c>
      <c r="G582" s="24" t="s">
        <v>3132</v>
      </c>
      <c r="H582" s="22" t="s">
        <v>29</v>
      </c>
      <c r="I582" s="22" t="s">
        <v>30</v>
      </c>
      <c r="J582" s="22" t="s">
        <v>30</v>
      </c>
      <c r="K582" s="22" t="s">
        <v>30</v>
      </c>
      <c r="L582" s="22" t="s">
        <v>30</v>
      </c>
      <c r="M582" s="22" t="s">
        <v>30</v>
      </c>
      <c r="N582" s="22" t="s">
        <v>30</v>
      </c>
      <c r="O582" s="22" t="s">
        <v>30</v>
      </c>
      <c r="P582" s="22">
        <v>1250</v>
      </c>
      <c r="Q582" s="22">
        <v>180</v>
      </c>
      <c r="R582" s="22" t="s">
        <v>2823</v>
      </c>
      <c r="S582" s="14" t="str">
        <f t="shared" si="9"/>
        <v/>
      </c>
    </row>
    <row r="583" spans="1:19" ht="14.5" hidden="1" x14ac:dyDescent="0.35">
      <c r="A583" s="22" t="s">
        <v>3130</v>
      </c>
      <c r="B583" s="22" t="str">
        <f>INDEX('Plant data'!D:D,MATCH($A583,'Plant data'!$A:$A,0))</f>
        <v>Mobarakeh</v>
      </c>
      <c r="C583" s="22" t="str">
        <f>INDEX('Plant data'!E:E,MATCH($A583,'Plant data'!$A:$A,0))</f>
        <v>Isfahan</v>
      </c>
      <c r="D583" s="22" t="str">
        <f>INDEX('Plant data'!F:F,MATCH($A583,'Plant data'!$A:$A,0))</f>
        <v>Iran</v>
      </c>
      <c r="E583" s="22" t="s">
        <v>9455</v>
      </c>
      <c r="F583" s="22" t="s">
        <v>8949</v>
      </c>
      <c r="G583" s="24" t="s">
        <v>3132</v>
      </c>
      <c r="H583" s="22" t="s">
        <v>29</v>
      </c>
      <c r="I583" s="22" t="s">
        <v>30</v>
      </c>
      <c r="J583" s="22" t="s">
        <v>30</v>
      </c>
      <c r="K583" s="22" t="s">
        <v>30</v>
      </c>
      <c r="L583" s="22" t="s">
        <v>30</v>
      </c>
      <c r="M583" s="22" t="s">
        <v>30</v>
      </c>
      <c r="N583" s="22" t="s">
        <v>30</v>
      </c>
      <c r="O583" s="22" t="s">
        <v>30</v>
      </c>
      <c r="P583" s="22">
        <v>1250</v>
      </c>
      <c r="Q583" s="22">
        <v>180</v>
      </c>
      <c r="R583" s="22" t="s">
        <v>2823</v>
      </c>
      <c r="S583" s="14" t="str">
        <f t="shared" si="9"/>
        <v/>
      </c>
    </row>
    <row r="584" spans="1:19" ht="14.5" hidden="1" x14ac:dyDescent="0.35">
      <c r="A584" s="22" t="s">
        <v>3130</v>
      </c>
      <c r="B584" s="22" t="str">
        <f>INDEX('Plant data'!D:D,MATCH($A584,'Plant data'!$A:$A,0))</f>
        <v>Mobarakeh</v>
      </c>
      <c r="C584" s="22" t="str">
        <f>INDEX('Plant data'!E:E,MATCH($A584,'Plant data'!$A:$A,0))</f>
        <v>Isfahan</v>
      </c>
      <c r="D584" s="22" t="str">
        <f>INDEX('Plant data'!F:F,MATCH($A584,'Plant data'!$A:$A,0))</f>
        <v>Iran</v>
      </c>
      <c r="E584" s="22" t="s">
        <v>9456</v>
      </c>
      <c r="F584" s="22" t="s">
        <v>8962</v>
      </c>
      <c r="G584" s="24" t="s">
        <v>3132</v>
      </c>
      <c r="H584" s="22" t="s">
        <v>29</v>
      </c>
      <c r="I584" s="22" t="s">
        <v>30</v>
      </c>
      <c r="J584" s="22" t="s">
        <v>30</v>
      </c>
      <c r="K584" s="22" t="s">
        <v>30</v>
      </c>
      <c r="L584" s="22" t="s">
        <v>30</v>
      </c>
      <c r="M584" s="22" t="s">
        <v>30</v>
      </c>
      <c r="N584" s="22" t="s">
        <v>30</v>
      </c>
      <c r="O584" s="22" t="s">
        <v>30</v>
      </c>
      <c r="P584" s="22">
        <v>1250</v>
      </c>
      <c r="Q584" s="22">
        <v>180</v>
      </c>
      <c r="R584" s="22" t="s">
        <v>2823</v>
      </c>
      <c r="S584" s="14" t="str">
        <f t="shared" si="9"/>
        <v/>
      </c>
    </row>
    <row r="585" spans="1:19" ht="14.5" hidden="1" x14ac:dyDescent="0.35">
      <c r="A585" s="22" t="s">
        <v>3130</v>
      </c>
      <c r="B585" s="22" t="str">
        <f>INDEX('Plant data'!D:D,MATCH($A585,'Plant data'!$A:$A,0))</f>
        <v>Mobarakeh</v>
      </c>
      <c r="C585" s="22" t="str">
        <f>INDEX('Plant data'!E:E,MATCH($A585,'Plant data'!$A:$A,0))</f>
        <v>Isfahan</v>
      </c>
      <c r="D585" s="22" t="str">
        <f>INDEX('Plant data'!F:F,MATCH($A585,'Plant data'!$A:$A,0))</f>
        <v>Iran</v>
      </c>
      <c r="E585" s="22" t="s">
        <v>9457</v>
      </c>
      <c r="F585" s="22" t="s">
        <v>8964</v>
      </c>
      <c r="G585" s="24" t="s">
        <v>3132</v>
      </c>
      <c r="H585" s="22" t="s">
        <v>29</v>
      </c>
      <c r="I585" s="22" t="s">
        <v>30</v>
      </c>
      <c r="J585" s="22" t="s">
        <v>30</v>
      </c>
      <c r="K585" s="22" t="s">
        <v>30</v>
      </c>
      <c r="L585" s="22" t="s">
        <v>30</v>
      </c>
      <c r="M585" s="22" t="s">
        <v>30</v>
      </c>
      <c r="N585" s="22" t="s">
        <v>30</v>
      </c>
      <c r="O585" s="22" t="s">
        <v>30</v>
      </c>
      <c r="P585" s="22">
        <v>1250</v>
      </c>
      <c r="Q585" s="22">
        <v>180</v>
      </c>
      <c r="R585" s="22" t="s">
        <v>2823</v>
      </c>
      <c r="S585" s="14" t="str">
        <f t="shared" si="9"/>
        <v/>
      </c>
    </row>
    <row r="586" spans="1:19" ht="14.5" hidden="1" x14ac:dyDescent="0.35">
      <c r="A586" s="22" t="s">
        <v>3130</v>
      </c>
      <c r="B586" s="22" t="str">
        <f>INDEX('Plant data'!D:D,MATCH($A586,'Plant data'!$A:$A,0))</f>
        <v>Mobarakeh</v>
      </c>
      <c r="C586" s="22" t="str">
        <f>INDEX('Plant data'!E:E,MATCH($A586,'Plant data'!$A:$A,0))</f>
        <v>Isfahan</v>
      </c>
      <c r="D586" s="22" t="str">
        <f>INDEX('Plant data'!F:F,MATCH($A586,'Plant data'!$A:$A,0))</f>
        <v>Iran</v>
      </c>
      <c r="E586" s="22" t="s">
        <v>9458</v>
      </c>
      <c r="F586" s="22" t="s">
        <v>9164</v>
      </c>
      <c r="G586" s="24" t="s">
        <v>3132</v>
      </c>
      <c r="H586" s="22" t="s">
        <v>29</v>
      </c>
      <c r="I586" s="22" t="s">
        <v>30</v>
      </c>
      <c r="J586" s="22" t="s">
        <v>30</v>
      </c>
      <c r="K586" s="22" t="s">
        <v>30</v>
      </c>
      <c r="L586" s="22" t="s">
        <v>30</v>
      </c>
      <c r="M586" s="22" t="s">
        <v>30</v>
      </c>
      <c r="N586" s="22" t="s">
        <v>30</v>
      </c>
      <c r="O586" s="22" t="s">
        <v>30</v>
      </c>
      <c r="P586" s="22">
        <v>1250</v>
      </c>
      <c r="Q586" s="22">
        <v>180</v>
      </c>
      <c r="R586" s="22" t="s">
        <v>2823</v>
      </c>
      <c r="S586" s="14" t="str">
        <f t="shared" si="9"/>
        <v/>
      </c>
    </row>
    <row r="587" spans="1:19" ht="14.5" hidden="1" x14ac:dyDescent="0.35">
      <c r="A587" s="22" t="s">
        <v>3130</v>
      </c>
      <c r="B587" s="22" t="str">
        <f>INDEX('Plant data'!D:D,MATCH($A587,'Plant data'!$A:$A,0))</f>
        <v>Mobarakeh</v>
      </c>
      <c r="C587" s="22" t="str">
        <f>INDEX('Plant data'!E:E,MATCH($A587,'Plant data'!$A:$A,0))</f>
        <v>Isfahan</v>
      </c>
      <c r="D587" s="22" t="str">
        <f>INDEX('Plant data'!F:F,MATCH($A587,'Plant data'!$A:$A,0))</f>
        <v>Iran</v>
      </c>
      <c r="E587" s="22" t="s">
        <v>9459</v>
      </c>
      <c r="F587" s="22" t="s">
        <v>9166</v>
      </c>
      <c r="G587" s="24" t="s">
        <v>3132</v>
      </c>
      <c r="H587" s="22" t="s">
        <v>29</v>
      </c>
      <c r="I587" s="22" t="s">
        <v>30</v>
      </c>
      <c r="J587" s="22" t="s">
        <v>30</v>
      </c>
      <c r="K587" s="22" t="s">
        <v>30</v>
      </c>
      <c r="L587" s="22" t="s">
        <v>30</v>
      </c>
      <c r="M587" s="22" t="s">
        <v>30</v>
      </c>
      <c r="N587" s="22" t="s">
        <v>30</v>
      </c>
      <c r="O587" s="22" t="s">
        <v>30</v>
      </c>
      <c r="P587" s="22">
        <v>1250</v>
      </c>
      <c r="Q587" s="22">
        <v>180</v>
      </c>
      <c r="R587" s="22" t="s">
        <v>2823</v>
      </c>
      <c r="S587" s="14" t="str">
        <f t="shared" si="9"/>
        <v/>
      </c>
    </row>
    <row r="588" spans="1:19" ht="14.5" hidden="1" x14ac:dyDescent="0.35">
      <c r="A588" s="22" t="s">
        <v>3146</v>
      </c>
      <c r="B588" s="22" t="str">
        <f>INDEX('Plant data'!D:D,MATCH($A588,'Plant data'!$A:$A,0))</f>
        <v>Natanz</v>
      </c>
      <c r="C588" s="22" t="str">
        <f>INDEX('Plant data'!E:E,MATCH($A588,'Plant data'!$A:$A,0))</f>
        <v>Isfahan</v>
      </c>
      <c r="D588" s="22" t="str">
        <f>INDEX('Plant data'!F:F,MATCH($A588,'Plant data'!$A:$A,0))</f>
        <v>Iran</v>
      </c>
      <c r="E588" s="22" t="s">
        <v>9460</v>
      </c>
      <c r="F588" s="22" t="s">
        <v>8855</v>
      </c>
      <c r="G588" s="24" t="s">
        <v>3148</v>
      </c>
      <c r="H588" s="22" t="s">
        <v>29</v>
      </c>
      <c r="I588" s="22" t="s">
        <v>30</v>
      </c>
      <c r="J588" s="22" t="s">
        <v>30</v>
      </c>
      <c r="K588" s="22" t="s">
        <v>30</v>
      </c>
      <c r="L588" s="22" t="s">
        <v>30</v>
      </c>
      <c r="M588" s="22" t="s">
        <v>30</v>
      </c>
      <c r="N588" s="22" t="s">
        <v>30</v>
      </c>
      <c r="O588" s="22" t="s">
        <v>30</v>
      </c>
      <c r="P588" s="22">
        <v>333</v>
      </c>
      <c r="Q588" s="22" t="s">
        <v>30</v>
      </c>
      <c r="R588" s="22" t="s">
        <v>2823</v>
      </c>
      <c r="S588" s="14" t="str">
        <f t="shared" si="9"/>
        <v/>
      </c>
    </row>
    <row r="589" spans="1:19" ht="14.5" hidden="1" x14ac:dyDescent="0.35">
      <c r="A589" s="22" t="s">
        <v>3146</v>
      </c>
      <c r="B589" s="22" t="str">
        <f>INDEX('Plant data'!D:D,MATCH($A589,'Plant data'!$A:$A,0))</f>
        <v>Natanz</v>
      </c>
      <c r="C589" s="22" t="str">
        <f>INDEX('Plant data'!E:E,MATCH($A589,'Plant data'!$A:$A,0))</f>
        <v>Isfahan</v>
      </c>
      <c r="D589" s="22" t="str">
        <f>INDEX('Plant data'!F:F,MATCH($A589,'Plant data'!$A:$A,0))</f>
        <v>Iran</v>
      </c>
      <c r="E589" s="22" t="s">
        <v>9461</v>
      </c>
      <c r="F589" s="22" t="s">
        <v>8871</v>
      </c>
      <c r="G589" s="24" t="s">
        <v>3148</v>
      </c>
      <c r="H589" s="22" t="s">
        <v>29</v>
      </c>
      <c r="I589" s="22" t="s">
        <v>30</v>
      </c>
      <c r="J589" s="22" t="s">
        <v>30</v>
      </c>
      <c r="K589" s="22" t="s">
        <v>30</v>
      </c>
      <c r="L589" s="22" t="s">
        <v>30</v>
      </c>
      <c r="M589" s="22" t="s">
        <v>30</v>
      </c>
      <c r="N589" s="22" t="s">
        <v>30</v>
      </c>
      <c r="O589" s="22" t="s">
        <v>30</v>
      </c>
      <c r="P589" s="22">
        <v>333</v>
      </c>
      <c r="Q589" s="22" t="s">
        <v>30</v>
      </c>
      <c r="R589" s="22" t="s">
        <v>2823</v>
      </c>
      <c r="S589" s="14" t="str">
        <f t="shared" si="9"/>
        <v/>
      </c>
    </row>
    <row r="590" spans="1:19" ht="14.5" hidden="1" x14ac:dyDescent="0.35">
      <c r="A590" s="22" t="s">
        <v>3146</v>
      </c>
      <c r="B590" s="22" t="str">
        <f>INDEX('Plant data'!D:D,MATCH($A590,'Plant data'!$A:$A,0))</f>
        <v>Natanz</v>
      </c>
      <c r="C590" s="22" t="str">
        <f>INDEX('Plant data'!E:E,MATCH($A590,'Plant data'!$A:$A,0))</f>
        <v>Isfahan</v>
      </c>
      <c r="D590" s="22" t="str">
        <f>INDEX('Plant data'!F:F,MATCH($A590,'Plant data'!$A:$A,0))</f>
        <v>Iran</v>
      </c>
      <c r="E590" s="22" t="s">
        <v>9462</v>
      </c>
      <c r="F590" s="22" t="s">
        <v>8941</v>
      </c>
      <c r="G590" s="24" t="s">
        <v>3148</v>
      </c>
      <c r="H590" s="22" t="s">
        <v>29</v>
      </c>
      <c r="I590" s="22" t="s">
        <v>30</v>
      </c>
      <c r="J590" s="22" t="s">
        <v>30</v>
      </c>
      <c r="K590" s="22">
        <v>2021</v>
      </c>
      <c r="L590" s="22">
        <v>4</v>
      </c>
      <c r="M590" s="22" t="s">
        <v>30</v>
      </c>
      <c r="N590" s="22" t="s">
        <v>30</v>
      </c>
      <c r="O590" s="22" t="s">
        <v>30</v>
      </c>
      <c r="P590" s="22">
        <v>333</v>
      </c>
      <c r="Q590" s="22">
        <v>75</v>
      </c>
      <c r="R590" s="22" t="s">
        <v>2823</v>
      </c>
      <c r="S590" s="14">
        <f t="shared" si="9"/>
        <v>2061</v>
      </c>
    </row>
    <row r="591" spans="1:19" ht="14.5" hidden="1" x14ac:dyDescent="0.35">
      <c r="A591" s="22" t="s">
        <v>3146</v>
      </c>
      <c r="B591" s="22" t="str">
        <f>INDEX('Plant data'!D:D,MATCH($A591,'Plant data'!$A:$A,0))</f>
        <v>Natanz</v>
      </c>
      <c r="C591" s="22" t="str">
        <f>INDEX('Plant data'!E:E,MATCH($A591,'Plant data'!$A:$A,0))</f>
        <v>Isfahan</v>
      </c>
      <c r="D591" s="22" t="str">
        <f>INDEX('Plant data'!F:F,MATCH($A591,'Plant data'!$A:$A,0))</f>
        <v>Iran</v>
      </c>
      <c r="E591" s="22" t="s">
        <v>9463</v>
      </c>
      <c r="F591" s="22" t="s">
        <v>8949</v>
      </c>
      <c r="G591" s="24" t="s">
        <v>3148</v>
      </c>
      <c r="H591" s="22" t="s">
        <v>313</v>
      </c>
      <c r="I591" s="22" t="s">
        <v>30</v>
      </c>
      <c r="J591" s="22" t="s">
        <v>30</v>
      </c>
      <c r="K591" s="22" t="s">
        <v>30</v>
      </c>
      <c r="L591" s="22" t="s">
        <v>30</v>
      </c>
      <c r="M591" s="22" t="s">
        <v>30</v>
      </c>
      <c r="N591" s="22" t="s">
        <v>30</v>
      </c>
      <c r="O591" s="22" t="s">
        <v>30</v>
      </c>
      <c r="P591" s="22">
        <v>425</v>
      </c>
      <c r="Q591" s="22">
        <v>120</v>
      </c>
      <c r="R591" s="22" t="s">
        <v>30</v>
      </c>
      <c r="S591" s="14" t="str">
        <f t="shared" si="9"/>
        <v/>
      </c>
    </row>
    <row r="592" spans="1:19" ht="14.5" hidden="1" x14ac:dyDescent="0.35">
      <c r="A592" s="22" t="s">
        <v>3146</v>
      </c>
      <c r="B592" s="22" t="str">
        <f>INDEX('Plant data'!D:D,MATCH($A592,'Plant data'!$A:$A,0))</f>
        <v>Natanz</v>
      </c>
      <c r="C592" s="22" t="str">
        <f>INDEX('Plant data'!E:E,MATCH($A592,'Plant data'!$A:$A,0))</f>
        <v>Isfahan</v>
      </c>
      <c r="D592" s="22" t="str">
        <f>INDEX('Plant data'!F:F,MATCH($A592,'Plant data'!$A:$A,0))</f>
        <v>Iran</v>
      </c>
      <c r="E592" s="22" t="s">
        <v>9464</v>
      </c>
      <c r="F592" s="22" t="s">
        <v>8962</v>
      </c>
      <c r="G592" s="24" t="s">
        <v>3148</v>
      </c>
      <c r="H592" s="22" t="s">
        <v>313</v>
      </c>
      <c r="I592" s="22" t="s">
        <v>30</v>
      </c>
      <c r="J592" s="22" t="s">
        <v>30</v>
      </c>
      <c r="K592" s="22" t="s">
        <v>30</v>
      </c>
      <c r="L592" s="22" t="s">
        <v>30</v>
      </c>
      <c r="M592" s="22" t="s">
        <v>30</v>
      </c>
      <c r="N592" s="22" t="s">
        <v>30</v>
      </c>
      <c r="O592" s="22" t="s">
        <v>30</v>
      </c>
      <c r="P592" s="22">
        <v>425</v>
      </c>
      <c r="Q592" s="22">
        <v>120</v>
      </c>
      <c r="R592" s="22" t="s">
        <v>30</v>
      </c>
      <c r="S592" s="14" t="str">
        <f t="shared" si="9"/>
        <v/>
      </c>
    </row>
    <row r="593" spans="1:19" ht="14.5" hidden="1" x14ac:dyDescent="0.35">
      <c r="A593" s="22" t="s">
        <v>3149</v>
      </c>
      <c r="B593" s="22" t="str">
        <f>INDEX('Plant data'!D:D,MATCH($A593,'Plant data'!$A:$A,0))</f>
        <v>Kavar</v>
      </c>
      <c r="C593" s="22" t="str">
        <f>INDEX('Plant data'!E:E,MATCH($A593,'Plant data'!$A:$A,0))</f>
        <v>Fars</v>
      </c>
      <c r="D593" s="22" t="str">
        <f>INDEX('Plant data'!F:F,MATCH($A593,'Plant data'!$A:$A,0))</f>
        <v>Iran</v>
      </c>
      <c r="E593" s="22" t="s">
        <v>9465</v>
      </c>
      <c r="F593" s="22" t="s">
        <v>8855</v>
      </c>
      <c r="G593" s="24" t="s">
        <v>3151</v>
      </c>
      <c r="H593" s="22" t="s">
        <v>29</v>
      </c>
      <c r="I593" s="22" t="s">
        <v>30</v>
      </c>
      <c r="J593" s="22" t="s">
        <v>30</v>
      </c>
      <c r="K593" s="22">
        <v>2013</v>
      </c>
      <c r="L593" s="22">
        <v>12</v>
      </c>
      <c r="M593" s="22" t="s">
        <v>30</v>
      </c>
      <c r="N593" s="22" t="s">
        <v>30</v>
      </c>
      <c r="O593" s="22" t="s">
        <v>30</v>
      </c>
      <c r="P593" s="22">
        <v>1500</v>
      </c>
      <c r="Q593" s="22">
        <v>220</v>
      </c>
      <c r="R593" s="22" t="s">
        <v>2823</v>
      </c>
      <c r="S593" s="14">
        <f t="shared" si="9"/>
        <v>2053</v>
      </c>
    </row>
    <row r="594" spans="1:19" ht="14.5" hidden="1" x14ac:dyDescent="0.35">
      <c r="A594" s="22" t="s">
        <v>3157</v>
      </c>
      <c r="B594" s="22" t="str">
        <f>INDEX('Plant data'!D:D,MATCH($A594,'Plant data'!$A:$A,0))</f>
        <v>Sirjan</v>
      </c>
      <c r="C594" s="22" t="str">
        <f>INDEX('Plant data'!E:E,MATCH($A594,'Plant data'!$A:$A,0))</f>
        <v>Kerman</v>
      </c>
      <c r="D594" s="22" t="str">
        <f>INDEX('Plant data'!F:F,MATCH($A594,'Plant data'!$A:$A,0))</f>
        <v>Iran</v>
      </c>
      <c r="E594" s="22" t="s">
        <v>9466</v>
      </c>
      <c r="F594" s="22" t="s">
        <v>8855</v>
      </c>
      <c r="G594" s="24" t="s">
        <v>3159</v>
      </c>
      <c r="H594" s="22" t="s">
        <v>29</v>
      </c>
      <c r="I594" s="22" t="s">
        <v>30</v>
      </c>
      <c r="J594" s="22" t="s">
        <v>30</v>
      </c>
      <c r="K594" s="22">
        <v>2022</v>
      </c>
      <c r="L594" s="22">
        <v>3</v>
      </c>
      <c r="M594" s="22" t="s">
        <v>30</v>
      </c>
      <c r="N594" s="22" t="s">
        <v>30</v>
      </c>
      <c r="O594" s="22" t="s">
        <v>30</v>
      </c>
      <c r="P594" s="22">
        <v>1200</v>
      </c>
      <c r="Q594" s="22" t="s">
        <v>30</v>
      </c>
      <c r="R594" s="22" t="s">
        <v>30</v>
      </c>
      <c r="S594" s="14">
        <f t="shared" si="9"/>
        <v>2062</v>
      </c>
    </row>
    <row r="595" spans="1:19" ht="14.5" hidden="1" x14ac:dyDescent="0.35">
      <c r="A595" s="22" t="s">
        <v>3157</v>
      </c>
      <c r="B595" s="22" t="str">
        <f>INDEX('Plant data'!D:D,MATCH($A595,'Plant data'!$A:$A,0))</f>
        <v>Sirjan</v>
      </c>
      <c r="C595" s="22" t="str">
        <f>INDEX('Plant data'!E:E,MATCH($A595,'Plant data'!$A:$A,0))</f>
        <v>Kerman</v>
      </c>
      <c r="D595" s="22" t="str">
        <f>INDEX('Plant data'!F:F,MATCH($A595,'Plant data'!$A:$A,0))</f>
        <v>Iran</v>
      </c>
      <c r="E595" s="22" t="s">
        <v>9467</v>
      </c>
      <c r="F595" s="22" t="s">
        <v>8871</v>
      </c>
      <c r="G595" s="24" t="s">
        <v>3159</v>
      </c>
      <c r="H595" s="22" t="s">
        <v>224</v>
      </c>
      <c r="I595" s="22" t="s">
        <v>30</v>
      </c>
      <c r="J595" s="22" t="s">
        <v>30</v>
      </c>
      <c r="K595" s="22" t="s">
        <v>30</v>
      </c>
      <c r="L595" s="22" t="s">
        <v>30</v>
      </c>
      <c r="M595" s="22" t="s">
        <v>30</v>
      </c>
      <c r="N595" s="22" t="s">
        <v>30</v>
      </c>
      <c r="O595" s="22" t="s">
        <v>30</v>
      </c>
      <c r="P595" s="22">
        <v>1300</v>
      </c>
      <c r="Q595" s="22" t="s">
        <v>30</v>
      </c>
      <c r="R595" s="22" t="s">
        <v>31</v>
      </c>
      <c r="S595" s="14" t="str">
        <f t="shared" si="9"/>
        <v/>
      </c>
    </row>
    <row r="596" spans="1:19" ht="14.5" hidden="1" x14ac:dyDescent="0.35">
      <c r="A596" s="22" t="s">
        <v>3161</v>
      </c>
      <c r="B596" s="22" t="str">
        <f>INDEX('Plant data'!D:D,MATCH($A596,'Plant data'!$A:$A,0))</f>
        <v>Khorramshahr</v>
      </c>
      <c r="C596" s="22" t="str">
        <f>INDEX('Plant data'!E:E,MATCH($A596,'Plant data'!$A:$A,0))</f>
        <v>Khouzestan</v>
      </c>
      <c r="D596" s="22" t="str">
        <f>INDEX('Plant data'!F:F,MATCH($A596,'Plant data'!$A:$A,0))</f>
        <v>Iran</v>
      </c>
      <c r="E596" s="22" t="s">
        <v>9468</v>
      </c>
      <c r="F596" s="22" t="s">
        <v>8855</v>
      </c>
      <c r="G596" s="24" t="s">
        <v>3163</v>
      </c>
      <c r="H596" s="22" t="s">
        <v>29</v>
      </c>
      <c r="I596" s="22" t="s">
        <v>30</v>
      </c>
      <c r="J596" s="22" t="s">
        <v>30</v>
      </c>
      <c r="K596" s="22" t="s">
        <v>30</v>
      </c>
      <c r="L596" s="22" t="s">
        <v>30</v>
      </c>
      <c r="M596" s="22" t="s">
        <v>30</v>
      </c>
      <c r="N596" s="22" t="s">
        <v>30</v>
      </c>
      <c r="O596" s="22" t="s">
        <v>30</v>
      </c>
      <c r="P596" s="22">
        <v>1500</v>
      </c>
      <c r="Q596" s="22" t="s">
        <v>30</v>
      </c>
      <c r="R596" s="22" t="s">
        <v>30</v>
      </c>
      <c r="S596" s="14" t="str">
        <f t="shared" si="9"/>
        <v/>
      </c>
    </row>
    <row r="597" spans="1:19" ht="14.5" hidden="1" x14ac:dyDescent="0.35">
      <c r="A597" s="22" t="s">
        <v>3161</v>
      </c>
      <c r="B597" s="22" t="str">
        <f>INDEX('Plant data'!D:D,MATCH($A597,'Plant data'!$A:$A,0))</f>
        <v>Khorramshahr</v>
      </c>
      <c r="C597" s="22" t="str">
        <f>INDEX('Plant data'!E:E,MATCH($A597,'Plant data'!$A:$A,0))</f>
        <v>Khouzestan</v>
      </c>
      <c r="D597" s="22" t="str">
        <f>INDEX('Plant data'!F:F,MATCH($A597,'Plant data'!$A:$A,0))</f>
        <v>Iran</v>
      </c>
      <c r="E597" s="22" t="s">
        <v>9469</v>
      </c>
      <c r="F597" s="22" t="s">
        <v>8871</v>
      </c>
      <c r="G597" s="24" t="s">
        <v>3163</v>
      </c>
      <c r="H597" s="22" t="s">
        <v>313</v>
      </c>
      <c r="I597" s="22" t="s">
        <v>30</v>
      </c>
      <c r="J597" s="22">
        <v>2022</v>
      </c>
      <c r="K597" s="22" t="s">
        <v>30</v>
      </c>
      <c r="L597" s="22" t="s">
        <v>30</v>
      </c>
      <c r="M597" s="22" t="s">
        <v>30</v>
      </c>
      <c r="N597" s="22" t="s">
        <v>30</v>
      </c>
      <c r="O597" s="22" t="s">
        <v>30</v>
      </c>
      <c r="P597" s="22">
        <v>1200</v>
      </c>
      <c r="Q597" s="22" t="s">
        <v>30</v>
      </c>
      <c r="R597" s="22" t="s">
        <v>30</v>
      </c>
      <c r="S597" s="14" t="str">
        <f t="shared" si="9"/>
        <v/>
      </c>
    </row>
    <row r="598" spans="1:19" ht="14.5" hidden="1" x14ac:dyDescent="0.35">
      <c r="A598" s="22" t="s">
        <v>3161</v>
      </c>
      <c r="B598" s="22" t="str">
        <f>INDEX('Plant data'!D:D,MATCH($A598,'Plant data'!$A:$A,0))</f>
        <v>Khorramshahr</v>
      </c>
      <c r="C598" s="22" t="str">
        <f>INDEX('Plant data'!E:E,MATCH($A598,'Plant data'!$A:$A,0))</f>
        <v>Khouzestan</v>
      </c>
      <c r="D598" s="22" t="str">
        <f>INDEX('Plant data'!F:F,MATCH($A598,'Plant data'!$A:$A,0))</f>
        <v>Iran</v>
      </c>
      <c r="E598" s="22" t="s">
        <v>9470</v>
      </c>
      <c r="F598" s="22" t="s">
        <v>8941</v>
      </c>
      <c r="G598" s="24" t="s">
        <v>3163</v>
      </c>
      <c r="H598" s="22" t="s">
        <v>29</v>
      </c>
      <c r="I598" s="22" t="s">
        <v>30</v>
      </c>
      <c r="J598" s="22" t="s">
        <v>30</v>
      </c>
      <c r="K598" s="22">
        <v>2022</v>
      </c>
      <c r="L598" s="22">
        <v>3</v>
      </c>
      <c r="M598" s="22" t="s">
        <v>30</v>
      </c>
      <c r="N598" s="22" t="s">
        <v>30</v>
      </c>
      <c r="O598" s="22" t="s">
        <v>30</v>
      </c>
      <c r="P598" s="22">
        <v>1200</v>
      </c>
      <c r="Q598" s="22" t="s">
        <v>30</v>
      </c>
      <c r="R598" s="22" t="s">
        <v>30</v>
      </c>
      <c r="S598" s="14">
        <f t="shared" si="9"/>
        <v>2062</v>
      </c>
    </row>
    <row r="599" spans="1:19" ht="14.5" hidden="1" x14ac:dyDescent="0.35">
      <c r="A599" s="22" t="s">
        <v>3166</v>
      </c>
      <c r="B599" s="22" t="str">
        <f>INDEX('Plant data'!D:D,MATCH($A599,'Plant data'!$A:$A,0))</f>
        <v>Abhar</v>
      </c>
      <c r="C599" s="22" t="str">
        <f>INDEX('Plant data'!E:E,MATCH($A599,'Plant data'!$A:$A,0))</f>
        <v>Zanjan</v>
      </c>
      <c r="D599" s="22" t="str">
        <f>INDEX('Plant data'!F:F,MATCH($A599,'Plant data'!$A:$A,0))</f>
        <v>Iran</v>
      </c>
      <c r="E599" s="22" t="s">
        <v>9471</v>
      </c>
      <c r="F599" s="22" t="s">
        <v>8855</v>
      </c>
      <c r="G599" s="24" t="s">
        <v>3168</v>
      </c>
      <c r="H599" s="22" t="s">
        <v>29</v>
      </c>
      <c r="I599" s="22" t="s">
        <v>30</v>
      </c>
      <c r="J599" s="22" t="s">
        <v>30</v>
      </c>
      <c r="K599" s="22" t="s">
        <v>30</v>
      </c>
      <c r="L599" s="22" t="s">
        <v>30</v>
      </c>
      <c r="M599" s="22" t="s">
        <v>30</v>
      </c>
      <c r="N599" s="22" t="s">
        <v>30</v>
      </c>
      <c r="O599" s="22" t="s">
        <v>30</v>
      </c>
      <c r="P599" s="22">
        <v>1000</v>
      </c>
      <c r="Q599" s="22" t="s">
        <v>30</v>
      </c>
      <c r="R599" s="22" t="s">
        <v>30</v>
      </c>
      <c r="S599" s="14" t="str">
        <f t="shared" si="9"/>
        <v/>
      </c>
    </row>
    <row r="600" spans="1:19" ht="14.5" hidden="1" x14ac:dyDescent="0.35">
      <c r="A600" s="22" t="s">
        <v>3169</v>
      </c>
      <c r="B600" s="22" t="str">
        <f>INDEX('Plant data'!D:D,MATCH($A600,'Plant data'!$A:$A,0))</f>
        <v>Chatroud</v>
      </c>
      <c r="C600" s="22" t="str">
        <f>INDEX('Plant data'!E:E,MATCH($A600,'Plant data'!$A:$A,0))</f>
        <v>Kerman</v>
      </c>
      <c r="D600" s="22" t="str">
        <f>INDEX('Plant data'!F:F,MATCH($A600,'Plant data'!$A:$A,0))</f>
        <v>Iran</v>
      </c>
      <c r="E600" s="22" t="s">
        <v>9472</v>
      </c>
      <c r="F600" s="22" t="s">
        <v>8855</v>
      </c>
      <c r="G600" s="24" t="s">
        <v>3171</v>
      </c>
      <c r="H600" s="22" t="s">
        <v>29</v>
      </c>
      <c r="I600" s="22" t="s">
        <v>30</v>
      </c>
      <c r="J600" s="22">
        <v>2015</v>
      </c>
      <c r="K600" s="22">
        <v>2021</v>
      </c>
      <c r="L600" s="22">
        <v>4</v>
      </c>
      <c r="M600" s="22" t="s">
        <v>30</v>
      </c>
      <c r="N600" s="22" t="s">
        <v>30</v>
      </c>
      <c r="O600" s="22" t="s">
        <v>30</v>
      </c>
      <c r="P600" s="22">
        <v>1500</v>
      </c>
      <c r="Q600" s="22" t="s">
        <v>30</v>
      </c>
      <c r="R600" s="22" t="s">
        <v>2823</v>
      </c>
      <c r="S600" s="14">
        <f t="shared" si="9"/>
        <v>2061</v>
      </c>
    </row>
    <row r="601" spans="1:19" ht="14.5" hidden="1" x14ac:dyDescent="0.35">
      <c r="A601" s="22" t="s">
        <v>3174</v>
      </c>
      <c r="B601" s="22" t="str">
        <f>INDEX('Plant data'!D:D,MATCH($A601,'Plant data'!$A:$A,0))</f>
        <v>Chabahar</v>
      </c>
      <c r="C601" s="22" t="str">
        <f>INDEX('Plant data'!E:E,MATCH($A601,'Plant data'!$A:$A,0))</f>
        <v>Sistan and Baluchestan</v>
      </c>
      <c r="D601" s="22" t="str">
        <f>INDEX('Plant data'!F:F,MATCH($A601,'Plant data'!$A:$A,0))</f>
        <v>Iran</v>
      </c>
      <c r="E601" s="22" t="s">
        <v>9473</v>
      </c>
      <c r="F601" s="22" t="s">
        <v>8855</v>
      </c>
      <c r="G601" s="24" t="s">
        <v>3176</v>
      </c>
      <c r="H601" s="22" t="s">
        <v>224</v>
      </c>
      <c r="I601" s="22" t="s">
        <v>30</v>
      </c>
      <c r="J601" s="22" t="s">
        <v>30</v>
      </c>
      <c r="K601" s="22">
        <v>2030</v>
      </c>
      <c r="L601" s="22"/>
      <c r="M601" s="22" t="s">
        <v>30</v>
      </c>
      <c r="N601" s="22" t="s">
        <v>30</v>
      </c>
      <c r="O601" s="22" t="s">
        <v>30</v>
      </c>
      <c r="P601" s="22">
        <v>3200</v>
      </c>
      <c r="Q601" s="22" t="s">
        <v>30</v>
      </c>
      <c r="R601" s="22" t="s">
        <v>30</v>
      </c>
      <c r="S601" s="14">
        <f t="shared" si="9"/>
        <v>2070</v>
      </c>
    </row>
    <row r="602" spans="1:19" ht="14.5" hidden="1" x14ac:dyDescent="0.35">
      <c r="A602" s="22" t="s">
        <v>3177</v>
      </c>
      <c r="B602" s="22" t="str">
        <f>INDEX('Plant data'!D:D,MATCH($A602,'Plant data'!$A:$A,0))</f>
        <v>Qeshm Free Zone</v>
      </c>
      <c r="C602" s="22" t="str">
        <f>INDEX('Plant data'!E:E,MATCH($A602,'Plant data'!$A:$A,0))</f>
        <v>Hormuzgan</v>
      </c>
      <c r="D602" s="22" t="str">
        <f>INDEX('Plant data'!F:F,MATCH($A602,'Plant data'!$A:$A,0))</f>
        <v>Iran</v>
      </c>
      <c r="E602" s="22" t="s">
        <v>9474</v>
      </c>
      <c r="F602" s="22" t="s">
        <v>8855</v>
      </c>
      <c r="G602" s="24" t="s">
        <v>3179</v>
      </c>
      <c r="H602" s="22" t="s">
        <v>313</v>
      </c>
      <c r="I602" s="22" t="s">
        <v>30</v>
      </c>
      <c r="J602" s="22" t="s">
        <v>30</v>
      </c>
      <c r="K602" s="22" t="s">
        <v>30</v>
      </c>
      <c r="L602" s="22" t="s">
        <v>30</v>
      </c>
      <c r="M602" s="22" t="s">
        <v>30</v>
      </c>
      <c r="N602" s="22" t="s">
        <v>30</v>
      </c>
      <c r="O602" s="22" t="s">
        <v>30</v>
      </c>
      <c r="P602" s="22">
        <v>1500</v>
      </c>
      <c r="Q602" s="22" t="s">
        <v>30</v>
      </c>
      <c r="R602" s="22" t="s">
        <v>30</v>
      </c>
      <c r="S602" s="14" t="str">
        <f t="shared" si="9"/>
        <v/>
      </c>
    </row>
    <row r="603" spans="1:19" ht="14.5" hidden="1" x14ac:dyDescent="0.35">
      <c r="A603" s="22" t="s">
        <v>3177</v>
      </c>
      <c r="B603" s="22" t="str">
        <f>INDEX('Plant data'!D:D,MATCH($A603,'Plant data'!$A:$A,0))</f>
        <v>Qeshm Free Zone</v>
      </c>
      <c r="C603" s="22" t="str">
        <f>INDEX('Plant data'!E:E,MATCH($A603,'Plant data'!$A:$A,0))</f>
        <v>Hormuzgan</v>
      </c>
      <c r="D603" s="22" t="str">
        <f>INDEX('Plant data'!F:F,MATCH($A603,'Plant data'!$A:$A,0))</f>
        <v>Iran</v>
      </c>
      <c r="E603" s="22" t="s">
        <v>9475</v>
      </c>
      <c r="F603" s="22" t="s">
        <v>8871</v>
      </c>
      <c r="G603" s="24" t="s">
        <v>3179</v>
      </c>
      <c r="H603" s="22" t="s">
        <v>313</v>
      </c>
      <c r="I603" s="22" t="s">
        <v>30</v>
      </c>
      <c r="J603" s="22" t="s">
        <v>30</v>
      </c>
      <c r="K603" s="22" t="s">
        <v>30</v>
      </c>
      <c r="L603" s="22" t="s">
        <v>30</v>
      </c>
      <c r="M603" s="22" t="s">
        <v>30</v>
      </c>
      <c r="N603" s="22" t="s">
        <v>30</v>
      </c>
      <c r="O603" s="22" t="s">
        <v>30</v>
      </c>
      <c r="P603" s="22">
        <v>1500</v>
      </c>
      <c r="Q603" s="22" t="s">
        <v>30</v>
      </c>
      <c r="R603" s="22" t="s">
        <v>30</v>
      </c>
      <c r="S603" s="14" t="str">
        <f t="shared" si="9"/>
        <v/>
      </c>
    </row>
    <row r="604" spans="1:19" ht="14.5" hidden="1" x14ac:dyDescent="0.35">
      <c r="A604" s="22" t="s">
        <v>3181</v>
      </c>
      <c r="B604" s="22" t="str">
        <f>INDEX('Plant data'!D:D,MATCH($A604,'Plant data'!$A:$A,0))</f>
        <v>Saqqez</v>
      </c>
      <c r="C604" s="22" t="str">
        <f>INDEX('Plant data'!E:E,MATCH($A604,'Plant data'!$A:$A,0))</f>
        <v>Kurdistan</v>
      </c>
      <c r="D604" s="22" t="str">
        <f>INDEX('Plant data'!F:F,MATCH($A604,'Plant data'!$A:$A,0))</f>
        <v>Iran</v>
      </c>
      <c r="E604" s="22" t="s">
        <v>9476</v>
      </c>
      <c r="F604" s="22" t="s">
        <v>8855</v>
      </c>
      <c r="G604" s="24" t="s">
        <v>3183</v>
      </c>
      <c r="H604" s="22" t="s">
        <v>224</v>
      </c>
      <c r="I604" s="22" t="s">
        <v>30</v>
      </c>
      <c r="J604" s="22" t="s">
        <v>30</v>
      </c>
      <c r="K604" s="22" t="s">
        <v>30</v>
      </c>
      <c r="L604" s="22" t="s">
        <v>30</v>
      </c>
      <c r="M604" s="22" t="s">
        <v>30</v>
      </c>
      <c r="N604" s="22" t="s">
        <v>30</v>
      </c>
      <c r="O604" s="22" t="s">
        <v>30</v>
      </c>
      <c r="P604" s="22">
        <v>1000</v>
      </c>
      <c r="Q604" s="22" t="s">
        <v>30</v>
      </c>
      <c r="R604" s="25" t="s">
        <v>30</v>
      </c>
      <c r="S604" s="14" t="str">
        <f t="shared" si="9"/>
        <v/>
      </c>
    </row>
    <row r="605" spans="1:19" ht="14.5" hidden="1" x14ac:dyDescent="0.35">
      <c r="A605" s="22" t="s">
        <v>3184</v>
      </c>
      <c r="B605" s="22" t="str">
        <f>INDEX('Plant data'!D:D,MATCH($A605,'Plant data'!$A:$A,0))</f>
        <v>Bandar Abbas</v>
      </c>
      <c r="C605" s="22" t="str">
        <f>INDEX('Plant data'!E:E,MATCH($A605,'Plant data'!$A:$A,0))</f>
        <v>Hormuzgan</v>
      </c>
      <c r="D605" s="22" t="str">
        <f>INDEX('Plant data'!F:F,MATCH($A605,'Plant data'!$A:$A,0))</f>
        <v>Iran</v>
      </c>
      <c r="E605" s="22" t="s">
        <v>9477</v>
      </c>
      <c r="F605" s="22" t="s">
        <v>8855</v>
      </c>
      <c r="G605" s="24" t="s">
        <v>3186</v>
      </c>
      <c r="H605" s="22" t="s">
        <v>29</v>
      </c>
      <c r="I605" s="22">
        <v>2020</v>
      </c>
      <c r="J605" s="22" t="s">
        <v>30</v>
      </c>
      <c r="K605" s="22">
        <v>2020</v>
      </c>
      <c r="L605" s="22">
        <v>5</v>
      </c>
      <c r="M605" s="22" t="s">
        <v>30</v>
      </c>
      <c r="N605" s="22" t="s">
        <v>30</v>
      </c>
      <c r="O605" s="22" t="s">
        <v>30</v>
      </c>
      <c r="P605" s="22">
        <v>1200</v>
      </c>
      <c r="Q605" s="22">
        <v>170</v>
      </c>
      <c r="R605" s="22" t="s">
        <v>31</v>
      </c>
      <c r="S605" s="14">
        <f t="shared" si="9"/>
        <v>2060</v>
      </c>
    </row>
    <row r="606" spans="1:19" ht="14.5" hidden="1" x14ac:dyDescent="0.35">
      <c r="A606" s="22" t="s">
        <v>3184</v>
      </c>
      <c r="B606" s="22" t="str">
        <f>INDEX('Plant data'!D:D,MATCH($A606,'Plant data'!$A:$A,0))</f>
        <v>Bandar Abbas</v>
      </c>
      <c r="C606" s="22" t="str">
        <f>INDEX('Plant data'!E:E,MATCH($A606,'Plant data'!$A:$A,0))</f>
        <v>Hormuzgan</v>
      </c>
      <c r="D606" s="22" t="str">
        <f>INDEX('Plant data'!F:F,MATCH($A606,'Plant data'!$A:$A,0))</f>
        <v>Iran</v>
      </c>
      <c r="E606" s="22" t="s">
        <v>9478</v>
      </c>
      <c r="F606" s="22" t="s">
        <v>8871</v>
      </c>
      <c r="G606" s="24" t="s">
        <v>3186</v>
      </c>
      <c r="H606" s="22" t="s">
        <v>29</v>
      </c>
      <c r="I606" s="22">
        <v>2020</v>
      </c>
      <c r="J606" s="22">
        <v>2020</v>
      </c>
      <c r="K606" s="22">
        <v>2020</v>
      </c>
      <c r="L606" s="22">
        <v>5</v>
      </c>
      <c r="M606" s="22" t="s">
        <v>30</v>
      </c>
      <c r="N606" s="22" t="s">
        <v>30</v>
      </c>
      <c r="O606" s="22" t="s">
        <v>30</v>
      </c>
      <c r="P606" s="22">
        <v>1200</v>
      </c>
      <c r="Q606" s="22">
        <v>170</v>
      </c>
      <c r="R606" s="22" t="s">
        <v>31</v>
      </c>
      <c r="S606" s="14">
        <f t="shared" si="9"/>
        <v>2060</v>
      </c>
    </row>
    <row r="607" spans="1:19" ht="14.5" hidden="1" x14ac:dyDescent="0.35">
      <c r="A607" s="22" t="s">
        <v>3189</v>
      </c>
      <c r="B607" s="22" t="str">
        <f>INDEX('Plant data'!D:D,MATCH($A607,'Plant data'!$A:$A,0))</f>
        <v>Atarabad</v>
      </c>
      <c r="C607" s="22" t="str">
        <f>INDEX('Plant data'!E:E,MATCH($A607,'Plant data'!$A:$A,0))</f>
        <v>Yazd</v>
      </c>
      <c r="D607" s="22" t="str">
        <f>INDEX('Plant data'!F:F,MATCH($A607,'Plant data'!$A:$A,0))</f>
        <v>Iran</v>
      </c>
      <c r="E607" s="22" t="s">
        <v>9479</v>
      </c>
      <c r="F607" s="22" t="s">
        <v>8855</v>
      </c>
      <c r="G607" s="24" t="s">
        <v>3191</v>
      </c>
      <c r="H607" s="22" t="s">
        <v>29</v>
      </c>
      <c r="I607" s="22" t="s">
        <v>30</v>
      </c>
      <c r="J607" s="22">
        <v>2009</v>
      </c>
      <c r="K607" s="22">
        <v>2011</v>
      </c>
      <c r="L607" s="22">
        <v>14</v>
      </c>
      <c r="M607" s="22" t="s">
        <v>30</v>
      </c>
      <c r="N607" s="22" t="s">
        <v>30</v>
      </c>
      <c r="O607" s="22" t="s">
        <v>30</v>
      </c>
      <c r="P607" s="22">
        <v>1000</v>
      </c>
      <c r="Q607" s="22">
        <v>180</v>
      </c>
      <c r="R607" s="22" t="s">
        <v>31</v>
      </c>
      <c r="S607" s="14">
        <f t="shared" si="9"/>
        <v>2051</v>
      </c>
    </row>
    <row r="608" spans="1:19" ht="14.5" hidden="1" x14ac:dyDescent="0.35">
      <c r="A608" s="22" t="s">
        <v>3193</v>
      </c>
      <c r="B608" s="22" t="str">
        <f>INDEX('Plant data'!D:D,MATCH($A608,'Plant data'!$A:$A,0))</f>
        <v>Bardsir</v>
      </c>
      <c r="C608" s="22" t="str">
        <f>INDEX('Plant data'!E:E,MATCH($A608,'Plant data'!$A:$A,0))</f>
        <v>Kerman</v>
      </c>
      <c r="D608" s="22" t="str">
        <f>INDEX('Plant data'!F:F,MATCH($A608,'Plant data'!$A:$A,0))</f>
        <v>Iran</v>
      </c>
      <c r="E608" s="22" t="s">
        <v>9480</v>
      </c>
      <c r="F608" s="22" t="s">
        <v>8855</v>
      </c>
      <c r="G608" s="24" t="s">
        <v>3195</v>
      </c>
      <c r="H608" s="22" t="s">
        <v>29</v>
      </c>
      <c r="I608" s="22" t="s">
        <v>30</v>
      </c>
      <c r="J608" s="22" t="s">
        <v>30</v>
      </c>
      <c r="K608" s="22">
        <v>2018</v>
      </c>
      <c r="L608" s="22">
        <v>7</v>
      </c>
      <c r="M608" s="22" t="s">
        <v>30</v>
      </c>
      <c r="N608" s="22" t="s">
        <v>30</v>
      </c>
      <c r="O608" s="22" t="s">
        <v>30</v>
      </c>
      <c r="P608" s="22">
        <v>1000</v>
      </c>
      <c r="Q608" s="22">
        <v>140</v>
      </c>
      <c r="R608" s="22" t="s">
        <v>31</v>
      </c>
      <c r="S608" s="14">
        <f t="shared" si="9"/>
        <v>2058</v>
      </c>
    </row>
    <row r="609" spans="1:19" ht="14.5" hidden="1" x14ac:dyDescent="0.35">
      <c r="A609" s="22" t="s">
        <v>3193</v>
      </c>
      <c r="B609" s="22" t="str">
        <f>INDEX('Plant data'!D:D,MATCH($A609,'Plant data'!$A:$A,0))</f>
        <v>Bardsir</v>
      </c>
      <c r="C609" s="22" t="str">
        <f>INDEX('Plant data'!E:E,MATCH($A609,'Plant data'!$A:$A,0))</f>
        <v>Kerman</v>
      </c>
      <c r="D609" s="22" t="str">
        <f>INDEX('Plant data'!F:F,MATCH($A609,'Plant data'!$A:$A,0))</f>
        <v>Iran</v>
      </c>
      <c r="E609" s="22" t="s">
        <v>9481</v>
      </c>
      <c r="F609" s="22" t="s">
        <v>8871</v>
      </c>
      <c r="G609" s="24" t="s">
        <v>3195</v>
      </c>
      <c r="H609" s="22" t="s">
        <v>313</v>
      </c>
      <c r="I609" s="22" t="s">
        <v>30</v>
      </c>
      <c r="J609" s="22" t="s">
        <v>30</v>
      </c>
      <c r="K609" s="22" t="s">
        <v>30</v>
      </c>
      <c r="L609" s="22" t="s">
        <v>30</v>
      </c>
      <c r="M609" s="22" t="s">
        <v>30</v>
      </c>
      <c r="N609" s="22" t="s">
        <v>30</v>
      </c>
      <c r="O609" s="22" t="s">
        <v>30</v>
      </c>
      <c r="P609" s="22">
        <v>1500</v>
      </c>
      <c r="Q609" s="22" t="s">
        <v>30</v>
      </c>
      <c r="R609" s="22" t="s">
        <v>30</v>
      </c>
      <c r="S609" s="14" t="str">
        <f t="shared" si="9"/>
        <v/>
      </c>
    </row>
    <row r="610" spans="1:19" ht="14.5" hidden="1" x14ac:dyDescent="0.35">
      <c r="A610" s="22" t="s">
        <v>3196</v>
      </c>
      <c r="B610" s="22" t="str">
        <f>INDEX('Plant data'!D:D,MATCH($A610,'Plant data'!$A:$A,0))</f>
        <v>Azadegan</v>
      </c>
      <c r="C610" s="22" t="str">
        <f>INDEX('Plant data'!E:E,MATCH($A610,'Plant data'!$A:$A,0))</f>
        <v>Yazd</v>
      </c>
      <c r="D610" s="22" t="str">
        <f>INDEX('Plant data'!F:F,MATCH($A610,'Plant data'!$A:$A,0))</f>
        <v>Iran</v>
      </c>
      <c r="E610" s="22" t="s">
        <v>9482</v>
      </c>
      <c r="F610" s="22" t="s">
        <v>8855</v>
      </c>
      <c r="G610" s="24" t="s">
        <v>3198</v>
      </c>
      <c r="H610" s="22" t="s">
        <v>29</v>
      </c>
      <c r="I610" s="22" t="s">
        <v>30</v>
      </c>
      <c r="J610" s="22" t="s">
        <v>30</v>
      </c>
      <c r="K610" s="22" t="s">
        <v>30</v>
      </c>
      <c r="L610" s="22" t="s">
        <v>30</v>
      </c>
      <c r="M610" s="22" t="s">
        <v>30</v>
      </c>
      <c r="N610" s="22" t="s">
        <v>30</v>
      </c>
      <c r="O610" s="22" t="s">
        <v>30</v>
      </c>
      <c r="P610" s="22">
        <v>200</v>
      </c>
      <c r="Q610" s="22">
        <v>40</v>
      </c>
      <c r="R610" s="22" t="s">
        <v>2823</v>
      </c>
      <c r="S610" s="14" t="str">
        <f t="shared" si="9"/>
        <v/>
      </c>
    </row>
    <row r="611" spans="1:19" ht="14.5" hidden="1" x14ac:dyDescent="0.35">
      <c r="A611" s="22" t="s">
        <v>3196</v>
      </c>
      <c r="B611" s="22" t="str">
        <f>INDEX('Plant data'!D:D,MATCH($A611,'Plant data'!$A:$A,0))</f>
        <v>Azadegan</v>
      </c>
      <c r="C611" s="22" t="str">
        <f>INDEX('Plant data'!E:E,MATCH($A611,'Plant data'!$A:$A,0))</f>
        <v>Yazd</v>
      </c>
      <c r="D611" s="22" t="str">
        <f>INDEX('Plant data'!F:F,MATCH($A611,'Plant data'!$A:$A,0))</f>
        <v>Iran</v>
      </c>
      <c r="E611" s="22" t="s">
        <v>9483</v>
      </c>
      <c r="F611" s="22" t="s">
        <v>8871</v>
      </c>
      <c r="G611" s="24" t="s">
        <v>3198</v>
      </c>
      <c r="H611" s="22" t="s">
        <v>29</v>
      </c>
      <c r="I611" s="22" t="s">
        <v>30</v>
      </c>
      <c r="J611" s="22" t="s">
        <v>30</v>
      </c>
      <c r="K611" s="22" t="s">
        <v>30</v>
      </c>
      <c r="L611" s="22" t="s">
        <v>30</v>
      </c>
      <c r="M611" s="22" t="s">
        <v>30</v>
      </c>
      <c r="N611" s="22" t="s">
        <v>30</v>
      </c>
      <c r="O611" s="22" t="s">
        <v>30</v>
      </c>
      <c r="P611" s="22">
        <v>200</v>
      </c>
      <c r="Q611" s="22">
        <v>40</v>
      </c>
      <c r="R611" s="22" t="s">
        <v>2823</v>
      </c>
      <c r="S611" s="14" t="str">
        <f t="shared" si="9"/>
        <v/>
      </c>
    </row>
    <row r="612" spans="1:19" ht="14.5" hidden="1" x14ac:dyDescent="0.35">
      <c r="A612" s="22" t="s">
        <v>3196</v>
      </c>
      <c r="B612" s="22" t="str">
        <f>INDEX('Plant data'!D:D,MATCH($A612,'Plant data'!$A:$A,0))</f>
        <v>Azadegan</v>
      </c>
      <c r="C612" s="22" t="str">
        <f>INDEX('Plant data'!E:E,MATCH($A612,'Plant data'!$A:$A,0))</f>
        <v>Yazd</v>
      </c>
      <c r="D612" s="22" t="str">
        <f>INDEX('Plant data'!F:F,MATCH($A612,'Plant data'!$A:$A,0))</f>
        <v>Iran</v>
      </c>
      <c r="E612" s="22" t="s">
        <v>9484</v>
      </c>
      <c r="F612" s="22" t="s">
        <v>8941</v>
      </c>
      <c r="G612" s="24" t="s">
        <v>3198</v>
      </c>
      <c r="H612" s="22" t="s">
        <v>29</v>
      </c>
      <c r="I612" s="22">
        <v>2005</v>
      </c>
      <c r="J612" s="22" t="s">
        <v>30</v>
      </c>
      <c r="K612" s="22" t="s">
        <v>30</v>
      </c>
      <c r="L612" s="22" t="s">
        <v>30</v>
      </c>
      <c r="M612" s="22" t="s">
        <v>30</v>
      </c>
      <c r="N612" s="22" t="s">
        <v>30</v>
      </c>
      <c r="O612" s="22" t="s">
        <v>30</v>
      </c>
      <c r="P612" s="22">
        <v>200</v>
      </c>
      <c r="Q612" s="22">
        <v>40</v>
      </c>
      <c r="R612" s="22" t="s">
        <v>2823</v>
      </c>
      <c r="S612" s="14" t="str">
        <f t="shared" si="9"/>
        <v/>
      </c>
    </row>
    <row r="613" spans="1:19" ht="14.5" hidden="1" x14ac:dyDescent="0.35">
      <c r="A613" s="22" t="s">
        <v>3196</v>
      </c>
      <c r="B613" s="22" t="str">
        <f>INDEX('Plant data'!D:D,MATCH($A613,'Plant data'!$A:$A,0))</f>
        <v>Azadegan</v>
      </c>
      <c r="C613" s="22" t="str">
        <f>INDEX('Plant data'!E:E,MATCH($A613,'Plant data'!$A:$A,0))</f>
        <v>Yazd</v>
      </c>
      <c r="D613" s="22" t="str">
        <f>INDEX('Plant data'!F:F,MATCH($A613,'Plant data'!$A:$A,0))</f>
        <v>Iran</v>
      </c>
      <c r="E613" s="22" t="s">
        <v>9485</v>
      </c>
      <c r="F613" s="22" t="s">
        <v>8949</v>
      </c>
      <c r="G613" s="24" t="s">
        <v>3198</v>
      </c>
      <c r="H613" s="22" t="s">
        <v>224</v>
      </c>
      <c r="I613" s="22" t="s">
        <v>30</v>
      </c>
      <c r="J613" s="22" t="s">
        <v>30</v>
      </c>
      <c r="K613" s="22" t="s">
        <v>30</v>
      </c>
      <c r="L613" s="22" t="s">
        <v>30</v>
      </c>
      <c r="M613" s="22" t="s">
        <v>30</v>
      </c>
      <c r="N613" s="22" t="s">
        <v>30</v>
      </c>
      <c r="O613" s="22" t="s">
        <v>30</v>
      </c>
      <c r="P613" s="22">
        <v>1000</v>
      </c>
      <c r="Q613" s="22" t="s">
        <v>30</v>
      </c>
      <c r="R613" s="22" t="s">
        <v>30</v>
      </c>
      <c r="S613" s="14" t="str">
        <f t="shared" si="9"/>
        <v/>
      </c>
    </row>
    <row r="614" spans="1:19" ht="14.5" hidden="1" x14ac:dyDescent="0.35">
      <c r="A614" s="22" t="s">
        <v>7169</v>
      </c>
      <c r="B614" s="22" t="str">
        <f>INDEX('Plant data'!D:D,MATCH($A614,'Plant data'!$A:$A,0))</f>
        <v>Ahvaz</v>
      </c>
      <c r="C614" s="22" t="str">
        <f>INDEX('Plant data'!E:E,MATCH($A614,'Plant data'!$A:$A,0))</f>
        <v>Khouzestan</v>
      </c>
      <c r="D614" s="22" t="str">
        <f>INDEX('Plant data'!F:F,MATCH($A614,'Plant data'!$A:$A,0))</f>
        <v>Iran</v>
      </c>
      <c r="E614" s="22" t="s">
        <v>9486</v>
      </c>
      <c r="F614" s="22" t="s">
        <v>8855</v>
      </c>
      <c r="G614" s="24" t="s">
        <v>7172</v>
      </c>
      <c r="H614" s="22" t="s">
        <v>313</v>
      </c>
      <c r="I614" s="22" t="s">
        <v>30</v>
      </c>
      <c r="J614" s="22" t="s">
        <v>30</v>
      </c>
      <c r="K614" s="22" t="s">
        <v>30</v>
      </c>
      <c r="L614" s="22" t="s">
        <v>30</v>
      </c>
      <c r="M614" s="22" t="s">
        <v>30</v>
      </c>
      <c r="N614" s="22" t="s">
        <v>30</v>
      </c>
      <c r="O614" s="22" t="s">
        <v>30</v>
      </c>
      <c r="P614" s="22">
        <v>700</v>
      </c>
      <c r="Q614" s="22" t="s">
        <v>30</v>
      </c>
      <c r="R614" s="25" t="s">
        <v>30</v>
      </c>
      <c r="S614" s="14" t="str">
        <f t="shared" si="9"/>
        <v/>
      </c>
    </row>
    <row r="615" spans="1:19" ht="14.5" hidden="1" x14ac:dyDescent="0.35">
      <c r="A615" s="22" t="s">
        <v>3199</v>
      </c>
      <c r="B615" s="22" t="str">
        <f>INDEX('Plant data'!D:D,MATCH($A615,'Plant data'!$A:$A,0))</f>
        <v>Mianeh</v>
      </c>
      <c r="C615" s="22" t="str">
        <f>INDEX('Plant data'!E:E,MATCH($A615,'Plant data'!$A:$A,0))</f>
        <v>East Azerbaijan</v>
      </c>
      <c r="D615" s="22" t="str">
        <f>INDEX('Plant data'!F:F,MATCH($A615,'Plant data'!$A:$A,0))</f>
        <v>Iran</v>
      </c>
      <c r="E615" s="22" t="s">
        <v>9487</v>
      </c>
      <c r="F615" s="22" t="s">
        <v>8855</v>
      </c>
      <c r="G615" s="24" t="s">
        <v>3201</v>
      </c>
      <c r="H615" s="22" t="s">
        <v>224</v>
      </c>
      <c r="I615" s="22" t="s">
        <v>30</v>
      </c>
      <c r="J615" s="22" t="s">
        <v>30</v>
      </c>
      <c r="K615" s="22" t="s">
        <v>30</v>
      </c>
      <c r="L615" s="22" t="s">
        <v>30</v>
      </c>
      <c r="M615" s="22" t="s">
        <v>30</v>
      </c>
      <c r="N615" s="22" t="s">
        <v>30</v>
      </c>
      <c r="O615" s="22" t="s">
        <v>30</v>
      </c>
      <c r="P615" s="22">
        <v>800</v>
      </c>
      <c r="Q615" s="22" t="s">
        <v>30</v>
      </c>
      <c r="R615" s="22" t="s">
        <v>30</v>
      </c>
      <c r="S615" s="14" t="str">
        <f t="shared" si="9"/>
        <v/>
      </c>
    </row>
    <row r="616" spans="1:19" ht="14.5" hidden="1" x14ac:dyDescent="0.35">
      <c r="A616" s="22" t="s">
        <v>3203</v>
      </c>
      <c r="B616" s="22" t="str">
        <f>INDEX('Plant data'!D:D,MATCH($A616,'Plant data'!$A:$A,0))</f>
        <v>Jovein</v>
      </c>
      <c r="C616" s="22" t="str">
        <f>INDEX('Plant data'!E:E,MATCH($A616,'Plant data'!$A:$A,0))</f>
        <v>Razavi Khorasan</v>
      </c>
      <c r="D616" s="22" t="str">
        <f>INDEX('Plant data'!F:F,MATCH($A616,'Plant data'!$A:$A,0))</f>
        <v>Iran</v>
      </c>
      <c r="E616" s="22" t="s">
        <v>9488</v>
      </c>
      <c r="F616" s="22" t="s">
        <v>8855</v>
      </c>
      <c r="G616" s="24" t="s">
        <v>3205</v>
      </c>
      <c r="H616" s="22" t="s">
        <v>224</v>
      </c>
      <c r="I616" s="22" t="s">
        <v>30</v>
      </c>
      <c r="J616" s="22" t="s">
        <v>30</v>
      </c>
      <c r="K616" s="22" t="s">
        <v>30</v>
      </c>
      <c r="L616" s="22" t="s">
        <v>30</v>
      </c>
      <c r="M616" s="22" t="s">
        <v>30</v>
      </c>
      <c r="N616" s="22" t="s">
        <v>30</v>
      </c>
      <c r="O616" s="22" t="s">
        <v>30</v>
      </c>
      <c r="P616" s="22">
        <v>400</v>
      </c>
      <c r="Q616" s="22" t="s">
        <v>30</v>
      </c>
      <c r="R616" s="22" t="s">
        <v>30</v>
      </c>
      <c r="S616" s="14" t="str">
        <f t="shared" si="9"/>
        <v/>
      </c>
    </row>
    <row r="617" spans="1:19" ht="14.5" hidden="1" x14ac:dyDescent="0.35">
      <c r="A617" s="22" t="s">
        <v>3203</v>
      </c>
      <c r="B617" s="22" t="str">
        <f>INDEX('Plant data'!D:D,MATCH($A617,'Plant data'!$A:$A,0))</f>
        <v>Jovein</v>
      </c>
      <c r="C617" s="22" t="str">
        <f>INDEX('Plant data'!E:E,MATCH($A617,'Plant data'!$A:$A,0))</f>
        <v>Razavi Khorasan</v>
      </c>
      <c r="D617" s="22" t="str">
        <f>INDEX('Plant data'!F:F,MATCH($A617,'Plant data'!$A:$A,0))</f>
        <v>Iran</v>
      </c>
      <c r="E617" s="22" t="s">
        <v>9489</v>
      </c>
      <c r="F617" s="22" t="s">
        <v>8871</v>
      </c>
      <c r="G617" s="24" t="s">
        <v>3205</v>
      </c>
      <c r="H617" s="22" t="s">
        <v>224</v>
      </c>
      <c r="I617" s="22" t="s">
        <v>30</v>
      </c>
      <c r="J617" s="22" t="s">
        <v>30</v>
      </c>
      <c r="K617" s="22" t="s">
        <v>30</v>
      </c>
      <c r="L617" s="22" t="s">
        <v>30</v>
      </c>
      <c r="M617" s="22" t="s">
        <v>30</v>
      </c>
      <c r="N617" s="22" t="s">
        <v>30</v>
      </c>
      <c r="O617" s="22" t="s">
        <v>30</v>
      </c>
      <c r="P617" s="22">
        <v>400</v>
      </c>
      <c r="Q617" s="22" t="s">
        <v>30</v>
      </c>
      <c r="R617" s="22" t="s">
        <v>30</v>
      </c>
      <c r="S617" s="14" t="str">
        <f t="shared" si="9"/>
        <v/>
      </c>
    </row>
    <row r="618" spans="1:19" ht="14.5" hidden="1" x14ac:dyDescent="0.35">
      <c r="A618" s="22" t="s">
        <v>3207</v>
      </c>
      <c r="B618" s="22" t="str">
        <f>INDEX('Plant data'!D:D,MATCH($A618,'Plant data'!$A:$A,0))</f>
        <v>Qaen</v>
      </c>
      <c r="C618" s="22" t="str">
        <f>INDEX('Plant data'!E:E,MATCH($A618,'Plant data'!$A:$A,0))</f>
        <v>South Khorasan</v>
      </c>
      <c r="D618" s="22" t="str">
        <f>INDEX('Plant data'!F:F,MATCH($A618,'Plant data'!$A:$A,0))</f>
        <v>Iran</v>
      </c>
      <c r="E618" s="22" t="s">
        <v>9490</v>
      </c>
      <c r="F618" s="22" t="s">
        <v>8855</v>
      </c>
      <c r="G618" s="24" t="s">
        <v>3209</v>
      </c>
      <c r="H618" s="22" t="s">
        <v>29</v>
      </c>
      <c r="I618" s="22" t="s">
        <v>30</v>
      </c>
      <c r="J618" s="22" t="s">
        <v>30</v>
      </c>
      <c r="K618" s="22">
        <v>2022</v>
      </c>
      <c r="L618" s="22">
        <v>3</v>
      </c>
      <c r="M618" s="22" t="s">
        <v>30</v>
      </c>
      <c r="N618" s="22" t="s">
        <v>30</v>
      </c>
      <c r="O618" s="22" t="s">
        <v>30</v>
      </c>
      <c r="P618" s="22">
        <v>800</v>
      </c>
      <c r="Q618" s="22">
        <v>140</v>
      </c>
      <c r="R618" s="22" t="s">
        <v>2823</v>
      </c>
      <c r="S618" s="14">
        <f t="shared" si="9"/>
        <v>2062</v>
      </c>
    </row>
    <row r="619" spans="1:19" ht="14.5" hidden="1" x14ac:dyDescent="0.35">
      <c r="A619" s="22" t="s">
        <v>3210</v>
      </c>
      <c r="B619" s="22" t="str">
        <f>INDEX('Plant data'!D:D,MATCH($A619,'Plant data'!$A:$A,0))</f>
        <v>Khorramshahr</v>
      </c>
      <c r="C619" s="22" t="str">
        <f>INDEX('Plant data'!E:E,MATCH($A619,'Plant data'!$A:$A,0))</f>
        <v>Khuzestan</v>
      </c>
      <c r="D619" s="22" t="str">
        <f>INDEX('Plant data'!F:F,MATCH($A619,'Plant data'!$A:$A,0))</f>
        <v>Iran</v>
      </c>
      <c r="E619" s="22" t="s">
        <v>9491</v>
      </c>
      <c r="F619" s="22" t="s">
        <v>8855</v>
      </c>
      <c r="G619" s="24" t="s">
        <v>3212</v>
      </c>
      <c r="H619" s="22" t="s">
        <v>313</v>
      </c>
      <c r="I619" s="22" t="s">
        <v>30</v>
      </c>
      <c r="J619" s="22" t="s">
        <v>30</v>
      </c>
      <c r="K619" s="22" t="s">
        <v>30</v>
      </c>
      <c r="L619" s="22" t="s">
        <v>30</v>
      </c>
      <c r="M619" s="22" t="s">
        <v>30</v>
      </c>
      <c r="N619" s="22" t="s">
        <v>30</v>
      </c>
      <c r="O619" s="22" t="s">
        <v>30</v>
      </c>
      <c r="P619" s="22">
        <v>2500</v>
      </c>
      <c r="Q619" s="22" t="s">
        <v>30</v>
      </c>
      <c r="R619" s="22" t="s">
        <v>30</v>
      </c>
      <c r="S619" s="14" t="str">
        <f t="shared" si="9"/>
        <v/>
      </c>
    </row>
    <row r="620" spans="1:19" ht="14.5" hidden="1" x14ac:dyDescent="0.35">
      <c r="A620" s="22" t="s">
        <v>7134</v>
      </c>
      <c r="B620" s="22" t="str">
        <f>INDEX('Plant data'!D:D,MATCH($A620,'Plant data'!$A:$A,0))</f>
        <v>Azna</v>
      </c>
      <c r="C620" s="22" t="str">
        <f>INDEX('Plant data'!E:E,MATCH($A620,'Plant data'!$A:$A,0))</f>
        <v>Lorestan</v>
      </c>
      <c r="D620" s="22" t="str">
        <f>INDEX('Plant data'!F:F,MATCH($A620,'Plant data'!$A:$A,0))</f>
        <v>Iran</v>
      </c>
      <c r="E620" s="22" t="s">
        <v>9492</v>
      </c>
      <c r="F620" s="22" t="s">
        <v>8855</v>
      </c>
      <c r="G620" s="24" t="s">
        <v>7137</v>
      </c>
      <c r="H620" s="22" t="s">
        <v>224</v>
      </c>
      <c r="I620" s="22" t="s">
        <v>30</v>
      </c>
      <c r="J620" s="22" t="s">
        <v>30</v>
      </c>
      <c r="K620" s="22" t="s">
        <v>30</v>
      </c>
      <c r="L620" s="22" t="s">
        <v>30</v>
      </c>
      <c r="M620" s="22" t="s">
        <v>30</v>
      </c>
      <c r="N620" s="22" t="s">
        <v>30</v>
      </c>
      <c r="O620" s="22" t="s">
        <v>30</v>
      </c>
      <c r="P620" s="22">
        <v>1200</v>
      </c>
      <c r="Q620" s="22" t="s">
        <v>30</v>
      </c>
      <c r="R620" s="22" t="s">
        <v>30</v>
      </c>
      <c r="S620" s="14" t="str">
        <f t="shared" si="9"/>
        <v/>
      </c>
    </row>
    <row r="621" spans="1:19" ht="14.5" hidden="1" x14ac:dyDescent="0.35">
      <c r="A621" s="22" t="s">
        <v>7134</v>
      </c>
      <c r="B621" s="22" t="str">
        <f>INDEX('Plant data'!D:D,MATCH($A621,'Plant data'!$A:$A,0))</f>
        <v>Azna</v>
      </c>
      <c r="C621" s="22" t="str">
        <f>INDEX('Plant data'!E:E,MATCH($A621,'Plant data'!$A:$A,0))</f>
        <v>Lorestan</v>
      </c>
      <c r="D621" s="22" t="str">
        <f>INDEX('Plant data'!F:F,MATCH($A621,'Plant data'!$A:$A,0))</f>
        <v>Iran</v>
      </c>
      <c r="E621" s="22" t="s">
        <v>9493</v>
      </c>
      <c r="F621" s="22" t="s">
        <v>8871</v>
      </c>
      <c r="G621" s="24" t="s">
        <v>7137</v>
      </c>
      <c r="H621" s="22" t="s">
        <v>313</v>
      </c>
      <c r="I621" s="22" t="s">
        <v>30</v>
      </c>
      <c r="J621" s="22" t="s">
        <v>30</v>
      </c>
      <c r="K621" s="22" t="s">
        <v>30</v>
      </c>
      <c r="L621" s="22" t="s">
        <v>30</v>
      </c>
      <c r="M621" s="22" t="s">
        <v>30</v>
      </c>
      <c r="N621" s="22" t="s">
        <v>30</v>
      </c>
      <c r="O621" s="22" t="s">
        <v>30</v>
      </c>
      <c r="P621" s="22">
        <v>700</v>
      </c>
      <c r="Q621" s="22" t="s">
        <v>30</v>
      </c>
      <c r="R621" s="22" t="s">
        <v>30</v>
      </c>
      <c r="S621" s="14" t="str">
        <f t="shared" si="9"/>
        <v/>
      </c>
    </row>
    <row r="622" spans="1:19" ht="14.5" hidden="1" x14ac:dyDescent="0.35">
      <c r="A622" s="22" t="s">
        <v>3213</v>
      </c>
      <c r="B622" s="22" t="str">
        <f>INDEX('Plant data'!D:D,MATCH($A622,'Plant data'!$A:$A,0))</f>
        <v>Bafgh</v>
      </c>
      <c r="C622" s="22" t="str">
        <f>INDEX('Plant data'!E:E,MATCH($A622,'Plant data'!$A:$A,0))</f>
        <v>Yazd</v>
      </c>
      <c r="D622" s="22" t="str">
        <f>INDEX('Plant data'!F:F,MATCH($A622,'Plant data'!$A:$A,0))</f>
        <v>Iran</v>
      </c>
      <c r="E622" s="22" t="s">
        <v>9494</v>
      </c>
      <c r="F622" s="22" t="s">
        <v>8855</v>
      </c>
      <c r="G622" s="24" t="s">
        <v>3215</v>
      </c>
      <c r="H622" s="22" t="s">
        <v>29</v>
      </c>
      <c r="I622" s="22" t="s">
        <v>30</v>
      </c>
      <c r="J622" s="22" t="s">
        <v>30</v>
      </c>
      <c r="K622" s="22" t="s">
        <v>30</v>
      </c>
      <c r="L622" s="22" t="s">
        <v>30</v>
      </c>
      <c r="M622" s="22" t="s">
        <v>30</v>
      </c>
      <c r="N622" s="22" t="s">
        <v>30</v>
      </c>
      <c r="O622" s="22" t="s">
        <v>30</v>
      </c>
      <c r="P622" s="22">
        <v>1200</v>
      </c>
      <c r="Q622" s="22" t="s">
        <v>30</v>
      </c>
      <c r="R622" s="22" t="s">
        <v>31</v>
      </c>
      <c r="S622" s="14" t="str">
        <f t="shared" si="9"/>
        <v/>
      </c>
    </row>
    <row r="623" spans="1:19" ht="14.5" hidden="1" x14ac:dyDescent="0.35">
      <c r="A623" s="22" t="s">
        <v>3216</v>
      </c>
      <c r="B623" s="22" t="str">
        <f>INDEX('Plant data'!D:D,MATCH($A623,'Plant data'!$A:$A,0))</f>
        <v>Ardakan</v>
      </c>
      <c r="C623" s="22" t="str">
        <f>INDEX('Plant data'!E:E,MATCH($A623,'Plant data'!$A:$A,0))</f>
        <v>Yazd</v>
      </c>
      <c r="D623" s="22" t="str">
        <f>INDEX('Plant data'!F:F,MATCH($A623,'Plant data'!$A:$A,0))</f>
        <v>Iran</v>
      </c>
      <c r="E623" s="22" t="s">
        <v>9495</v>
      </c>
      <c r="F623" s="22" t="s">
        <v>8855</v>
      </c>
      <c r="G623" s="24" t="s">
        <v>3218</v>
      </c>
      <c r="H623" s="22" t="s">
        <v>313</v>
      </c>
      <c r="I623" s="22" t="s">
        <v>30</v>
      </c>
      <c r="J623" s="22" t="s">
        <v>30</v>
      </c>
      <c r="K623" s="22" t="s">
        <v>30</v>
      </c>
      <c r="L623" s="22" t="s">
        <v>30</v>
      </c>
      <c r="M623" s="22" t="s">
        <v>30</v>
      </c>
      <c r="N623" s="22" t="s">
        <v>30</v>
      </c>
      <c r="O623" s="22" t="s">
        <v>30</v>
      </c>
      <c r="P623" s="22">
        <v>500</v>
      </c>
      <c r="Q623" s="22" t="s">
        <v>30</v>
      </c>
      <c r="R623" s="22" t="s">
        <v>30</v>
      </c>
      <c r="S623" s="14" t="str">
        <f t="shared" si="9"/>
        <v/>
      </c>
    </row>
    <row r="624" spans="1:19" ht="14.5" hidden="1" x14ac:dyDescent="0.35">
      <c r="A624" s="22" t="s">
        <v>3216</v>
      </c>
      <c r="B624" s="22" t="str">
        <f>INDEX('Plant data'!D:D,MATCH($A624,'Plant data'!$A:$A,0))</f>
        <v>Ardakan</v>
      </c>
      <c r="C624" s="22" t="str">
        <f>INDEX('Plant data'!E:E,MATCH($A624,'Plant data'!$A:$A,0))</f>
        <v>Yazd</v>
      </c>
      <c r="D624" s="22" t="str">
        <f>INDEX('Plant data'!F:F,MATCH($A624,'Plant data'!$A:$A,0))</f>
        <v>Iran</v>
      </c>
      <c r="E624" s="22" t="s">
        <v>9496</v>
      </c>
      <c r="F624" s="22" t="s">
        <v>8871</v>
      </c>
      <c r="G624" s="24" t="s">
        <v>3218</v>
      </c>
      <c r="H624" s="22" t="s">
        <v>313</v>
      </c>
      <c r="I624" s="22" t="s">
        <v>30</v>
      </c>
      <c r="J624" s="22" t="s">
        <v>30</v>
      </c>
      <c r="K624" s="22" t="s">
        <v>30</v>
      </c>
      <c r="L624" s="22" t="s">
        <v>30</v>
      </c>
      <c r="M624" s="22" t="s">
        <v>30</v>
      </c>
      <c r="N624" s="22" t="s">
        <v>30</v>
      </c>
      <c r="O624" s="22" t="s">
        <v>30</v>
      </c>
      <c r="P624" s="22">
        <v>500</v>
      </c>
      <c r="Q624" s="22" t="s">
        <v>30</v>
      </c>
      <c r="R624" s="22" t="s">
        <v>30</v>
      </c>
      <c r="S624" s="14" t="str">
        <f t="shared" si="9"/>
        <v/>
      </c>
    </row>
    <row r="625" spans="1:19" ht="14.5" hidden="1" x14ac:dyDescent="0.35">
      <c r="A625" s="22" t="s">
        <v>7159</v>
      </c>
      <c r="B625" s="22" t="str">
        <f>INDEX('Plant data'!D:D,MATCH($A625,'Plant data'!$A:$A,0))</f>
        <v>Sari</v>
      </c>
      <c r="C625" s="22" t="str">
        <f>INDEX('Plant data'!E:E,MATCH($A625,'Plant data'!$A:$A,0))</f>
        <v>Mazandaran</v>
      </c>
      <c r="D625" s="22" t="str">
        <f>INDEX('Plant data'!F:F,MATCH($A625,'Plant data'!$A:$A,0))</f>
        <v>Iran</v>
      </c>
      <c r="E625" s="22" t="s">
        <v>9497</v>
      </c>
      <c r="F625" s="22" t="s">
        <v>8855</v>
      </c>
      <c r="G625" s="24" t="s">
        <v>7162</v>
      </c>
      <c r="H625" s="22" t="s">
        <v>313</v>
      </c>
      <c r="I625" s="22">
        <v>2022</v>
      </c>
      <c r="J625" s="22" t="s">
        <v>30</v>
      </c>
      <c r="K625" s="22" t="s">
        <v>30</v>
      </c>
      <c r="L625" s="22" t="s">
        <v>30</v>
      </c>
      <c r="M625" s="22" t="s">
        <v>30</v>
      </c>
      <c r="N625" s="22" t="s">
        <v>30</v>
      </c>
      <c r="O625" s="22" t="s">
        <v>30</v>
      </c>
      <c r="P625" s="22">
        <v>800</v>
      </c>
      <c r="Q625" s="22" t="s">
        <v>30</v>
      </c>
      <c r="R625" s="22" t="s">
        <v>30</v>
      </c>
      <c r="S625" s="14" t="str">
        <f t="shared" si="9"/>
        <v/>
      </c>
    </row>
    <row r="626" spans="1:19" ht="14.5" hidden="1" x14ac:dyDescent="0.35">
      <c r="A626" s="22" t="s">
        <v>3222</v>
      </c>
      <c r="B626" s="22" t="str">
        <f>INDEX('Plant data'!D:D,MATCH($A626,'Plant data'!$A:$A,0))</f>
        <v>Bandar Abbas</v>
      </c>
      <c r="C626" s="22" t="str">
        <f>INDEX('Plant data'!E:E,MATCH($A626,'Plant data'!$A:$A,0))</f>
        <v>Hormuzgan</v>
      </c>
      <c r="D626" s="22" t="str">
        <f>INDEX('Plant data'!F:F,MATCH($A626,'Plant data'!$A:$A,0))</f>
        <v>Iran</v>
      </c>
      <c r="E626" s="22" t="s">
        <v>9498</v>
      </c>
      <c r="F626" s="22" t="s">
        <v>8855</v>
      </c>
      <c r="G626" s="24" t="s">
        <v>3224</v>
      </c>
      <c r="H626" s="22" t="s">
        <v>313</v>
      </c>
      <c r="I626" s="22" t="s">
        <v>30</v>
      </c>
      <c r="J626" s="22" t="s">
        <v>30</v>
      </c>
      <c r="K626" s="22" t="s">
        <v>30</v>
      </c>
      <c r="L626" s="22" t="s">
        <v>30</v>
      </c>
      <c r="M626" s="22" t="s">
        <v>30</v>
      </c>
      <c r="N626" s="22" t="s">
        <v>30</v>
      </c>
      <c r="O626" s="22" t="s">
        <v>30</v>
      </c>
      <c r="P626" s="22">
        <v>1500</v>
      </c>
      <c r="Q626" s="22" t="s">
        <v>30</v>
      </c>
      <c r="R626" s="22" t="s">
        <v>30</v>
      </c>
      <c r="S626" s="14" t="str">
        <f t="shared" si="9"/>
        <v/>
      </c>
    </row>
    <row r="627" spans="1:19" ht="14.5" hidden="1" x14ac:dyDescent="0.35">
      <c r="A627" s="22" t="s">
        <v>3222</v>
      </c>
      <c r="B627" s="22" t="str">
        <f>INDEX('Plant data'!D:D,MATCH($A627,'Plant data'!$A:$A,0))</f>
        <v>Bandar Abbas</v>
      </c>
      <c r="C627" s="22" t="str">
        <f>INDEX('Plant data'!E:E,MATCH($A627,'Plant data'!$A:$A,0))</f>
        <v>Hormuzgan</v>
      </c>
      <c r="D627" s="22" t="str">
        <f>INDEX('Plant data'!F:F,MATCH($A627,'Plant data'!$A:$A,0))</f>
        <v>Iran</v>
      </c>
      <c r="E627" s="22" t="s">
        <v>9499</v>
      </c>
      <c r="F627" s="22" t="s">
        <v>8871</v>
      </c>
      <c r="G627" s="24" t="s">
        <v>3224</v>
      </c>
      <c r="H627" s="22" t="s">
        <v>313</v>
      </c>
      <c r="I627" s="22" t="s">
        <v>30</v>
      </c>
      <c r="J627" s="22" t="s">
        <v>30</v>
      </c>
      <c r="K627" s="22" t="s">
        <v>30</v>
      </c>
      <c r="L627" s="22" t="s">
        <v>30</v>
      </c>
      <c r="M627" s="22" t="s">
        <v>30</v>
      </c>
      <c r="N627" s="22" t="s">
        <v>30</v>
      </c>
      <c r="O627" s="22" t="s">
        <v>30</v>
      </c>
      <c r="P627" s="22">
        <v>1500</v>
      </c>
      <c r="Q627" s="22" t="s">
        <v>30</v>
      </c>
      <c r="R627" s="22" t="s">
        <v>30</v>
      </c>
      <c r="S627" s="14" t="str">
        <f t="shared" si="9"/>
        <v/>
      </c>
    </row>
    <row r="628" spans="1:19" ht="14.5" hidden="1" x14ac:dyDescent="0.35">
      <c r="A628" s="22" t="s">
        <v>3222</v>
      </c>
      <c r="B628" s="22" t="str">
        <f>INDEX('Plant data'!D:D,MATCH($A628,'Plant data'!$A:$A,0))</f>
        <v>Bandar Abbas</v>
      </c>
      <c r="C628" s="22" t="str">
        <f>INDEX('Plant data'!E:E,MATCH($A628,'Plant data'!$A:$A,0))</f>
        <v>Hormuzgan</v>
      </c>
      <c r="D628" s="22" t="str">
        <f>INDEX('Plant data'!F:F,MATCH($A628,'Plant data'!$A:$A,0))</f>
        <v>Iran</v>
      </c>
      <c r="E628" s="22" t="s">
        <v>9500</v>
      </c>
      <c r="F628" s="22" t="s">
        <v>8941</v>
      </c>
      <c r="G628" s="24" t="s">
        <v>3224</v>
      </c>
      <c r="H628" s="22" t="s">
        <v>313</v>
      </c>
      <c r="I628" s="22" t="s">
        <v>30</v>
      </c>
      <c r="J628" s="22" t="s">
        <v>30</v>
      </c>
      <c r="K628" s="22" t="s">
        <v>30</v>
      </c>
      <c r="L628" s="22" t="s">
        <v>30</v>
      </c>
      <c r="M628" s="22" t="s">
        <v>30</v>
      </c>
      <c r="N628" s="22" t="s">
        <v>30</v>
      </c>
      <c r="O628" s="22" t="s">
        <v>30</v>
      </c>
      <c r="P628" s="22">
        <v>1500</v>
      </c>
      <c r="Q628" s="22" t="s">
        <v>30</v>
      </c>
      <c r="R628" s="22" t="s">
        <v>30</v>
      </c>
      <c r="S628" s="14" t="str">
        <f t="shared" si="9"/>
        <v/>
      </c>
    </row>
    <row r="629" spans="1:19" ht="14.5" hidden="1" x14ac:dyDescent="0.35">
      <c r="A629" s="22" t="s">
        <v>3226</v>
      </c>
      <c r="B629" s="22" t="str">
        <f>INDEX('Plant data'!D:D,MATCH($A629,'Plant data'!$A:$A,0))</f>
        <v>Neyriz</v>
      </c>
      <c r="C629" s="22" t="str">
        <f>INDEX('Plant data'!E:E,MATCH($A629,'Plant data'!$A:$A,0))</f>
        <v>Fars</v>
      </c>
      <c r="D629" s="22" t="str">
        <f>INDEX('Plant data'!F:F,MATCH($A629,'Plant data'!$A:$A,0))</f>
        <v>Iran</v>
      </c>
      <c r="E629" s="22" t="s">
        <v>9501</v>
      </c>
      <c r="F629" s="22" t="s">
        <v>8855</v>
      </c>
      <c r="G629" s="24" t="s">
        <v>3228</v>
      </c>
      <c r="H629" s="22" t="s">
        <v>29</v>
      </c>
      <c r="I629" s="22" t="s">
        <v>30</v>
      </c>
      <c r="J629" s="22">
        <v>2020</v>
      </c>
      <c r="K629" s="22">
        <v>2023</v>
      </c>
      <c r="L629" s="22">
        <v>2</v>
      </c>
      <c r="M629" s="22" t="s">
        <v>30</v>
      </c>
      <c r="N629" s="22" t="s">
        <v>30</v>
      </c>
      <c r="O629" s="22" t="s">
        <v>30</v>
      </c>
      <c r="P629" s="22">
        <v>1000</v>
      </c>
      <c r="Q629" s="22">
        <v>140</v>
      </c>
      <c r="R629" s="22" t="s">
        <v>2823</v>
      </c>
      <c r="S629" s="14">
        <f t="shared" si="9"/>
        <v>2063</v>
      </c>
    </row>
    <row r="630" spans="1:19" ht="14.5" hidden="1" x14ac:dyDescent="0.35">
      <c r="A630" s="22" t="s">
        <v>3230</v>
      </c>
      <c r="B630" s="22" t="str">
        <f>INDEX('Plant data'!D:D,MATCH($A630,'Plant data'!$A:$A,0))</f>
        <v>Shahre Kord</v>
      </c>
      <c r="C630" s="22" t="str">
        <f>INDEX('Plant data'!E:E,MATCH($A630,'Plant data'!$A:$A,0))</f>
        <v>Chaharmahal and Bakhtiari Province</v>
      </c>
      <c r="D630" s="22" t="str">
        <f>INDEX('Plant data'!F:F,MATCH($A630,'Plant data'!$A:$A,0))</f>
        <v>Iran</v>
      </c>
      <c r="E630" s="22" t="s">
        <v>9502</v>
      </c>
      <c r="F630" s="22" t="s">
        <v>8855</v>
      </c>
      <c r="G630" s="24" t="s">
        <v>3232</v>
      </c>
      <c r="H630" s="22" t="s">
        <v>29</v>
      </c>
      <c r="I630" s="22" t="s">
        <v>30</v>
      </c>
      <c r="J630" s="22">
        <v>2020</v>
      </c>
      <c r="K630" s="22">
        <v>2021</v>
      </c>
      <c r="L630" s="22">
        <v>4</v>
      </c>
      <c r="M630" s="22" t="s">
        <v>30</v>
      </c>
      <c r="N630" s="22" t="s">
        <v>30</v>
      </c>
      <c r="O630" s="22" t="s">
        <v>30</v>
      </c>
      <c r="P630" s="22">
        <v>1000</v>
      </c>
      <c r="Q630" s="22" t="s">
        <v>30</v>
      </c>
      <c r="R630" s="22" t="s">
        <v>2823</v>
      </c>
      <c r="S630" s="14">
        <f t="shared" si="9"/>
        <v>2061</v>
      </c>
    </row>
    <row r="631" spans="1:19" ht="14.5" hidden="1" x14ac:dyDescent="0.35">
      <c r="A631" s="22" t="s">
        <v>3233</v>
      </c>
      <c r="B631" s="22" t="str">
        <f>INDEX('Plant data'!D:D,MATCH($A631,'Plant data'!$A:$A,0))</f>
        <v>Sirjan</v>
      </c>
      <c r="C631" s="22" t="str">
        <f>INDEX('Plant data'!E:E,MATCH($A631,'Plant data'!$A:$A,0))</f>
        <v>Kerman</v>
      </c>
      <c r="D631" s="22" t="str">
        <f>INDEX('Plant data'!F:F,MATCH($A631,'Plant data'!$A:$A,0))</f>
        <v>Iran</v>
      </c>
      <c r="E631" s="22" t="s">
        <v>9503</v>
      </c>
      <c r="F631" s="22" t="s">
        <v>8855</v>
      </c>
      <c r="G631" s="24" t="s">
        <v>3236</v>
      </c>
      <c r="H631" s="22" t="s">
        <v>224</v>
      </c>
      <c r="I631" s="22" t="s">
        <v>30</v>
      </c>
      <c r="J631" s="22" t="s">
        <v>30</v>
      </c>
      <c r="K631" s="22" t="s">
        <v>30</v>
      </c>
      <c r="L631" s="22" t="s">
        <v>30</v>
      </c>
      <c r="M631" s="22" t="s">
        <v>30</v>
      </c>
      <c r="N631" s="22" t="s">
        <v>30</v>
      </c>
      <c r="O631" s="22" t="s">
        <v>30</v>
      </c>
      <c r="P631" s="22">
        <v>3000</v>
      </c>
      <c r="Q631" s="22" t="s">
        <v>30</v>
      </c>
      <c r="R631" s="22" t="s">
        <v>30</v>
      </c>
      <c r="S631" s="14" t="str">
        <f t="shared" si="9"/>
        <v/>
      </c>
    </row>
    <row r="632" spans="1:19" ht="14.5" hidden="1" x14ac:dyDescent="0.35">
      <c r="A632" s="22" t="s">
        <v>7175</v>
      </c>
      <c r="B632" s="22" t="str">
        <f>INDEX('Plant data'!D:D,MATCH($A632,'Plant data'!$A:$A,0))</f>
        <v>Ahvaz</v>
      </c>
      <c r="C632" s="22" t="str">
        <f>INDEX('Plant data'!E:E,MATCH($A632,'Plant data'!$A:$A,0))</f>
        <v>Khouzestan</v>
      </c>
      <c r="D632" s="22" t="str">
        <f>INDEX('Plant data'!F:F,MATCH($A632,'Plant data'!$A:$A,0))</f>
        <v>Iran</v>
      </c>
      <c r="E632" s="22" t="s">
        <v>9504</v>
      </c>
      <c r="F632" s="22" t="s">
        <v>8855</v>
      </c>
      <c r="G632" s="24" t="s">
        <v>7178</v>
      </c>
      <c r="H632" s="22" t="s">
        <v>313</v>
      </c>
      <c r="I632" s="22" t="s">
        <v>30</v>
      </c>
      <c r="J632" s="22">
        <v>2022</v>
      </c>
      <c r="K632" s="22" t="s">
        <v>30</v>
      </c>
      <c r="L632" s="22" t="s">
        <v>30</v>
      </c>
      <c r="M632" s="22" t="s">
        <v>30</v>
      </c>
      <c r="N632" s="22" t="s">
        <v>30</v>
      </c>
      <c r="O632" s="22" t="s">
        <v>30</v>
      </c>
      <c r="P632" s="22">
        <v>1200</v>
      </c>
      <c r="Q632" s="22" t="s">
        <v>30</v>
      </c>
      <c r="R632" s="25" t="s">
        <v>30</v>
      </c>
      <c r="S632" s="14" t="str">
        <f t="shared" si="9"/>
        <v/>
      </c>
    </row>
    <row r="633" spans="1:19" ht="14.5" hidden="1" x14ac:dyDescent="0.35">
      <c r="A633" s="22" t="s">
        <v>3241</v>
      </c>
      <c r="B633" s="22" t="str">
        <f>INDEX('Plant data'!D:D,MATCH($A633,'Plant data'!$A:$A,0))</f>
        <v>Abarkouh</v>
      </c>
      <c r="C633" s="22" t="str">
        <f>INDEX('Plant data'!E:E,MATCH($A633,'Plant data'!$A:$A,0))</f>
        <v>Yazd</v>
      </c>
      <c r="D633" s="22" t="str">
        <f>INDEX('Plant data'!F:F,MATCH($A633,'Plant data'!$A:$A,0))</f>
        <v>Iran</v>
      </c>
      <c r="E633" s="22" t="s">
        <v>9505</v>
      </c>
      <c r="F633" s="22" t="s">
        <v>8855</v>
      </c>
      <c r="G633" s="24" t="s">
        <v>3243</v>
      </c>
      <c r="H633" s="22" t="s">
        <v>224</v>
      </c>
      <c r="I633" s="22" t="s">
        <v>30</v>
      </c>
      <c r="J633" s="22">
        <v>2012</v>
      </c>
      <c r="K633" s="22" t="s">
        <v>30</v>
      </c>
      <c r="L633" s="22" t="s">
        <v>30</v>
      </c>
      <c r="M633" s="22" t="s">
        <v>30</v>
      </c>
      <c r="N633" s="22" t="s">
        <v>30</v>
      </c>
      <c r="O633" s="22" t="s">
        <v>30</v>
      </c>
      <c r="P633" s="22">
        <v>600</v>
      </c>
      <c r="Q633" s="22">
        <v>90</v>
      </c>
      <c r="R633" s="22" t="s">
        <v>2823</v>
      </c>
      <c r="S633" s="14" t="str">
        <f t="shared" si="9"/>
        <v/>
      </c>
    </row>
    <row r="634" spans="1:19" ht="14.5" hidden="1" x14ac:dyDescent="0.35">
      <c r="A634" s="22" t="s">
        <v>3245</v>
      </c>
      <c r="B634" s="22" t="str">
        <f>INDEX('Plant data'!D:D,MATCH($A634,'Plant data'!$A:$A,0))</f>
        <v>Torbat Heydariyeh</v>
      </c>
      <c r="C634" s="22" t="str">
        <f>INDEX('Plant data'!E:E,MATCH($A634,'Plant data'!$A:$A,0))</f>
        <v>Razavi Khorasan</v>
      </c>
      <c r="D634" s="22" t="str">
        <f>INDEX('Plant data'!F:F,MATCH($A634,'Plant data'!$A:$A,0))</f>
        <v>Iran</v>
      </c>
      <c r="E634" s="22" t="s">
        <v>9506</v>
      </c>
      <c r="F634" s="22" t="s">
        <v>8855</v>
      </c>
      <c r="G634" s="24" t="s">
        <v>3247</v>
      </c>
      <c r="H634" s="22" t="s">
        <v>224</v>
      </c>
      <c r="I634" s="22" t="s">
        <v>30</v>
      </c>
      <c r="J634" s="22" t="s">
        <v>30</v>
      </c>
      <c r="K634" s="22" t="s">
        <v>30</v>
      </c>
      <c r="L634" s="22" t="s">
        <v>30</v>
      </c>
      <c r="M634" s="22" t="s">
        <v>30</v>
      </c>
      <c r="N634" s="22" t="s">
        <v>30</v>
      </c>
      <c r="O634" s="22" t="s">
        <v>30</v>
      </c>
      <c r="P634" s="22">
        <v>1500</v>
      </c>
      <c r="Q634" s="22">
        <v>170</v>
      </c>
      <c r="R634" s="22" t="s">
        <v>30</v>
      </c>
      <c r="S634" s="14" t="str">
        <f t="shared" si="9"/>
        <v/>
      </c>
    </row>
    <row r="635" spans="1:19" ht="14.5" hidden="1" x14ac:dyDescent="0.35">
      <c r="A635" s="22" t="s">
        <v>3248</v>
      </c>
      <c r="B635" s="22" t="str">
        <f>INDEX('Plant data'!D:D,MATCH($A635,'Plant data'!$A:$A,0))</f>
        <v>Bonab</v>
      </c>
      <c r="C635" s="22" t="str">
        <f>INDEX('Plant data'!E:E,MATCH($A635,'Plant data'!$A:$A,0))</f>
        <v>East Azerbaijan</v>
      </c>
      <c r="D635" s="22" t="str">
        <f>INDEX('Plant data'!F:F,MATCH($A635,'Plant data'!$A:$A,0))</f>
        <v>Iran</v>
      </c>
      <c r="E635" s="22" t="s">
        <v>9507</v>
      </c>
      <c r="F635" s="22" t="s">
        <v>8855</v>
      </c>
      <c r="G635" s="24" t="s">
        <v>3250</v>
      </c>
      <c r="H635" s="22" t="s">
        <v>29</v>
      </c>
      <c r="I635" s="22" t="s">
        <v>30</v>
      </c>
      <c r="J635" s="22" t="s">
        <v>30</v>
      </c>
      <c r="K635" s="22" t="s">
        <v>30</v>
      </c>
      <c r="L635" s="22" t="s">
        <v>30</v>
      </c>
      <c r="M635" s="22" t="s">
        <v>30</v>
      </c>
      <c r="N635" s="22" t="s">
        <v>30</v>
      </c>
      <c r="O635" s="22" t="s">
        <v>30</v>
      </c>
      <c r="P635" s="22">
        <v>500</v>
      </c>
      <c r="Q635" s="22" t="s">
        <v>30</v>
      </c>
      <c r="R635" s="22" t="s">
        <v>2823</v>
      </c>
      <c r="S635" s="14" t="str">
        <f t="shared" si="9"/>
        <v/>
      </c>
    </row>
    <row r="636" spans="1:19" ht="14.5" hidden="1" x14ac:dyDescent="0.35">
      <c r="A636" s="22" t="s">
        <v>3248</v>
      </c>
      <c r="B636" s="22" t="str">
        <f>INDEX('Plant data'!D:D,MATCH($A636,'Plant data'!$A:$A,0))</f>
        <v>Bonab</v>
      </c>
      <c r="C636" s="22" t="str">
        <f>INDEX('Plant data'!E:E,MATCH($A636,'Plant data'!$A:$A,0))</f>
        <v>East Azerbaijan</v>
      </c>
      <c r="D636" s="22" t="str">
        <f>INDEX('Plant data'!F:F,MATCH($A636,'Plant data'!$A:$A,0))</f>
        <v>Iran</v>
      </c>
      <c r="E636" s="22" t="s">
        <v>9508</v>
      </c>
      <c r="F636" s="22" t="s">
        <v>8871</v>
      </c>
      <c r="G636" s="24" t="s">
        <v>3250</v>
      </c>
      <c r="H636" s="22" t="s">
        <v>224</v>
      </c>
      <c r="I636" s="22">
        <v>2022</v>
      </c>
      <c r="J636" s="22" t="s">
        <v>30</v>
      </c>
      <c r="K636" s="22">
        <v>2025</v>
      </c>
      <c r="L636" s="22">
        <v>0</v>
      </c>
      <c r="M636" s="22" t="s">
        <v>30</v>
      </c>
      <c r="N636" s="22" t="s">
        <v>30</v>
      </c>
      <c r="O636" s="22" t="s">
        <v>30</v>
      </c>
      <c r="P636" s="22">
        <v>1500</v>
      </c>
      <c r="Q636" s="22" t="s">
        <v>30</v>
      </c>
      <c r="R636" s="22" t="s">
        <v>2823</v>
      </c>
      <c r="S636" s="14">
        <f t="shared" si="9"/>
        <v>2065</v>
      </c>
    </row>
    <row r="637" spans="1:19" ht="14.5" hidden="1" x14ac:dyDescent="0.35">
      <c r="A637" s="22" t="s">
        <v>3251</v>
      </c>
      <c r="B637" s="22" t="str">
        <f>INDEX('Plant data'!D:D,MATCH($A637,'Plant data'!$A:$A,0))</f>
        <v>Yazd</v>
      </c>
      <c r="C637" s="22" t="str">
        <f>INDEX('Plant data'!E:E,MATCH($A637,'Plant data'!$A:$A,0))</f>
        <v>Yazd</v>
      </c>
      <c r="D637" s="22" t="str">
        <f>INDEX('Plant data'!F:F,MATCH($A637,'Plant data'!$A:$A,0))</f>
        <v>Iran</v>
      </c>
      <c r="E637" s="22" t="s">
        <v>9509</v>
      </c>
      <c r="F637" s="22" t="s">
        <v>8855</v>
      </c>
      <c r="G637" s="24" t="s">
        <v>3253</v>
      </c>
      <c r="H637" s="22" t="s">
        <v>224</v>
      </c>
      <c r="I637" s="22" t="s">
        <v>30</v>
      </c>
      <c r="J637" s="22" t="s">
        <v>30</v>
      </c>
      <c r="K637" s="22" t="s">
        <v>30</v>
      </c>
      <c r="L637" s="22" t="s">
        <v>30</v>
      </c>
      <c r="M637" s="22" t="s">
        <v>30</v>
      </c>
      <c r="N637" s="22" t="s">
        <v>30</v>
      </c>
      <c r="O637" s="22" t="s">
        <v>30</v>
      </c>
      <c r="P637" s="22">
        <v>450</v>
      </c>
      <c r="Q637" s="22" t="s">
        <v>30</v>
      </c>
      <c r="R637" s="22" t="s">
        <v>30</v>
      </c>
      <c r="S637" s="14" t="str">
        <f t="shared" si="9"/>
        <v/>
      </c>
    </row>
    <row r="638" spans="1:19" ht="14.5" hidden="1" x14ac:dyDescent="0.35">
      <c r="A638" s="22" t="s">
        <v>3251</v>
      </c>
      <c r="B638" s="22" t="str">
        <f>INDEX('Plant data'!D:D,MATCH($A638,'Plant data'!$A:$A,0))</f>
        <v>Yazd</v>
      </c>
      <c r="C638" s="22" t="str">
        <f>INDEX('Plant data'!E:E,MATCH($A638,'Plant data'!$A:$A,0))</f>
        <v>Yazd</v>
      </c>
      <c r="D638" s="22" t="str">
        <f>INDEX('Plant data'!F:F,MATCH($A638,'Plant data'!$A:$A,0))</f>
        <v>Iran</v>
      </c>
      <c r="E638" s="22" t="s">
        <v>9510</v>
      </c>
      <c r="F638" s="22" t="s">
        <v>8871</v>
      </c>
      <c r="G638" s="24" t="s">
        <v>3253</v>
      </c>
      <c r="H638" s="22" t="s">
        <v>313</v>
      </c>
      <c r="I638" s="22" t="s">
        <v>30</v>
      </c>
      <c r="J638" s="22" t="s">
        <v>30</v>
      </c>
      <c r="K638" s="22" t="s">
        <v>30</v>
      </c>
      <c r="L638" s="22" t="s">
        <v>30</v>
      </c>
      <c r="M638" s="22" t="s">
        <v>30</v>
      </c>
      <c r="N638" s="22" t="s">
        <v>30</v>
      </c>
      <c r="O638" s="22" t="s">
        <v>30</v>
      </c>
      <c r="P638" s="22">
        <v>1300</v>
      </c>
      <c r="Q638" s="22" t="s">
        <v>30</v>
      </c>
      <c r="R638" s="22" t="s">
        <v>30</v>
      </c>
      <c r="S638" s="14" t="str">
        <f t="shared" si="9"/>
        <v/>
      </c>
    </row>
    <row r="639" spans="1:19" ht="14.5" hidden="1" x14ac:dyDescent="0.35">
      <c r="A639" s="22" t="s">
        <v>7295</v>
      </c>
      <c r="B639" s="22" t="str">
        <f>INDEX('Plant data'!D:D,MATCH($A639,'Plant data'!$A:$A,0))</f>
        <v>Cremona</v>
      </c>
      <c r="C639" s="22" t="str">
        <f>INDEX('Plant data'!E:E,MATCH($A639,'Plant data'!$A:$A,0))</f>
        <v>Province of Cremona</v>
      </c>
      <c r="D639" s="22" t="str">
        <f>INDEX('Plant data'!F:F,MATCH($A639,'Plant data'!$A:$A,0))</f>
        <v>Italy</v>
      </c>
      <c r="E639" s="22" t="s">
        <v>9511</v>
      </c>
      <c r="F639" s="22" t="s">
        <v>8855</v>
      </c>
      <c r="G639" s="24" t="s">
        <v>7298</v>
      </c>
      <c r="H639" s="22" t="s">
        <v>29</v>
      </c>
      <c r="I639" s="22" t="s">
        <v>30</v>
      </c>
      <c r="J639" s="22" t="s">
        <v>30</v>
      </c>
      <c r="K639" s="22">
        <v>2020</v>
      </c>
      <c r="L639" s="22">
        <v>5</v>
      </c>
      <c r="M639" s="22" t="s">
        <v>30</v>
      </c>
      <c r="N639" s="22" t="s">
        <v>30</v>
      </c>
      <c r="O639" s="22" t="s">
        <v>30</v>
      </c>
      <c r="P639" s="22">
        <v>2850</v>
      </c>
      <c r="Q639" s="22">
        <v>300</v>
      </c>
      <c r="R639" s="22" t="s">
        <v>2823</v>
      </c>
      <c r="S639" s="14">
        <f t="shared" si="9"/>
        <v>2060</v>
      </c>
    </row>
    <row r="640" spans="1:19" ht="14.5" hidden="1" x14ac:dyDescent="0.35">
      <c r="A640" s="22" t="s">
        <v>7295</v>
      </c>
      <c r="B640" s="22" t="str">
        <f>INDEX('Plant data'!D:D,MATCH($A640,'Plant data'!$A:$A,0))</f>
        <v>Cremona</v>
      </c>
      <c r="C640" s="22" t="str">
        <f>INDEX('Plant data'!E:E,MATCH($A640,'Plant data'!$A:$A,0))</f>
        <v>Province of Cremona</v>
      </c>
      <c r="D640" s="22" t="str">
        <f>INDEX('Plant data'!F:F,MATCH($A640,'Plant data'!$A:$A,0))</f>
        <v>Italy</v>
      </c>
      <c r="E640" s="22" t="s">
        <v>9512</v>
      </c>
      <c r="F640" s="22" t="s">
        <v>8871</v>
      </c>
      <c r="G640" s="24" t="s">
        <v>7298</v>
      </c>
      <c r="H640" s="22" t="s">
        <v>29</v>
      </c>
      <c r="I640" s="22" t="s">
        <v>30</v>
      </c>
      <c r="J640" s="22" t="s">
        <v>30</v>
      </c>
      <c r="K640" s="22">
        <v>2017</v>
      </c>
      <c r="L640" s="22">
        <v>8</v>
      </c>
      <c r="M640" s="22" t="s">
        <v>30</v>
      </c>
      <c r="N640" s="22" t="s">
        <v>30</v>
      </c>
      <c r="O640" s="22" t="s">
        <v>30</v>
      </c>
      <c r="P640" s="22">
        <v>1450</v>
      </c>
      <c r="Q640" s="22">
        <v>145</v>
      </c>
      <c r="R640" s="22" t="s">
        <v>2823</v>
      </c>
      <c r="S640" s="14">
        <f t="shared" si="9"/>
        <v>2057</v>
      </c>
    </row>
    <row r="641" spans="1:19" ht="14.5" hidden="1" x14ac:dyDescent="0.35">
      <c r="A641" s="22" t="s">
        <v>2119</v>
      </c>
      <c r="B641" s="22" t="str">
        <f>INDEX('Plant data'!D:D,MATCH($A641,'Plant data'!$A:$A,0))</f>
        <v>Taranto</v>
      </c>
      <c r="C641" s="22" t="str">
        <f>INDEX('Plant data'!E:E,MATCH($A641,'Plant data'!$A:$A,0))</f>
        <v>Province of Taranto</v>
      </c>
      <c r="D641" s="22" t="str">
        <f>INDEX('Plant data'!F:F,MATCH($A641,'Plant data'!$A:$A,0))</f>
        <v>Italy</v>
      </c>
      <c r="E641" s="22" t="s">
        <v>9513</v>
      </c>
      <c r="F641" s="22" t="s">
        <v>8855</v>
      </c>
      <c r="G641" s="24" t="s">
        <v>2121</v>
      </c>
      <c r="H641" s="22" t="s">
        <v>313</v>
      </c>
      <c r="I641" s="22" t="s">
        <v>30</v>
      </c>
      <c r="J641" s="22">
        <v>2025</v>
      </c>
      <c r="K641" s="22">
        <v>2027</v>
      </c>
      <c r="L641" s="22"/>
      <c r="M641" s="22" t="s">
        <v>30</v>
      </c>
      <c r="N641" s="22" t="s">
        <v>30</v>
      </c>
      <c r="O641" s="22" t="s">
        <v>30</v>
      </c>
      <c r="P641" s="22">
        <v>1250</v>
      </c>
      <c r="Q641" s="22" t="s">
        <v>30</v>
      </c>
      <c r="R641" s="22" t="s">
        <v>2823</v>
      </c>
      <c r="S641" s="14">
        <f t="shared" si="9"/>
        <v>2067</v>
      </c>
    </row>
    <row r="642" spans="1:19" ht="14.5" hidden="1" x14ac:dyDescent="0.35">
      <c r="A642" s="22" t="s">
        <v>2119</v>
      </c>
      <c r="B642" s="22" t="str">
        <f>INDEX('Plant data'!D:D,MATCH($A642,'Plant data'!$A:$A,0))</f>
        <v>Taranto</v>
      </c>
      <c r="C642" s="22" t="str">
        <f>INDEX('Plant data'!E:E,MATCH($A642,'Plant data'!$A:$A,0))</f>
        <v>Province of Taranto</v>
      </c>
      <c r="D642" s="22" t="str">
        <f>INDEX('Plant data'!F:F,MATCH($A642,'Plant data'!$A:$A,0))</f>
        <v>Italy</v>
      </c>
      <c r="E642" s="22" t="s">
        <v>9514</v>
      </c>
      <c r="F642" s="22" t="s">
        <v>8871</v>
      </c>
      <c r="G642" s="24" t="s">
        <v>2121</v>
      </c>
      <c r="H642" s="22" t="s">
        <v>313</v>
      </c>
      <c r="I642" s="22" t="s">
        <v>30</v>
      </c>
      <c r="J642" s="22">
        <v>2025</v>
      </c>
      <c r="K642" s="22">
        <v>2027</v>
      </c>
      <c r="L642" s="22"/>
      <c r="M642" s="22" t="s">
        <v>30</v>
      </c>
      <c r="N642" s="22" t="s">
        <v>30</v>
      </c>
      <c r="O642" s="22" t="s">
        <v>30</v>
      </c>
      <c r="P642" s="22">
        <v>1250</v>
      </c>
      <c r="Q642" s="22" t="s">
        <v>30</v>
      </c>
      <c r="R642" s="22" t="s">
        <v>2823</v>
      </c>
      <c r="S642" s="14">
        <f t="shared" si="9"/>
        <v>2067</v>
      </c>
    </row>
    <row r="643" spans="1:19" ht="14.5" hidden="1" x14ac:dyDescent="0.35">
      <c r="A643" s="22" t="s">
        <v>7269</v>
      </c>
      <c r="B643" s="22" t="str">
        <f>INDEX('Plant data'!D:D,MATCH($A643,'Plant data'!$A:$A,0))</f>
        <v>Pozzuolo del Friuli</v>
      </c>
      <c r="C643" s="22" t="str">
        <f>INDEX('Plant data'!E:E,MATCH($A643,'Plant data'!$A:$A,0))</f>
        <v>Province of Udine</v>
      </c>
      <c r="D643" s="22" t="str">
        <f>INDEX('Plant data'!F:F,MATCH($A643,'Plant data'!$A:$A,0))</f>
        <v>Italy</v>
      </c>
      <c r="E643" s="22" t="s">
        <v>9515</v>
      </c>
      <c r="F643" s="22" t="s">
        <v>8855</v>
      </c>
      <c r="G643" s="24" t="s">
        <v>7272</v>
      </c>
      <c r="H643" s="22" t="s">
        <v>29</v>
      </c>
      <c r="I643" s="22" t="s">
        <v>30</v>
      </c>
      <c r="J643" s="22" t="s">
        <v>30</v>
      </c>
      <c r="K643" s="22">
        <v>1997</v>
      </c>
      <c r="L643" s="22">
        <v>28</v>
      </c>
      <c r="M643" s="22" t="s">
        <v>30</v>
      </c>
      <c r="N643" s="22" t="s">
        <v>30</v>
      </c>
      <c r="O643" s="22" t="s">
        <v>30</v>
      </c>
      <c r="P643" s="22">
        <v>550</v>
      </c>
      <c r="Q643" s="22">
        <v>100</v>
      </c>
      <c r="R643" s="22" t="s">
        <v>2823</v>
      </c>
      <c r="S643" s="14">
        <f t="shared" ref="S643:S706" si="10">IFERROR(K643+40,"")</f>
        <v>2037</v>
      </c>
    </row>
    <row r="644" spans="1:19" ht="14.5" hidden="1" x14ac:dyDescent="0.35">
      <c r="A644" s="22" t="s">
        <v>7269</v>
      </c>
      <c r="B644" s="22" t="str">
        <f>INDEX('Plant data'!D:D,MATCH($A644,'Plant data'!$A:$A,0))</f>
        <v>Pozzuolo del Friuli</v>
      </c>
      <c r="C644" s="22" t="str">
        <f>INDEX('Plant data'!E:E,MATCH($A644,'Plant data'!$A:$A,0))</f>
        <v>Province of Udine</v>
      </c>
      <c r="D644" s="22" t="str">
        <f>INDEX('Plant data'!F:F,MATCH($A644,'Plant data'!$A:$A,0))</f>
        <v>Italy</v>
      </c>
      <c r="E644" s="22" t="s">
        <v>9516</v>
      </c>
      <c r="F644" s="22" t="s">
        <v>8871</v>
      </c>
      <c r="G644" s="24" t="s">
        <v>7272</v>
      </c>
      <c r="H644" s="22" t="s">
        <v>29</v>
      </c>
      <c r="I644" s="22" t="s">
        <v>30</v>
      </c>
      <c r="J644" s="22" t="s">
        <v>30</v>
      </c>
      <c r="K644" s="22">
        <v>1973</v>
      </c>
      <c r="L644" s="22">
        <v>52</v>
      </c>
      <c r="M644" s="22" t="s">
        <v>30</v>
      </c>
      <c r="N644" s="22" t="s">
        <v>30</v>
      </c>
      <c r="O644" s="22" t="s">
        <v>30</v>
      </c>
      <c r="P644" s="22">
        <v>550</v>
      </c>
      <c r="Q644" s="22">
        <v>100</v>
      </c>
      <c r="R644" s="22" t="s">
        <v>2823</v>
      </c>
      <c r="S644" s="14">
        <f t="shared" si="10"/>
        <v>2013</v>
      </c>
    </row>
    <row r="645" spans="1:19" ht="14.5" hidden="1" x14ac:dyDescent="0.35">
      <c r="A645" s="22" t="s">
        <v>7303</v>
      </c>
      <c r="B645" s="22" t="str">
        <f>INDEX('Plant data'!D:D,MATCH($A645,'Plant data'!$A:$A,0))</f>
        <v>Piombino</v>
      </c>
      <c r="C645" s="22" t="str">
        <f>INDEX('Plant data'!E:E,MATCH($A645,'Plant data'!$A:$A,0))</f>
        <v>Province of Livorno</v>
      </c>
      <c r="D645" s="22" t="str">
        <f>INDEX('Plant data'!F:F,MATCH($A645,'Plant data'!$A:$A,0))</f>
        <v>Italy</v>
      </c>
      <c r="E645" s="22" t="s">
        <v>9517</v>
      </c>
      <c r="F645" s="22" t="s">
        <v>8871</v>
      </c>
      <c r="G645" s="24" t="s">
        <v>7306</v>
      </c>
      <c r="H645" s="22" t="s">
        <v>313</v>
      </c>
      <c r="I645" s="22">
        <v>2018</v>
      </c>
      <c r="J645" s="22" t="s">
        <v>30</v>
      </c>
      <c r="K645" s="22">
        <v>2026</v>
      </c>
      <c r="L645" s="22"/>
      <c r="M645" s="22" t="s">
        <v>30</v>
      </c>
      <c r="N645" s="22" t="s">
        <v>30</v>
      </c>
      <c r="O645" s="22" t="s">
        <v>30</v>
      </c>
      <c r="P645" s="22">
        <v>600</v>
      </c>
      <c r="Q645" s="22" t="s">
        <v>30</v>
      </c>
      <c r="R645" s="22" t="s">
        <v>2823</v>
      </c>
      <c r="S645" s="14">
        <f t="shared" si="10"/>
        <v>2066</v>
      </c>
    </row>
    <row r="646" spans="1:19" ht="14.5" hidden="1" x14ac:dyDescent="0.35">
      <c r="A646" s="22" t="s">
        <v>7261</v>
      </c>
      <c r="B646" s="22" t="str">
        <f>INDEX('Plant data'!D:D,MATCH($A646,'Plant data'!$A:$A,0))</f>
        <v>Brescia</v>
      </c>
      <c r="C646" s="22" t="str">
        <f>INDEX('Plant data'!E:E,MATCH($A646,'Plant data'!$A:$A,0))</f>
        <v>Province of Brescia</v>
      </c>
      <c r="D646" s="22" t="str">
        <f>INDEX('Plant data'!F:F,MATCH($A646,'Plant data'!$A:$A,0))</f>
        <v>Italy</v>
      </c>
      <c r="E646" s="22" t="s">
        <v>9518</v>
      </c>
      <c r="F646" s="22" t="s">
        <v>8855</v>
      </c>
      <c r="G646" s="24" t="s">
        <v>7264</v>
      </c>
      <c r="H646" s="22" t="s">
        <v>29</v>
      </c>
      <c r="I646" s="22" t="s">
        <v>30</v>
      </c>
      <c r="J646" s="22" t="s">
        <v>30</v>
      </c>
      <c r="K646" s="22" t="s">
        <v>30</v>
      </c>
      <c r="L646" s="22" t="s">
        <v>30</v>
      </c>
      <c r="M646" s="22" t="s">
        <v>30</v>
      </c>
      <c r="N646" s="22" t="s">
        <v>30</v>
      </c>
      <c r="O646" s="22" t="s">
        <v>30</v>
      </c>
      <c r="P646" s="22">
        <v>1000</v>
      </c>
      <c r="Q646" s="22" t="s">
        <v>30</v>
      </c>
      <c r="R646" s="22" t="s">
        <v>2823</v>
      </c>
      <c r="S646" s="14" t="str">
        <f t="shared" si="10"/>
        <v/>
      </c>
    </row>
    <row r="647" spans="1:19" ht="14.5" hidden="1" x14ac:dyDescent="0.35">
      <c r="A647" s="22" t="s">
        <v>7261</v>
      </c>
      <c r="B647" s="22" t="str">
        <f>INDEX('Plant data'!D:D,MATCH($A647,'Plant data'!$A:$A,0))</f>
        <v>Brescia</v>
      </c>
      <c r="C647" s="22" t="str">
        <f>INDEX('Plant data'!E:E,MATCH($A647,'Plant data'!$A:$A,0))</f>
        <v>Province of Brescia</v>
      </c>
      <c r="D647" s="22" t="str">
        <f>INDEX('Plant data'!F:F,MATCH($A647,'Plant data'!$A:$A,0))</f>
        <v>Italy</v>
      </c>
      <c r="E647" s="22" t="s">
        <v>9519</v>
      </c>
      <c r="F647" s="22" t="s">
        <v>8871</v>
      </c>
      <c r="G647" s="24" t="s">
        <v>7264</v>
      </c>
      <c r="H647" s="22" t="s">
        <v>29</v>
      </c>
      <c r="I647" s="22" t="s">
        <v>30</v>
      </c>
      <c r="J647" s="22" t="s">
        <v>30</v>
      </c>
      <c r="K647" s="22" t="s">
        <v>30</v>
      </c>
      <c r="L647" s="22" t="s">
        <v>30</v>
      </c>
      <c r="M647" s="22" t="s">
        <v>30</v>
      </c>
      <c r="N647" s="22" t="s">
        <v>30</v>
      </c>
      <c r="O647" s="22" t="s">
        <v>30</v>
      </c>
      <c r="P647" s="22">
        <v>1000</v>
      </c>
      <c r="Q647" s="22" t="s">
        <v>30</v>
      </c>
      <c r="R647" s="22" t="s">
        <v>2823</v>
      </c>
      <c r="S647" s="14" t="str">
        <f t="shared" si="10"/>
        <v/>
      </c>
    </row>
    <row r="648" spans="1:19" ht="14.5" hidden="1" x14ac:dyDescent="0.35">
      <c r="A648" s="22" t="s">
        <v>7257</v>
      </c>
      <c r="B648" s="22" t="str">
        <f>INDEX('Plant data'!D:D,MATCH($A648,'Plant data'!$A:$A,0))</f>
        <v>Vicenza</v>
      </c>
      <c r="C648" s="22" t="str">
        <f>INDEX('Plant data'!E:E,MATCH($A648,'Plant data'!$A:$A,0))</f>
        <v>Province of Vicenza</v>
      </c>
      <c r="D648" s="22" t="str">
        <f>INDEX('Plant data'!F:F,MATCH($A648,'Plant data'!$A:$A,0))</f>
        <v>Italy</v>
      </c>
      <c r="E648" s="22" t="s">
        <v>9520</v>
      </c>
      <c r="F648" s="22" t="s">
        <v>8855</v>
      </c>
      <c r="G648" s="24" t="s">
        <v>7260</v>
      </c>
      <c r="H648" s="22" t="s">
        <v>29</v>
      </c>
      <c r="I648" s="22" t="s">
        <v>30</v>
      </c>
      <c r="J648" s="22" t="s">
        <v>30</v>
      </c>
      <c r="K648" s="22">
        <v>2010</v>
      </c>
      <c r="L648" s="22">
        <v>15</v>
      </c>
      <c r="M648" s="22" t="s">
        <v>30</v>
      </c>
      <c r="N648" s="22" t="s">
        <v>30</v>
      </c>
      <c r="O648" s="22" t="s">
        <v>30</v>
      </c>
      <c r="P648" s="22">
        <v>1200</v>
      </c>
      <c r="Q648" s="22">
        <v>135</v>
      </c>
      <c r="R648" s="22" t="s">
        <v>2823</v>
      </c>
      <c r="S648" s="14">
        <f t="shared" si="10"/>
        <v>2050</v>
      </c>
    </row>
    <row r="649" spans="1:19" ht="14.5" hidden="1" x14ac:dyDescent="0.35">
      <c r="A649" s="22" t="s">
        <v>7333</v>
      </c>
      <c r="B649" s="22" t="str">
        <f>INDEX('Plant data'!D:D,MATCH($A649,'Plant data'!$A:$A,0))</f>
        <v>Dalmine</v>
      </c>
      <c r="C649" s="22" t="str">
        <f>INDEX('Plant data'!E:E,MATCH($A649,'Plant data'!$A:$A,0))</f>
        <v>Province of Bergamo</v>
      </c>
      <c r="D649" s="22" t="str">
        <f>INDEX('Plant data'!F:F,MATCH($A649,'Plant data'!$A:$A,0))</f>
        <v>Italy</v>
      </c>
      <c r="E649" s="22" t="s">
        <v>9521</v>
      </c>
      <c r="F649" s="22" t="s">
        <v>8855</v>
      </c>
      <c r="G649" s="24" t="s">
        <v>7336</v>
      </c>
      <c r="H649" s="22" t="s">
        <v>29</v>
      </c>
      <c r="I649" s="22" t="s">
        <v>30</v>
      </c>
      <c r="J649" s="22" t="s">
        <v>30</v>
      </c>
      <c r="K649" s="22">
        <v>1976</v>
      </c>
      <c r="L649" s="22">
        <v>49</v>
      </c>
      <c r="M649" s="22" t="s">
        <v>30</v>
      </c>
      <c r="N649" s="22" t="s">
        <v>30</v>
      </c>
      <c r="O649" s="22" t="s">
        <v>30</v>
      </c>
      <c r="P649" s="22">
        <v>700</v>
      </c>
      <c r="Q649" s="22">
        <v>95</v>
      </c>
      <c r="R649" s="22" t="s">
        <v>2823</v>
      </c>
      <c r="S649" s="14">
        <f t="shared" si="10"/>
        <v>2016</v>
      </c>
    </row>
    <row r="650" spans="1:19" ht="14.5" hidden="1" x14ac:dyDescent="0.35">
      <c r="A650" s="22" t="s">
        <v>7283</v>
      </c>
      <c r="B650" s="22" t="str">
        <f>INDEX('Plant data'!D:D,MATCH($A650,'Plant data'!$A:$A,0))</f>
        <v>Lonato del Garda</v>
      </c>
      <c r="C650" s="22" t="str">
        <f>INDEX('Plant data'!E:E,MATCH($A650,'Plant data'!$A:$A,0))</f>
        <v>Province of Brescia</v>
      </c>
      <c r="D650" s="22" t="str">
        <f>INDEX('Plant data'!F:F,MATCH($A650,'Plant data'!$A:$A,0))</f>
        <v>Italy</v>
      </c>
      <c r="E650" s="22" t="s">
        <v>9522</v>
      </c>
      <c r="F650" s="22" t="s">
        <v>8855</v>
      </c>
      <c r="G650" s="24" t="s">
        <v>7286</v>
      </c>
      <c r="H650" s="22" t="s">
        <v>29</v>
      </c>
      <c r="I650" s="22" t="s">
        <v>30</v>
      </c>
      <c r="J650" s="22" t="s">
        <v>30</v>
      </c>
      <c r="K650" s="22">
        <v>2011</v>
      </c>
      <c r="L650" s="22">
        <v>14</v>
      </c>
      <c r="M650" s="22" t="s">
        <v>30</v>
      </c>
      <c r="N650" s="22" t="s">
        <v>30</v>
      </c>
      <c r="O650" s="22" t="s">
        <v>30</v>
      </c>
      <c r="P650" s="22">
        <v>1216</v>
      </c>
      <c r="Q650" s="22">
        <v>110</v>
      </c>
      <c r="R650" s="22" t="s">
        <v>2823</v>
      </c>
      <c r="S650" s="14">
        <f t="shared" si="10"/>
        <v>2051</v>
      </c>
    </row>
    <row r="651" spans="1:19" ht="14.5" hidden="1" x14ac:dyDescent="0.35">
      <c r="A651" s="22" t="s">
        <v>7314</v>
      </c>
      <c r="B651" s="22" t="str">
        <f>INDEX('Plant data'!D:D,MATCH($A651,'Plant data'!$A:$A,0))</f>
        <v>Verona</v>
      </c>
      <c r="C651" s="22" t="str">
        <f>INDEX('Plant data'!E:E,MATCH($A651,'Plant data'!$A:$A,0))</f>
        <v>Province of Verona</v>
      </c>
      <c r="D651" s="22" t="str">
        <f>INDEX('Plant data'!F:F,MATCH($A651,'Plant data'!$A:$A,0))</f>
        <v>Italy</v>
      </c>
      <c r="E651" s="22" t="s">
        <v>9523</v>
      </c>
      <c r="F651" s="22" t="s">
        <v>8855</v>
      </c>
      <c r="G651" s="24" t="s">
        <v>7317</v>
      </c>
      <c r="H651" s="22" t="s">
        <v>29</v>
      </c>
      <c r="I651" s="22" t="s">
        <v>30</v>
      </c>
      <c r="J651" s="22" t="s">
        <v>30</v>
      </c>
      <c r="K651" s="22" t="s">
        <v>30</v>
      </c>
      <c r="L651" s="22" t="s">
        <v>30</v>
      </c>
      <c r="M651" s="22" t="s">
        <v>30</v>
      </c>
      <c r="N651" s="22" t="s">
        <v>30</v>
      </c>
      <c r="O651" s="22" t="s">
        <v>30</v>
      </c>
      <c r="P651" s="22">
        <v>625</v>
      </c>
      <c r="Q651" s="22" t="s">
        <v>30</v>
      </c>
      <c r="R651" s="22" t="s">
        <v>2823</v>
      </c>
      <c r="S651" s="14" t="str">
        <f t="shared" si="10"/>
        <v/>
      </c>
    </row>
    <row r="652" spans="1:19" ht="14.5" hidden="1" x14ac:dyDescent="0.35">
      <c r="A652" s="22" t="s">
        <v>7314</v>
      </c>
      <c r="B652" s="22" t="str">
        <f>INDEX('Plant data'!D:D,MATCH($A652,'Plant data'!$A:$A,0))</f>
        <v>Verona</v>
      </c>
      <c r="C652" s="22" t="str">
        <f>INDEX('Plant data'!E:E,MATCH($A652,'Plant data'!$A:$A,0))</f>
        <v>Province of Verona</v>
      </c>
      <c r="D652" s="22" t="str">
        <f>INDEX('Plant data'!F:F,MATCH($A652,'Plant data'!$A:$A,0))</f>
        <v>Italy</v>
      </c>
      <c r="E652" s="22" t="s">
        <v>9524</v>
      </c>
      <c r="F652" s="22" t="s">
        <v>8871</v>
      </c>
      <c r="G652" s="24" t="s">
        <v>7317</v>
      </c>
      <c r="H652" s="22" t="s">
        <v>29</v>
      </c>
      <c r="I652" s="22" t="s">
        <v>30</v>
      </c>
      <c r="J652" s="22" t="s">
        <v>30</v>
      </c>
      <c r="K652" s="22" t="s">
        <v>30</v>
      </c>
      <c r="L652" s="22" t="s">
        <v>30</v>
      </c>
      <c r="M652" s="22" t="s">
        <v>30</v>
      </c>
      <c r="N652" s="22" t="s">
        <v>30</v>
      </c>
      <c r="O652" s="22" t="s">
        <v>30</v>
      </c>
      <c r="P652" s="22">
        <v>625</v>
      </c>
      <c r="Q652" s="22" t="s">
        <v>30</v>
      </c>
      <c r="R652" s="22" t="s">
        <v>2823</v>
      </c>
      <c r="S652" s="14" t="str">
        <f t="shared" si="10"/>
        <v/>
      </c>
    </row>
    <row r="653" spans="1:19" ht="14.5" hidden="1" x14ac:dyDescent="0.35">
      <c r="A653" s="22" t="s">
        <v>7318</v>
      </c>
      <c r="B653" s="22" t="str">
        <f>INDEX('Plant data'!D:D,MATCH($A653,'Plant data'!$A:$A,0))</f>
        <v>Osoppo</v>
      </c>
      <c r="C653" s="22" t="str">
        <f>INDEX('Plant data'!E:E,MATCH($A653,'Plant data'!$A:$A,0))</f>
        <v>Province of Udine</v>
      </c>
      <c r="D653" s="22" t="str">
        <f>INDEX('Plant data'!F:F,MATCH($A653,'Plant data'!$A:$A,0))</f>
        <v>Italy</v>
      </c>
      <c r="E653" s="22" t="s">
        <v>9525</v>
      </c>
      <c r="F653" s="22" t="s">
        <v>8855</v>
      </c>
      <c r="G653" s="24" t="s">
        <v>7321</v>
      </c>
      <c r="H653" s="22" t="s">
        <v>29</v>
      </c>
      <c r="I653" s="22" t="s">
        <v>30</v>
      </c>
      <c r="J653" s="22" t="s">
        <v>30</v>
      </c>
      <c r="K653" s="22">
        <v>2019</v>
      </c>
      <c r="L653" s="22">
        <v>6</v>
      </c>
      <c r="M653" s="22" t="s">
        <v>30</v>
      </c>
      <c r="N653" s="22" t="s">
        <v>30</v>
      </c>
      <c r="O653" s="22" t="s">
        <v>30</v>
      </c>
      <c r="P653" s="22">
        <v>2200</v>
      </c>
      <c r="Q653" s="22">
        <v>148</v>
      </c>
      <c r="R653" s="22" t="s">
        <v>2823</v>
      </c>
      <c r="S653" s="14">
        <f t="shared" si="10"/>
        <v>2059</v>
      </c>
    </row>
    <row r="654" spans="1:19" ht="14.5" hidden="1" x14ac:dyDescent="0.35">
      <c r="A654" s="22" t="s">
        <v>7322</v>
      </c>
      <c r="B654" s="22" t="str">
        <f>INDEX('Plant data'!D:D,MATCH($A654,'Plant data'!$A:$A,0))</f>
        <v>Potenza</v>
      </c>
      <c r="C654" s="22" t="str">
        <f>INDEX('Plant data'!E:E,MATCH($A654,'Plant data'!$A:$A,0))</f>
        <v>Province of Potenza</v>
      </c>
      <c r="D654" s="22" t="str">
        <f>INDEX('Plant data'!F:F,MATCH($A654,'Plant data'!$A:$A,0))</f>
        <v>Italy</v>
      </c>
      <c r="E654" s="22" t="s">
        <v>9526</v>
      </c>
      <c r="F654" s="22" t="s">
        <v>8855</v>
      </c>
      <c r="G654" s="24" t="s">
        <v>7325</v>
      </c>
      <c r="H654" s="22" t="s">
        <v>29</v>
      </c>
      <c r="I654" s="22" t="s">
        <v>30</v>
      </c>
      <c r="J654" s="22" t="s">
        <v>30</v>
      </c>
      <c r="K654" s="22" t="s">
        <v>30</v>
      </c>
      <c r="L654" s="22" t="s">
        <v>30</v>
      </c>
      <c r="M654" s="22" t="s">
        <v>30</v>
      </c>
      <c r="N654" s="22" t="s">
        <v>30</v>
      </c>
      <c r="O654" s="22" t="s">
        <v>30</v>
      </c>
      <c r="P654" s="22">
        <v>700</v>
      </c>
      <c r="Q654" s="22">
        <v>130</v>
      </c>
      <c r="R654" s="22" t="s">
        <v>2823</v>
      </c>
      <c r="S654" s="14" t="str">
        <f t="shared" si="10"/>
        <v/>
      </c>
    </row>
    <row r="655" spans="1:19" ht="14.5" hidden="1" x14ac:dyDescent="0.35">
      <c r="A655" s="22" t="s">
        <v>7291</v>
      </c>
      <c r="B655" s="22" t="str">
        <f>INDEX('Plant data'!D:D,MATCH($A655,'Plant data'!$A:$A,0))</f>
        <v>Terni</v>
      </c>
      <c r="C655" s="22" t="str">
        <f>INDEX('Plant data'!E:E,MATCH($A655,'Plant data'!$A:$A,0))</f>
        <v>Province of Terni</v>
      </c>
      <c r="D655" s="22" t="str">
        <f>INDEX('Plant data'!F:F,MATCH($A655,'Plant data'!$A:$A,0))</f>
        <v>Italy</v>
      </c>
      <c r="E655" s="22" t="s">
        <v>9527</v>
      </c>
      <c r="F655" s="22" t="s">
        <v>8855</v>
      </c>
      <c r="G655" s="24" t="s">
        <v>7294</v>
      </c>
      <c r="H655" s="22" t="s">
        <v>29</v>
      </c>
      <c r="I655" s="22" t="s">
        <v>30</v>
      </c>
      <c r="J655" s="22" t="s">
        <v>30</v>
      </c>
      <c r="K655" s="22" t="s">
        <v>30</v>
      </c>
      <c r="L655" s="22" t="s">
        <v>30</v>
      </c>
      <c r="M655" s="22" t="s">
        <v>30</v>
      </c>
      <c r="N655" s="22" t="s">
        <v>30</v>
      </c>
      <c r="O655" s="22" t="s">
        <v>30</v>
      </c>
      <c r="P655" s="22">
        <v>725</v>
      </c>
      <c r="Q655" s="22">
        <v>180</v>
      </c>
      <c r="R655" s="22" t="s">
        <v>2823</v>
      </c>
      <c r="S655" s="14" t="str">
        <f t="shared" si="10"/>
        <v/>
      </c>
    </row>
    <row r="656" spans="1:19" ht="14.5" hidden="1" x14ac:dyDescent="0.35">
      <c r="A656" s="22" t="s">
        <v>7291</v>
      </c>
      <c r="B656" s="22" t="str">
        <f>INDEX('Plant data'!D:D,MATCH($A656,'Plant data'!$A:$A,0))</f>
        <v>Terni</v>
      </c>
      <c r="C656" s="22" t="str">
        <f>INDEX('Plant data'!E:E,MATCH($A656,'Plant data'!$A:$A,0))</f>
        <v>Province of Terni</v>
      </c>
      <c r="D656" s="22" t="str">
        <f>INDEX('Plant data'!F:F,MATCH($A656,'Plant data'!$A:$A,0))</f>
        <v>Italy</v>
      </c>
      <c r="E656" s="22" t="s">
        <v>9528</v>
      </c>
      <c r="F656" s="22" t="s">
        <v>8871</v>
      </c>
      <c r="G656" s="24" t="s">
        <v>7294</v>
      </c>
      <c r="H656" s="22" t="s">
        <v>29</v>
      </c>
      <c r="I656" s="22" t="s">
        <v>30</v>
      </c>
      <c r="J656" s="22" t="s">
        <v>30</v>
      </c>
      <c r="K656" s="22" t="s">
        <v>30</v>
      </c>
      <c r="L656" s="22" t="s">
        <v>30</v>
      </c>
      <c r="M656" s="22" t="s">
        <v>30</v>
      </c>
      <c r="N656" s="22" t="s">
        <v>30</v>
      </c>
      <c r="O656" s="22" t="s">
        <v>30</v>
      </c>
      <c r="P656" s="22">
        <v>725</v>
      </c>
      <c r="Q656" s="22">
        <v>180</v>
      </c>
      <c r="R656" s="22" t="s">
        <v>2823</v>
      </c>
      <c r="S656" s="14" t="str">
        <f t="shared" si="10"/>
        <v/>
      </c>
    </row>
    <row r="657" spans="1:19" ht="14.5" hidden="1" x14ac:dyDescent="0.35">
      <c r="A657" s="22" t="s">
        <v>7309</v>
      </c>
      <c r="B657" s="22" t="str">
        <f>INDEX('Plant data'!D:D,MATCH($A657,'Plant data'!$A:$A,0))</f>
        <v>Brescia</v>
      </c>
      <c r="C657" s="22" t="str">
        <f>INDEX('Plant data'!E:E,MATCH($A657,'Plant data'!$A:$A,0))</f>
        <v>Province of Brescia</v>
      </c>
      <c r="D657" s="22" t="str">
        <f>INDEX('Plant data'!F:F,MATCH($A657,'Plant data'!$A:$A,0))</f>
        <v>Italy</v>
      </c>
      <c r="E657" s="22" t="s">
        <v>9529</v>
      </c>
      <c r="F657" s="22" t="s">
        <v>8855</v>
      </c>
      <c r="G657" s="24" t="s">
        <v>7312</v>
      </c>
      <c r="H657" s="22" t="s">
        <v>29</v>
      </c>
      <c r="I657" s="22" t="s">
        <v>30</v>
      </c>
      <c r="J657" s="22" t="s">
        <v>30</v>
      </c>
      <c r="K657" s="22">
        <v>1988</v>
      </c>
      <c r="L657" s="22">
        <v>37</v>
      </c>
      <c r="M657" s="22" t="s">
        <v>30</v>
      </c>
      <c r="N657" s="22" t="s">
        <v>30</v>
      </c>
      <c r="O657" s="22" t="s">
        <v>30</v>
      </c>
      <c r="P657" s="22">
        <v>650</v>
      </c>
      <c r="Q657" s="22">
        <v>130</v>
      </c>
      <c r="R657" s="22" t="s">
        <v>2823</v>
      </c>
      <c r="S657" s="14">
        <f t="shared" si="10"/>
        <v>2028</v>
      </c>
    </row>
    <row r="658" spans="1:19" ht="14.5" hidden="1" x14ac:dyDescent="0.35">
      <c r="A658" s="22" t="s">
        <v>7279</v>
      </c>
      <c r="B658" s="22" t="str">
        <f>INDEX('Plant data'!D:D,MATCH($A658,'Plant data'!$A:$A,0))</f>
        <v>Calvisano</v>
      </c>
      <c r="C658" s="22" t="str">
        <f>INDEX('Plant data'!E:E,MATCH($A658,'Plant data'!$A:$A,0))</f>
        <v>Province of Brescia</v>
      </c>
      <c r="D658" s="22" t="str">
        <f>INDEX('Plant data'!F:F,MATCH($A658,'Plant data'!$A:$A,0))</f>
        <v>Italy</v>
      </c>
      <c r="E658" s="22" t="s">
        <v>9530</v>
      </c>
      <c r="F658" s="22" t="s">
        <v>8855</v>
      </c>
      <c r="G658" s="24" t="s">
        <v>7282</v>
      </c>
      <c r="H658" s="22" t="s">
        <v>29</v>
      </c>
      <c r="I658" s="22" t="s">
        <v>30</v>
      </c>
      <c r="J658" s="22" t="s">
        <v>30</v>
      </c>
      <c r="K658" s="22" t="s">
        <v>30</v>
      </c>
      <c r="L658" s="22" t="s">
        <v>30</v>
      </c>
      <c r="M658" s="22" t="s">
        <v>30</v>
      </c>
      <c r="N658" s="22" t="s">
        <v>30</v>
      </c>
      <c r="O658" s="22" t="s">
        <v>30</v>
      </c>
      <c r="P658" s="22">
        <v>600</v>
      </c>
      <c r="Q658" s="22">
        <v>80</v>
      </c>
      <c r="R658" s="22" t="s">
        <v>2823</v>
      </c>
      <c r="S658" s="14" t="str">
        <f t="shared" si="10"/>
        <v/>
      </c>
    </row>
    <row r="659" spans="1:19" ht="14.5" hidden="1" x14ac:dyDescent="0.35">
      <c r="A659" s="22" t="s">
        <v>7247</v>
      </c>
      <c r="B659" s="22" t="str">
        <f>INDEX('Plant data'!D:D,MATCH($A659,'Plant data'!$A:$A,0))</f>
        <v>Borgo Valsugana</v>
      </c>
      <c r="C659" s="22" t="str">
        <f>INDEX('Plant data'!E:E,MATCH($A659,'Plant data'!$A:$A,0))</f>
        <v>Province of Trentino-Alto Adige</v>
      </c>
      <c r="D659" s="22" t="str">
        <f>INDEX('Plant data'!F:F,MATCH($A659,'Plant data'!$A:$A,0))</f>
        <v>Italy</v>
      </c>
      <c r="E659" s="22" t="s">
        <v>9531</v>
      </c>
      <c r="F659" s="22" t="s">
        <v>8855</v>
      </c>
      <c r="G659" s="24" t="s">
        <v>7250</v>
      </c>
      <c r="H659" s="22" t="s">
        <v>29</v>
      </c>
      <c r="I659" s="22" t="s">
        <v>30</v>
      </c>
      <c r="J659" s="22" t="s">
        <v>30</v>
      </c>
      <c r="K659" s="22">
        <v>1979</v>
      </c>
      <c r="L659" s="22">
        <v>46</v>
      </c>
      <c r="M659" s="22" t="s">
        <v>30</v>
      </c>
      <c r="N659" s="22" t="s">
        <v>30</v>
      </c>
      <c r="O659" s="22" t="s">
        <v>30</v>
      </c>
      <c r="P659" s="22">
        <v>600</v>
      </c>
      <c r="Q659" s="22">
        <v>90</v>
      </c>
      <c r="R659" s="22" t="s">
        <v>2823</v>
      </c>
      <c r="S659" s="14">
        <f t="shared" si="10"/>
        <v>2019</v>
      </c>
    </row>
    <row r="660" spans="1:19" ht="14.5" hidden="1" x14ac:dyDescent="0.35">
      <c r="A660" s="22" t="s">
        <v>7254</v>
      </c>
      <c r="B660" s="22" t="str">
        <f>INDEX('Plant data'!D:D,MATCH($A660,'Plant data'!$A:$A,0))</f>
        <v>Sarezzo</v>
      </c>
      <c r="C660" s="22" t="str">
        <f>INDEX('Plant data'!E:E,MATCH($A660,'Plant data'!$A:$A,0))</f>
        <v>Province of Brescia</v>
      </c>
      <c r="D660" s="22" t="str">
        <f>INDEX('Plant data'!F:F,MATCH($A660,'Plant data'!$A:$A,0))</f>
        <v>Italy</v>
      </c>
      <c r="E660" s="22" t="s">
        <v>9532</v>
      </c>
      <c r="F660" s="22" t="s">
        <v>8855</v>
      </c>
      <c r="G660" s="24" t="s">
        <v>7256</v>
      </c>
      <c r="H660" s="22" t="s">
        <v>29</v>
      </c>
      <c r="I660" s="22" t="s">
        <v>30</v>
      </c>
      <c r="J660" s="22" t="s">
        <v>30</v>
      </c>
      <c r="K660" s="22" t="s">
        <v>30</v>
      </c>
      <c r="L660" s="22" t="s">
        <v>30</v>
      </c>
      <c r="M660" s="22" t="s">
        <v>30</v>
      </c>
      <c r="N660" s="22" t="s">
        <v>30</v>
      </c>
      <c r="O660" s="22" t="s">
        <v>30</v>
      </c>
      <c r="P660" s="22">
        <v>540</v>
      </c>
      <c r="Q660" s="22">
        <v>95</v>
      </c>
      <c r="R660" s="22" t="s">
        <v>2823</v>
      </c>
      <c r="S660" s="14" t="str">
        <f t="shared" si="10"/>
        <v/>
      </c>
    </row>
    <row r="661" spans="1:19" ht="14.5" hidden="1" x14ac:dyDescent="0.35">
      <c r="A661" s="22" t="s">
        <v>7251</v>
      </c>
      <c r="B661" s="22" t="str">
        <f>INDEX('Plant data'!D:D,MATCH($A661,'Plant data'!$A:$A,0))</f>
        <v>Camin</v>
      </c>
      <c r="C661" s="22" t="str">
        <f>INDEX('Plant data'!E:E,MATCH($A661,'Plant data'!$A:$A,0))</f>
        <v>Province of Podova</v>
      </c>
      <c r="D661" s="22" t="str">
        <f>INDEX('Plant data'!F:F,MATCH($A661,'Plant data'!$A:$A,0))</f>
        <v>Italy</v>
      </c>
      <c r="E661" s="22" t="s">
        <v>9533</v>
      </c>
      <c r="F661" s="22" t="s">
        <v>8855</v>
      </c>
      <c r="G661" s="24" t="s">
        <v>7253</v>
      </c>
      <c r="H661" s="22" t="s">
        <v>29</v>
      </c>
      <c r="I661" s="22" t="s">
        <v>30</v>
      </c>
      <c r="J661" s="22" t="s">
        <v>30</v>
      </c>
      <c r="K661" s="22">
        <v>1991</v>
      </c>
      <c r="L661" s="22">
        <v>34</v>
      </c>
      <c r="M661" s="22" t="s">
        <v>30</v>
      </c>
      <c r="N661" s="22" t="s">
        <v>30</v>
      </c>
      <c r="O661" s="22" t="s">
        <v>30</v>
      </c>
      <c r="P661" s="22">
        <v>600</v>
      </c>
      <c r="Q661" s="22">
        <v>105</v>
      </c>
      <c r="R661" s="22" t="s">
        <v>2823</v>
      </c>
      <c r="S661" s="14">
        <f t="shared" si="10"/>
        <v>2031</v>
      </c>
    </row>
    <row r="662" spans="1:19" ht="14.5" hidden="1" x14ac:dyDescent="0.35">
      <c r="A662" s="22" t="s">
        <v>7265</v>
      </c>
      <c r="B662" s="22" t="str">
        <f>INDEX('Plant data'!D:D,MATCH($A662,'Plant data'!$A:$A,0))</f>
        <v>Catania</v>
      </c>
      <c r="C662" s="22" t="str">
        <f>INDEX('Plant data'!E:E,MATCH($A662,'Plant data'!$A:$A,0))</f>
        <v>Province of Sicily</v>
      </c>
      <c r="D662" s="22" t="str">
        <f>INDEX('Plant data'!F:F,MATCH($A662,'Plant data'!$A:$A,0))</f>
        <v>Italy</v>
      </c>
      <c r="E662" s="22" t="s">
        <v>9534</v>
      </c>
      <c r="F662" s="22" t="s">
        <v>8855</v>
      </c>
      <c r="G662" s="24" t="s">
        <v>7268</v>
      </c>
      <c r="H662" s="22" t="s">
        <v>29</v>
      </c>
      <c r="I662" s="22" t="s">
        <v>30</v>
      </c>
      <c r="J662" s="22" t="s">
        <v>30</v>
      </c>
      <c r="K662" s="22" t="s">
        <v>30</v>
      </c>
      <c r="L662" s="22" t="s">
        <v>30</v>
      </c>
      <c r="M662" s="22" t="s">
        <v>30</v>
      </c>
      <c r="N662" s="22" t="s">
        <v>30</v>
      </c>
      <c r="O662" s="22" t="s">
        <v>30</v>
      </c>
      <c r="P662" s="22">
        <v>500</v>
      </c>
      <c r="Q662" s="22" t="s">
        <v>30</v>
      </c>
      <c r="R662" s="22" t="s">
        <v>2823</v>
      </c>
      <c r="S662" s="14" t="str">
        <f t="shared" si="10"/>
        <v/>
      </c>
    </row>
    <row r="663" spans="1:19" ht="14.5" hidden="1" x14ac:dyDescent="0.35">
      <c r="A663" s="22" t="s">
        <v>7287</v>
      </c>
      <c r="B663" s="22" t="str">
        <f>INDEX('Plant data'!D:D,MATCH($A663,'Plant data'!$A:$A,0))</f>
        <v>Odolo</v>
      </c>
      <c r="C663" s="22" t="str">
        <f>INDEX('Plant data'!E:E,MATCH($A663,'Plant data'!$A:$A,0))</f>
        <v>Province of Brescia</v>
      </c>
      <c r="D663" s="22" t="str">
        <f>INDEX('Plant data'!F:F,MATCH($A663,'Plant data'!$A:$A,0))</f>
        <v>Italy</v>
      </c>
      <c r="E663" s="22" t="s">
        <v>9535</v>
      </c>
      <c r="F663" s="22" t="s">
        <v>8855</v>
      </c>
      <c r="G663" s="24" t="s">
        <v>7290</v>
      </c>
      <c r="H663" s="22" t="s">
        <v>29</v>
      </c>
      <c r="I663" s="22" t="s">
        <v>30</v>
      </c>
      <c r="J663" s="22" t="s">
        <v>30</v>
      </c>
      <c r="K663" s="22">
        <v>2011</v>
      </c>
      <c r="L663" s="22">
        <v>14</v>
      </c>
      <c r="M663" s="22" t="s">
        <v>30</v>
      </c>
      <c r="N663" s="22" t="s">
        <v>30</v>
      </c>
      <c r="O663" s="22" t="s">
        <v>30</v>
      </c>
      <c r="P663" s="22">
        <v>900</v>
      </c>
      <c r="Q663" s="22">
        <v>80</v>
      </c>
      <c r="R663" s="22" t="s">
        <v>2823</v>
      </c>
      <c r="S663" s="14">
        <f t="shared" si="10"/>
        <v>2051</v>
      </c>
    </row>
    <row r="664" spans="1:19" ht="14.5" hidden="1" x14ac:dyDescent="0.35">
      <c r="A664" s="22" t="s">
        <v>7299</v>
      </c>
      <c r="B664" s="22" t="str">
        <f>INDEX('Plant data'!D:D,MATCH($A664,'Plant data'!$A:$A,0))</f>
        <v>Odolo</v>
      </c>
      <c r="C664" s="22" t="str">
        <f>INDEX('Plant data'!E:E,MATCH($A664,'Plant data'!$A:$A,0))</f>
        <v>Province of Brescia</v>
      </c>
      <c r="D664" s="22" t="str">
        <f>INDEX('Plant data'!F:F,MATCH($A664,'Plant data'!$A:$A,0))</f>
        <v>Italy</v>
      </c>
      <c r="E664" s="22" t="s">
        <v>9536</v>
      </c>
      <c r="F664" s="22" t="s">
        <v>8855</v>
      </c>
      <c r="G664" s="24" t="s">
        <v>7302</v>
      </c>
      <c r="H664" s="22" t="s">
        <v>29</v>
      </c>
      <c r="I664" s="22" t="s">
        <v>30</v>
      </c>
      <c r="J664" s="22" t="s">
        <v>30</v>
      </c>
      <c r="K664" s="22">
        <v>2001</v>
      </c>
      <c r="L664" s="22">
        <v>24</v>
      </c>
      <c r="M664" s="22" t="s">
        <v>30</v>
      </c>
      <c r="N664" s="22" t="s">
        <v>30</v>
      </c>
      <c r="O664" s="22" t="s">
        <v>30</v>
      </c>
      <c r="P664" s="22">
        <v>600</v>
      </c>
      <c r="Q664" s="22">
        <v>70</v>
      </c>
      <c r="R664" s="22" t="s">
        <v>2823</v>
      </c>
      <c r="S664" s="14">
        <f t="shared" si="10"/>
        <v>2041</v>
      </c>
    </row>
    <row r="665" spans="1:19" ht="14.5" hidden="1" x14ac:dyDescent="0.35">
      <c r="A665" s="22" t="s">
        <v>7275</v>
      </c>
      <c r="B665" s="22" t="str">
        <f>INDEX('Plant data'!D:D,MATCH($A665,'Plant data'!$A:$A,0))</f>
        <v>San Zeno Naviglio</v>
      </c>
      <c r="C665" s="22" t="str">
        <f>INDEX('Plant data'!E:E,MATCH($A665,'Plant data'!$A:$A,0))</f>
        <v>Province of Brescia</v>
      </c>
      <c r="D665" s="22" t="str">
        <f>INDEX('Plant data'!F:F,MATCH($A665,'Plant data'!$A:$A,0))</f>
        <v>Italy</v>
      </c>
      <c r="E665" s="22" t="s">
        <v>9537</v>
      </c>
      <c r="F665" s="22" t="s">
        <v>8855</v>
      </c>
      <c r="G665" s="24" t="s">
        <v>7278</v>
      </c>
      <c r="H665" s="22" t="s">
        <v>29</v>
      </c>
      <c r="I665" s="22" t="s">
        <v>30</v>
      </c>
      <c r="J665" s="22" t="s">
        <v>30</v>
      </c>
      <c r="K665" s="22">
        <v>2004</v>
      </c>
      <c r="L665" s="22">
        <v>21</v>
      </c>
      <c r="M665" s="22" t="s">
        <v>30</v>
      </c>
      <c r="N665" s="22" t="s">
        <v>30</v>
      </c>
      <c r="O665" s="22" t="s">
        <v>30</v>
      </c>
      <c r="P665" s="22">
        <v>950</v>
      </c>
      <c r="Q665" s="22">
        <v>90</v>
      </c>
      <c r="R665" s="22" t="s">
        <v>2823</v>
      </c>
      <c r="S665" s="14">
        <f t="shared" si="10"/>
        <v>2044</v>
      </c>
    </row>
    <row r="666" spans="1:19" ht="14.5" hidden="1" x14ac:dyDescent="0.35">
      <c r="A666" s="22" t="s">
        <v>7326</v>
      </c>
      <c r="B666" s="22" t="str">
        <f>INDEX('Plant data'!D:D,MATCH($A666,'Plant data'!$A:$A,0))</f>
        <v>Caronno Pertusella</v>
      </c>
      <c r="C666" s="22" t="str">
        <f>INDEX('Plant data'!E:E,MATCH($A666,'Plant data'!$A:$A,0))</f>
        <v>Province of Varese</v>
      </c>
      <c r="D666" s="22" t="str">
        <f>INDEX('Plant data'!F:F,MATCH($A666,'Plant data'!$A:$A,0))</f>
        <v>Italy</v>
      </c>
      <c r="E666" s="22" t="s">
        <v>9538</v>
      </c>
      <c r="F666" s="22" t="s">
        <v>8855</v>
      </c>
      <c r="G666" s="24" t="s">
        <v>7329</v>
      </c>
      <c r="H666" s="22" t="s">
        <v>29</v>
      </c>
      <c r="I666" s="22" t="s">
        <v>30</v>
      </c>
      <c r="J666" s="22" t="s">
        <v>30</v>
      </c>
      <c r="K666" s="22" t="s">
        <v>30</v>
      </c>
      <c r="L666" s="22" t="s">
        <v>30</v>
      </c>
      <c r="M666" s="22" t="s">
        <v>30</v>
      </c>
      <c r="N666" s="22" t="s">
        <v>30</v>
      </c>
      <c r="O666" s="22" t="s">
        <v>30</v>
      </c>
      <c r="P666" s="22">
        <v>780</v>
      </c>
      <c r="Q666" s="22">
        <v>85</v>
      </c>
      <c r="R666" s="22" t="s">
        <v>2823</v>
      </c>
      <c r="S666" s="14" t="str">
        <f t="shared" si="10"/>
        <v/>
      </c>
    </row>
    <row r="667" spans="1:19" ht="14.5" hidden="1" x14ac:dyDescent="0.35">
      <c r="A667" s="22" t="s">
        <v>7330</v>
      </c>
      <c r="B667" s="22" t="str">
        <f>INDEX('Plant data'!D:D,MATCH($A667,'Plant data'!$A:$A,0))</f>
        <v>Lesegno</v>
      </c>
      <c r="C667" s="22" t="str">
        <f>INDEX('Plant data'!E:E,MATCH($A667,'Plant data'!$A:$A,0))</f>
        <v>Province of Cuneo</v>
      </c>
      <c r="D667" s="22" t="str">
        <f>INDEX('Plant data'!F:F,MATCH($A667,'Plant data'!$A:$A,0))</f>
        <v>Italy</v>
      </c>
      <c r="E667" s="22" t="s">
        <v>9539</v>
      </c>
      <c r="F667" s="22" t="s">
        <v>8855</v>
      </c>
      <c r="G667" s="24" t="s">
        <v>7332</v>
      </c>
      <c r="H667" s="22" t="s">
        <v>29</v>
      </c>
      <c r="I667" s="22" t="s">
        <v>30</v>
      </c>
      <c r="J667" s="22" t="s">
        <v>30</v>
      </c>
      <c r="K667" s="22" t="s">
        <v>30</v>
      </c>
      <c r="L667" s="22" t="s">
        <v>30</v>
      </c>
      <c r="M667" s="22" t="s">
        <v>30</v>
      </c>
      <c r="N667" s="22" t="s">
        <v>30</v>
      </c>
      <c r="O667" s="22" t="s">
        <v>30</v>
      </c>
      <c r="P667" s="22">
        <v>600</v>
      </c>
      <c r="Q667" s="22">
        <v>95</v>
      </c>
      <c r="R667" s="22" t="s">
        <v>2823</v>
      </c>
      <c r="S667" s="14" t="str">
        <f t="shared" si="10"/>
        <v/>
      </c>
    </row>
    <row r="668" spans="1:19" ht="14.5" hidden="1" x14ac:dyDescent="0.35">
      <c r="A668" s="22" t="s">
        <v>7338</v>
      </c>
      <c r="B668" s="22" t="str">
        <f>INDEX('Plant data'!D:D,MATCH($A668,'Plant data'!$A:$A,0))</f>
        <v>Chita</v>
      </c>
      <c r="C668" s="22" t="str">
        <f>INDEX('Plant data'!E:E,MATCH($A668,'Plant data'!$A:$A,0))</f>
        <v>Chūbu</v>
      </c>
      <c r="D668" s="22" t="str">
        <f>INDEX('Plant data'!F:F,MATCH($A668,'Plant data'!$A:$A,0))</f>
        <v>Japan</v>
      </c>
      <c r="E668" s="22" t="s">
        <v>9540</v>
      </c>
      <c r="F668" s="22" t="s">
        <v>8858</v>
      </c>
      <c r="G668" s="24" t="s">
        <v>7341</v>
      </c>
      <c r="H668" s="22" t="s">
        <v>29</v>
      </c>
      <c r="I668" s="22" t="s">
        <v>30</v>
      </c>
      <c r="J668" s="22" t="s">
        <v>30</v>
      </c>
      <c r="K668" s="22">
        <v>1970</v>
      </c>
      <c r="L668" s="22">
        <v>55</v>
      </c>
      <c r="M668" s="22" t="s">
        <v>30</v>
      </c>
      <c r="N668" s="22" t="s">
        <v>30</v>
      </c>
      <c r="O668" s="22" t="s">
        <v>30</v>
      </c>
      <c r="P668" s="22">
        <v>698</v>
      </c>
      <c r="Q668" s="22">
        <v>50</v>
      </c>
      <c r="R668" s="22" t="s">
        <v>2823</v>
      </c>
      <c r="S668" s="14">
        <f t="shared" si="10"/>
        <v>2010</v>
      </c>
    </row>
    <row r="669" spans="1:19" ht="14.5" hidden="1" x14ac:dyDescent="0.35">
      <c r="A669" s="22" t="s">
        <v>7338</v>
      </c>
      <c r="B669" s="22" t="str">
        <f>INDEX('Plant data'!D:D,MATCH($A669,'Plant data'!$A:$A,0))</f>
        <v>Chita</v>
      </c>
      <c r="C669" s="22" t="str">
        <f>INDEX('Plant data'!E:E,MATCH($A669,'Plant data'!$A:$A,0))</f>
        <v>Chūbu</v>
      </c>
      <c r="D669" s="22" t="str">
        <f>INDEX('Plant data'!F:F,MATCH($A669,'Plant data'!$A:$A,0))</f>
        <v>Japan</v>
      </c>
      <c r="E669" s="22" t="s">
        <v>9541</v>
      </c>
      <c r="F669" s="22" t="s">
        <v>8860</v>
      </c>
      <c r="G669" s="24" t="s">
        <v>7341</v>
      </c>
      <c r="H669" s="22" t="s">
        <v>29</v>
      </c>
      <c r="I669" s="22" t="s">
        <v>30</v>
      </c>
      <c r="J669" s="22" t="s">
        <v>30</v>
      </c>
      <c r="K669" s="22">
        <v>1982</v>
      </c>
      <c r="L669" s="22">
        <v>43</v>
      </c>
      <c r="M669" s="22" t="s">
        <v>30</v>
      </c>
      <c r="N669" s="22" t="s">
        <v>30</v>
      </c>
      <c r="O669" s="22" t="s">
        <v>30</v>
      </c>
      <c r="P669" s="22">
        <v>797</v>
      </c>
      <c r="Q669" s="22">
        <v>80</v>
      </c>
      <c r="R669" s="22" t="s">
        <v>2823</v>
      </c>
      <c r="S669" s="14">
        <f t="shared" si="10"/>
        <v>2022</v>
      </c>
    </row>
    <row r="670" spans="1:19" ht="14.5" hidden="1" x14ac:dyDescent="0.35">
      <c r="A670" s="22" t="s">
        <v>7346</v>
      </c>
      <c r="B670" s="22" t="str">
        <f>INDEX('Plant data'!D:D,MATCH($A670,'Plant data'!$A:$A,0))</f>
        <v>Tokai</v>
      </c>
      <c r="C670" s="22" t="str">
        <f>INDEX('Plant data'!E:E,MATCH($A670,'Plant data'!$A:$A,0))</f>
        <v>Aichi</v>
      </c>
      <c r="D670" s="22" t="str">
        <f>INDEX('Plant data'!F:F,MATCH($A670,'Plant data'!$A:$A,0))</f>
        <v>Japan</v>
      </c>
      <c r="E670" s="22" t="s">
        <v>9542</v>
      </c>
      <c r="F670" s="22" t="s">
        <v>8855</v>
      </c>
      <c r="G670" s="24" t="s">
        <v>7349</v>
      </c>
      <c r="H670" s="22" t="s">
        <v>29</v>
      </c>
      <c r="I670" s="22" t="s">
        <v>30</v>
      </c>
      <c r="J670" s="22" t="s">
        <v>30</v>
      </c>
      <c r="K670" s="22">
        <v>2013</v>
      </c>
      <c r="L670" s="22">
        <v>12</v>
      </c>
      <c r="M670" s="22" t="s">
        <v>30</v>
      </c>
      <c r="N670" s="22" t="s">
        <v>30</v>
      </c>
      <c r="O670" s="22" t="s">
        <v>30</v>
      </c>
      <c r="P670" s="22">
        <v>1500</v>
      </c>
      <c r="Q670" s="22">
        <v>150</v>
      </c>
      <c r="R670" s="22" t="s">
        <v>2823</v>
      </c>
      <c r="S670" s="14">
        <f t="shared" si="10"/>
        <v>2053</v>
      </c>
    </row>
    <row r="671" spans="1:19" ht="14.5" hidden="1" x14ac:dyDescent="0.35">
      <c r="A671" s="22" t="s">
        <v>7368</v>
      </c>
      <c r="B671" s="22" t="str">
        <f>INDEX('Plant data'!D:D,MATCH($A671,'Plant data'!$A:$A,0))</f>
        <v>Kurashiki</v>
      </c>
      <c r="C671" s="22" t="str">
        <f>INDEX('Plant data'!E:E,MATCH($A671,'Plant data'!$A:$A,0))</f>
        <v>Okayama</v>
      </c>
      <c r="D671" s="22" t="str">
        <f>INDEX('Plant data'!F:F,MATCH($A671,'Plant data'!$A:$A,0))</f>
        <v>Japan</v>
      </c>
      <c r="E671" s="22" t="s">
        <v>9543</v>
      </c>
      <c r="F671" s="22" t="s">
        <v>8855</v>
      </c>
      <c r="G671" s="24" t="s">
        <v>7370</v>
      </c>
      <c r="H671" s="22" t="s">
        <v>29</v>
      </c>
      <c r="I671" s="22" t="s">
        <v>30</v>
      </c>
      <c r="J671" s="22" t="s">
        <v>30</v>
      </c>
      <c r="K671" s="22" t="s">
        <v>30</v>
      </c>
      <c r="L671" s="22" t="s">
        <v>30</v>
      </c>
      <c r="M671" s="22" t="s">
        <v>30</v>
      </c>
      <c r="N671" s="22" t="s">
        <v>30</v>
      </c>
      <c r="O671" s="22" t="s">
        <v>30</v>
      </c>
      <c r="P671" s="22">
        <v>600</v>
      </c>
      <c r="Q671" s="22">
        <v>100</v>
      </c>
      <c r="R671" s="22" t="s">
        <v>2823</v>
      </c>
      <c r="S671" s="14" t="str">
        <f t="shared" si="10"/>
        <v/>
      </c>
    </row>
    <row r="672" spans="1:19" ht="14.5" hidden="1" x14ac:dyDescent="0.35">
      <c r="A672" s="22" t="s">
        <v>2125</v>
      </c>
      <c r="B672" s="22" t="str">
        <f>INDEX('Plant data'!D:D,MATCH($A672,'Plant data'!$A:$A,0))</f>
        <v>Chuo</v>
      </c>
      <c r="C672" s="22" t="str">
        <f>INDEX('Plant data'!E:E,MATCH($A672,'Plant data'!$A:$A,0))</f>
        <v>Chiba</v>
      </c>
      <c r="D672" s="22" t="str">
        <f>INDEX('Plant data'!F:F,MATCH($A672,'Plant data'!$A:$A,0))</f>
        <v>Japan</v>
      </c>
      <c r="E672" s="22" t="s">
        <v>9544</v>
      </c>
      <c r="F672" s="22" t="s">
        <v>8855</v>
      </c>
      <c r="G672" s="24" t="s">
        <v>2127</v>
      </c>
      <c r="H672" s="22" t="s">
        <v>29</v>
      </c>
      <c r="I672" s="22" t="s">
        <v>30</v>
      </c>
      <c r="J672" s="22">
        <v>2023</v>
      </c>
      <c r="K672" s="22">
        <v>2025</v>
      </c>
      <c r="L672" s="22">
        <v>0</v>
      </c>
      <c r="M672" s="22" t="s">
        <v>30</v>
      </c>
      <c r="N672" s="22" t="s">
        <v>30</v>
      </c>
      <c r="O672" s="22" t="s">
        <v>30</v>
      </c>
      <c r="P672" s="22">
        <v>115</v>
      </c>
      <c r="Q672" s="22">
        <v>10</v>
      </c>
      <c r="R672" s="22" t="s">
        <v>30</v>
      </c>
      <c r="S672" s="14">
        <f t="shared" si="10"/>
        <v>2065</v>
      </c>
    </row>
    <row r="673" spans="1:19" ht="14.5" hidden="1" x14ac:dyDescent="0.35">
      <c r="A673" s="22" t="s">
        <v>2125</v>
      </c>
      <c r="B673" s="22" t="str">
        <f>INDEX('Plant data'!D:D,MATCH($A673,'Plant data'!$A:$A,0))</f>
        <v>Chuo</v>
      </c>
      <c r="C673" s="22" t="str">
        <f>INDEX('Plant data'!E:E,MATCH($A673,'Plant data'!$A:$A,0))</f>
        <v>Chiba</v>
      </c>
      <c r="D673" s="22" t="str">
        <f>INDEX('Plant data'!F:F,MATCH($A673,'Plant data'!$A:$A,0))</f>
        <v>Japan</v>
      </c>
      <c r="E673" s="22" t="s">
        <v>9545</v>
      </c>
      <c r="F673" s="22" t="s">
        <v>8871</v>
      </c>
      <c r="G673" s="24" t="s">
        <v>2127</v>
      </c>
      <c r="H673" s="22" t="s">
        <v>313</v>
      </c>
      <c r="I673" s="27">
        <v>45054</v>
      </c>
      <c r="J673" s="22" t="s">
        <v>30</v>
      </c>
      <c r="K673" s="22">
        <v>2025</v>
      </c>
      <c r="L673" s="22">
        <v>0</v>
      </c>
      <c r="M673" s="22" t="s">
        <v>30</v>
      </c>
      <c r="N673" s="22" t="s">
        <v>30</v>
      </c>
      <c r="O673" s="22" t="s">
        <v>30</v>
      </c>
      <c r="P673" s="22">
        <v>300</v>
      </c>
      <c r="Q673" s="22" t="s">
        <v>30</v>
      </c>
      <c r="R673" s="22" t="s">
        <v>2823</v>
      </c>
      <c r="S673" s="14">
        <f t="shared" si="10"/>
        <v>2065</v>
      </c>
    </row>
    <row r="674" spans="1:19" ht="14.5" hidden="1" x14ac:dyDescent="0.35">
      <c r="A674" s="22" t="s">
        <v>2129</v>
      </c>
      <c r="B674" s="22" t="str">
        <f>INDEX('Plant data'!D:D,MATCH($A674,'Plant data'!$A:$A,0))</f>
        <v>Kurashiki</v>
      </c>
      <c r="C674" s="22" t="str">
        <f>INDEX('Plant data'!E:E,MATCH($A674,'Plant data'!$A:$A,0))</f>
        <v>Okayama</v>
      </c>
      <c r="D674" s="22" t="str">
        <f>INDEX('Plant data'!F:F,MATCH($A674,'Plant data'!$A:$A,0))</f>
        <v>Japan</v>
      </c>
      <c r="E674" s="22" t="s">
        <v>9546</v>
      </c>
      <c r="F674" s="22" t="s">
        <v>8855</v>
      </c>
      <c r="G674" s="24" t="s">
        <v>2131</v>
      </c>
      <c r="H674" s="22" t="s">
        <v>313</v>
      </c>
      <c r="I674" s="27">
        <v>45240</v>
      </c>
      <c r="J674" s="22" t="s">
        <v>30</v>
      </c>
      <c r="K674" s="22">
        <v>2028</v>
      </c>
      <c r="L674" s="22"/>
      <c r="M674" s="22" t="s">
        <v>30</v>
      </c>
      <c r="N674" s="22" t="s">
        <v>30</v>
      </c>
      <c r="O674" s="22" t="s">
        <v>30</v>
      </c>
      <c r="P674" s="22">
        <v>2000</v>
      </c>
      <c r="Q674" s="22">
        <v>300</v>
      </c>
      <c r="R674" s="22" t="s">
        <v>30</v>
      </c>
      <c r="S674" s="14">
        <f t="shared" si="10"/>
        <v>2068</v>
      </c>
    </row>
    <row r="675" spans="1:19" ht="14.5" hidden="1" x14ac:dyDescent="0.35">
      <c r="A675" s="22" t="s">
        <v>2139</v>
      </c>
      <c r="B675" s="22" t="str">
        <f>INDEX('Plant data'!D:D,MATCH($A675,'Plant data'!$A:$A,0))</f>
        <v>Kawasaki</v>
      </c>
      <c r="C675" s="22" t="str">
        <f>INDEX('Plant data'!E:E,MATCH($A675,'Plant data'!$A:$A,0))</f>
        <v>Kantō</v>
      </c>
      <c r="D675" s="22" t="str">
        <f>INDEX('Plant data'!F:F,MATCH($A675,'Plant data'!$A:$A,0))</f>
        <v>Japan</v>
      </c>
      <c r="E675" s="22" t="s">
        <v>9547</v>
      </c>
      <c r="F675" s="22" t="s">
        <v>8858</v>
      </c>
      <c r="G675" s="24" t="s">
        <v>2141</v>
      </c>
      <c r="H675" s="22" t="s">
        <v>190</v>
      </c>
      <c r="I675" s="22" t="s">
        <v>30</v>
      </c>
      <c r="J675" s="22" t="s">
        <v>30</v>
      </c>
      <c r="K675" s="22">
        <v>1979</v>
      </c>
      <c r="L675" s="22">
        <v>44.67</v>
      </c>
      <c r="M675" s="27">
        <v>44144</v>
      </c>
      <c r="N675" s="22" t="s">
        <v>30</v>
      </c>
      <c r="O675" s="26">
        <v>45170</v>
      </c>
      <c r="P675" s="22">
        <v>575</v>
      </c>
      <c r="Q675" s="22">
        <v>50</v>
      </c>
      <c r="R675" s="22" t="s">
        <v>30</v>
      </c>
      <c r="S675" s="14">
        <f t="shared" si="10"/>
        <v>2019</v>
      </c>
    </row>
    <row r="676" spans="1:19" ht="14.5" hidden="1" x14ac:dyDescent="0.35">
      <c r="A676" s="22" t="s">
        <v>7376</v>
      </c>
      <c r="B676" s="22" t="str">
        <f>INDEX('Plant data'!D:D,MATCH($A676,'Plant data'!$A:$A,0))</f>
        <v>Sendai</v>
      </c>
      <c r="C676" s="22" t="str">
        <f>INDEX('Plant data'!E:E,MATCH($A676,'Plant data'!$A:$A,0))</f>
        <v>Miyagi</v>
      </c>
      <c r="D676" s="22" t="str">
        <f>INDEX('Plant data'!F:F,MATCH($A676,'Plant data'!$A:$A,0))</f>
        <v>Japan</v>
      </c>
      <c r="E676" s="22" t="s">
        <v>9548</v>
      </c>
      <c r="F676" s="22" t="s">
        <v>8855</v>
      </c>
      <c r="G676" s="24" t="s">
        <v>7378</v>
      </c>
      <c r="H676" s="22" t="s">
        <v>29</v>
      </c>
      <c r="I676" s="22" t="s">
        <v>30</v>
      </c>
      <c r="J676" s="22" t="s">
        <v>30</v>
      </c>
      <c r="K676" s="22">
        <v>2008</v>
      </c>
      <c r="L676" s="22">
        <v>17</v>
      </c>
      <c r="M676" s="22" t="s">
        <v>30</v>
      </c>
      <c r="N676" s="22" t="s">
        <v>30</v>
      </c>
      <c r="O676" s="22" t="s">
        <v>30</v>
      </c>
      <c r="P676" s="22">
        <v>852</v>
      </c>
      <c r="Q676" s="22">
        <v>130</v>
      </c>
      <c r="R676" s="22" t="s">
        <v>30</v>
      </c>
      <c r="S676" s="14">
        <f t="shared" si="10"/>
        <v>2048</v>
      </c>
    </row>
    <row r="677" spans="1:19" ht="14.5" hidden="1" x14ac:dyDescent="0.35">
      <c r="A677" s="22" t="s">
        <v>7361</v>
      </c>
      <c r="B677" s="22" t="str">
        <f>INDEX('Plant data'!D:D,MATCH($A677,'Plant data'!$A:$A,0))</f>
        <v>Himeji</v>
      </c>
      <c r="C677" s="22" t="str">
        <f>INDEX('Plant data'!E:E,MATCH($A677,'Plant data'!$A:$A,0))</f>
        <v>Hyogo</v>
      </c>
      <c r="D677" s="22" t="str">
        <f>INDEX('Plant data'!F:F,MATCH($A677,'Plant data'!$A:$A,0))</f>
        <v>Japan</v>
      </c>
      <c r="E677" s="22" t="s">
        <v>9549</v>
      </c>
      <c r="F677" s="22" t="s">
        <v>8855</v>
      </c>
      <c r="G677" s="24" t="s">
        <v>7364</v>
      </c>
      <c r="H677" s="22" t="s">
        <v>29</v>
      </c>
      <c r="I677" s="22" t="s">
        <v>30</v>
      </c>
      <c r="J677" s="22" t="s">
        <v>30</v>
      </c>
      <c r="K677" s="22">
        <v>2005</v>
      </c>
      <c r="L677" s="22">
        <v>20</v>
      </c>
      <c r="M677" s="22" t="s">
        <v>30</v>
      </c>
      <c r="N677" s="22" t="s">
        <v>30</v>
      </c>
      <c r="O677" s="22" t="s">
        <v>30</v>
      </c>
      <c r="P677" s="22">
        <v>900</v>
      </c>
      <c r="Q677" s="22">
        <v>150</v>
      </c>
      <c r="R677" s="22" t="s">
        <v>2823</v>
      </c>
      <c r="S677" s="14">
        <f t="shared" si="10"/>
        <v>2045</v>
      </c>
    </row>
    <row r="678" spans="1:19" ht="14.5" hidden="1" x14ac:dyDescent="0.35">
      <c r="A678" s="22" t="s">
        <v>7365</v>
      </c>
      <c r="B678" s="22" t="str">
        <f>INDEX('Plant data'!D:D,MATCH($A678,'Plant data'!$A:$A,0))</f>
        <v>Kamisu</v>
      </c>
      <c r="C678" s="22" t="str">
        <f>INDEX('Plant data'!E:E,MATCH($A678,'Plant data'!$A:$A,0))</f>
        <v>Ibaraki</v>
      </c>
      <c r="D678" s="22" t="str">
        <f>INDEX('Plant data'!F:F,MATCH($A678,'Plant data'!$A:$A,0))</f>
        <v>Japan</v>
      </c>
      <c r="E678" s="22" t="s">
        <v>9550</v>
      </c>
      <c r="F678" s="22" t="s">
        <v>8855</v>
      </c>
      <c r="G678" s="24" t="s">
        <v>7367</v>
      </c>
      <c r="H678" s="22" t="s">
        <v>29</v>
      </c>
      <c r="I678" s="22" t="s">
        <v>30</v>
      </c>
      <c r="J678" s="22" t="s">
        <v>30</v>
      </c>
      <c r="K678" s="22" t="s">
        <v>30</v>
      </c>
      <c r="L678" s="22" t="s">
        <v>30</v>
      </c>
      <c r="M678" s="22" t="s">
        <v>30</v>
      </c>
      <c r="N678" s="22" t="s">
        <v>30</v>
      </c>
      <c r="O678" s="22" t="s">
        <v>30</v>
      </c>
      <c r="P678" s="22">
        <v>720</v>
      </c>
      <c r="Q678" s="22">
        <v>150</v>
      </c>
      <c r="R678" s="22" t="s">
        <v>2823</v>
      </c>
      <c r="S678" s="14" t="str">
        <f t="shared" si="10"/>
        <v/>
      </c>
    </row>
    <row r="679" spans="1:19" ht="14.5" hidden="1" x14ac:dyDescent="0.35">
      <c r="A679" s="22" t="s">
        <v>2142</v>
      </c>
      <c r="B679" s="22" t="str">
        <f>INDEX('Plant data'!D:D,MATCH($A679,'Plant data'!$A:$A,0))</f>
        <v>Kakogawa</v>
      </c>
      <c r="C679" s="22" t="str">
        <f>INDEX('Plant data'!E:E,MATCH($A679,'Plant data'!$A:$A,0))</f>
        <v>Hyogo</v>
      </c>
      <c r="D679" s="22" t="str">
        <f>INDEX('Plant data'!F:F,MATCH($A679,'Plant data'!$A:$A,0))</f>
        <v>Japan</v>
      </c>
      <c r="E679" s="22" t="s">
        <v>9551</v>
      </c>
      <c r="F679" s="22" t="s">
        <v>8855</v>
      </c>
      <c r="G679" s="24" t="s">
        <v>2144</v>
      </c>
      <c r="H679" s="22" t="s">
        <v>313</v>
      </c>
      <c r="I679" s="22">
        <v>2024</v>
      </c>
      <c r="J679" s="22" t="s">
        <v>30</v>
      </c>
      <c r="K679" s="22">
        <v>2030</v>
      </c>
      <c r="L679" s="22"/>
      <c r="M679" s="22" t="s">
        <v>30</v>
      </c>
      <c r="N679" s="22" t="s">
        <v>30</v>
      </c>
      <c r="O679" s="22" t="s">
        <v>30</v>
      </c>
      <c r="P679" s="22" t="s">
        <v>2841</v>
      </c>
      <c r="Q679" s="22" t="s">
        <v>30</v>
      </c>
      <c r="R679" s="25" t="s">
        <v>30</v>
      </c>
      <c r="S679" s="14">
        <f t="shared" si="10"/>
        <v>2070</v>
      </c>
    </row>
    <row r="680" spans="1:19" ht="14.5" hidden="1" x14ac:dyDescent="0.35">
      <c r="A680" s="22" t="s">
        <v>3266</v>
      </c>
      <c r="B680" s="22" t="str">
        <f>INDEX('Plant data'!D:D,MATCH($A680,'Plant data'!$A:$A,0))</f>
        <v>Himeji</v>
      </c>
      <c r="C680" s="22" t="str">
        <f>INDEX('Plant data'!E:E,MATCH($A680,'Plant data'!$A:$A,0))</f>
        <v>Hyogo</v>
      </c>
      <c r="D680" s="22" t="str">
        <f>INDEX('Plant data'!F:F,MATCH($A680,'Plant data'!$A:$A,0))</f>
        <v>Japan</v>
      </c>
      <c r="E680" s="22" t="s">
        <v>9552</v>
      </c>
      <c r="F680" s="22" t="s">
        <v>8855</v>
      </c>
      <c r="G680" s="24" t="s">
        <v>3268</v>
      </c>
      <c r="H680" s="22" t="s">
        <v>29</v>
      </c>
      <c r="I680" s="28">
        <v>43770</v>
      </c>
      <c r="J680" s="26">
        <v>44713</v>
      </c>
      <c r="K680" s="22">
        <v>2022</v>
      </c>
      <c r="L680" s="22">
        <v>3</v>
      </c>
      <c r="M680" s="22" t="s">
        <v>30</v>
      </c>
      <c r="N680" s="22" t="s">
        <v>30</v>
      </c>
      <c r="O680" s="22" t="s">
        <v>30</v>
      </c>
      <c r="P680" s="22">
        <v>720</v>
      </c>
      <c r="Q680" s="22">
        <v>110</v>
      </c>
      <c r="R680" s="22" t="s">
        <v>2823</v>
      </c>
      <c r="S680" s="14">
        <f t="shared" si="10"/>
        <v>2062</v>
      </c>
    </row>
    <row r="681" spans="1:19" ht="14.5" hidden="1" x14ac:dyDescent="0.35">
      <c r="A681" s="22" t="s">
        <v>3266</v>
      </c>
      <c r="B681" s="22" t="str">
        <f>INDEX('Plant data'!D:D,MATCH($A681,'Plant data'!$A:$A,0))</f>
        <v>Himeji</v>
      </c>
      <c r="C681" s="22" t="str">
        <f>INDEX('Plant data'!E:E,MATCH($A681,'Plant data'!$A:$A,0))</f>
        <v>Hyogo</v>
      </c>
      <c r="D681" s="22" t="str">
        <f>INDEX('Plant data'!F:F,MATCH($A681,'Plant data'!$A:$A,0))</f>
        <v>Japan</v>
      </c>
      <c r="E681" s="22" t="s">
        <v>9553</v>
      </c>
      <c r="F681" s="22" t="s">
        <v>8871</v>
      </c>
      <c r="G681" s="24" t="s">
        <v>3268</v>
      </c>
      <c r="H681" s="22" t="s">
        <v>313</v>
      </c>
      <c r="I681" s="27">
        <v>45057</v>
      </c>
      <c r="J681" s="22" t="s">
        <v>30</v>
      </c>
      <c r="K681" s="22" t="s">
        <v>30</v>
      </c>
      <c r="L681" s="22" t="s">
        <v>30</v>
      </c>
      <c r="M681" s="22" t="s">
        <v>30</v>
      </c>
      <c r="N681" s="22" t="s">
        <v>30</v>
      </c>
      <c r="O681" s="22" t="s">
        <v>30</v>
      </c>
      <c r="P681" s="22">
        <v>500</v>
      </c>
      <c r="Q681" s="22" t="s">
        <v>30</v>
      </c>
      <c r="R681" s="22" t="s">
        <v>30</v>
      </c>
      <c r="S681" s="14" t="str">
        <f t="shared" si="10"/>
        <v/>
      </c>
    </row>
    <row r="682" spans="1:19" ht="14.5" hidden="1" x14ac:dyDescent="0.35">
      <c r="A682" s="22" t="s">
        <v>2159</v>
      </c>
      <c r="B682" s="22" t="str">
        <f>INDEX('Plant data'!D:D,MATCH($A682,'Plant data'!$A:$A,0))</f>
        <v>Muroran</v>
      </c>
      <c r="C682" s="22" t="str">
        <f>INDEX('Plant data'!E:E,MATCH($A682,'Plant data'!$A:$A,0))</f>
        <v>Hokkaidō</v>
      </c>
      <c r="D682" s="22" t="str">
        <f>INDEX('Plant data'!F:F,MATCH($A682,'Plant data'!$A:$A,0))</f>
        <v>Japan</v>
      </c>
      <c r="E682" s="22" t="s">
        <v>9554</v>
      </c>
      <c r="F682" s="22" t="s">
        <v>8858</v>
      </c>
      <c r="G682" s="24" t="s">
        <v>2161</v>
      </c>
      <c r="H682" s="22" t="s">
        <v>29</v>
      </c>
      <c r="I682" s="22" t="s">
        <v>30</v>
      </c>
      <c r="J682" s="22" t="s">
        <v>30</v>
      </c>
      <c r="K682" s="22" t="s">
        <v>30</v>
      </c>
      <c r="L682" s="22" t="s">
        <v>30</v>
      </c>
      <c r="M682" s="22" t="s">
        <v>30</v>
      </c>
      <c r="N682" s="22" t="s">
        <v>30</v>
      </c>
      <c r="O682" s="22" t="s">
        <v>30</v>
      </c>
      <c r="P682" s="22">
        <v>700</v>
      </c>
      <c r="Q682" s="22">
        <v>100</v>
      </c>
      <c r="R682" s="22" t="s">
        <v>2823</v>
      </c>
      <c r="S682" s="14" t="str">
        <f t="shared" si="10"/>
        <v/>
      </c>
    </row>
    <row r="683" spans="1:19" ht="14.5" hidden="1" x14ac:dyDescent="0.35">
      <c r="A683" s="22" t="s">
        <v>2170</v>
      </c>
      <c r="B683" s="22" t="str">
        <f>INDEX('Plant data'!D:D,MATCH($A683,'Plant data'!$A:$A,0))</f>
        <v>Kitakyushu</v>
      </c>
      <c r="C683" s="22" t="str">
        <f>INDEX('Plant data'!E:E,MATCH($A683,'Plant data'!$A:$A,0))</f>
        <v>Fukuoka</v>
      </c>
      <c r="D683" s="22" t="str">
        <f>INDEX('Plant data'!F:F,MATCH($A683,'Plant data'!$A:$A,0))</f>
        <v>Japan</v>
      </c>
      <c r="E683" s="22" t="s">
        <v>9555</v>
      </c>
      <c r="F683" s="22" t="s">
        <v>8855</v>
      </c>
      <c r="G683" s="24" t="s">
        <v>2172</v>
      </c>
      <c r="H683" s="22" t="s">
        <v>313</v>
      </c>
      <c r="I683" s="27">
        <v>45576</v>
      </c>
      <c r="J683" s="22" t="s">
        <v>30</v>
      </c>
      <c r="K683" s="22" t="s">
        <v>30</v>
      </c>
      <c r="L683" s="22" t="s">
        <v>30</v>
      </c>
      <c r="M683" s="22" t="s">
        <v>30</v>
      </c>
      <c r="N683" s="22" t="s">
        <v>30</v>
      </c>
      <c r="O683" s="22" t="s">
        <v>30</v>
      </c>
      <c r="P683" s="22">
        <v>2000</v>
      </c>
      <c r="Q683" s="22" t="s">
        <v>30</v>
      </c>
      <c r="R683" s="22" t="s">
        <v>30</v>
      </c>
      <c r="S683" s="14" t="str">
        <f t="shared" si="10"/>
        <v/>
      </c>
    </row>
    <row r="684" spans="1:19" ht="14.5" hidden="1" x14ac:dyDescent="0.35">
      <c r="A684" s="22" t="s">
        <v>2180</v>
      </c>
      <c r="B684" s="22" t="str">
        <f>INDEX('Plant data'!D:D,MATCH($A684,'Plant data'!$A:$A,0))</f>
        <v>Wakayama</v>
      </c>
      <c r="C684" s="22" t="str">
        <f>INDEX('Plant data'!E:E,MATCH($A684,'Plant data'!$A:$A,0))</f>
        <v>Kansai</v>
      </c>
      <c r="D684" s="22" t="str">
        <f>INDEX('Plant data'!F:F,MATCH($A684,'Plant data'!$A:$A,0))</f>
        <v>Japan</v>
      </c>
      <c r="E684" s="22" t="s">
        <v>9556</v>
      </c>
      <c r="F684" s="22" t="s">
        <v>8855</v>
      </c>
      <c r="G684" s="24" t="s">
        <v>2182</v>
      </c>
      <c r="H684" s="22" t="s">
        <v>29</v>
      </c>
      <c r="I684" s="22" t="s">
        <v>30</v>
      </c>
      <c r="J684" s="22" t="s">
        <v>30</v>
      </c>
      <c r="K684" s="22" t="s">
        <v>30</v>
      </c>
      <c r="L684" s="22" t="s">
        <v>30</v>
      </c>
      <c r="M684" s="22" t="s">
        <v>30</v>
      </c>
      <c r="N684" s="22" t="s">
        <v>30</v>
      </c>
      <c r="O684" s="22" t="s">
        <v>30</v>
      </c>
      <c r="P684" s="22">
        <v>283</v>
      </c>
      <c r="Q684" s="22">
        <v>80</v>
      </c>
      <c r="R684" s="22" t="s">
        <v>2823</v>
      </c>
      <c r="S684" s="14" t="str">
        <f t="shared" si="10"/>
        <v/>
      </c>
    </row>
    <row r="685" spans="1:19" ht="14.5" hidden="1" x14ac:dyDescent="0.35">
      <c r="A685" s="22" t="s">
        <v>7418</v>
      </c>
      <c r="B685" s="22" t="str">
        <f>INDEX('Plant data'!D:D,MATCH($A685,'Plant data'!$A:$A,0))</f>
        <v>Himeji</v>
      </c>
      <c r="C685" s="22" t="str">
        <f>INDEX('Plant data'!E:E,MATCH($A685,'Plant data'!$A:$A,0))</f>
        <v>Hyogo</v>
      </c>
      <c r="D685" s="22" t="str">
        <f>INDEX('Plant data'!F:F,MATCH($A685,'Plant data'!$A:$A,0))</f>
        <v>Japan</v>
      </c>
      <c r="E685" s="22" t="s">
        <v>9557</v>
      </c>
      <c r="F685" s="22" t="s">
        <v>8858</v>
      </c>
      <c r="G685" s="24" t="s">
        <v>7421</v>
      </c>
      <c r="H685" s="22" t="s">
        <v>29</v>
      </c>
      <c r="I685" s="22" t="s">
        <v>30</v>
      </c>
      <c r="J685" s="22" t="s">
        <v>30</v>
      </c>
      <c r="K685" s="22">
        <v>1973</v>
      </c>
      <c r="L685" s="22">
        <v>52</v>
      </c>
      <c r="M685" s="22" t="s">
        <v>30</v>
      </c>
      <c r="N685" s="22" t="s">
        <v>30</v>
      </c>
      <c r="O685" s="22" t="s">
        <v>30</v>
      </c>
      <c r="P685" s="22">
        <v>480</v>
      </c>
      <c r="Q685" s="22">
        <v>60</v>
      </c>
      <c r="R685" s="22" t="s">
        <v>2823</v>
      </c>
      <c r="S685" s="14">
        <f t="shared" si="10"/>
        <v>2013</v>
      </c>
    </row>
    <row r="686" spans="1:19" ht="14.5" hidden="1" x14ac:dyDescent="0.35">
      <c r="A686" s="22" t="s">
        <v>7418</v>
      </c>
      <c r="B686" s="22" t="str">
        <f>INDEX('Plant data'!D:D,MATCH($A686,'Plant data'!$A:$A,0))</f>
        <v>Himeji</v>
      </c>
      <c r="C686" s="22" t="str">
        <f>INDEX('Plant data'!E:E,MATCH($A686,'Plant data'!$A:$A,0))</f>
        <v>Hyogo</v>
      </c>
      <c r="D686" s="22" t="str">
        <f>INDEX('Plant data'!F:F,MATCH($A686,'Plant data'!$A:$A,0))</f>
        <v>Japan</v>
      </c>
      <c r="E686" s="22" t="s">
        <v>9558</v>
      </c>
      <c r="F686" s="22" t="s">
        <v>8860</v>
      </c>
      <c r="G686" s="24" t="s">
        <v>7421</v>
      </c>
      <c r="H686" s="22" t="s">
        <v>29</v>
      </c>
      <c r="I686" s="22" t="s">
        <v>30</v>
      </c>
      <c r="J686" s="22" t="s">
        <v>30</v>
      </c>
      <c r="K686" s="22">
        <v>1982</v>
      </c>
      <c r="L686" s="22">
        <v>43</v>
      </c>
      <c r="M686" s="22" t="s">
        <v>30</v>
      </c>
      <c r="N686" s="22" t="s">
        <v>30</v>
      </c>
      <c r="O686" s="22" t="s">
        <v>30</v>
      </c>
      <c r="P686" s="22">
        <v>1116</v>
      </c>
      <c r="Q686" s="22">
        <v>150</v>
      </c>
      <c r="R686" s="22" t="s">
        <v>2823</v>
      </c>
      <c r="S686" s="14">
        <f t="shared" si="10"/>
        <v>2022</v>
      </c>
    </row>
    <row r="687" spans="1:19" ht="14.5" hidden="1" x14ac:dyDescent="0.35">
      <c r="A687" s="22" t="s">
        <v>7440</v>
      </c>
      <c r="B687" s="22" t="str">
        <f>INDEX('Plant data'!D:D,MATCH($A687,'Plant data'!$A:$A,0))</f>
        <v>Kitakyushu</v>
      </c>
      <c r="C687" s="22" t="str">
        <f>INDEX('Plant data'!E:E,MATCH($A687,'Plant data'!$A:$A,0))</f>
        <v>Fukuoka</v>
      </c>
      <c r="D687" s="22" t="str">
        <f>INDEX('Plant data'!F:F,MATCH($A687,'Plant data'!$A:$A,0))</f>
        <v>Japan</v>
      </c>
      <c r="E687" s="22" t="s">
        <v>9559</v>
      </c>
      <c r="F687" s="22" t="s">
        <v>8858</v>
      </c>
      <c r="G687" s="24" t="s">
        <v>7443</v>
      </c>
      <c r="H687" s="22" t="s">
        <v>190</v>
      </c>
      <c r="I687" s="22" t="s">
        <v>30</v>
      </c>
      <c r="J687" s="22" t="s">
        <v>30</v>
      </c>
      <c r="K687" s="22">
        <v>1971</v>
      </c>
      <c r="L687" s="22">
        <v>54</v>
      </c>
      <c r="M687" s="22" t="s">
        <v>30</v>
      </c>
      <c r="N687" s="22" t="s">
        <v>30</v>
      </c>
      <c r="O687" s="22" t="s">
        <v>30</v>
      </c>
      <c r="P687" s="22">
        <v>261</v>
      </c>
      <c r="Q687" s="22">
        <v>50</v>
      </c>
      <c r="R687" s="22" t="s">
        <v>2823</v>
      </c>
      <c r="S687" s="14">
        <f t="shared" si="10"/>
        <v>2011</v>
      </c>
    </row>
    <row r="688" spans="1:19" ht="14.5" hidden="1" x14ac:dyDescent="0.35">
      <c r="A688" s="22" t="s">
        <v>7440</v>
      </c>
      <c r="B688" s="22" t="str">
        <f>INDEX('Plant data'!D:D,MATCH($A688,'Plant data'!$A:$A,0))</f>
        <v>Kitakyushu</v>
      </c>
      <c r="C688" s="22" t="str">
        <f>INDEX('Plant data'!E:E,MATCH($A688,'Plant data'!$A:$A,0))</f>
        <v>Fukuoka</v>
      </c>
      <c r="D688" s="22" t="str">
        <f>INDEX('Plant data'!F:F,MATCH($A688,'Plant data'!$A:$A,0))</f>
        <v>Japan</v>
      </c>
      <c r="E688" s="22" t="s">
        <v>9560</v>
      </c>
      <c r="F688" s="22" t="s">
        <v>8860</v>
      </c>
      <c r="G688" s="24" t="s">
        <v>7443</v>
      </c>
      <c r="H688" s="22" t="s">
        <v>190</v>
      </c>
      <c r="I688" s="22" t="s">
        <v>30</v>
      </c>
      <c r="J688" s="22" t="s">
        <v>30</v>
      </c>
      <c r="K688" s="22">
        <v>1971</v>
      </c>
      <c r="L688" s="22">
        <v>54</v>
      </c>
      <c r="M688" s="22" t="s">
        <v>30</v>
      </c>
      <c r="N688" s="22" t="s">
        <v>30</v>
      </c>
      <c r="O688" s="22" t="s">
        <v>30</v>
      </c>
      <c r="P688" s="22">
        <v>261</v>
      </c>
      <c r="Q688" s="22">
        <v>50</v>
      </c>
      <c r="R688" s="22" t="s">
        <v>2823</v>
      </c>
      <c r="S688" s="14">
        <f t="shared" si="10"/>
        <v>2011</v>
      </c>
    </row>
    <row r="689" spans="1:19" ht="14.5" hidden="1" x14ac:dyDescent="0.35">
      <c r="A689" s="22" t="s">
        <v>7440</v>
      </c>
      <c r="B689" s="22" t="str">
        <f>INDEX('Plant data'!D:D,MATCH($A689,'Plant data'!$A:$A,0))</f>
        <v>Kitakyushu</v>
      </c>
      <c r="C689" s="22" t="str">
        <f>INDEX('Plant data'!E:E,MATCH($A689,'Plant data'!$A:$A,0))</f>
        <v>Fukuoka</v>
      </c>
      <c r="D689" s="22" t="str">
        <f>INDEX('Plant data'!F:F,MATCH($A689,'Plant data'!$A:$A,0))</f>
        <v>Japan</v>
      </c>
      <c r="E689" s="22" t="s">
        <v>9561</v>
      </c>
      <c r="F689" s="22" t="s">
        <v>8855</v>
      </c>
      <c r="G689" s="24" t="s">
        <v>7443</v>
      </c>
      <c r="H689" s="22" t="s">
        <v>29</v>
      </c>
      <c r="I689" s="22" t="s">
        <v>30</v>
      </c>
      <c r="J689" s="22" t="s">
        <v>30</v>
      </c>
      <c r="K689" s="22">
        <v>1989</v>
      </c>
      <c r="L689" s="22">
        <v>36</v>
      </c>
      <c r="M689" s="22" t="s">
        <v>30</v>
      </c>
      <c r="N689" s="22" t="s">
        <v>30</v>
      </c>
      <c r="O689" s="22" t="s">
        <v>30</v>
      </c>
      <c r="P689" s="22">
        <v>678</v>
      </c>
      <c r="Q689" s="22">
        <v>130</v>
      </c>
      <c r="R689" s="22" t="s">
        <v>2823</v>
      </c>
      <c r="S689" s="14">
        <f t="shared" si="10"/>
        <v>2029</v>
      </c>
    </row>
    <row r="690" spans="1:19" ht="14.5" hidden="1" x14ac:dyDescent="0.35">
      <c r="A690" s="22" t="s">
        <v>7445</v>
      </c>
      <c r="B690" s="22" t="str">
        <f>INDEX('Plant data'!D:D,MATCH($A690,'Plant data'!$A:$A,0))</f>
        <v>Kurashiki</v>
      </c>
      <c r="C690" s="22" t="str">
        <f>INDEX('Plant data'!E:E,MATCH($A690,'Plant data'!$A:$A,0))</f>
        <v>Okayama</v>
      </c>
      <c r="D690" s="22" t="str">
        <f>INDEX('Plant data'!F:F,MATCH($A690,'Plant data'!$A:$A,0))</f>
        <v>Japan</v>
      </c>
      <c r="E690" s="22" t="s">
        <v>9562</v>
      </c>
      <c r="F690" s="22" t="s">
        <v>8858</v>
      </c>
      <c r="G690" s="24" t="s">
        <v>7447</v>
      </c>
      <c r="H690" s="22" t="s">
        <v>190</v>
      </c>
      <c r="I690" s="22" t="s">
        <v>30</v>
      </c>
      <c r="J690" s="22" t="s">
        <v>30</v>
      </c>
      <c r="K690" s="22">
        <v>1978</v>
      </c>
      <c r="L690" s="22">
        <v>39.92</v>
      </c>
      <c r="M690" s="22" t="s">
        <v>30</v>
      </c>
      <c r="N690" s="22" t="s">
        <v>30</v>
      </c>
      <c r="O690" s="28">
        <v>43070</v>
      </c>
      <c r="P690" s="22">
        <v>423</v>
      </c>
      <c r="Q690" s="22">
        <v>140</v>
      </c>
      <c r="R690" s="22" t="s">
        <v>2823</v>
      </c>
      <c r="S690" s="14">
        <f t="shared" si="10"/>
        <v>2018</v>
      </c>
    </row>
    <row r="691" spans="1:19" ht="14.5" hidden="1" x14ac:dyDescent="0.35">
      <c r="A691" s="22" t="s">
        <v>7445</v>
      </c>
      <c r="B691" s="22" t="str">
        <f>INDEX('Plant data'!D:D,MATCH($A691,'Plant data'!$A:$A,0))</f>
        <v>Kurashiki</v>
      </c>
      <c r="C691" s="22" t="str">
        <f>INDEX('Plant data'!E:E,MATCH($A691,'Plant data'!$A:$A,0))</f>
        <v>Okayama</v>
      </c>
      <c r="D691" s="22" t="str">
        <f>INDEX('Plant data'!F:F,MATCH($A691,'Plant data'!$A:$A,0))</f>
        <v>Japan</v>
      </c>
      <c r="E691" s="22" t="s">
        <v>9563</v>
      </c>
      <c r="F691" s="22" t="s">
        <v>8860</v>
      </c>
      <c r="G691" s="24" t="s">
        <v>7447</v>
      </c>
      <c r="H691" s="22" t="s">
        <v>190</v>
      </c>
      <c r="I691" s="22" t="s">
        <v>30</v>
      </c>
      <c r="J691" s="22" t="s">
        <v>30</v>
      </c>
      <c r="K691" s="22">
        <v>1978</v>
      </c>
      <c r="L691" s="22">
        <v>39.92</v>
      </c>
      <c r="M691" s="22" t="s">
        <v>30</v>
      </c>
      <c r="N691" s="22" t="s">
        <v>30</v>
      </c>
      <c r="O691" s="28">
        <v>43070</v>
      </c>
      <c r="P691" s="22">
        <v>423</v>
      </c>
      <c r="Q691" s="22">
        <v>140</v>
      </c>
      <c r="R691" s="22" t="s">
        <v>2823</v>
      </c>
      <c r="S691" s="14">
        <f t="shared" si="10"/>
        <v>2018</v>
      </c>
    </row>
    <row r="692" spans="1:19" ht="14.5" hidden="1" x14ac:dyDescent="0.35">
      <c r="A692" s="22" t="s">
        <v>7445</v>
      </c>
      <c r="B692" s="22" t="str">
        <f>INDEX('Plant data'!D:D,MATCH($A692,'Plant data'!$A:$A,0))</f>
        <v>Kurashiki</v>
      </c>
      <c r="C692" s="22" t="str">
        <f>INDEX('Plant data'!E:E,MATCH($A692,'Plant data'!$A:$A,0))</f>
        <v>Okayama</v>
      </c>
      <c r="D692" s="22" t="str">
        <f>INDEX('Plant data'!F:F,MATCH($A692,'Plant data'!$A:$A,0))</f>
        <v>Japan</v>
      </c>
      <c r="E692" s="22" t="s">
        <v>9564</v>
      </c>
      <c r="F692" s="22" t="s">
        <v>8855</v>
      </c>
      <c r="G692" s="24" t="s">
        <v>7447</v>
      </c>
      <c r="H692" s="22" t="s">
        <v>29</v>
      </c>
      <c r="I692" s="22" t="s">
        <v>30</v>
      </c>
      <c r="J692" s="22" t="s">
        <v>30</v>
      </c>
      <c r="K692" s="22">
        <v>1992</v>
      </c>
      <c r="L692" s="22">
        <v>33</v>
      </c>
      <c r="M692" s="22" t="s">
        <v>30</v>
      </c>
      <c r="N692" s="22" t="s">
        <v>30</v>
      </c>
      <c r="O692" s="22" t="s">
        <v>30</v>
      </c>
      <c r="P692" s="22">
        <v>708</v>
      </c>
      <c r="Q692" s="22">
        <v>150</v>
      </c>
      <c r="R692" s="22" t="s">
        <v>2823</v>
      </c>
      <c r="S692" s="14">
        <f t="shared" si="10"/>
        <v>2032</v>
      </c>
    </row>
    <row r="693" spans="1:19" ht="14.5" hidden="1" x14ac:dyDescent="0.35">
      <c r="A693" s="22" t="s">
        <v>7449</v>
      </c>
      <c r="B693" s="22" t="str">
        <f>INDEX('Plant data'!D:D,MATCH($A693,'Plant data'!$A:$A,0))</f>
        <v>Tahara</v>
      </c>
      <c r="C693" s="22" t="str">
        <f>INDEX('Plant data'!E:E,MATCH($A693,'Plant data'!$A:$A,0))</f>
        <v>Aichi</v>
      </c>
      <c r="D693" s="22" t="str">
        <f>INDEX('Plant data'!F:F,MATCH($A693,'Plant data'!$A:$A,0))</f>
        <v>Japan</v>
      </c>
      <c r="E693" s="22" t="s">
        <v>9565</v>
      </c>
      <c r="F693" s="22" t="s">
        <v>8855</v>
      </c>
      <c r="G693" s="24" t="s">
        <v>7451</v>
      </c>
      <c r="H693" s="22" t="s">
        <v>29</v>
      </c>
      <c r="I693" s="22" t="s">
        <v>30</v>
      </c>
      <c r="J693" s="22" t="s">
        <v>30</v>
      </c>
      <c r="K693" s="22">
        <v>2010</v>
      </c>
      <c r="L693" s="22">
        <v>15</v>
      </c>
      <c r="M693" s="22" t="s">
        <v>30</v>
      </c>
      <c r="N693" s="22" t="s">
        <v>30</v>
      </c>
      <c r="O693" s="22" t="s">
        <v>30</v>
      </c>
      <c r="P693" s="22">
        <v>2600</v>
      </c>
      <c r="Q693" s="22">
        <v>300</v>
      </c>
      <c r="R693" s="22" t="s">
        <v>2823</v>
      </c>
      <c r="S693" s="14">
        <f t="shared" si="10"/>
        <v>2050</v>
      </c>
    </row>
    <row r="694" spans="1:19" ht="14.5" hidden="1" x14ac:dyDescent="0.35">
      <c r="A694" s="22" t="s">
        <v>7453</v>
      </c>
      <c r="B694" s="22" t="str">
        <f>INDEX('Plant data'!D:D,MATCH($A694,'Plant data'!$A:$A,0))</f>
        <v>Utsunomiya</v>
      </c>
      <c r="C694" s="22" t="str">
        <f>INDEX('Plant data'!E:E,MATCH($A694,'Plant data'!$A:$A,0))</f>
        <v>Tochigi</v>
      </c>
      <c r="D694" s="22" t="str">
        <f>INDEX('Plant data'!F:F,MATCH($A694,'Plant data'!$A:$A,0))</f>
        <v>Japan</v>
      </c>
      <c r="E694" s="22" t="s">
        <v>9566</v>
      </c>
      <c r="F694" s="22" t="s">
        <v>8855</v>
      </c>
      <c r="G694" s="24" t="s">
        <v>7455</v>
      </c>
      <c r="H694" s="22" t="s">
        <v>29</v>
      </c>
      <c r="I694" s="22" t="s">
        <v>30</v>
      </c>
      <c r="J694" s="22" t="s">
        <v>30</v>
      </c>
      <c r="K694" s="22">
        <v>1995</v>
      </c>
      <c r="L694" s="22">
        <v>30</v>
      </c>
      <c r="M694" s="22" t="s">
        <v>30</v>
      </c>
      <c r="N694" s="22" t="s">
        <v>30</v>
      </c>
      <c r="O694" s="22" t="s">
        <v>30</v>
      </c>
      <c r="P694" s="22">
        <v>800</v>
      </c>
      <c r="Q694" s="22">
        <v>140</v>
      </c>
      <c r="R694" s="22" t="s">
        <v>2823</v>
      </c>
      <c r="S694" s="14">
        <f t="shared" si="10"/>
        <v>2035</v>
      </c>
    </row>
    <row r="695" spans="1:19" ht="14.5" hidden="1" x14ac:dyDescent="0.35">
      <c r="A695" s="22" t="s">
        <v>7457</v>
      </c>
      <c r="B695" s="22" t="str">
        <f>INDEX('Plant data'!D:D,MATCH($A695,'Plant data'!$A:$A,0))</f>
        <v>Toyohashi</v>
      </c>
      <c r="C695" s="22" t="str">
        <f>INDEX('Plant data'!E:E,MATCH($A695,'Plant data'!$A:$A,0))</f>
        <v>Aichi</v>
      </c>
      <c r="D695" s="22" t="str">
        <f>INDEX('Plant data'!F:F,MATCH($A695,'Plant data'!$A:$A,0))</f>
        <v>Japan</v>
      </c>
      <c r="E695" s="22" t="s">
        <v>9567</v>
      </c>
      <c r="F695" s="22" t="s">
        <v>8855</v>
      </c>
      <c r="G695" s="24" t="s">
        <v>7460</v>
      </c>
      <c r="H695" s="22" t="s">
        <v>29</v>
      </c>
      <c r="I695" s="22" t="s">
        <v>30</v>
      </c>
      <c r="J695" s="22" t="s">
        <v>30</v>
      </c>
      <c r="K695" s="22">
        <v>2015</v>
      </c>
      <c r="L695" s="22">
        <v>10</v>
      </c>
      <c r="M695" s="22" t="s">
        <v>30</v>
      </c>
      <c r="N695" s="22" t="s">
        <v>30</v>
      </c>
      <c r="O695" s="22" t="s">
        <v>30</v>
      </c>
      <c r="P695" s="22">
        <v>960</v>
      </c>
      <c r="Q695" s="22">
        <v>200</v>
      </c>
      <c r="R695" s="22" t="s">
        <v>2823</v>
      </c>
      <c r="S695" s="14">
        <f t="shared" si="10"/>
        <v>2055</v>
      </c>
    </row>
    <row r="696" spans="1:19" ht="14.5" hidden="1" x14ac:dyDescent="0.35">
      <c r="A696" s="22" t="s">
        <v>7461</v>
      </c>
      <c r="B696" s="22" t="str">
        <f>INDEX('Plant data'!D:D,MATCH($A696,'Plant data'!$A:$A,0))</f>
        <v>Himeji</v>
      </c>
      <c r="C696" s="22" t="str">
        <f>INDEX('Plant data'!E:E,MATCH($A696,'Plant data'!$A:$A,0))</f>
        <v>Hyogo</v>
      </c>
      <c r="D696" s="22" t="str">
        <f>INDEX('Plant data'!F:F,MATCH($A696,'Plant data'!$A:$A,0))</f>
        <v>Japan</v>
      </c>
      <c r="E696" s="22" t="s">
        <v>9568</v>
      </c>
      <c r="F696" s="22" t="s">
        <v>8855</v>
      </c>
      <c r="G696" s="24" t="s">
        <v>7464</v>
      </c>
      <c r="H696" s="22" t="s">
        <v>29</v>
      </c>
      <c r="I696" s="22" t="s">
        <v>30</v>
      </c>
      <c r="J696" s="22" t="s">
        <v>30</v>
      </c>
      <c r="K696" s="22">
        <v>1996</v>
      </c>
      <c r="L696" s="22">
        <v>29</v>
      </c>
      <c r="M696" s="22" t="s">
        <v>30</v>
      </c>
      <c r="N696" s="22" t="s">
        <v>30</v>
      </c>
      <c r="O696" s="22" t="s">
        <v>30</v>
      </c>
      <c r="P696" s="22">
        <v>700</v>
      </c>
      <c r="Q696" s="22">
        <v>130</v>
      </c>
      <c r="R696" s="22" t="s">
        <v>2823</v>
      </c>
      <c r="S696" s="14">
        <f t="shared" si="10"/>
        <v>2036</v>
      </c>
    </row>
    <row r="697" spans="1:19" ht="14.5" hidden="1" x14ac:dyDescent="0.35">
      <c r="A697" s="22" t="s">
        <v>7358</v>
      </c>
      <c r="B697" s="22" t="str">
        <f>INDEX('Plant data'!D:D,MATCH($A697,'Plant data'!$A:$A,0))</f>
        <v>Nishijima</v>
      </c>
      <c r="C697" s="22" t="str">
        <f>INDEX('Plant data'!E:E,MATCH($A697,'Plant data'!$A:$A,0))</f>
        <v>Osaka</v>
      </c>
      <c r="D697" s="22" t="str">
        <f>INDEX('Plant data'!F:F,MATCH($A697,'Plant data'!$A:$A,0))</f>
        <v>Japan</v>
      </c>
      <c r="E697" s="22" t="s">
        <v>9569</v>
      </c>
      <c r="F697" s="22" t="s">
        <v>8855</v>
      </c>
      <c r="G697" s="24" t="s">
        <v>7360</v>
      </c>
      <c r="H697" s="22" t="s">
        <v>29</v>
      </c>
      <c r="I697" s="22" t="s">
        <v>30</v>
      </c>
      <c r="J697" s="22" t="s">
        <v>30</v>
      </c>
      <c r="K697" s="22">
        <v>1984</v>
      </c>
      <c r="L697" s="22">
        <v>41</v>
      </c>
      <c r="M697" s="22" t="s">
        <v>30</v>
      </c>
      <c r="N697" s="22" t="s">
        <v>30</v>
      </c>
      <c r="O697" s="22" t="s">
        <v>30</v>
      </c>
      <c r="P697" s="22">
        <v>500</v>
      </c>
      <c r="Q697" s="22">
        <v>70</v>
      </c>
      <c r="R697" s="22" t="s">
        <v>2823</v>
      </c>
      <c r="S697" s="14">
        <f t="shared" si="10"/>
        <v>2024</v>
      </c>
    </row>
    <row r="698" spans="1:19" ht="14.5" hidden="1" x14ac:dyDescent="0.35">
      <c r="A698" s="22" t="s">
        <v>7355</v>
      </c>
      <c r="B698" s="22" t="str">
        <f>INDEX('Plant data'!D:D,MATCH($A698,'Plant data'!$A:$A,0))</f>
        <v>Himeji</v>
      </c>
      <c r="C698" s="22" t="str">
        <f>INDEX('Plant data'!E:E,MATCH($A698,'Plant data'!$A:$A,0))</f>
        <v>Hyogo</v>
      </c>
      <c r="D698" s="22" t="str">
        <f>INDEX('Plant data'!F:F,MATCH($A698,'Plant data'!$A:$A,0))</f>
        <v>Japan</v>
      </c>
      <c r="E698" s="22" t="s">
        <v>9570</v>
      </c>
      <c r="F698" s="22" t="s">
        <v>8855</v>
      </c>
      <c r="G698" s="24" t="s">
        <v>7357</v>
      </c>
      <c r="H698" s="22" t="s">
        <v>29</v>
      </c>
      <c r="I698" s="22" t="s">
        <v>30</v>
      </c>
      <c r="J698" s="22" t="s">
        <v>30</v>
      </c>
      <c r="K698" s="22" t="s">
        <v>30</v>
      </c>
      <c r="L698" s="22" t="s">
        <v>30</v>
      </c>
      <c r="M698" s="22" t="s">
        <v>30</v>
      </c>
      <c r="N698" s="22" t="s">
        <v>30</v>
      </c>
      <c r="O698" s="22" t="s">
        <v>30</v>
      </c>
      <c r="P698" s="22">
        <v>500</v>
      </c>
      <c r="Q698" s="22">
        <v>70</v>
      </c>
      <c r="R698" s="22" t="s">
        <v>2823</v>
      </c>
      <c r="S698" s="14" t="str">
        <f t="shared" si="10"/>
        <v/>
      </c>
    </row>
    <row r="699" spans="1:19" ht="14.5" hidden="1" x14ac:dyDescent="0.35">
      <c r="A699" s="22" t="s">
        <v>7351</v>
      </c>
      <c r="B699" s="22" t="str">
        <f>INDEX('Plant data'!D:D,MATCH($A699,'Plant data'!$A:$A,0))</f>
        <v>Funabashi</v>
      </c>
      <c r="C699" s="22" t="str">
        <f>INDEX('Plant data'!E:E,MATCH($A699,'Plant data'!$A:$A,0))</f>
        <v>Chiba</v>
      </c>
      <c r="D699" s="22" t="str">
        <f>INDEX('Plant data'!F:F,MATCH($A699,'Plant data'!$A:$A,0))</f>
        <v>Japan</v>
      </c>
      <c r="E699" s="22" t="s">
        <v>9571</v>
      </c>
      <c r="F699" s="22" t="s">
        <v>8855</v>
      </c>
      <c r="G699" s="24" t="s">
        <v>7354</v>
      </c>
      <c r="H699" s="22" t="s">
        <v>29</v>
      </c>
      <c r="I699" s="22" t="s">
        <v>30</v>
      </c>
      <c r="J699" s="22" t="s">
        <v>30</v>
      </c>
      <c r="K699" s="22" t="s">
        <v>30</v>
      </c>
      <c r="L699" s="22" t="s">
        <v>30</v>
      </c>
      <c r="M699" s="22" t="s">
        <v>30</v>
      </c>
      <c r="N699" s="22" t="s">
        <v>30</v>
      </c>
      <c r="O699" s="22" t="s">
        <v>30</v>
      </c>
      <c r="P699" s="22">
        <v>700</v>
      </c>
      <c r="Q699" s="22">
        <v>100</v>
      </c>
      <c r="R699" s="22" t="s">
        <v>2823</v>
      </c>
      <c r="S699" s="14" t="str">
        <f t="shared" si="10"/>
        <v/>
      </c>
    </row>
    <row r="700" spans="1:19" ht="14.5" hidden="1" x14ac:dyDescent="0.35">
      <c r="A700" s="22" t="s">
        <v>7436</v>
      </c>
      <c r="B700" s="22" t="str">
        <f>INDEX('Plant data'!D:D,MATCH($A700,'Plant data'!$A:$A,0))</f>
        <v>Sakai</v>
      </c>
      <c r="C700" s="22" t="str">
        <f>INDEX('Plant data'!E:E,MATCH($A700,'Plant data'!$A:$A,0))</f>
        <v>Osaka</v>
      </c>
      <c r="D700" s="22" t="str">
        <f>INDEX('Plant data'!F:F,MATCH($A700,'Plant data'!$A:$A,0))</f>
        <v>Japan</v>
      </c>
      <c r="E700" s="22" t="s">
        <v>9572</v>
      </c>
      <c r="F700" s="22" t="s">
        <v>8855</v>
      </c>
      <c r="G700" s="24" t="s">
        <v>7439</v>
      </c>
      <c r="H700" s="22" t="s">
        <v>29</v>
      </c>
      <c r="I700" s="22" t="s">
        <v>30</v>
      </c>
      <c r="J700" s="22" t="s">
        <v>30</v>
      </c>
      <c r="K700" s="22" t="s">
        <v>30</v>
      </c>
      <c r="L700" s="22" t="s">
        <v>30</v>
      </c>
      <c r="M700" s="22" t="s">
        <v>30</v>
      </c>
      <c r="N700" s="22" t="s">
        <v>30</v>
      </c>
      <c r="O700" s="22" t="s">
        <v>30</v>
      </c>
      <c r="P700" s="22">
        <v>1725</v>
      </c>
      <c r="Q700" s="22">
        <v>150</v>
      </c>
      <c r="R700" s="22" t="s">
        <v>2823</v>
      </c>
      <c r="S700" s="14" t="str">
        <f t="shared" si="10"/>
        <v/>
      </c>
    </row>
    <row r="701" spans="1:19" ht="14.5" hidden="1" x14ac:dyDescent="0.35">
      <c r="A701" s="22" t="s">
        <v>7436</v>
      </c>
      <c r="B701" s="22" t="str">
        <f>INDEX('Plant data'!D:D,MATCH($A701,'Plant data'!$A:$A,0))</f>
        <v>Sakai</v>
      </c>
      <c r="C701" s="22" t="str">
        <f>INDEX('Plant data'!E:E,MATCH($A701,'Plant data'!$A:$A,0))</f>
        <v>Osaka</v>
      </c>
      <c r="D701" s="22" t="str">
        <f>INDEX('Plant data'!F:F,MATCH($A701,'Plant data'!$A:$A,0))</f>
        <v>Japan</v>
      </c>
      <c r="E701" s="22" t="s">
        <v>9573</v>
      </c>
      <c r="F701" s="22" t="s">
        <v>8871</v>
      </c>
      <c r="G701" s="24" t="s">
        <v>7439</v>
      </c>
      <c r="H701" s="22" t="s">
        <v>29</v>
      </c>
      <c r="I701" s="22" t="s">
        <v>30</v>
      </c>
      <c r="J701" s="22" t="s">
        <v>30</v>
      </c>
      <c r="K701" s="22" t="s">
        <v>30</v>
      </c>
      <c r="L701" s="22" t="s">
        <v>30</v>
      </c>
      <c r="M701" s="22" t="s">
        <v>30</v>
      </c>
      <c r="N701" s="22" t="s">
        <v>30</v>
      </c>
      <c r="O701" s="22" t="s">
        <v>30</v>
      </c>
      <c r="P701" s="22">
        <v>1725</v>
      </c>
      <c r="Q701" s="22">
        <v>150</v>
      </c>
      <c r="R701" s="22" t="s">
        <v>2823</v>
      </c>
      <c r="S701" s="14" t="str">
        <f t="shared" si="10"/>
        <v/>
      </c>
    </row>
    <row r="702" spans="1:19" ht="14.5" hidden="1" x14ac:dyDescent="0.35">
      <c r="A702" s="22" t="s">
        <v>7436</v>
      </c>
      <c r="B702" s="22" t="str">
        <f>INDEX('Plant data'!D:D,MATCH($A702,'Plant data'!$A:$A,0))</f>
        <v>Sakai</v>
      </c>
      <c r="C702" s="22" t="str">
        <f>INDEX('Plant data'!E:E,MATCH($A702,'Plant data'!$A:$A,0))</f>
        <v>Osaka</v>
      </c>
      <c r="D702" s="22" t="str">
        <f>INDEX('Plant data'!F:F,MATCH($A702,'Plant data'!$A:$A,0))</f>
        <v>Japan</v>
      </c>
      <c r="E702" s="22" t="s">
        <v>9574</v>
      </c>
      <c r="F702" s="22" t="s">
        <v>8941</v>
      </c>
      <c r="G702" s="24" t="s">
        <v>7439</v>
      </c>
      <c r="H702" s="22" t="s">
        <v>313</v>
      </c>
      <c r="I702" s="27">
        <v>45175</v>
      </c>
      <c r="J702" s="22" t="s">
        <v>30</v>
      </c>
      <c r="K702" s="22">
        <v>2025</v>
      </c>
      <c r="L702" s="22">
        <v>0</v>
      </c>
      <c r="M702" s="22" t="s">
        <v>30</v>
      </c>
      <c r="N702" s="22" t="s">
        <v>30</v>
      </c>
      <c r="O702" s="22" t="s">
        <v>30</v>
      </c>
      <c r="P702" s="22" t="s">
        <v>2841</v>
      </c>
      <c r="Q702" s="22" t="s">
        <v>30</v>
      </c>
      <c r="R702" s="22" t="s">
        <v>2823</v>
      </c>
      <c r="S702" s="14">
        <f t="shared" si="10"/>
        <v>2065</v>
      </c>
    </row>
    <row r="703" spans="1:19" ht="14.5" hidden="1" x14ac:dyDescent="0.35">
      <c r="A703" s="22" t="s">
        <v>7398</v>
      </c>
      <c r="B703" s="22" t="str">
        <f>INDEX('Plant data'!D:D,MATCH($A703,'Plant data'!$A:$A,0))</f>
        <v>Nishijima</v>
      </c>
      <c r="C703" s="22" t="str">
        <f>INDEX('Plant data'!E:E,MATCH($A703,'Plant data'!$A:$A,0))</f>
        <v>Osaka</v>
      </c>
      <c r="D703" s="22" t="str">
        <f>INDEX('Plant data'!F:F,MATCH($A703,'Plant data'!$A:$A,0))</f>
        <v>Japan</v>
      </c>
      <c r="E703" s="22" t="s">
        <v>9575</v>
      </c>
      <c r="F703" s="22" t="s">
        <v>8855</v>
      </c>
      <c r="G703" s="24" t="s">
        <v>7401</v>
      </c>
      <c r="H703" s="22" t="s">
        <v>29</v>
      </c>
      <c r="I703" s="22" t="s">
        <v>30</v>
      </c>
      <c r="J703" s="22" t="s">
        <v>30</v>
      </c>
      <c r="K703" s="22">
        <v>2018</v>
      </c>
      <c r="L703" s="22">
        <v>7</v>
      </c>
      <c r="M703" s="22" t="s">
        <v>30</v>
      </c>
      <c r="N703" s="22" t="s">
        <v>30</v>
      </c>
      <c r="O703" s="22" t="s">
        <v>30</v>
      </c>
      <c r="P703" s="22">
        <v>600</v>
      </c>
      <c r="Q703" s="22">
        <v>70</v>
      </c>
      <c r="R703" s="22" t="s">
        <v>2823</v>
      </c>
      <c r="S703" s="14">
        <f t="shared" si="10"/>
        <v>2058</v>
      </c>
    </row>
    <row r="704" spans="1:19" ht="14.5" hidden="1" x14ac:dyDescent="0.35">
      <c r="A704" s="22" t="s">
        <v>7402</v>
      </c>
      <c r="B704" s="22" t="str">
        <f>INDEX('Plant data'!D:D,MATCH($A704,'Plant data'!$A:$A,0))</f>
        <v>Funamachi</v>
      </c>
      <c r="C704" s="22" t="str">
        <f>INDEX('Plant data'!E:E,MATCH($A704,'Plant data'!$A:$A,0))</f>
        <v>Osaka</v>
      </c>
      <c r="D704" s="22" t="str">
        <f>INDEX('Plant data'!F:F,MATCH($A704,'Plant data'!$A:$A,0))</f>
        <v>Japan</v>
      </c>
      <c r="E704" s="22" t="s">
        <v>9576</v>
      </c>
      <c r="F704" s="22" t="s">
        <v>8855</v>
      </c>
      <c r="G704" s="24" t="s">
        <v>7405</v>
      </c>
      <c r="H704" s="22" t="s">
        <v>29</v>
      </c>
      <c r="I704" s="22" t="s">
        <v>30</v>
      </c>
      <c r="J704" s="22" t="s">
        <v>30</v>
      </c>
      <c r="K704" s="22">
        <v>2015</v>
      </c>
      <c r="L704" s="22">
        <v>10</v>
      </c>
      <c r="M704" s="22" t="s">
        <v>30</v>
      </c>
      <c r="N704" s="22" t="s">
        <v>30</v>
      </c>
      <c r="O704" s="22" t="s">
        <v>30</v>
      </c>
      <c r="P704" s="22">
        <v>600</v>
      </c>
      <c r="Q704" s="22">
        <v>100</v>
      </c>
      <c r="R704" s="22" t="s">
        <v>2823</v>
      </c>
      <c r="S704" s="14">
        <f t="shared" si="10"/>
        <v>2055</v>
      </c>
    </row>
    <row r="705" spans="1:19" ht="14.5" hidden="1" x14ac:dyDescent="0.35">
      <c r="A705" s="22" t="s">
        <v>7402</v>
      </c>
      <c r="B705" s="22" t="str">
        <f>INDEX('Plant data'!D:D,MATCH($A705,'Plant data'!$A:$A,0))</f>
        <v>Funamachi</v>
      </c>
      <c r="C705" s="22" t="str">
        <f>INDEX('Plant data'!E:E,MATCH($A705,'Plant data'!$A:$A,0))</f>
        <v>Osaka</v>
      </c>
      <c r="D705" s="22" t="str">
        <f>INDEX('Plant data'!F:F,MATCH($A705,'Plant data'!$A:$A,0))</f>
        <v>Japan</v>
      </c>
      <c r="E705" s="22" t="s">
        <v>9577</v>
      </c>
      <c r="F705" s="22" t="s">
        <v>8871</v>
      </c>
      <c r="G705" s="24" t="s">
        <v>7405</v>
      </c>
      <c r="H705" s="22" t="s">
        <v>313</v>
      </c>
      <c r="I705" s="26">
        <v>44593</v>
      </c>
      <c r="J705" s="22">
        <v>2025</v>
      </c>
      <c r="K705" s="22" t="s">
        <v>30</v>
      </c>
      <c r="L705" s="22" t="s">
        <v>30</v>
      </c>
      <c r="M705" s="22" t="s">
        <v>30</v>
      </c>
      <c r="N705" s="22" t="s">
        <v>30</v>
      </c>
      <c r="O705" s="22" t="s">
        <v>30</v>
      </c>
      <c r="P705" s="22" t="s">
        <v>2841</v>
      </c>
      <c r="Q705" s="22">
        <v>115</v>
      </c>
      <c r="R705" s="22" t="s">
        <v>2823</v>
      </c>
      <c r="S705" s="14" t="str">
        <f t="shared" si="10"/>
        <v/>
      </c>
    </row>
    <row r="706" spans="1:19" ht="14.5" hidden="1" x14ac:dyDescent="0.35">
      <c r="A706" s="22" t="s">
        <v>7388</v>
      </c>
      <c r="B706" s="22" t="str">
        <f>INDEX('Plant data'!D:D,MATCH($A706,'Plant data'!$A:$A,0))</f>
        <v>Hirakata</v>
      </c>
      <c r="C706" s="22" t="str">
        <f>INDEX('Plant data'!E:E,MATCH($A706,'Plant data'!$A:$A,0))</f>
        <v>Osaka</v>
      </c>
      <c r="D706" s="22" t="str">
        <f>INDEX('Plant data'!F:F,MATCH($A706,'Plant data'!$A:$A,0))</f>
        <v>Japan</v>
      </c>
      <c r="E706" s="22" t="s">
        <v>9578</v>
      </c>
      <c r="F706" s="22" t="s">
        <v>8855</v>
      </c>
      <c r="G706" s="24" t="s">
        <v>7391</v>
      </c>
      <c r="H706" s="22" t="s">
        <v>29</v>
      </c>
      <c r="I706" s="22" t="s">
        <v>30</v>
      </c>
      <c r="J706" s="22" t="s">
        <v>30</v>
      </c>
      <c r="K706" s="22">
        <v>1971</v>
      </c>
      <c r="L706" s="22">
        <v>54</v>
      </c>
      <c r="M706" s="22" t="s">
        <v>30</v>
      </c>
      <c r="N706" s="22" t="s">
        <v>30</v>
      </c>
      <c r="O706" s="22" t="s">
        <v>30</v>
      </c>
      <c r="P706" s="22">
        <v>805</v>
      </c>
      <c r="Q706" s="22">
        <v>70</v>
      </c>
      <c r="R706" s="22" t="s">
        <v>2823</v>
      </c>
      <c r="S706" s="14">
        <f t="shared" si="10"/>
        <v>2011</v>
      </c>
    </row>
    <row r="707" spans="1:19" ht="14.5" hidden="1" x14ac:dyDescent="0.35">
      <c r="A707" s="22" t="s">
        <v>7395</v>
      </c>
      <c r="B707" s="22" t="str">
        <f>INDEX('Plant data'!D:D,MATCH($A707,'Plant data'!$A:$A,0))</f>
        <v>Onoda</v>
      </c>
      <c r="C707" s="22" t="str">
        <f>INDEX('Plant data'!E:E,MATCH($A707,'Plant data'!$A:$A,0))</f>
        <v>Yamaguchi</v>
      </c>
      <c r="D707" s="22" t="str">
        <f>INDEX('Plant data'!F:F,MATCH($A707,'Plant data'!$A:$A,0))</f>
        <v>Japan</v>
      </c>
      <c r="E707" s="22" t="s">
        <v>9579</v>
      </c>
      <c r="F707" s="22" t="s">
        <v>8855</v>
      </c>
      <c r="G707" s="24" t="s">
        <v>7397</v>
      </c>
      <c r="H707" s="22" t="s">
        <v>29</v>
      </c>
      <c r="I707" s="22" t="s">
        <v>30</v>
      </c>
      <c r="J707" s="22" t="s">
        <v>30</v>
      </c>
      <c r="K707" s="22" t="s">
        <v>30</v>
      </c>
      <c r="L707" s="22" t="s">
        <v>30</v>
      </c>
      <c r="M707" s="22" t="s">
        <v>30</v>
      </c>
      <c r="N707" s="22" t="s">
        <v>30</v>
      </c>
      <c r="O707" s="22" t="s">
        <v>30</v>
      </c>
      <c r="P707" s="22">
        <v>575</v>
      </c>
      <c r="Q707" s="22">
        <v>50</v>
      </c>
      <c r="R707" s="22" t="s">
        <v>2823</v>
      </c>
      <c r="S707" s="14" t="str">
        <f t="shared" ref="S707:S770" si="11">IFERROR(K707+40,"")</f>
        <v/>
      </c>
    </row>
    <row r="708" spans="1:19" ht="14.5" hidden="1" x14ac:dyDescent="0.35">
      <c r="A708" s="22" t="s">
        <v>7392</v>
      </c>
      <c r="B708" s="22" t="str">
        <f>INDEX('Plant data'!D:D,MATCH($A708,'Plant data'!$A:$A,0))</f>
        <v>Tokai</v>
      </c>
      <c r="C708" s="22" t="str">
        <f>INDEX('Plant data'!E:E,MATCH($A708,'Plant data'!$A:$A,0))</f>
        <v>Aichi</v>
      </c>
      <c r="D708" s="22" t="str">
        <f>INDEX('Plant data'!F:F,MATCH($A708,'Plant data'!$A:$A,0))</f>
        <v>Japan</v>
      </c>
      <c r="E708" s="22" t="s">
        <v>9580</v>
      </c>
      <c r="F708" s="22" t="s">
        <v>8855</v>
      </c>
      <c r="G708" s="24" t="s">
        <v>7394</v>
      </c>
      <c r="H708" s="22" t="s">
        <v>29</v>
      </c>
      <c r="I708" s="22" t="s">
        <v>30</v>
      </c>
      <c r="J708" s="22" t="s">
        <v>30</v>
      </c>
      <c r="K708" s="22" t="s">
        <v>30</v>
      </c>
      <c r="L708" s="22" t="s">
        <v>30</v>
      </c>
      <c r="M708" s="22" t="s">
        <v>30</v>
      </c>
      <c r="N708" s="22" t="s">
        <v>30</v>
      </c>
      <c r="O708" s="22" t="s">
        <v>30</v>
      </c>
      <c r="P708" s="22">
        <v>1265</v>
      </c>
      <c r="Q708" s="22">
        <v>110</v>
      </c>
      <c r="R708" s="22" t="s">
        <v>2823</v>
      </c>
      <c r="S708" s="14" t="str">
        <f t="shared" si="11"/>
        <v/>
      </c>
    </row>
    <row r="709" spans="1:19" ht="14.5" hidden="1" x14ac:dyDescent="0.35">
      <c r="A709" s="22" t="s">
        <v>7342</v>
      </c>
      <c r="B709" s="22" t="str">
        <f>INDEX('Plant data'!D:D,MATCH($A709,'Plant data'!$A:$A,0))</f>
        <v>Ousudori</v>
      </c>
      <c r="C709" s="22" t="str">
        <f>INDEX('Plant data'!E:E,MATCH($A709,'Plant data'!$A:$A,0))</f>
        <v>Chūbu</v>
      </c>
      <c r="D709" s="22" t="str">
        <f>INDEX('Plant data'!F:F,MATCH($A709,'Plant data'!$A:$A,0))</f>
        <v>Japan</v>
      </c>
      <c r="E709" s="22" t="s">
        <v>9581</v>
      </c>
      <c r="F709" s="22" t="s">
        <v>8855</v>
      </c>
      <c r="G709" s="24" t="s">
        <v>7345</v>
      </c>
      <c r="H709" s="22" t="s">
        <v>190</v>
      </c>
      <c r="I709" s="22" t="s">
        <v>30</v>
      </c>
      <c r="J709" s="22" t="s">
        <v>30</v>
      </c>
      <c r="K709" s="22">
        <v>1962</v>
      </c>
      <c r="L709" s="22">
        <v>62.5</v>
      </c>
      <c r="M709" s="27">
        <v>44475</v>
      </c>
      <c r="N709" s="22" t="s">
        <v>30</v>
      </c>
      <c r="O709" s="26">
        <v>45474</v>
      </c>
      <c r="P709" s="22">
        <v>800</v>
      </c>
      <c r="Q709" s="22">
        <v>200</v>
      </c>
      <c r="R709" s="22" t="s">
        <v>2823</v>
      </c>
      <c r="S709" s="14">
        <f t="shared" si="11"/>
        <v>2002</v>
      </c>
    </row>
    <row r="710" spans="1:19" ht="14.5" hidden="1" x14ac:dyDescent="0.35">
      <c r="A710" s="22" t="s">
        <v>7342</v>
      </c>
      <c r="B710" s="22" t="str">
        <f>INDEX('Plant data'!D:D,MATCH($A710,'Plant data'!$A:$A,0))</f>
        <v>Ousudori</v>
      </c>
      <c r="C710" s="22" t="str">
        <f>INDEX('Plant data'!E:E,MATCH($A710,'Plant data'!$A:$A,0))</f>
        <v>Chūbu</v>
      </c>
      <c r="D710" s="22" t="str">
        <f>INDEX('Plant data'!F:F,MATCH($A710,'Plant data'!$A:$A,0))</f>
        <v>Japan</v>
      </c>
      <c r="E710" s="22" t="s">
        <v>9582</v>
      </c>
      <c r="F710" s="22" t="s">
        <v>8871</v>
      </c>
      <c r="G710" s="24" t="s">
        <v>7345</v>
      </c>
      <c r="H710" s="22" t="s">
        <v>29</v>
      </c>
      <c r="I710" s="27">
        <v>44475</v>
      </c>
      <c r="J710" s="22" t="s">
        <v>30</v>
      </c>
      <c r="K710" s="22">
        <v>2024</v>
      </c>
      <c r="L710" s="22">
        <v>1</v>
      </c>
      <c r="M710" s="22" t="s">
        <v>30</v>
      </c>
      <c r="N710" s="22" t="s">
        <v>30</v>
      </c>
      <c r="O710" s="22" t="s">
        <v>30</v>
      </c>
      <c r="P710" s="22">
        <v>800</v>
      </c>
      <c r="Q710" s="22">
        <v>200</v>
      </c>
      <c r="R710" s="22" t="s">
        <v>2823</v>
      </c>
      <c r="S710" s="14">
        <f t="shared" si="11"/>
        <v>2064</v>
      </c>
    </row>
    <row r="711" spans="1:19" ht="14.5" hidden="1" x14ac:dyDescent="0.35">
      <c r="A711" s="22" t="s">
        <v>3271</v>
      </c>
      <c r="B711" s="22" t="str">
        <f>INDEX('Plant data'!D:D,MATCH($A711,'Plant data'!$A:$A,0))</f>
        <v>Kinango</v>
      </c>
      <c r="C711" s="22" t="str">
        <f>INDEX('Plant data'!E:E,MATCH($A711,'Plant data'!$A:$A,0))</f>
        <v>Kwale County</v>
      </c>
      <c r="D711" s="22" t="str">
        <f>INDEX('Plant data'!F:F,MATCH($A711,'Plant data'!$A:$A,0))</f>
        <v>Kenya</v>
      </c>
      <c r="E711" s="22" t="s">
        <v>9583</v>
      </c>
      <c r="F711" s="22" t="s">
        <v>8855</v>
      </c>
      <c r="G711" s="24" t="s">
        <v>3273</v>
      </c>
      <c r="H711" s="22" t="s">
        <v>29</v>
      </c>
      <c r="I711" s="22" t="s">
        <v>30</v>
      </c>
      <c r="J711" s="26">
        <v>43313</v>
      </c>
      <c r="K711" s="22">
        <v>2022</v>
      </c>
      <c r="L711" s="22">
        <v>3</v>
      </c>
      <c r="M711" s="22" t="s">
        <v>30</v>
      </c>
      <c r="N711" s="22" t="s">
        <v>30</v>
      </c>
      <c r="O711" s="22" t="s">
        <v>30</v>
      </c>
      <c r="P711" s="22">
        <v>1000</v>
      </c>
      <c r="Q711" s="22" t="s">
        <v>30</v>
      </c>
      <c r="R711" s="22" t="s">
        <v>30</v>
      </c>
      <c r="S711" s="14">
        <f t="shared" si="11"/>
        <v>2062</v>
      </c>
    </row>
    <row r="712" spans="1:19" ht="14.5" hidden="1" x14ac:dyDescent="0.35">
      <c r="A712" s="22" t="s">
        <v>2188</v>
      </c>
      <c r="B712" s="22" t="str">
        <f>INDEX('Plant data'!D:D,MATCH($A712,'Plant data'!$A:$A,0))</f>
        <v>Chongjin</v>
      </c>
      <c r="C712" s="22" t="str">
        <f>INDEX('Plant data'!E:E,MATCH($A712,'Plant data'!$A:$A,0))</f>
        <v>North Hamgyeong</v>
      </c>
      <c r="D712" s="22" t="str">
        <f>INDEX('Plant data'!F:F,MATCH($A712,'Plant data'!$A:$A,0))</f>
        <v>North Korea</v>
      </c>
      <c r="E712" s="22" t="s">
        <v>9584</v>
      </c>
      <c r="F712" s="22" t="s">
        <v>8855</v>
      </c>
      <c r="G712" s="22" t="s">
        <v>2190</v>
      </c>
      <c r="H712" s="22" t="s">
        <v>29</v>
      </c>
      <c r="I712" s="22" t="s">
        <v>30</v>
      </c>
      <c r="J712" s="22" t="s">
        <v>30</v>
      </c>
      <c r="K712" s="22" t="s">
        <v>30</v>
      </c>
      <c r="L712" s="22" t="s">
        <v>30</v>
      </c>
      <c r="M712" s="22" t="s">
        <v>30</v>
      </c>
      <c r="N712" s="22" t="s">
        <v>30</v>
      </c>
      <c r="O712" s="22" t="s">
        <v>30</v>
      </c>
      <c r="P712" s="22">
        <v>500</v>
      </c>
      <c r="Q712" s="22" t="s">
        <v>30</v>
      </c>
      <c r="R712" s="22" t="s">
        <v>30</v>
      </c>
      <c r="S712" s="14" t="str">
        <f t="shared" si="11"/>
        <v/>
      </c>
    </row>
    <row r="713" spans="1:19" ht="14.5" hidden="1" x14ac:dyDescent="0.35">
      <c r="A713" s="22" t="s">
        <v>2195</v>
      </c>
      <c r="B713" s="22" t="str">
        <f>INDEX('Plant data'!D:D,MATCH($A713,'Plant data'!$A:$A,0))</f>
        <v>Songnim</v>
      </c>
      <c r="C713" s="22" t="str">
        <f>INDEX('Plant data'!E:E,MATCH($A713,'Plant data'!$A:$A,0))</f>
        <v>North Hwanghae</v>
      </c>
      <c r="D713" s="22" t="str">
        <f>INDEX('Plant data'!F:F,MATCH($A713,'Plant data'!$A:$A,0))</f>
        <v>North Korea</v>
      </c>
      <c r="E713" s="22" t="s">
        <v>9585</v>
      </c>
      <c r="F713" s="22" t="s">
        <v>8855</v>
      </c>
      <c r="G713" s="24" t="s">
        <v>2197</v>
      </c>
      <c r="H713" s="22" t="s">
        <v>29</v>
      </c>
      <c r="I713" s="22" t="s">
        <v>30</v>
      </c>
      <c r="J713" s="22" t="s">
        <v>30</v>
      </c>
      <c r="K713" s="22" t="s">
        <v>30</v>
      </c>
      <c r="L713" s="22" t="s">
        <v>30</v>
      </c>
      <c r="M713" s="22" t="s">
        <v>30</v>
      </c>
      <c r="N713" s="22" t="s">
        <v>30</v>
      </c>
      <c r="O713" s="22" t="s">
        <v>30</v>
      </c>
      <c r="P713" s="22">
        <v>750</v>
      </c>
      <c r="Q713" s="22" t="s">
        <v>30</v>
      </c>
      <c r="R713" s="22" t="s">
        <v>30</v>
      </c>
      <c r="S713" s="14" t="str">
        <f t="shared" si="11"/>
        <v/>
      </c>
    </row>
    <row r="714" spans="1:19" ht="14.5" hidden="1" x14ac:dyDescent="0.35">
      <c r="A714" s="22" t="s">
        <v>7678</v>
      </c>
      <c r="B714" s="22" t="str">
        <f>INDEX('Plant data'!D:D,MATCH($A714,'Plant data'!$A:$A,0))</f>
        <v>Nampo</v>
      </c>
      <c r="C714" s="22" t="str">
        <f>INDEX('Plant data'!E:E,MATCH($A714,'Plant data'!$A:$A,0))</f>
        <v>South Pyongan</v>
      </c>
      <c r="D714" s="22" t="str">
        <f>INDEX('Plant data'!F:F,MATCH($A714,'Plant data'!$A:$A,0))</f>
        <v>North Korea</v>
      </c>
      <c r="E714" s="22" t="s">
        <v>9586</v>
      </c>
      <c r="F714" s="22" t="s">
        <v>8855</v>
      </c>
      <c r="G714" s="24" t="s">
        <v>7681</v>
      </c>
      <c r="H714" s="22" t="s">
        <v>29</v>
      </c>
      <c r="I714" s="22" t="s">
        <v>30</v>
      </c>
      <c r="J714" s="22" t="s">
        <v>30</v>
      </c>
      <c r="K714" s="22" t="s">
        <v>30</v>
      </c>
      <c r="L714" s="22" t="s">
        <v>30</v>
      </c>
      <c r="M714" s="22" t="s">
        <v>30</v>
      </c>
      <c r="N714" s="22" t="s">
        <v>30</v>
      </c>
      <c r="O714" s="22" t="s">
        <v>30</v>
      </c>
      <c r="P714" s="22">
        <v>94</v>
      </c>
      <c r="Q714" s="22">
        <v>120</v>
      </c>
      <c r="R714" s="22" t="s">
        <v>30</v>
      </c>
      <c r="S714" s="14" t="str">
        <f t="shared" si="11"/>
        <v/>
      </c>
    </row>
    <row r="715" spans="1:19" ht="14.5" hidden="1" x14ac:dyDescent="0.35">
      <c r="A715" s="22" t="s">
        <v>7678</v>
      </c>
      <c r="B715" s="22" t="str">
        <f>INDEX('Plant data'!D:D,MATCH($A715,'Plant data'!$A:$A,0))</f>
        <v>Nampo</v>
      </c>
      <c r="C715" s="22" t="str">
        <f>INDEX('Plant data'!E:E,MATCH($A715,'Plant data'!$A:$A,0))</f>
        <v>South Pyongan</v>
      </c>
      <c r="D715" s="22" t="str">
        <f>INDEX('Plant data'!F:F,MATCH($A715,'Plant data'!$A:$A,0))</f>
        <v>North Korea</v>
      </c>
      <c r="E715" s="22" t="s">
        <v>9587</v>
      </c>
      <c r="F715" s="22" t="s">
        <v>8871</v>
      </c>
      <c r="G715" s="24" t="s">
        <v>7681</v>
      </c>
      <c r="H715" s="22" t="s">
        <v>29</v>
      </c>
      <c r="I715" s="22" t="s">
        <v>30</v>
      </c>
      <c r="J715" s="22" t="s">
        <v>30</v>
      </c>
      <c r="K715" s="22" t="s">
        <v>30</v>
      </c>
      <c r="L715" s="22" t="s">
        <v>30</v>
      </c>
      <c r="M715" s="22" t="s">
        <v>30</v>
      </c>
      <c r="N715" s="22" t="s">
        <v>30</v>
      </c>
      <c r="O715" s="22" t="s">
        <v>30</v>
      </c>
      <c r="P715" s="22">
        <v>94</v>
      </c>
      <c r="Q715" s="22">
        <v>120</v>
      </c>
      <c r="R715" s="22" t="s">
        <v>30</v>
      </c>
      <c r="S715" s="14" t="str">
        <f t="shared" si="11"/>
        <v/>
      </c>
    </row>
    <row r="716" spans="1:19" ht="14.5" hidden="1" x14ac:dyDescent="0.35">
      <c r="A716" s="22" t="s">
        <v>7678</v>
      </c>
      <c r="B716" s="22" t="str">
        <f>INDEX('Plant data'!D:D,MATCH($A716,'Plant data'!$A:$A,0))</f>
        <v>Nampo</v>
      </c>
      <c r="C716" s="22" t="str">
        <f>INDEX('Plant data'!E:E,MATCH($A716,'Plant data'!$A:$A,0))</f>
        <v>South Pyongan</v>
      </c>
      <c r="D716" s="22" t="str">
        <f>INDEX('Plant data'!F:F,MATCH($A716,'Plant data'!$A:$A,0))</f>
        <v>North Korea</v>
      </c>
      <c r="E716" s="22" t="s">
        <v>9588</v>
      </c>
      <c r="F716" s="22" t="s">
        <v>8941</v>
      </c>
      <c r="G716" s="24" t="s">
        <v>7681</v>
      </c>
      <c r="H716" s="22" t="s">
        <v>29</v>
      </c>
      <c r="I716" s="22" t="s">
        <v>30</v>
      </c>
      <c r="J716" s="22" t="s">
        <v>30</v>
      </c>
      <c r="K716" s="22" t="s">
        <v>30</v>
      </c>
      <c r="L716" s="22" t="s">
        <v>30</v>
      </c>
      <c r="M716" s="22" t="s">
        <v>30</v>
      </c>
      <c r="N716" s="22" t="s">
        <v>30</v>
      </c>
      <c r="O716" s="22" t="s">
        <v>30</v>
      </c>
      <c r="P716" s="22">
        <v>94</v>
      </c>
      <c r="Q716" s="22">
        <v>120</v>
      </c>
      <c r="R716" s="22" t="s">
        <v>30</v>
      </c>
      <c r="S716" s="14" t="str">
        <f t="shared" si="11"/>
        <v/>
      </c>
    </row>
    <row r="717" spans="1:19" ht="14.5" hidden="1" x14ac:dyDescent="0.35">
      <c r="A717" s="22" t="s">
        <v>7678</v>
      </c>
      <c r="B717" s="22" t="str">
        <f>INDEX('Plant data'!D:D,MATCH($A717,'Plant data'!$A:$A,0))</f>
        <v>Nampo</v>
      </c>
      <c r="C717" s="22" t="str">
        <f>INDEX('Plant data'!E:E,MATCH($A717,'Plant data'!$A:$A,0))</f>
        <v>South Pyongan</v>
      </c>
      <c r="D717" s="22" t="str">
        <f>INDEX('Plant data'!F:F,MATCH($A717,'Plant data'!$A:$A,0))</f>
        <v>North Korea</v>
      </c>
      <c r="E717" s="22" t="s">
        <v>9589</v>
      </c>
      <c r="F717" s="22" t="s">
        <v>8949</v>
      </c>
      <c r="G717" s="24" t="s">
        <v>7681</v>
      </c>
      <c r="H717" s="22" t="s">
        <v>29</v>
      </c>
      <c r="I717" s="22" t="s">
        <v>30</v>
      </c>
      <c r="J717" s="22" t="s">
        <v>30</v>
      </c>
      <c r="K717" s="22" t="s">
        <v>30</v>
      </c>
      <c r="L717" s="22" t="s">
        <v>30</v>
      </c>
      <c r="M717" s="22" t="s">
        <v>30</v>
      </c>
      <c r="N717" s="22" t="s">
        <v>30</v>
      </c>
      <c r="O717" s="22" t="s">
        <v>30</v>
      </c>
      <c r="P717" s="22">
        <v>94</v>
      </c>
      <c r="Q717" s="22">
        <v>120</v>
      </c>
      <c r="R717" s="22" t="s">
        <v>30</v>
      </c>
      <c r="S717" s="14" t="str">
        <f t="shared" si="11"/>
        <v/>
      </c>
    </row>
    <row r="718" spans="1:19" ht="14.5" hidden="1" x14ac:dyDescent="0.35">
      <c r="A718" s="22" t="s">
        <v>7678</v>
      </c>
      <c r="B718" s="22" t="str">
        <f>INDEX('Plant data'!D:D,MATCH($A718,'Plant data'!$A:$A,0))</f>
        <v>Nampo</v>
      </c>
      <c r="C718" s="22" t="str">
        <f>INDEX('Plant data'!E:E,MATCH($A718,'Plant data'!$A:$A,0))</f>
        <v>South Pyongan</v>
      </c>
      <c r="D718" s="22" t="str">
        <f>INDEX('Plant data'!F:F,MATCH($A718,'Plant data'!$A:$A,0))</f>
        <v>North Korea</v>
      </c>
      <c r="E718" s="22" t="s">
        <v>9590</v>
      </c>
      <c r="F718" s="22" t="s">
        <v>8962</v>
      </c>
      <c r="G718" s="24" t="s">
        <v>7681</v>
      </c>
      <c r="H718" s="22" t="s">
        <v>29</v>
      </c>
      <c r="I718" s="22" t="s">
        <v>30</v>
      </c>
      <c r="J718" s="22" t="s">
        <v>30</v>
      </c>
      <c r="K718" s="22" t="s">
        <v>30</v>
      </c>
      <c r="L718" s="22" t="s">
        <v>30</v>
      </c>
      <c r="M718" s="22" t="s">
        <v>30</v>
      </c>
      <c r="N718" s="22" t="s">
        <v>30</v>
      </c>
      <c r="O718" s="22" t="s">
        <v>30</v>
      </c>
      <c r="P718" s="22">
        <v>94</v>
      </c>
      <c r="Q718" s="22">
        <v>120</v>
      </c>
      <c r="R718" s="22" t="s">
        <v>30</v>
      </c>
      <c r="S718" s="14" t="str">
        <f t="shared" si="11"/>
        <v/>
      </c>
    </row>
    <row r="719" spans="1:19" ht="14.5" hidden="1" x14ac:dyDescent="0.35">
      <c r="A719" s="22" t="s">
        <v>7678</v>
      </c>
      <c r="B719" s="22" t="str">
        <f>INDEX('Plant data'!D:D,MATCH($A719,'Plant data'!$A:$A,0))</f>
        <v>Nampo</v>
      </c>
      <c r="C719" s="22" t="str">
        <f>INDEX('Plant data'!E:E,MATCH($A719,'Plant data'!$A:$A,0))</f>
        <v>South Pyongan</v>
      </c>
      <c r="D719" s="22" t="str">
        <f>INDEX('Plant data'!F:F,MATCH($A719,'Plant data'!$A:$A,0))</f>
        <v>North Korea</v>
      </c>
      <c r="E719" s="22" t="s">
        <v>9591</v>
      </c>
      <c r="F719" s="22" t="s">
        <v>8964</v>
      </c>
      <c r="G719" s="24" t="s">
        <v>7681</v>
      </c>
      <c r="H719" s="22" t="s">
        <v>29</v>
      </c>
      <c r="I719" s="22" t="s">
        <v>30</v>
      </c>
      <c r="J719" s="22" t="s">
        <v>30</v>
      </c>
      <c r="K719" s="22" t="s">
        <v>30</v>
      </c>
      <c r="L719" s="22" t="s">
        <v>30</v>
      </c>
      <c r="M719" s="22" t="s">
        <v>30</v>
      </c>
      <c r="N719" s="22" t="s">
        <v>30</v>
      </c>
      <c r="O719" s="22" t="s">
        <v>30</v>
      </c>
      <c r="P719" s="22">
        <v>94</v>
      </c>
      <c r="Q719" s="22">
        <v>120</v>
      </c>
      <c r="R719" s="22" t="s">
        <v>30</v>
      </c>
      <c r="S719" s="14" t="str">
        <f t="shared" si="11"/>
        <v/>
      </c>
    </row>
    <row r="720" spans="1:19" ht="14.5" hidden="1" x14ac:dyDescent="0.35">
      <c r="A720" s="22" t="s">
        <v>7678</v>
      </c>
      <c r="B720" s="22" t="str">
        <f>INDEX('Plant data'!D:D,MATCH($A720,'Plant data'!$A:$A,0))</f>
        <v>Nampo</v>
      </c>
      <c r="C720" s="22" t="str">
        <f>INDEX('Plant data'!E:E,MATCH($A720,'Plant data'!$A:$A,0))</f>
        <v>South Pyongan</v>
      </c>
      <c r="D720" s="22" t="str">
        <f>INDEX('Plant data'!F:F,MATCH($A720,'Plant data'!$A:$A,0))</f>
        <v>North Korea</v>
      </c>
      <c r="E720" s="22" t="s">
        <v>9592</v>
      </c>
      <c r="F720" s="22" t="s">
        <v>9164</v>
      </c>
      <c r="G720" s="24" t="s">
        <v>7681</v>
      </c>
      <c r="H720" s="22" t="s">
        <v>29</v>
      </c>
      <c r="I720" s="22" t="s">
        <v>30</v>
      </c>
      <c r="J720" s="22" t="s">
        <v>30</v>
      </c>
      <c r="K720" s="22" t="s">
        <v>30</v>
      </c>
      <c r="L720" s="22" t="s">
        <v>30</v>
      </c>
      <c r="M720" s="22" t="s">
        <v>30</v>
      </c>
      <c r="N720" s="22" t="s">
        <v>30</v>
      </c>
      <c r="O720" s="22" t="s">
        <v>30</v>
      </c>
      <c r="P720" s="22">
        <v>94</v>
      </c>
      <c r="Q720" s="22">
        <v>120</v>
      </c>
      <c r="R720" s="22" t="s">
        <v>30</v>
      </c>
      <c r="S720" s="14" t="str">
        <f t="shared" si="11"/>
        <v/>
      </c>
    </row>
    <row r="721" spans="1:19" ht="14.5" hidden="1" x14ac:dyDescent="0.35">
      <c r="A721" s="22" t="s">
        <v>7678</v>
      </c>
      <c r="B721" s="22" t="str">
        <f>INDEX('Plant data'!D:D,MATCH($A721,'Plant data'!$A:$A,0))</f>
        <v>Nampo</v>
      </c>
      <c r="C721" s="22" t="str">
        <f>INDEX('Plant data'!E:E,MATCH($A721,'Plant data'!$A:$A,0))</f>
        <v>South Pyongan</v>
      </c>
      <c r="D721" s="22" t="str">
        <f>INDEX('Plant data'!F:F,MATCH($A721,'Plant data'!$A:$A,0))</f>
        <v>North Korea</v>
      </c>
      <c r="E721" s="22" t="s">
        <v>9593</v>
      </c>
      <c r="F721" s="22" t="s">
        <v>9166</v>
      </c>
      <c r="G721" s="24" t="s">
        <v>7681</v>
      </c>
      <c r="H721" s="22" t="s">
        <v>29</v>
      </c>
      <c r="I721" s="22" t="s">
        <v>30</v>
      </c>
      <c r="J721" s="22" t="s">
        <v>30</v>
      </c>
      <c r="K721" s="22" t="s">
        <v>30</v>
      </c>
      <c r="L721" s="22" t="s">
        <v>30</v>
      </c>
      <c r="M721" s="22" t="s">
        <v>30</v>
      </c>
      <c r="N721" s="22" t="s">
        <v>30</v>
      </c>
      <c r="O721" s="22" t="s">
        <v>30</v>
      </c>
      <c r="P721" s="22">
        <v>94</v>
      </c>
      <c r="Q721" s="22">
        <v>120</v>
      </c>
      <c r="R721" s="22" t="s">
        <v>30</v>
      </c>
      <c r="S721" s="14" t="str">
        <f t="shared" si="11"/>
        <v/>
      </c>
    </row>
    <row r="722" spans="1:19" ht="14.5" hidden="1" x14ac:dyDescent="0.35">
      <c r="A722" s="22" t="s">
        <v>7678</v>
      </c>
      <c r="B722" s="22" t="str">
        <f>INDEX('Plant data'!D:D,MATCH($A722,'Plant data'!$A:$A,0))</f>
        <v>Nampo</v>
      </c>
      <c r="C722" s="22" t="str">
        <f>INDEX('Plant data'!E:E,MATCH($A722,'Plant data'!$A:$A,0))</f>
        <v>South Pyongan</v>
      </c>
      <c r="D722" s="22" t="str">
        <f>INDEX('Plant data'!F:F,MATCH($A722,'Plant data'!$A:$A,0))</f>
        <v>North Korea</v>
      </c>
      <c r="E722" s="22" t="s">
        <v>9594</v>
      </c>
      <c r="F722" s="22" t="s">
        <v>9168</v>
      </c>
      <c r="G722" s="24" t="s">
        <v>7681</v>
      </c>
      <c r="H722" s="22" t="s">
        <v>224</v>
      </c>
      <c r="I722" s="22" t="s">
        <v>30</v>
      </c>
      <c r="J722" s="22">
        <v>2024</v>
      </c>
      <c r="K722" s="22" t="s">
        <v>30</v>
      </c>
      <c r="L722" s="22" t="s">
        <v>30</v>
      </c>
      <c r="M722" s="22" t="s">
        <v>30</v>
      </c>
      <c r="N722" s="22" t="s">
        <v>30</v>
      </c>
      <c r="O722" s="22" t="s">
        <v>30</v>
      </c>
      <c r="P722" s="22" t="s">
        <v>2841</v>
      </c>
      <c r="Q722" s="22" t="s">
        <v>30</v>
      </c>
      <c r="R722" s="22" t="s">
        <v>30</v>
      </c>
      <c r="S722" s="14" t="str">
        <f t="shared" si="11"/>
        <v/>
      </c>
    </row>
    <row r="723" spans="1:19" ht="14.5" hidden="1" x14ac:dyDescent="0.35">
      <c r="A723" s="22" t="s">
        <v>2201</v>
      </c>
      <c r="B723" s="22" t="str">
        <f>INDEX('Plant data'!D:D,MATCH($A723,'Plant data'!$A:$A,0))</f>
        <v>Chongjin</v>
      </c>
      <c r="C723" s="22" t="str">
        <f>INDEX('Plant data'!E:E,MATCH($A723,'Plant data'!$A:$A,0))</f>
        <v>North Hamgyeong</v>
      </c>
      <c r="D723" s="22" t="str">
        <f>INDEX('Plant data'!F:F,MATCH($A723,'Plant data'!$A:$A,0))</f>
        <v>North Korea</v>
      </c>
      <c r="E723" s="22" t="s">
        <v>9595</v>
      </c>
      <c r="F723" s="22" t="s">
        <v>8855</v>
      </c>
      <c r="G723" s="24" t="s">
        <v>2203</v>
      </c>
      <c r="H723" s="22" t="s">
        <v>29</v>
      </c>
      <c r="I723" s="22" t="s">
        <v>30</v>
      </c>
      <c r="J723" s="22" t="s">
        <v>30</v>
      </c>
      <c r="K723" s="22" t="s">
        <v>30</v>
      </c>
      <c r="L723" s="22" t="s">
        <v>30</v>
      </c>
      <c r="M723" s="22" t="s">
        <v>30</v>
      </c>
      <c r="N723" s="22" t="s">
        <v>30</v>
      </c>
      <c r="O723" s="22" t="s">
        <v>30</v>
      </c>
      <c r="P723" s="22">
        <v>1500</v>
      </c>
      <c r="Q723" s="22" t="s">
        <v>30</v>
      </c>
      <c r="R723" s="25" t="s">
        <v>30</v>
      </c>
      <c r="S723" s="14" t="str">
        <f t="shared" si="11"/>
        <v/>
      </c>
    </row>
    <row r="724" spans="1:19" ht="14.5" hidden="1" x14ac:dyDescent="0.35">
      <c r="A724" s="22" t="s">
        <v>8058</v>
      </c>
      <c r="B724" s="22" t="str">
        <f>INDEX('Plant data'!D:D,MATCH($A724,'Plant data'!$A:$A,0))</f>
        <v>Dangjin</v>
      </c>
      <c r="C724" s="22" t="str">
        <f>INDEX('Plant data'!E:E,MATCH($A724,'Plant data'!$A:$A,0))</f>
        <v>South Chungcheong</v>
      </c>
      <c r="D724" s="22" t="str">
        <f>INDEX('Plant data'!F:F,MATCH($A724,'Plant data'!$A:$A,0))</f>
        <v>South Korea</v>
      </c>
      <c r="E724" s="22" t="s">
        <v>9596</v>
      </c>
      <c r="F724" s="22" t="s">
        <v>8858</v>
      </c>
      <c r="G724" s="24" t="s">
        <v>8061</v>
      </c>
      <c r="H724" s="22" t="s">
        <v>190</v>
      </c>
      <c r="I724" s="22" t="s">
        <v>30</v>
      </c>
      <c r="J724" s="22" t="s">
        <v>30</v>
      </c>
      <c r="K724" s="22">
        <v>2009</v>
      </c>
      <c r="L724" s="22">
        <v>15.08</v>
      </c>
      <c r="M724" s="27">
        <v>44894</v>
      </c>
      <c r="N724" s="22" t="s">
        <v>30</v>
      </c>
      <c r="O724" s="26">
        <v>45323</v>
      </c>
      <c r="P724" s="22">
        <v>1500</v>
      </c>
      <c r="Q724" s="22">
        <v>160</v>
      </c>
      <c r="R724" s="22" t="s">
        <v>2823</v>
      </c>
      <c r="S724" s="14">
        <f t="shared" si="11"/>
        <v>2049</v>
      </c>
    </row>
    <row r="725" spans="1:19" ht="14.5" hidden="1" x14ac:dyDescent="0.35">
      <c r="A725" s="22" t="s">
        <v>8058</v>
      </c>
      <c r="B725" s="22" t="str">
        <f>INDEX('Plant data'!D:D,MATCH($A725,'Plant data'!$A:$A,0))</f>
        <v>Dangjin</v>
      </c>
      <c r="C725" s="22" t="str">
        <f>INDEX('Plant data'!E:E,MATCH($A725,'Plant data'!$A:$A,0))</f>
        <v>South Chungcheong</v>
      </c>
      <c r="D725" s="22" t="str">
        <f>INDEX('Plant data'!F:F,MATCH($A725,'Plant data'!$A:$A,0))</f>
        <v>South Korea</v>
      </c>
      <c r="E725" s="22" t="s">
        <v>9597</v>
      </c>
      <c r="F725" s="22" t="s">
        <v>8860</v>
      </c>
      <c r="G725" s="24" t="s">
        <v>8061</v>
      </c>
      <c r="H725" s="22" t="s">
        <v>190</v>
      </c>
      <c r="I725" s="22" t="s">
        <v>30</v>
      </c>
      <c r="J725" s="22" t="s">
        <v>30</v>
      </c>
      <c r="K725" s="22">
        <v>2009</v>
      </c>
      <c r="L725" s="22">
        <v>15.08</v>
      </c>
      <c r="M725" s="27">
        <v>44894</v>
      </c>
      <c r="N725" s="22" t="s">
        <v>30</v>
      </c>
      <c r="O725" s="26">
        <v>45323</v>
      </c>
      <c r="P725" s="22">
        <v>1500</v>
      </c>
      <c r="Q725" s="22">
        <v>160</v>
      </c>
      <c r="R725" s="22" t="s">
        <v>2823</v>
      </c>
      <c r="S725" s="14">
        <f t="shared" si="11"/>
        <v>2049</v>
      </c>
    </row>
    <row r="726" spans="1:19" ht="14.5" hidden="1" x14ac:dyDescent="0.35">
      <c r="A726" s="22" t="s">
        <v>8039</v>
      </c>
      <c r="B726" s="22" t="str">
        <f>INDEX('Plant data'!D:D,MATCH($A726,'Plant data'!$A:$A,0))</f>
        <v>Incheon</v>
      </c>
      <c r="C726" s="22" t="str">
        <f>INDEX('Plant data'!E:E,MATCH($A726,'Plant data'!$A:$A,0))</f>
        <v>Seoul National Capital Area</v>
      </c>
      <c r="D726" s="22" t="str">
        <f>INDEX('Plant data'!F:F,MATCH($A726,'Plant data'!$A:$A,0))</f>
        <v>South Korea</v>
      </c>
      <c r="E726" s="22" t="s">
        <v>9598</v>
      </c>
      <c r="F726" s="22" t="s">
        <v>8855</v>
      </c>
      <c r="G726" s="24" t="s">
        <v>8042</v>
      </c>
      <c r="H726" s="22" t="s">
        <v>29</v>
      </c>
      <c r="I726" s="22" t="s">
        <v>30</v>
      </c>
      <c r="J726" s="22" t="s">
        <v>30</v>
      </c>
      <c r="K726" s="22">
        <v>2010</v>
      </c>
      <c r="L726" s="22">
        <v>15</v>
      </c>
      <c r="M726" s="22" t="s">
        <v>30</v>
      </c>
      <c r="N726" s="22" t="s">
        <v>30</v>
      </c>
      <c r="O726" s="22" t="s">
        <v>30</v>
      </c>
      <c r="P726" s="22">
        <v>1200</v>
      </c>
      <c r="Q726" s="22">
        <v>120</v>
      </c>
      <c r="R726" s="22" t="s">
        <v>2823</v>
      </c>
      <c r="S726" s="14">
        <f t="shared" si="11"/>
        <v>2050</v>
      </c>
    </row>
    <row r="727" spans="1:19" ht="14.5" hidden="1" x14ac:dyDescent="0.35">
      <c r="A727" s="22" t="s">
        <v>8039</v>
      </c>
      <c r="B727" s="22" t="str">
        <f>INDEX('Plant data'!D:D,MATCH($A727,'Plant data'!$A:$A,0))</f>
        <v>Incheon</v>
      </c>
      <c r="C727" s="22" t="str">
        <f>INDEX('Plant data'!E:E,MATCH($A727,'Plant data'!$A:$A,0))</f>
        <v>Seoul National Capital Area</v>
      </c>
      <c r="D727" s="22" t="str">
        <f>INDEX('Plant data'!F:F,MATCH($A727,'Plant data'!$A:$A,0))</f>
        <v>South Korea</v>
      </c>
      <c r="E727" s="22" t="s">
        <v>9599</v>
      </c>
      <c r="F727" s="22" t="s">
        <v>8871</v>
      </c>
      <c r="G727" s="24" t="s">
        <v>8042</v>
      </c>
      <c r="H727" s="22" t="s">
        <v>29</v>
      </c>
      <c r="I727" s="22" t="s">
        <v>30</v>
      </c>
      <c r="J727" s="22" t="s">
        <v>30</v>
      </c>
      <c r="K727" s="22">
        <v>1993</v>
      </c>
      <c r="L727" s="22">
        <v>32</v>
      </c>
      <c r="M727" s="22" t="s">
        <v>30</v>
      </c>
      <c r="N727" s="22" t="s">
        <v>30</v>
      </c>
      <c r="O727" s="22" t="s">
        <v>30</v>
      </c>
      <c r="P727" s="22">
        <v>1000</v>
      </c>
      <c r="Q727" s="22">
        <v>100</v>
      </c>
      <c r="R727" s="22" t="s">
        <v>2823</v>
      </c>
      <c r="S727" s="14">
        <f t="shared" si="11"/>
        <v>2033</v>
      </c>
    </row>
    <row r="728" spans="1:19" ht="14.5" hidden="1" x14ac:dyDescent="0.35">
      <c r="A728" s="22" t="s">
        <v>8043</v>
      </c>
      <c r="B728" s="22" t="str">
        <f>INDEX('Plant data'!D:D,MATCH($A728,'Plant data'!$A:$A,0))</f>
        <v>Pohang</v>
      </c>
      <c r="C728" s="22" t="str">
        <f>INDEX('Plant data'!E:E,MATCH($A728,'Plant data'!$A:$A,0))</f>
        <v>North Gyeongsang</v>
      </c>
      <c r="D728" s="22" t="str">
        <f>INDEX('Plant data'!F:F,MATCH($A728,'Plant data'!$A:$A,0))</f>
        <v>South Korea</v>
      </c>
      <c r="E728" s="22" t="s">
        <v>9600</v>
      </c>
      <c r="F728" s="22" t="s">
        <v>8855</v>
      </c>
      <c r="G728" s="24" t="s">
        <v>8045</v>
      </c>
      <c r="H728" s="22" t="s">
        <v>29</v>
      </c>
      <c r="I728" s="22" t="s">
        <v>30</v>
      </c>
      <c r="J728" s="22" t="s">
        <v>30</v>
      </c>
      <c r="K728" s="22" t="s">
        <v>30</v>
      </c>
      <c r="L728" s="22" t="s">
        <v>30</v>
      </c>
      <c r="M728" s="22" t="s">
        <v>30</v>
      </c>
      <c r="N728" s="22" t="s">
        <v>30</v>
      </c>
      <c r="O728" s="22" t="s">
        <v>30</v>
      </c>
      <c r="P728" s="22">
        <v>1400</v>
      </c>
      <c r="Q728" s="22">
        <v>140</v>
      </c>
      <c r="R728" s="22" t="s">
        <v>2823</v>
      </c>
      <c r="S728" s="14" t="str">
        <f t="shared" si="11"/>
        <v/>
      </c>
    </row>
    <row r="729" spans="1:19" ht="14.5" hidden="1" x14ac:dyDescent="0.35">
      <c r="A729" s="22" t="s">
        <v>2207</v>
      </c>
      <c r="B729" s="22" t="str">
        <f>INDEX('Plant data'!D:D,MATCH($A729,'Plant data'!$A:$A,0))</f>
        <v>Dangjin</v>
      </c>
      <c r="C729" s="22" t="str">
        <f>INDEX('Plant data'!E:E,MATCH($A729,'Plant data'!$A:$A,0))</f>
        <v>South Chungcheong</v>
      </c>
      <c r="D729" s="22" t="str">
        <f>INDEX('Plant data'!F:F,MATCH($A729,'Plant data'!$A:$A,0))</f>
        <v>South Korea</v>
      </c>
      <c r="E729" s="22" t="s">
        <v>9601</v>
      </c>
      <c r="F729" s="22" t="s">
        <v>8855</v>
      </c>
      <c r="G729" s="24" t="s">
        <v>2209</v>
      </c>
      <c r="H729" s="22" t="s">
        <v>29</v>
      </c>
      <c r="I729" s="22" t="s">
        <v>30</v>
      </c>
      <c r="J729" s="22" t="s">
        <v>30</v>
      </c>
      <c r="K729" s="22" t="s">
        <v>30</v>
      </c>
      <c r="L729" s="22" t="s">
        <v>30</v>
      </c>
      <c r="M729" s="22" t="s">
        <v>30</v>
      </c>
      <c r="N729" s="22" t="s">
        <v>30</v>
      </c>
      <c r="O729" s="22" t="s">
        <v>30</v>
      </c>
      <c r="P729" s="22">
        <v>1200</v>
      </c>
      <c r="Q729" s="22" t="s">
        <v>30</v>
      </c>
      <c r="R729" s="22" t="s">
        <v>2823</v>
      </c>
      <c r="S729" s="14" t="str">
        <f t="shared" si="11"/>
        <v/>
      </c>
    </row>
    <row r="730" spans="1:19" ht="14.5" hidden="1" x14ac:dyDescent="0.35">
      <c r="A730" s="22" t="s">
        <v>2207</v>
      </c>
      <c r="B730" s="22" t="str">
        <f>INDEX('Plant data'!D:D,MATCH($A730,'Plant data'!$A:$A,0))</f>
        <v>Dangjin</v>
      </c>
      <c r="C730" s="22" t="str">
        <f>INDEX('Plant data'!E:E,MATCH($A730,'Plant data'!$A:$A,0))</f>
        <v>South Chungcheong</v>
      </c>
      <c r="D730" s="22" t="str">
        <f>INDEX('Plant data'!F:F,MATCH($A730,'Plant data'!$A:$A,0))</f>
        <v>South Korea</v>
      </c>
      <c r="E730" s="22" t="s">
        <v>9602</v>
      </c>
      <c r="F730" s="22" t="s">
        <v>8871</v>
      </c>
      <c r="G730" s="24" t="s">
        <v>2209</v>
      </c>
      <c r="H730" s="22" t="s">
        <v>29</v>
      </c>
      <c r="I730" s="22" t="s">
        <v>30</v>
      </c>
      <c r="J730" s="22" t="s">
        <v>30</v>
      </c>
      <c r="K730" s="22" t="s">
        <v>30</v>
      </c>
      <c r="L730" s="22" t="s">
        <v>30</v>
      </c>
      <c r="M730" s="22" t="s">
        <v>30</v>
      </c>
      <c r="N730" s="22" t="s">
        <v>30</v>
      </c>
      <c r="O730" s="22" t="s">
        <v>30</v>
      </c>
      <c r="P730" s="22">
        <v>1200</v>
      </c>
      <c r="Q730" s="22" t="s">
        <v>30</v>
      </c>
      <c r="R730" s="22" t="s">
        <v>2823</v>
      </c>
      <c r="S730" s="14" t="str">
        <f t="shared" si="11"/>
        <v/>
      </c>
    </row>
    <row r="731" spans="1:19" ht="14.5" hidden="1" x14ac:dyDescent="0.35">
      <c r="A731" s="22" t="s">
        <v>2207</v>
      </c>
      <c r="B731" s="22" t="str">
        <f>INDEX('Plant data'!D:D,MATCH($A731,'Plant data'!$A:$A,0))</f>
        <v>Dangjin</v>
      </c>
      <c r="C731" s="22" t="str">
        <f>INDEX('Plant data'!E:E,MATCH($A731,'Plant data'!$A:$A,0))</f>
        <v>South Chungcheong</v>
      </c>
      <c r="D731" s="22" t="str">
        <f>INDEX('Plant data'!F:F,MATCH($A731,'Plant data'!$A:$A,0))</f>
        <v>South Korea</v>
      </c>
      <c r="E731" s="22" t="s">
        <v>9603</v>
      </c>
      <c r="F731" s="22" t="s">
        <v>8941</v>
      </c>
      <c r="G731" s="24" t="s">
        <v>2209</v>
      </c>
      <c r="H731" s="22" t="s">
        <v>29</v>
      </c>
      <c r="I731" s="22" t="s">
        <v>30</v>
      </c>
      <c r="J731" s="22" t="s">
        <v>30</v>
      </c>
      <c r="K731" s="22" t="s">
        <v>30</v>
      </c>
      <c r="L731" s="22" t="s">
        <v>30</v>
      </c>
      <c r="M731" s="22" t="s">
        <v>30</v>
      </c>
      <c r="N731" s="22" t="s">
        <v>30</v>
      </c>
      <c r="O731" s="22" t="s">
        <v>30</v>
      </c>
      <c r="P731" s="22">
        <v>1200</v>
      </c>
      <c r="Q731" s="22" t="s">
        <v>30</v>
      </c>
      <c r="R731" s="22" t="s">
        <v>2823</v>
      </c>
      <c r="S731" s="14" t="str">
        <f t="shared" si="11"/>
        <v/>
      </c>
    </row>
    <row r="732" spans="1:19" ht="14.5" hidden="1" x14ac:dyDescent="0.35">
      <c r="A732" s="22" t="s">
        <v>8052</v>
      </c>
      <c r="B732" s="22" t="str">
        <f>INDEX('Plant data'!D:D,MATCH($A732,'Plant data'!$A:$A,0))</f>
        <v>Incheon</v>
      </c>
      <c r="C732" s="22" t="str">
        <f>INDEX('Plant data'!E:E,MATCH($A732,'Plant data'!$A:$A,0))</f>
        <v>Seoul National Capital Area</v>
      </c>
      <c r="D732" s="22" t="str">
        <f>INDEX('Plant data'!F:F,MATCH($A732,'Plant data'!$A:$A,0))</f>
        <v>South Korea</v>
      </c>
      <c r="E732" s="22" t="s">
        <v>9604</v>
      </c>
      <c r="F732" s="22" t="s">
        <v>8855</v>
      </c>
      <c r="G732" s="24" t="s">
        <v>8054</v>
      </c>
      <c r="H732" s="22" t="s">
        <v>29</v>
      </c>
      <c r="I732" s="22" t="s">
        <v>30</v>
      </c>
      <c r="J732" s="22" t="s">
        <v>30</v>
      </c>
      <c r="K732" s="22" t="s">
        <v>30</v>
      </c>
      <c r="L732" s="22" t="s">
        <v>30</v>
      </c>
      <c r="M732" s="22" t="s">
        <v>30</v>
      </c>
      <c r="N732" s="22" t="s">
        <v>30</v>
      </c>
      <c r="O732" s="22" t="s">
        <v>30</v>
      </c>
      <c r="P732" s="22">
        <v>671</v>
      </c>
      <c r="Q732" s="22" t="s">
        <v>30</v>
      </c>
      <c r="R732" s="22" t="s">
        <v>2823</v>
      </c>
      <c r="S732" s="14" t="str">
        <f t="shared" si="11"/>
        <v/>
      </c>
    </row>
    <row r="733" spans="1:19" ht="14.5" hidden="1" x14ac:dyDescent="0.35">
      <c r="A733" s="22" t="s">
        <v>8052</v>
      </c>
      <c r="B733" s="22" t="str">
        <f>INDEX('Plant data'!D:D,MATCH($A733,'Plant data'!$A:$A,0))</f>
        <v>Incheon</v>
      </c>
      <c r="C733" s="22" t="str">
        <f>INDEX('Plant data'!E:E,MATCH($A733,'Plant data'!$A:$A,0))</f>
        <v>Seoul National Capital Area</v>
      </c>
      <c r="D733" s="22" t="str">
        <f>INDEX('Plant data'!F:F,MATCH($A733,'Plant data'!$A:$A,0))</f>
        <v>South Korea</v>
      </c>
      <c r="E733" s="22" t="s">
        <v>9605</v>
      </c>
      <c r="F733" s="22" t="s">
        <v>8871</v>
      </c>
      <c r="G733" s="24" t="s">
        <v>8054</v>
      </c>
      <c r="H733" s="22" t="s">
        <v>29</v>
      </c>
      <c r="I733" s="22" t="s">
        <v>30</v>
      </c>
      <c r="J733" s="22" t="s">
        <v>30</v>
      </c>
      <c r="K733" s="22">
        <v>1983</v>
      </c>
      <c r="L733" s="22">
        <v>42</v>
      </c>
      <c r="M733" s="22" t="s">
        <v>30</v>
      </c>
      <c r="N733" s="22" t="s">
        <v>30</v>
      </c>
      <c r="O733" s="22" t="s">
        <v>30</v>
      </c>
      <c r="P733" s="22">
        <v>671</v>
      </c>
      <c r="Q733" s="22" t="s">
        <v>30</v>
      </c>
      <c r="R733" s="22" t="s">
        <v>2823</v>
      </c>
      <c r="S733" s="14">
        <f t="shared" si="11"/>
        <v>2023</v>
      </c>
    </row>
    <row r="734" spans="1:19" ht="14.5" hidden="1" x14ac:dyDescent="0.35">
      <c r="A734" s="22" t="s">
        <v>8052</v>
      </c>
      <c r="B734" s="22" t="str">
        <f>INDEX('Plant data'!D:D,MATCH($A734,'Plant data'!$A:$A,0))</f>
        <v>Incheon</v>
      </c>
      <c r="C734" s="22" t="str">
        <f>INDEX('Plant data'!E:E,MATCH($A734,'Plant data'!$A:$A,0))</f>
        <v>Seoul National Capital Area</v>
      </c>
      <c r="D734" s="22" t="str">
        <f>INDEX('Plant data'!F:F,MATCH($A734,'Plant data'!$A:$A,0))</f>
        <v>South Korea</v>
      </c>
      <c r="E734" s="22" t="s">
        <v>9606</v>
      </c>
      <c r="F734" s="22" t="s">
        <v>8941</v>
      </c>
      <c r="G734" s="24" t="s">
        <v>8054</v>
      </c>
      <c r="H734" s="22" t="s">
        <v>29</v>
      </c>
      <c r="I734" s="22" t="s">
        <v>30</v>
      </c>
      <c r="J734" s="22" t="s">
        <v>30</v>
      </c>
      <c r="K734" s="22">
        <v>1983</v>
      </c>
      <c r="L734" s="22">
        <v>42</v>
      </c>
      <c r="M734" s="22" t="s">
        <v>30</v>
      </c>
      <c r="N734" s="22" t="s">
        <v>30</v>
      </c>
      <c r="O734" s="22" t="s">
        <v>30</v>
      </c>
      <c r="P734" s="22">
        <v>671</v>
      </c>
      <c r="Q734" s="22" t="s">
        <v>30</v>
      </c>
      <c r="R734" s="22" t="s">
        <v>2823</v>
      </c>
      <c r="S734" s="14">
        <f t="shared" si="11"/>
        <v>2023</v>
      </c>
    </row>
    <row r="735" spans="1:19" ht="14.5" hidden="1" x14ac:dyDescent="0.35">
      <c r="A735" s="22" t="s">
        <v>8052</v>
      </c>
      <c r="B735" s="22" t="str">
        <f>INDEX('Plant data'!D:D,MATCH($A735,'Plant data'!$A:$A,0))</f>
        <v>Incheon</v>
      </c>
      <c r="C735" s="22" t="str">
        <f>INDEX('Plant data'!E:E,MATCH($A735,'Plant data'!$A:$A,0))</f>
        <v>Seoul National Capital Area</v>
      </c>
      <c r="D735" s="22" t="str">
        <f>INDEX('Plant data'!F:F,MATCH($A735,'Plant data'!$A:$A,0))</f>
        <v>South Korea</v>
      </c>
      <c r="E735" s="22" t="s">
        <v>9607</v>
      </c>
      <c r="F735" s="22" t="s">
        <v>8949</v>
      </c>
      <c r="G735" s="24" t="s">
        <v>8054</v>
      </c>
      <c r="H735" s="22" t="s">
        <v>29</v>
      </c>
      <c r="I735" s="22" t="s">
        <v>30</v>
      </c>
      <c r="J735" s="22" t="s">
        <v>30</v>
      </c>
      <c r="K735" s="22">
        <v>1983</v>
      </c>
      <c r="L735" s="22">
        <v>42</v>
      </c>
      <c r="M735" s="22" t="s">
        <v>30</v>
      </c>
      <c r="N735" s="22" t="s">
        <v>30</v>
      </c>
      <c r="O735" s="22" t="s">
        <v>30</v>
      </c>
      <c r="P735" s="22">
        <v>671</v>
      </c>
      <c r="Q735" s="22" t="s">
        <v>30</v>
      </c>
      <c r="R735" s="22" t="s">
        <v>2823</v>
      </c>
      <c r="S735" s="14">
        <f t="shared" si="11"/>
        <v>2023</v>
      </c>
    </row>
    <row r="736" spans="1:19" ht="14.5" hidden="1" x14ac:dyDescent="0.35">
      <c r="A736" s="22" t="s">
        <v>8052</v>
      </c>
      <c r="B736" s="22" t="str">
        <f>INDEX('Plant data'!D:D,MATCH($A736,'Plant data'!$A:$A,0))</f>
        <v>Incheon</v>
      </c>
      <c r="C736" s="22" t="str">
        <f>INDEX('Plant data'!E:E,MATCH($A736,'Plant data'!$A:$A,0))</f>
        <v>Seoul National Capital Area</v>
      </c>
      <c r="D736" s="22" t="str">
        <f>INDEX('Plant data'!F:F,MATCH($A736,'Plant data'!$A:$A,0))</f>
        <v>South Korea</v>
      </c>
      <c r="E736" s="22" t="s">
        <v>9608</v>
      </c>
      <c r="F736" s="22" t="s">
        <v>8962</v>
      </c>
      <c r="G736" s="24" t="s">
        <v>8054</v>
      </c>
      <c r="H736" s="22" t="s">
        <v>29</v>
      </c>
      <c r="I736" s="22" t="s">
        <v>30</v>
      </c>
      <c r="J736" s="22" t="s">
        <v>30</v>
      </c>
      <c r="K736" s="22">
        <v>1992</v>
      </c>
      <c r="L736" s="22">
        <v>33</v>
      </c>
      <c r="M736" s="22" t="s">
        <v>30</v>
      </c>
      <c r="N736" s="22" t="s">
        <v>30</v>
      </c>
      <c r="O736" s="22" t="s">
        <v>30</v>
      </c>
      <c r="P736" s="22">
        <v>671</v>
      </c>
      <c r="Q736" s="22">
        <v>80</v>
      </c>
      <c r="R736" s="22" t="s">
        <v>2823</v>
      </c>
      <c r="S736" s="14">
        <f t="shared" si="11"/>
        <v>2032</v>
      </c>
    </row>
    <row r="737" spans="1:19" ht="14.5" hidden="1" x14ac:dyDescent="0.35">
      <c r="A737" s="22" t="s">
        <v>8052</v>
      </c>
      <c r="B737" s="22" t="str">
        <f>INDEX('Plant data'!D:D,MATCH($A737,'Plant data'!$A:$A,0))</f>
        <v>Incheon</v>
      </c>
      <c r="C737" s="22" t="str">
        <f>INDEX('Plant data'!E:E,MATCH($A737,'Plant data'!$A:$A,0))</f>
        <v>Seoul National Capital Area</v>
      </c>
      <c r="D737" s="22" t="str">
        <f>INDEX('Plant data'!F:F,MATCH($A737,'Plant data'!$A:$A,0))</f>
        <v>South Korea</v>
      </c>
      <c r="E737" s="22" t="s">
        <v>9609</v>
      </c>
      <c r="F737" s="22" t="s">
        <v>8964</v>
      </c>
      <c r="G737" s="24" t="s">
        <v>8054</v>
      </c>
      <c r="H737" s="22" t="s">
        <v>29</v>
      </c>
      <c r="I737" s="22" t="s">
        <v>30</v>
      </c>
      <c r="J737" s="22" t="s">
        <v>30</v>
      </c>
      <c r="K737" s="22">
        <v>1998</v>
      </c>
      <c r="L737" s="22">
        <v>27</v>
      </c>
      <c r="M737" s="22" t="s">
        <v>30</v>
      </c>
      <c r="N737" s="22" t="s">
        <v>30</v>
      </c>
      <c r="O737" s="22" t="s">
        <v>30</v>
      </c>
      <c r="P737" s="22">
        <v>671</v>
      </c>
      <c r="Q737" s="22">
        <v>120</v>
      </c>
      <c r="R737" s="22" t="s">
        <v>2823</v>
      </c>
      <c r="S737" s="14">
        <f t="shared" si="11"/>
        <v>2038</v>
      </c>
    </row>
    <row r="738" spans="1:19" ht="14.5" hidden="1" x14ac:dyDescent="0.35">
      <c r="A738" s="22" t="s">
        <v>8052</v>
      </c>
      <c r="B738" s="22" t="str">
        <f>INDEX('Plant data'!D:D,MATCH($A738,'Plant data'!$A:$A,0))</f>
        <v>Incheon</v>
      </c>
      <c r="C738" s="22" t="str">
        <f>INDEX('Plant data'!E:E,MATCH($A738,'Plant data'!$A:$A,0))</f>
        <v>Seoul National Capital Area</v>
      </c>
      <c r="D738" s="22" t="str">
        <f>INDEX('Plant data'!F:F,MATCH($A738,'Plant data'!$A:$A,0))</f>
        <v>South Korea</v>
      </c>
      <c r="E738" s="22" t="s">
        <v>9610</v>
      </c>
      <c r="F738" s="22" t="s">
        <v>9164</v>
      </c>
      <c r="G738" s="24" t="s">
        <v>8054</v>
      </c>
      <c r="H738" s="22" t="s">
        <v>29</v>
      </c>
      <c r="I738" s="22" t="s">
        <v>30</v>
      </c>
      <c r="J738" s="22" t="s">
        <v>30</v>
      </c>
      <c r="K738" s="22">
        <v>1994</v>
      </c>
      <c r="L738" s="22">
        <v>31</v>
      </c>
      <c r="M738" s="22" t="s">
        <v>30</v>
      </c>
      <c r="N738" s="22" t="s">
        <v>30</v>
      </c>
      <c r="O738" s="22" t="s">
        <v>30</v>
      </c>
      <c r="P738" s="22">
        <v>671</v>
      </c>
      <c r="Q738" s="22">
        <v>90</v>
      </c>
      <c r="R738" s="22" t="s">
        <v>2823</v>
      </c>
      <c r="S738" s="14">
        <f t="shared" si="11"/>
        <v>2034</v>
      </c>
    </row>
    <row r="739" spans="1:19" ht="14.5" hidden="1" x14ac:dyDescent="0.35">
      <c r="A739" s="22" t="s">
        <v>8055</v>
      </c>
      <c r="B739" s="22" t="str">
        <f>INDEX('Plant data'!D:D,MATCH($A739,'Plant data'!$A:$A,0))</f>
        <v>Pohang</v>
      </c>
      <c r="C739" s="22" t="str">
        <f>INDEX('Plant data'!E:E,MATCH($A739,'Plant data'!$A:$A,0))</f>
        <v>North Gyeongsang</v>
      </c>
      <c r="D739" s="22" t="str">
        <f>INDEX('Plant data'!F:F,MATCH($A739,'Plant data'!$A:$A,0))</f>
        <v>South Korea</v>
      </c>
      <c r="E739" s="22" t="s">
        <v>9611</v>
      </c>
      <c r="F739" s="22" t="s">
        <v>8855</v>
      </c>
      <c r="G739" s="24" t="s">
        <v>8057</v>
      </c>
      <c r="H739" s="22" t="s">
        <v>29</v>
      </c>
      <c r="I739" s="22" t="s">
        <v>30</v>
      </c>
      <c r="J739" s="22" t="s">
        <v>30</v>
      </c>
      <c r="K739" s="22" t="s">
        <v>30</v>
      </c>
      <c r="L739" s="22" t="s">
        <v>30</v>
      </c>
      <c r="M739" s="22" t="s">
        <v>30</v>
      </c>
      <c r="N739" s="22" t="s">
        <v>30</v>
      </c>
      <c r="O739" s="22" t="s">
        <v>30</v>
      </c>
      <c r="P739" s="22">
        <v>680</v>
      </c>
      <c r="Q739" s="22">
        <v>100</v>
      </c>
      <c r="R739" s="22" t="s">
        <v>2823</v>
      </c>
      <c r="S739" s="14" t="str">
        <f t="shared" si="11"/>
        <v/>
      </c>
    </row>
    <row r="740" spans="1:19" ht="14.5" hidden="1" x14ac:dyDescent="0.35">
      <c r="A740" s="22" t="s">
        <v>8055</v>
      </c>
      <c r="B740" s="22" t="str">
        <f>INDEX('Plant data'!D:D,MATCH($A740,'Plant data'!$A:$A,0))</f>
        <v>Pohang</v>
      </c>
      <c r="C740" s="22" t="str">
        <f>INDEX('Plant data'!E:E,MATCH($A740,'Plant data'!$A:$A,0))</f>
        <v>North Gyeongsang</v>
      </c>
      <c r="D740" s="22" t="str">
        <f>INDEX('Plant data'!F:F,MATCH($A740,'Plant data'!$A:$A,0))</f>
        <v>South Korea</v>
      </c>
      <c r="E740" s="22" t="s">
        <v>9612</v>
      </c>
      <c r="F740" s="22" t="s">
        <v>8871</v>
      </c>
      <c r="G740" s="24" t="s">
        <v>8057</v>
      </c>
      <c r="H740" s="22" t="s">
        <v>29</v>
      </c>
      <c r="I740" s="22" t="s">
        <v>30</v>
      </c>
      <c r="J740" s="22" t="s">
        <v>30</v>
      </c>
      <c r="K740" s="22" t="s">
        <v>30</v>
      </c>
      <c r="L740" s="22" t="s">
        <v>30</v>
      </c>
      <c r="M740" s="22" t="s">
        <v>30</v>
      </c>
      <c r="N740" s="22" t="s">
        <v>30</v>
      </c>
      <c r="O740" s="22" t="s">
        <v>30</v>
      </c>
      <c r="P740" s="22">
        <v>680</v>
      </c>
      <c r="Q740" s="22">
        <v>100</v>
      </c>
      <c r="R740" s="22" t="s">
        <v>2823</v>
      </c>
      <c r="S740" s="14" t="str">
        <f t="shared" si="11"/>
        <v/>
      </c>
    </row>
    <row r="741" spans="1:19" ht="14.5" hidden="1" x14ac:dyDescent="0.35">
      <c r="A741" s="22" t="s">
        <v>8055</v>
      </c>
      <c r="B741" s="22" t="str">
        <f>INDEX('Plant data'!D:D,MATCH($A741,'Plant data'!$A:$A,0))</f>
        <v>Pohang</v>
      </c>
      <c r="C741" s="22" t="str">
        <f>INDEX('Plant data'!E:E,MATCH($A741,'Plant data'!$A:$A,0))</f>
        <v>North Gyeongsang</v>
      </c>
      <c r="D741" s="22" t="str">
        <f>INDEX('Plant data'!F:F,MATCH($A741,'Plant data'!$A:$A,0))</f>
        <v>South Korea</v>
      </c>
      <c r="E741" s="22" t="s">
        <v>9613</v>
      </c>
      <c r="F741" s="22" t="s">
        <v>8941</v>
      </c>
      <c r="G741" s="24" t="s">
        <v>8057</v>
      </c>
      <c r="H741" s="22" t="s">
        <v>29</v>
      </c>
      <c r="I741" s="22" t="s">
        <v>30</v>
      </c>
      <c r="J741" s="22" t="s">
        <v>30</v>
      </c>
      <c r="K741" s="22" t="s">
        <v>30</v>
      </c>
      <c r="L741" s="22" t="s">
        <v>30</v>
      </c>
      <c r="M741" s="22" t="s">
        <v>30</v>
      </c>
      <c r="N741" s="22" t="s">
        <v>30</v>
      </c>
      <c r="O741" s="22" t="s">
        <v>30</v>
      </c>
      <c r="P741" s="22">
        <v>680</v>
      </c>
      <c r="Q741" s="22">
        <v>100</v>
      </c>
      <c r="R741" s="22" t="s">
        <v>2823</v>
      </c>
      <c r="S741" s="14" t="str">
        <f t="shared" si="11"/>
        <v/>
      </c>
    </row>
    <row r="742" spans="1:19" ht="14.5" hidden="1" x14ac:dyDescent="0.35">
      <c r="A742" s="22" t="s">
        <v>8055</v>
      </c>
      <c r="B742" s="22" t="str">
        <f>INDEX('Plant data'!D:D,MATCH($A742,'Plant data'!$A:$A,0))</f>
        <v>Pohang</v>
      </c>
      <c r="C742" s="22" t="str">
        <f>INDEX('Plant data'!E:E,MATCH($A742,'Plant data'!$A:$A,0))</f>
        <v>North Gyeongsang</v>
      </c>
      <c r="D742" s="22" t="str">
        <f>INDEX('Plant data'!F:F,MATCH($A742,'Plant data'!$A:$A,0))</f>
        <v>South Korea</v>
      </c>
      <c r="E742" s="22" t="s">
        <v>9614</v>
      </c>
      <c r="F742" s="22" t="s">
        <v>8949</v>
      </c>
      <c r="G742" s="24" t="s">
        <v>8057</v>
      </c>
      <c r="H742" s="22" t="s">
        <v>29</v>
      </c>
      <c r="I742" s="22" t="s">
        <v>30</v>
      </c>
      <c r="J742" s="22" t="s">
        <v>30</v>
      </c>
      <c r="K742" s="22" t="s">
        <v>30</v>
      </c>
      <c r="L742" s="22" t="s">
        <v>30</v>
      </c>
      <c r="M742" s="22" t="s">
        <v>30</v>
      </c>
      <c r="N742" s="22" t="s">
        <v>30</v>
      </c>
      <c r="O742" s="22" t="s">
        <v>30</v>
      </c>
      <c r="P742" s="22">
        <v>680</v>
      </c>
      <c r="Q742" s="22">
        <v>100</v>
      </c>
      <c r="R742" s="22" t="s">
        <v>2823</v>
      </c>
      <c r="S742" s="14" t="str">
        <f t="shared" si="11"/>
        <v/>
      </c>
    </row>
    <row r="743" spans="1:19" ht="14.5" hidden="1" x14ac:dyDescent="0.35">
      <c r="A743" s="22" t="s">
        <v>8055</v>
      </c>
      <c r="B743" s="22" t="str">
        <f>INDEX('Plant data'!D:D,MATCH($A743,'Plant data'!$A:$A,0))</f>
        <v>Pohang</v>
      </c>
      <c r="C743" s="22" t="str">
        <f>INDEX('Plant data'!E:E,MATCH($A743,'Plant data'!$A:$A,0))</f>
        <v>North Gyeongsang</v>
      </c>
      <c r="D743" s="22" t="str">
        <f>INDEX('Plant data'!F:F,MATCH($A743,'Plant data'!$A:$A,0))</f>
        <v>South Korea</v>
      </c>
      <c r="E743" s="22" t="s">
        <v>9615</v>
      </c>
      <c r="F743" s="22" t="s">
        <v>8962</v>
      </c>
      <c r="G743" s="24" t="s">
        <v>8057</v>
      </c>
      <c r="H743" s="22" t="s">
        <v>29</v>
      </c>
      <c r="I743" s="22" t="s">
        <v>30</v>
      </c>
      <c r="J743" s="22" t="s">
        <v>30</v>
      </c>
      <c r="K743" s="22" t="s">
        <v>30</v>
      </c>
      <c r="L743" s="22" t="s">
        <v>30</v>
      </c>
      <c r="M743" s="22" t="s">
        <v>30</v>
      </c>
      <c r="N743" s="22" t="s">
        <v>30</v>
      </c>
      <c r="O743" s="22" t="s">
        <v>30</v>
      </c>
      <c r="P743" s="22">
        <v>680</v>
      </c>
      <c r="Q743" s="22">
        <v>100</v>
      </c>
      <c r="R743" s="22" t="s">
        <v>2823</v>
      </c>
      <c r="S743" s="14" t="str">
        <f t="shared" si="11"/>
        <v/>
      </c>
    </row>
    <row r="744" spans="1:19" ht="14.5" hidden="1" x14ac:dyDescent="0.35">
      <c r="A744" s="22" t="s">
        <v>8065</v>
      </c>
      <c r="B744" s="22" t="str">
        <f>INDEX('Plant data'!D:D,MATCH($A744,'Plant data'!$A:$A,0))</f>
        <v>Changwon</v>
      </c>
      <c r="C744" s="22" t="str">
        <f>INDEX('Plant data'!E:E,MATCH($A744,'Plant data'!$A:$A,0))</f>
        <v>South Gyeongsang</v>
      </c>
      <c r="D744" s="22" t="str">
        <f>INDEX('Plant data'!F:F,MATCH($A744,'Plant data'!$A:$A,0))</f>
        <v>South Korea</v>
      </c>
      <c r="E744" s="22" t="s">
        <v>9616</v>
      </c>
      <c r="F744" s="22" t="s">
        <v>8855</v>
      </c>
      <c r="G744" s="24" t="s">
        <v>8068</v>
      </c>
      <c r="H744" s="22" t="s">
        <v>29</v>
      </c>
      <c r="I744" s="22" t="s">
        <v>30</v>
      </c>
      <c r="J744" s="26">
        <v>39295</v>
      </c>
      <c r="K744" s="22">
        <v>2008</v>
      </c>
      <c r="L744" s="22">
        <v>17</v>
      </c>
      <c r="M744" s="22" t="s">
        <v>30</v>
      </c>
      <c r="N744" s="22" t="s">
        <v>30</v>
      </c>
      <c r="O744" s="22" t="s">
        <v>30</v>
      </c>
      <c r="P744" s="22">
        <v>875</v>
      </c>
      <c r="Q744" s="22">
        <v>70</v>
      </c>
      <c r="R744" s="22" t="s">
        <v>2823</v>
      </c>
      <c r="S744" s="14">
        <f t="shared" si="11"/>
        <v>2048</v>
      </c>
    </row>
    <row r="745" spans="1:19" ht="14.5" hidden="1" x14ac:dyDescent="0.35">
      <c r="A745" s="22" t="s">
        <v>8065</v>
      </c>
      <c r="B745" s="22" t="str">
        <f>INDEX('Plant data'!D:D,MATCH($A745,'Plant data'!$A:$A,0))</f>
        <v>Changwon</v>
      </c>
      <c r="C745" s="22" t="str">
        <f>INDEX('Plant data'!E:E,MATCH($A745,'Plant data'!$A:$A,0))</f>
        <v>South Gyeongsang</v>
      </c>
      <c r="D745" s="22" t="str">
        <f>INDEX('Plant data'!F:F,MATCH($A745,'Plant data'!$A:$A,0))</f>
        <v>South Korea</v>
      </c>
      <c r="E745" s="22" t="s">
        <v>9617</v>
      </c>
      <c r="F745" s="22" t="s">
        <v>8871</v>
      </c>
      <c r="G745" s="24" t="s">
        <v>8068</v>
      </c>
      <c r="H745" s="22" t="s">
        <v>29</v>
      </c>
      <c r="I745" s="22" t="s">
        <v>30</v>
      </c>
      <c r="J745" s="22" t="s">
        <v>30</v>
      </c>
      <c r="K745" s="22">
        <v>1993</v>
      </c>
      <c r="L745" s="22">
        <v>32</v>
      </c>
      <c r="M745" s="22" t="s">
        <v>30</v>
      </c>
      <c r="N745" s="22" t="s">
        <v>30</v>
      </c>
      <c r="O745" s="22" t="s">
        <v>30</v>
      </c>
      <c r="P745" s="22">
        <v>1500</v>
      </c>
      <c r="Q745" s="22">
        <v>120</v>
      </c>
      <c r="R745" s="22" t="s">
        <v>2823</v>
      </c>
      <c r="S745" s="14">
        <f t="shared" si="11"/>
        <v>2033</v>
      </c>
    </row>
    <row r="746" spans="1:19" ht="14.5" hidden="1" x14ac:dyDescent="0.35">
      <c r="A746" s="22" t="s">
        <v>8065</v>
      </c>
      <c r="B746" s="22" t="str">
        <f>INDEX('Plant data'!D:D,MATCH($A746,'Plant data'!$A:$A,0))</f>
        <v>Changwon</v>
      </c>
      <c r="C746" s="22" t="str">
        <f>INDEX('Plant data'!E:E,MATCH($A746,'Plant data'!$A:$A,0))</f>
        <v>South Gyeongsang</v>
      </c>
      <c r="D746" s="22" t="str">
        <f>INDEX('Plant data'!F:F,MATCH($A746,'Plant data'!$A:$A,0))</f>
        <v>South Korea</v>
      </c>
      <c r="E746" s="22" t="s">
        <v>9618</v>
      </c>
      <c r="F746" s="22" t="s">
        <v>8941</v>
      </c>
      <c r="G746" s="24" t="s">
        <v>8068</v>
      </c>
      <c r="H746" s="22" t="s">
        <v>29</v>
      </c>
      <c r="I746" s="22" t="s">
        <v>30</v>
      </c>
      <c r="J746" s="22" t="s">
        <v>30</v>
      </c>
      <c r="K746" s="22">
        <v>1979</v>
      </c>
      <c r="L746" s="22">
        <v>46</v>
      </c>
      <c r="M746" s="22" t="s">
        <v>30</v>
      </c>
      <c r="N746" s="22" t="s">
        <v>30</v>
      </c>
      <c r="O746" s="22" t="s">
        <v>30</v>
      </c>
      <c r="P746" s="22">
        <v>625</v>
      </c>
      <c r="Q746" s="22">
        <v>50</v>
      </c>
      <c r="R746" s="22" t="s">
        <v>2823</v>
      </c>
      <c r="S746" s="14">
        <f t="shared" si="11"/>
        <v>2019</v>
      </c>
    </row>
    <row r="747" spans="1:19" ht="14.5" hidden="1" x14ac:dyDescent="0.35">
      <c r="A747" s="22" t="s">
        <v>2212</v>
      </c>
      <c r="B747" s="22" t="str">
        <f>INDEX('Plant data'!D:D,MATCH($A747,'Plant data'!$A:$A,0))</f>
        <v>Gwangyang</v>
      </c>
      <c r="C747" s="22" t="str">
        <f>INDEX('Plant data'!E:E,MATCH($A747,'Plant data'!$A:$A,0))</f>
        <v>South Jeolla</v>
      </c>
      <c r="D747" s="22" t="str">
        <f>INDEX('Plant data'!F:F,MATCH($A747,'Plant data'!$A:$A,0))</f>
        <v>South Korea</v>
      </c>
      <c r="E747" s="22" t="s">
        <v>9619</v>
      </c>
      <c r="F747" s="22" t="s">
        <v>8855</v>
      </c>
      <c r="G747" s="24" t="s">
        <v>2214</v>
      </c>
      <c r="H747" s="22" t="s">
        <v>224</v>
      </c>
      <c r="I747" s="22" t="s">
        <v>30</v>
      </c>
      <c r="J747" s="27">
        <v>45328</v>
      </c>
      <c r="K747" s="22">
        <v>2026</v>
      </c>
      <c r="L747" s="22"/>
      <c r="M747" s="22" t="s">
        <v>30</v>
      </c>
      <c r="N747" s="22" t="s">
        <v>30</v>
      </c>
      <c r="O747" s="22" t="s">
        <v>30</v>
      </c>
      <c r="P747" s="22">
        <v>2500</v>
      </c>
      <c r="Q747" s="22">
        <v>280</v>
      </c>
      <c r="R747" s="22" t="s">
        <v>2823</v>
      </c>
      <c r="S747" s="14">
        <f t="shared" si="11"/>
        <v>2066</v>
      </c>
    </row>
    <row r="748" spans="1:19" ht="14.5" hidden="1" x14ac:dyDescent="0.35">
      <c r="A748" s="22" t="s">
        <v>2219</v>
      </c>
      <c r="B748" s="22" t="str">
        <f>INDEX('Plant data'!D:D,MATCH($A748,'Plant data'!$A:$A,0))</f>
        <v>Pohang</v>
      </c>
      <c r="C748" s="22" t="str">
        <f>INDEX('Plant data'!E:E,MATCH($A748,'Plant data'!$A:$A,0))</f>
        <v>North Gyeongsang</v>
      </c>
      <c r="D748" s="22" t="str">
        <f>INDEX('Plant data'!F:F,MATCH($A748,'Plant data'!$A:$A,0))</f>
        <v>South Korea</v>
      </c>
      <c r="E748" s="22" t="s">
        <v>9620</v>
      </c>
      <c r="F748" s="22" t="s">
        <v>8855</v>
      </c>
      <c r="G748" s="24" t="s">
        <v>2221</v>
      </c>
      <c r="H748" s="22" t="s">
        <v>313</v>
      </c>
      <c r="I748" s="22" t="s">
        <v>30</v>
      </c>
      <c r="J748" s="22">
        <v>2025</v>
      </c>
      <c r="K748" s="22">
        <v>2027</v>
      </c>
      <c r="L748" s="22"/>
      <c r="M748" s="22" t="s">
        <v>30</v>
      </c>
      <c r="N748" s="22" t="s">
        <v>30</v>
      </c>
      <c r="O748" s="22" t="s">
        <v>30</v>
      </c>
      <c r="P748" s="22">
        <v>2500</v>
      </c>
      <c r="Q748" s="22">
        <v>36</v>
      </c>
      <c r="R748" s="22" t="s">
        <v>2823</v>
      </c>
      <c r="S748" s="14">
        <f t="shared" si="11"/>
        <v>2067</v>
      </c>
    </row>
    <row r="749" spans="1:19" ht="14.5" hidden="1" x14ac:dyDescent="0.35">
      <c r="A749" s="22" t="s">
        <v>2219</v>
      </c>
      <c r="B749" s="22" t="str">
        <f>INDEX('Plant data'!D:D,MATCH($A749,'Plant data'!$A:$A,0))</f>
        <v>Pohang</v>
      </c>
      <c r="C749" s="22" t="str">
        <f>INDEX('Plant data'!E:E,MATCH($A749,'Plant data'!$A:$A,0))</f>
        <v>North Gyeongsang</v>
      </c>
      <c r="D749" s="22" t="str">
        <f>INDEX('Plant data'!F:F,MATCH($A749,'Plant data'!$A:$A,0))</f>
        <v>South Korea</v>
      </c>
      <c r="E749" s="22" t="s">
        <v>9621</v>
      </c>
      <c r="F749" s="22" t="s">
        <v>8871</v>
      </c>
      <c r="G749" s="24" t="s">
        <v>2221</v>
      </c>
      <c r="H749" s="22" t="s">
        <v>29</v>
      </c>
      <c r="I749" s="27">
        <v>44738</v>
      </c>
      <c r="J749" s="22" t="s">
        <v>30</v>
      </c>
      <c r="K749" s="22">
        <v>2024</v>
      </c>
      <c r="L749" s="22">
        <v>1</v>
      </c>
      <c r="M749" s="22" t="s">
        <v>30</v>
      </c>
      <c r="N749" s="22" t="s">
        <v>30</v>
      </c>
      <c r="O749" s="22" t="s">
        <v>30</v>
      </c>
      <c r="P749" s="22">
        <v>300</v>
      </c>
      <c r="Q749" s="22" t="s">
        <v>30</v>
      </c>
      <c r="R749" s="22" t="s">
        <v>2823</v>
      </c>
      <c r="S749" s="14">
        <f t="shared" si="11"/>
        <v>2064</v>
      </c>
    </row>
    <row r="750" spans="1:19" ht="14.5" hidden="1" x14ac:dyDescent="0.35">
      <c r="A750" s="22" t="s">
        <v>8072</v>
      </c>
      <c r="B750" s="22" t="str">
        <f>INDEX('Plant data'!D:D,MATCH($A750,'Plant data'!$A:$A,0))</f>
        <v>Gunsan</v>
      </c>
      <c r="C750" s="22" t="str">
        <f>INDEX('Plant data'!E:E,MATCH($A750,'Plant data'!$A:$A,0))</f>
        <v>North Jeolla</v>
      </c>
      <c r="D750" s="22" t="str">
        <f>INDEX('Plant data'!F:F,MATCH($A750,'Plant data'!$A:$A,0))</f>
        <v>South Korea</v>
      </c>
      <c r="E750" s="22" t="s">
        <v>9622</v>
      </c>
      <c r="F750" s="22" t="s">
        <v>8858</v>
      </c>
      <c r="G750" s="24" t="s">
        <v>8075</v>
      </c>
      <c r="H750" s="22" t="s">
        <v>29</v>
      </c>
      <c r="I750" s="22" t="s">
        <v>30</v>
      </c>
      <c r="J750" s="22" t="s">
        <v>30</v>
      </c>
      <c r="K750" s="22" t="s">
        <v>30</v>
      </c>
      <c r="L750" s="22" t="s">
        <v>30</v>
      </c>
      <c r="M750" s="22" t="s">
        <v>30</v>
      </c>
      <c r="N750" s="22" t="s">
        <v>30</v>
      </c>
      <c r="O750" s="22" t="s">
        <v>30</v>
      </c>
      <c r="P750" s="22">
        <v>467</v>
      </c>
      <c r="Q750" s="22">
        <v>100</v>
      </c>
      <c r="R750" s="22" t="s">
        <v>2823</v>
      </c>
      <c r="S750" s="14" t="str">
        <f t="shared" si="11"/>
        <v/>
      </c>
    </row>
    <row r="751" spans="1:19" ht="14.5" hidden="1" x14ac:dyDescent="0.35">
      <c r="A751" s="22" t="s">
        <v>8072</v>
      </c>
      <c r="B751" s="22" t="str">
        <f>INDEX('Plant data'!D:D,MATCH($A751,'Plant data'!$A:$A,0))</f>
        <v>Gunsan</v>
      </c>
      <c r="C751" s="22" t="str">
        <f>INDEX('Plant data'!E:E,MATCH($A751,'Plant data'!$A:$A,0))</f>
        <v>North Jeolla</v>
      </c>
      <c r="D751" s="22" t="str">
        <f>INDEX('Plant data'!F:F,MATCH($A751,'Plant data'!$A:$A,0))</f>
        <v>South Korea</v>
      </c>
      <c r="E751" s="22" t="s">
        <v>9623</v>
      </c>
      <c r="F751" s="22" t="s">
        <v>8860</v>
      </c>
      <c r="G751" s="24" t="s">
        <v>8075</v>
      </c>
      <c r="H751" s="22" t="s">
        <v>29</v>
      </c>
      <c r="I751" s="22" t="s">
        <v>30</v>
      </c>
      <c r="J751" s="22" t="s">
        <v>30</v>
      </c>
      <c r="K751" s="22" t="s">
        <v>30</v>
      </c>
      <c r="L751" s="22" t="s">
        <v>30</v>
      </c>
      <c r="M751" s="22" t="s">
        <v>30</v>
      </c>
      <c r="N751" s="22" t="s">
        <v>30</v>
      </c>
      <c r="O751" s="22" t="s">
        <v>30</v>
      </c>
      <c r="P751" s="22">
        <v>467</v>
      </c>
      <c r="Q751" s="22">
        <v>100</v>
      </c>
      <c r="R751" s="22" t="s">
        <v>2823</v>
      </c>
      <c r="S751" s="14" t="str">
        <f t="shared" si="11"/>
        <v/>
      </c>
    </row>
    <row r="752" spans="1:19" ht="14.5" hidden="1" x14ac:dyDescent="0.35">
      <c r="A752" s="22" t="s">
        <v>8072</v>
      </c>
      <c r="B752" s="22" t="str">
        <f>INDEX('Plant data'!D:D,MATCH($A752,'Plant data'!$A:$A,0))</f>
        <v>Gunsan</v>
      </c>
      <c r="C752" s="22" t="str">
        <f>INDEX('Plant data'!E:E,MATCH($A752,'Plant data'!$A:$A,0))</f>
        <v>North Jeolla</v>
      </c>
      <c r="D752" s="22" t="str">
        <f>INDEX('Plant data'!F:F,MATCH($A752,'Plant data'!$A:$A,0))</f>
        <v>South Korea</v>
      </c>
      <c r="E752" s="22" t="s">
        <v>9624</v>
      </c>
      <c r="F752" s="22" t="s">
        <v>8892</v>
      </c>
      <c r="G752" s="24" t="s">
        <v>8075</v>
      </c>
      <c r="H752" s="22" t="s">
        <v>29</v>
      </c>
      <c r="I752" s="22" t="s">
        <v>30</v>
      </c>
      <c r="J752" s="22" t="s">
        <v>30</v>
      </c>
      <c r="K752" s="22" t="s">
        <v>30</v>
      </c>
      <c r="L752" s="22" t="s">
        <v>30</v>
      </c>
      <c r="M752" s="22" t="s">
        <v>30</v>
      </c>
      <c r="N752" s="22" t="s">
        <v>30</v>
      </c>
      <c r="O752" s="22" t="s">
        <v>30</v>
      </c>
      <c r="P752" s="22">
        <v>467</v>
      </c>
      <c r="Q752" s="22">
        <v>100</v>
      </c>
      <c r="R752" s="22" t="s">
        <v>2823</v>
      </c>
      <c r="S752" s="14" t="str">
        <f t="shared" si="11"/>
        <v/>
      </c>
    </row>
    <row r="753" spans="1:19" ht="14.5" hidden="1" x14ac:dyDescent="0.35">
      <c r="A753" s="22" t="s">
        <v>8072</v>
      </c>
      <c r="B753" s="22" t="str">
        <f>INDEX('Plant data'!D:D,MATCH($A753,'Plant data'!$A:$A,0))</f>
        <v>Gunsan</v>
      </c>
      <c r="C753" s="22" t="str">
        <f>INDEX('Plant data'!E:E,MATCH($A753,'Plant data'!$A:$A,0))</f>
        <v>North Jeolla</v>
      </c>
      <c r="D753" s="22" t="str">
        <f>INDEX('Plant data'!F:F,MATCH($A753,'Plant data'!$A:$A,0))</f>
        <v>South Korea</v>
      </c>
      <c r="E753" s="22" t="s">
        <v>9625</v>
      </c>
      <c r="F753" s="22" t="s">
        <v>8862</v>
      </c>
      <c r="G753" s="24" t="s">
        <v>8075</v>
      </c>
      <c r="H753" s="22" t="s">
        <v>29</v>
      </c>
      <c r="I753" s="22" t="s">
        <v>30</v>
      </c>
      <c r="J753" s="22" t="s">
        <v>30</v>
      </c>
      <c r="K753" s="22">
        <v>2010</v>
      </c>
      <c r="L753" s="22">
        <v>15</v>
      </c>
      <c r="M753" s="22" t="s">
        <v>30</v>
      </c>
      <c r="N753" s="22" t="s">
        <v>30</v>
      </c>
      <c r="O753" s="22" t="s">
        <v>30</v>
      </c>
      <c r="P753" s="22">
        <v>700</v>
      </c>
      <c r="Q753" s="22">
        <v>150</v>
      </c>
      <c r="R753" s="22" t="s">
        <v>2823</v>
      </c>
      <c r="S753" s="14">
        <f t="shared" si="11"/>
        <v>2050</v>
      </c>
    </row>
    <row r="754" spans="1:19" ht="14.5" hidden="1" x14ac:dyDescent="0.35">
      <c r="A754" s="22" t="s">
        <v>8076</v>
      </c>
      <c r="B754" s="22" t="str">
        <f>INDEX('Plant data'!D:D,MATCH($A754,'Plant data'!$A:$A,0))</f>
        <v>Changwon</v>
      </c>
      <c r="C754" s="22" t="str">
        <f>INDEX('Plant data'!E:E,MATCH($A754,'Plant data'!$A:$A,0))</f>
        <v>South Gyeongsang</v>
      </c>
      <c r="D754" s="22" t="str">
        <f>INDEX('Plant data'!F:F,MATCH($A754,'Plant data'!$A:$A,0))</f>
        <v>South Korea</v>
      </c>
      <c r="E754" s="22" t="s">
        <v>9626</v>
      </c>
      <c r="F754" s="22" t="s">
        <v>8855</v>
      </c>
      <c r="G754" s="24" t="s">
        <v>8079</v>
      </c>
      <c r="H754" s="22" t="s">
        <v>29</v>
      </c>
      <c r="I754" s="22" t="s">
        <v>30</v>
      </c>
      <c r="J754" s="22" t="s">
        <v>30</v>
      </c>
      <c r="K754" s="22">
        <v>2012</v>
      </c>
      <c r="L754" s="22">
        <v>13</v>
      </c>
      <c r="M754" s="22" t="s">
        <v>30</v>
      </c>
      <c r="N754" s="22" t="s">
        <v>30</v>
      </c>
      <c r="O754" s="22" t="s">
        <v>30</v>
      </c>
      <c r="P754" s="22">
        <v>450</v>
      </c>
      <c r="Q754" s="22">
        <v>60</v>
      </c>
      <c r="R754" s="22" t="s">
        <v>2823</v>
      </c>
      <c r="S754" s="14">
        <f t="shared" si="11"/>
        <v>2052</v>
      </c>
    </row>
    <row r="755" spans="1:19" ht="14.5" hidden="1" x14ac:dyDescent="0.35">
      <c r="A755" s="22" t="s">
        <v>8076</v>
      </c>
      <c r="B755" s="22" t="str">
        <f>INDEX('Plant data'!D:D,MATCH($A755,'Plant data'!$A:$A,0))</f>
        <v>Changwon</v>
      </c>
      <c r="C755" s="22" t="str">
        <f>INDEX('Plant data'!E:E,MATCH($A755,'Plant data'!$A:$A,0))</f>
        <v>South Gyeongsang</v>
      </c>
      <c r="D755" s="22" t="str">
        <f>INDEX('Plant data'!F:F,MATCH($A755,'Plant data'!$A:$A,0))</f>
        <v>South Korea</v>
      </c>
      <c r="E755" s="22" t="s">
        <v>9627</v>
      </c>
      <c r="F755" s="22" t="s">
        <v>8871</v>
      </c>
      <c r="G755" s="24" t="s">
        <v>8079</v>
      </c>
      <c r="H755" s="22" t="s">
        <v>29</v>
      </c>
      <c r="I755" s="22" t="s">
        <v>30</v>
      </c>
      <c r="J755" s="22" t="s">
        <v>30</v>
      </c>
      <c r="K755" s="22" t="s">
        <v>30</v>
      </c>
      <c r="L755" s="22" t="s">
        <v>30</v>
      </c>
      <c r="M755" s="22" t="s">
        <v>30</v>
      </c>
      <c r="N755" s="22" t="s">
        <v>30</v>
      </c>
      <c r="O755" s="22" t="s">
        <v>30</v>
      </c>
      <c r="P755" s="22">
        <v>750</v>
      </c>
      <c r="Q755" s="22">
        <v>100</v>
      </c>
      <c r="R755" s="22" t="s">
        <v>2823</v>
      </c>
      <c r="S755" s="14" t="str">
        <f t="shared" si="11"/>
        <v/>
      </c>
    </row>
    <row r="756" spans="1:19" ht="14.5" hidden="1" x14ac:dyDescent="0.35">
      <c r="A756" s="22" t="s">
        <v>8085</v>
      </c>
      <c r="B756" s="22" t="str">
        <f>INDEX('Plant data'!D:D,MATCH($A756,'Plant data'!$A:$A,0))</f>
        <v>Busan</v>
      </c>
      <c r="C756" s="22" t="str">
        <f>INDEX('Plant data'!E:E,MATCH($A756,'Plant data'!$A:$A,0))</f>
        <v>South Gyeongsang</v>
      </c>
      <c r="D756" s="22" t="str">
        <f>INDEX('Plant data'!F:F,MATCH($A756,'Plant data'!$A:$A,0))</f>
        <v>South Korea</v>
      </c>
      <c r="E756" s="22" t="s">
        <v>9628</v>
      </c>
      <c r="F756" s="22" t="s">
        <v>8855</v>
      </c>
      <c r="G756" s="24" t="s">
        <v>8088</v>
      </c>
      <c r="H756" s="22" t="s">
        <v>29</v>
      </c>
      <c r="I756" s="22" t="s">
        <v>30</v>
      </c>
      <c r="J756" s="22" t="s">
        <v>30</v>
      </c>
      <c r="K756" s="22">
        <v>1974</v>
      </c>
      <c r="L756" s="22">
        <v>53</v>
      </c>
      <c r="M756" s="22">
        <v>2021</v>
      </c>
      <c r="N756" s="22" t="s">
        <v>30</v>
      </c>
      <c r="O756" s="22">
        <v>2027</v>
      </c>
      <c r="P756" s="22">
        <v>279</v>
      </c>
      <c r="Q756" s="22">
        <v>30</v>
      </c>
      <c r="R756" s="22" t="s">
        <v>2823</v>
      </c>
      <c r="S756" s="14">
        <f t="shared" si="11"/>
        <v>2014</v>
      </c>
    </row>
    <row r="757" spans="1:19" ht="14.5" hidden="1" x14ac:dyDescent="0.35">
      <c r="A757" s="22" t="s">
        <v>8085</v>
      </c>
      <c r="B757" s="22" t="str">
        <f>INDEX('Plant data'!D:D,MATCH($A757,'Plant data'!$A:$A,0))</f>
        <v>Busan</v>
      </c>
      <c r="C757" s="22" t="str">
        <f>INDEX('Plant data'!E:E,MATCH($A757,'Plant data'!$A:$A,0))</f>
        <v>South Gyeongsang</v>
      </c>
      <c r="D757" s="22" t="str">
        <f>INDEX('Plant data'!F:F,MATCH($A757,'Plant data'!$A:$A,0))</f>
        <v>South Korea</v>
      </c>
      <c r="E757" s="22" t="s">
        <v>9629</v>
      </c>
      <c r="F757" s="22" t="s">
        <v>8871</v>
      </c>
      <c r="G757" s="24" t="s">
        <v>8088</v>
      </c>
      <c r="H757" s="22" t="s">
        <v>29</v>
      </c>
      <c r="I757" s="22" t="s">
        <v>30</v>
      </c>
      <c r="J757" s="22" t="s">
        <v>30</v>
      </c>
      <c r="K757" s="22">
        <v>1980</v>
      </c>
      <c r="L757" s="22">
        <v>47</v>
      </c>
      <c r="M757" s="22">
        <v>2021</v>
      </c>
      <c r="N757" s="22" t="s">
        <v>30</v>
      </c>
      <c r="O757" s="22">
        <v>2027</v>
      </c>
      <c r="P757" s="22">
        <v>651</v>
      </c>
      <c r="Q757" s="22">
        <v>70</v>
      </c>
      <c r="R757" s="22" t="s">
        <v>2823</v>
      </c>
      <c r="S757" s="14">
        <f t="shared" si="11"/>
        <v>2020</v>
      </c>
    </row>
    <row r="758" spans="1:19" ht="14.5" hidden="1" x14ac:dyDescent="0.35">
      <c r="A758" s="22" t="s">
        <v>8062</v>
      </c>
      <c r="B758" s="22" t="str">
        <f>INDEX('Plant data'!D:D,MATCH($A758,'Plant data'!$A:$A,0))</f>
        <v>Incheon</v>
      </c>
      <c r="C758" s="22" t="str">
        <f>INDEX('Plant data'!E:E,MATCH($A758,'Plant data'!$A:$A,0))</f>
        <v>Seoul National Capital Area</v>
      </c>
      <c r="D758" s="22" t="str">
        <f>INDEX('Plant data'!F:F,MATCH($A758,'Plant data'!$A:$A,0))</f>
        <v>South Korea</v>
      </c>
      <c r="E758" s="22" t="s">
        <v>9630</v>
      </c>
      <c r="F758" s="22" t="s">
        <v>8855</v>
      </c>
      <c r="G758" s="24" t="s">
        <v>8064</v>
      </c>
      <c r="H758" s="22" t="s">
        <v>29</v>
      </c>
      <c r="I758" s="22" t="s">
        <v>30</v>
      </c>
      <c r="J758" s="22" t="s">
        <v>30</v>
      </c>
      <c r="K758" s="22" t="s">
        <v>30</v>
      </c>
      <c r="L758" s="22" t="s">
        <v>30</v>
      </c>
      <c r="M758" s="22" t="s">
        <v>30</v>
      </c>
      <c r="N758" s="22" t="s">
        <v>30</v>
      </c>
      <c r="O758" s="22" t="s">
        <v>30</v>
      </c>
      <c r="P758" s="22">
        <v>1000</v>
      </c>
      <c r="Q758" s="22" t="s">
        <v>30</v>
      </c>
      <c r="R758" s="25" t="s">
        <v>30</v>
      </c>
      <c r="S758" s="14" t="str">
        <f t="shared" si="11"/>
        <v/>
      </c>
    </row>
    <row r="759" spans="1:19" ht="14.5" hidden="1" x14ac:dyDescent="0.35">
      <c r="A759" s="22" t="s">
        <v>8046</v>
      </c>
      <c r="B759" s="22" t="str">
        <f>INDEX('Plant data'!D:D,MATCH($A759,'Plant data'!$A:$A,0))</f>
        <v>Dangjin</v>
      </c>
      <c r="C759" s="22" t="str">
        <f>INDEX('Plant data'!E:E,MATCH($A759,'Plant data'!$A:$A,0))</f>
        <v>South Chungcheong</v>
      </c>
      <c r="D759" s="22" t="str">
        <f>INDEX('Plant data'!F:F,MATCH($A759,'Plant data'!$A:$A,0))</f>
        <v>South Korea</v>
      </c>
      <c r="E759" s="22" t="s">
        <v>9631</v>
      </c>
      <c r="F759" s="22" t="s">
        <v>8855</v>
      </c>
      <c r="G759" s="24" t="s">
        <v>8049</v>
      </c>
      <c r="H759" s="22" t="s">
        <v>29</v>
      </c>
      <c r="I759" s="22" t="s">
        <v>30</v>
      </c>
      <c r="J759" s="22" t="s">
        <v>30</v>
      </c>
      <c r="K759" s="22">
        <v>1993</v>
      </c>
      <c r="L759" s="22">
        <v>32</v>
      </c>
      <c r="M759" s="22" t="s">
        <v>30</v>
      </c>
      <c r="N759" s="22" t="s">
        <v>30</v>
      </c>
      <c r="O759" s="22" t="s">
        <v>30</v>
      </c>
      <c r="P759" s="22">
        <v>800</v>
      </c>
      <c r="Q759" s="22">
        <v>100</v>
      </c>
      <c r="R759" s="22" t="s">
        <v>2823</v>
      </c>
      <c r="S759" s="14">
        <f t="shared" si="11"/>
        <v>2033</v>
      </c>
    </row>
    <row r="760" spans="1:19" ht="14.5" hidden="1" x14ac:dyDescent="0.35">
      <c r="A760" s="22" t="s">
        <v>8080</v>
      </c>
      <c r="B760" s="22" t="str">
        <f>INDEX('Plant data'!D:D,MATCH($A760,'Plant data'!$A:$A,0))</f>
        <v>Pohang</v>
      </c>
      <c r="C760" s="22" t="str">
        <f>INDEX('Plant data'!E:E,MATCH($A760,'Plant data'!$A:$A,0))</f>
        <v>North Gyeongsang</v>
      </c>
      <c r="D760" s="22" t="str">
        <f>INDEX('Plant data'!F:F,MATCH($A760,'Plant data'!$A:$A,0))</f>
        <v>South Korea</v>
      </c>
      <c r="E760" s="22" t="s">
        <v>9632</v>
      </c>
      <c r="F760" s="22" t="s">
        <v>8855</v>
      </c>
      <c r="G760" s="24" t="s">
        <v>8083</v>
      </c>
      <c r="H760" s="22" t="s">
        <v>29</v>
      </c>
      <c r="I760" s="22" t="s">
        <v>30</v>
      </c>
      <c r="J760" s="22" t="s">
        <v>30</v>
      </c>
      <c r="K760" s="22" t="s">
        <v>30</v>
      </c>
      <c r="L760" s="22" t="s">
        <v>30</v>
      </c>
      <c r="M760" s="22" t="s">
        <v>30</v>
      </c>
      <c r="N760" s="22" t="s">
        <v>30</v>
      </c>
      <c r="O760" s="22" t="s">
        <v>30</v>
      </c>
      <c r="P760" s="22">
        <v>1200</v>
      </c>
      <c r="Q760" s="22" t="s">
        <v>30</v>
      </c>
      <c r="R760" s="22" t="s">
        <v>2823</v>
      </c>
      <c r="S760" s="14" t="str">
        <f t="shared" si="11"/>
        <v/>
      </c>
    </row>
    <row r="761" spans="1:19" ht="14.5" hidden="1" x14ac:dyDescent="0.35">
      <c r="A761" s="22" t="s">
        <v>7502</v>
      </c>
      <c r="B761" s="22" t="str">
        <f>INDEX('Plant data'!D:D,MATCH($A761,'Plant data'!$A:$A,0))</f>
        <v>Shuaibah</v>
      </c>
      <c r="C761" s="22" t="str">
        <f>INDEX('Plant data'!E:E,MATCH($A761,'Plant data'!$A:$A,0))</f>
        <v>Capital Governorate</v>
      </c>
      <c r="D761" s="22" t="str">
        <f>INDEX('Plant data'!F:F,MATCH($A761,'Plant data'!$A:$A,0))</f>
        <v>Kuwait</v>
      </c>
      <c r="E761" s="22" t="s">
        <v>9633</v>
      </c>
      <c r="F761" s="22" t="s">
        <v>8855</v>
      </c>
      <c r="G761" s="24" t="s">
        <v>7505</v>
      </c>
      <c r="H761" s="22" t="s">
        <v>29</v>
      </c>
      <c r="I761" s="22" t="s">
        <v>30</v>
      </c>
      <c r="J761" s="22" t="s">
        <v>30</v>
      </c>
      <c r="K761" s="22">
        <v>2007</v>
      </c>
      <c r="L761" s="22">
        <v>18</v>
      </c>
      <c r="M761" s="22" t="s">
        <v>30</v>
      </c>
      <c r="N761" s="22" t="s">
        <v>30</v>
      </c>
      <c r="O761" s="22" t="s">
        <v>30</v>
      </c>
      <c r="P761" s="22">
        <v>1200</v>
      </c>
      <c r="Q761" s="22">
        <v>120</v>
      </c>
      <c r="R761" s="22" t="s">
        <v>2823</v>
      </c>
      <c r="S761" s="14">
        <f t="shared" si="11"/>
        <v>2047</v>
      </c>
    </row>
    <row r="762" spans="1:19" ht="14.5" hidden="1" x14ac:dyDescent="0.35">
      <c r="A762" s="22" t="s">
        <v>7515</v>
      </c>
      <c r="B762" s="22" t="str">
        <f>INDEX('Plant data'!D:D,MATCH($A762,'Plant data'!$A:$A,0))</f>
        <v>Differdange</v>
      </c>
      <c r="C762" s="22" t="str">
        <f>INDEX('Plant data'!E:E,MATCH($A762,'Plant data'!$A:$A,0))</f>
        <v>Esch-sur-Alzette</v>
      </c>
      <c r="D762" s="22" t="str">
        <f>INDEX('Plant data'!F:F,MATCH($A762,'Plant data'!$A:$A,0))</f>
        <v>Luxembourg</v>
      </c>
      <c r="E762" s="22" t="s">
        <v>9634</v>
      </c>
      <c r="F762" s="22" t="s">
        <v>8855</v>
      </c>
      <c r="G762" s="24" t="s">
        <v>7517</v>
      </c>
      <c r="H762" s="22" t="s">
        <v>29</v>
      </c>
      <c r="I762" s="22" t="s">
        <v>30</v>
      </c>
      <c r="J762" s="22" t="s">
        <v>30</v>
      </c>
      <c r="K762" s="22" t="s">
        <v>30</v>
      </c>
      <c r="L762" s="22" t="s">
        <v>30</v>
      </c>
      <c r="M762" s="22" t="s">
        <v>30</v>
      </c>
      <c r="N762" s="22" t="s">
        <v>30</v>
      </c>
      <c r="O762" s="22" t="s">
        <v>30</v>
      </c>
      <c r="P762" s="22">
        <v>1350</v>
      </c>
      <c r="Q762" s="22" t="s">
        <v>30</v>
      </c>
      <c r="R762" s="22" t="s">
        <v>2823</v>
      </c>
      <c r="S762" s="14" t="str">
        <f t="shared" si="11"/>
        <v/>
      </c>
    </row>
    <row r="763" spans="1:19" ht="14.5" hidden="1" x14ac:dyDescent="0.35">
      <c r="A763" s="22" t="s">
        <v>7519</v>
      </c>
      <c r="B763" s="22" t="str">
        <f>INDEX('Plant data'!D:D,MATCH($A763,'Plant data'!$A:$A,0))</f>
        <v>Esch-sur-Alzette</v>
      </c>
      <c r="C763" s="22" t="str">
        <f>INDEX('Plant data'!E:E,MATCH($A763,'Plant data'!$A:$A,0))</f>
        <v>Esch-sur-Alzette</v>
      </c>
      <c r="D763" s="22" t="str">
        <f>INDEX('Plant data'!F:F,MATCH($A763,'Plant data'!$A:$A,0))</f>
        <v>Luxembourg</v>
      </c>
      <c r="E763" s="22" t="s">
        <v>9635</v>
      </c>
      <c r="F763" s="22" t="s">
        <v>8855</v>
      </c>
      <c r="G763" s="24" t="s">
        <v>7521</v>
      </c>
      <c r="H763" s="22" t="s">
        <v>40</v>
      </c>
      <c r="I763" s="22" t="s">
        <v>30</v>
      </c>
      <c r="J763" s="22" t="s">
        <v>30</v>
      </c>
      <c r="K763" s="22">
        <v>1997</v>
      </c>
      <c r="L763" s="22">
        <v>28</v>
      </c>
      <c r="M763" s="22" t="s">
        <v>30</v>
      </c>
      <c r="N763" s="22" t="s">
        <v>30</v>
      </c>
      <c r="O763" s="22" t="s">
        <v>30</v>
      </c>
      <c r="P763" s="22">
        <v>1000</v>
      </c>
      <c r="Q763" s="22" t="s">
        <v>30</v>
      </c>
      <c r="R763" s="22" t="s">
        <v>2823</v>
      </c>
      <c r="S763" s="14">
        <f t="shared" si="11"/>
        <v>2037</v>
      </c>
    </row>
    <row r="764" spans="1:19" ht="14.5" hidden="1" x14ac:dyDescent="0.35">
      <c r="A764" s="22" t="s">
        <v>7519</v>
      </c>
      <c r="B764" s="22" t="str">
        <f>INDEX('Plant data'!D:D,MATCH($A764,'Plant data'!$A:$A,0))</f>
        <v>Esch-sur-Alzette</v>
      </c>
      <c r="C764" s="22" t="str">
        <f>INDEX('Plant data'!E:E,MATCH($A764,'Plant data'!$A:$A,0))</f>
        <v>Esch-sur-Alzette</v>
      </c>
      <c r="D764" s="22" t="str">
        <f>INDEX('Plant data'!F:F,MATCH($A764,'Plant data'!$A:$A,0))</f>
        <v>Luxembourg</v>
      </c>
      <c r="E764" s="22" t="s">
        <v>9636</v>
      </c>
      <c r="F764" s="22" t="s">
        <v>8871</v>
      </c>
      <c r="G764" s="24" t="s">
        <v>7521</v>
      </c>
      <c r="H764" s="22" t="s">
        <v>224</v>
      </c>
      <c r="I764" s="26">
        <v>44805</v>
      </c>
      <c r="J764" s="22">
        <v>2023</v>
      </c>
      <c r="K764" s="22">
        <v>2025</v>
      </c>
      <c r="L764" s="22">
        <v>0</v>
      </c>
      <c r="M764" s="22" t="s">
        <v>30</v>
      </c>
      <c r="N764" s="22" t="s">
        <v>30</v>
      </c>
      <c r="O764" s="22" t="s">
        <v>30</v>
      </c>
      <c r="P764" s="22">
        <v>1250</v>
      </c>
      <c r="Q764" s="22">
        <v>155</v>
      </c>
      <c r="R764" s="22" t="s">
        <v>2823</v>
      </c>
      <c r="S764" s="14">
        <f t="shared" si="11"/>
        <v>2065</v>
      </c>
    </row>
    <row r="765" spans="1:19" ht="14.5" hidden="1" x14ac:dyDescent="0.35">
      <c r="A765" s="22" t="s">
        <v>7506</v>
      </c>
      <c r="B765" s="22" t="str">
        <f>INDEX('Plant data'!D:D,MATCH($A765,'Plant data'!$A:$A,0))</f>
        <v>Liepaja</v>
      </c>
      <c r="C765" s="22" t="str">
        <f>INDEX('Plant data'!E:E,MATCH($A765,'Plant data'!$A:$A,0))</f>
        <v>Kurzeme</v>
      </c>
      <c r="D765" s="22" t="str">
        <f>INDEX('Plant data'!F:F,MATCH($A765,'Plant data'!$A:$A,0))</f>
        <v>Latvia</v>
      </c>
      <c r="E765" s="22" t="s">
        <v>9637</v>
      </c>
      <c r="F765" s="22" t="s">
        <v>8855</v>
      </c>
      <c r="G765" s="22" t="s">
        <v>7509</v>
      </c>
      <c r="H765" s="22" t="s">
        <v>190</v>
      </c>
      <c r="I765" s="22" t="s">
        <v>30</v>
      </c>
      <c r="J765" s="22" t="s">
        <v>30</v>
      </c>
      <c r="K765" s="22">
        <v>2009</v>
      </c>
      <c r="L765" s="22">
        <v>12</v>
      </c>
      <c r="M765" s="22" t="s">
        <v>30</v>
      </c>
      <c r="N765" s="22">
        <v>2016</v>
      </c>
      <c r="O765" s="22">
        <v>2021</v>
      </c>
      <c r="P765" s="22">
        <v>850</v>
      </c>
      <c r="Q765" s="22" t="s">
        <v>30</v>
      </c>
      <c r="R765" s="22" t="s">
        <v>2823</v>
      </c>
      <c r="S765" s="14">
        <f t="shared" si="11"/>
        <v>2049</v>
      </c>
    </row>
    <row r="766" spans="1:19" ht="14.5" hidden="1" x14ac:dyDescent="0.35">
      <c r="A766" s="22" t="s">
        <v>3285</v>
      </c>
      <c r="B766" s="22" t="str">
        <f>INDEX('Plant data'!D:D,MATCH($A766,'Plant data'!$A:$A,0))</f>
        <v>Misrata</v>
      </c>
      <c r="C766" s="22" t="str">
        <f>INDEX('Plant data'!E:E,MATCH($A766,'Plant data'!$A:$A,0))</f>
        <v>Misrata</v>
      </c>
      <c r="D766" s="22" t="str">
        <f>INDEX('Plant data'!F:F,MATCH($A766,'Plant data'!$A:$A,0))</f>
        <v>Libya</v>
      </c>
      <c r="E766" s="22" t="s">
        <v>9638</v>
      </c>
      <c r="F766" s="22" t="s">
        <v>8855</v>
      </c>
      <c r="G766" s="24" t="s">
        <v>3287</v>
      </c>
      <c r="H766" s="22" t="s">
        <v>29</v>
      </c>
      <c r="I766" s="22" t="s">
        <v>30</v>
      </c>
      <c r="J766" s="22" t="s">
        <v>30</v>
      </c>
      <c r="K766" s="22">
        <v>1989</v>
      </c>
      <c r="L766" s="22">
        <v>36</v>
      </c>
      <c r="M766" s="22" t="s">
        <v>30</v>
      </c>
      <c r="N766" s="22" t="s">
        <v>30</v>
      </c>
      <c r="O766" s="22" t="s">
        <v>30</v>
      </c>
      <c r="P766" s="22">
        <v>269</v>
      </c>
      <c r="Q766" s="22">
        <v>90</v>
      </c>
      <c r="R766" s="22" t="s">
        <v>2823</v>
      </c>
      <c r="S766" s="14">
        <f t="shared" si="11"/>
        <v>2029</v>
      </c>
    </row>
    <row r="767" spans="1:19" ht="14.5" hidden="1" x14ac:dyDescent="0.35">
      <c r="A767" s="22" t="s">
        <v>3285</v>
      </c>
      <c r="B767" s="22" t="str">
        <f>INDEX('Plant data'!D:D,MATCH($A767,'Plant data'!$A:$A,0))</f>
        <v>Misrata</v>
      </c>
      <c r="C767" s="22" t="str">
        <f>INDEX('Plant data'!E:E,MATCH($A767,'Plant data'!$A:$A,0))</f>
        <v>Misrata</v>
      </c>
      <c r="D767" s="22" t="str">
        <f>INDEX('Plant data'!F:F,MATCH($A767,'Plant data'!$A:$A,0))</f>
        <v>Libya</v>
      </c>
      <c r="E767" s="22" t="s">
        <v>9639</v>
      </c>
      <c r="F767" s="22" t="s">
        <v>8871</v>
      </c>
      <c r="G767" s="24" t="s">
        <v>3287</v>
      </c>
      <c r="H767" s="22" t="s">
        <v>29</v>
      </c>
      <c r="I767" s="22" t="s">
        <v>30</v>
      </c>
      <c r="J767" s="22" t="s">
        <v>30</v>
      </c>
      <c r="K767" s="22">
        <v>1989</v>
      </c>
      <c r="L767" s="22">
        <v>36</v>
      </c>
      <c r="M767" s="22" t="s">
        <v>30</v>
      </c>
      <c r="N767" s="22" t="s">
        <v>30</v>
      </c>
      <c r="O767" s="22" t="s">
        <v>30</v>
      </c>
      <c r="P767" s="22">
        <v>269</v>
      </c>
      <c r="Q767" s="22">
        <v>90</v>
      </c>
      <c r="R767" s="22" t="s">
        <v>2823</v>
      </c>
      <c r="S767" s="14">
        <f t="shared" si="11"/>
        <v>2029</v>
      </c>
    </row>
    <row r="768" spans="1:19" ht="14.5" hidden="1" x14ac:dyDescent="0.35">
      <c r="A768" s="22" t="s">
        <v>3285</v>
      </c>
      <c r="B768" s="22" t="str">
        <f>INDEX('Plant data'!D:D,MATCH($A768,'Plant data'!$A:$A,0))</f>
        <v>Misrata</v>
      </c>
      <c r="C768" s="22" t="str">
        <f>INDEX('Plant data'!E:E,MATCH($A768,'Plant data'!$A:$A,0))</f>
        <v>Misrata</v>
      </c>
      <c r="D768" s="22" t="str">
        <f>INDEX('Plant data'!F:F,MATCH($A768,'Plant data'!$A:$A,0))</f>
        <v>Libya</v>
      </c>
      <c r="E768" s="22" t="s">
        <v>9640</v>
      </c>
      <c r="F768" s="22" t="s">
        <v>8941</v>
      </c>
      <c r="G768" s="24" t="s">
        <v>3287</v>
      </c>
      <c r="H768" s="22" t="s">
        <v>29</v>
      </c>
      <c r="I768" s="22" t="s">
        <v>30</v>
      </c>
      <c r="J768" s="22" t="s">
        <v>30</v>
      </c>
      <c r="K768" s="22">
        <v>1989</v>
      </c>
      <c r="L768" s="22">
        <v>36</v>
      </c>
      <c r="M768" s="22" t="s">
        <v>30</v>
      </c>
      <c r="N768" s="22" t="s">
        <v>30</v>
      </c>
      <c r="O768" s="22" t="s">
        <v>30</v>
      </c>
      <c r="P768" s="22">
        <v>269</v>
      </c>
      <c r="Q768" s="22">
        <v>90</v>
      </c>
      <c r="R768" s="22" t="s">
        <v>2823</v>
      </c>
      <c r="S768" s="14">
        <f t="shared" si="11"/>
        <v>2029</v>
      </c>
    </row>
    <row r="769" spans="1:19" ht="14.5" hidden="1" x14ac:dyDescent="0.35">
      <c r="A769" s="22" t="s">
        <v>3285</v>
      </c>
      <c r="B769" s="22" t="str">
        <f>INDEX('Plant data'!D:D,MATCH($A769,'Plant data'!$A:$A,0))</f>
        <v>Misrata</v>
      </c>
      <c r="C769" s="22" t="str">
        <f>INDEX('Plant data'!E:E,MATCH($A769,'Plant data'!$A:$A,0))</f>
        <v>Misrata</v>
      </c>
      <c r="D769" s="22" t="str">
        <f>INDEX('Plant data'!F:F,MATCH($A769,'Plant data'!$A:$A,0))</f>
        <v>Libya</v>
      </c>
      <c r="E769" s="22" t="s">
        <v>9641</v>
      </c>
      <c r="F769" s="22" t="s">
        <v>8949</v>
      </c>
      <c r="G769" s="24" t="s">
        <v>3287</v>
      </c>
      <c r="H769" s="22" t="s">
        <v>29</v>
      </c>
      <c r="I769" s="22" t="s">
        <v>30</v>
      </c>
      <c r="J769" s="22" t="s">
        <v>30</v>
      </c>
      <c r="K769" s="22">
        <v>1991</v>
      </c>
      <c r="L769" s="22">
        <v>34</v>
      </c>
      <c r="M769" s="22" t="s">
        <v>30</v>
      </c>
      <c r="N769" s="22" t="s">
        <v>30</v>
      </c>
      <c r="O769" s="22" t="s">
        <v>30</v>
      </c>
      <c r="P769" s="22">
        <v>269</v>
      </c>
      <c r="Q769" s="22">
        <v>90</v>
      </c>
      <c r="R769" s="22" t="s">
        <v>2823</v>
      </c>
      <c r="S769" s="14">
        <f t="shared" si="11"/>
        <v>2031</v>
      </c>
    </row>
    <row r="770" spans="1:19" ht="14.5" hidden="1" x14ac:dyDescent="0.35">
      <c r="A770" s="22" t="s">
        <v>3285</v>
      </c>
      <c r="B770" s="22" t="str">
        <f>INDEX('Plant data'!D:D,MATCH($A770,'Plant data'!$A:$A,0))</f>
        <v>Misrata</v>
      </c>
      <c r="C770" s="22" t="str">
        <f>INDEX('Plant data'!E:E,MATCH($A770,'Plant data'!$A:$A,0))</f>
        <v>Misrata</v>
      </c>
      <c r="D770" s="22" t="str">
        <f>INDEX('Plant data'!F:F,MATCH($A770,'Plant data'!$A:$A,0))</f>
        <v>Libya</v>
      </c>
      <c r="E770" s="22" t="s">
        <v>9642</v>
      </c>
      <c r="F770" s="22" t="s">
        <v>8962</v>
      </c>
      <c r="G770" s="24" t="s">
        <v>3287</v>
      </c>
      <c r="H770" s="22" t="s">
        <v>29</v>
      </c>
      <c r="I770" s="22" t="s">
        <v>30</v>
      </c>
      <c r="J770" s="22" t="s">
        <v>30</v>
      </c>
      <c r="K770" s="22">
        <v>1991</v>
      </c>
      <c r="L770" s="22">
        <v>34</v>
      </c>
      <c r="M770" s="22" t="s">
        <v>30</v>
      </c>
      <c r="N770" s="22" t="s">
        <v>30</v>
      </c>
      <c r="O770" s="22" t="s">
        <v>30</v>
      </c>
      <c r="P770" s="22">
        <v>269</v>
      </c>
      <c r="Q770" s="22">
        <v>90</v>
      </c>
      <c r="R770" s="22" t="s">
        <v>2823</v>
      </c>
      <c r="S770" s="14">
        <f t="shared" si="11"/>
        <v>2031</v>
      </c>
    </row>
    <row r="771" spans="1:19" ht="14.5" hidden="1" x14ac:dyDescent="0.35">
      <c r="A771" s="22" t="s">
        <v>3285</v>
      </c>
      <c r="B771" s="22" t="str">
        <f>INDEX('Plant data'!D:D,MATCH($A771,'Plant data'!$A:$A,0))</f>
        <v>Misrata</v>
      </c>
      <c r="C771" s="22" t="str">
        <f>INDEX('Plant data'!E:E,MATCH($A771,'Plant data'!$A:$A,0))</f>
        <v>Misrata</v>
      </c>
      <c r="D771" s="22" t="str">
        <f>INDEX('Plant data'!F:F,MATCH($A771,'Plant data'!$A:$A,0))</f>
        <v>Libya</v>
      </c>
      <c r="E771" s="22" t="s">
        <v>9643</v>
      </c>
      <c r="F771" s="22" t="s">
        <v>8964</v>
      </c>
      <c r="G771" s="24" t="s">
        <v>3287</v>
      </c>
      <c r="H771" s="22" t="s">
        <v>29</v>
      </c>
      <c r="I771" s="22" t="s">
        <v>30</v>
      </c>
      <c r="J771" s="22" t="s">
        <v>30</v>
      </c>
      <c r="K771" s="22">
        <v>1991</v>
      </c>
      <c r="L771" s="22">
        <v>34</v>
      </c>
      <c r="M771" s="22" t="s">
        <v>30</v>
      </c>
      <c r="N771" s="22" t="s">
        <v>30</v>
      </c>
      <c r="O771" s="22" t="s">
        <v>30</v>
      </c>
      <c r="P771" s="22">
        <v>269</v>
      </c>
      <c r="Q771" s="22">
        <v>90</v>
      </c>
      <c r="R771" s="22" t="s">
        <v>2823</v>
      </c>
      <c r="S771" s="14">
        <f t="shared" ref="S771:S834" si="12">IFERROR(K771+40,"")</f>
        <v>2031</v>
      </c>
    </row>
    <row r="772" spans="1:19" ht="14.5" hidden="1" x14ac:dyDescent="0.35">
      <c r="A772" s="22" t="s">
        <v>7621</v>
      </c>
      <c r="B772" s="22" t="str">
        <f>INDEX('Plant data'!D:D,MATCH($A772,'Plant data'!$A:$A,0))</f>
        <v>Tit Mellil</v>
      </c>
      <c r="C772" s="22" t="str">
        <f>INDEX('Plant data'!E:E,MATCH($A772,'Plant data'!$A:$A,0))</f>
        <v>Casablanca-Settat</v>
      </c>
      <c r="D772" s="22" t="str">
        <f>INDEX('Plant data'!F:F,MATCH($A772,'Plant data'!$A:$A,0))</f>
        <v>Morocco</v>
      </c>
      <c r="E772" s="22" t="s">
        <v>9644</v>
      </c>
      <c r="F772" s="22" t="s">
        <v>8855</v>
      </c>
      <c r="G772" s="24" t="s">
        <v>7624</v>
      </c>
      <c r="H772" s="22" t="s">
        <v>29</v>
      </c>
      <c r="I772" s="22" t="s">
        <v>30</v>
      </c>
      <c r="J772" s="22" t="s">
        <v>30</v>
      </c>
      <c r="K772" s="22">
        <v>2011</v>
      </c>
      <c r="L772" s="22">
        <v>14</v>
      </c>
      <c r="M772" s="22" t="s">
        <v>30</v>
      </c>
      <c r="N772" s="22" t="s">
        <v>30</v>
      </c>
      <c r="O772" s="22" t="s">
        <v>30</v>
      </c>
      <c r="P772" s="22">
        <v>1200</v>
      </c>
      <c r="Q772" s="22">
        <v>120</v>
      </c>
      <c r="R772" s="22" t="s">
        <v>2823</v>
      </c>
      <c r="S772" s="14">
        <f t="shared" si="12"/>
        <v>2051</v>
      </c>
    </row>
    <row r="773" spans="1:19" ht="14.5" hidden="1" x14ac:dyDescent="0.35">
      <c r="A773" s="22" t="s">
        <v>7618</v>
      </c>
      <c r="B773" s="22" t="str">
        <f>INDEX('Plant data'!D:D,MATCH($A773,'Plant data'!$A:$A,0))</f>
        <v>El Jadida</v>
      </c>
      <c r="C773" s="22" t="str">
        <f>INDEX('Plant data'!E:E,MATCH($A773,'Plant data'!$A:$A,0))</f>
        <v>Casablanca-Settat</v>
      </c>
      <c r="D773" s="22" t="str">
        <f>INDEX('Plant data'!F:F,MATCH($A773,'Plant data'!$A:$A,0))</f>
        <v>Morocco</v>
      </c>
      <c r="E773" s="22" t="s">
        <v>9645</v>
      </c>
      <c r="F773" s="22" t="s">
        <v>8855</v>
      </c>
      <c r="G773" s="24" t="s">
        <v>7620</v>
      </c>
      <c r="H773" s="22" t="s">
        <v>29</v>
      </c>
      <c r="I773" s="22" t="s">
        <v>30</v>
      </c>
      <c r="J773" s="22" t="s">
        <v>30</v>
      </c>
      <c r="K773" s="22">
        <v>2005</v>
      </c>
      <c r="L773" s="22">
        <v>20</v>
      </c>
      <c r="M773" s="22" t="s">
        <v>30</v>
      </c>
      <c r="N773" s="22" t="s">
        <v>30</v>
      </c>
      <c r="O773" s="22" t="s">
        <v>30</v>
      </c>
      <c r="P773" s="22">
        <v>800</v>
      </c>
      <c r="Q773" s="22" t="s">
        <v>30</v>
      </c>
      <c r="R773" s="22" t="s">
        <v>2823</v>
      </c>
      <c r="S773" s="14">
        <f t="shared" si="12"/>
        <v>2045</v>
      </c>
    </row>
    <row r="774" spans="1:19" ht="14.5" hidden="1" x14ac:dyDescent="0.35">
      <c r="A774" s="22" t="s">
        <v>7626</v>
      </c>
      <c r="B774" s="22" t="str">
        <f>INDEX('Plant data'!D:D,MATCH($A774,'Plant data'!$A:$A,0))</f>
        <v>El Jadida</v>
      </c>
      <c r="C774" s="22" t="str">
        <f>INDEX('Plant data'!E:E,MATCH($A774,'Plant data'!$A:$A,0))</f>
        <v>Casablanca-Settat</v>
      </c>
      <c r="D774" s="22" t="str">
        <f>INDEX('Plant data'!F:F,MATCH($A774,'Plant data'!$A:$A,0))</f>
        <v>Morocco</v>
      </c>
      <c r="E774" s="22" t="s">
        <v>9646</v>
      </c>
      <c r="F774" s="22" t="s">
        <v>8855</v>
      </c>
      <c r="G774" s="24" t="s">
        <v>7629</v>
      </c>
      <c r="H774" s="22" t="s">
        <v>29</v>
      </c>
      <c r="I774" s="22" t="s">
        <v>30</v>
      </c>
      <c r="J774" s="22" t="s">
        <v>30</v>
      </c>
      <c r="K774" s="22">
        <v>2021</v>
      </c>
      <c r="L774" s="22">
        <v>4</v>
      </c>
      <c r="M774" s="22" t="s">
        <v>30</v>
      </c>
      <c r="N774" s="22" t="s">
        <v>30</v>
      </c>
      <c r="O774" s="22" t="s">
        <v>30</v>
      </c>
      <c r="P774" s="22">
        <v>800</v>
      </c>
      <c r="Q774" s="22">
        <v>100</v>
      </c>
      <c r="R774" s="22" t="s">
        <v>2823</v>
      </c>
      <c r="S774" s="14">
        <f t="shared" si="12"/>
        <v>2061</v>
      </c>
    </row>
    <row r="775" spans="1:19" ht="14.5" hidden="1" x14ac:dyDescent="0.35">
      <c r="A775" s="22" t="s">
        <v>7614</v>
      </c>
      <c r="B775" s="22" t="str">
        <f>INDEX('Plant data'!D:D,MATCH($A775,'Plant data'!$A:$A,0))</f>
        <v>Rybnitsa</v>
      </c>
      <c r="C775" s="22" t="str">
        <f>INDEX('Plant data'!E:E,MATCH($A775,'Plant data'!$A:$A,0))</f>
        <v>Transnistria</v>
      </c>
      <c r="D775" s="22" t="str">
        <f>INDEX('Plant data'!F:F,MATCH($A775,'Plant data'!$A:$A,0))</f>
        <v>Moldova</v>
      </c>
      <c r="E775" s="22" t="s">
        <v>9647</v>
      </c>
      <c r="F775" s="22" t="s">
        <v>8855</v>
      </c>
      <c r="G775" s="24" t="s">
        <v>7617</v>
      </c>
      <c r="H775" s="22" t="s">
        <v>29</v>
      </c>
      <c r="I775" s="22" t="s">
        <v>30</v>
      </c>
      <c r="J775" s="22" t="s">
        <v>30</v>
      </c>
      <c r="K775" s="22">
        <v>1984</v>
      </c>
      <c r="L775" s="22">
        <v>41</v>
      </c>
      <c r="M775" s="22" t="s">
        <v>30</v>
      </c>
      <c r="N775" s="22" t="s">
        <v>30</v>
      </c>
      <c r="O775" s="22" t="s">
        <v>30</v>
      </c>
      <c r="P775" s="22">
        <v>1000</v>
      </c>
      <c r="Q775" s="22">
        <v>120</v>
      </c>
      <c r="R775" s="22" t="s">
        <v>2823</v>
      </c>
      <c r="S775" s="14">
        <f t="shared" si="12"/>
        <v>2024</v>
      </c>
    </row>
    <row r="776" spans="1:19" ht="14.5" hidden="1" x14ac:dyDescent="0.35">
      <c r="A776" s="22" t="s">
        <v>7694</v>
      </c>
      <c r="B776" s="22" t="str">
        <f>INDEX('Plant data'!D:D,MATCH($A776,'Plant data'!$A:$A,0))</f>
        <v>Skopje</v>
      </c>
      <c r="C776" s="22" t="str">
        <f>INDEX('Plant data'!E:E,MATCH($A776,'Plant data'!$A:$A,0))</f>
        <v>Skopje</v>
      </c>
      <c r="D776" s="22" t="str">
        <f>INDEX('Plant data'!F:F,MATCH($A776,'Plant data'!$A:$A,0))</f>
        <v>North Macedonia</v>
      </c>
      <c r="E776" s="22" t="s">
        <v>9648</v>
      </c>
      <c r="F776" s="22" t="s">
        <v>8855</v>
      </c>
      <c r="G776" s="24" t="s">
        <v>7697</v>
      </c>
      <c r="H776" s="22" t="s">
        <v>29</v>
      </c>
      <c r="I776" s="22" t="s">
        <v>30</v>
      </c>
      <c r="J776" s="22" t="s">
        <v>30</v>
      </c>
      <c r="K776" s="22" t="s">
        <v>30</v>
      </c>
      <c r="L776" s="22" t="s">
        <v>30</v>
      </c>
      <c r="M776" s="22" t="s">
        <v>30</v>
      </c>
      <c r="N776" s="22" t="s">
        <v>30</v>
      </c>
      <c r="O776" s="22" t="s">
        <v>30</v>
      </c>
      <c r="P776" s="22">
        <v>550</v>
      </c>
      <c r="Q776" s="22">
        <v>110</v>
      </c>
      <c r="R776" s="22" t="s">
        <v>2823</v>
      </c>
      <c r="S776" s="14" t="str">
        <f t="shared" si="12"/>
        <v/>
      </c>
    </row>
    <row r="777" spans="1:19" ht="14.5" hidden="1" x14ac:dyDescent="0.35">
      <c r="A777" s="22" t="s">
        <v>2238</v>
      </c>
      <c r="B777" s="22" t="str">
        <f>INDEX('Plant data'!D:D,MATCH($A777,'Plant data'!$A:$A,0))</f>
        <v>Monclova</v>
      </c>
      <c r="C777" s="22" t="str">
        <f>INDEX('Plant data'!E:E,MATCH($A777,'Plant data'!$A:$A,0))</f>
        <v>Coahuila</v>
      </c>
      <c r="D777" s="22" t="str">
        <f>INDEX('Plant data'!F:F,MATCH($A777,'Plant data'!$A:$A,0))</f>
        <v>Mexico</v>
      </c>
      <c r="E777" s="22" t="s">
        <v>9649</v>
      </c>
      <c r="F777" s="22" t="s">
        <v>8855</v>
      </c>
      <c r="G777" s="24" t="s">
        <v>2240</v>
      </c>
      <c r="H777" s="22" t="s">
        <v>53</v>
      </c>
      <c r="I777" s="22" t="s">
        <v>30</v>
      </c>
      <c r="J777" s="22" t="s">
        <v>30</v>
      </c>
      <c r="K777" s="22" t="s">
        <v>30</v>
      </c>
      <c r="L777" s="22" t="s">
        <v>30</v>
      </c>
      <c r="M777" s="22" t="s">
        <v>30</v>
      </c>
      <c r="N777" s="22" t="s">
        <v>30</v>
      </c>
      <c r="O777" s="22" t="s">
        <v>30</v>
      </c>
      <c r="P777" s="22">
        <v>1200</v>
      </c>
      <c r="Q777" s="22">
        <v>160</v>
      </c>
      <c r="R777" s="22" t="s">
        <v>2823</v>
      </c>
      <c r="S777" s="14" t="str">
        <f t="shared" si="12"/>
        <v/>
      </c>
    </row>
    <row r="778" spans="1:19" ht="14.5" hidden="1" x14ac:dyDescent="0.35">
      <c r="A778" s="22" t="s">
        <v>2242</v>
      </c>
      <c r="B778" s="22" t="str">
        <f>INDEX('Plant data'!D:D,MATCH($A778,'Plant data'!$A:$A,0))</f>
        <v>Lázaro Cárdenas</v>
      </c>
      <c r="C778" s="22" t="str">
        <f>INDEX('Plant data'!E:E,MATCH($A778,'Plant data'!$A:$A,0))</f>
        <v>Michoacán</v>
      </c>
      <c r="D778" s="22" t="str">
        <f>INDEX('Plant data'!F:F,MATCH($A778,'Plant data'!$A:$A,0))</f>
        <v>Mexico</v>
      </c>
      <c r="E778" s="22" t="s">
        <v>9650</v>
      </c>
      <c r="F778" s="22" t="s">
        <v>8855</v>
      </c>
      <c r="G778" s="22" t="s">
        <v>2244</v>
      </c>
      <c r="H778" s="22" t="s">
        <v>29</v>
      </c>
      <c r="I778" s="22" t="s">
        <v>30</v>
      </c>
      <c r="J778" s="22" t="s">
        <v>30</v>
      </c>
      <c r="K778" s="22">
        <v>1988</v>
      </c>
      <c r="L778" s="22">
        <v>37</v>
      </c>
      <c r="M778" s="22" t="s">
        <v>30</v>
      </c>
      <c r="N778" s="22" t="s">
        <v>30</v>
      </c>
      <c r="O778" s="22" t="s">
        <v>30</v>
      </c>
      <c r="P778" s="22">
        <v>1000</v>
      </c>
      <c r="Q778" s="22">
        <v>222</v>
      </c>
      <c r="R778" s="22" t="s">
        <v>2823</v>
      </c>
      <c r="S778" s="14">
        <f t="shared" si="12"/>
        <v>2028</v>
      </c>
    </row>
    <row r="779" spans="1:19" ht="14.5" hidden="1" x14ac:dyDescent="0.35">
      <c r="A779" s="22" t="s">
        <v>2242</v>
      </c>
      <c r="B779" s="22" t="str">
        <f>INDEX('Plant data'!D:D,MATCH($A779,'Plant data'!$A:$A,0))</f>
        <v>Lázaro Cárdenas</v>
      </c>
      <c r="C779" s="22" t="str">
        <f>INDEX('Plant data'!E:E,MATCH($A779,'Plant data'!$A:$A,0))</f>
        <v>Michoacán</v>
      </c>
      <c r="D779" s="22" t="str">
        <f>INDEX('Plant data'!F:F,MATCH($A779,'Plant data'!$A:$A,0))</f>
        <v>Mexico</v>
      </c>
      <c r="E779" s="22" t="s">
        <v>9651</v>
      </c>
      <c r="F779" s="22" t="s">
        <v>8871</v>
      </c>
      <c r="G779" s="22" t="s">
        <v>2244</v>
      </c>
      <c r="H779" s="22" t="s">
        <v>29</v>
      </c>
      <c r="I779" s="22" t="s">
        <v>30</v>
      </c>
      <c r="J779" s="22" t="s">
        <v>30</v>
      </c>
      <c r="K779" s="22">
        <v>1988</v>
      </c>
      <c r="L779" s="22">
        <v>37</v>
      </c>
      <c r="M779" s="22" t="s">
        <v>30</v>
      </c>
      <c r="N779" s="22" t="s">
        <v>30</v>
      </c>
      <c r="O779" s="22" t="s">
        <v>30</v>
      </c>
      <c r="P779" s="22">
        <v>1000</v>
      </c>
      <c r="Q779" s="22">
        <v>222</v>
      </c>
      <c r="R779" s="22" t="s">
        <v>2823</v>
      </c>
      <c r="S779" s="14">
        <f t="shared" si="12"/>
        <v>2028</v>
      </c>
    </row>
    <row r="780" spans="1:19" ht="14.5" hidden="1" x14ac:dyDescent="0.35">
      <c r="A780" s="22" t="s">
        <v>2242</v>
      </c>
      <c r="B780" s="22" t="str">
        <f>INDEX('Plant data'!D:D,MATCH($A780,'Plant data'!$A:$A,0))</f>
        <v>Lázaro Cárdenas</v>
      </c>
      <c r="C780" s="22" t="str">
        <f>INDEX('Plant data'!E:E,MATCH($A780,'Plant data'!$A:$A,0))</f>
        <v>Michoacán</v>
      </c>
      <c r="D780" s="22" t="str">
        <f>INDEX('Plant data'!F:F,MATCH($A780,'Plant data'!$A:$A,0))</f>
        <v>Mexico</v>
      </c>
      <c r="E780" s="22" t="s">
        <v>9652</v>
      </c>
      <c r="F780" s="22" t="s">
        <v>8941</v>
      </c>
      <c r="G780" s="22" t="s">
        <v>2244</v>
      </c>
      <c r="H780" s="22" t="s">
        <v>29</v>
      </c>
      <c r="I780" s="22" t="s">
        <v>30</v>
      </c>
      <c r="J780" s="22" t="s">
        <v>30</v>
      </c>
      <c r="K780" s="22">
        <v>1988</v>
      </c>
      <c r="L780" s="22">
        <v>37</v>
      </c>
      <c r="M780" s="22" t="s">
        <v>30</v>
      </c>
      <c r="N780" s="22" t="s">
        <v>30</v>
      </c>
      <c r="O780" s="22" t="s">
        <v>30</v>
      </c>
      <c r="P780" s="22">
        <v>1000</v>
      </c>
      <c r="Q780" s="22" t="s">
        <v>30</v>
      </c>
      <c r="R780" s="22" t="s">
        <v>2823</v>
      </c>
      <c r="S780" s="14">
        <f t="shared" si="12"/>
        <v>2028</v>
      </c>
    </row>
    <row r="781" spans="1:19" ht="14.5" hidden="1" x14ac:dyDescent="0.35">
      <c r="A781" s="22" t="s">
        <v>2242</v>
      </c>
      <c r="B781" s="22" t="str">
        <f>INDEX('Plant data'!D:D,MATCH($A781,'Plant data'!$A:$A,0))</f>
        <v>Lázaro Cárdenas</v>
      </c>
      <c r="C781" s="22" t="str">
        <f>INDEX('Plant data'!E:E,MATCH($A781,'Plant data'!$A:$A,0))</f>
        <v>Michoacán</v>
      </c>
      <c r="D781" s="22" t="str">
        <f>INDEX('Plant data'!F:F,MATCH($A781,'Plant data'!$A:$A,0))</f>
        <v>Mexico</v>
      </c>
      <c r="E781" s="22" t="s">
        <v>9653</v>
      </c>
      <c r="F781" s="22" t="s">
        <v>8949</v>
      </c>
      <c r="G781" s="22" t="s">
        <v>2244</v>
      </c>
      <c r="H781" s="22" t="s">
        <v>29</v>
      </c>
      <c r="I781" s="22" t="s">
        <v>30</v>
      </c>
      <c r="J781" s="22" t="s">
        <v>30</v>
      </c>
      <c r="K781" s="22">
        <v>1988</v>
      </c>
      <c r="L781" s="22">
        <v>37</v>
      </c>
      <c r="M781" s="22" t="s">
        <v>30</v>
      </c>
      <c r="N781" s="22" t="s">
        <v>30</v>
      </c>
      <c r="O781" s="22" t="s">
        <v>30</v>
      </c>
      <c r="P781" s="22">
        <v>1000</v>
      </c>
      <c r="Q781" s="22">
        <v>222</v>
      </c>
      <c r="R781" s="22" t="s">
        <v>2823</v>
      </c>
      <c r="S781" s="14">
        <f t="shared" si="12"/>
        <v>2028</v>
      </c>
    </row>
    <row r="782" spans="1:19" ht="14.5" hidden="1" x14ac:dyDescent="0.35">
      <c r="A782" s="22" t="s">
        <v>7574</v>
      </c>
      <c r="B782" s="22" t="str">
        <f>INDEX('Plant data'!D:D,MATCH($A782,'Plant data'!$A:$A,0))</f>
        <v>Villagrán</v>
      </c>
      <c r="C782" s="22" t="str">
        <f>INDEX('Plant data'!E:E,MATCH($A782,'Plant data'!$A:$A,0))</f>
        <v>Guanajuato</v>
      </c>
      <c r="D782" s="22" t="str">
        <f>INDEX('Plant data'!F:F,MATCH($A782,'Plant data'!$A:$A,0))</f>
        <v>Mexico</v>
      </c>
      <c r="E782" s="22" t="s">
        <v>9654</v>
      </c>
      <c r="F782" s="22" t="s">
        <v>8860</v>
      </c>
      <c r="G782" s="24" t="s">
        <v>7577</v>
      </c>
      <c r="H782" s="22" t="s">
        <v>29</v>
      </c>
      <c r="I782" s="22" t="s">
        <v>30</v>
      </c>
      <c r="J782" s="22" t="s">
        <v>30</v>
      </c>
      <c r="K782" s="22" t="s">
        <v>30</v>
      </c>
      <c r="L782" s="22" t="s">
        <v>30</v>
      </c>
      <c r="M782" s="22">
        <v>2024</v>
      </c>
      <c r="N782" s="22" t="s">
        <v>30</v>
      </c>
      <c r="O782" s="22" t="s">
        <v>30</v>
      </c>
      <c r="P782" s="22">
        <v>1255</v>
      </c>
      <c r="Q782" s="22">
        <v>120</v>
      </c>
      <c r="R782" s="22" t="s">
        <v>2823</v>
      </c>
      <c r="S782" s="14" t="str">
        <f t="shared" si="12"/>
        <v/>
      </c>
    </row>
    <row r="783" spans="1:19" ht="14.5" hidden="1" x14ac:dyDescent="0.35">
      <c r="A783" s="22" t="s">
        <v>7574</v>
      </c>
      <c r="B783" s="22" t="str">
        <f>INDEX('Plant data'!D:D,MATCH($A783,'Plant data'!$A:$A,0))</f>
        <v>Villagrán</v>
      </c>
      <c r="C783" s="22" t="str">
        <f>INDEX('Plant data'!E:E,MATCH($A783,'Plant data'!$A:$A,0))</f>
        <v>Guanajuato</v>
      </c>
      <c r="D783" s="22" t="str">
        <f>INDEX('Plant data'!F:F,MATCH($A783,'Plant data'!$A:$A,0))</f>
        <v>Mexico</v>
      </c>
      <c r="E783" s="22" t="s">
        <v>9655</v>
      </c>
      <c r="F783" s="22" t="s">
        <v>8892</v>
      </c>
      <c r="G783" s="24" t="s">
        <v>7577</v>
      </c>
      <c r="H783" s="22" t="s">
        <v>224</v>
      </c>
      <c r="I783" s="27">
        <v>44804</v>
      </c>
      <c r="J783" s="22">
        <v>2023</v>
      </c>
      <c r="K783" s="22" t="s">
        <v>30</v>
      </c>
      <c r="L783" s="22" t="s">
        <v>30</v>
      </c>
      <c r="M783" s="22" t="s">
        <v>30</v>
      </c>
      <c r="N783" s="22" t="s">
        <v>30</v>
      </c>
      <c r="O783" s="22" t="s">
        <v>30</v>
      </c>
      <c r="P783" s="22" t="s">
        <v>2841</v>
      </c>
      <c r="Q783" s="22" t="s">
        <v>30</v>
      </c>
      <c r="R783" s="22" t="s">
        <v>2823</v>
      </c>
      <c r="S783" s="14" t="str">
        <f t="shared" si="12"/>
        <v/>
      </c>
    </row>
    <row r="784" spans="1:19" ht="14.5" hidden="1" x14ac:dyDescent="0.35">
      <c r="A784" s="22" t="s">
        <v>7574</v>
      </c>
      <c r="B784" s="22" t="str">
        <f>INDEX('Plant data'!D:D,MATCH($A784,'Plant data'!$A:$A,0))</f>
        <v>Villagrán</v>
      </c>
      <c r="C784" s="22" t="str">
        <f>INDEX('Plant data'!E:E,MATCH($A784,'Plant data'!$A:$A,0))</f>
        <v>Guanajuato</v>
      </c>
      <c r="D784" s="22" t="str">
        <f>INDEX('Plant data'!F:F,MATCH($A784,'Plant data'!$A:$A,0))</f>
        <v>Mexico</v>
      </c>
      <c r="E784" s="22" t="s">
        <v>9656</v>
      </c>
      <c r="F784" s="22" t="s">
        <v>8855</v>
      </c>
      <c r="G784" s="24" t="s">
        <v>7577</v>
      </c>
      <c r="H784" s="22" t="s">
        <v>29</v>
      </c>
      <c r="I784" s="22" t="s">
        <v>30</v>
      </c>
      <c r="J784" s="22" t="s">
        <v>30</v>
      </c>
      <c r="K784" s="22" t="s">
        <v>30</v>
      </c>
      <c r="L784" s="22" t="s">
        <v>30</v>
      </c>
      <c r="M784" s="22" t="s">
        <v>30</v>
      </c>
      <c r="N784" s="22" t="s">
        <v>30</v>
      </c>
      <c r="O784" s="22" t="s">
        <v>30</v>
      </c>
      <c r="P784" s="22">
        <v>1045</v>
      </c>
      <c r="Q784" s="22">
        <v>100</v>
      </c>
      <c r="R784" s="22" t="s">
        <v>2823</v>
      </c>
      <c r="S784" s="14" t="str">
        <f t="shared" si="12"/>
        <v/>
      </c>
    </row>
    <row r="785" spans="1:19" ht="14.5" hidden="1" x14ac:dyDescent="0.35">
      <c r="A785" s="22" t="s">
        <v>7581</v>
      </c>
      <c r="B785" s="22" t="str">
        <f>INDEX('Plant data'!D:D,MATCH($A785,'Plant data'!$A:$A,0))</f>
        <v>Ciudad Sahagún</v>
      </c>
      <c r="C785" s="22" t="str">
        <f>INDEX('Plant data'!E:E,MATCH($A785,'Plant data'!$A:$A,0))</f>
        <v>Hidalgo</v>
      </c>
      <c r="D785" s="22" t="str">
        <f>INDEX('Plant data'!F:F,MATCH($A785,'Plant data'!$A:$A,0))</f>
        <v>Mexico</v>
      </c>
      <c r="E785" s="22" t="s">
        <v>9657</v>
      </c>
      <c r="F785" s="22" t="s">
        <v>8855</v>
      </c>
      <c r="G785" s="22" t="s">
        <v>7584</v>
      </c>
      <c r="H785" s="22" t="s">
        <v>29</v>
      </c>
      <c r="I785" s="22" t="s">
        <v>30</v>
      </c>
      <c r="J785" s="22" t="s">
        <v>30</v>
      </c>
      <c r="K785" s="22">
        <v>2015</v>
      </c>
      <c r="L785" s="22">
        <v>10</v>
      </c>
      <c r="M785" s="22" t="s">
        <v>30</v>
      </c>
      <c r="N785" s="22" t="s">
        <v>30</v>
      </c>
      <c r="O785" s="22" t="s">
        <v>30</v>
      </c>
      <c r="P785" s="22">
        <v>1000</v>
      </c>
      <c r="Q785" s="22">
        <v>180</v>
      </c>
      <c r="R785" s="22" t="s">
        <v>2823</v>
      </c>
      <c r="S785" s="14">
        <f t="shared" si="12"/>
        <v>2055</v>
      </c>
    </row>
    <row r="786" spans="1:19" ht="14.5" hidden="1" x14ac:dyDescent="0.35">
      <c r="A786" s="22" t="s">
        <v>3302</v>
      </c>
      <c r="B786" s="22" t="str">
        <f>INDEX('Plant data'!D:D,MATCH($A786,'Plant data'!$A:$A,0))</f>
        <v>San Miguel Xoxtla</v>
      </c>
      <c r="C786" s="22" t="str">
        <f>INDEX('Plant data'!E:E,MATCH($A786,'Plant data'!$A:$A,0))</f>
        <v>Puebla</v>
      </c>
      <c r="D786" s="22" t="str">
        <f>INDEX('Plant data'!F:F,MATCH($A786,'Plant data'!$A:$A,0))</f>
        <v>Mexico</v>
      </c>
      <c r="E786" s="22" t="s">
        <v>9658</v>
      </c>
      <c r="F786" s="22" t="s">
        <v>8855</v>
      </c>
      <c r="G786" s="24" t="s">
        <v>3305</v>
      </c>
      <c r="H786" s="22" t="s">
        <v>29</v>
      </c>
      <c r="I786" s="22" t="s">
        <v>30</v>
      </c>
      <c r="J786" s="22" t="s">
        <v>30</v>
      </c>
      <c r="K786" s="22">
        <v>1998</v>
      </c>
      <c r="L786" s="22">
        <v>27</v>
      </c>
      <c r="M786" s="22" t="s">
        <v>30</v>
      </c>
      <c r="N786" s="22" t="s">
        <v>30</v>
      </c>
      <c r="O786" s="22" t="s">
        <v>30</v>
      </c>
      <c r="P786" s="22">
        <v>1330</v>
      </c>
      <c r="Q786" s="22">
        <v>181.43</v>
      </c>
      <c r="R786" s="22" t="s">
        <v>2823</v>
      </c>
      <c r="S786" s="14">
        <f t="shared" si="12"/>
        <v>2038</v>
      </c>
    </row>
    <row r="787" spans="1:19" ht="14.5" hidden="1" x14ac:dyDescent="0.35">
      <c r="A787" s="22" t="s">
        <v>3308</v>
      </c>
      <c r="B787" s="22" t="str">
        <f>INDEX('Plant data'!D:D,MATCH($A787,'Plant data'!$A:$A,0))</f>
        <v>San Nicolás de los Garza</v>
      </c>
      <c r="C787" s="22" t="str">
        <f>INDEX('Plant data'!E:E,MATCH($A787,'Plant data'!$A:$A,0))</f>
        <v>Nuevo León</v>
      </c>
      <c r="D787" s="22" t="str">
        <f>INDEX('Plant data'!F:F,MATCH($A787,'Plant data'!$A:$A,0))</f>
        <v>Mexico</v>
      </c>
      <c r="E787" s="22" t="s">
        <v>9659</v>
      </c>
      <c r="F787" s="22" t="s">
        <v>8858</v>
      </c>
      <c r="G787" s="22" t="s">
        <v>3311</v>
      </c>
      <c r="H787" s="22" t="s">
        <v>29</v>
      </c>
      <c r="I787" s="22" t="s">
        <v>30</v>
      </c>
      <c r="J787" s="22" t="s">
        <v>30</v>
      </c>
      <c r="K787" s="22">
        <v>1995</v>
      </c>
      <c r="L787" s="22">
        <v>30</v>
      </c>
      <c r="M787" s="22" t="s">
        <v>30</v>
      </c>
      <c r="N787" s="22" t="s">
        <v>30</v>
      </c>
      <c r="O787" s="22" t="s">
        <v>30</v>
      </c>
      <c r="P787" s="22">
        <v>1137</v>
      </c>
      <c r="Q787" s="22">
        <v>180</v>
      </c>
      <c r="R787" s="22" t="s">
        <v>2823</v>
      </c>
      <c r="S787" s="14">
        <f t="shared" si="12"/>
        <v>2035</v>
      </c>
    </row>
    <row r="788" spans="1:19" ht="14.5" hidden="1" x14ac:dyDescent="0.35">
      <c r="A788" s="22" t="s">
        <v>3308</v>
      </c>
      <c r="B788" s="22" t="str">
        <f>INDEX('Plant data'!D:D,MATCH($A788,'Plant data'!$A:$A,0))</f>
        <v>San Nicolás de los Garza</v>
      </c>
      <c r="C788" s="22" t="str">
        <f>INDEX('Plant data'!E:E,MATCH($A788,'Plant data'!$A:$A,0))</f>
        <v>Nuevo León</v>
      </c>
      <c r="D788" s="22" t="str">
        <f>INDEX('Plant data'!F:F,MATCH($A788,'Plant data'!$A:$A,0))</f>
        <v>Mexico</v>
      </c>
      <c r="E788" s="22" t="s">
        <v>9660</v>
      </c>
      <c r="F788" s="22" t="s">
        <v>8860</v>
      </c>
      <c r="G788" s="22" t="s">
        <v>3311</v>
      </c>
      <c r="H788" s="22" t="s">
        <v>29</v>
      </c>
      <c r="I788" s="22" t="s">
        <v>30</v>
      </c>
      <c r="J788" s="22" t="s">
        <v>30</v>
      </c>
      <c r="K788" s="22">
        <v>1998</v>
      </c>
      <c r="L788" s="22">
        <v>27</v>
      </c>
      <c r="M788" s="22" t="s">
        <v>30</v>
      </c>
      <c r="N788" s="22" t="s">
        <v>30</v>
      </c>
      <c r="O788" s="22" t="s">
        <v>30</v>
      </c>
      <c r="P788" s="22">
        <v>1263</v>
      </c>
      <c r="Q788" s="22">
        <v>200</v>
      </c>
      <c r="R788" s="22" t="s">
        <v>2823</v>
      </c>
      <c r="S788" s="14">
        <f t="shared" si="12"/>
        <v>2038</v>
      </c>
    </row>
    <row r="789" spans="1:19" ht="14.5" hidden="1" x14ac:dyDescent="0.35">
      <c r="A789" s="22" t="s">
        <v>7578</v>
      </c>
      <c r="B789" s="22" t="str">
        <f>INDEX('Plant data'!D:D,MATCH($A789,'Plant data'!$A:$A,0))</f>
        <v>Ramos Arizpe</v>
      </c>
      <c r="C789" s="22" t="str">
        <f>INDEX('Plant data'!E:E,MATCH($A789,'Plant data'!$A:$A,0))</f>
        <v>Coahuila</v>
      </c>
      <c r="D789" s="22" t="str">
        <f>INDEX('Plant data'!F:F,MATCH($A789,'Plant data'!$A:$A,0))</f>
        <v>Mexico</v>
      </c>
      <c r="E789" s="22" t="s">
        <v>9661</v>
      </c>
      <c r="F789" s="22" t="s">
        <v>8855</v>
      </c>
      <c r="G789" s="24" t="s">
        <v>7580</v>
      </c>
      <c r="H789" s="22" t="s">
        <v>29</v>
      </c>
      <c r="I789" s="22" t="s">
        <v>30</v>
      </c>
      <c r="J789" s="22" t="s">
        <v>30</v>
      </c>
      <c r="K789" s="22" t="s">
        <v>30</v>
      </c>
      <c r="L789" s="22" t="s">
        <v>30</v>
      </c>
      <c r="M789" s="22" t="s">
        <v>30</v>
      </c>
      <c r="N789" s="22" t="s">
        <v>30</v>
      </c>
      <c r="O789" s="22" t="s">
        <v>30</v>
      </c>
      <c r="P789" s="22">
        <v>700</v>
      </c>
      <c r="Q789" s="22" t="s">
        <v>30</v>
      </c>
      <c r="R789" s="22" t="s">
        <v>2823</v>
      </c>
      <c r="S789" s="14" t="str">
        <f t="shared" si="12"/>
        <v/>
      </c>
    </row>
    <row r="790" spans="1:19" ht="14.5" hidden="1" x14ac:dyDescent="0.35">
      <c r="A790" s="22" t="s">
        <v>7578</v>
      </c>
      <c r="B790" s="22" t="str">
        <f>INDEX('Plant data'!D:D,MATCH($A790,'Plant data'!$A:$A,0))</f>
        <v>Ramos Arizpe</v>
      </c>
      <c r="C790" s="22" t="str">
        <f>INDEX('Plant data'!E:E,MATCH($A790,'Plant data'!$A:$A,0))</f>
        <v>Coahuila</v>
      </c>
      <c r="D790" s="22" t="str">
        <f>INDEX('Plant data'!F:F,MATCH($A790,'Plant data'!$A:$A,0))</f>
        <v>Mexico</v>
      </c>
      <c r="E790" s="22" t="s">
        <v>9662</v>
      </c>
      <c r="F790" s="22" t="s">
        <v>8871</v>
      </c>
      <c r="G790" s="24" t="s">
        <v>7580</v>
      </c>
      <c r="H790" s="22" t="s">
        <v>29</v>
      </c>
      <c r="I790" s="22" t="s">
        <v>30</v>
      </c>
      <c r="J790" s="22" t="s">
        <v>30</v>
      </c>
      <c r="K790" s="22">
        <v>2013</v>
      </c>
      <c r="L790" s="22">
        <v>12</v>
      </c>
      <c r="M790" s="22" t="s">
        <v>30</v>
      </c>
      <c r="N790" s="22" t="s">
        <v>30</v>
      </c>
      <c r="O790" s="22" t="s">
        <v>30</v>
      </c>
      <c r="P790" s="22">
        <v>1500</v>
      </c>
      <c r="Q790" s="22">
        <v>150</v>
      </c>
      <c r="R790" s="22" t="s">
        <v>2823</v>
      </c>
      <c r="S790" s="14">
        <f t="shared" si="12"/>
        <v>2053</v>
      </c>
    </row>
    <row r="791" spans="1:19" ht="14.5" hidden="1" x14ac:dyDescent="0.35">
      <c r="A791" s="22" t="s">
        <v>7578</v>
      </c>
      <c r="B791" s="22" t="str">
        <f>INDEX('Plant data'!D:D,MATCH($A791,'Plant data'!$A:$A,0))</f>
        <v>Ramos Arizpe</v>
      </c>
      <c r="C791" s="22" t="str">
        <f>INDEX('Plant data'!E:E,MATCH($A791,'Plant data'!$A:$A,0))</f>
        <v>Coahuila</v>
      </c>
      <c r="D791" s="22" t="str">
        <f>INDEX('Plant data'!F:F,MATCH($A791,'Plant data'!$A:$A,0))</f>
        <v>Mexico</v>
      </c>
      <c r="E791" s="22" t="s">
        <v>9663</v>
      </c>
      <c r="F791" s="22" t="s">
        <v>8941</v>
      </c>
      <c r="G791" s="24" t="s">
        <v>7580</v>
      </c>
      <c r="H791" s="22" t="s">
        <v>313</v>
      </c>
      <c r="I791" s="26">
        <v>45170</v>
      </c>
      <c r="J791" s="22" t="s">
        <v>30</v>
      </c>
      <c r="K791" s="22">
        <v>2026</v>
      </c>
      <c r="L791" s="22"/>
      <c r="M791" s="22" t="s">
        <v>30</v>
      </c>
      <c r="N791" s="22" t="s">
        <v>30</v>
      </c>
      <c r="O791" s="22" t="s">
        <v>30</v>
      </c>
      <c r="P791" s="22">
        <v>1500</v>
      </c>
      <c r="Q791" s="22">
        <v>136</v>
      </c>
      <c r="R791" s="22" t="s">
        <v>2823</v>
      </c>
      <c r="S791" s="14">
        <f t="shared" si="12"/>
        <v>2066</v>
      </c>
    </row>
    <row r="792" spans="1:19" ht="14.5" hidden="1" x14ac:dyDescent="0.35">
      <c r="A792" s="22" t="s">
        <v>7599</v>
      </c>
      <c r="B792" s="22" t="str">
        <f>INDEX('Plant data'!D:D,MATCH($A792,'Plant data'!$A:$A,0))</f>
        <v>Veracruz</v>
      </c>
      <c r="C792" s="22" t="str">
        <f>INDEX('Plant data'!E:E,MATCH($A792,'Plant data'!$A:$A,0))</f>
        <v>Veracruz</v>
      </c>
      <c r="D792" s="22" t="str">
        <f>INDEX('Plant data'!F:F,MATCH($A792,'Plant data'!$A:$A,0))</f>
        <v>Mexico</v>
      </c>
      <c r="E792" s="22" t="s">
        <v>9664</v>
      </c>
      <c r="F792" s="22" t="s">
        <v>8855</v>
      </c>
      <c r="G792" s="24" t="s">
        <v>7602</v>
      </c>
      <c r="H792" s="22" t="s">
        <v>29</v>
      </c>
      <c r="I792" s="22" t="s">
        <v>30</v>
      </c>
      <c r="J792" s="22" t="s">
        <v>30</v>
      </c>
      <c r="K792" s="22">
        <v>2012</v>
      </c>
      <c r="L792" s="22">
        <v>13</v>
      </c>
      <c r="M792" s="22" t="s">
        <v>30</v>
      </c>
      <c r="N792" s="22" t="s">
        <v>30</v>
      </c>
      <c r="O792" s="22" t="s">
        <v>30</v>
      </c>
      <c r="P792" s="22">
        <v>1230</v>
      </c>
      <c r="Q792" s="22">
        <v>160</v>
      </c>
      <c r="R792" s="22" t="s">
        <v>2823</v>
      </c>
      <c r="S792" s="14">
        <f t="shared" si="12"/>
        <v>2052</v>
      </c>
    </row>
    <row r="793" spans="1:19" ht="14.5" hidden="1" x14ac:dyDescent="0.35">
      <c r="A793" s="22" t="s">
        <v>7610</v>
      </c>
      <c r="B793" s="22" t="str">
        <f>INDEX('Plant data'!D:D,MATCH($A793,'Plant data'!$A:$A,0))</f>
        <v>Ixtaczoquitlán</v>
      </c>
      <c r="C793" s="22" t="str">
        <f>INDEX('Plant data'!E:E,MATCH($A793,'Plant data'!$A:$A,0))</f>
        <v>Veracruz</v>
      </c>
      <c r="D793" s="22" t="str">
        <f>INDEX('Plant data'!F:F,MATCH($A793,'Plant data'!$A:$A,0))</f>
        <v>Mexico</v>
      </c>
      <c r="E793" s="22" t="s">
        <v>9665</v>
      </c>
      <c r="F793" s="22" t="s">
        <v>8855</v>
      </c>
      <c r="G793" s="24" t="s">
        <v>7613</v>
      </c>
      <c r="H793" s="22" t="s">
        <v>29</v>
      </c>
      <c r="I793" s="22" t="s">
        <v>30</v>
      </c>
      <c r="J793" s="22" t="s">
        <v>30</v>
      </c>
      <c r="K793" s="22">
        <v>1993</v>
      </c>
      <c r="L793" s="22">
        <v>32</v>
      </c>
      <c r="M793" s="22" t="s">
        <v>30</v>
      </c>
      <c r="N793" s="22" t="s">
        <v>30</v>
      </c>
      <c r="O793" s="22" t="s">
        <v>30</v>
      </c>
      <c r="P793" s="22">
        <v>450</v>
      </c>
      <c r="Q793" s="22">
        <v>45.35</v>
      </c>
      <c r="R793" s="22" t="s">
        <v>2823</v>
      </c>
      <c r="S793" s="14">
        <f t="shared" si="12"/>
        <v>2033</v>
      </c>
    </row>
    <row r="794" spans="1:19" ht="14.5" hidden="1" x14ac:dyDescent="0.35">
      <c r="A794" s="22" t="s">
        <v>7610</v>
      </c>
      <c r="B794" s="22" t="str">
        <f>INDEX('Plant data'!D:D,MATCH($A794,'Plant data'!$A:$A,0))</f>
        <v>Ixtaczoquitlán</v>
      </c>
      <c r="C794" s="22" t="str">
        <f>INDEX('Plant data'!E:E,MATCH($A794,'Plant data'!$A:$A,0))</f>
        <v>Veracruz</v>
      </c>
      <c r="D794" s="22" t="str">
        <f>INDEX('Plant data'!F:F,MATCH($A794,'Plant data'!$A:$A,0))</f>
        <v>Mexico</v>
      </c>
      <c r="E794" s="22" t="s">
        <v>9666</v>
      </c>
      <c r="F794" s="22" t="s">
        <v>8871</v>
      </c>
      <c r="G794" s="24" t="s">
        <v>7613</v>
      </c>
      <c r="H794" s="22" t="s">
        <v>29</v>
      </c>
      <c r="I794" s="22" t="s">
        <v>30</v>
      </c>
      <c r="J794" s="22" t="s">
        <v>30</v>
      </c>
      <c r="K794" s="22">
        <v>2013</v>
      </c>
      <c r="L794" s="22">
        <v>12</v>
      </c>
      <c r="M794" s="22" t="s">
        <v>30</v>
      </c>
      <c r="N794" s="22" t="s">
        <v>30</v>
      </c>
      <c r="O794" s="22" t="s">
        <v>30</v>
      </c>
      <c r="P794" s="22">
        <v>1200</v>
      </c>
      <c r="Q794" s="22">
        <v>90.71</v>
      </c>
      <c r="R794" s="22" t="s">
        <v>2823</v>
      </c>
      <c r="S794" s="14">
        <f t="shared" si="12"/>
        <v>2053</v>
      </c>
    </row>
    <row r="795" spans="1:19" ht="14.5" hidden="1" x14ac:dyDescent="0.35">
      <c r="A795" s="22" t="s">
        <v>7592</v>
      </c>
      <c r="B795" s="22" t="str">
        <f>INDEX('Plant data'!D:D,MATCH($A795,'Plant data'!$A:$A,0))</f>
        <v>Xaloztoc</v>
      </c>
      <c r="C795" s="22" t="str">
        <f>INDEX('Plant data'!E:E,MATCH($A795,'Plant data'!$A:$A,0))</f>
        <v>Tlaxcala</v>
      </c>
      <c r="D795" s="22" t="str">
        <f>INDEX('Plant data'!F:F,MATCH($A795,'Plant data'!$A:$A,0))</f>
        <v>Mexico</v>
      </c>
      <c r="E795" s="22" t="s">
        <v>9667</v>
      </c>
      <c r="F795" s="22" t="s">
        <v>8858</v>
      </c>
      <c r="G795" s="24" t="s">
        <v>7595</v>
      </c>
      <c r="H795" s="22" t="s">
        <v>29</v>
      </c>
      <c r="I795" s="22" t="s">
        <v>30</v>
      </c>
      <c r="J795" s="22" t="s">
        <v>30</v>
      </c>
      <c r="K795" s="22">
        <v>2004</v>
      </c>
      <c r="L795" s="22">
        <v>21</v>
      </c>
      <c r="M795" s="22" t="s">
        <v>30</v>
      </c>
      <c r="N795" s="22" t="s">
        <v>30</v>
      </c>
      <c r="O795" s="22" t="s">
        <v>30</v>
      </c>
      <c r="P795" s="22">
        <v>510</v>
      </c>
      <c r="Q795" s="22" t="s">
        <v>30</v>
      </c>
      <c r="R795" s="22" t="s">
        <v>2823</v>
      </c>
      <c r="S795" s="14">
        <f t="shared" si="12"/>
        <v>2044</v>
      </c>
    </row>
    <row r="796" spans="1:19" ht="14.5" hidden="1" x14ac:dyDescent="0.35">
      <c r="A796" s="22" t="s">
        <v>7592</v>
      </c>
      <c r="B796" s="22" t="str">
        <f>INDEX('Plant data'!D:D,MATCH($A796,'Plant data'!$A:$A,0))</f>
        <v>Xaloztoc</v>
      </c>
      <c r="C796" s="22" t="str">
        <f>INDEX('Plant data'!E:E,MATCH($A796,'Plant data'!$A:$A,0))</f>
        <v>Tlaxcala</v>
      </c>
      <c r="D796" s="22" t="str">
        <f>INDEX('Plant data'!F:F,MATCH($A796,'Plant data'!$A:$A,0))</f>
        <v>Mexico</v>
      </c>
      <c r="E796" s="22" t="s">
        <v>9668</v>
      </c>
      <c r="F796" s="22" t="s">
        <v>8860</v>
      </c>
      <c r="G796" s="24" t="s">
        <v>7595</v>
      </c>
      <c r="H796" s="22" t="s">
        <v>29</v>
      </c>
      <c r="I796" s="22" t="s">
        <v>30</v>
      </c>
      <c r="J796" s="22" t="s">
        <v>30</v>
      </c>
      <c r="K796" s="22">
        <v>2018</v>
      </c>
      <c r="L796" s="22">
        <v>7</v>
      </c>
      <c r="M796" s="22" t="s">
        <v>30</v>
      </c>
      <c r="N796" s="22" t="s">
        <v>30</v>
      </c>
      <c r="O796" s="22" t="s">
        <v>30</v>
      </c>
      <c r="P796" s="22">
        <v>630</v>
      </c>
      <c r="Q796" s="22">
        <v>90</v>
      </c>
      <c r="R796" s="22" t="s">
        <v>2823</v>
      </c>
      <c r="S796" s="14">
        <f t="shared" si="12"/>
        <v>2058</v>
      </c>
    </row>
    <row r="797" spans="1:19" ht="14.5" hidden="1" x14ac:dyDescent="0.35">
      <c r="A797" s="22" t="s">
        <v>7603</v>
      </c>
      <c r="B797" s="22" t="str">
        <f>INDEX('Plant data'!D:D,MATCH($A797,'Plant data'!$A:$A,0))</f>
        <v>Apodaca</v>
      </c>
      <c r="C797" s="22" t="str">
        <f>INDEX('Plant data'!E:E,MATCH($A797,'Plant data'!$A:$A,0))</f>
        <v>Nuevo León</v>
      </c>
      <c r="D797" s="22" t="str">
        <f>INDEX('Plant data'!F:F,MATCH($A797,'Plant data'!$A:$A,0))</f>
        <v>Mexico</v>
      </c>
      <c r="E797" s="22" t="s">
        <v>9669</v>
      </c>
      <c r="F797" s="22" t="s">
        <v>8855</v>
      </c>
      <c r="G797" s="24" t="s">
        <v>7606</v>
      </c>
      <c r="H797" s="22" t="s">
        <v>29</v>
      </c>
      <c r="I797" s="22" t="s">
        <v>30</v>
      </c>
      <c r="J797" s="22" t="s">
        <v>30</v>
      </c>
      <c r="K797" s="22">
        <v>1993</v>
      </c>
      <c r="L797" s="22">
        <v>32</v>
      </c>
      <c r="M797" s="22" t="s">
        <v>30</v>
      </c>
      <c r="N797" s="22" t="s">
        <v>30</v>
      </c>
      <c r="O797" s="22" t="s">
        <v>30</v>
      </c>
      <c r="P797" s="22">
        <v>600</v>
      </c>
      <c r="Q797" s="22">
        <v>96.16</v>
      </c>
      <c r="R797" s="22" t="s">
        <v>2823</v>
      </c>
      <c r="S797" s="14">
        <f t="shared" si="12"/>
        <v>2033</v>
      </c>
    </row>
    <row r="798" spans="1:19" ht="14.5" hidden="1" x14ac:dyDescent="0.35">
      <c r="A798" s="22" t="s">
        <v>7585</v>
      </c>
      <c r="B798" s="22" t="str">
        <f>INDEX('Plant data'!D:D,MATCH($A798,'Plant data'!$A:$A,0))</f>
        <v>Tultitlán</v>
      </c>
      <c r="C798" s="22" t="str">
        <f>INDEX('Plant data'!E:E,MATCH($A798,'Plant data'!$A:$A,0))</f>
        <v>State of México</v>
      </c>
      <c r="D798" s="22" t="str">
        <f>INDEX('Plant data'!F:F,MATCH($A798,'Plant data'!$A:$A,0))</f>
        <v>Mexico</v>
      </c>
      <c r="E798" s="22" t="s">
        <v>9670</v>
      </c>
      <c r="F798" s="22" t="s">
        <v>8855</v>
      </c>
      <c r="G798" s="22" t="s">
        <v>7587</v>
      </c>
      <c r="H798" s="22" t="s">
        <v>29</v>
      </c>
      <c r="I798" s="22" t="s">
        <v>30</v>
      </c>
      <c r="J798" s="22" t="s">
        <v>30</v>
      </c>
      <c r="K798" s="22">
        <v>1985</v>
      </c>
      <c r="L798" s="22">
        <v>40</v>
      </c>
      <c r="M798" s="22" t="s">
        <v>30</v>
      </c>
      <c r="N798" s="22" t="s">
        <v>30</v>
      </c>
      <c r="O798" s="22" t="s">
        <v>30</v>
      </c>
      <c r="P798" s="22">
        <v>500</v>
      </c>
      <c r="Q798" s="22">
        <v>56</v>
      </c>
      <c r="R798" s="22" t="s">
        <v>2823</v>
      </c>
      <c r="S798" s="14">
        <f t="shared" si="12"/>
        <v>2025</v>
      </c>
    </row>
    <row r="799" spans="1:19" ht="14.5" hidden="1" x14ac:dyDescent="0.35">
      <c r="A799" s="22" t="s">
        <v>7588</v>
      </c>
      <c r="B799" s="22" t="str">
        <f>INDEX('Plant data'!D:D,MATCH($A799,'Plant data'!$A:$A,0))</f>
        <v>San Luis Potosí</v>
      </c>
      <c r="C799" s="22" t="str">
        <f>INDEX('Plant data'!E:E,MATCH($A799,'Plant data'!$A:$A,0))</f>
        <v>San Luis Potosí</v>
      </c>
      <c r="D799" s="22" t="str">
        <f>INDEX('Plant data'!F:F,MATCH($A799,'Plant data'!$A:$A,0))</f>
        <v>Mexico</v>
      </c>
      <c r="E799" s="22" t="s">
        <v>9671</v>
      </c>
      <c r="F799" s="22" t="s">
        <v>8855</v>
      </c>
      <c r="G799" s="24" t="s">
        <v>7591</v>
      </c>
      <c r="H799" s="22" t="s">
        <v>29</v>
      </c>
      <c r="I799" s="22" t="s">
        <v>30</v>
      </c>
      <c r="J799" s="22" t="s">
        <v>30</v>
      </c>
      <c r="K799" s="22">
        <v>2019</v>
      </c>
      <c r="L799" s="22">
        <v>6</v>
      </c>
      <c r="M799" s="22" t="s">
        <v>30</v>
      </c>
      <c r="N799" s="22" t="s">
        <v>30</v>
      </c>
      <c r="O799" s="22" t="s">
        <v>30</v>
      </c>
      <c r="P799" s="22">
        <v>725</v>
      </c>
      <c r="Q799" s="22" t="s">
        <v>30</v>
      </c>
      <c r="R799" s="22" t="s">
        <v>2823</v>
      </c>
      <c r="S799" s="14">
        <f t="shared" si="12"/>
        <v>2059</v>
      </c>
    </row>
    <row r="800" spans="1:19" ht="14.5" hidden="1" x14ac:dyDescent="0.35">
      <c r="A800" s="22" t="s">
        <v>7588</v>
      </c>
      <c r="B800" s="22" t="str">
        <f>INDEX('Plant data'!D:D,MATCH($A800,'Plant data'!$A:$A,0))</f>
        <v>San Luis Potosí</v>
      </c>
      <c r="C800" s="22" t="str">
        <f>INDEX('Plant data'!E:E,MATCH($A800,'Plant data'!$A:$A,0))</f>
        <v>San Luis Potosí</v>
      </c>
      <c r="D800" s="22" t="str">
        <f>INDEX('Plant data'!F:F,MATCH($A800,'Plant data'!$A:$A,0))</f>
        <v>Mexico</v>
      </c>
      <c r="E800" s="22" t="s">
        <v>9672</v>
      </c>
      <c r="F800" s="22" t="s">
        <v>8871</v>
      </c>
      <c r="G800" s="24" t="s">
        <v>7591</v>
      </c>
      <c r="H800" s="22" t="s">
        <v>224</v>
      </c>
      <c r="I800" s="26">
        <v>45139</v>
      </c>
      <c r="J800" s="22" t="s">
        <v>30</v>
      </c>
      <c r="K800" s="22">
        <v>2025</v>
      </c>
      <c r="L800" s="22">
        <v>0</v>
      </c>
      <c r="M800" s="22" t="s">
        <v>30</v>
      </c>
      <c r="N800" s="22" t="s">
        <v>30</v>
      </c>
      <c r="O800" s="22" t="s">
        <v>30</v>
      </c>
      <c r="P800" s="22">
        <v>650</v>
      </c>
      <c r="Q800" s="22" t="s">
        <v>30</v>
      </c>
      <c r="R800" s="22" t="s">
        <v>2823</v>
      </c>
      <c r="S800" s="14">
        <f t="shared" si="12"/>
        <v>2065</v>
      </c>
    </row>
    <row r="801" spans="1:19" ht="14.5" hidden="1" x14ac:dyDescent="0.35">
      <c r="A801" s="22" t="s">
        <v>7596</v>
      </c>
      <c r="B801" s="22" t="str">
        <f>INDEX('Plant data'!D:D,MATCH($A801,'Plant data'!$A:$A,0))</f>
        <v>San Luis Potosí</v>
      </c>
      <c r="C801" s="22" t="str">
        <f>INDEX('Plant data'!E:E,MATCH($A801,'Plant data'!$A:$A,0))</f>
        <v>San Luis Potosí</v>
      </c>
      <c r="D801" s="22" t="str">
        <f>INDEX('Plant data'!F:F,MATCH($A801,'Plant data'!$A:$A,0))</f>
        <v>Mexico</v>
      </c>
      <c r="E801" s="22" t="s">
        <v>9673</v>
      </c>
      <c r="F801" s="22" t="s">
        <v>8858</v>
      </c>
      <c r="G801" s="24" t="s">
        <v>7598</v>
      </c>
      <c r="H801" s="22" t="s">
        <v>29</v>
      </c>
      <c r="I801" s="22" t="s">
        <v>30</v>
      </c>
      <c r="J801" s="22" t="s">
        <v>30</v>
      </c>
      <c r="K801" s="22">
        <v>1973</v>
      </c>
      <c r="L801" s="22">
        <v>52</v>
      </c>
      <c r="M801" s="22" t="s">
        <v>30</v>
      </c>
      <c r="N801" s="22" t="s">
        <v>30</v>
      </c>
      <c r="O801" s="22" t="s">
        <v>30</v>
      </c>
      <c r="P801" s="22">
        <v>121</v>
      </c>
      <c r="Q801" s="22">
        <v>20</v>
      </c>
      <c r="R801" s="22" t="s">
        <v>2823</v>
      </c>
      <c r="S801" s="14">
        <f t="shared" si="12"/>
        <v>2013</v>
      </c>
    </row>
    <row r="802" spans="1:19" ht="14.5" hidden="1" x14ac:dyDescent="0.35">
      <c r="A802" s="22" t="s">
        <v>7596</v>
      </c>
      <c r="B802" s="22" t="str">
        <f>INDEX('Plant data'!D:D,MATCH($A802,'Plant data'!$A:$A,0))</f>
        <v>San Luis Potosí</v>
      </c>
      <c r="C802" s="22" t="str">
        <f>INDEX('Plant data'!E:E,MATCH($A802,'Plant data'!$A:$A,0))</f>
        <v>San Luis Potosí</v>
      </c>
      <c r="D802" s="22" t="str">
        <f>INDEX('Plant data'!F:F,MATCH($A802,'Plant data'!$A:$A,0))</f>
        <v>Mexico</v>
      </c>
      <c r="E802" s="22" t="s">
        <v>9674</v>
      </c>
      <c r="F802" s="22" t="s">
        <v>8860</v>
      </c>
      <c r="G802" s="24" t="s">
        <v>7598</v>
      </c>
      <c r="H802" s="22" t="s">
        <v>29</v>
      </c>
      <c r="I802" s="22" t="s">
        <v>30</v>
      </c>
      <c r="J802" s="22" t="s">
        <v>30</v>
      </c>
      <c r="K802" s="22">
        <v>1979</v>
      </c>
      <c r="L802" s="22">
        <v>46</v>
      </c>
      <c r="M802" s="22" t="s">
        <v>30</v>
      </c>
      <c r="N802" s="22" t="s">
        <v>30</v>
      </c>
      <c r="O802" s="22" t="s">
        <v>30</v>
      </c>
      <c r="P802" s="22">
        <v>145</v>
      </c>
      <c r="Q802" s="22">
        <v>20</v>
      </c>
      <c r="R802" s="22" t="s">
        <v>2823</v>
      </c>
      <c r="S802" s="14">
        <f t="shared" si="12"/>
        <v>2019</v>
      </c>
    </row>
    <row r="803" spans="1:19" ht="14.5" hidden="1" x14ac:dyDescent="0.35">
      <c r="A803" s="22" t="s">
        <v>7596</v>
      </c>
      <c r="B803" s="22" t="str">
        <f>INDEX('Plant data'!D:D,MATCH($A803,'Plant data'!$A:$A,0))</f>
        <v>San Luis Potosí</v>
      </c>
      <c r="C803" s="22" t="str">
        <f>INDEX('Plant data'!E:E,MATCH($A803,'Plant data'!$A:$A,0))</f>
        <v>San Luis Potosí</v>
      </c>
      <c r="D803" s="22" t="str">
        <f>INDEX('Plant data'!F:F,MATCH($A803,'Plant data'!$A:$A,0))</f>
        <v>Mexico</v>
      </c>
      <c r="E803" s="22" t="s">
        <v>9675</v>
      </c>
      <c r="F803" s="22" t="s">
        <v>8892</v>
      </c>
      <c r="G803" s="24" t="s">
        <v>7598</v>
      </c>
      <c r="H803" s="22" t="s">
        <v>29</v>
      </c>
      <c r="I803" s="22" t="s">
        <v>30</v>
      </c>
      <c r="J803" s="22" t="s">
        <v>30</v>
      </c>
      <c r="K803" s="22">
        <v>1986</v>
      </c>
      <c r="L803" s="22">
        <v>39</v>
      </c>
      <c r="M803" s="22" t="s">
        <v>30</v>
      </c>
      <c r="N803" s="22" t="s">
        <v>30</v>
      </c>
      <c r="O803" s="22" t="s">
        <v>30</v>
      </c>
      <c r="P803" s="22">
        <v>150</v>
      </c>
      <c r="Q803" s="22">
        <v>33</v>
      </c>
      <c r="R803" s="22" t="s">
        <v>2823</v>
      </c>
      <c r="S803" s="14">
        <f t="shared" si="12"/>
        <v>2026</v>
      </c>
    </row>
    <row r="804" spans="1:19" ht="14.5" hidden="1" x14ac:dyDescent="0.35">
      <c r="A804" s="22" t="s">
        <v>7596</v>
      </c>
      <c r="B804" s="22" t="str">
        <f>INDEX('Plant data'!D:D,MATCH($A804,'Plant data'!$A:$A,0))</f>
        <v>San Luis Potosí</v>
      </c>
      <c r="C804" s="22" t="str">
        <f>INDEX('Plant data'!E:E,MATCH($A804,'Plant data'!$A:$A,0))</f>
        <v>San Luis Potosí</v>
      </c>
      <c r="D804" s="22" t="str">
        <f>INDEX('Plant data'!F:F,MATCH($A804,'Plant data'!$A:$A,0))</f>
        <v>Mexico</v>
      </c>
      <c r="E804" s="22" t="s">
        <v>9676</v>
      </c>
      <c r="F804" s="22" t="s">
        <v>8862</v>
      </c>
      <c r="G804" s="24" t="s">
        <v>7598</v>
      </c>
      <c r="H804" s="22" t="s">
        <v>29</v>
      </c>
      <c r="I804" s="22" t="s">
        <v>30</v>
      </c>
      <c r="J804" s="22" t="s">
        <v>30</v>
      </c>
      <c r="K804" s="22">
        <v>1993</v>
      </c>
      <c r="L804" s="22">
        <v>32</v>
      </c>
      <c r="M804" s="22" t="s">
        <v>30</v>
      </c>
      <c r="N804" s="22" t="s">
        <v>30</v>
      </c>
      <c r="O804" s="22" t="s">
        <v>30</v>
      </c>
      <c r="P804" s="22">
        <v>400</v>
      </c>
      <c r="Q804" s="22">
        <v>54</v>
      </c>
      <c r="R804" s="22" t="s">
        <v>2823</v>
      </c>
      <c r="S804" s="14">
        <f t="shared" si="12"/>
        <v>2033</v>
      </c>
    </row>
    <row r="805" spans="1:19" ht="14.5" hidden="1" x14ac:dyDescent="0.35">
      <c r="A805" s="22" t="s">
        <v>3314</v>
      </c>
      <c r="B805" s="22" t="str">
        <f>INDEX('Plant data'!D:D,MATCH($A805,'Plant data'!$A:$A,0))</f>
        <v>Banting</v>
      </c>
      <c r="C805" s="22" t="str">
        <f>INDEX('Plant data'!E:E,MATCH($A805,'Plant data'!$A:$A,0))</f>
        <v>Selangor</v>
      </c>
      <c r="D805" s="22" t="str">
        <f>INDEX('Plant data'!F:F,MATCH($A805,'Plant data'!$A:$A,0))</f>
        <v>Malaysia</v>
      </c>
      <c r="E805" s="22" t="s">
        <v>9677</v>
      </c>
      <c r="F805" s="22" t="s">
        <v>8855</v>
      </c>
      <c r="G805" s="24" t="s">
        <v>3316</v>
      </c>
      <c r="H805" s="22" t="s">
        <v>29</v>
      </c>
      <c r="I805" s="22" t="s">
        <v>30</v>
      </c>
      <c r="J805" s="22" t="s">
        <v>30</v>
      </c>
      <c r="K805" s="22">
        <v>2005</v>
      </c>
      <c r="L805" s="22">
        <v>20</v>
      </c>
      <c r="M805" s="22" t="s">
        <v>30</v>
      </c>
      <c r="N805" s="22" t="s">
        <v>30</v>
      </c>
      <c r="O805" s="22" t="s">
        <v>30</v>
      </c>
      <c r="P805" s="22">
        <v>1250</v>
      </c>
      <c r="Q805" s="22">
        <v>160</v>
      </c>
      <c r="R805" s="22" t="s">
        <v>2823</v>
      </c>
      <c r="S805" s="14">
        <f t="shared" si="12"/>
        <v>2045</v>
      </c>
    </row>
    <row r="806" spans="1:19" ht="14.5" hidden="1" x14ac:dyDescent="0.35">
      <c r="A806" s="22" t="s">
        <v>2245</v>
      </c>
      <c r="B806" s="22" t="str">
        <f>INDEX('Plant data'!D:D,MATCH($A806,'Plant data'!$A:$A,0))</f>
        <v>Klang</v>
      </c>
      <c r="C806" s="22" t="str">
        <f>INDEX('Plant data'!E:E,MATCH($A806,'Plant data'!$A:$A,0))</f>
        <v>Selangor</v>
      </c>
      <c r="D806" s="22" t="str">
        <f>INDEX('Plant data'!F:F,MATCH($A806,'Plant data'!$A:$A,0))</f>
        <v>Malaysia</v>
      </c>
      <c r="E806" s="22" t="s">
        <v>9678</v>
      </c>
      <c r="F806" s="22" t="s">
        <v>8855</v>
      </c>
      <c r="G806" s="24" t="s">
        <v>2247</v>
      </c>
      <c r="H806" s="22" t="s">
        <v>29</v>
      </c>
      <c r="I806" s="22" t="s">
        <v>30</v>
      </c>
      <c r="J806" s="22" t="s">
        <v>30</v>
      </c>
      <c r="K806" s="22" t="s">
        <v>30</v>
      </c>
      <c r="L806" s="22" t="s">
        <v>30</v>
      </c>
      <c r="M806" s="22" t="s">
        <v>30</v>
      </c>
      <c r="N806" s="22" t="s">
        <v>30</v>
      </c>
      <c r="O806" s="22" t="s">
        <v>30</v>
      </c>
      <c r="P806" s="22">
        <v>405</v>
      </c>
      <c r="Q806" s="22">
        <v>100</v>
      </c>
      <c r="R806" s="22" t="s">
        <v>2823</v>
      </c>
      <c r="S806" s="14" t="str">
        <f t="shared" si="12"/>
        <v/>
      </c>
    </row>
    <row r="807" spans="1:19" ht="14.5" hidden="1" x14ac:dyDescent="0.35">
      <c r="A807" s="22" t="s">
        <v>2245</v>
      </c>
      <c r="B807" s="22" t="str">
        <f>INDEX('Plant data'!D:D,MATCH($A807,'Plant data'!$A:$A,0))</f>
        <v>Klang</v>
      </c>
      <c r="C807" s="22" t="str">
        <f>INDEX('Plant data'!E:E,MATCH($A807,'Plant data'!$A:$A,0))</f>
        <v>Selangor</v>
      </c>
      <c r="D807" s="22" t="str">
        <f>INDEX('Plant data'!F:F,MATCH($A807,'Plant data'!$A:$A,0))</f>
        <v>Malaysia</v>
      </c>
      <c r="E807" s="22" t="s">
        <v>9679</v>
      </c>
      <c r="F807" s="22" t="s">
        <v>8871</v>
      </c>
      <c r="G807" s="24" t="s">
        <v>2247</v>
      </c>
      <c r="H807" s="22" t="s">
        <v>29</v>
      </c>
      <c r="I807" s="22" t="s">
        <v>30</v>
      </c>
      <c r="J807" s="22" t="s">
        <v>30</v>
      </c>
      <c r="K807" s="22" t="s">
        <v>30</v>
      </c>
      <c r="L807" s="22" t="s">
        <v>30</v>
      </c>
      <c r="M807" s="22" t="s">
        <v>30</v>
      </c>
      <c r="N807" s="22" t="s">
        <v>30</v>
      </c>
      <c r="O807" s="22" t="s">
        <v>30</v>
      </c>
      <c r="P807" s="22">
        <v>345</v>
      </c>
      <c r="Q807" s="22">
        <v>85</v>
      </c>
      <c r="R807" s="22" t="s">
        <v>2823</v>
      </c>
      <c r="S807" s="14" t="str">
        <f t="shared" si="12"/>
        <v/>
      </c>
    </row>
    <row r="808" spans="1:19" ht="14.5" hidden="1" x14ac:dyDescent="0.35">
      <c r="A808" s="22" t="s">
        <v>7547</v>
      </c>
      <c r="B808" s="22" t="str">
        <f>INDEX('Plant data'!D:D,MATCH($A808,'Plant data'!$A:$A,0))</f>
        <v>Banting</v>
      </c>
      <c r="C808" s="22" t="str">
        <f>INDEX('Plant data'!E:E,MATCH($A808,'Plant data'!$A:$A,0))</f>
        <v>Selangor</v>
      </c>
      <c r="D808" s="22" t="str">
        <f>INDEX('Plant data'!F:F,MATCH($A808,'Plant data'!$A:$A,0))</f>
        <v>Malaysia</v>
      </c>
      <c r="E808" s="22" t="s">
        <v>9680</v>
      </c>
      <c r="F808" s="22" t="s">
        <v>8855</v>
      </c>
      <c r="G808" s="24" t="s">
        <v>7550</v>
      </c>
      <c r="H808" s="22" t="s">
        <v>53</v>
      </c>
      <c r="I808" s="22" t="s">
        <v>30</v>
      </c>
      <c r="J808" s="22" t="s">
        <v>30</v>
      </c>
      <c r="K808" s="22" t="s">
        <v>30</v>
      </c>
      <c r="L808" s="22" t="s">
        <v>30</v>
      </c>
      <c r="M808" s="22" t="s">
        <v>30</v>
      </c>
      <c r="N808" s="22" t="s">
        <v>30</v>
      </c>
      <c r="O808" s="22" t="s">
        <v>30</v>
      </c>
      <c r="P808" s="22">
        <v>1600</v>
      </c>
      <c r="Q808" s="22">
        <v>160</v>
      </c>
      <c r="R808" s="22" t="s">
        <v>2823</v>
      </c>
      <c r="S808" s="14" t="str">
        <f t="shared" si="12"/>
        <v/>
      </c>
    </row>
    <row r="809" spans="1:19" ht="14.5" hidden="1" x14ac:dyDescent="0.35">
      <c r="A809" s="22" t="s">
        <v>7547</v>
      </c>
      <c r="B809" s="22" t="str">
        <f>INDEX('Plant data'!D:D,MATCH($A809,'Plant data'!$A:$A,0))</f>
        <v>Banting</v>
      </c>
      <c r="C809" s="22" t="str">
        <f>INDEX('Plant data'!E:E,MATCH($A809,'Plant data'!$A:$A,0))</f>
        <v>Selangor</v>
      </c>
      <c r="D809" s="22" t="str">
        <f>INDEX('Plant data'!F:F,MATCH($A809,'Plant data'!$A:$A,0))</f>
        <v>Malaysia</v>
      </c>
      <c r="E809" s="22" t="s">
        <v>9681</v>
      </c>
      <c r="F809" s="22" t="s">
        <v>8871</v>
      </c>
      <c r="G809" s="24" t="s">
        <v>7550</v>
      </c>
      <c r="H809" s="22" t="s">
        <v>53</v>
      </c>
      <c r="I809" s="22" t="s">
        <v>30</v>
      </c>
      <c r="J809" s="22" t="s">
        <v>30</v>
      </c>
      <c r="K809" s="22" t="s">
        <v>30</v>
      </c>
      <c r="L809" s="22" t="s">
        <v>30</v>
      </c>
      <c r="M809" s="22" t="s">
        <v>30</v>
      </c>
      <c r="N809" s="22" t="s">
        <v>30</v>
      </c>
      <c r="O809" s="22" t="s">
        <v>30</v>
      </c>
      <c r="P809" s="22">
        <v>1600</v>
      </c>
      <c r="Q809" s="22">
        <v>160</v>
      </c>
      <c r="R809" s="22" t="s">
        <v>2823</v>
      </c>
      <c r="S809" s="14" t="str">
        <f t="shared" si="12"/>
        <v/>
      </c>
    </row>
    <row r="810" spans="1:19" ht="14.5" hidden="1" x14ac:dyDescent="0.35">
      <c r="A810" s="22" t="s">
        <v>3317</v>
      </c>
      <c r="B810" s="22" t="str">
        <f>INDEX('Plant data'!D:D,MATCH($A810,'Plant data'!$A:$A,0))</f>
        <v>Kemaman</v>
      </c>
      <c r="C810" s="22" t="str">
        <f>INDEX('Plant data'!E:E,MATCH($A810,'Plant data'!$A:$A,0))</f>
        <v>Terengganu</v>
      </c>
      <c r="D810" s="22" t="str">
        <f>INDEX('Plant data'!F:F,MATCH($A810,'Plant data'!$A:$A,0))</f>
        <v>Malaysia</v>
      </c>
      <c r="E810" s="22" t="s">
        <v>9682</v>
      </c>
      <c r="F810" s="22" t="s">
        <v>8855</v>
      </c>
      <c r="G810" s="24" t="s">
        <v>3319</v>
      </c>
      <c r="H810" s="22" t="s">
        <v>53</v>
      </c>
      <c r="I810" s="22" t="s">
        <v>30</v>
      </c>
      <c r="J810" s="22" t="s">
        <v>30</v>
      </c>
      <c r="K810" s="22" t="s">
        <v>30</v>
      </c>
      <c r="L810" s="22" t="s">
        <v>30</v>
      </c>
      <c r="M810" s="22" t="s">
        <v>30</v>
      </c>
      <c r="N810" s="22" t="s">
        <v>30</v>
      </c>
      <c r="O810" s="22" t="s">
        <v>30</v>
      </c>
      <c r="P810" s="22">
        <v>500</v>
      </c>
      <c r="Q810" s="22">
        <v>75</v>
      </c>
      <c r="R810" s="22" t="s">
        <v>2823</v>
      </c>
      <c r="S810" s="14" t="str">
        <f t="shared" si="12"/>
        <v/>
      </c>
    </row>
    <row r="811" spans="1:19" ht="14.5" hidden="1" x14ac:dyDescent="0.35">
      <c r="A811" s="22" t="s">
        <v>3317</v>
      </c>
      <c r="B811" s="22" t="str">
        <f>INDEX('Plant data'!D:D,MATCH($A811,'Plant data'!$A:$A,0))</f>
        <v>Kemaman</v>
      </c>
      <c r="C811" s="22" t="str">
        <f>INDEX('Plant data'!E:E,MATCH($A811,'Plant data'!$A:$A,0))</f>
        <v>Terengganu</v>
      </c>
      <c r="D811" s="22" t="str">
        <f>INDEX('Plant data'!F:F,MATCH($A811,'Plant data'!$A:$A,0))</f>
        <v>Malaysia</v>
      </c>
      <c r="E811" s="22" t="s">
        <v>9683</v>
      </c>
      <c r="F811" s="22" t="s">
        <v>8871</v>
      </c>
      <c r="G811" s="24" t="s">
        <v>3319</v>
      </c>
      <c r="H811" s="22" t="s">
        <v>53</v>
      </c>
      <c r="I811" s="22" t="s">
        <v>30</v>
      </c>
      <c r="J811" s="22" t="s">
        <v>30</v>
      </c>
      <c r="K811" s="22" t="s">
        <v>30</v>
      </c>
      <c r="L811" s="22" t="s">
        <v>30</v>
      </c>
      <c r="M811" s="22" t="s">
        <v>30</v>
      </c>
      <c r="N811" s="22" t="s">
        <v>30</v>
      </c>
      <c r="O811" s="22" t="s">
        <v>30</v>
      </c>
      <c r="P811" s="22">
        <v>500</v>
      </c>
      <c r="Q811" s="22">
        <v>75</v>
      </c>
      <c r="R811" s="22" t="s">
        <v>2823</v>
      </c>
      <c r="S811" s="14" t="str">
        <f t="shared" si="12"/>
        <v/>
      </c>
    </row>
    <row r="812" spans="1:19" ht="14.5" hidden="1" x14ac:dyDescent="0.35">
      <c r="A812" s="22" t="s">
        <v>3317</v>
      </c>
      <c r="B812" s="22" t="str">
        <f>INDEX('Plant data'!D:D,MATCH($A812,'Plant data'!$A:$A,0))</f>
        <v>Kemaman</v>
      </c>
      <c r="C812" s="22" t="str">
        <f>INDEX('Plant data'!E:E,MATCH($A812,'Plant data'!$A:$A,0))</f>
        <v>Terengganu</v>
      </c>
      <c r="D812" s="22" t="str">
        <f>INDEX('Plant data'!F:F,MATCH($A812,'Plant data'!$A:$A,0))</f>
        <v>Malaysia</v>
      </c>
      <c r="E812" s="22" t="s">
        <v>9684</v>
      </c>
      <c r="F812" s="22" t="s">
        <v>8941</v>
      </c>
      <c r="G812" s="24" t="s">
        <v>3319</v>
      </c>
      <c r="H812" s="22" t="s">
        <v>53</v>
      </c>
      <c r="I812" s="22" t="s">
        <v>30</v>
      </c>
      <c r="J812" s="22" t="s">
        <v>30</v>
      </c>
      <c r="K812" s="22" t="s">
        <v>30</v>
      </c>
      <c r="L812" s="22" t="s">
        <v>30</v>
      </c>
      <c r="M812" s="22" t="s">
        <v>30</v>
      </c>
      <c r="N812" s="22" t="s">
        <v>30</v>
      </c>
      <c r="O812" s="22" t="s">
        <v>30</v>
      </c>
      <c r="P812" s="22">
        <v>500</v>
      </c>
      <c r="Q812" s="22">
        <v>75</v>
      </c>
      <c r="R812" s="22" t="s">
        <v>2823</v>
      </c>
      <c r="S812" s="14" t="str">
        <f t="shared" si="12"/>
        <v/>
      </c>
    </row>
    <row r="813" spans="1:19" ht="14.5" hidden="1" x14ac:dyDescent="0.35">
      <c r="A813" s="22" t="s">
        <v>7534</v>
      </c>
      <c r="B813" s="22" t="str">
        <f>INDEX('Plant data'!D:D,MATCH($A813,'Plant data'!$A:$A,0))</f>
        <v>Pasir Gudang</v>
      </c>
      <c r="C813" s="22" t="str">
        <f>INDEX('Plant data'!E:E,MATCH($A813,'Plant data'!$A:$A,0))</f>
        <v>Johor</v>
      </c>
      <c r="D813" s="22" t="str">
        <f>INDEX('Plant data'!F:F,MATCH($A813,'Plant data'!$A:$A,0))</f>
        <v>Malaysia</v>
      </c>
      <c r="E813" s="22" t="s">
        <v>9685</v>
      </c>
      <c r="F813" s="22" t="s">
        <v>8855</v>
      </c>
      <c r="G813" s="24" t="s">
        <v>7537</v>
      </c>
      <c r="H813" s="22" t="s">
        <v>29</v>
      </c>
      <c r="I813" s="22" t="s">
        <v>30</v>
      </c>
      <c r="J813" s="22" t="s">
        <v>30</v>
      </c>
      <c r="K813" s="22" t="s">
        <v>30</v>
      </c>
      <c r="L813" s="22" t="s">
        <v>30</v>
      </c>
      <c r="M813" s="22" t="s">
        <v>30</v>
      </c>
      <c r="N813" s="22" t="s">
        <v>30</v>
      </c>
      <c r="O813" s="22" t="s">
        <v>30</v>
      </c>
      <c r="P813" s="22">
        <v>1050</v>
      </c>
      <c r="Q813" s="22">
        <v>100</v>
      </c>
      <c r="R813" s="22" t="s">
        <v>30</v>
      </c>
      <c r="S813" s="14" t="str">
        <f t="shared" si="12"/>
        <v/>
      </c>
    </row>
    <row r="814" spans="1:19" ht="14.5" hidden="1" x14ac:dyDescent="0.35">
      <c r="A814" s="22" t="s">
        <v>7561</v>
      </c>
      <c r="B814" s="22" t="str">
        <f>INDEX('Plant data'!D:D,MATCH($A814,'Plant data'!$A:$A,0))</f>
        <v>Gurun</v>
      </c>
      <c r="C814" s="22" t="str">
        <f>INDEX('Plant data'!E:E,MATCH($A814,'Plant data'!$A:$A,0))</f>
        <v>Kedah</v>
      </c>
      <c r="D814" s="22" t="str">
        <f>INDEX('Plant data'!F:F,MATCH($A814,'Plant data'!$A:$A,0))</f>
        <v>Malaysia</v>
      </c>
      <c r="E814" s="22" t="s">
        <v>9686</v>
      </c>
      <c r="F814" s="22" t="s">
        <v>8855</v>
      </c>
      <c r="G814" s="24" t="s">
        <v>7564</v>
      </c>
      <c r="H814" s="22" t="s">
        <v>313</v>
      </c>
      <c r="I814" s="22" t="s">
        <v>30</v>
      </c>
      <c r="J814" s="22" t="s">
        <v>30</v>
      </c>
      <c r="K814" s="22" t="s">
        <v>30</v>
      </c>
      <c r="L814" s="22" t="s">
        <v>30</v>
      </c>
      <c r="M814" s="22" t="s">
        <v>30</v>
      </c>
      <c r="N814" s="22" t="s">
        <v>30</v>
      </c>
      <c r="O814" s="22" t="s">
        <v>30</v>
      </c>
      <c r="P814" s="22">
        <v>500</v>
      </c>
      <c r="Q814" s="22" t="s">
        <v>30</v>
      </c>
      <c r="R814" s="22" t="s">
        <v>30</v>
      </c>
      <c r="S814" s="14" t="str">
        <f t="shared" si="12"/>
        <v/>
      </c>
    </row>
    <row r="815" spans="1:19" ht="14.5" hidden="1" x14ac:dyDescent="0.35">
      <c r="A815" s="22" t="s">
        <v>7557</v>
      </c>
      <c r="B815" s="22" t="str">
        <f>INDEX('Plant data'!D:D,MATCH($A815,'Plant data'!$A:$A,0))</f>
        <v>Klang</v>
      </c>
      <c r="C815" s="22" t="str">
        <f>INDEX('Plant data'!E:E,MATCH($A815,'Plant data'!$A:$A,0))</f>
        <v>Selangor</v>
      </c>
      <c r="D815" s="22" t="str">
        <f>INDEX('Plant data'!F:F,MATCH($A815,'Plant data'!$A:$A,0))</f>
        <v>Malaysia</v>
      </c>
      <c r="E815" s="22" t="s">
        <v>9687</v>
      </c>
      <c r="F815" s="22" t="s">
        <v>8855</v>
      </c>
      <c r="G815" s="24" t="s">
        <v>7560</v>
      </c>
      <c r="H815" s="22" t="s">
        <v>190</v>
      </c>
      <c r="I815" s="22" t="s">
        <v>30</v>
      </c>
      <c r="J815" s="22" t="s">
        <v>30</v>
      </c>
      <c r="K815" s="22">
        <v>1998</v>
      </c>
      <c r="L815" s="22">
        <v>23</v>
      </c>
      <c r="M815" s="22">
        <v>2017</v>
      </c>
      <c r="N815" s="22" t="s">
        <v>30</v>
      </c>
      <c r="O815" s="22">
        <v>2021</v>
      </c>
      <c r="P815" s="22">
        <v>750</v>
      </c>
      <c r="Q815" s="22" t="s">
        <v>30</v>
      </c>
      <c r="R815" s="22" t="s">
        <v>2823</v>
      </c>
      <c r="S815" s="14">
        <f t="shared" si="12"/>
        <v>2038</v>
      </c>
    </row>
    <row r="816" spans="1:19" ht="14.5" hidden="1" x14ac:dyDescent="0.35">
      <c r="A816" s="22" t="s">
        <v>2256</v>
      </c>
      <c r="B816" s="22" t="str">
        <f>INDEX('Plant data'!D:D,MATCH($A816,'Plant data'!$A:$A,0))</f>
        <v>Prai</v>
      </c>
      <c r="C816" s="22" t="str">
        <f>INDEX('Plant data'!E:E,MATCH($A816,'Plant data'!$A:$A,0))</f>
        <v>Penang</v>
      </c>
      <c r="D816" s="22" t="str">
        <f>INDEX('Plant data'!F:F,MATCH($A816,'Plant data'!$A:$A,0))</f>
        <v>Malaysia</v>
      </c>
      <c r="E816" s="22" t="s">
        <v>9688</v>
      </c>
      <c r="F816" s="22" t="s">
        <v>8855</v>
      </c>
      <c r="G816" s="24" t="s">
        <v>2258</v>
      </c>
      <c r="H816" s="22" t="s">
        <v>29</v>
      </c>
      <c r="I816" s="22" t="s">
        <v>30</v>
      </c>
      <c r="J816" s="22" t="s">
        <v>30</v>
      </c>
      <c r="K816" s="22" t="s">
        <v>30</v>
      </c>
      <c r="L816" s="22" t="s">
        <v>30</v>
      </c>
      <c r="M816" s="22" t="s">
        <v>30</v>
      </c>
      <c r="N816" s="22" t="s">
        <v>30</v>
      </c>
      <c r="O816" s="22" t="s">
        <v>30</v>
      </c>
      <c r="P816" s="22">
        <v>900</v>
      </c>
      <c r="Q816" s="22">
        <v>75</v>
      </c>
      <c r="R816" s="22" t="s">
        <v>2823</v>
      </c>
      <c r="S816" s="14" t="str">
        <f t="shared" si="12"/>
        <v/>
      </c>
    </row>
    <row r="817" spans="1:19" ht="14.5" hidden="1" x14ac:dyDescent="0.35">
      <c r="A817" s="22" t="s">
        <v>7527</v>
      </c>
      <c r="B817" s="22" t="str">
        <f>INDEX('Plant data'!D:D,MATCH($A817,'Plant data'!$A:$A,0))</f>
        <v>Shah Alam</v>
      </c>
      <c r="C817" s="22" t="str">
        <f>INDEX('Plant data'!E:E,MATCH($A817,'Plant data'!$A:$A,0))</f>
        <v>Selangor</v>
      </c>
      <c r="D817" s="22" t="str">
        <f>INDEX('Plant data'!F:F,MATCH($A817,'Plant data'!$A:$A,0))</f>
        <v>Malaysia</v>
      </c>
      <c r="E817" s="22" t="s">
        <v>9689</v>
      </c>
      <c r="F817" s="22" t="s">
        <v>8855</v>
      </c>
      <c r="G817" s="24" t="s">
        <v>7530</v>
      </c>
      <c r="H817" s="22" t="s">
        <v>29</v>
      </c>
      <c r="I817" s="22" t="s">
        <v>30</v>
      </c>
      <c r="J817" s="22" t="s">
        <v>30</v>
      </c>
      <c r="K817" s="22" t="s">
        <v>30</v>
      </c>
      <c r="L817" s="22" t="s">
        <v>30</v>
      </c>
      <c r="M817" s="22" t="s">
        <v>30</v>
      </c>
      <c r="N817" s="22" t="s">
        <v>30</v>
      </c>
      <c r="O817" s="22" t="s">
        <v>30</v>
      </c>
      <c r="P817" s="22">
        <v>820</v>
      </c>
      <c r="Q817" s="22">
        <v>100</v>
      </c>
      <c r="R817" s="22" t="s">
        <v>2823</v>
      </c>
      <c r="S817" s="14" t="str">
        <f t="shared" si="12"/>
        <v/>
      </c>
    </row>
    <row r="818" spans="1:19" ht="14.5" hidden="1" x14ac:dyDescent="0.35">
      <c r="A818" s="22" t="s">
        <v>3325</v>
      </c>
      <c r="B818" s="22" t="str">
        <f>INDEX('Plant data'!D:D,MATCH($A818,'Plant data'!$A:$A,0))</f>
        <v>Tete</v>
      </c>
      <c r="C818" s="22" t="str">
        <f>INDEX('Plant data'!E:E,MATCH($A818,'Plant data'!$A:$A,0))</f>
        <v>Tete</v>
      </c>
      <c r="D818" s="22" t="str">
        <f>INDEX('Plant data'!F:F,MATCH($A818,'Plant data'!$A:$A,0))</f>
        <v>Mozambique</v>
      </c>
      <c r="E818" s="22" t="s">
        <v>9690</v>
      </c>
      <c r="F818" s="22" t="s">
        <v>8855</v>
      </c>
      <c r="G818" s="24" t="s">
        <v>3327</v>
      </c>
      <c r="H818" s="22" t="s">
        <v>224</v>
      </c>
      <c r="I818" s="28">
        <v>42644</v>
      </c>
      <c r="J818" s="22">
        <v>2022</v>
      </c>
      <c r="K818" s="22" t="s">
        <v>30</v>
      </c>
      <c r="L818" s="22" t="s">
        <v>30</v>
      </c>
      <c r="M818" s="22" t="s">
        <v>30</v>
      </c>
      <c r="N818" s="22" t="s">
        <v>30</v>
      </c>
      <c r="O818" s="22" t="s">
        <v>30</v>
      </c>
      <c r="P818" s="22">
        <v>250</v>
      </c>
      <c r="Q818" s="22" t="s">
        <v>30</v>
      </c>
      <c r="R818" s="22" t="s">
        <v>31</v>
      </c>
      <c r="S818" s="14" t="str">
        <f t="shared" si="12"/>
        <v/>
      </c>
    </row>
    <row r="819" spans="1:19" ht="14.5" hidden="1" x14ac:dyDescent="0.35">
      <c r="A819" s="22" t="s">
        <v>3325</v>
      </c>
      <c r="B819" s="22" t="str">
        <f>INDEX('Plant data'!D:D,MATCH($A819,'Plant data'!$A:$A,0))</f>
        <v>Tete</v>
      </c>
      <c r="C819" s="22" t="str">
        <f>INDEX('Plant data'!E:E,MATCH($A819,'Plant data'!$A:$A,0))</f>
        <v>Tete</v>
      </c>
      <c r="D819" s="22" t="str">
        <f>INDEX('Plant data'!F:F,MATCH($A819,'Plant data'!$A:$A,0))</f>
        <v>Mozambique</v>
      </c>
      <c r="E819" s="22" t="s">
        <v>9691</v>
      </c>
      <c r="F819" s="22" t="s">
        <v>8871</v>
      </c>
      <c r="G819" s="24" t="s">
        <v>3327</v>
      </c>
      <c r="H819" s="22" t="s">
        <v>224</v>
      </c>
      <c r="I819" s="28">
        <v>42644</v>
      </c>
      <c r="J819" s="22">
        <v>2022</v>
      </c>
      <c r="K819" s="22" t="s">
        <v>30</v>
      </c>
      <c r="L819" s="22" t="s">
        <v>30</v>
      </c>
      <c r="M819" s="22" t="s">
        <v>30</v>
      </c>
      <c r="N819" s="22" t="s">
        <v>30</v>
      </c>
      <c r="O819" s="22" t="s">
        <v>30</v>
      </c>
      <c r="P819" s="22">
        <v>250</v>
      </c>
      <c r="Q819" s="22" t="s">
        <v>30</v>
      </c>
      <c r="R819" s="22" t="s">
        <v>31</v>
      </c>
      <c r="S819" s="14" t="str">
        <f t="shared" si="12"/>
        <v/>
      </c>
    </row>
    <row r="820" spans="1:19" ht="14.5" hidden="1" x14ac:dyDescent="0.35">
      <c r="A820" s="22" t="s">
        <v>7643</v>
      </c>
      <c r="B820" s="22" t="str">
        <f>INDEX('Plant data'!D:D,MATCH($A820,'Plant data'!$A:$A,0))</f>
        <v>Oshikango</v>
      </c>
      <c r="C820" s="22" t="str">
        <f>INDEX('Plant data'!E:E,MATCH($A820,'Plant data'!$A:$A,0))</f>
        <v>Ohangwena</v>
      </c>
      <c r="D820" s="22" t="str">
        <f>INDEX('Plant data'!F:F,MATCH($A820,'Plant data'!$A:$A,0))</f>
        <v>Namibia</v>
      </c>
      <c r="E820" s="22" t="s">
        <v>9692</v>
      </c>
      <c r="F820" s="22" t="s">
        <v>8855</v>
      </c>
      <c r="G820" s="24" t="s">
        <v>7646</v>
      </c>
      <c r="H820" s="22" t="s">
        <v>224</v>
      </c>
      <c r="I820" s="22">
        <v>2019</v>
      </c>
      <c r="J820" s="22">
        <v>2020</v>
      </c>
      <c r="K820" s="22" t="s">
        <v>30</v>
      </c>
      <c r="L820" s="22" t="s">
        <v>30</v>
      </c>
      <c r="M820" s="22" t="s">
        <v>30</v>
      </c>
      <c r="N820" s="22" t="s">
        <v>30</v>
      </c>
      <c r="O820" s="22" t="s">
        <v>30</v>
      </c>
      <c r="P820" s="22">
        <v>3000</v>
      </c>
      <c r="Q820" s="22" t="s">
        <v>30</v>
      </c>
      <c r="R820" s="22" t="s">
        <v>2823</v>
      </c>
      <c r="S820" s="14" t="str">
        <f t="shared" si="12"/>
        <v/>
      </c>
    </row>
    <row r="821" spans="1:19" ht="14.5" hidden="1" x14ac:dyDescent="0.35">
      <c r="A821" s="22" t="s">
        <v>3331</v>
      </c>
      <c r="B821" s="22" t="str">
        <f>INDEX('Plant data'!D:D,MATCH($A821,'Plant data'!$A:$A,0))</f>
        <v>unknown</v>
      </c>
      <c r="C821" s="22" t="str">
        <f>INDEX('Plant data'!E:E,MATCH($A821,'Plant data'!$A:$A,0))</f>
        <v>unknown</v>
      </c>
      <c r="D821" s="22" t="str">
        <f>INDEX('Plant data'!F:F,MATCH($A821,'Plant data'!$A:$A,0))</f>
        <v>Namibia</v>
      </c>
      <c r="E821" s="22" t="s">
        <v>9693</v>
      </c>
      <c r="F821" s="22" t="s">
        <v>8855</v>
      </c>
      <c r="G821" s="24" t="s">
        <v>3333</v>
      </c>
      <c r="H821" s="22" t="s">
        <v>224</v>
      </c>
      <c r="I821" s="26">
        <v>44805</v>
      </c>
      <c r="J821" s="28">
        <v>45231</v>
      </c>
      <c r="K821" s="22" t="s">
        <v>30</v>
      </c>
      <c r="L821" s="22" t="s">
        <v>30</v>
      </c>
      <c r="M821" s="22" t="s">
        <v>30</v>
      </c>
      <c r="N821" s="22" t="s">
        <v>30</v>
      </c>
      <c r="O821" s="22" t="s">
        <v>30</v>
      </c>
      <c r="P821" s="22">
        <v>1500</v>
      </c>
      <c r="Q821" s="22" t="s">
        <v>30</v>
      </c>
      <c r="R821" s="22" t="s">
        <v>31</v>
      </c>
      <c r="S821" s="14" t="str">
        <f t="shared" si="12"/>
        <v/>
      </c>
    </row>
    <row r="822" spans="1:19" ht="14.5" hidden="1" x14ac:dyDescent="0.35">
      <c r="A822" s="22" t="s">
        <v>3335</v>
      </c>
      <c r="B822" s="22" t="str">
        <f>INDEX('Plant data'!D:D,MATCH($A822,'Plant data'!$A:$A,0))</f>
        <v>Warri</v>
      </c>
      <c r="C822" s="22" t="str">
        <f>INDEX('Plant data'!E:E,MATCH($A822,'Plant data'!$A:$A,0))</f>
        <v>Delta State</v>
      </c>
      <c r="D822" s="22" t="str">
        <f>INDEX('Plant data'!F:F,MATCH($A822,'Plant data'!$A:$A,0))</f>
        <v>Nigeria</v>
      </c>
      <c r="E822" s="22" t="s">
        <v>9694</v>
      </c>
      <c r="F822" s="22" t="s">
        <v>8855</v>
      </c>
      <c r="G822" s="24" t="s">
        <v>3337</v>
      </c>
      <c r="H822" s="22" t="s">
        <v>53</v>
      </c>
      <c r="I822" s="22" t="s">
        <v>30</v>
      </c>
      <c r="J822" s="22" t="s">
        <v>30</v>
      </c>
      <c r="K822" s="22">
        <v>1982</v>
      </c>
      <c r="L822" s="22">
        <v>43</v>
      </c>
      <c r="M822" s="22" t="s">
        <v>30</v>
      </c>
      <c r="N822" s="22">
        <v>2021</v>
      </c>
      <c r="O822" s="22" t="s">
        <v>30</v>
      </c>
      <c r="P822" s="22">
        <v>1000</v>
      </c>
      <c r="Q822" s="22" t="s">
        <v>30</v>
      </c>
      <c r="R822" s="22" t="s">
        <v>30</v>
      </c>
      <c r="S822" s="14">
        <f t="shared" si="12"/>
        <v>2022</v>
      </c>
    </row>
    <row r="823" spans="1:19" ht="14.5" hidden="1" x14ac:dyDescent="0.35">
      <c r="A823" s="22" t="s">
        <v>2266</v>
      </c>
      <c r="B823" s="22" t="str">
        <f>INDEX('Plant data'!D:D,MATCH($A823,'Plant data'!$A:$A,0))</f>
        <v>Velsen-Noord</v>
      </c>
      <c r="C823" s="22" t="str">
        <f>INDEX('Plant data'!E:E,MATCH($A823,'Plant data'!$A:$A,0))</f>
        <v>North Holland</v>
      </c>
      <c r="D823" s="22" t="str">
        <f>INDEX('Plant data'!F:F,MATCH($A823,'Plant data'!$A:$A,0))</f>
        <v>Netherlands</v>
      </c>
      <c r="E823" s="22" t="s">
        <v>9695</v>
      </c>
      <c r="F823" s="22" t="s">
        <v>8855</v>
      </c>
      <c r="G823" s="24" t="s">
        <v>2268</v>
      </c>
      <c r="H823" s="22" t="s">
        <v>313</v>
      </c>
      <c r="I823" s="22" t="s">
        <v>30</v>
      </c>
      <c r="J823" s="22" t="s">
        <v>30</v>
      </c>
      <c r="K823" s="22">
        <v>2035</v>
      </c>
      <c r="L823" s="22"/>
      <c r="M823" s="22" t="s">
        <v>30</v>
      </c>
      <c r="N823" s="22" t="s">
        <v>30</v>
      </c>
      <c r="O823" s="22" t="s">
        <v>30</v>
      </c>
      <c r="P823" s="22">
        <v>3000</v>
      </c>
      <c r="Q823" s="22" t="s">
        <v>30</v>
      </c>
      <c r="R823" s="22" t="s">
        <v>2823</v>
      </c>
      <c r="S823" s="14">
        <f t="shared" si="12"/>
        <v>2075</v>
      </c>
    </row>
    <row r="824" spans="1:19" ht="14.5" hidden="1" x14ac:dyDescent="0.35">
      <c r="A824" s="22" t="s">
        <v>2266</v>
      </c>
      <c r="B824" s="22" t="str">
        <f>INDEX('Plant data'!D:D,MATCH($A824,'Plant data'!$A:$A,0))</f>
        <v>Velsen-Noord</v>
      </c>
      <c r="C824" s="22" t="str">
        <f>INDEX('Plant data'!E:E,MATCH($A824,'Plant data'!$A:$A,0))</f>
        <v>North Holland</v>
      </c>
      <c r="D824" s="22" t="str">
        <f>INDEX('Plant data'!F:F,MATCH($A824,'Plant data'!$A:$A,0))</f>
        <v>Netherlands</v>
      </c>
      <c r="E824" s="22" t="s">
        <v>9696</v>
      </c>
      <c r="F824" s="22" t="s">
        <v>8871</v>
      </c>
      <c r="G824" s="24" t="s">
        <v>2268</v>
      </c>
      <c r="H824" s="22" t="s">
        <v>313</v>
      </c>
      <c r="I824" s="22" t="s">
        <v>30</v>
      </c>
      <c r="J824" s="22" t="s">
        <v>30</v>
      </c>
      <c r="K824" s="22">
        <v>2030</v>
      </c>
      <c r="L824" s="22"/>
      <c r="M824" s="22" t="s">
        <v>30</v>
      </c>
      <c r="N824" s="22" t="s">
        <v>30</v>
      </c>
      <c r="O824" s="22" t="s">
        <v>30</v>
      </c>
      <c r="P824" s="22">
        <v>3000</v>
      </c>
      <c r="Q824" s="22" t="s">
        <v>30</v>
      </c>
      <c r="R824" s="22" t="s">
        <v>2823</v>
      </c>
      <c r="S824" s="14">
        <f t="shared" si="12"/>
        <v>2070</v>
      </c>
    </row>
    <row r="825" spans="1:19" ht="14.5" hidden="1" x14ac:dyDescent="0.35">
      <c r="A825" s="22" t="s">
        <v>7652</v>
      </c>
      <c r="B825" s="22" t="str">
        <f>INDEX('Plant data'!D:D,MATCH($A825,'Plant data'!$A:$A,0))</f>
        <v>Eemshaven</v>
      </c>
      <c r="C825" s="22" t="str">
        <f>INDEX('Plant data'!E:E,MATCH($A825,'Plant data'!$A:$A,0))</f>
        <v>Groningen</v>
      </c>
      <c r="D825" s="22" t="str">
        <f>INDEX('Plant data'!F:F,MATCH($A825,'Plant data'!$A:$A,0))</f>
        <v>Netherlands</v>
      </c>
      <c r="E825" s="22" t="s">
        <v>9697</v>
      </c>
      <c r="F825" s="22" t="s">
        <v>8855</v>
      </c>
      <c r="G825" s="24" t="s">
        <v>7655</v>
      </c>
      <c r="H825" s="22" t="s">
        <v>313</v>
      </c>
      <c r="I825" s="22" t="s">
        <v>30</v>
      </c>
      <c r="J825" s="22" t="s">
        <v>30</v>
      </c>
      <c r="K825" s="22" t="s">
        <v>30</v>
      </c>
      <c r="L825" s="22" t="s">
        <v>30</v>
      </c>
      <c r="M825" s="22" t="s">
        <v>30</v>
      </c>
      <c r="N825" s="22" t="s">
        <v>30</v>
      </c>
      <c r="O825" s="22" t="s">
        <v>30</v>
      </c>
      <c r="P825" s="22">
        <v>580</v>
      </c>
      <c r="Q825" s="22">
        <v>100</v>
      </c>
      <c r="R825" s="22" t="s">
        <v>2823</v>
      </c>
      <c r="S825" s="14" t="str">
        <f t="shared" si="12"/>
        <v/>
      </c>
    </row>
    <row r="826" spans="1:19" ht="14.5" hidden="1" x14ac:dyDescent="0.35">
      <c r="A826" s="22" t="s">
        <v>7698</v>
      </c>
      <c r="B826" s="22" t="str">
        <f>INDEX('Plant data'!D:D,MATCH($A826,'Plant data'!$A:$A,0))</f>
        <v>Verkstedløypa</v>
      </c>
      <c r="C826" s="22" t="str">
        <f>INDEX('Plant data'!E:E,MATCH($A826,'Plant data'!$A:$A,0))</f>
        <v>Mo i Rana</v>
      </c>
      <c r="D826" s="22" t="str">
        <f>INDEX('Plant data'!F:F,MATCH($A826,'Plant data'!$A:$A,0))</f>
        <v>Norway</v>
      </c>
      <c r="E826" s="22" t="s">
        <v>9698</v>
      </c>
      <c r="F826" s="22" t="s">
        <v>8855</v>
      </c>
      <c r="G826" s="24" t="s">
        <v>7701</v>
      </c>
      <c r="H826" s="22" t="s">
        <v>29</v>
      </c>
      <c r="I826" s="22" t="s">
        <v>30</v>
      </c>
      <c r="J826" s="22" t="s">
        <v>30</v>
      </c>
      <c r="K826" s="22">
        <v>2007</v>
      </c>
      <c r="L826" s="22">
        <v>18</v>
      </c>
      <c r="M826" s="22" t="s">
        <v>30</v>
      </c>
      <c r="N826" s="22" t="s">
        <v>30</v>
      </c>
      <c r="O826" s="22" t="s">
        <v>30</v>
      </c>
      <c r="P826" s="22">
        <v>770</v>
      </c>
      <c r="Q826" s="22">
        <v>125</v>
      </c>
      <c r="R826" s="22" t="s">
        <v>2823</v>
      </c>
      <c r="S826" s="14">
        <f t="shared" si="12"/>
        <v>2047</v>
      </c>
    </row>
    <row r="827" spans="1:19" ht="14.5" hidden="1" x14ac:dyDescent="0.35">
      <c r="A827" s="22" t="s">
        <v>3346</v>
      </c>
      <c r="B827" s="22" t="str">
        <f>INDEX('Plant data'!D:D,MATCH($A827,'Plant data'!$A:$A,0))</f>
        <v>Glenbrook</v>
      </c>
      <c r="C827" s="22" t="str">
        <f>INDEX('Plant data'!E:E,MATCH($A827,'Plant data'!$A:$A,0))</f>
        <v>South Auckland</v>
      </c>
      <c r="D827" s="22" t="str">
        <f>INDEX('Plant data'!F:F,MATCH($A827,'Plant data'!$A:$A,0))</f>
        <v>New Zealand</v>
      </c>
      <c r="E827" s="22" t="s">
        <v>9699</v>
      </c>
      <c r="F827" s="22" t="s">
        <v>8855</v>
      </c>
      <c r="G827" s="24" t="s">
        <v>3348</v>
      </c>
      <c r="H827" s="22" t="s">
        <v>224</v>
      </c>
      <c r="I827" s="26">
        <v>45047</v>
      </c>
      <c r="J827" s="22" t="s">
        <v>30</v>
      </c>
      <c r="K827" s="22">
        <v>2026</v>
      </c>
      <c r="L827" s="22"/>
      <c r="M827" s="22" t="s">
        <v>30</v>
      </c>
      <c r="N827" s="22" t="s">
        <v>30</v>
      </c>
      <c r="O827" s="22" t="s">
        <v>30</v>
      </c>
      <c r="P827" s="22">
        <v>650</v>
      </c>
      <c r="Q827" s="22" t="s">
        <v>30</v>
      </c>
      <c r="R827" s="22" t="s">
        <v>2823</v>
      </c>
      <c r="S827" s="14">
        <f t="shared" si="12"/>
        <v>2066</v>
      </c>
    </row>
    <row r="828" spans="1:19" ht="14.5" hidden="1" x14ac:dyDescent="0.35">
      <c r="A828" s="22" t="s">
        <v>3352</v>
      </c>
      <c r="B828" s="22" t="str">
        <f>INDEX('Plant data'!D:D,MATCH($A828,'Plant data'!$A:$A,0))</f>
        <v>Sohar</v>
      </c>
      <c r="C828" s="22" t="str">
        <f>INDEX('Plant data'!E:E,MATCH($A828,'Plant data'!$A:$A,0))</f>
        <v>Al Batinah North</v>
      </c>
      <c r="D828" s="22" t="str">
        <f>INDEX('Plant data'!F:F,MATCH($A828,'Plant data'!$A:$A,0))</f>
        <v>Oman</v>
      </c>
      <c r="E828" s="22" t="s">
        <v>9700</v>
      </c>
      <c r="F828" s="22" t="s">
        <v>8855</v>
      </c>
      <c r="G828" s="24" t="s">
        <v>3354</v>
      </c>
      <c r="H828" s="22" t="s">
        <v>29</v>
      </c>
      <c r="I828" s="22" t="s">
        <v>30</v>
      </c>
      <c r="J828" s="22" t="s">
        <v>30</v>
      </c>
      <c r="K828" s="22">
        <v>2014</v>
      </c>
      <c r="L828" s="22">
        <v>11</v>
      </c>
      <c r="M828" s="22" t="s">
        <v>30</v>
      </c>
      <c r="N828" s="22" t="s">
        <v>30</v>
      </c>
      <c r="O828" s="22" t="s">
        <v>30</v>
      </c>
      <c r="P828" s="22">
        <v>2400</v>
      </c>
      <c r="Q828" s="22">
        <v>200</v>
      </c>
      <c r="R828" s="22" t="s">
        <v>31</v>
      </c>
      <c r="S828" s="14">
        <f t="shared" si="12"/>
        <v>2054</v>
      </c>
    </row>
    <row r="829" spans="1:19" ht="14.5" hidden="1" x14ac:dyDescent="0.35">
      <c r="A829" s="22" t="s">
        <v>3352</v>
      </c>
      <c r="B829" s="22" t="str">
        <f>INDEX('Plant data'!D:D,MATCH($A829,'Plant data'!$A:$A,0))</f>
        <v>Sohar</v>
      </c>
      <c r="C829" s="22" t="str">
        <f>INDEX('Plant data'!E:E,MATCH($A829,'Plant data'!$A:$A,0))</f>
        <v>Al Batinah North</v>
      </c>
      <c r="D829" s="22" t="str">
        <f>INDEX('Plant data'!F:F,MATCH($A829,'Plant data'!$A:$A,0))</f>
        <v>Oman</v>
      </c>
      <c r="E829" s="22" t="s">
        <v>9701</v>
      </c>
      <c r="F829" s="22" t="s">
        <v>8871</v>
      </c>
      <c r="G829" s="24" t="s">
        <v>3354</v>
      </c>
      <c r="H829" s="22" t="s">
        <v>224</v>
      </c>
      <c r="I829" s="22" t="s">
        <v>30</v>
      </c>
      <c r="J829" s="22">
        <v>2022</v>
      </c>
      <c r="K829" s="22">
        <v>2025</v>
      </c>
      <c r="L829" s="22">
        <v>0</v>
      </c>
      <c r="M829" s="22" t="s">
        <v>30</v>
      </c>
      <c r="N829" s="22" t="s">
        <v>30</v>
      </c>
      <c r="O829" s="22" t="s">
        <v>30</v>
      </c>
      <c r="P829" s="22">
        <v>100</v>
      </c>
      <c r="Q829" s="22" t="s">
        <v>30</v>
      </c>
      <c r="R829" s="22" t="s">
        <v>31</v>
      </c>
      <c r="S829" s="14">
        <f t="shared" si="12"/>
        <v>2065</v>
      </c>
    </row>
    <row r="830" spans="1:19" ht="14.5" hidden="1" x14ac:dyDescent="0.35">
      <c r="A830" s="22" t="s">
        <v>7710</v>
      </c>
      <c r="B830" s="22" t="str">
        <f>INDEX('Plant data'!D:D,MATCH($A830,'Plant data'!$A:$A,0))</f>
        <v>Sohar</v>
      </c>
      <c r="C830" s="22" t="str">
        <f>INDEX('Plant data'!E:E,MATCH($A830,'Plant data'!$A:$A,0))</f>
        <v>Al Batinah North</v>
      </c>
      <c r="D830" s="22" t="str">
        <f>INDEX('Plant data'!F:F,MATCH($A830,'Plant data'!$A:$A,0))</f>
        <v>Oman</v>
      </c>
      <c r="E830" s="22" t="s">
        <v>9702</v>
      </c>
      <c r="F830" s="22" t="s">
        <v>8855</v>
      </c>
      <c r="G830" s="24" t="s">
        <v>7713</v>
      </c>
      <c r="H830" s="22" t="s">
        <v>29</v>
      </c>
      <c r="I830" s="22" t="s">
        <v>30</v>
      </c>
      <c r="J830" s="22" t="s">
        <v>30</v>
      </c>
      <c r="K830" s="22" t="s">
        <v>30</v>
      </c>
      <c r="L830" s="22" t="s">
        <v>30</v>
      </c>
      <c r="M830" s="22" t="s">
        <v>30</v>
      </c>
      <c r="N830" s="22" t="s">
        <v>30</v>
      </c>
      <c r="O830" s="22" t="s">
        <v>30</v>
      </c>
      <c r="P830" s="22">
        <v>1200</v>
      </c>
      <c r="Q830" s="22">
        <v>140</v>
      </c>
      <c r="R830" s="22" t="s">
        <v>2823</v>
      </c>
      <c r="S830" s="14" t="str">
        <f t="shared" si="12"/>
        <v/>
      </c>
    </row>
    <row r="831" spans="1:19" ht="14.5" hidden="1" x14ac:dyDescent="0.35">
      <c r="A831" s="22" t="s">
        <v>7718</v>
      </c>
      <c r="B831" s="22" t="str">
        <f>INDEX('Plant data'!D:D,MATCH($A831,'Plant data'!$A:$A,0))</f>
        <v>Sur</v>
      </c>
      <c r="C831" s="22" t="str">
        <f>INDEX('Plant data'!E:E,MATCH($A831,'Plant data'!$A:$A,0))</f>
        <v>Ash Sharqiyah South</v>
      </c>
      <c r="D831" s="22" t="str">
        <f>INDEX('Plant data'!F:F,MATCH($A831,'Plant data'!$A:$A,0))</f>
        <v>Oman</v>
      </c>
      <c r="E831" s="22" t="s">
        <v>9703</v>
      </c>
      <c r="F831" s="22" t="s">
        <v>8855</v>
      </c>
      <c r="G831" s="24" t="s">
        <v>7721</v>
      </c>
      <c r="H831" s="22" t="s">
        <v>64</v>
      </c>
      <c r="I831" s="22" t="s">
        <v>30</v>
      </c>
      <c r="J831" s="22" t="s">
        <v>30</v>
      </c>
      <c r="K831" s="22" t="s">
        <v>30</v>
      </c>
      <c r="L831" s="22" t="s">
        <v>30</v>
      </c>
      <c r="M831" s="22" t="s">
        <v>30</v>
      </c>
      <c r="N831" s="22" t="s">
        <v>30</v>
      </c>
      <c r="O831" s="22" t="s">
        <v>30</v>
      </c>
      <c r="P831" s="22">
        <v>1250</v>
      </c>
      <c r="Q831" s="22" t="s">
        <v>30</v>
      </c>
      <c r="R831" s="22" t="s">
        <v>2823</v>
      </c>
      <c r="S831" s="14" t="str">
        <f t="shared" si="12"/>
        <v/>
      </c>
    </row>
    <row r="832" spans="1:19" ht="14.5" hidden="1" x14ac:dyDescent="0.35">
      <c r="A832" s="22" t="s">
        <v>7718</v>
      </c>
      <c r="B832" s="22" t="str">
        <f>INDEX('Plant data'!D:D,MATCH($A832,'Plant data'!$A:$A,0))</f>
        <v>Sur</v>
      </c>
      <c r="C832" s="22" t="str">
        <f>INDEX('Plant data'!E:E,MATCH($A832,'Plant data'!$A:$A,0))</f>
        <v>Ash Sharqiyah South</v>
      </c>
      <c r="D832" s="22" t="str">
        <f>INDEX('Plant data'!F:F,MATCH($A832,'Plant data'!$A:$A,0))</f>
        <v>Oman</v>
      </c>
      <c r="E832" s="22" t="s">
        <v>9704</v>
      </c>
      <c r="F832" s="22" t="s">
        <v>8871</v>
      </c>
      <c r="G832" s="24" t="s">
        <v>7721</v>
      </c>
      <c r="H832" s="22" t="s">
        <v>64</v>
      </c>
      <c r="I832" s="22" t="s">
        <v>30</v>
      </c>
      <c r="J832" s="22" t="s">
        <v>30</v>
      </c>
      <c r="K832" s="22" t="s">
        <v>30</v>
      </c>
      <c r="L832" s="22" t="s">
        <v>30</v>
      </c>
      <c r="M832" s="22" t="s">
        <v>30</v>
      </c>
      <c r="N832" s="22" t="s">
        <v>30</v>
      </c>
      <c r="O832" s="22" t="s">
        <v>30</v>
      </c>
      <c r="P832" s="22">
        <v>1250</v>
      </c>
      <c r="Q832" s="22" t="s">
        <v>30</v>
      </c>
      <c r="R832" s="22" t="s">
        <v>2823</v>
      </c>
      <c r="S832" s="14" t="str">
        <f t="shared" si="12"/>
        <v/>
      </c>
    </row>
    <row r="833" spans="1:19" ht="14.5" hidden="1" x14ac:dyDescent="0.35">
      <c r="A833" s="22" t="s">
        <v>7714</v>
      </c>
      <c r="B833" s="22" t="str">
        <f>INDEX('Plant data'!D:D,MATCH($A833,'Plant data'!$A:$A,0))</f>
        <v>Sohar</v>
      </c>
      <c r="C833" s="22" t="str">
        <f>INDEX('Plant data'!E:E,MATCH($A833,'Plant data'!$A:$A,0))</f>
        <v>Al Batinah North</v>
      </c>
      <c r="D833" s="22" t="str">
        <f>INDEX('Plant data'!F:F,MATCH($A833,'Plant data'!$A:$A,0))</f>
        <v>Oman</v>
      </c>
      <c r="E833" s="22" t="s">
        <v>9705</v>
      </c>
      <c r="F833" s="22" t="s">
        <v>8858</v>
      </c>
      <c r="G833" s="24" t="s">
        <v>7717</v>
      </c>
      <c r="H833" s="22" t="s">
        <v>29</v>
      </c>
      <c r="I833" s="22" t="s">
        <v>30</v>
      </c>
      <c r="J833" s="22" t="s">
        <v>30</v>
      </c>
      <c r="K833" s="22">
        <v>2008</v>
      </c>
      <c r="L833" s="22">
        <v>17</v>
      </c>
      <c r="M833" s="22" t="s">
        <v>30</v>
      </c>
      <c r="N833" s="22" t="s">
        <v>30</v>
      </c>
      <c r="O833" s="22" t="s">
        <v>30</v>
      </c>
      <c r="P833" s="22">
        <v>700</v>
      </c>
      <c r="Q833" s="22" t="s">
        <v>30</v>
      </c>
      <c r="R833" s="22" t="s">
        <v>2823</v>
      </c>
      <c r="S833" s="14">
        <f t="shared" si="12"/>
        <v>2048</v>
      </c>
    </row>
    <row r="834" spans="1:19" ht="14.5" hidden="1" x14ac:dyDescent="0.35">
      <c r="A834" s="22" t="s">
        <v>3356</v>
      </c>
      <c r="B834" s="22" t="str">
        <f>INDEX('Plant data'!D:D,MATCH($A834,'Plant data'!$A:$A,0))</f>
        <v>Duqm</v>
      </c>
      <c r="C834" s="22" t="str">
        <f>INDEX('Plant data'!E:E,MATCH($A834,'Plant data'!$A:$A,0))</f>
        <v>Al Wusta</v>
      </c>
      <c r="D834" s="22" t="str">
        <f>INDEX('Plant data'!F:F,MATCH($A834,'Plant data'!$A:$A,0))</f>
        <v>Oman</v>
      </c>
      <c r="E834" s="22" t="s">
        <v>9706</v>
      </c>
      <c r="F834" s="22" t="s">
        <v>8855</v>
      </c>
      <c r="G834" s="24" t="s">
        <v>3358</v>
      </c>
      <c r="H834" s="22" t="s">
        <v>224</v>
      </c>
      <c r="I834" s="22" t="s">
        <v>30</v>
      </c>
      <c r="J834" s="22" t="s">
        <v>30</v>
      </c>
      <c r="K834" s="22">
        <v>2027</v>
      </c>
      <c r="L834" s="22"/>
      <c r="M834" s="22" t="s">
        <v>30</v>
      </c>
      <c r="N834" s="22" t="s">
        <v>30</v>
      </c>
      <c r="O834" s="22" t="s">
        <v>30</v>
      </c>
      <c r="P834" s="22">
        <v>2500</v>
      </c>
      <c r="Q834" s="22" t="s">
        <v>30</v>
      </c>
      <c r="R834" s="22" t="s">
        <v>31</v>
      </c>
      <c r="S834" s="14">
        <f t="shared" si="12"/>
        <v>2067</v>
      </c>
    </row>
    <row r="835" spans="1:19" ht="14.5" hidden="1" x14ac:dyDescent="0.35">
      <c r="A835" s="22" t="s">
        <v>3356</v>
      </c>
      <c r="B835" s="22" t="str">
        <f>INDEX('Plant data'!D:D,MATCH($A835,'Plant data'!$A:$A,0))</f>
        <v>Duqm</v>
      </c>
      <c r="C835" s="22" t="str">
        <f>INDEX('Plant data'!E:E,MATCH($A835,'Plant data'!$A:$A,0))</f>
        <v>Al Wusta</v>
      </c>
      <c r="D835" s="22" t="str">
        <f>INDEX('Plant data'!F:F,MATCH($A835,'Plant data'!$A:$A,0))</f>
        <v>Oman</v>
      </c>
      <c r="E835" s="22" t="s">
        <v>9707</v>
      </c>
      <c r="F835" s="22" t="s">
        <v>8871</v>
      </c>
      <c r="G835" s="24" t="s">
        <v>3358</v>
      </c>
      <c r="H835" s="22" t="s">
        <v>224</v>
      </c>
      <c r="I835" s="22" t="s">
        <v>30</v>
      </c>
      <c r="J835" s="22" t="s">
        <v>30</v>
      </c>
      <c r="K835" s="22">
        <v>2026</v>
      </c>
      <c r="L835" s="22"/>
      <c r="M835" s="22" t="s">
        <v>30</v>
      </c>
      <c r="N835" s="22" t="s">
        <v>30</v>
      </c>
      <c r="O835" s="22" t="s">
        <v>30</v>
      </c>
      <c r="P835" s="22">
        <v>2500</v>
      </c>
      <c r="Q835" s="22" t="s">
        <v>30</v>
      </c>
      <c r="R835" s="22" t="s">
        <v>31</v>
      </c>
      <c r="S835" s="14">
        <f t="shared" ref="S835:S898" si="13">IFERROR(K835+40,"")</f>
        <v>2066</v>
      </c>
    </row>
    <row r="836" spans="1:19" ht="14.5" hidden="1" x14ac:dyDescent="0.35">
      <c r="A836" s="22" t="s">
        <v>3360</v>
      </c>
      <c r="B836" s="22" t="str">
        <f>INDEX('Plant data'!D:D,MATCH($A836,'Plant data'!$A:$A,0))</f>
        <v>Pisco</v>
      </c>
      <c r="C836" s="22" t="str">
        <f>INDEX('Plant data'!E:E,MATCH($A836,'Plant data'!$A:$A,0))</f>
        <v>Ica</v>
      </c>
      <c r="D836" s="22" t="str">
        <f>INDEX('Plant data'!F:F,MATCH($A836,'Plant data'!$A:$A,0))</f>
        <v>Peru</v>
      </c>
      <c r="E836" s="22" t="s">
        <v>9708</v>
      </c>
      <c r="F836" s="22" t="s">
        <v>8855</v>
      </c>
      <c r="G836" s="24" t="s">
        <v>3362</v>
      </c>
      <c r="H836" s="22" t="s">
        <v>53</v>
      </c>
      <c r="I836" s="22" t="s">
        <v>30</v>
      </c>
      <c r="J836" s="22" t="s">
        <v>30</v>
      </c>
      <c r="K836" s="22">
        <v>2004</v>
      </c>
      <c r="L836" s="22">
        <v>21</v>
      </c>
      <c r="M836" s="22" t="s">
        <v>30</v>
      </c>
      <c r="N836" s="27">
        <v>44593</v>
      </c>
      <c r="O836" s="22" t="s">
        <v>30</v>
      </c>
      <c r="P836" s="22">
        <v>850</v>
      </c>
      <c r="Q836" s="22">
        <v>80</v>
      </c>
      <c r="R836" s="22" t="s">
        <v>2823</v>
      </c>
      <c r="S836" s="14">
        <f t="shared" si="13"/>
        <v>2044</v>
      </c>
    </row>
    <row r="837" spans="1:19" ht="14.5" hidden="1" x14ac:dyDescent="0.35">
      <c r="A837" s="22" t="s">
        <v>3360</v>
      </c>
      <c r="B837" s="22" t="str">
        <f>INDEX('Plant data'!D:D,MATCH($A837,'Plant data'!$A:$A,0))</f>
        <v>Pisco</v>
      </c>
      <c r="C837" s="22" t="str">
        <f>INDEX('Plant data'!E:E,MATCH($A837,'Plant data'!$A:$A,0))</f>
        <v>Ica</v>
      </c>
      <c r="D837" s="22" t="str">
        <f>INDEX('Plant data'!F:F,MATCH($A837,'Plant data'!$A:$A,0))</f>
        <v>Peru</v>
      </c>
      <c r="E837" s="22" t="s">
        <v>9709</v>
      </c>
      <c r="F837" s="22" t="s">
        <v>8871</v>
      </c>
      <c r="G837" s="24" t="s">
        <v>3362</v>
      </c>
      <c r="H837" s="22" t="s">
        <v>29</v>
      </c>
      <c r="I837" s="27">
        <v>43125</v>
      </c>
      <c r="J837" s="27">
        <v>43529</v>
      </c>
      <c r="K837" s="22">
        <v>2021</v>
      </c>
      <c r="L837" s="22">
        <v>4</v>
      </c>
      <c r="M837" s="22" t="s">
        <v>30</v>
      </c>
      <c r="N837" s="22" t="s">
        <v>30</v>
      </c>
      <c r="O837" s="22" t="s">
        <v>30</v>
      </c>
      <c r="P837" s="22">
        <v>1250</v>
      </c>
      <c r="Q837" s="22">
        <v>120</v>
      </c>
      <c r="R837" s="22" t="s">
        <v>2823</v>
      </c>
      <c r="S837" s="14">
        <f t="shared" si="13"/>
        <v>2061</v>
      </c>
    </row>
    <row r="838" spans="1:19" ht="14.5" hidden="1" x14ac:dyDescent="0.35">
      <c r="A838" s="22" t="s">
        <v>2270</v>
      </c>
      <c r="B838" s="22" t="str">
        <f>INDEX('Plant data'!D:D,MATCH($A838,'Plant data'!$A:$A,0))</f>
        <v>Chimbote</v>
      </c>
      <c r="C838" s="22" t="str">
        <f>INDEX('Plant data'!E:E,MATCH($A838,'Plant data'!$A:$A,0))</f>
        <v>Áncash</v>
      </c>
      <c r="D838" s="22" t="str">
        <f>INDEX('Plant data'!F:F,MATCH($A838,'Plant data'!$A:$A,0))</f>
        <v>Peru</v>
      </c>
      <c r="E838" s="22" t="s">
        <v>9710</v>
      </c>
      <c r="F838" s="22" t="s">
        <v>8855</v>
      </c>
      <c r="G838" s="24" t="s">
        <v>2272</v>
      </c>
      <c r="H838" s="22" t="s">
        <v>29</v>
      </c>
      <c r="I838" s="22" t="s">
        <v>30</v>
      </c>
      <c r="J838" s="22" t="s">
        <v>30</v>
      </c>
      <c r="K838" s="22">
        <v>2010</v>
      </c>
      <c r="L838" s="22">
        <v>15</v>
      </c>
      <c r="M838" s="22" t="s">
        <v>30</v>
      </c>
      <c r="N838" s="22" t="s">
        <v>30</v>
      </c>
      <c r="O838" s="22" t="s">
        <v>30</v>
      </c>
      <c r="P838" s="22">
        <v>750</v>
      </c>
      <c r="Q838" s="22">
        <v>35</v>
      </c>
      <c r="R838" s="22" t="s">
        <v>2823</v>
      </c>
      <c r="S838" s="14">
        <f t="shared" si="13"/>
        <v>2050</v>
      </c>
    </row>
    <row r="839" spans="1:19" ht="14.5" hidden="1" x14ac:dyDescent="0.35">
      <c r="A839" s="22" t="s">
        <v>7790</v>
      </c>
      <c r="B839" s="22" t="str">
        <f>INDEX('Plant data'!D:D,MATCH($A839,'Plant data'!$A:$A,0))</f>
        <v>Tarlac</v>
      </c>
      <c r="C839" s="22" t="str">
        <f>INDEX('Plant data'!E:E,MATCH($A839,'Plant data'!$A:$A,0))</f>
        <v>Luzon</v>
      </c>
      <c r="D839" s="22" t="str">
        <f>INDEX('Plant data'!F:F,MATCH($A839,'Plant data'!$A:$A,0))</f>
        <v>Philippines</v>
      </c>
      <c r="E839" s="22" t="s">
        <v>9711</v>
      </c>
      <c r="F839" s="22" t="s">
        <v>8855</v>
      </c>
      <c r="G839" s="24" t="s">
        <v>7792</v>
      </c>
      <c r="H839" s="22" t="s">
        <v>224</v>
      </c>
      <c r="I839" s="22" t="s">
        <v>30</v>
      </c>
      <c r="J839" s="22" t="s">
        <v>30</v>
      </c>
      <c r="K839" s="22">
        <v>2027</v>
      </c>
      <c r="L839" s="22"/>
      <c r="M839" s="22" t="s">
        <v>30</v>
      </c>
      <c r="N839" s="22" t="s">
        <v>30</v>
      </c>
      <c r="O839" s="22" t="s">
        <v>30</v>
      </c>
      <c r="P839" s="22">
        <v>1200</v>
      </c>
      <c r="Q839" s="22" t="s">
        <v>30</v>
      </c>
      <c r="R839" s="22" t="s">
        <v>2823</v>
      </c>
      <c r="S839" s="14">
        <f t="shared" si="13"/>
        <v>2067</v>
      </c>
    </row>
    <row r="840" spans="1:19" ht="14.5" hidden="1" x14ac:dyDescent="0.35">
      <c r="A840" s="22" t="s">
        <v>7778</v>
      </c>
      <c r="B840" s="22" t="str">
        <f>INDEX('Plant data'!D:D,MATCH($A840,'Plant data'!$A:$A,0))</f>
        <v>Lemery</v>
      </c>
      <c r="C840" s="22" t="str">
        <f>INDEX('Plant data'!E:E,MATCH($A840,'Plant data'!$A:$A,0))</f>
        <v>Batangas</v>
      </c>
      <c r="D840" s="22" t="str">
        <f>INDEX('Plant data'!F:F,MATCH($A840,'Plant data'!$A:$A,0))</f>
        <v>Philippines</v>
      </c>
      <c r="E840" s="22" t="s">
        <v>9712</v>
      </c>
      <c r="F840" s="22" t="s">
        <v>8855</v>
      </c>
      <c r="G840" s="24" t="s">
        <v>7780</v>
      </c>
      <c r="H840" s="22" t="s">
        <v>224</v>
      </c>
      <c r="I840" s="22" t="s">
        <v>30</v>
      </c>
      <c r="J840" s="22" t="s">
        <v>30</v>
      </c>
      <c r="K840" s="22">
        <v>2025</v>
      </c>
      <c r="L840" s="22">
        <v>0</v>
      </c>
      <c r="M840" s="22" t="s">
        <v>30</v>
      </c>
      <c r="N840" s="22" t="s">
        <v>30</v>
      </c>
      <c r="O840" s="22" t="s">
        <v>30</v>
      </c>
      <c r="P840" s="22">
        <v>600</v>
      </c>
      <c r="Q840" s="22">
        <v>90</v>
      </c>
      <c r="R840" s="22" t="s">
        <v>2823</v>
      </c>
      <c r="S840" s="14">
        <f t="shared" si="13"/>
        <v>2065</v>
      </c>
    </row>
    <row r="841" spans="1:19" ht="14.5" hidden="1" x14ac:dyDescent="0.35">
      <c r="A841" s="22" t="s">
        <v>7781</v>
      </c>
      <c r="B841" s="22" t="str">
        <f>INDEX('Plant data'!D:D,MATCH($A841,'Plant data'!$A:$A,0))</f>
        <v>Calaca Batangas</v>
      </c>
      <c r="C841" s="22" t="str">
        <f>INDEX('Plant data'!E:E,MATCH($A841,'Plant data'!$A:$A,0))</f>
        <v>Southern Luzon</v>
      </c>
      <c r="D841" s="22" t="str">
        <f>INDEX('Plant data'!F:F,MATCH($A841,'Plant data'!$A:$A,0))</f>
        <v>Philippines</v>
      </c>
      <c r="E841" s="22" t="s">
        <v>9713</v>
      </c>
      <c r="F841" s="22" t="s">
        <v>8855</v>
      </c>
      <c r="G841" s="24" t="s">
        <v>7783</v>
      </c>
      <c r="H841" s="22" t="s">
        <v>29</v>
      </c>
      <c r="I841" s="22" t="s">
        <v>30</v>
      </c>
      <c r="J841" s="22" t="s">
        <v>30</v>
      </c>
      <c r="K841" s="22" t="s">
        <v>30</v>
      </c>
      <c r="L841" s="22" t="s">
        <v>30</v>
      </c>
      <c r="M841" s="22" t="s">
        <v>30</v>
      </c>
      <c r="N841" s="22" t="s">
        <v>30</v>
      </c>
      <c r="O841" s="22" t="s">
        <v>30</v>
      </c>
      <c r="P841" s="22">
        <v>500</v>
      </c>
      <c r="Q841" s="22">
        <v>70</v>
      </c>
      <c r="R841" s="22" t="s">
        <v>2823</v>
      </c>
      <c r="S841" s="14" t="str">
        <f t="shared" si="13"/>
        <v/>
      </c>
    </row>
    <row r="842" spans="1:19" ht="14.5" hidden="1" x14ac:dyDescent="0.35">
      <c r="A842" s="22" t="s">
        <v>7787</v>
      </c>
      <c r="B842" s="22" t="str">
        <f>INDEX('Plant data'!D:D,MATCH($A842,'Plant data'!$A:$A,0))</f>
        <v>Compostela</v>
      </c>
      <c r="C842" s="22" t="str">
        <f>INDEX('Plant data'!E:E,MATCH($A842,'Plant data'!$A:$A,0))</f>
        <v>Cebu</v>
      </c>
      <c r="D842" s="22" t="str">
        <f>INDEX('Plant data'!F:F,MATCH($A842,'Plant data'!$A:$A,0))</f>
        <v>Philippines</v>
      </c>
      <c r="E842" s="22" t="s">
        <v>9714</v>
      </c>
      <c r="F842" s="22" t="s">
        <v>8855</v>
      </c>
      <c r="G842" s="24" t="s">
        <v>7789</v>
      </c>
      <c r="H842" s="22" t="s">
        <v>29</v>
      </c>
      <c r="I842" s="22" t="s">
        <v>30</v>
      </c>
      <c r="J842" s="22" t="s">
        <v>30</v>
      </c>
      <c r="K842" s="22" t="s">
        <v>30</v>
      </c>
      <c r="L842" s="22" t="s">
        <v>30</v>
      </c>
      <c r="M842" s="22" t="s">
        <v>30</v>
      </c>
      <c r="N842" s="22" t="s">
        <v>30</v>
      </c>
      <c r="O842" s="22" t="s">
        <v>30</v>
      </c>
      <c r="P842" s="22">
        <v>1000</v>
      </c>
      <c r="Q842" s="22" t="s">
        <v>30</v>
      </c>
      <c r="R842" s="22" t="s">
        <v>2823</v>
      </c>
      <c r="S842" s="14" t="str">
        <f t="shared" si="13"/>
        <v/>
      </c>
    </row>
    <row r="843" spans="1:19" ht="14.5" hidden="1" x14ac:dyDescent="0.35">
      <c r="A843" s="22" t="s">
        <v>7764</v>
      </c>
      <c r="B843" s="22" t="str">
        <f>INDEX('Plant data'!D:D,MATCH($A843,'Plant data'!$A:$A,0))</f>
        <v>Lemery</v>
      </c>
      <c r="C843" s="22" t="str">
        <f>INDEX('Plant data'!E:E,MATCH($A843,'Plant data'!$A:$A,0))</f>
        <v>Batangas</v>
      </c>
      <c r="D843" s="22" t="str">
        <f>INDEX('Plant data'!F:F,MATCH($A843,'Plant data'!$A:$A,0))</f>
        <v>Philippines</v>
      </c>
      <c r="E843" s="22" t="s">
        <v>9715</v>
      </c>
      <c r="F843" s="22" t="s">
        <v>8855</v>
      </c>
      <c r="G843" s="24" t="s">
        <v>7766</v>
      </c>
      <c r="H843" s="22" t="s">
        <v>313</v>
      </c>
      <c r="I843" s="22" t="s">
        <v>30</v>
      </c>
      <c r="J843" s="22" t="s">
        <v>30</v>
      </c>
      <c r="K843" s="22">
        <v>2025</v>
      </c>
      <c r="L843" s="22">
        <v>0</v>
      </c>
      <c r="M843" s="22" t="s">
        <v>30</v>
      </c>
      <c r="N843" s="22" t="s">
        <v>30</v>
      </c>
      <c r="O843" s="22" t="s">
        <v>30</v>
      </c>
      <c r="P843" s="22">
        <v>500</v>
      </c>
      <c r="Q843" s="22" t="s">
        <v>30</v>
      </c>
      <c r="R843" s="22" t="s">
        <v>30</v>
      </c>
      <c r="S843" s="14">
        <f t="shared" si="13"/>
        <v>2065</v>
      </c>
    </row>
    <row r="844" spans="1:19" ht="14.5" hidden="1" x14ac:dyDescent="0.35">
      <c r="A844" s="22" t="s">
        <v>7764</v>
      </c>
      <c r="B844" s="22" t="str">
        <f>INDEX('Plant data'!D:D,MATCH($A844,'Plant data'!$A:$A,0))</f>
        <v>Lemery</v>
      </c>
      <c r="C844" s="22" t="str">
        <f>INDEX('Plant data'!E:E,MATCH($A844,'Plant data'!$A:$A,0))</f>
        <v>Batangas</v>
      </c>
      <c r="D844" s="22" t="str">
        <f>INDEX('Plant data'!F:F,MATCH($A844,'Plant data'!$A:$A,0))</f>
        <v>Philippines</v>
      </c>
      <c r="E844" s="22" t="s">
        <v>9716</v>
      </c>
      <c r="F844" s="22" t="s">
        <v>8871</v>
      </c>
      <c r="G844" s="24" t="s">
        <v>7766</v>
      </c>
      <c r="H844" s="22" t="s">
        <v>313</v>
      </c>
      <c r="I844" s="22" t="s">
        <v>30</v>
      </c>
      <c r="J844" s="22" t="s">
        <v>30</v>
      </c>
      <c r="K844" s="22">
        <v>2026</v>
      </c>
      <c r="L844" s="22"/>
      <c r="M844" s="22" t="s">
        <v>30</v>
      </c>
      <c r="N844" s="22" t="s">
        <v>30</v>
      </c>
      <c r="O844" s="22" t="s">
        <v>30</v>
      </c>
      <c r="P844" s="22">
        <v>3500</v>
      </c>
      <c r="Q844" s="22" t="s">
        <v>30</v>
      </c>
      <c r="R844" s="22" t="s">
        <v>30</v>
      </c>
      <c r="S844" s="14">
        <f t="shared" si="13"/>
        <v>2066</v>
      </c>
    </row>
    <row r="845" spans="1:19" ht="14.5" hidden="1" x14ac:dyDescent="0.35">
      <c r="A845" s="22" t="s">
        <v>7760</v>
      </c>
      <c r="B845" s="22" t="str">
        <f>INDEX('Plant data'!D:D,MATCH($A845,'Plant data'!$A:$A,0))</f>
        <v>unknown</v>
      </c>
      <c r="C845" s="22" t="str">
        <f>INDEX('Plant data'!E:E,MATCH($A845,'Plant data'!$A:$A,0))</f>
        <v>unknown</v>
      </c>
      <c r="D845" s="22" t="str">
        <f>INDEX('Plant data'!F:F,MATCH($A845,'Plant data'!$A:$A,0))</f>
        <v>Philippines</v>
      </c>
      <c r="E845" s="22" t="s">
        <v>9717</v>
      </c>
      <c r="F845" s="22" t="s">
        <v>8855</v>
      </c>
      <c r="G845" s="24" t="s">
        <v>7763</v>
      </c>
      <c r="H845" s="22" t="s">
        <v>313</v>
      </c>
      <c r="I845" s="22" t="s">
        <v>30</v>
      </c>
      <c r="J845" s="22" t="s">
        <v>30</v>
      </c>
      <c r="K845" s="22" t="s">
        <v>30</v>
      </c>
      <c r="L845" s="22" t="s">
        <v>30</v>
      </c>
      <c r="M845" s="22" t="s">
        <v>30</v>
      </c>
      <c r="N845" s="22" t="s">
        <v>30</v>
      </c>
      <c r="O845" s="22" t="s">
        <v>30</v>
      </c>
      <c r="P845" s="22">
        <v>3000</v>
      </c>
      <c r="Q845" s="22" t="s">
        <v>30</v>
      </c>
      <c r="R845" s="22" t="s">
        <v>30</v>
      </c>
      <c r="S845" s="14" t="str">
        <f t="shared" si="13"/>
        <v/>
      </c>
    </row>
    <row r="846" spans="1:19" ht="14.5" hidden="1" x14ac:dyDescent="0.35">
      <c r="A846" s="22" t="s">
        <v>3365</v>
      </c>
      <c r="B846" s="22" t="str">
        <f>INDEX('Plant data'!D:D,MATCH($A846,'Plant data'!$A:$A,0))</f>
        <v>Karachi</v>
      </c>
      <c r="C846" s="22" t="str">
        <f>INDEX('Plant data'!E:E,MATCH($A846,'Plant data'!$A:$A,0))</f>
        <v>Sindh</v>
      </c>
      <c r="D846" s="22" t="str">
        <f>INDEX('Plant data'!F:F,MATCH($A846,'Plant data'!$A:$A,0))</f>
        <v>Pakistan</v>
      </c>
      <c r="E846" s="22" t="s">
        <v>9718</v>
      </c>
      <c r="F846" s="22" t="s">
        <v>8855</v>
      </c>
      <c r="G846" s="24" t="s">
        <v>3367</v>
      </c>
      <c r="H846" s="22" t="s">
        <v>313</v>
      </c>
      <c r="I846" s="22" t="s">
        <v>30</v>
      </c>
      <c r="J846" s="22" t="s">
        <v>30</v>
      </c>
      <c r="K846" s="22" t="s">
        <v>30</v>
      </c>
      <c r="L846" s="22" t="s">
        <v>30</v>
      </c>
      <c r="M846" s="22" t="s">
        <v>30</v>
      </c>
      <c r="N846" s="22" t="s">
        <v>30</v>
      </c>
      <c r="O846" s="22" t="s">
        <v>30</v>
      </c>
      <c r="P846" s="22">
        <v>1280</v>
      </c>
      <c r="Q846" s="22" t="s">
        <v>30</v>
      </c>
      <c r="R846" s="22" t="s">
        <v>30</v>
      </c>
      <c r="S846" s="14" t="str">
        <f t="shared" si="13"/>
        <v/>
      </c>
    </row>
    <row r="847" spans="1:19" ht="14.5" hidden="1" x14ac:dyDescent="0.35">
      <c r="A847" s="22" t="s">
        <v>2281</v>
      </c>
      <c r="B847" s="22" t="str">
        <f>INDEX('Plant data'!D:D,MATCH($A847,'Plant data'!$A:$A,0))</f>
        <v>Karachi</v>
      </c>
      <c r="C847" s="22" t="str">
        <f>INDEX('Plant data'!E:E,MATCH($A847,'Plant data'!$A:$A,0))</f>
        <v>Sindh</v>
      </c>
      <c r="D847" s="22" t="str">
        <f>INDEX('Plant data'!F:F,MATCH($A847,'Plant data'!$A:$A,0))</f>
        <v>Pakistan</v>
      </c>
      <c r="E847" s="22" t="s">
        <v>9719</v>
      </c>
      <c r="F847" s="22" t="s">
        <v>8855</v>
      </c>
      <c r="G847" s="24" t="s">
        <v>2283</v>
      </c>
      <c r="H847" s="22" t="s">
        <v>29</v>
      </c>
      <c r="I847" s="22" t="s">
        <v>30</v>
      </c>
      <c r="J847" s="22" t="s">
        <v>30</v>
      </c>
      <c r="K847" s="22">
        <v>2012</v>
      </c>
      <c r="L847" s="22">
        <v>13</v>
      </c>
      <c r="M847" s="22" t="s">
        <v>30</v>
      </c>
      <c r="N847" s="22" t="s">
        <v>30</v>
      </c>
      <c r="O847" s="22" t="s">
        <v>30</v>
      </c>
      <c r="P847" s="22">
        <v>450</v>
      </c>
      <c r="Q847" s="22">
        <v>45</v>
      </c>
      <c r="R847" s="22" t="s">
        <v>2823</v>
      </c>
      <c r="S847" s="14">
        <f t="shared" si="13"/>
        <v>2052</v>
      </c>
    </row>
    <row r="848" spans="1:19" ht="14.5" hidden="1" x14ac:dyDescent="0.35">
      <c r="A848" s="22" t="s">
        <v>7805</v>
      </c>
      <c r="B848" s="22" t="str">
        <f>INDEX('Plant data'!D:D,MATCH($A848,'Plant data'!$A:$A,0))</f>
        <v>Zawiercie</v>
      </c>
      <c r="C848" s="22" t="str">
        <f>INDEX('Plant data'!E:E,MATCH($A848,'Plant data'!$A:$A,0))</f>
        <v>Silesia</v>
      </c>
      <c r="D848" s="22" t="str">
        <f>INDEX('Plant data'!F:F,MATCH($A848,'Plant data'!$A:$A,0))</f>
        <v>Poland</v>
      </c>
      <c r="E848" s="22" t="s">
        <v>9720</v>
      </c>
      <c r="F848" s="22" t="s">
        <v>8855</v>
      </c>
      <c r="G848" s="24" t="s">
        <v>7808</v>
      </c>
      <c r="H848" s="22" t="s">
        <v>29</v>
      </c>
      <c r="I848" s="22" t="s">
        <v>30</v>
      </c>
      <c r="J848" s="22" t="s">
        <v>30</v>
      </c>
      <c r="K848" s="22">
        <v>2014</v>
      </c>
      <c r="L848" s="22">
        <v>11</v>
      </c>
      <c r="M848" s="22" t="s">
        <v>30</v>
      </c>
      <c r="N848" s="22" t="s">
        <v>30</v>
      </c>
      <c r="O848" s="22" t="s">
        <v>30</v>
      </c>
      <c r="P848" s="22">
        <v>1700</v>
      </c>
      <c r="Q848" s="22" t="s">
        <v>30</v>
      </c>
      <c r="R848" s="22" t="s">
        <v>2823</v>
      </c>
      <c r="S848" s="14">
        <f t="shared" si="13"/>
        <v>2054</v>
      </c>
    </row>
    <row r="849" spans="1:19" ht="14.5" hidden="1" x14ac:dyDescent="0.35">
      <c r="A849" s="22" t="s">
        <v>7801</v>
      </c>
      <c r="B849" s="22" t="str">
        <f>INDEX('Plant data'!D:D,MATCH($A849,'Plant data'!$A:$A,0))</f>
        <v>Ostrowiec Swietokrzski</v>
      </c>
      <c r="C849" s="22" t="str">
        <f>INDEX('Plant data'!E:E,MATCH($A849,'Plant data'!$A:$A,0))</f>
        <v>Świętokrzyskie</v>
      </c>
      <c r="D849" s="22" t="str">
        <f>INDEX('Plant data'!F:F,MATCH($A849,'Plant data'!$A:$A,0))</f>
        <v>Poland</v>
      </c>
      <c r="E849" s="22" t="s">
        <v>9721</v>
      </c>
      <c r="F849" s="22" t="s">
        <v>8855</v>
      </c>
      <c r="G849" s="24" t="s">
        <v>7804</v>
      </c>
      <c r="H849" s="22" t="s">
        <v>29</v>
      </c>
      <c r="I849" s="22" t="s">
        <v>30</v>
      </c>
      <c r="J849" s="22" t="s">
        <v>30</v>
      </c>
      <c r="K849" s="22" t="s">
        <v>30</v>
      </c>
      <c r="L849" s="22" t="s">
        <v>30</v>
      </c>
      <c r="M849" s="22" t="s">
        <v>30</v>
      </c>
      <c r="N849" s="22" t="s">
        <v>30</v>
      </c>
      <c r="O849" s="22" t="s">
        <v>30</v>
      </c>
      <c r="P849" s="22">
        <v>900</v>
      </c>
      <c r="Q849" s="22" t="s">
        <v>30</v>
      </c>
      <c r="R849" s="22" t="s">
        <v>2823</v>
      </c>
      <c r="S849" s="14" t="str">
        <f t="shared" si="13"/>
        <v/>
      </c>
    </row>
    <row r="850" spans="1:19" ht="14.5" hidden="1" x14ac:dyDescent="0.35">
      <c r="A850" s="22" t="s">
        <v>7814</v>
      </c>
      <c r="B850" s="22" t="str">
        <f>INDEX('Plant data'!D:D,MATCH($A850,'Plant data'!$A:$A,0))</f>
        <v>Częstochowa</v>
      </c>
      <c r="C850" s="22" t="str">
        <f>INDEX('Plant data'!E:E,MATCH($A850,'Plant data'!$A:$A,0))</f>
        <v>Silesia</v>
      </c>
      <c r="D850" s="22" t="str">
        <f>INDEX('Plant data'!F:F,MATCH($A850,'Plant data'!$A:$A,0))</f>
        <v>Poland</v>
      </c>
      <c r="E850" s="22" t="s">
        <v>9722</v>
      </c>
      <c r="F850" s="22" t="s">
        <v>8855</v>
      </c>
      <c r="G850" s="24" t="s">
        <v>7816</v>
      </c>
      <c r="H850" s="22" t="s">
        <v>29</v>
      </c>
      <c r="I850" s="22" t="s">
        <v>30</v>
      </c>
      <c r="J850" s="22" t="s">
        <v>30</v>
      </c>
      <c r="K850" s="22">
        <v>1997</v>
      </c>
      <c r="L850" s="22">
        <v>28</v>
      </c>
      <c r="M850" s="22" t="s">
        <v>30</v>
      </c>
      <c r="N850" s="22" t="s">
        <v>30</v>
      </c>
      <c r="O850" s="22" t="s">
        <v>30</v>
      </c>
      <c r="P850" s="22">
        <v>840</v>
      </c>
      <c r="Q850" s="22" t="s">
        <v>30</v>
      </c>
      <c r="R850" s="22" t="s">
        <v>2823</v>
      </c>
      <c r="S850" s="14">
        <f t="shared" si="13"/>
        <v>2037</v>
      </c>
    </row>
    <row r="851" spans="1:19" ht="14.5" hidden="1" x14ac:dyDescent="0.35">
      <c r="A851" s="22" t="s">
        <v>7796</v>
      </c>
      <c r="B851" s="22" t="str">
        <f>INDEX('Plant data'!D:D,MATCH($A851,'Plant data'!$A:$A,0))</f>
        <v>Warszawa</v>
      </c>
      <c r="C851" s="22" t="str">
        <f>INDEX('Plant data'!E:E,MATCH($A851,'Plant data'!$A:$A,0))</f>
        <v>Mazowieckie</v>
      </c>
      <c r="D851" s="22" t="str">
        <f>INDEX('Plant data'!F:F,MATCH($A851,'Plant data'!$A:$A,0))</f>
        <v>Poland</v>
      </c>
      <c r="E851" s="22" t="s">
        <v>9723</v>
      </c>
      <c r="F851" s="22" t="s">
        <v>8855</v>
      </c>
      <c r="G851" s="24" t="s">
        <v>7799</v>
      </c>
      <c r="H851" s="22" t="s">
        <v>29</v>
      </c>
      <c r="I851" s="22" t="s">
        <v>30</v>
      </c>
      <c r="J851" s="22" t="s">
        <v>30</v>
      </c>
      <c r="K851" s="22" t="s">
        <v>30</v>
      </c>
      <c r="L851" s="22" t="s">
        <v>30</v>
      </c>
      <c r="M851" s="22" t="s">
        <v>30</v>
      </c>
      <c r="N851" s="22" t="s">
        <v>30</v>
      </c>
      <c r="O851" s="22" t="s">
        <v>30</v>
      </c>
      <c r="P851" s="22">
        <v>750</v>
      </c>
      <c r="Q851" s="22">
        <v>80</v>
      </c>
      <c r="R851" s="22" t="s">
        <v>2823</v>
      </c>
      <c r="S851" s="14" t="str">
        <f t="shared" si="13"/>
        <v/>
      </c>
    </row>
    <row r="852" spans="1:19" ht="14.5" hidden="1" x14ac:dyDescent="0.35">
      <c r="A852" s="22" t="s">
        <v>7817</v>
      </c>
      <c r="B852" s="22" t="str">
        <f>INDEX('Plant data'!D:D,MATCH($A852,'Plant data'!$A:$A,0))</f>
        <v>Ruda Śląska</v>
      </c>
      <c r="C852" s="22" t="str">
        <f>INDEX('Plant data'!E:E,MATCH($A852,'Plant data'!$A:$A,0))</f>
        <v>Silesia</v>
      </c>
      <c r="D852" s="22" t="str">
        <f>INDEX('Plant data'!F:F,MATCH($A852,'Plant data'!$A:$A,0))</f>
        <v>Poland</v>
      </c>
      <c r="E852" s="22" t="s">
        <v>9724</v>
      </c>
      <c r="F852" s="22" t="s">
        <v>8855</v>
      </c>
      <c r="G852" s="24" t="s">
        <v>7820</v>
      </c>
      <c r="H852" s="22" t="s">
        <v>64</v>
      </c>
      <c r="I852" s="22" t="s">
        <v>30</v>
      </c>
      <c r="J852" s="22" t="s">
        <v>30</v>
      </c>
      <c r="K852" s="22" t="s">
        <v>30</v>
      </c>
      <c r="L852" s="22" t="s">
        <v>30</v>
      </c>
      <c r="M852" s="22" t="s">
        <v>30</v>
      </c>
      <c r="N852" s="22" t="s">
        <v>30</v>
      </c>
      <c r="O852" s="22" t="s">
        <v>30</v>
      </c>
      <c r="P852" s="22">
        <v>1000</v>
      </c>
      <c r="Q852" s="22" t="s">
        <v>30</v>
      </c>
      <c r="R852" s="22" t="s">
        <v>2823</v>
      </c>
      <c r="S852" s="14" t="str">
        <f t="shared" si="13"/>
        <v/>
      </c>
    </row>
    <row r="853" spans="1:19" ht="14.5" hidden="1" x14ac:dyDescent="0.35">
      <c r="A853" s="22" t="s">
        <v>7810</v>
      </c>
      <c r="B853" s="22" t="str">
        <f>INDEX('Plant data'!D:D,MATCH($A853,'Plant data'!$A:$A,0))</f>
        <v>Gliwice</v>
      </c>
      <c r="C853" s="22" t="str">
        <f>INDEX('Plant data'!E:E,MATCH($A853,'Plant data'!$A:$A,0))</f>
        <v>Śląskie</v>
      </c>
      <c r="D853" s="22" t="str">
        <f>INDEX('Plant data'!F:F,MATCH($A853,'Plant data'!$A:$A,0))</f>
        <v>Poland</v>
      </c>
      <c r="E853" s="22" t="s">
        <v>9725</v>
      </c>
      <c r="F853" s="22" t="s">
        <v>8855</v>
      </c>
      <c r="G853" s="24" t="s">
        <v>7813</v>
      </c>
      <c r="H853" s="22" t="s">
        <v>29</v>
      </c>
      <c r="I853" s="22" t="s">
        <v>30</v>
      </c>
      <c r="J853" s="22" t="s">
        <v>30</v>
      </c>
      <c r="K853" s="22">
        <v>2023</v>
      </c>
      <c r="L853" s="22">
        <v>2</v>
      </c>
      <c r="M853" s="22" t="s">
        <v>30</v>
      </c>
      <c r="N853" s="22" t="s">
        <v>30</v>
      </c>
      <c r="O853" s="22" t="s">
        <v>30</v>
      </c>
      <c r="P853" s="22">
        <v>500</v>
      </c>
      <c r="Q853" s="22" t="s">
        <v>30</v>
      </c>
      <c r="R853" s="22" t="s">
        <v>2823</v>
      </c>
      <c r="S853" s="14">
        <f t="shared" si="13"/>
        <v>2063</v>
      </c>
    </row>
    <row r="854" spans="1:19" ht="14.5" hidden="1" x14ac:dyDescent="0.35">
      <c r="A854" s="22" t="s">
        <v>7825</v>
      </c>
      <c r="B854" s="22" t="str">
        <f>INDEX('Plant data'!D:D,MATCH($A854,'Plant data'!$A:$A,0))</f>
        <v>Aldeia de Paio Pires</v>
      </c>
      <c r="C854" s="22" t="str">
        <f>INDEX('Plant data'!E:E,MATCH($A854,'Plant data'!$A:$A,0))</f>
        <v>Setúbal</v>
      </c>
      <c r="D854" s="22" t="str">
        <f>INDEX('Plant data'!F:F,MATCH($A854,'Plant data'!$A:$A,0))</f>
        <v>Portugal</v>
      </c>
      <c r="E854" s="22" t="s">
        <v>9726</v>
      </c>
      <c r="F854" s="22" t="s">
        <v>8855</v>
      </c>
      <c r="G854" s="24" t="s">
        <v>7828</v>
      </c>
      <c r="H854" s="22" t="s">
        <v>29</v>
      </c>
      <c r="I854" s="22" t="s">
        <v>30</v>
      </c>
      <c r="J854" s="22" t="s">
        <v>30</v>
      </c>
      <c r="K854" s="22" t="s">
        <v>30</v>
      </c>
      <c r="L854" s="22" t="s">
        <v>30</v>
      </c>
      <c r="M854" s="22" t="s">
        <v>30</v>
      </c>
      <c r="N854" s="22" t="s">
        <v>30</v>
      </c>
      <c r="O854" s="22" t="s">
        <v>30</v>
      </c>
      <c r="P854" s="22">
        <v>1100</v>
      </c>
      <c r="Q854" s="22" t="s">
        <v>30</v>
      </c>
      <c r="R854" s="22" t="s">
        <v>2823</v>
      </c>
      <c r="S854" s="14" t="str">
        <f t="shared" si="13"/>
        <v/>
      </c>
    </row>
    <row r="855" spans="1:19" ht="14.5" hidden="1" x14ac:dyDescent="0.35">
      <c r="A855" s="22" t="s">
        <v>7821</v>
      </c>
      <c r="B855" s="22" t="str">
        <f>INDEX('Plant data'!D:D,MATCH($A855,'Plant data'!$A:$A,0))</f>
        <v>Maia</v>
      </c>
      <c r="C855" s="22" t="str">
        <f>INDEX('Plant data'!E:E,MATCH($A855,'Plant data'!$A:$A,0))</f>
        <v>Porto</v>
      </c>
      <c r="D855" s="22" t="str">
        <f>INDEX('Plant data'!F:F,MATCH($A855,'Plant data'!$A:$A,0))</f>
        <v>Portugal</v>
      </c>
      <c r="E855" s="22" t="s">
        <v>9727</v>
      </c>
      <c r="F855" s="22" t="s">
        <v>8855</v>
      </c>
      <c r="G855" s="24" t="s">
        <v>7824</v>
      </c>
      <c r="H855" s="22" t="s">
        <v>29</v>
      </c>
      <c r="I855" s="22" t="s">
        <v>30</v>
      </c>
      <c r="J855" s="22" t="s">
        <v>30</v>
      </c>
      <c r="K855" s="22" t="s">
        <v>30</v>
      </c>
      <c r="L855" s="22" t="s">
        <v>30</v>
      </c>
      <c r="M855" s="22" t="s">
        <v>30</v>
      </c>
      <c r="N855" s="22" t="s">
        <v>30</v>
      </c>
      <c r="O855" s="22" t="s">
        <v>30</v>
      </c>
      <c r="P855" s="22">
        <v>600</v>
      </c>
      <c r="Q855" s="22" t="s">
        <v>30</v>
      </c>
      <c r="R855" s="22" t="s">
        <v>2823</v>
      </c>
      <c r="S855" s="14" t="str">
        <f t="shared" si="13"/>
        <v/>
      </c>
    </row>
    <row r="856" spans="1:19" ht="14.5" hidden="1" x14ac:dyDescent="0.35">
      <c r="A856" s="22" t="s">
        <v>3368</v>
      </c>
      <c r="B856" s="22" t="str">
        <f>INDEX('Plant data'!D:D,MATCH($A856,'Plant data'!$A:$A,0))</f>
        <v>Mesaieed Industrial City</v>
      </c>
      <c r="C856" s="22" t="str">
        <f>INDEX('Plant data'!E:E,MATCH($A856,'Plant data'!$A:$A,0))</f>
        <v>Mesaieed</v>
      </c>
      <c r="D856" s="22" t="str">
        <f>INDEX('Plant data'!F:F,MATCH($A856,'Plant data'!$A:$A,0))</f>
        <v>Qatar</v>
      </c>
      <c r="E856" s="22" t="s">
        <v>9728</v>
      </c>
      <c r="F856" s="22" t="s">
        <v>8858</v>
      </c>
      <c r="G856" s="24" t="s">
        <v>3370</v>
      </c>
      <c r="H856" s="22" t="s">
        <v>53</v>
      </c>
      <c r="I856" s="22" t="s">
        <v>30</v>
      </c>
      <c r="J856" s="22" t="s">
        <v>30</v>
      </c>
      <c r="K856" s="22" t="s">
        <v>30</v>
      </c>
      <c r="L856" s="22" t="s">
        <v>30</v>
      </c>
      <c r="M856" s="22" t="s">
        <v>30</v>
      </c>
      <c r="N856" s="22" t="s">
        <v>30</v>
      </c>
      <c r="O856" s="22" t="s">
        <v>30</v>
      </c>
      <c r="P856" s="22">
        <v>463</v>
      </c>
      <c r="Q856" s="22" t="s">
        <v>30</v>
      </c>
      <c r="R856" s="22" t="s">
        <v>2823</v>
      </c>
      <c r="S856" s="14" t="str">
        <f t="shared" si="13"/>
        <v/>
      </c>
    </row>
    <row r="857" spans="1:19" ht="14.5" hidden="1" x14ac:dyDescent="0.35">
      <c r="A857" s="22" t="s">
        <v>3368</v>
      </c>
      <c r="B857" s="22" t="str">
        <f>INDEX('Plant data'!D:D,MATCH($A857,'Plant data'!$A:$A,0))</f>
        <v>Mesaieed Industrial City</v>
      </c>
      <c r="C857" s="22" t="str">
        <f>INDEX('Plant data'!E:E,MATCH($A857,'Plant data'!$A:$A,0))</f>
        <v>Mesaieed</v>
      </c>
      <c r="D857" s="22" t="str">
        <f>INDEX('Plant data'!F:F,MATCH($A857,'Plant data'!$A:$A,0))</f>
        <v>Qatar</v>
      </c>
      <c r="E857" s="22" t="s">
        <v>9729</v>
      </c>
      <c r="F857" s="22" t="s">
        <v>8860</v>
      </c>
      <c r="G857" s="24" t="s">
        <v>3370</v>
      </c>
      <c r="H857" s="22" t="s">
        <v>53</v>
      </c>
      <c r="I857" s="22" t="s">
        <v>30</v>
      </c>
      <c r="J857" s="22" t="s">
        <v>30</v>
      </c>
      <c r="K857" s="22" t="s">
        <v>30</v>
      </c>
      <c r="L857" s="22" t="s">
        <v>30</v>
      </c>
      <c r="M857" s="22" t="s">
        <v>30</v>
      </c>
      <c r="N857" s="22" t="s">
        <v>30</v>
      </c>
      <c r="O857" s="22" t="s">
        <v>30</v>
      </c>
      <c r="P857" s="22">
        <v>463</v>
      </c>
      <c r="Q857" s="22" t="s">
        <v>30</v>
      </c>
      <c r="R857" s="22" t="s">
        <v>2823</v>
      </c>
      <c r="S857" s="14" t="str">
        <f t="shared" si="13"/>
        <v/>
      </c>
    </row>
    <row r="858" spans="1:19" ht="14.5" hidden="1" x14ac:dyDescent="0.35">
      <c r="A858" s="22" t="s">
        <v>3368</v>
      </c>
      <c r="B858" s="22" t="str">
        <f>INDEX('Plant data'!D:D,MATCH($A858,'Plant data'!$A:$A,0))</f>
        <v>Mesaieed Industrial City</v>
      </c>
      <c r="C858" s="22" t="str">
        <f>INDEX('Plant data'!E:E,MATCH($A858,'Plant data'!$A:$A,0))</f>
        <v>Mesaieed</v>
      </c>
      <c r="D858" s="22" t="str">
        <f>INDEX('Plant data'!F:F,MATCH($A858,'Plant data'!$A:$A,0))</f>
        <v>Qatar</v>
      </c>
      <c r="E858" s="22" t="s">
        <v>9730</v>
      </c>
      <c r="F858" s="22" t="s">
        <v>8892</v>
      </c>
      <c r="G858" s="24" t="s">
        <v>3370</v>
      </c>
      <c r="H858" s="22" t="s">
        <v>29</v>
      </c>
      <c r="I858" s="22" t="s">
        <v>30</v>
      </c>
      <c r="J858" s="22" t="s">
        <v>30</v>
      </c>
      <c r="K858" s="22" t="s">
        <v>30</v>
      </c>
      <c r="L858" s="22" t="s">
        <v>30</v>
      </c>
      <c r="M858" s="22" t="s">
        <v>30</v>
      </c>
      <c r="N858" s="22" t="s">
        <v>30</v>
      </c>
      <c r="O858" s="22" t="s">
        <v>30</v>
      </c>
      <c r="P858" s="22">
        <v>858</v>
      </c>
      <c r="Q858" s="22" t="s">
        <v>30</v>
      </c>
      <c r="R858" s="22" t="s">
        <v>2823</v>
      </c>
      <c r="S858" s="14" t="str">
        <f t="shared" si="13"/>
        <v/>
      </c>
    </row>
    <row r="859" spans="1:19" ht="14.5" hidden="1" x14ac:dyDescent="0.35">
      <c r="A859" s="22" t="s">
        <v>3368</v>
      </c>
      <c r="B859" s="22" t="str">
        <f>INDEX('Plant data'!D:D,MATCH($A859,'Plant data'!$A:$A,0))</f>
        <v>Mesaieed Industrial City</v>
      </c>
      <c r="C859" s="22" t="str">
        <f>INDEX('Plant data'!E:E,MATCH($A859,'Plant data'!$A:$A,0))</f>
        <v>Mesaieed</v>
      </c>
      <c r="D859" s="22" t="str">
        <f>INDEX('Plant data'!F:F,MATCH($A859,'Plant data'!$A:$A,0))</f>
        <v>Qatar</v>
      </c>
      <c r="E859" s="22" t="s">
        <v>9731</v>
      </c>
      <c r="F859" s="22" t="s">
        <v>8862</v>
      </c>
      <c r="G859" s="24" t="s">
        <v>3370</v>
      </c>
      <c r="H859" s="22" t="s">
        <v>29</v>
      </c>
      <c r="I859" s="22" t="s">
        <v>30</v>
      </c>
      <c r="J859" s="22" t="s">
        <v>30</v>
      </c>
      <c r="K859" s="22" t="s">
        <v>30</v>
      </c>
      <c r="L859" s="22" t="s">
        <v>30</v>
      </c>
      <c r="M859" s="22" t="s">
        <v>30</v>
      </c>
      <c r="N859" s="22" t="s">
        <v>30</v>
      </c>
      <c r="O859" s="22" t="s">
        <v>30</v>
      </c>
      <c r="P859" s="22">
        <v>858</v>
      </c>
      <c r="Q859" s="22" t="s">
        <v>30</v>
      </c>
      <c r="R859" s="22" t="s">
        <v>2823</v>
      </c>
      <c r="S859" s="14" t="str">
        <f t="shared" si="13"/>
        <v/>
      </c>
    </row>
    <row r="860" spans="1:19" ht="14.5" hidden="1" x14ac:dyDescent="0.35">
      <c r="A860" s="22" t="s">
        <v>3368</v>
      </c>
      <c r="B860" s="22" t="str">
        <f>INDEX('Plant data'!D:D,MATCH($A860,'Plant data'!$A:$A,0))</f>
        <v>Mesaieed Industrial City</v>
      </c>
      <c r="C860" s="22" t="str">
        <f>INDEX('Plant data'!E:E,MATCH($A860,'Plant data'!$A:$A,0))</f>
        <v>Mesaieed</v>
      </c>
      <c r="D860" s="22" t="str">
        <f>INDEX('Plant data'!F:F,MATCH($A860,'Plant data'!$A:$A,0))</f>
        <v>Qatar</v>
      </c>
      <c r="E860" s="22" t="s">
        <v>9732</v>
      </c>
      <c r="F860" s="22" t="s">
        <v>8864</v>
      </c>
      <c r="G860" s="24" t="s">
        <v>3370</v>
      </c>
      <c r="H860" s="22" t="s">
        <v>29</v>
      </c>
      <c r="I860" s="22" t="s">
        <v>30</v>
      </c>
      <c r="J860" s="22" t="s">
        <v>30</v>
      </c>
      <c r="K860" s="22" t="s">
        <v>30</v>
      </c>
      <c r="L860" s="22" t="s">
        <v>30</v>
      </c>
      <c r="M860" s="22" t="s">
        <v>30</v>
      </c>
      <c r="N860" s="22" t="s">
        <v>30</v>
      </c>
      <c r="O860" s="22" t="s">
        <v>30</v>
      </c>
      <c r="P860" s="22">
        <v>858</v>
      </c>
      <c r="Q860" s="22" t="s">
        <v>30</v>
      </c>
      <c r="R860" s="22" t="s">
        <v>2823</v>
      </c>
      <c r="S860" s="14" t="str">
        <f t="shared" si="13"/>
        <v/>
      </c>
    </row>
    <row r="861" spans="1:19" ht="14.5" hidden="1" x14ac:dyDescent="0.35">
      <c r="A861" s="22" t="s">
        <v>2291</v>
      </c>
      <c r="B861" s="22" t="str">
        <f>INDEX('Plant data'!D:D,MATCH($A861,'Plant data'!$A:$A,0))</f>
        <v>Galati</v>
      </c>
      <c r="C861" s="22" t="str">
        <f>INDEX('Plant data'!E:E,MATCH($A861,'Plant data'!$A:$A,0))</f>
        <v>Galați County</v>
      </c>
      <c r="D861" s="22" t="str">
        <f>INDEX('Plant data'!F:F,MATCH($A861,'Plant data'!$A:$A,0))</f>
        <v>Romania</v>
      </c>
      <c r="E861" s="22" t="s">
        <v>9733</v>
      </c>
      <c r="F861" s="22" t="s">
        <v>8855</v>
      </c>
      <c r="G861" s="24" t="s">
        <v>2293</v>
      </c>
      <c r="H861" s="22" t="s">
        <v>313</v>
      </c>
      <c r="I861" s="22">
        <v>2022</v>
      </c>
      <c r="J861" s="22" t="s">
        <v>30</v>
      </c>
      <c r="K861" s="22">
        <v>2030</v>
      </c>
      <c r="L861" s="22"/>
      <c r="M861" s="22" t="s">
        <v>30</v>
      </c>
      <c r="N861" s="22" t="s">
        <v>30</v>
      </c>
      <c r="O861" s="22" t="s">
        <v>30</v>
      </c>
      <c r="P861" s="22">
        <v>1500</v>
      </c>
      <c r="Q861" s="22">
        <v>160</v>
      </c>
      <c r="R861" s="22" t="s">
        <v>2823</v>
      </c>
      <c r="S861" s="14">
        <f t="shared" si="13"/>
        <v>2070</v>
      </c>
    </row>
    <row r="862" spans="1:19" ht="14.5" hidden="1" x14ac:dyDescent="0.35">
      <c r="A862" s="22" t="s">
        <v>2291</v>
      </c>
      <c r="B862" s="22" t="str">
        <f>INDEX('Plant data'!D:D,MATCH($A862,'Plant data'!$A:$A,0))</f>
        <v>Galati</v>
      </c>
      <c r="C862" s="22" t="str">
        <f>INDEX('Plant data'!E:E,MATCH($A862,'Plant data'!$A:$A,0))</f>
        <v>Galați County</v>
      </c>
      <c r="D862" s="22" t="str">
        <f>INDEX('Plant data'!F:F,MATCH($A862,'Plant data'!$A:$A,0))</f>
        <v>Romania</v>
      </c>
      <c r="E862" s="22" t="s">
        <v>9734</v>
      </c>
      <c r="F862" s="22" t="s">
        <v>8871</v>
      </c>
      <c r="G862" s="24" t="s">
        <v>2293</v>
      </c>
      <c r="H862" s="22" t="s">
        <v>313</v>
      </c>
      <c r="I862" s="22">
        <v>2022</v>
      </c>
      <c r="J862" s="22" t="s">
        <v>30</v>
      </c>
      <c r="K862" s="22">
        <v>2030</v>
      </c>
      <c r="L862" s="22"/>
      <c r="M862" s="22" t="s">
        <v>30</v>
      </c>
      <c r="N862" s="22" t="s">
        <v>30</v>
      </c>
      <c r="O862" s="22" t="s">
        <v>30</v>
      </c>
      <c r="P862" s="22">
        <v>1500</v>
      </c>
      <c r="Q862" s="22">
        <v>160</v>
      </c>
      <c r="R862" s="22" t="s">
        <v>2823</v>
      </c>
      <c r="S862" s="14">
        <f t="shared" si="13"/>
        <v>2070</v>
      </c>
    </row>
    <row r="863" spans="1:19" ht="14.5" hidden="1" x14ac:dyDescent="0.35">
      <c r="A863" s="22" t="s">
        <v>2291</v>
      </c>
      <c r="B863" s="22" t="str">
        <f>INDEX('Plant data'!D:D,MATCH($A863,'Plant data'!$A:$A,0))</f>
        <v>Galati</v>
      </c>
      <c r="C863" s="22" t="str">
        <f>INDEX('Plant data'!E:E,MATCH($A863,'Plant data'!$A:$A,0))</f>
        <v>Galați County</v>
      </c>
      <c r="D863" s="22" t="str">
        <f>INDEX('Plant data'!F:F,MATCH($A863,'Plant data'!$A:$A,0))</f>
        <v>Romania</v>
      </c>
      <c r="E863" s="22" t="s">
        <v>9735</v>
      </c>
      <c r="F863" s="22" t="s">
        <v>8941</v>
      </c>
      <c r="G863" s="24" t="s">
        <v>2293</v>
      </c>
      <c r="H863" s="22" t="s">
        <v>313</v>
      </c>
      <c r="I863" s="22">
        <v>2022</v>
      </c>
      <c r="J863" s="22" t="s">
        <v>30</v>
      </c>
      <c r="K863" s="22">
        <v>2030</v>
      </c>
      <c r="L863" s="22"/>
      <c r="M863" s="22" t="s">
        <v>30</v>
      </c>
      <c r="N863" s="22" t="s">
        <v>30</v>
      </c>
      <c r="O863" s="22" t="s">
        <v>30</v>
      </c>
      <c r="P863" s="22">
        <v>1100</v>
      </c>
      <c r="Q863" s="22" t="s">
        <v>30</v>
      </c>
      <c r="R863" s="22" t="s">
        <v>2823</v>
      </c>
      <c r="S863" s="14">
        <f t="shared" si="13"/>
        <v>2070</v>
      </c>
    </row>
    <row r="864" spans="1:19" ht="14.5" hidden="1" x14ac:dyDescent="0.35">
      <c r="A864" s="22" t="s">
        <v>7831</v>
      </c>
      <c r="B864" s="22" t="str">
        <f>INDEX('Plant data'!D:D,MATCH($A864,'Plant data'!$A:$A,0))</f>
        <v>Hunedoara</v>
      </c>
      <c r="C864" s="22" t="str">
        <f>INDEX('Plant data'!E:E,MATCH($A864,'Plant data'!$A:$A,0))</f>
        <v>Hunedoara</v>
      </c>
      <c r="D864" s="22" t="str">
        <f>INDEX('Plant data'!F:F,MATCH($A864,'Plant data'!$A:$A,0))</f>
        <v>Romania</v>
      </c>
      <c r="E864" s="22" t="s">
        <v>9736</v>
      </c>
      <c r="F864" s="22" t="s">
        <v>8855</v>
      </c>
      <c r="G864" s="24" t="s">
        <v>7834</v>
      </c>
      <c r="H864" s="22" t="s">
        <v>29</v>
      </c>
      <c r="I864" s="22" t="s">
        <v>30</v>
      </c>
      <c r="J864" s="22" t="s">
        <v>30</v>
      </c>
      <c r="K864" s="22" t="s">
        <v>30</v>
      </c>
      <c r="L864" s="22" t="s">
        <v>30</v>
      </c>
      <c r="M864" s="22" t="s">
        <v>30</v>
      </c>
      <c r="N864" s="22" t="s">
        <v>30</v>
      </c>
      <c r="O864" s="22" t="s">
        <v>30</v>
      </c>
      <c r="P864" s="22">
        <v>800</v>
      </c>
      <c r="Q864" s="22" t="s">
        <v>30</v>
      </c>
      <c r="R864" s="22" t="s">
        <v>2823</v>
      </c>
      <c r="S864" s="14" t="str">
        <f t="shared" si="13"/>
        <v/>
      </c>
    </row>
    <row r="865" spans="1:19" ht="14.5" hidden="1" x14ac:dyDescent="0.35">
      <c r="A865" s="22" t="s">
        <v>7842</v>
      </c>
      <c r="B865" s="22" t="str">
        <f>INDEX('Plant data'!D:D,MATCH($A865,'Plant data'!$A:$A,0))</f>
        <v>Resita</v>
      </c>
      <c r="C865" s="22" t="str">
        <f>INDEX('Plant data'!E:E,MATCH($A865,'Plant data'!$A:$A,0))</f>
        <v>Caras-Severin</v>
      </c>
      <c r="D865" s="22" t="str">
        <f>INDEX('Plant data'!F:F,MATCH($A865,'Plant data'!$A:$A,0))</f>
        <v>Romania</v>
      </c>
      <c r="E865" s="22" t="s">
        <v>9737</v>
      </c>
      <c r="F865" s="22" t="s">
        <v>8855</v>
      </c>
      <c r="G865" s="24" t="s">
        <v>7845</v>
      </c>
      <c r="H865" s="22" t="s">
        <v>29</v>
      </c>
      <c r="I865" s="22" t="s">
        <v>30</v>
      </c>
      <c r="J865" s="22" t="s">
        <v>30</v>
      </c>
      <c r="K865" s="22">
        <v>2009</v>
      </c>
      <c r="L865" s="22">
        <v>16</v>
      </c>
      <c r="M865" s="22" t="s">
        <v>30</v>
      </c>
      <c r="N865" s="22" t="s">
        <v>30</v>
      </c>
      <c r="O865" s="22" t="s">
        <v>30</v>
      </c>
      <c r="P865" s="22">
        <v>500</v>
      </c>
      <c r="Q865" s="22">
        <v>110</v>
      </c>
      <c r="R865" s="22" t="s">
        <v>2823</v>
      </c>
      <c r="S865" s="14">
        <f t="shared" si="13"/>
        <v>2049</v>
      </c>
    </row>
    <row r="866" spans="1:19" ht="14.5" hidden="1" x14ac:dyDescent="0.35">
      <c r="A866" s="22" t="s">
        <v>7847</v>
      </c>
      <c r="B866" s="22" t="str">
        <f>INDEX('Plant data'!D:D,MATCH($A866,'Plant data'!$A:$A,0))</f>
        <v>Otelu Rosu</v>
      </c>
      <c r="C866" s="22" t="str">
        <f>INDEX('Plant data'!E:E,MATCH($A866,'Plant data'!$A:$A,0))</f>
        <v>Caras-Severin</v>
      </c>
      <c r="D866" s="22" t="str">
        <f>INDEX('Plant data'!F:F,MATCH($A866,'Plant data'!$A:$A,0))</f>
        <v>Romania</v>
      </c>
      <c r="E866" s="22" t="s">
        <v>9738</v>
      </c>
      <c r="F866" s="22" t="s">
        <v>8855</v>
      </c>
      <c r="G866" s="24" t="s">
        <v>7850</v>
      </c>
      <c r="H866" s="22" t="s">
        <v>53</v>
      </c>
      <c r="I866" s="22" t="s">
        <v>30</v>
      </c>
      <c r="J866" s="22" t="s">
        <v>30</v>
      </c>
      <c r="K866" s="22" t="s">
        <v>30</v>
      </c>
      <c r="L866" s="22" t="s">
        <v>30</v>
      </c>
      <c r="M866" s="22" t="s">
        <v>30</v>
      </c>
      <c r="N866" s="22" t="s">
        <v>30</v>
      </c>
      <c r="O866" s="22" t="s">
        <v>30</v>
      </c>
      <c r="P866" s="22">
        <v>850</v>
      </c>
      <c r="Q866" s="22">
        <v>100</v>
      </c>
      <c r="R866" s="22" t="s">
        <v>2823</v>
      </c>
      <c r="S866" s="14" t="str">
        <f t="shared" si="13"/>
        <v/>
      </c>
    </row>
    <row r="867" spans="1:19" ht="14.5" hidden="1" x14ac:dyDescent="0.35">
      <c r="A867" s="22" t="s">
        <v>8003</v>
      </c>
      <c r="B867" s="22" t="str">
        <f>INDEX('Plant data'!D:D,MATCH($A867,'Plant data'!$A:$A,0))</f>
        <v>Sremska Mitrovica</v>
      </c>
      <c r="C867" s="22" t="str">
        <f>INDEX('Plant data'!E:E,MATCH($A867,'Plant data'!$A:$A,0))</f>
        <v>Vojvodina</v>
      </c>
      <c r="D867" s="22" t="str">
        <f>INDEX('Plant data'!F:F,MATCH($A867,'Plant data'!$A:$A,0))</f>
        <v>Serbia</v>
      </c>
      <c r="E867" s="22" t="s">
        <v>9739</v>
      </c>
      <c r="F867" s="22" t="s">
        <v>8855</v>
      </c>
      <c r="G867" s="24" t="s">
        <v>8006</v>
      </c>
      <c r="H867" s="22" t="s">
        <v>29</v>
      </c>
      <c r="I867" s="22" t="s">
        <v>30</v>
      </c>
      <c r="J867" s="22" t="s">
        <v>30</v>
      </c>
      <c r="K867" s="22">
        <v>2008</v>
      </c>
      <c r="L867" s="22">
        <v>17</v>
      </c>
      <c r="M867" s="22" t="s">
        <v>30</v>
      </c>
      <c r="N867" s="22" t="s">
        <v>30</v>
      </c>
      <c r="O867" s="22" t="s">
        <v>30</v>
      </c>
      <c r="P867" s="22">
        <v>500</v>
      </c>
      <c r="Q867" s="22">
        <v>65</v>
      </c>
      <c r="R867" s="22" t="s">
        <v>2823</v>
      </c>
      <c r="S867" s="14">
        <f t="shared" si="13"/>
        <v>2048</v>
      </c>
    </row>
    <row r="868" spans="1:19" ht="14.5" hidden="1" x14ac:dyDescent="0.35">
      <c r="A868" s="22" t="s">
        <v>7860</v>
      </c>
      <c r="B868" s="22" t="str">
        <f>INDEX('Plant data'!D:D,MATCH($A868,'Plant data'!$A:$A,0))</f>
        <v>Abinsk</v>
      </c>
      <c r="C868" s="22" t="str">
        <f>INDEX('Plant data'!E:E,MATCH($A868,'Plant data'!$A:$A,0))</f>
        <v>Krasnodar</v>
      </c>
      <c r="D868" s="22" t="str">
        <f>INDEX('Plant data'!F:F,MATCH($A868,'Plant data'!$A:$A,0))</f>
        <v>Russia</v>
      </c>
      <c r="E868" s="22" t="s">
        <v>9740</v>
      </c>
      <c r="F868" s="22" t="s">
        <v>8855</v>
      </c>
      <c r="G868" s="24" t="s">
        <v>7863</v>
      </c>
      <c r="H868" s="22" t="s">
        <v>29</v>
      </c>
      <c r="I868" s="22">
        <v>2008</v>
      </c>
      <c r="J868" s="22">
        <v>2014</v>
      </c>
      <c r="K868" s="22" t="s">
        <v>30</v>
      </c>
      <c r="L868" s="22" t="s">
        <v>30</v>
      </c>
      <c r="M868" s="22" t="s">
        <v>30</v>
      </c>
      <c r="N868" s="22" t="s">
        <v>30</v>
      </c>
      <c r="O868" s="22" t="s">
        <v>30</v>
      </c>
      <c r="P868" s="22">
        <v>1550</v>
      </c>
      <c r="Q868" s="22">
        <v>130</v>
      </c>
      <c r="R868" s="22" t="s">
        <v>2823</v>
      </c>
      <c r="S868" s="14" t="str">
        <f t="shared" si="13"/>
        <v/>
      </c>
    </row>
    <row r="869" spans="1:19" ht="14.5" hidden="1" x14ac:dyDescent="0.35">
      <c r="A869" s="22" t="s">
        <v>3373</v>
      </c>
      <c r="B869" s="22" t="str">
        <f>INDEX('Plant data'!D:D,MATCH($A869,'Plant data'!$A:$A,0))</f>
        <v>Komsomolsk-on-Amur</v>
      </c>
      <c r="C869" s="22" t="str">
        <f>INDEX('Plant data'!E:E,MATCH($A869,'Plant data'!$A:$A,0))</f>
        <v>Khabarovsk</v>
      </c>
      <c r="D869" s="22" t="str">
        <f>INDEX('Plant data'!F:F,MATCH($A869,'Plant data'!$A:$A,0))</f>
        <v>Russia</v>
      </c>
      <c r="E869" s="22" t="s">
        <v>9741</v>
      </c>
      <c r="F869" s="22" t="s">
        <v>8858</v>
      </c>
      <c r="G869" s="24" t="s">
        <v>3375</v>
      </c>
      <c r="H869" s="22" t="s">
        <v>53</v>
      </c>
      <c r="I869" s="22" t="s">
        <v>30</v>
      </c>
      <c r="J869" s="22" t="s">
        <v>30</v>
      </c>
      <c r="K869" s="22" t="s">
        <v>30</v>
      </c>
      <c r="L869" s="22" t="s">
        <v>30</v>
      </c>
      <c r="M869" s="22" t="s">
        <v>30</v>
      </c>
      <c r="N869" s="22" t="s">
        <v>30</v>
      </c>
      <c r="O869" s="22" t="s">
        <v>30</v>
      </c>
      <c r="P869" s="22">
        <v>1000</v>
      </c>
      <c r="Q869" s="22">
        <v>100</v>
      </c>
      <c r="R869" s="22" t="s">
        <v>2823</v>
      </c>
      <c r="S869" s="14" t="str">
        <f t="shared" si="13"/>
        <v/>
      </c>
    </row>
    <row r="870" spans="1:19" ht="14.5" hidden="1" x14ac:dyDescent="0.35">
      <c r="A870" s="22" t="s">
        <v>3373</v>
      </c>
      <c r="B870" s="22" t="str">
        <f>INDEX('Plant data'!D:D,MATCH($A870,'Plant data'!$A:$A,0))</f>
        <v>Komsomolsk-on-Amur</v>
      </c>
      <c r="C870" s="22" t="str">
        <f>INDEX('Plant data'!E:E,MATCH($A870,'Plant data'!$A:$A,0))</f>
        <v>Khabarovsk</v>
      </c>
      <c r="D870" s="22" t="str">
        <f>INDEX('Plant data'!F:F,MATCH($A870,'Plant data'!$A:$A,0))</f>
        <v>Russia</v>
      </c>
      <c r="E870" s="22" t="s">
        <v>9742</v>
      </c>
      <c r="F870" s="22" t="s">
        <v>8860</v>
      </c>
      <c r="G870" s="24" t="s">
        <v>3375</v>
      </c>
      <c r="H870" s="22" t="s">
        <v>29</v>
      </c>
      <c r="I870" s="22" t="s">
        <v>30</v>
      </c>
      <c r="J870" s="22" t="s">
        <v>30</v>
      </c>
      <c r="K870" s="22" t="s">
        <v>30</v>
      </c>
      <c r="L870" s="22" t="s">
        <v>30</v>
      </c>
      <c r="M870" s="22" t="s">
        <v>30</v>
      </c>
      <c r="N870" s="22" t="s">
        <v>30</v>
      </c>
      <c r="O870" s="22" t="s">
        <v>30</v>
      </c>
      <c r="P870" s="22">
        <v>1150</v>
      </c>
      <c r="Q870" s="22">
        <v>125</v>
      </c>
      <c r="R870" s="22" t="s">
        <v>2823</v>
      </c>
      <c r="S870" s="14" t="str">
        <f t="shared" si="13"/>
        <v/>
      </c>
    </row>
    <row r="871" spans="1:19" ht="14.5" hidden="1" x14ac:dyDescent="0.35">
      <c r="A871" s="22" t="s">
        <v>3373</v>
      </c>
      <c r="B871" s="22" t="str">
        <f>INDEX('Plant data'!D:D,MATCH($A871,'Plant data'!$A:$A,0))</f>
        <v>Komsomolsk-on-Amur</v>
      </c>
      <c r="C871" s="22" t="str">
        <f>INDEX('Plant data'!E:E,MATCH($A871,'Plant data'!$A:$A,0))</f>
        <v>Khabarovsk</v>
      </c>
      <c r="D871" s="22" t="str">
        <f>INDEX('Plant data'!F:F,MATCH($A871,'Plant data'!$A:$A,0))</f>
        <v>Russia</v>
      </c>
      <c r="E871" s="22" t="s">
        <v>9743</v>
      </c>
      <c r="F871" s="22" t="s">
        <v>8855</v>
      </c>
      <c r="G871" s="24" t="s">
        <v>3375</v>
      </c>
      <c r="H871" s="22" t="s">
        <v>64</v>
      </c>
      <c r="I871" s="22">
        <v>2019</v>
      </c>
      <c r="J871" s="22" t="s">
        <v>30</v>
      </c>
      <c r="K871" s="22" t="s">
        <v>30</v>
      </c>
      <c r="L871" s="22" t="s">
        <v>30</v>
      </c>
      <c r="M871" s="22" t="s">
        <v>30</v>
      </c>
      <c r="N871" s="22" t="s">
        <v>30</v>
      </c>
      <c r="O871" s="22" t="s">
        <v>30</v>
      </c>
      <c r="P871" s="22">
        <v>850</v>
      </c>
      <c r="Q871" s="22" t="s">
        <v>30</v>
      </c>
      <c r="R871" s="22" t="s">
        <v>30</v>
      </c>
      <c r="S871" s="14" t="str">
        <f t="shared" si="13"/>
        <v/>
      </c>
    </row>
    <row r="872" spans="1:19" ht="14.5" hidden="1" x14ac:dyDescent="0.35">
      <c r="A872" s="22" t="s">
        <v>7919</v>
      </c>
      <c r="B872" s="22" t="str">
        <f>INDEX('Plant data'!D:D,MATCH($A872,'Plant data'!$A:$A,0))</f>
        <v>Pervouralsk</v>
      </c>
      <c r="C872" s="22" t="str">
        <f>INDEX('Plant data'!E:E,MATCH($A872,'Plant data'!$A:$A,0))</f>
        <v>Sverdlovsk</v>
      </c>
      <c r="D872" s="22" t="str">
        <f>INDEX('Plant data'!F:F,MATCH($A872,'Plant data'!$A:$A,0))</f>
        <v>Russia</v>
      </c>
      <c r="E872" s="22" t="s">
        <v>9744</v>
      </c>
      <c r="F872" s="22" t="s">
        <v>8855</v>
      </c>
      <c r="G872" s="24" t="s">
        <v>7922</v>
      </c>
      <c r="H872" s="22" t="s">
        <v>29</v>
      </c>
      <c r="I872" s="22" t="s">
        <v>30</v>
      </c>
      <c r="J872" s="22">
        <v>2007</v>
      </c>
      <c r="K872" s="22">
        <v>2010</v>
      </c>
      <c r="L872" s="22">
        <v>15</v>
      </c>
      <c r="M872" s="22" t="s">
        <v>30</v>
      </c>
      <c r="N872" s="22" t="s">
        <v>30</v>
      </c>
      <c r="O872" s="22" t="s">
        <v>30</v>
      </c>
      <c r="P872" s="22">
        <v>950</v>
      </c>
      <c r="Q872" s="22">
        <v>125</v>
      </c>
      <c r="R872" s="22" t="s">
        <v>2823</v>
      </c>
      <c r="S872" s="14">
        <f t="shared" si="13"/>
        <v>2050</v>
      </c>
    </row>
    <row r="873" spans="1:19" ht="14.5" hidden="1" x14ac:dyDescent="0.35">
      <c r="A873" s="22" t="s">
        <v>2298</v>
      </c>
      <c r="B873" s="22" t="str">
        <f>INDEX('Plant data'!D:D,MATCH($A873,'Plant data'!$A:$A,0))</f>
        <v>Chelyabinsk</v>
      </c>
      <c r="C873" s="22" t="str">
        <f>INDEX('Plant data'!E:E,MATCH($A873,'Plant data'!$A:$A,0))</f>
        <v>Chelyabinsk</v>
      </c>
      <c r="D873" s="22" t="str">
        <f>INDEX('Plant data'!F:F,MATCH($A873,'Plant data'!$A:$A,0))</f>
        <v>Russia</v>
      </c>
      <c r="E873" s="22" t="s">
        <v>9745</v>
      </c>
      <c r="F873" s="22" t="s">
        <v>8860</v>
      </c>
      <c r="G873" s="24" t="s">
        <v>2300</v>
      </c>
      <c r="H873" s="22" t="s">
        <v>29</v>
      </c>
      <c r="I873" s="22" t="s">
        <v>30</v>
      </c>
      <c r="J873" s="22" t="s">
        <v>30</v>
      </c>
      <c r="K873" s="22" t="s">
        <v>30</v>
      </c>
      <c r="L873" s="22" t="s">
        <v>30</v>
      </c>
      <c r="M873" s="22" t="s">
        <v>30</v>
      </c>
      <c r="N873" s="22" t="s">
        <v>30</v>
      </c>
      <c r="O873" s="22" t="s">
        <v>30</v>
      </c>
      <c r="P873" s="22">
        <v>800</v>
      </c>
      <c r="Q873" s="22">
        <v>100</v>
      </c>
      <c r="R873" s="22" t="s">
        <v>31</v>
      </c>
      <c r="S873" s="14" t="str">
        <f t="shared" si="13"/>
        <v/>
      </c>
    </row>
    <row r="874" spans="1:19" ht="14.5" hidden="1" x14ac:dyDescent="0.35">
      <c r="A874" s="22" t="s">
        <v>2298</v>
      </c>
      <c r="B874" s="22" t="str">
        <f>INDEX('Plant data'!D:D,MATCH($A874,'Plant data'!$A:$A,0))</f>
        <v>Chelyabinsk</v>
      </c>
      <c r="C874" s="22" t="str">
        <f>INDEX('Plant data'!E:E,MATCH($A874,'Plant data'!$A:$A,0))</f>
        <v>Chelyabinsk</v>
      </c>
      <c r="D874" s="22" t="str">
        <f>INDEX('Plant data'!F:F,MATCH($A874,'Plant data'!$A:$A,0))</f>
        <v>Russia</v>
      </c>
      <c r="E874" s="22" t="s">
        <v>9746</v>
      </c>
      <c r="F874" s="22" t="s">
        <v>8866</v>
      </c>
      <c r="G874" s="24" t="s">
        <v>2300</v>
      </c>
      <c r="H874" s="22" t="s">
        <v>29</v>
      </c>
      <c r="I874" s="22" t="s">
        <v>30</v>
      </c>
      <c r="J874" s="22" t="s">
        <v>30</v>
      </c>
      <c r="K874" s="22" t="s">
        <v>30</v>
      </c>
      <c r="L874" s="22" t="s">
        <v>30</v>
      </c>
      <c r="M874" s="22" t="s">
        <v>30</v>
      </c>
      <c r="N874" s="22" t="s">
        <v>30</v>
      </c>
      <c r="O874" s="22" t="s">
        <v>30</v>
      </c>
      <c r="P874" s="22">
        <v>1000</v>
      </c>
      <c r="Q874" s="22">
        <v>100</v>
      </c>
      <c r="R874" s="22" t="s">
        <v>31</v>
      </c>
      <c r="S874" s="14" t="str">
        <f t="shared" si="13"/>
        <v/>
      </c>
    </row>
    <row r="875" spans="1:19" ht="14.5" hidden="1" x14ac:dyDescent="0.35">
      <c r="A875" s="22" t="s">
        <v>2308</v>
      </c>
      <c r="B875" s="22" t="str">
        <f>INDEX('Plant data'!D:D,MATCH($A875,'Plant data'!$A:$A,0))</f>
        <v>Magnitogorsk</v>
      </c>
      <c r="C875" s="22" t="str">
        <f>INDEX('Plant data'!E:E,MATCH($A875,'Plant data'!$A:$A,0))</f>
        <v>Chelyabinsk</v>
      </c>
      <c r="D875" s="22" t="str">
        <f>INDEX('Plant data'!F:F,MATCH($A875,'Plant data'!$A:$A,0))</f>
        <v>Russia</v>
      </c>
      <c r="E875" s="22" t="s">
        <v>9747</v>
      </c>
      <c r="F875" s="22" t="s">
        <v>8855</v>
      </c>
      <c r="G875" s="24" t="s">
        <v>2310</v>
      </c>
      <c r="H875" s="22" t="s">
        <v>29</v>
      </c>
      <c r="I875" s="22" t="s">
        <v>30</v>
      </c>
      <c r="J875" s="22" t="s">
        <v>30</v>
      </c>
      <c r="K875" s="22">
        <v>2006</v>
      </c>
      <c r="L875" s="22">
        <v>19</v>
      </c>
      <c r="M875" s="22" t="s">
        <v>30</v>
      </c>
      <c r="N875" s="22" t="s">
        <v>30</v>
      </c>
      <c r="O875" s="22" t="s">
        <v>30</v>
      </c>
      <c r="P875" s="22">
        <v>2000</v>
      </c>
      <c r="Q875" s="22">
        <v>180</v>
      </c>
      <c r="R875" s="22" t="s">
        <v>2823</v>
      </c>
      <c r="S875" s="14">
        <f t="shared" si="13"/>
        <v>2046</v>
      </c>
    </row>
    <row r="876" spans="1:19" ht="14.5" hidden="1" x14ac:dyDescent="0.35">
      <c r="A876" s="22" t="s">
        <v>2308</v>
      </c>
      <c r="B876" s="22" t="str">
        <f>INDEX('Plant data'!D:D,MATCH($A876,'Plant data'!$A:$A,0))</f>
        <v>Magnitogorsk</v>
      </c>
      <c r="C876" s="22" t="str">
        <f>INDEX('Plant data'!E:E,MATCH($A876,'Plant data'!$A:$A,0))</f>
        <v>Chelyabinsk</v>
      </c>
      <c r="D876" s="22" t="str">
        <f>INDEX('Plant data'!F:F,MATCH($A876,'Plant data'!$A:$A,0))</f>
        <v>Russia</v>
      </c>
      <c r="E876" s="22" t="s">
        <v>9748</v>
      </c>
      <c r="F876" s="22" t="s">
        <v>8871</v>
      </c>
      <c r="G876" s="24" t="s">
        <v>2310</v>
      </c>
      <c r="H876" s="22" t="s">
        <v>29</v>
      </c>
      <c r="I876" s="22" t="s">
        <v>30</v>
      </c>
      <c r="J876" s="22" t="s">
        <v>30</v>
      </c>
      <c r="K876" s="22">
        <v>2006</v>
      </c>
      <c r="L876" s="22">
        <v>19</v>
      </c>
      <c r="M876" s="22" t="s">
        <v>30</v>
      </c>
      <c r="N876" s="22" t="s">
        <v>30</v>
      </c>
      <c r="O876" s="22" t="s">
        <v>30</v>
      </c>
      <c r="P876" s="22">
        <v>2000</v>
      </c>
      <c r="Q876" s="22">
        <v>180</v>
      </c>
      <c r="R876" s="22" t="s">
        <v>2823</v>
      </c>
      <c r="S876" s="14">
        <f t="shared" si="13"/>
        <v>2046</v>
      </c>
    </row>
    <row r="877" spans="1:19" ht="14.5" hidden="1" x14ac:dyDescent="0.35">
      <c r="A877" s="22" t="s">
        <v>7924</v>
      </c>
      <c r="B877" s="22" t="str">
        <f>INDEX('Plant data'!D:D,MATCH($A877,'Plant data'!$A:$A,0))</f>
        <v>Vorsino village</v>
      </c>
      <c r="C877" s="22" t="str">
        <f>INDEX('Plant data'!E:E,MATCH($A877,'Plant data'!$A:$A,0))</f>
        <v>Kaluga</v>
      </c>
      <c r="D877" s="22" t="str">
        <f>INDEX('Plant data'!F:F,MATCH($A877,'Plant data'!$A:$A,0))</f>
        <v>Russia</v>
      </c>
      <c r="E877" s="22" t="s">
        <v>9749</v>
      </c>
      <c r="F877" s="22" t="s">
        <v>8858</v>
      </c>
      <c r="G877" s="24" t="s">
        <v>7926</v>
      </c>
      <c r="H877" s="22" t="s">
        <v>29</v>
      </c>
      <c r="I877" s="22" t="s">
        <v>30</v>
      </c>
      <c r="J877" s="22" t="s">
        <v>30</v>
      </c>
      <c r="K877" s="22" t="s">
        <v>30</v>
      </c>
      <c r="L877" s="22" t="s">
        <v>30</v>
      </c>
      <c r="M877" s="22" t="s">
        <v>30</v>
      </c>
      <c r="N877" s="22" t="s">
        <v>30</v>
      </c>
      <c r="O877" s="22" t="s">
        <v>30</v>
      </c>
      <c r="P877" s="22">
        <v>1500</v>
      </c>
      <c r="Q877" s="22">
        <v>120</v>
      </c>
      <c r="R877" s="22" t="s">
        <v>2823</v>
      </c>
      <c r="S877" s="14" t="str">
        <f t="shared" si="13"/>
        <v/>
      </c>
    </row>
    <row r="878" spans="1:19" ht="14.5" hidden="1" x14ac:dyDescent="0.35">
      <c r="A878" s="22" t="s">
        <v>7927</v>
      </c>
      <c r="B878" s="22" t="str">
        <f>INDEX('Plant data'!D:D,MATCH($A878,'Plant data'!$A:$A,0))</f>
        <v>Revda</v>
      </c>
      <c r="C878" s="22" t="str">
        <f>INDEX('Plant data'!E:E,MATCH($A878,'Plant data'!$A:$A,0))</f>
        <v>Sverdlovsk</v>
      </c>
      <c r="D878" s="22" t="str">
        <f>INDEX('Plant data'!F:F,MATCH($A878,'Plant data'!$A:$A,0))</f>
        <v>Russia</v>
      </c>
      <c r="E878" s="22" t="s">
        <v>9750</v>
      </c>
      <c r="F878" s="22" t="s">
        <v>8858</v>
      </c>
      <c r="G878" s="24" t="s">
        <v>7929</v>
      </c>
      <c r="H878" s="22" t="s">
        <v>29</v>
      </c>
      <c r="I878" s="22" t="s">
        <v>30</v>
      </c>
      <c r="J878" s="22" t="s">
        <v>30</v>
      </c>
      <c r="K878" s="22">
        <v>2005</v>
      </c>
      <c r="L878" s="22">
        <v>20</v>
      </c>
      <c r="M878" s="22" t="s">
        <v>30</v>
      </c>
      <c r="N878" s="22" t="s">
        <v>30</v>
      </c>
      <c r="O878" s="22" t="s">
        <v>30</v>
      </c>
      <c r="P878" s="22">
        <v>1000</v>
      </c>
      <c r="Q878" s="22" t="s">
        <v>30</v>
      </c>
      <c r="R878" s="22" t="s">
        <v>2823</v>
      </c>
      <c r="S878" s="14">
        <f t="shared" si="13"/>
        <v>2045</v>
      </c>
    </row>
    <row r="879" spans="1:19" ht="14.5" hidden="1" x14ac:dyDescent="0.35">
      <c r="A879" s="22" t="s">
        <v>7927</v>
      </c>
      <c r="B879" s="22" t="str">
        <f>INDEX('Plant data'!D:D,MATCH($A879,'Plant data'!$A:$A,0))</f>
        <v>Revda</v>
      </c>
      <c r="C879" s="22" t="str">
        <f>INDEX('Plant data'!E:E,MATCH($A879,'Plant data'!$A:$A,0))</f>
        <v>Sverdlovsk</v>
      </c>
      <c r="D879" s="22" t="str">
        <f>INDEX('Plant data'!F:F,MATCH($A879,'Plant data'!$A:$A,0))</f>
        <v>Russia</v>
      </c>
      <c r="E879" s="22" t="s">
        <v>9751</v>
      </c>
      <c r="F879" s="22" t="s">
        <v>8860</v>
      </c>
      <c r="G879" s="24" t="s">
        <v>7929</v>
      </c>
      <c r="H879" s="22" t="s">
        <v>29</v>
      </c>
      <c r="I879" s="22" t="s">
        <v>30</v>
      </c>
      <c r="J879" s="22" t="s">
        <v>30</v>
      </c>
      <c r="K879" s="22">
        <v>2006</v>
      </c>
      <c r="L879" s="22">
        <v>19</v>
      </c>
      <c r="M879" s="22" t="s">
        <v>30</v>
      </c>
      <c r="N879" s="22" t="s">
        <v>30</v>
      </c>
      <c r="O879" s="22" t="s">
        <v>30</v>
      </c>
      <c r="P879" s="22">
        <v>1000</v>
      </c>
      <c r="Q879" s="22" t="s">
        <v>30</v>
      </c>
      <c r="R879" s="22" t="s">
        <v>2823</v>
      </c>
      <c r="S879" s="14">
        <f t="shared" si="13"/>
        <v>2046</v>
      </c>
    </row>
    <row r="880" spans="1:19" ht="14.5" hidden="1" x14ac:dyDescent="0.35">
      <c r="A880" s="22" t="s">
        <v>3376</v>
      </c>
      <c r="B880" s="22" t="str">
        <f>INDEX('Plant data'!D:D,MATCH($A880,'Plant data'!$A:$A,0))</f>
        <v>Stary Oskol</v>
      </c>
      <c r="C880" s="22" t="str">
        <f>INDEX('Plant data'!E:E,MATCH($A880,'Plant data'!$A:$A,0))</f>
        <v>Belgorod</v>
      </c>
      <c r="D880" s="22" t="str">
        <f>INDEX('Plant data'!F:F,MATCH($A880,'Plant data'!$A:$A,0))</f>
        <v>Russia</v>
      </c>
      <c r="E880" s="22" t="s">
        <v>9752</v>
      </c>
      <c r="F880" s="22" t="s">
        <v>8858</v>
      </c>
      <c r="G880" s="24" t="s">
        <v>3378</v>
      </c>
      <c r="H880" s="22" t="s">
        <v>29</v>
      </c>
      <c r="I880" s="22" t="s">
        <v>30</v>
      </c>
      <c r="J880" s="22" t="s">
        <v>30</v>
      </c>
      <c r="K880" s="22">
        <v>1984</v>
      </c>
      <c r="L880" s="22">
        <v>41</v>
      </c>
      <c r="M880" s="22" t="s">
        <v>30</v>
      </c>
      <c r="N880" s="22" t="s">
        <v>30</v>
      </c>
      <c r="O880" s="22" t="s">
        <v>30</v>
      </c>
      <c r="P880" s="22">
        <v>875</v>
      </c>
      <c r="Q880" s="22">
        <v>150</v>
      </c>
      <c r="R880" s="22" t="s">
        <v>2823</v>
      </c>
      <c r="S880" s="14">
        <f t="shared" si="13"/>
        <v>2024</v>
      </c>
    </row>
    <row r="881" spans="1:19" ht="14.5" hidden="1" x14ac:dyDescent="0.35">
      <c r="A881" s="22" t="s">
        <v>3376</v>
      </c>
      <c r="B881" s="22" t="str">
        <f>INDEX('Plant data'!D:D,MATCH($A881,'Plant data'!$A:$A,0))</f>
        <v>Stary Oskol</v>
      </c>
      <c r="C881" s="22" t="str">
        <f>INDEX('Plant data'!E:E,MATCH($A881,'Plant data'!$A:$A,0))</f>
        <v>Belgorod</v>
      </c>
      <c r="D881" s="22" t="str">
        <f>INDEX('Plant data'!F:F,MATCH($A881,'Plant data'!$A:$A,0))</f>
        <v>Russia</v>
      </c>
      <c r="E881" s="22" t="s">
        <v>9753</v>
      </c>
      <c r="F881" s="22" t="s">
        <v>8860</v>
      </c>
      <c r="G881" s="24" t="s">
        <v>3378</v>
      </c>
      <c r="H881" s="22" t="s">
        <v>29</v>
      </c>
      <c r="I881" s="22" t="s">
        <v>30</v>
      </c>
      <c r="J881" s="22" t="s">
        <v>30</v>
      </c>
      <c r="K881" s="22" t="s">
        <v>30</v>
      </c>
      <c r="L881" s="22" t="s">
        <v>30</v>
      </c>
      <c r="M881" s="22" t="s">
        <v>30</v>
      </c>
      <c r="N881" s="22" t="s">
        <v>30</v>
      </c>
      <c r="O881" s="22" t="s">
        <v>30</v>
      </c>
      <c r="P881" s="22">
        <v>875</v>
      </c>
      <c r="Q881" s="22">
        <v>150</v>
      </c>
      <c r="R881" s="22" t="s">
        <v>2823</v>
      </c>
      <c r="S881" s="14" t="str">
        <f t="shared" si="13"/>
        <v/>
      </c>
    </row>
    <row r="882" spans="1:19" ht="14.5" hidden="1" x14ac:dyDescent="0.35">
      <c r="A882" s="22" t="s">
        <v>3376</v>
      </c>
      <c r="B882" s="22" t="str">
        <f>INDEX('Plant data'!D:D,MATCH($A882,'Plant data'!$A:$A,0))</f>
        <v>Stary Oskol</v>
      </c>
      <c r="C882" s="22" t="str">
        <f>INDEX('Plant data'!E:E,MATCH($A882,'Plant data'!$A:$A,0))</f>
        <v>Belgorod</v>
      </c>
      <c r="D882" s="22" t="str">
        <f>INDEX('Plant data'!F:F,MATCH($A882,'Plant data'!$A:$A,0))</f>
        <v>Russia</v>
      </c>
      <c r="E882" s="22" t="s">
        <v>9754</v>
      </c>
      <c r="F882" s="22" t="s">
        <v>8892</v>
      </c>
      <c r="G882" s="24" t="s">
        <v>3378</v>
      </c>
      <c r="H882" s="22" t="s">
        <v>29</v>
      </c>
      <c r="I882" s="22" t="s">
        <v>30</v>
      </c>
      <c r="J882" s="22" t="s">
        <v>30</v>
      </c>
      <c r="K882" s="22" t="s">
        <v>30</v>
      </c>
      <c r="L882" s="22" t="s">
        <v>30</v>
      </c>
      <c r="M882" s="22" t="s">
        <v>30</v>
      </c>
      <c r="N882" s="22" t="s">
        <v>30</v>
      </c>
      <c r="O882" s="22" t="s">
        <v>30</v>
      </c>
      <c r="P882" s="22">
        <v>875</v>
      </c>
      <c r="Q882" s="22">
        <v>150</v>
      </c>
      <c r="R882" s="22" t="s">
        <v>2823</v>
      </c>
      <c r="S882" s="14" t="str">
        <f t="shared" si="13"/>
        <v/>
      </c>
    </row>
    <row r="883" spans="1:19" ht="14.5" hidden="1" x14ac:dyDescent="0.35">
      <c r="A883" s="22" t="s">
        <v>3376</v>
      </c>
      <c r="B883" s="22" t="str">
        <f>INDEX('Plant data'!D:D,MATCH($A883,'Plant data'!$A:$A,0))</f>
        <v>Stary Oskol</v>
      </c>
      <c r="C883" s="22" t="str">
        <f>INDEX('Plant data'!E:E,MATCH($A883,'Plant data'!$A:$A,0))</f>
        <v>Belgorod</v>
      </c>
      <c r="D883" s="22" t="str">
        <f>INDEX('Plant data'!F:F,MATCH($A883,'Plant data'!$A:$A,0))</f>
        <v>Russia</v>
      </c>
      <c r="E883" s="22" t="s">
        <v>9755</v>
      </c>
      <c r="F883" s="22" t="s">
        <v>8862</v>
      </c>
      <c r="G883" s="24" t="s">
        <v>3378</v>
      </c>
      <c r="H883" s="22" t="s">
        <v>29</v>
      </c>
      <c r="I883" s="22" t="s">
        <v>30</v>
      </c>
      <c r="J883" s="22" t="s">
        <v>30</v>
      </c>
      <c r="K883" s="22" t="s">
        <v>30</v>
      </c>
      <c r="L883" s="22" t="s">
        <v>30</v>
      </c>
      <c r="M883" s="22" t="s">
        <v>30</v>
      </c>
      <c r="N883" s="22" t="s">
        <v>30</v>
      </c>
      <c r="O883" s="22" t="s">
        <v>30</v>
      </c>
      <c r="P883" s="22">
        <v>875</v>
      </c>
      <c r="Q883" s="22">
        <v>150</v>
      </c>
      <c r="R883" s="22" t="s">
        <v>2823</v>
      </c>
      <c r="S883" s="14" t="str">
        <f t="shared" si="13"/>
        <v/>
      </c>
    </row>
    <row r="884" spans="1:19" ht="14.5" hidden="1" x14ac:dyDescent="0.35">
      <c r="A884" s="22" t="s">
        <v>3376</v>
      </c>
      <c r="B884" s="22" t="str">
        <f>INDEX('Plant data'!D:D,MATCH($A884,'Plant data'!$A:$A,0))</f>
        <v>Stary Oskol</v>
      </c>
      <c r="C884" s="22" t="str">
        <f>INDEX('Plant data'!E:E,MATCH($A884,'Plant data'!$A:$A,0))</f>
        <v>Belgorod</v>
      </c>
      <c r="D884" s="22" t="str">
        <f>INDEX('Plant data'!F:F,MATCH($A884,'Plant data'!$A:$A,0))</f>
        <v>Russia</v>
      </c>
      <c r="E884" s="22" t="s">
        <v>9756</v>
      </c>
      <c r="F884" s="22" t="s">
        <v>8864</v>
      </c>
      <c r="G884" s="24" t="s">
        <v>3378</v>
      </c>
      <c r="H884" s="22" t="s">
        <v>313</v>
      </c>
      <c r="I884" s="22">
        <v>2021</v>
      </c>
      <c r="J884" s="22" t="s">
        <v>30</v>
      </c>
      <c r="K884" s="22" t="s">
        <v>30</v>
      </c>
      <c r="L884" s="22" t="s">
        <v>30</v>
      </c>
      <c r="M884" s="22" t="s">
        <v>30</v>
      </c>
      <c r="N884" s="22" t="s">
        <v>30</v>
      </c>
      <c r="O884" s="22" t="s">
        <v>30</v>
      </c>
      <c r="P884" s="22">
        <v>1200</v>
      </c>
      <c r="Q884" s="22" t="s">
        <v>30</v>
      </c>
      <c r="R884" s="22" t="s">
        <v>2823</v>
      </c>
      <c r="S884" s="14" t="str">
        <f t="shared" si="13"/>
        <v/>
      </c>
    </row>
    <row r="885" spans="1:19" ht="14.5" hidden="1" x14ac:dyDescent="0.35">
      <c r="A885" s="22" t="s">
        <v>2331</v>
      </c>
      <c r="B885" s="22" t="str">
        <f>INDEX('Plant data'!D:D,MATCH($A885,'Plant data'!$A:$A,0))</f>
        <v>Serov</v>
      </c>
      <c r="C885" s="22" t="str">
        <f>INDEX('Plant data'!E:E,MATCH($A885,'Plant data'!$A:$A,0))</f>
        <v>Sverdlovsk</v>
      </c>
      <c r="D885" s="22" t="str">
        <f>INDEX('Plant data'!F:F,MATCH($A885,'Plant data'!$A:$A,0))</f>
        <v>Russia</v>
      </c>
      <c r="E885" s="22" t="s">
        <v>9757</v>
      </c>
      <c r="F885" s="22" t="s">
        <v>8855</v>
      </c>
      <c r="G885" s="24" t="s">
        <v>2333</v>
      </c>
      <c r="H885" s="22" t="s">
        <v>29</v>
      </c>
      <c r="I885" s="22" t="s">
        <v>30</v>
      </c>
      <c r="J885" s="22" t="s">
        <v>30</v>
      </c>
      <c r="K885" s="22">
        <v>2006</v>
      </c>
      <c r="L885" s="22">
        <v>19</v>
      </c>
      <c r="M885" s="22" t="s">
        <v>30</v>
      </c>
      <c r="N885" s="22" t="s">
        <v>30</v>
      </c>
      <c r="O885" s="22" t="s">
        <v>30</v>
      </c>
      <c r="P885" s="22">
        <v>756</v>
      </c>
      <c r="Q885" s="22">
        <v>80</v>
      </c>
      <c r="R885" s="22" t="s">
        <v>2823</v>
      </c>
      <c r="S885" s="14">
        <f t="shared" si="13"/>
        <v>2046</v>
      </c>
    </row>
    <row r="886" spans="1:19" ht="14.5" hidden="1" x14ac:dyDescent="0.35">
      <c r="A886" s="22" t="s">
        <v>7945</v>
      </c>
      <c r="B886" s="22" t="str">
        <f>INDEX('Plant data'!D:D,MATCH($A886,'Plant data'!$A:$A,0))</f>
        <v>Tyumen</v>
      </c>
      <c r="C886" s="22" t="str">
        <f>INDEX('Plant data'!E:E,MATCH($A886,'Plant data'!$A:$A,0))</f>
        <v>Tyumen</v>
      </c>
      <c r="D886" s="22" t="str">
        <f>INDEX('Plant data'!F:F,MATCH($A886,'Plant data'!$A:$A,0))</f>
        <v>Russia</v>
      </c>
      <c r="E886" s="22" t="s">
        <v>9758</v>
      </c>
      <c r="F886" s="22" t="s">
        <v>8855</v>
      </c>
      <c r="G886" s="24" t="s">
        <v>7947</v>
      </c>
      <c r="H886" s="22" t="s">
        <v>29</v>
      </c>
      <c r="I886" s="22" t="s">
        <v>30</v>
      </c>
      <c r="J886" s="22" t="s">
        <v>30</v>
      </c>
      <c r="K886" s="22">
        <v>2013</v>
      </c>
      <c r="L886" s="22">
        <v>12</v>
      </c>
      <c r="M886" s="22" t="s">
        <v>30</v>
      </c>
      <c r="N886" s="22" t="s">
        <v>30</v>
      </c>
      <c r="O886" s="22" t="s">
        <v>30</v>
      </c>
      <c r="P886" s="22">
        <v>664</v>
      </c>
      <c r="Q886" s="22">
        <v>70</v>
      </c>
      <c r="R886" s="22" t="s">
        <v>2823</v>
      </c>
      <c r="S886" s="14">
        <f t="shared" si="13"/>
        <v>2053</v>
      </c>
    </row>
    <row r="887" spans="1:19" ht="14.5" hidden="1" x14ac:dyDescent="0.35">
      <c r="A887" s="22" t="s">
        <v>7937</v>
      </c>
      <c r="B887" s="22" t="str">
        <f>INDEX('Plant data'!D:D,MATCH($A887,'Plant data'!$A:$A,0))</f>
        <v>Polevskoy</v>
      </c>
      <c r="C887" s="22" t="str">
        <f>INDEX('Plant data'!E:E,MATCH($A887,'Plant data'!$A:$A,0))</f>
        <v>Sverdlovsk</v>
      </c>
      <c r="D887" s="22" t="str">
        <f>INDEX('Plant data'!F:F,MATCH($A887,'Plant data'!$A:$A,0))</f>
        <v>Russia</v>
      </c>
      <c r="E887" s="22" t="s">
        <v>9759</v>
      </c>
      <c r="F887" s="22" t="s">
        <v>8855</v>
      </c>
      <c r="G887" s="24" t="s">
        <v>7940</v>
      </c>
      <c r="H887" s="22" t="s">
        <v>29</v>
      </c>
      <c r="I887" s="22" t="s">
        <v>30</v>
      </c>
      <c r="J887" s="22" t="s">
        <v>30</v>
      </c>
      <c r="K887" s="22">
        <v>2008</v>
      </c>
      <c r="L887" s="22">
        <v>17</v>
      </c>
      <c r="M887" s="22" t="s">
        <v>30</v>
      </c>
      <c r="N887" s="22" t="s">
        <v>30</v>
      </c>
      <c r="O887" s="22" t="s">
        <v>30</v>
      </c>
      <c r="P887" s="22">
        <v>950</v>
      </c>
      <c r="Q887" s="22">
        <v>135</v>
      </c>
      <c r="R887" s="22" t="s">
        <v>2823</v>
      </c>
      <c r="S887" s="14">
        <f t="shared" si="13"/>
        <v>2048</v>
      </c>
    </row>
    <row r="888" spans="1:19" ht="14.5" hidden="1" x14ac:dyDescent="0.35">
      <c r="A888" s="22" t="s">
        <v>7941</v>
      </c>
      <c r="B888" s="22" t="str">
        <f>INDEX('Plant data'!D:D,MATCH($A888,'Plant data'!$A:$A,0))</f>
        <v>Taganrog</v>
      </c>
      <c r="C888" s="22" t="str">
        <f>INDEX('Plant data'!E:E,MATCH($A888,'Plant data'!$A:$A,0))</f>
        <v>Rostov</v>
      </c>
      <c r="D888" s="22" t="str">
        <f>INDEX('Plant data'!F:F,MATCH($A888,'Plant data'!$A:$A,0))</f>
        <v>Russia</v>
      </c>
      <c r="E888" s="22" t="s">
        <v>9760</v>
      </c>
      <c r="F888" s="22" t="s">
        <v>8855</v>
      </c>
      <c r="G888" s="24" t="s">
        <v>7944</v>
      </c>
      <c r="H888" s="22" t="s">
        <v>29</v>
      </c>
      <c r="I888" s="22" t="s">
        <v>30</v>
      </c>
      <c r="J888" s="22" t="s">
        <v>30</v>
      </c>
      <c r="K888" s="22">
        <v>2013</v>
      </c>
      <c r="L888" s="22">
        <v>12</v>
      </c>
      <c r="M888" s="22" t="s">
        <v>30</v>
      </c>
      <c r="N888" s="22" t="s">
        <v>30</v>
      </c>
      <c r="O888" s="22" t="s">
        <v>30</v>
      </c>
      <c r="P888" s="22">
        <v>950</v>
      </c>
      <c r="Q888" s="22">
        <v>150</v>
      </c>
      <c r="R888" s="22" t="s">
        <v>2823</v>
      </c>
      <c r="S888" s="14">
        <f t="shared" si="13"/>
        <v>2053</v>
      </c>
    </row>
    <row r="889" spans="1:19" ht="14.5" hidden="1" x14ac:dyDescent="0.35">
      <c r="A889" s="22" t="s">
        <v>7871</v>
      </c>
      <c r="B889" s="22" t="str">
        <f>INDEX('Plant data'!D:D,MATCH($A889,'Plant data'!$A:$A,0))</f>
        <v>Bykov Otrog</v>
      </c>
      <c r="C889" s="22" t="str">
        <f>INDEX('Plant data'!E:E,MATCH($A889,'Plant data'!$A:$A,0))</f>
        <v>Saratov</v>
      </c>
      <c r="D889" s="22" t="str">
        <f>INDEX('Plant data'!F:F,MATCH($A889,'Plant data'!$A:$A,0))</f>
        <v>Russia</v>
      </c>
      <c r="E889" s="22" t="s">
        <v>9761</v>
      </c>
      <c r="F889" s="22" t="s">
        <v>8855</v>
      </c>
      <c r="G889" s="24" t="s">
        <v>7874</v>
      </c>
      <c r="H889" s="22" t="s">
        <v>29</v>
      </c>
      <c r="I889" s="22" t="s">
        <v>30</v>
      </c>
      <c r="J889" s="22">
        <v>2008</v>
      </c>
      <c r="K889" s="22">
        <v>2013</v>
      </c>
      <c r="L889" s="22">
        <v>12</v>
      </c>
      <c r="M889" s="22" t="s">
        <v>30</v>
      </c>
      <c r="N889" s="22" t="s">
        <v>30</v>
      </c>
      <c r="O889" s="22" t="s">
        <v>30</v>
      </c>
      <c r="P889" s="22">
        <v>1250</v>
      </c>
      <c r="Q889" s="22">
        <v>169</v>
      </c>
      <c r="R889" s="22" t="s">
        <v>2823</v>
      </c>
      <c r="S889" s="14">
        <f t="shared" si="13"/>
        <v>2053</v>
      </c>
    </row>
    <row r="890" spans="1:19" ht="14.5" hidden="1" x14ac:dyDescent="0.35">
      <c r="A890" s="22" t="s">
        <v>7871</v>
      </c>
      <c r="B890" s="22" t="str">
        <f>INDEX('Plant data'!D:D,MATCH($A890,'Plant data'!$A:$A,0))</f>
        <v>Bykov Otrog</v>
      </c>
      <c r="C890" s="22" t="str">
        <f>INDEX('Plant data'!E:E,MATCH($A890,'Plant data'!$A:$A,0))</f>
        <v>Saratov</v>
      </c>
      <c r="D890" s="22" t="str">
        <f>INDEX('Plant data'!F:F,MATCH($A890,'Plant data'!$A:$A,0))</f>
        <v>Russia</v>
      </c>
      <c r="E890" s="22" t="s">
        <v>9762</v>
      </c>
      <c r="F890" s="22" t="s">
        <v>8871</v>
      </c>
      <c r="G890" s="24" t="s">
        <v>7874</v>
      </c>
      <c r="H890" s="22" t="s">
        <v>224</v>
      </c>
      <c r="I890" s="22">
        <v>2021</v>
      </c>
      <c r="J890" s="22" t="s">
        <v>30</v>
      </c>
      <c r="K890" s="22">
        <v>2025</v>
      </c>
      <c r="L890" s="22">
        <v>0</v>
      </c>
      <c r="M890" s="22" t="s">
        <v>30</v>
      </c>
      <c r="N890" s="22" t="s">
        <v>30</v>
      </c>
      <c r="O890" s="22" t="s">
        <v>30</v>
      </c>
      <c r="P890" s="22">
        <v>1500</v>
      </c>
      <c r="Q890" s="22" t="s">
        <v>30</v>
      </c>
      <c r="R890" s="22" t="s">
        <v>2823</v>
      </c>
      <c r="S890" s="14">
        <f t="shared" si="13"/>
        <v>2065</v>
      </c>
    </row>
    <row r="891" spans="1:19" ht="14.5" hidden="1" x14ac:dyDescent="0.35">
      <c r="A891" s="22" t="s">
        <v>2336</v>
      </c>
      <c r="B891" s="22" t="str">
        <f>INDEX('Plant data'!D:D,MATCH($A891,'Plant data'!$A:$A,0))</f>
        <v>Cherepovets</v>
      </c>
      <c r="C891" s="22" t="str">
        <f>INDEX('Plant data'!E:E,MATCH($A891,'Plant data'!$A:$A,0))</f>
        <v>Vologda</v>
      </c>
      <c r="D891" s="22" t="str">
        <f>INDEX('Plant data'!F:F,MATCH($A891,'Plant data'!$A:$A,0))</f>
        <v>Russia</v>
      </c>
      <c r="E891" s="22" t="s">
        <v>9763</v>
      </c>
      <c r="F891" s="22" t="s">
        <v>8858</v>
      </c>
      <c r="G891" s="24" t="s">
        <v>2338</v>
      </c>
      <c r="H891" s="22" t="s">
        <v>29</v>
      </c>
      <c r="I891" s="22" t="s">
        <v>30</v>
      </c>
      <c r="J891" s="22" t="s">
        <v>30</v>
      </c>
      <c r="K891" s="22" t="s">
        <v>30</v>
      </c>
      <c r="L891" s="22" t="s">
        <v>30</v>
      </c>
      <c r="M891" s="22" t="s">
        <v>30</v>
      </c>
      <c r="N891" s="22" t="s">
        <v>30</v>
      </c>
      <c r="O891" s="22" t="s">
        <v>30</v>
      </c>
      <c r="P891" s="22">
        <v>1100</v>
      </c>
      <c r="Q891" s="22">
        <v>120</v>
      </c>
      <c r="R891" s="22" t="s">
        <v>31</v>
      </c>
      <c r="S891" s="14" t="str">
        <f t="shared" si="13"/>
        <v/>
      </c>
    </row>
    <row r="892" spans="1:19" ht="14.5" hidden="1" x14ac:dyDescent="0.35">
      <c r="A892" s="22" t="s">
        <v>2336</v>
      </c>
      <c r="B892" s="22" t="str">
        <f>INDEX('Plant data'!D:D,MATCH($A892,'Plant data'!$A:$A,0))</f>
        <v>Cherepovets</v>
      </c>
      <c r="C892" s="22" t="str">
        <f>INDEX('Plant data'!E:E,MATCH($A892,'Plant data'!$A:$A,0))</f>
        <v>Vologda</v>
      </c>
      <c r="D892" s="22" t="str">
        <f>INDEX('Plant data'!F:F,MATCH($A892,'Plant data'!$A:$A,0))</f>
        <v>Russia</v>
      </c>
      <c r="E892" s="22" t="s">
        <v>9764</v>
      </c>
      <c r="F892" s="22" t="s">
        <v>8860</v>
      </c>
      <c r="G892" s="24" t="s">
        <v>2338</v>
      </c>
      <c r="H892" s="22" t="s">
        <v>29</v>
      </c>
      <c r="I892" s="22" t="s">
        <v>30</v>
      </c>
      <c r="J892" s="22" t="s">
        <v>30</v>
      </c>
      <c r="K892" s="22" t="s">
        <v>30</v>
      </c>
      <c r="L892" s="22" t="s">
        <v>30</v>
      </c>
      <c r="M892" s="22" t="s">
        <v>30</v>
      </c>
      <c r="N892" s="22" t="s">
        <v>30</v>
      </c>
      <c r="O892" s="22" t="s">
        <v>30</v>
      </c>
      <c r="P892" s="22">
        <v>1100</v>
      </c>
      <c r="Q892" s="22">
        <v>120</v>
      </c>
      <c r="R892" s="22" t="s">
        <v>31</v>
      </c>
      <c r="S892" s="14" t="str">
        <f t="shared" si="13"/>
        <v/>
      </c>
    </row>
    <row r="893" spans="1:19" ht="14.5" hidden="1" x14ac:dyDescent="0.35">
      <c r="A893" s="22" t="s">
        <v>2343</v>
      </c>
      <c r="B893" s="22" t="str">
        <f>INDEX('Plant data'!D:D,MATCH($A893,'Plant data'!$A:$A,0))</f>
        <v>Novotroitsk</v>
      </c>
      <c r="C893" s="22" t="str">
        <f>INDEX('Plant data'!E:E,MATCH($A893,'Plant data'!$A:$A,0))</f>
        <v>Orenburg</v>
      </c>
      <c r="D893" s="22" t="str">
        <f>INDEX('Plant data'!F:F,MATCH($A893,'Plant data'!$A:$A,0))</f>
        <v>Russia</v>
      </c>
      <c r="E893" s="22" t="s">
        <v>9765</v>
      </c>
      <c r="F893" s="22" t="s">
        <v>8858</v>
      </c>
      <c r="G893" s="24" t="s">
        <v>2345</v>
      </c>
      <c r="H893" s="22" t="s">
        <v>29</v>
      </c>
      <c r="I893" s="22" t="s">
        <v>30</v>
      </c>
      <c r="J893" s="22" t="s">
        <v>30</v>
      </c>
      <c r="K893" s="22">
        <v>2019</v>
      </c>
      <c r="L893" s="22">
        <v>6</v>
      </c>
      <c r="M893" s="22" t="s">
        <v>30</v>
      </c>
      <c r="N893" s="22" t="s">
        <v>30</v>
      </c>
      <c r="O893" s="22" t="s">
        <v>30</v>
      </c>
      <c r="P893" s="22">
        <v>1025</v>
      </c>
      <c r="Q893" s="22">
        <v>120</v>
      </c>
      <c r="R893" s="22" t="s">
        <v>2823</v>
      </c>
      <c r="S893" s="14">
        <f t="shared" si="13"/>
        <v>2059</v>
      </c>
    </row>
    <row r="894" spans="1:19" ht="14.5" hidden="1" x14ac:dyDescent="0.35">
      <c r="A894" s="22" t="s">
        <v>2343</v>
      </c>
      <c r="B894" s="22" t="str">
        <f>INDEX('Plant data'!D:D,MATCH($A894,'Plant data'!$A:$A,0))</f>
        <v>Novotroitsk</v>
      </c>
      <c r="C894" s="22" t="str">
        <f>INDEX('Plant data'!E:E,MATCH($A894,'Plant data'!$A:$A,0))</f>
        <v>Orenburg</v>
      </c>
      <c r="D894" s="22" t="str">
        <f>INDEX('Plant data'!F:F,MATCH($A894,'Plant data'!$A:$A,0))</f>
        <v>Russia</v>
      </c>
      <c r="E894" s="22" t="s">
        <v>9766</v>
      </c>
      <c r="F894" s="22" t="s">
        <v>8860</v>
      </c>
      <c r="G894" s="24" t="s">
        <v>2345</v>
      </c>
      <c r="H894" s="22" t="s">
        <v>29</v>
      </c>
      <c r="I894" s="22" t="s">
        <v>30</v>
      </c>
      <c r="J894" s="22" t="s">
        <v>30</v>
      </c>
      <c r="K894" s="22">
        <v>2019</v>
      </c>
      <c r="L894" s="22">
        <v>6</v>
      </c>
      <c r="M894" s="22" t="s">
        <v>30</v>
      </c>
      <c r="N894" s="22" t="s">
        <v>30</v>
      </c>
      <c r="O894" s="22" t="s">
        <v>30</v>
      </c>
      <c r="P894" s="22">
        <v>1025</v>
      </c>
      <c r="Q894" s="22">
        <v>120</v>
      </c>
      <c r="R894" s="22" t="s">
        <v>2823</v>
      </c>
      <c r="S894" s="14">
        <f t="shared" si="13"/>
        <v>2059</v>
      </c>
    </row>
    <row r="895" spans="1:19" ht="14.5" hidden="1" x14ac:dyDescent="0.35">
      <c r="A895" s="22" t="s">
        <v>7951</v>
      </c>
      <c r="B895" s="22" t="str">
        <f>INDEX('Plant data'!D:D,MATCH($A895,'Plant data'!$A:$A,0))</f>
        <v>Volgograd</v>
      </c>
      <c r="C895" s="22" t="str">
        <f>INDEX('Plant data'!E:E,MATCH($A895,'Plant data'!$A:$A,0))</f>
        <v>Volgograd</v>
      </c>
      <c r="D895" s="22" t="str">
        <f>INDEX('Plant data'!F:F,MATCH($A895,'Plant data'!$A:$A,0))</f>
        <v>Russia</v>
      </c>
      <c r="E895" s="22" t="s">
        <v>9767</v>
      </c>
      <c r="F895" s="22" t="s">
        <v>8858</v>
      </c>
      <c r="G895" s="24" t="s">
        <v>7954</v>
      </c>
      <c r="H895" s="22" t="s">
        <v>29</v>
      </c>
      <c r="I895" s="22" t="s">
        <v>30</v>
      </c>
      <c r="J895" s="22" t="s">
        <v>30</v>
      </c>
      <c r="K895" s="22" t="s">
        <v>30</v>
      </c>
      <c r="L895" s="22" t="s">
        <v>30</v>
      </c>
      <c r="M895" s="22" t="s">
        <v>30</v>
      </c>
      <c r="N895" s="22" t="s">
        <v>30</v>
      </c>
      <c r="O895" s="22" t="s">
        <v>30</v>
      </c>
      <c r="P895" s="22">
        <v>188</v>
      </c>
      <c r="Q895" s="22">
        <v>130</v>
      </c>
      <c r="R895" s="22" t="s">
        <v>2823</v>
      </c>
      <c r="S895" s="14" t="str">
        <f t="shared" si="13"/>
        <v/>
      </c>
    </row>
    <row r="896" spans="1:19" ht="14.5" hidden="1" x14ac:dyDescent="0.35">
      <c r="A896" s="22" t="s">
        <v>7951</v>
      </c>
      <c r="B896" s="22" t="str">
        <f>INDEX('Plant data'!D:D,MATCH($A896,'Plant data'!$A:$A,0))</f>
        <v>Volgograd</v>
      </c>
      <c r="C896" s="22" t="str">
        <f>INDEX('Plant data'!E:E,MATCH($A896,'Plant data'!$A:$A,0))</f>
        <v>Volgograd</v>
      </c>
      <c r="D896" s="22" t="str">
        <f>INDEX('Plant data'!F:F,MATCH($A896,'Plant data'!$A:$A,0))</f>
        <v>Russia</v>
      </c>
      <c r="E896" s="22" t="s">
        <v>9768</v>
      </c>
      <c r="F896" s="22" t="s">
        <v>8860</v>
      </c>
      <c r="G896" s="24" t="s">
        <v>7954</v>
      </c>
      <c r="H896" s="22" t="s">
        <v>29</v>
      </c>
      <c r="I896" s="22" t="s">
        <v>30</v>
      </c>
      <c r="J896" s="22" t="s">
        <v>30</v>
      </c>
      <c r="K896" s="22" t="s">
        <v>30</v>
      </c>
      <c r="L896" s="22" t="s">
        <v>30</v>
      </c>
      <c r="M896" s="22" t="s">
        <v>30</v>
      </c>
      <c r="N896" s="22" t="s">
        <v>30</v>
      </c>
      <c r="O896" s="22" t="s">
        <v>30</v>
      </c>
      <c r="P896" s="22">
        <v>188</v>
      </c>
      <c r="Q896" s="22">
        <v>130</v>
      </c>
      <c r="R896" s="22" t="s">
        <v>2823</v>
      </c>
      <c r="S896" s="14" t="str">
        <f t="shared" si="13"/>
        <v/>
      </c>
    </row>
    <row r="897" spans="1:19" ht="14.5" hidden="1" x14ac:dyDescent="0.35">
      <c r="A897" s="22" t="s">
        <v>7951</v>
      </c>
      <c r="B897" s="22" t="str">
        <f>INDEX('Plant data'!D:D,MATCH($A897,'Plant data'!$A:$A,0))</f>
        <v>Volgograd</v>
      </c>
      <c r="C897" s="22" t="str">
        <f>INDEX('Plant data'!E:E,MATCH($A897,'Plant data'!$A:$A,0))</f>
        <v>Volgograd</v>
      </c>
      <c r="D897" s="22" t="str">
        <f>INDEX('Plant data'!F:F,MATCH($A897,'Plant data'!$A:$A,0))</f>
        <v>Russia</v>
      </c>
      <c r="E897" s="22" t="s">
        <v>9769</v>
      </c>
      <c r="F897" s="22" t="s">
        <v>8892</v>
      </c>
      <c r="G897" s="24" t="s">
        <v>7954</v>
      </c>
      <c r="H897" s="22" t="s">
        <v>29</v>
      </c>
      <c r="I897" s="22" t="s">
        <v>30</v>
      </c>
      <c r="J897" s="22" t="s">
        <v>30</v>
      </c>
      <c r="K897" s="22" t="s">
        <v>30</v>
      </c>
      <c r="L897" s="22" t="s">
        <v>30</v>
      </c>
      <c r="M897" s="22" t="s">
        <v>30</v>
      </c>
      <c r="N897" s="22" t="s">
        <v>30</v>
      </c>
      <c r="O897" s="22" t="s">
        <v>30</v>
      </c>
      <c r="P897" s="22">
        <v>125</v>
      </c>
      <c r="Q897" s="22" t="s">
        <v>30</v>
      </c>
      <c r="R897" s="22" t="s">
        <v>2823</v>
      </c>
      <c r="S897" s="14" t="str">
        <f t="shared" si="13"/>
        <v/>
      </c>
    </row>
    <row r="898" spans="1:19" ht="14.5" hidden="1" x14ac:dyDescent="0.35">
      <c r="A898" s="22" t="s">
        <v>2349</v>
      </c>
      <c r="B898" s="22" t="str">
        <f>INDEX('Plant data'!D:D,MATCH($A898,'Plant data'!$A:$A,0))</f>
        <v>Novokuznetsk</v>
      </c>
      <c r="C898" s="22" t="str">
        <f>INDEX('Plant data'!E:E,MATCH($A898,'Plant data'!$A:$A,0))</f>
        <v>Kemerovskaya</v>
      </c>
      <c r="D898" s="22" t="str">
        <f>INDEX('Plant data'!F:F,MATCH($A898,'Plant data'!$A:$A,0))</f>
        <v>Russia</v>
      </c>
      <c r="E898" s="22" t="s">
        <v>9770</v>
      </c>
      <c r="F898" s="22" t="s">
        <v>8855</v>
      </c>
      <c r="G898" s="24" t="s">
        <v>2351</v>
      </c>
      <c r="H898" s="22" t="s">
        <v>29</v>
      </c>
      <c r="I898" s="22" t="s">
        <v>30</v>
      </c>
      <c r="J898" s="22" t="s">
        <v>30</v>
      </c>
      <c r="K898" s="22" t="s">
        <v>30</v>
      </c>
      <c r="L898" s="22" t="s">
        <v>30</v>
      </c>
      <c r="M898" s="22" t="s">
        <v>30</v>
      </c>
      <c r="N898" s="22" t="s">
        <v>30</v>
      </c>
      <c r="O898" s="22" t="s">
        <v>30</v>
      </c>
      <c r="P898" s="22">
        <v>1100</v>
      </c>
      <c r="Q898" s="22">
        <v>100</v>
      </c>
      <c r="R898" s="22" t="s">
        <v>2823</v>
      </c>
      <c r="S898" s="14" t="str">
        <f t="shared" si="13"/>
        <v/>
      </c>
    </row>
    <row r="899" spans="1:19" ht="14.5" hidden="1" x14ac:dyDescent="0.35">
      <c r="A899" s="22" t="s">
        <v>2349</v>
      </c>
      <c r="B899" s="22" t="str">
        <f>INDEX('Plant data'!D:D,MATCH($A899,'Plant data'!$A:$A,0))</f>
        <v>Novokuznetsk</v>
      </c>
      <c r="C899" s="22" t="str">
        <f>INDEX('Plant data'!E:E,MATCH($A899,'Plant data'!$A:$A,0))</f>
        <v>Kemerovskaya</v>
      </c>
      <c r="D899" s="22" t="str">
        <f>INDEX('Plant data'!F:F,MATCH($A899,'Plant data'!$A:$A,0))</f>
        <v>Russia</v>
      </c>
      <c r="E899" s="22" t="s">
        <v>9771</v>
      </c>
      <c r="F899" s="22" t="s">
        <v>8871</v>
      </c>
      <c r="G899" s="24" t="s">
        <v>2351</v>
      </c>
      <c r="H899" s="22" t="s">
        <v>29</v>
      </c>
      <c r="I899" s="22" t="s">
        <v>30</v>
      </c>
      <c r="J899" s="22" t="s">
        <v>30</v>
      </c>
      <c r="K899" s="22" t="s">
        <v>30</v>
      </c>
      <c r="L899" s="22" t="s">
        <v>30</v>
      </c>
      <c r="M899" s="22" t="s">
        <v>30</v>
      </c>
      <c r="N899" s="22" t="s">
        <v>30</v>
      </c>
      <c r="O899" s="22" t="s">
        <v>30</v>
      </c>
      <c r="P899" s="22">
        <v>1100</v>
      </c>
      <c r="Q899" s="22">
        <v>100</v>
      </c>
      <c r="R899" s="22" t="s">
        <v>2823</v>
      </c>
      <c r="S899" s="14" t="str">
        <f t="shared" ref="S899:S962" si="14">IFERROR(K899+40,"")</f>
        <v/>
      </c>
    </row>
    <row r="900" spans="1:19" ht="14.5" hidden="1" x14ac:dyDescent="0.35">
      <c r="A900" s="22" t="s">
        <v>7955</v>
      </c>
      <c r="B900" s="22" t="str">
        <f>INDEX('Plant data'!D:D,MATCH($A900,'Plant data'!$A:$A,0))</f>
        <v>Volzhskiy</v>
      </c>
      <c r="C900" s="22" t="str">
        <f>INDEX('Plant data'!E:E,MATCH($A900,'Plant data'!$A:$A,0))</f>
        <v>Volgograd</v>
      </c>
      <c r="D900" s="22" t="str">
        <f>INDEX('Plant data'!F:F,MATCH($A900,'Plant data'!$A:$A,0))</f>
        <v>Russia</v>
      </c>
      <c r="E900" s="22" t="s">
        <v>9772</v>
      </c>
      <c r="F900" s="22" t="s">
        <v>8855</v>
      </c>
      <c r="G900" s="24" t="s">
        <v>7958</v>
      </c>
      <c r="H900" s="22" t="s">
        <v>29</v>
      </c>
      <c r="I900" s="22" t="s">
        <v>30</v>
      </c>
      <c r="J900" s="22" t="s">
        <v>30</v>
      </c>
      <c r="K900" s="22">
        <v>1990</v>
      </c>
      <c r="L900" s="22">
        <v>35</v>
      </c>
      <c r="M900" s="22" t="s">
        <v>30</v>
      </c>
      <c r="N900" s="22" t="s">
        <v>30</v>
      </c>
      <c r="O900" s="22" t="s">
        <v>30</v>
      </c>
      <c r="P900" s="22">
        <v>900</v>
      </c>
      <c r="Q900" s="22">
        <v>150</v>
      </c>
      <c r="R900" s="22" t="s">
        <v>2823</v>
      </c>
      <c r="S900" s="14">
        <f t="shared" si="14"/>
        <v>2030</v>
      </c>
    </row>
    <row r="901" spans="1:19" ht="14.5" hidden="1" x14ac:dyDescent="0.35">
      <c r="A901" s="22" t="s">
        <v>7866</v>
      </c>
      <c r="B901" s="22" t="str">
        <f>INDEX('Plant data'!D:D,MATCH($A901,'Plant data'!$A:$A,0))</f>
        <v>Asha</v>
      </c>
      <c r="C901" s="22" t="str">
        <f>INDEX('Plant data'!E:E,MATCH($A901,'Plant data'!$A:$A,0))</f>
        <v>Chelyabinsk</v>
      </c>
      <c r="D901" s="22" t="str">
        <f>INDEX('Plant data'!F:F,MATCH($A901,'Plant data'!$A:$A,0))</f>
        <v>Russia</v>
      </c>
      <c r="E901" s="22" t="s">
        <v>9773</v>
      </c>
      <c r="F901" s="22" t="s">
        <v>8860</v>
      </c>
      <c r="G901" s="24" t="s">
        <v>7869</v>
      </c>
      <c r="H901" s="22" t="s">
        <v>29</v>
      </c>
      <c r="I901" s="22" t="s">
        <v>30</v>
      </c>
      <c r="J901" s="22" t="s">
        <v>30</v>
      </c>
      <c r="K901" s="22">
        <v>2010</v>
      </c>
      <c r="L901" s="22">
        <v>15</v>
      </c>
      <c r="M901" s="22" t="s">
        <v>30</v>
      </c>
      <c r="N901" s="22" t="s">
        <v>30</v>
      </c>
      <c r="O901" s="22" t="s">
        <v>30</v>
      </c>
      <c r="P901" s="22">
        <v>1000</v>
      </c>
      <c r="Q901" s="22">
        <v>120</v>
      </c>
      <c r="R901" s="22" t="s">
        <v>2823</v>
      </c>
      <c r="S901" s="14">
        <f t="shared" si="14"/>
        <v>2050</v>
      </c>
    </row>
    <row r="902" spans="1:19" ht="14.5" hidden="1" x14ac:dyDescent="0.35">
      <c r="A902" s="22" t="s">
        <v>3398</v>
      </c>
      <c r="B902" s="22" t="str">
        <f>INDEX('Plant data'!D:D,MATCH($A902,'Plant data'!$A:$A,0))</f>
        <v>Vyksa</v>
      </c>
      <c r="C902" s="22" t="str">
        <f>INDEX('Plant data'!E:E,MATCH($A902,'Plant data'!$A:$A,0))</f>
        <v>Nizhny Novgorod</v>
      </c>
      <c r="D902" s="22" t="str">
        <f>INDEX('Plant data'!F:F,MATCH($A902,'Plant data'!$A:$A,0))</f>
        <v>Russia</v>
      </c>
      <c r="E902" s="22" t="s">
        <v>9774</v>
      </c>
      <c r="F902" s="22" t="s">
        <v>8855</v>
      </c>
      <c r="G902" s="24" t="s">
        <v>3400</v>
      </c>
      <c r="H902" s="22" t="s">
        <v>224</v>
      </c>
      <c r="I902" s="22">
        <v>2021</v>
      </c>
      <c r="J902" s="22">
        <v>2022</v>
      </c>
      <c r="K902" s="22">
        <v>2025</v>
      </c>
      <c r="L902" s="22">
        <v>0</v>
      </c>
      <c r="M902" s="22" t="s">
        <v>30</v>
      </c>
      <c r="N902" s="22" t="s">
        <v>30</v>
      </c>
      <c r="O902" s="22" t="s">
        <v>30</v>
      </c>
      <c r="P902" s="22">
        <v>1800</v>
      </c>
      <c r="Q902" s="22">
        <v>180</v>
      </c>
      <c r="R902" s="22" t="s">
        <v>31</v>
      </c>
      <c r="S902" s="14">
        <f t="shared" si="14"/>
        <v>2065</v>
      </c>
    </row>
    <row r="903" spans="1:19" ht="14.5" hidden="1" x14ac:dyDescent="0.35">
      <c r="A903" s="22" t="s">
        <v>7933</v>
      </c>
      <c r="B903" s="22" t="str">
        <f>INDEX('Plant data'!D:D,MATCH($A903,'Plant data'!$A:$A,0))</f>
        <v>Nevinnomyssk</v>
      </c>
      <c r="C903" s="22" t="str">
        <f>INDEX('Plant data'!E:E,MATCH($A903,'Plant data'!$A:$A,0))</f>
        <v>Stavropol Krai</v>
      </c>
      <c r="D903" s="22" t="str">
        <f>INDEX('Plant data'!F:F,MATCH($A903,'Plant data'!$A:$A,0))</f>
        <v>Russia</v>
      </c>
      <c r="E903" s="22" t="s">
        <v>9775</v>
      </c>
      <c r="F903" s="22" t="s">
        <v>8855</v>
      </c>
      <c r="G903" s="24" t="s">
        <v>7936</v>
      </c>
      <c r="H903" s="22" t="s">
        <v>29</v>
      </c>
      <c r="I903" s="22" t="s">
        <v>30</v>
      </c>
      <c r="J903" s="22" t="s">
        <v>30</v>
      </c>
      <c r="K903" s="22">
        <v>2016</v>
      </c>
      <c r="L903" s="22">
        <v>9</v>
      </c>
      <c r="M903" s="22" t="s">
        <v>30</v>
      </c>
      <c r="N903" s="22" t="s">
        <v>30</v>
      </c>
      <c r="O903" s="22" t="s">
        <v>30</v>
      </c>
      <c r="P903" s="22">
        <v>500</v>
      </c>
      <c r="Q903" s="22" t="s">
        <v>30</v>
      </c>
      <c r="R903" s="22" t="s">
        <v>2823</v>
      </c>
      <c r="S903" s="14">
        <f t="shared" si="14"/>
        <v>2056</v>
      </c>
    </row>
    <row r="904" spans="1:19" ht="14.5" hidden="1" x14ac:dyDescent="0.35">
      <c r="A904" s="22" t="s">
        <v>7887</v>
      </c>
      <c r="B904" s="22" t="str">
        <f>INDEX('Plant data'!D:D,MATCH($A904,'Plant data'!$A:$A,0))</f>
        <v>Naberezhnye Chelny</v>
      </c>
      <c r="C904" s="22" t="str">
        <f>INDEX('Plant data'!E:E,MATCH($A904,'Plant data'!$A:$A,0))</f>
        <v>Republic of Tatarstan</v>
      </c>
      <c r="D904" s="22" t="str">
        <f>INDEX('Plant data'!F:F,MATCH($A904,'Plant data'!$A:$A,0))</f>
        <v>Russia</v>
      </c>
      <c r="E904" s="22" t="s">
        <v>9776</v>
      </c>
      <c r="F904" s="22" t="s">
        <v>8855</v>
      </c>
      <c r="G904" s="24" t="s">
        <v>7890</v>
      </c>
      <c r="H904" s="22" t="s">
        <v>29</v>
      </c>
      <c r="I904" s="22" t="s">
        <v>30</v>
      </c>
      <c r="J904" s="22" t="s">
        <v>30</v>
      </c>
      <c r="K904" s="22" t="s">
        <v>30</v>
      </c>
      <c r="L904" s="22" t="s">
        <v>30</v>
      </c>
      <c r="M904" s="22" t="s">
        <v>30</v>
      </c>
      <c r="N904" s="22" t="s">
        <v>30</v>
      </c>
      <c r="O904" s="22" t="s">
        <v>30</v>
      </c>
      <c r="P904" s="22">
        <v>504</v>
      </c>
      <c r="Q904" s="22">
        <v>65</v>
      </c>
      <c r="R904" s="22" t="s">
        <v>2823</v>
      </c>
      <c r="S904" s="14" t="str">
        <f t="shared" si="14"/>
        <v/>
      </c>
    </row>
    <row r="905" spans="1:19" ht="14.5" hidden="1" x14ac:dyDescent="0.35">
      <c r="A905" s="22" t="s">
        <v>7915</v>
      </c>
      <c r="B905" s="22" t="str">
        <f>INDEX('Plant data'!D:D,MATCH($A905,'Plant data'!$A:$A,0))</f>
        <v>Vyksa</v>
      </c>
      <c r="C905" s="22" t="str">
        <f>INDEX('Plant data'!E:E,MATCH($A905,'Plant data'!$A:$A,0))</f>
        <v>Nizhny Novgorod</v>
      </c>
      <c r="D905" s="22" t="str">
        <f>INDEX('Plant data'!F:F,MATCH($A905,'Plant data'!$A:$A,0))</f>
        <v>Russia</v>
      </c>
      <c r="E905" s="22" t="s">
        <v>9777</v>
      </c>
      <c r="F905" s="22" t="s">
        <v>8855</v>
      </c>
      <c r="G905" s="24" t="s">
        <v>7918</v>
      </c>
      <c r="H905" s="22" t="s">
        <v>29</v>
      </c>
      <c r="I905" s="22" t="s">
        <v>30</v>
      </c>
      <c r="J905" s="22" t="s">
        <v>30</v>
      </c>
      <c r="K905" s="22">
        <v>2008</v>
      </c>
      <c r="L905" s="22">
        <v>17</v>
      </c>
      <c r="M905" s="22" t="s">
        <v>30</v>
      </c>
      <c r="N905" s="22" t="s">
        <v>30</v>
      </c>
      <c r="O905" s="22" t="s">
        <v>30</v>
      </c>
      <c r="P905" s="22">
        <v>1400</v>
      </c>
      <c r="Q905" s="22">
        <v>160</v>
      </c>
      <c r="R905" s="22" t="s">
        <v>2823</v>
      </c>
      <c r="S905" s="14">
        <f t="shared" si="14"/>
        <v>2048</v>
      </c>
    </row>
    <row r="906" spans="1:19" ht="14.5" hidden="1" x14ac:dyDescent="0.35">
      <c r="A906" s="22" t="s">
        <v>3405</v>
      </c>
      <c r="B906" s="22" t="str">
        <f>INDEX('Plant data'!D:D,MATCH($A906,'Plant data'!$A:$A,0))</f>
        <v>Shakhty</v>
      </c>
      <c r="C906" s="22" t="str">
        <f>INDEX('Plant data'!E:E,MATCH($A906,'Plant data'!$A:$A,0))</f>
        <v>Rostov</v>
      </c>
      <c r="D906" s="22" t="str">
        <f>INDEX('Plant data'!F:F,MATCH($A906,'Plant data'!$A:$A,0))</f>
        <v>Russia</v>
      </c>
      <c r="E906" s="22" t="s">
        <v>9778</v>
      </c>
      <c r="F906" s="22" t="s">
        <v>8855</v>
      </c>
      <c r="G906" s="24" t="s">
        <v>3407</v>
      </c>
      <c r="H906" s="22" t="s">
        <v>224</v>
      </c>
      <c r="I906" s="22">
        <v>2021</v>
      </c>
      <c r="J906" s="22" t="s">
        <v>30</v>
      </c>
      <c r="K906" s="22" t="s">
        <v>30</v>
      </c>
      <c r="L906" s="22" t="s">
        <v>30</v>
      </c>
      <c r="M906" s="22" t="s">
        <v>30</v>
      </c>
      <c r="N906" s="22" t="s">
        <v>30</v>
      </c>
      <c r="O906" s="22" t="s">
        <v>30</v>
      </c>
      <c r="P906" s="22">
        <v>730</v>
      </c>
      <c r="Q906" s="22" t="s">
        <v>30</v>
      </c>
      <c r="R906" s="22" t="s">
        <v>2823</v>
      </c>
      <c r="S906" s="14" t="str">
        <f t="shared" si="14"/>
        <v/>
      </c>
    </row>
    <row r="907" spans="1:19" ht="14.5" hidden="1" x14ac:dyDescent="0.35">
      <c r="A907" s="22" t="s">
        <v>3408</v>
      </c>
      <c r="B907" s="22" t="str">
        <f>INDEX('Plant data'!D:D,MATCH($A907,'Plant data'!$A:$A,0))</f>
        <v>Al Jubail</v>
      </c>
      <c r="C907" s="22" t="str">
        <f>INDEX('Plant data'!E:E,MATCH($A907,'Plant data'!$A:$A,0))</f>
        <v>Eastern Province</v>
      </c>
      <c r="D907" s="22" t="str">
        <f>INDEX('Plant data'!F:F,MATCH($A907,'Plant data'!$A:$A,0))</f>
        <v>Saudi Arabia</v>
      </c>
      <c r="E907" s="22" t="s">
        <v>9779</v>
      </c>
      <c r="F907" s="22" t="s">
        <v>8858</v>
      </c>
      <c r="G907" s="24" t="s">
        <v>3410</v>
      </c>
      <c r="H907" s="22" t="s">
        <v>29</v>
      </c>
      <c r="I907" s="22" t="s">
        <v>30</v>
      </c>
      <c r="J907" s="22" t="s">
        <v>30</v>
      </c>
      <c r="K907" s="22" t="s">
        <v>30</v>
      </c>
      <c r="L907" s="22" t="s">
        <v>30</v>
      </c>
      <c r="M907" s="22" t="s">
        <v>30</v>
      </c>
      <c r="N907" s="22" t="s">
        <v>30</v>
      </c>
      <c r="O907" s="22" t="s">
        <v>30</v>
      </c>
      <c r="P907" s="22">
        <v>1000</v>
      </c>
      <c r="Q907" s="22" t="s">
        <v>30</v>
      </c>
      <c r="R907" s="22" t="s">
        <v>2823</v>
      </c>
      <c r="S907" s="14" t="str">
        <f t="shared" si="14"/>
        <v/>
      </c>
    </row>
    <row r="908" spans="1:19" ht="14.5" hidden="1" x14ac:dyDescent="0.35">
      <c r="A908" s="22" t="s">
        <v>3408</v>
      </c>
      <c r="B908" s="22" t="str">
        <f>INDEX('Plant data'!D:D,MATCH($A908,'Plant data'!$A:$A,0))</f>
        <v>Al Jubail</v>
      </c>
      <c r="C908" s="22" t="str">
        <f>INDEX('Plant data'!E:E,MATCH($A908,'Plant data'!$A:$A,0))</f>
        <v>Eastern Province</v>
      </c>
      <c r="D908" s="22" t="str">
        <f>INDEX('Plant data'!F:F,MATCH($A908,'Plant data'!$A:$A,0))</f>
        <v>Saudi Arabia</v>
      </c>
      <c r="E908" s="22" t="s">
        <v>9780</v>
      </c>
      <c r="F908" s="22" t="s">
        <v>8860</v>
      </c>
      <c r="G908" s="24" t="s">
        <v>3410</v>
      </c>
      <c r="H908" s="22" t="s">
        <v>29</v>
      </c>
      <c r="I908" s="22" t="s">
        <v>30</v>
      </c>
      <c r="J908" s="22" t="s">
        <v>30</v>
      </c>
      <c r="K908" s="22" t="s">
        <v>30</v>
      </c>
      <c r="L908" s="22" t="s">
        <v>30</v>
      </c>
      <c r="M908" s="22" t="s">
        <v>30</v>
      </c>
      <c r="N908" s="22" t="s">
        <v>30</v>
      </c>
      <c r="O908" s="22" t="s">
        <v>30</v>
      </c>
      <c r="P908" s="22">
        <v>1000</v>
      </c>
      <c r="Q908" s="22" t="s">
        <v>30</v>
      </c>
      <c r="R908" s="22" t="s">
        <v>2823</v>
      </c>
      <c r="S908" s="14" t="str">
        <f t="shared" si="14"/>
        <v/>
      </c>
    </row>
    <row r="909" spans="1:19" ht="14.5" hidden="1" x14ac:dyDescent="0.35">
      <c r="A909" s="22" t="s">
        <v>3408</v>
      </c>
      <c r="B909" s="22" t="str">
        <f>INDEX('Plant data'!D:D,MATCH($A909,'Plant data'!$A:$A,0))</f>
        <v>Al Jubail</v>
      </c>
      <c r="C909" s="22" t="str">
        <f>INDEX('Plant data'!E:E,MATCH($A909,'Plant data'!$A:$A,0))</f>
        <v>Eastern Province</v>
      </c>
      <c r="D909" s="22" t="str">
        <f>INDEX('Plant data'!F:F,MATCH($A909,'Plant data'!$A:$A,0))</f>
        <v>Saudi Arabia</v>
      </c>
      <c r="E909" s="22" t="s">
        <v>9781</v>
      </c>
      <c r="F909" s="22" t="s">
        <v>8892</v>
      </c>
      <c r="G909" s="24" t="s">
        <v>3410</v>
      </c>
      <c r="H909" s="22" t="s">
        <v>29</v>
      </c>
      <c r="I909" s="22" t="s">
        <v>30</v>
      </c>
      <c r="J909" s="22" t="s">
        <v>30</v>
      </c>
      <c r="K909" s="22" t="s">
        <v>30</v>
      </c>
      <c r="L909" s="22" t="s">
        <v>30</v>
      </c>
      <c r="M909" s="22" t="s">
        <v>30</v>
      </c>
      <c r="N909" s="22" t="s">
        <v>30</v>
      </c>
      <c r="O909" s="22" t="s">
        <v>30</v>
      </c>
      <c r="P909" s="22">
        <v>1000</v>
      </c>
      <c r="Q909" s="22" t="s">
        <v>30</v>
      </c>
      <c r="R909" s="22" t="s">
        <v>2823</v>
      </c>
      <c r="S909" s="14" t="str">
        <f t="shared" si="14"/>
        <v/>
      </c>
    </row>
    <row r="910" spans="1:19" ht="14.5" hidden="1" x14ac:dyDescent="0.35">
      <c r="A910" s="22" t="s">
        <v>3408</v>
      </c>
      <c r="B910" s="22" t="str">
        <f>INDEX('Plant data'!D:D,MATCH($A910,'Plant data'!$A:$A,0))</f>
        <v>Al Jubail</v>
      </c>
      <c r="C910" s="22" t="str">
        <f>INDEX('Plant data'!E:E,MATCH($A910,'Plant data'!$A:$A,0))</f>
        <v>Eastern Province</v>
      </c>
      <c r="D910" s="22" t="str">
        <f>INDEX('Plant data'!F:F,MATCH($A910,'Plant data'!$A:$A,0))</f>
        <v>Saudi Arabia</v>
      </c>
      <c r="E910" s="22" t="s">
        <v>9782</v>
      </c>
      <c r="F910" s="22" t="s">
        <v>8862</v>
      </c>
      <c r="G910" s="24" t="s">
        <v>3410</v>
      </c>
      <c r="H910" s="22" t="s">
        <v>29</v>
      </c>
      <c r="I910" s="22" t="s">
        <v>30</v>
      </c>
      <c r="J910" s="22" t="s">
        <v>30</v>
      </c>
      <c r="K910" s="22" t="s">
        <v>30</v>
      </c>
      <c r="L910" s="22" t="s">
        <v>30</v>
      </c>
      <c r="M910" s="22" t="s">
        <v>30</v>
      </c>
      <c r="N910" s="22" t="s">
        <v>30</v>
      </c>
      <c r="O910" s="22" t="s">
        <v>30</v>
      </c>
      <c r="P910" s="22">
        <v>1000</v>
      </c>
      <c r="Q910" s="22" t="s">
        <v>30</v>
      </c>
      <c r="R910" s="22" t="s">
        <v>2823</v>
      </c>
      <c r="S910" s="14" t="str">
        <f t="shared" si="14"/>
        <v/>
      </c>
    </row>
    <row r="911" spans="1:19" ht="14.5" hidden="1" x14ac:dyDescent="0.35">
      <c r="A911" s="22" t="s">
        <v>3408</v>
      </c>
      <c r="B911" s="22" t="str">
        <f>INDEX('Plant data'!D:D,MATCH($A911,'Plant data'!$A:$A,0))</f>
        <v>Al Jubail</v>
      </c>
      <c r="C911" s="22" t="str">
        <f>INDEX('Plant data'!E:E,MATCH($A911,'Plant data'!$A:$A,0))</f>
        <v>Eastern Province</v>
      </c>
      <c r="D911" s="22" t="str">
        <f>INDEX('Plant data'!F:F,MATCH($A911,'Plant data'!$A:$A,0))</f>
        <v>Saudi Arabia</v>
      </c>
      <c r="E911" s="22" t="s">
        <v>9783</v>
      </c>
      <c r="F911" s="22" t="s">
        <v>8864</v>
      </c>
      <c r="G911" s="24" t="s">
        <v>3410</v>
      </c>
      <c r="H911" s="22" t="s">
        <v>29</v>
      </c>
      <c r="I911" s="22" t="s">
        <v>30</v>
      </c>
      <c r="J911" s="22" t="s">
        <v>30</v>
      </c>
      <c r="K911" s="22" t="s">
        <v>30</v>
      </c>
      <c r="L911" s="22" t="s">
        <v>30</v>
      </c>
      <c r="M911" s="22" t="s">
        <v>30</v>
      </c>
      <c r="N911" s="22" t="s">
        <v>30</v>
      </c>
      <c r="O911" s="22" t="s">
        <v>30</v>
      </c>
      <c r="P911" s="22">
        <v>1000</v>
      </c>
      <c r="Q911" s="22" t="s">
        <v>30</v>
      </c>
      <c r="R911" s="22" t="s">
        <v>2823</v>
      </c>
      <c r="S911" s="14" t="str">
        <f t="shared" si="14"/>
        <v/>
      </c>
    </row>
    <row r="912" spans="1:19" ht="14.5" hidden="1" x14ac:dyDescent="0.35">
      <c r="A912" s="22" t="s">
        <v>3408</v>
      </c>
      <c r="B912" s="22" t="str">
        <f>INDEX('Plant data'!D:D,MATCH($A912,'Plant data'!$A:$A,0))</f>
        <v>Al Jubail</v>
      </c>
      <c r="C912" s="22" t="str">
        <f>INDEX('Plant data'!E:E,MATCH($A912,'Plant data'!$A:$A,0))</f>
        <v>Eastern Province</v>
      </c>
      <c r="D912" s="22" t="str">
        <f>INDEX('Plant data'!F:F,MATCH($A912,'Plant data'!$A:$A,0))</f>
        <v>Saudi Arabia</v>
      </c>
      <c r="E912" s="22" t="s">
        <v>9784</v>
      </c>
      <c r="F912" s="22" t="s">
        <v>8866</v>
      </c>
      <c r="G912" s="24" t="s">
        <v>3410</v>
      </c>
      <c r="H912" s="22" t="s">
        <v>29</v>
      </c>
      <c r="I912" s="22" t="s">
        <v>30</v>
      </c>
      <c r="J912" s="22" t="s">
        <v>30</v>
      </c>
      <c r="K912" s="22" t="s">
        <v>30</v>
      </c>
      <c r="L912" s="22" t="s">
        <v>30</v>
      </c>
      <c r="M912" s="22" t="s">
        <v>30</v>
      </c>
      <c r="N912" s="22" t="s">
        <v>30</v>
      </c>
      <c r="O912" s="22" t="s">
        <v>30</v>
      </c>
      <c r="P912" s="22">
        <v>1000</v>
      </c>
      <c r="Q912" s="22" t="s">
        <v>30</v>
      </c>
      <c r="R912" s="22" t="s">
        <v>2823</v>
      </c>
      <c r="S912" s="14" t="str">
        <f t="shared" si="14"/>
        <v/>
      </c>
    </row>
    <row r="913" spans="1:19" ht="14.5" hidden="1" x14ac:dyDescent="0.35">
      <c r="A913" s="22" t="s">
        <v>7993</v>
      </c>
      <c r="B913" s="22" t="str">
        <f>INDEX('Plant data'!D:D,MATCH($A913,'Plant data'!$A:$A,0))</f>
        <v>Jizan</v>
      </c>
      <c r="C913" s="22" t="str">
        <f>INDEX('Plant data'!E:E,MATCH($A913,'Plant data'!$A:$A,0))</f>
        <v>Jizan Region</v>
      </c>
      <c r="D913" s="22" t="str">
        <f>INDEX('Plant data'!F:F,MATCH($A913,'Plant data'!$A:$A,0))</f>
        <v>Saudi Arabia</v>
      </c>
      <c r="E913" s="22" t="s">
        <v>9785</v>
      </c>
      <c r="F913" s="22" t="s">
        <v>8855</v>
      </c>
      <c r="G913" s="24" t="s">
        <v>7996</v>
      </c>
      <c r="H913" s="22" t="s">
        <v>29</v>
      </c>
      <c r="I913" s="22" t="s">
        <v>30</v>
      </c>
      <c r="J913" s="22" t="s">
        <v>30</v>
      </c>
      <c r="K913" s="22" t="s">
        <v>30</v>
      </c>
      <c r="L913" s="22" t="s">
        <v>30</v>
      </c>
      <c r="M913" s="22" t="s">
        <v>30</v>
      </c>
      <c r="N913" s="22" t="s">
        <v>30</v>
      </c>
      <c r="O913" s="22" t="s">
        <v>30</v>
      </c>
      <c r="P913" s="22">
        <v>1200</v>
      </c>
      <c r="Q913" s="22">
        <v>120</v>
      </c>
      <c r="R913" s="22" t="s">
        <v>2823</v>
      </c>
      <c r="S913" s="14" t="str">
        <f t="shared" si="14"/>
        <v/>
      </c>
    </row>
    <row r="914" spans="1:19" ht="14.5" hidden="1" x14ac:dyDescent="0.35">
      <c r="A914" s="22" t="s">
        <v>3416</v>
      </c>
      <c r="B914" s="22" t="str">
        <f>INDEX('Plant data'!D:D,MATCH($A914,'Plant data'!$A:$A,0))</f>
        <v>Dammam</v>
      </c>
      <c r="C914" s="22" t="str">
        <f>INDEX('Plant data'!E:E,MATCH($A914,'Plant data'!$A:$A,0))</f>
        <v>Eastern Province</v>
      </c>
      <c r="D914" s="22" t="str">
        <f>INDEX('Plant data'!F:F,MATCH($A914,'Plant data'!$A:$A,0))</f>
        <v>Saudi Arabia</v>
      </c>
      <c r="E914" s="22" t="s">
        <v>9786</v>
      </c>
      <c r="F914" s="22" t="s">
        <v>8855</v>
      </c>
      <c r="G914" s="24" t="s">
        <v>3418</v>
      </c>
      <c r="H914" s="22" t="s">
        <v>29</v>
      </c>
      <c r="I914" s="22" t="s">
        <v>30</v>
      </c>
      <c r="J914" s="22" t="s">
        <v>30</v>
      </c>
      <c r="K914" s="22" t="s">
        <v>30</v>
      </c>
      <c r="L914" s="22" t="s">
        <v>30</v>
      </c>
      <c r="M914" s="22" t="s">
        <v>30</v>
      </c>
      <c r="N914" s="22" t="s">
        <v>30</v>
      </c>
      <c r="O914" s="22" t="s">
        <v>30</v>
      </c>
      <c r="P914" s="22">
        <v>1300</v>
      </c>
      <c r="Q914" s="22">
        <v>140</v>
      </c>
      <c r="R914" s="22" t="s">
        <v>2823</v>
      </c>
      <c r="S914" s="14" t="str">
        <f t="shared" si="14"/>
        <v/>
      </c>
    </row>
    <row r="915" spans="1:19" ht="14.5" hidden="1" x14ac:dyDescent="0.35">
      <c r="A915" s="22" t="s">
        <v>3416</v>
      </c>
      <c r="B915" s="22" t="str">
        <f>INDEX('Plant data'!D:D,MATCH($A915,'Plant data'!$A:$A,0))</f>
        <v>Dammam</v>
      </c>
      <c r="C915" s="22" t="str">
        <f>INDEX('Plant data'!E:E,MATCH($A915,'Plant data'!$A:$A,0))</f>
        <v>Eastern Province</v>
      </c>
      <c r="D915" s="22" t="str">
        <f>INDEX('Plant data'!F:F,MATCH($A915,'Plant data'!$A:$A,0))</f>
        <v>Saudi Arabia</v>
      </c>
      <c r="E915" s="22" t="s">
        <v>9787</v>
      </c>
      <c r="F915" s="22" t="s">
        <v>8871</v>
      </c>
      <c r="G915" s="24" t="s">
        <v>3418</v>
      </c>
      <c r="H915" s="22" t="s">
        <v>29</v>
      </c>
      <c r="I915" s="22" t="s">
        <v>30</v>
      </c>
      <c r="J915" s="22" t="s">
        <v>30</v>
      </c>
      <c r="K915" s="22" t="s">
        <v>30</v>
      </c>
      <c r="L915" s="22" t="s">
        <v>30</v>
      </c>
      <c r="M915" s="22" t="s">
        <v>30</v>
      </c>
      <c r="N915" s="22" t="s">
        <v>30</v>
      </c>
      <c r="O915" s="22" t="s">
        <v>30</v>
      </c>
      <c r="P915" s="22">
        <v>1300</v>
      </c>
      <c r="Q915" s="22" t="s">
        <v>30</v>
      </c>
      <c r="R915" s="22" t="s">
        <v>2823</v>
      </c>
      <c r="S915" s="14" t="str">
        <f t="shared" si="14"/>
        <v/>
      </c>
    </row>
    <row r="916" spans="1:19" ht="14.5" hidden="1" x14ac:dyDescent="0.35">
      <c r="A916" s="22" t="s">
        <v>3416</v>
      </c>
      <c r="B916" s="22" t="str">
        <f>INDEX('Plant data'!D:D,MATCH($A916,'Plant data'!$A:$A,0))</f>
        <v>Dammam</v>
      </c>
      <c r="C916" s="22" t="str">
        <f>INDEX('Plant data'!E:E,MATCH($A916,'Plant data'!$A:$A,0))</f>
        <v>Eastern Province</v>
      </c>
      <c r="D916" s="22" t="str">
        <f>INDEX('Plant data'!F:F,MATCH($A916,'Plant data'!$A:$A,0))</f>
        <v>Saudi Arabia</v>
      </c>
      <c r="E916" s="22" t="s">
        <v>9788</v>
      </c>
      <c r="F916" s="22" t="s">
        <v>8941</v>
      </c>
      <c r="G916" s="24" t="s">
        <v>3418</v>
      </c>
      <c r="H916" s="22" t="s">
        <v>313</v>
      </c>
      <c r="I916" s="22" t="s">
        <v>30</v>
      </c>
      <c r="J916" s="22" t="s">
        <v>30</v>
      </c>
      <c r="K916" s="22" t="s">
        <v>30</v>
      </c>
      <c r="L916" s="22" t="s">
        <v>30</v>
      </c>
      <c r="M916" s="22" t="s">
        <v>30</v>
      </c>
      <c r="N916" s="22" t="s">
        <v>30</v>
      </c>
      <c r="O916" s="22" t="s">
        <v>30</v>
      </c>
      <c r="P916" s="22">
        <v>1900</v>
      </c>
      <c r="Q916" s="22" t="s">
        <v>30</v>
      </c>
      <c r="R916" s="22" t="s">
        <v>2823</v>
      </c>
      <c r="S916" s="14" t="str">
        <f t="shared" si="14"/>
        <v/>
      </c>
    </row>
    <row r="917" spans="1:19" ht="14.5" hidden="1" x14ac:dyDescent="0.35">
      <c r="A917" s="22" t="s">
        <v>7965</v>
      </c>
      <c r="B917" s="22" t="str">
        <f>INDEX('Plant data'!D:D,MATCH($A917,'Plant data'!$A:$A,0))</f>
        <v>Dammam</v>
      </c>
      <c r="C917" s="22" t="str">
        <f>INDEX('Plant data'!E:E,MATCH($A917,'Plant data'!$A:$A,0))</f>
        <v>Eastern Province</v>
      </c>
      <c r="D917" s="22" t="str">
        <f>INDEX('Plant data'!F:F,MATCH($A917,'Plant data'!$A:$A,0))</f>
        <v>Saudi Arabia</v>
      </c>
      <c r="E917" s="22" t="s">
        <v>9789</v>
      </c>
      <c r="F917" s="22" t="s">
        <v>8855</v>
      </c>
      <c r="G917" s="24" t="s">
        <v>7968</v>
      </c>
      <c r="H917" s="22" t="s">
        <v>29</v>
      </c>
      <c r="I917" s="22" t="s">
        <v>30</v>
      </c>
      <c r="J917" s="22" t="s">
        <v>30</v>
      </c>
      <c r="K917" s="22" t="s">
        <v>30</v>
      </c>
      <c r="L917" s="22" t="s">
        <v>30</v>
      </c>
      <c r="M917" s="22" t="s">
        <v>30</v>
      </c>
      <c r="N917" s="22" t="s">
        <v>30</v>
      </c>
      <c r="O917" s="22" t="s">
        <v>30</v>
      </c>
      <c r="P917" s="22">
        <v>1000</v>
      </c>
      <c r="Q917" s="22">
        <v>100</v>
      </c>
      <c r="R917" s="22" t="s">
        <v>2823</v>
      </c>
      <c r="S917" s="14" t="str">
        <f t="shared" si="14"/>
        <v/>
      </c>
    </row>
    <row r="918" spans="1:19" ht="14.5" hidden="1" x14ac:dyDescent="0.35">
      <c r="A918" s="22" t="s">
        <v>7987</v>
      </c>
      <c r="B918" s="22" t="str">
        <f>INDEX('Plant data'!D:D,MATCH($A918,'Plant data'!$A:$A,0))</f>
        <v>Jeddah</v>
      </c>
      <c r="C918" s="22" t="str">
        <f>INDEX('Plant data'!E:E,MATCH($A918,'Plant data'!$A:$A,0))</f>
        <v>Makkah</v>
      </c>
      <c r="D918" s="22" t="str">
        <f>INDEX('Plant data'!F:F,MATCH($A918,'Plant data'!$A:$A,0))</f>
        <v>Saudi Arabia</v>
      </c>
      <c r="E918" s="22" t="s">
        <v>9790</v>
      </c>
      <c r="F918" s="22" t="s">
        <v>8855</v>
      </c>
      <c r="G918" s="24" t="s">
        <v>7990</v>
      </c>
      <c r="H918" s="22" t="s">
        <v>29</v>
      </c>
      <c r="I918" s="22">
        <v>2005</v>
      </c>
      <c r="J918" s="22" t="s">
        <v>30</v>
      </c>
      <c r="K918" s="22">
        <v>2006</v>
      </c>
      <c r="L918" s="22">
        <v>19</v>
      </c>
      <c r="M918" s="22" t="s">
        <v>30</v>
      </c>
      <c r="N918" s="22" t="s">
        <v>30</v>
      </c>
      <c r="O918" s="22" t="s">
        <v>30</v>
      </c>
      <c r="P918" s="22">
        <v>850</v>
      </c>
      <c r="Q918" s="22">
        <v>100</v>
      </c>
      <c r="R918" s="22" t="s">
        <v>2823</v>
      </c>
      <c r="S918" s="14">
        <f t="shared" si="14"/>
        <v>2046</v>
      </c>
    </row>
    <row r="919" spans="1:19" ht="14.5" hidden="1" x14ac:dyDescent="0.35">
      <c r="A919" s="22" t="s">
        <v>7983</v>
      </c>
      <c r="B919" s="22" t="str">
        <f>INDEX('Plant data'!D:D,MATCH($A919,'Plant data'!$A:$A,0))</f>
        <v>Ras Al-Khair</v>
      </c>
      <c r="C919" s="22" t="str">
        <f>INDEX('Plant data'!E:E,MATCH($A919,'Plant data'!$A:$A,0))</f>
        <v>Eastern Province</v>
      </c>
      <c r="D919" s="22" t="str">
        <f>INDEX('Plant data'!F:F,MATCH($A919,'Plant data'!$A:$A,0))</f>
        <v>Saudi Arabia</v>
      </c>
      <c r="E919" s="22" t="s">
        <v>9791</v>
      </c>
      <c r="F919" s="22" t="s">
        <v>8855</v>
      </c>
      <c r="G919" s="24" t="s">
        <v>7986</v>
      </c>
      <c r="H919" s="22" t="s">
        <v>224</v>
      </c>
      <c r="I919" s="22" t="s">
        <v>30</v>
      </c>
      <c r="J919" s="22" t="s">
        <v>30</v>
      </c>
      <c r="K919" s="22" t="s">
        <v>30</v>
      </c>
      <c r="L919" s="22" t="s">
        <v>30</v>
      </c>
      <c r="M919" s="22" t="s">
        <v>30</v>
      </c>
      <c r="N919" s="22" t="s">
        <v>30</v>
      </c>
      <c r="O919" s="22" t="s">
        <v>30</v>
      </c>
      <c r="P919" s="22">
        <v>630</v>
      </c>
      <c r="Q919" s="22" t="s">
        <v>30</v>
      </c>
      <c r="R919" s="22" t="s">
        <v>2823</v>
      </c>
      <c r="S919" s="14" t="str">
        <f t="shared" si="14"/>
        <v/>
      </c>
    </row>
    <row r="920" spans="1:19" ht="14.5" hidden="1" x14ac:dyDescent="0.35">
      <c r="A920" s="22" t="s">
        <v>7959</v>
      </c>
      <c r="B920" s="22" t="str">
        <f>INDEX('Plant data'!D:D,MATCH($A920,'Plant data'!$A:$A,0))</f>
        <v>Yanbu</v>
      </c>
      <c r="C920" s="22" t="str">
        <f>INDEX('Plant data'!E:E,MATCH($A920,'Plant data'!$A:$A,0))</f>
        <v>Medina Province</v>
      </c>
      <c r="D920" s="22" t="str">
        <f>INDEX('Plant data'!F:F,MATCH($A920,'Plant data'!$A:$A,0))</f>
        <v>Saudi Arabia</v>
      </c>
      <c r="E920" s="22" t="s">
        <v>9792</v>
      </c>
      <c r="F920" s="22" t="s">
        <v>8855</v>
      </c>
      <c r="G920" s="24" t="s">
        <v>7962</v>
      </c>
      <c r="H920" s="22" t="s">
        <v>64</v>
      </c>
      <c r="I920" s="22" t="s">
        <v>30</v>
      </c>
      <c r="J920" s="22" t="s">
        <v>30</v>
      </c>
      <c r="K920" s="22" t="s">
        <v>30</v>
      </c>
      <c r="L920" s="22" t="s">
        <v>30</v>
      </c>
      <c r="M920" s="22" t="s">
        <v>30</v>
      </c>
      <c r="N920" s="22" t="s">
        <v>30</v>
      </c>
      <c r="O920" s="22" t="s">
        <v>30</v>
      </c>
      <c r="P920" s="22">
        <v>910</v>
      </c>
      <c r="Q920" s="22" t="s">
        <v>30</v>
      </c>
      <c r="R920" s="22" t="s">
        <v>30</v>
      </c>
      <c r="S920" s="14" t="str">
        <f t="shared" si="14"/>
        <v/>
      </c>
    </row>
    <row r="921" spans="1:19" ht="14.5" hidden="1" x14ac:dyDescent="0.35">
      <c r="A921" s="22" t="s">
        <v>7975</v>
      </c>
      <c r="B921" s="22" t="str">
        <f>INDEX('Plant data'!D:D,MATCH($A921,'Plant data'!$A:$A,0))</f>
        <v>Jeddah</v>
      </c>
      <c r="C921" s="22" t="str">
        <f>INDEX('Plant data'!E:E,MATCH($A921,'Plant data'!$A:$A,0))</f>
        <v>Makkah</v>
      </c>
      <c r="D921" s="22" t="str">
        <f>INDEX('Plant data'!F:F,MATCH($A921,'Plant data'!$A:$A,0))</f>
        <v>Saudi Arabia</v>
      </c>
      <c r="E921" s="22" t="s">
        <v>9793</v>
      </c>
      <c r="F921" s="22" t="s">
        <v>8855</v>
      </c>
      <c r="G921" s="24" t="s">
        <v>7978</v>
      </c>
      <c r="H921" s="22" t="s">
        <v>313</v>
      </c>
      <c r="I921" s="22" t="s">
        <v>30</v>
      </c>
      <c r="J921" s="22" t="s">
        <v>30</v>
      </c>
      <c r="K921" s="22" t="s">
        <v>30</v>
      </c>
      <c r="L921" s="22" t="s">
        <v>30</v>
      </c>
      <c r="M921" s="22" t="s">
        <v>30</v>
      </c>
      <c r="N921" s="22" t="s">
        <v>30</v>
      </c>
      <c r="O921" s="22" t="s">
        <v>30</v>
      </c>
      <c r="P921" s="22">
        <v>600</v>
      </c>
      <c r="Q921" s="22" t="s">
        <v>30</v>
      </c>
      <c r="R921" s="22" t="s">
        <v>30</v>
      </c>
      <c r="S921" s="14" t="str">
        <f t="shared" si="14"/>
        <v/>
      </c>
    </row>
    <row r="922" spans="1:19" ht="14.5" hidden="1" x14ac:dyDescent="0.35">
      <c r="A922" s="22" t="s">
        <v>3420</v>
      </c>
      <c r="B922" s="22" t="str">
        <f>INDEX('Plant data'!D:D,MATCH($A922,'Plant data'!$A:$A,0))</f>
        <v>Ras Al-Khair</v>
      </c>
      <c r="C922" s="22" t="str">
        <f>INDEX('Plant data'!E:E,MATCH($A922,'Plant data'!$A:$A,0))</f>
        <v>Eastern Province</v>
      </c>
      <c r="D922" s="22" t="str">
        <f>INDEX('Plant data'!F:F,MATCH($A922,'Plant data'!$A:$A,0))</f>
        <v>Saudi Arabia</v>
      </c>
      <c r="E922" s="22" t="s">
        <v>9794</v>
      </c>
      <c r="F922" s="22" t="s">
        <v>8855</v>
      </c>
      <c r="G922" s="24" t="s">
        <v>3422</v>
      </c>
      <c r="H922" s="22" t="s">
        <v>313</v>
      </c>
      <c r="I922" s="22" t="s">
        <v>30</v>
      </c>
      <c r="J922" s="22" t="s">
        <v>30</v>
      </c>
      <c r="K922" s="22" t="s">
        <v>30</v>
      </c>
      <c r="L922" s="22" t="s">
        <v>30</v>
      </c>
      <c r="M922" s="22" t="s">
        <v>30</v>
      </c>
      <c r="N922" s="22" t="s">
        <v>30</v>
      </c>
      <c r="O922" s="22" t="s">
        <v>30</v>
      </c>
      <c r="P922" s="22">
        <v>2000</v>
      </c>
      <c r="Q922" s="22" t="s">
        <v>30</v>
      </c>
      <c r="R922" s="22" t="s">
        <v>31</v>
      </c>
      <c r="S922" s="14" t="str">
        <f t="shared" si="14"/>
        <v/>
      </c>
    </row>
    <row r="923" spans="1:19" ht="14.5" hidden="1" x14ac:dyDescent="0.35">
      <c r="A923" s="22" t="s">
        <v>3420</v>
      </c>
      <c r="B923" s="22" t="str">
        <f>INDEX('Plant data'!D:D,MATCH($A923,'Plant data'!$A:$A,0))</f>
        <v>Ras Al-Khair</v>
      </c>
      <c r="C923" s="22" t="str">
        <f>INDEX('Plant data'!E:E,MATCH($A923,'Plant data'!$A:$A,0))</f>
        <v>Eastern Province</v>
      </c>
      <c r="D923" s="22" t="str">
        <f>INDEX('Plant data'!F:F,MATCH($A923,'Plant data'!$A:$A,0))</f>
        <v>Saudi Arabia</v>
      </c>
      <c r="E923" s="22" t="s">
        <v>9795</v>
      </c>
      <c r="F923" s="22" t="s">
        <v>8871</v>
      </c>
      <c r="G923" s="24" t="s">
        <v>3422</v>
      </c>
      <c r="H923" s="22" t="s">
        <v>313</v>
      </c>
      <c r="I923" s="22" t="s">
        <v>30</v>
      </c>
      <c r="J923" s="22" t="s">
        <v>30</v>
      </c>
      <c r="K923" s="22" t="s">
        <v>30</v>
      </c>
      <c r="L923" s="22" t="s">
        <v>30</v>
      </c>
      <c r="M923" s="22" t="s">
        <v>30</v>
      </c>
      <c r="N923" s="22" t="s">
        <v>30</v>
      </c>
      <c r="O923" s="22" t="s">
        <v>30</v>
      </c>
      <c r="P923" s="22">
        <v>2000</v>
      </c>
      <c r="Q923" s="22" t="s">
        <v>30</v>
      </c>
      <c r="R923" s="22" t="s">
        <v>31</v>
      </c>
      <c r="S923" s="14" t="str">
        <f t="shared" si="14"/>
        <v/>
      </c>
    </row>
    <row r="924" spans="1:19" ht="14.5" hidden="1" x14ac:dyDescent="0.35">
      <c r="A924" s="22" t="s">
        <v>2354</v>
      </c>
      <c r="B924" s="22" t="str">
        <f>INDEX('Plant data'!D:D,MATCH($A924,'Plant data'!$A:$A,0))</f>
        <v>Oxelösund</v>
      </c>
      <c r="C924" s="22" t="str">
        <f>INDEX('Plant data'!E:E,MATCH($A924,'Plant data'!$A:$A,0))</f>
        <v>Södermanland</v>
      </c>
      <c r="D924" s="22" t="str">
        <f>INDEX('Plant data'!F:F,MATCH($A924,'Plant data'!$A:$A,0))</f>
        <v>Sweden</v>
      </c>
      <c r="E924" s="22" t="s">
        <v>9796</v>
      </c>
      <c r="F924" s="22" t="s">
        <v>8855</v>
      </c>
      <c r="G924" s="22" t="s">
        <v>2356</v>
      </c>
      <c r="H924" s="22" t="s">
        <v>224</v>
      </c>
      <c r="I924" s="22">
        <v>2021</v>
      </c>
      <c r="J924" s="27">
        <v>45258</v>
      </c>
      <c r="K924" s="22">
        <v>2026</v>
      </c>
      <c r="L924" s="22"/>
      <c r="M924" s="22" t="s">
        <v>30</v>
      </c>
      <c r="N924" s="22" t="s">
        <v>30</v>
      </c>
      <c r="O924" s="22" t="s">
        <v>30</v>
      </c>
      <c r="P924" s="22">
        <v>1500</v>
      </c>
      <c r="Q924" s="22">
        <v>190</v>
      </c>
      <c r="R924" s="22" t="s">
        <v>2823</v>
      </c>
      <c r="S924" s="14">
        <f t="shared" si="14"/>
        <v>2066</v>
      </c>
    </row>
    <row r="925" spans="1:19" ht="14.5" hidden="1" x14ac:dyDescent="0.35">
      <c r="A925" s="22" t="s">
        <v>2358</v>
      </c>
      <c r="B925" s="22" t="str">
        <f>INDEX('Plant data'!D:D,MATCH($A925,'Plant data'!$A:$A,0))</f>
        <v>Luleå</v>
      </c>
      <c r="C925" s="22" t="str">
        <f>INDEX('Plant data'!E:E,MATCH($A925,'Plant data'!$A:$A,0))</f>
        <v>Norrbotten</v>
      </c>
      <c r="D925" s="22" t="str">
        <f>INDEX('Plant data'!F:F,MATCH($A925,'Plant data'!$A:$A,0))</f>
        <v>Sweden</v>
      </c>
      <c r="E925" s="22" t="s">
        <v>9797</v>
      </c>
      <c r="F925" s="22" t="s">
        <v>8855</v>
      </c>
      <c r="G925" s="22" t="s">
        <v>2360</v>
      </c>
      <c r="H925" s="22" t="s">
        <v>29</v>
      </c>
      <c r="I925" s="22" t="s">
        <v>30</v>
      </c>
      <c r="J925" s="22" t="s">
        <v>30</v>
      </c>
      <c r="K925" s="22" t="s">
        <v>30</v>
      </c>
      <c r="L925" s="22" t="s">
        <v>30</v>
      </c>
      <c r="M925" s="22" t="s">
        <v>30</v>
      </c>
      <c r="N925" s="22" t="s">
        <v>30</v>
      </c>
      <c r="O925" s="22" t="s">
        <v>30</v>
      </c>
      <c r="P925" s="22">
        <v>13</v>
      </c>
      <c r="Q925" s="22">
        <v>10</v>
      </c>
      <c r="R925" s="22" t="s">
        <v>2823</v>
      </c>
      <c r="S925" s="14" t="str">
        <f t="shared" si="14"/>
        <v/>
      </c>
    </row>
    <row r="926" spans="1:19" ht="14.5" hidden="1" x14ac:dyDescent="0.35">
      <c r="A926" s="22" t="s">
        <v>2358</v>
      </c>
      <c r="B926" s="22" t="str">
        <f>INDEX('Plant data'!D:D,MATCH($A926,'Plant data'!$A:$A,0))</f>
        <v>Luleå</v>
      </c>
      <c r="C926" s="22" t="str">
        <f>INDEX('Plant data'!E:E,MATCH($A926,'Plant data'!$A:$A,0))</f>
        <v>Norrbotten</v>
      </c>
      <c r="D926" s="22" t="str">
        <f>INDEX('Plant data'!F:F,MATCH($A926,'Plant data'!$A:$A,0))</f>
        <v>Sweden</v>
      </c>
      <c r="E926" s="22" t="s">
        <v>9798</v>
      </c>
      <c r="F926" s="22" t="s">
        <v>8871</v>
      </c>
      <c r="G926" s="22" t="s">
        <v>2360</v>
      </c>
      <c r="H926" s="22" t="s">
        <v>313</v>
      </c>
      <c r="I926" s="22" t="s">
        <v>30</v>
      </c>
      <c r="J926" s="22" t="s">
        <v>30</v>
      </c>
      <c r="K926" s="22">
        <v>2029</v>
      </c>
      <c r="L926" s="22"/>
      <c r="M926" s="22" t="s">
        <v>30</v>
      </c>
      <c r="N926" s="22" t="s">
        <v>30</v>
      </c>
      <c r="O926" s="22" t="s">
        <v>30</v>
      </c>
      <c r="P926" s="22">
        <v>1250</v>
      </c>
      <c r="Q926" s="22">
        <v>210</v>
      </c>
      <c r="R926" s="22" t="s">
        <v>2823</v>
      </c>
      <c r="S926" s="14">
        <f t="shared" si="14"/>
        <v>2069</v>
      </c>
    </row>
    <row r="927" spans="1:19" ht="14.5" hidden="1" x14ac:dyDescent="0.35">
      <c r="A927" s="22" t="s">
        <v>2358</v>
      </c>
      <c r="B927" s="22" t="str">
        <f>INDEX('Plant data'!D:D,MATCH($A927,'Plant data'!$A:$A,0))</f>
        <v>Luleå</v>
      </c>
      <c r="C927" s="22" t="str">
        <f>INDEX('Plant data'!E:E,MATCH($A927,'Plant data'!$A:$A,0))</f>
        <v>Norrbotten</v>
      </c>
      <c r="D927" s="22" t="str">
        <f>INDEX('Plant data'!F:F,MATCH($A927,'Plant data'!$A:$A,0))</f>
        <v>Sweden</v>
      </c>
      <c r="E927" s="22" t="s">
        <v>9799</v>
      </c>
      <c r="F927" s="22" t="s">
        <v>8941</v>
      </c>
      <c r="G927" s="22" t="s">
        <v>2360</v>
      </c>
      <c r="H927" s="22" t="s">
        <v>313</v>
      </c>
      <c r="I927" s="22" t="s">
        <v>30</v>
      </c>
      <c r="J927" s="22" t="s">
        <v>30</v>
      </c>
      <c r="K927" s="22">
        <v>2029</v>
      </c>
      <c r="L927" s="22"/>
      <c r="M927" s="22" t="s">
        <v>30</v>
      </c>
      <c r="N927" s="22" t="s">
        <v>30</v>
      </c>
      <c r="O927" s="22" t="s">
        <v>30</v>
      </c>
      <c r="P927" s="22">
        <v>1250</v>
      </c>
      <c r="Q927" s="22">
        <v>210</v>
      </c>
      <c r="R927" s="22" t="s">
        <v>2823</v>
      </c>
      <c r="S927" s="14">
        <f t="shared" si="14"/>
        <v>2069</v>
      </c>
    </row>
    <row r="928" spans="1:19" ht="14.5" hidden="1" x14ac:dyDescent="0.35">
      <c r="A928" s="22" t="s">
        <v>8164</v>
      </c>
      <c r="B928" s="22" t="str">
        <f>INDEX('Plant data'!D:D,MATCH($A928,'Plant data'!$A:$A,0))</f>
        <v>Hofors</v>
      </c>
      <c r="C928" s="22" t="str">
        <f>INDEX('Plant data'!E:E,MATCH($A928,'Plant data'!$A:$A,0))</f>
        <v>Gävleborgs</v>
      </c>
      <c r="D928" s="22" t="str">
        <f>INDEX('Plant data'!F:F,MATCH($A928,'Plant data'!$A:$A,0))</f>
        <v>Sweden</v>
      </c>
      <c r="E928" s="22" t="s">
        <v>9800</v>
      </c>
      <c r="F928" s="22" t="s">
        <v>8855</v>
      </c>
      <c r="G928" s="24" t="s">
        <v>8166</v>
      </c>
      <c r="H928" s="22" t="s">
        <v>29</v>
      </c>
      <c r="I928" s="22" t="s">
        <v>30</v>
      </c>
      <c r="J928" s="22" t="s">
        <v>30</v>
      </c>
      <c r="K928" s="22" t="s">
        <v>30</v>
      </c>
      <c r="L928" s="22" t="s">
        <v>30</v>
      </c>
      <c r="M928" s="22" t="s">
        <v>30</v>
      </c>
      <c r="N928" s="22" t="s">
        <v>30</v>
      </c>
      <c r="O928" s="22" t="s">
        <v>30</v>
      </c>
      <c r="P928" s="22">
        <v>500</v>
      </c>
      <c r="Q928" s="22">
        <v>100</v>
      </c>
      <c r="R928" s="22" t="s">
        <v>2823</v>
      </c>
      <c r="S928" s="14" t="str">
        <f t="shared" si="14"/>
        <v/>
      </c>
    </row>
    <row r="929" spans="1:19" ht="14.5" hidden="1" x14ac:dyDescent="0.35">
      <c r="A929" s="22" t="s">
        <v>8161</v>
      </c>
      <c r="B929" s="22" t="str">
        <f>INDEX('Plant data'!D:D,MATCH($A929,'Plant data'!$A:$A,0))</f>
        <v>Avesta</v>
      </c>
      <c r="C929" s="22" t="str">
        <f>INDEX('Plant data'!E:E,MATCH($A929,'Plant data'!$A:$A,0))</f>
        <v>Dalarna</v>
      </c>
      <c r="D929" s="22" t="str">
        <f>INDEX('Plant data'!F:F,MATCH($A929,'Plant data'!$A:$A,0))</f>
        <v>Sweden</v>
      </c>
      <c r="E929" s="22" t="s">
        <v>9801</v>
      </c>
      <c r="F929" s="22" t="s">
        <v>8855</v>
      </c>
      <c r="G929" s="24" t="s">
        <v>8163</v>
      </c>
      <c r="H929" s="22" t="s">
        <v>29</v>
      </c>
      <c r="I929" s="22" t="s">
        <v>30</v>
      </c>
      <c r="J929" s="22" t="s">
        <v>30</v>
      </c>
      <c r="K929" s="22" t="s">
        <v>30</v>
      </c>
      <c r="L929" s="22" t="s">
        <v>30</v>
      </c>
      <c r="M929" s="22" t="s">
        <v>30</v>
      </c>
      <c r="N929" s="22" t="s">
        <v>30</v>
      </c>
      <c r="O929" s="22" t="s">
        <v>30</v>
      </c>
      <c r="P929" s="22">
        <v>500</v>
      </c>
      <c r="Q929" s="22">
        <v>90</v>
      </c>
      <c r="R929" s="22" t="s">
        <v>2823</v>
      </c>
      <c r="S929" s="14" t="str">
        <f t="shared" si="14"/>
        <v/>
      </c>
    </row>
    <row r="930" spans="1:19" ht="14.5" hidden="1" x14ac:dyDescent="0.35">
      <c r="A930" s="22" t="s">
        <v>3425</v>
      </c>
      <c r="B930" s="22" t="str">
        <f>INDEX('Plant data'!D:D,MATCH($A930,'Plant data'!$A:$A,0))</f>
        <v>Boden</v>
      </c>
      <c r="C930" s="22" t="str">
        <f>INDEX('Plant data'!E:E,MATCH($A930,'Plant data'!$A:$A,0))</f>
        <v>Norrbotten</v>
      </c>
      <c r="D930" s="22" t="str">
        <f>INDEX('Plant data'!F:F,MATCH($A930,'Plant data'!$A:$A,0))</f>
        <v>Sweden</v>
      </c>
      <c r="E930" s="22" t="s">
        <v>9802</v>
      </c>
      <c r="F930" s="22" t="s">
        <v>8855</v>
      </c>
      <c r="G930" s="24" t="s">
        <v>3427</v>
      </c>
      <c r="H930" s="22" t="s">
        <v>224</v>
      </c>
      <c r="I930" s="22" t="s">
        <v>30</v>
      </c>
      <c r="J930" s="22" t="s">
        <v>30</v>
      </c>
      <c r="K930" s="22">
        <v>2026</v>
      </c>
      <c r="L930" s="22"/>
      <c r="M930" s="22" t="s">
        <v>30</v>
      </c>
      <c r="N930" s="22" t="s">
        <v>30</v>
      </c>
      <c r="O930" s="22" t="s">
        <v>30</v>
      </c>
      <c r="P930" s="22">
        <v>2500</v>
      </c>
      <c r="Q930" s="22" t="s">
        <v>30</v>
      </c>
      <c r="R930" s="22" t="s">
        <v>2823</v>
      </c>
      <c r="S930" s="14">
        <f t="shared" si="14"/>
        <v>2066</v>
      </c>
    </row>
    <row r="931" spans="1:19" ht="14.5" hidden="1" x14ac:dyDescent="0.35">
      <c r="A931" s="22" t="s">
        <v>3425</v>
      </c>
      <c r="B931" s="22" t="str">
        <f>INDEX('Plant data'!D:D,MATCH($A931,'Plant data'!$A:$A,0))</f>
        <v>Boden</v>
      </c>
      <c r="C931" s="22" t="str">
        <f>INDEX('Plant data'!E:E,MATCH($A931,'Plant data'!$A:$A,0))</f>
        <v>Norrbotten</v>
      </c>
      <c r="D931" s="22" t="str">
        <f>INDEX('Plant data'!F:F,MATCH($A931,'Plant data'!$A:$A,0))</f>
        <v>Sweden</v>
      </c>
      <c r="E931" s="22" t="s">
        <v>9803</v>
      </c>
      <c r="F931" s="22" t="s">
        <v>8871</v>
      </c>
      <c r="G931" s="24" t="s">
        <v>3427</v>
      </c>
      <c r="H931" s="22" t="s">
        <v>313</v>
      </c>
      <c r="I931" s="22" t="s">
        <v>30</v>
      </c>
      <c r="J931" s="22" t="s">
        <v>30</v>
      </c>
      <c r="K931" s="22">
        <v>2030</v>
      </c>
      <c r="L931" s="22"/>
      <c r="M931" s="22" t="s">
        <v>30</v>
      </c>
      <c r="N931" s="22" t="s">
        <v>30</v>
      </c>
      <c r="O931" s="22" t="s">
        <v>30</v>
      </c>
      <c r="P931" s="22">
        <v>2500</v>
      </c>
      <c r="Q931" s="22" t="s">
        <v>30</v>
      </c>
      <c r="R931" s="22" t="s">
        <v>2823</v>
      </c>
      <c r="S931" s="14">
        <f t="shared" si="14"/>
        <v>2070</v>
      </c>
    </row>
    <row r="932" spans="1:19" ht="14.5" hidden="1" x14ac:dyDescent="0.35">
      <c r="A932" s="22" t="s">
        <v>8008</v>
      </c>
      <c r="B932" s="22" t="str">
        <f>INDEX('Plant data'!D:D,MATCH($A932,'Plant data'!$A:$A,0))</f>
        <v>Jurong Industrial Estate</v>
      </c>
      <c r="C932" s="22" t="str">
        <f>INDEX('Plant data'!E:E,MATCH($A932,'Plant data'!$A:$A,0))</f>
        <v>Jurong</v>
      </c>
      <c r="D932" s="22" t="str">
        <f>INDEX('Plant data'!F:F,MATCH($A932,'Plant data'!$A:$A,0))</f>
        <v>Singapore</v>
      </c>
      <c r="E932" s="22" t="s">
        <v>9804</v>
      </c>
      <c r="F932" s="22" t="s">
        <v>8855</v>
      </c>
      <c r="G932" s="24" t="s">
        <v>8010</v>
      </c>
      <c r="H932" s="22" t="s">
        <v>29</v>
      </c>
      <c r="I932" s="26">
        <v>21916</v>
      </c>
      <c r="J932" s="22" t="s">
        <v>30</v>
      </c>
      <c r="K932" s="22">
        <v>1961</v>
      </c>
      <c r="L932" s="22">
        <v>64</v>
      </c>
      <c r="M932" s="22" t="s">
        <v>30</v>
      </c>
      <c r="N932" s="22" t="s">
        <v>30</v>
      </c>
      <c r="O932" s="22" t="s">
        <v>30</v>
      </c>
      <c r="P932" s="22">
        <v>720</v>
      </c>
      <c r="Q932" s="22">
        <v>80</v>
      </c>
      <c r="R932" s="22" t="s">
        <v>2823</v>
      </c>
      <c r="S932" s="14">
        <f t="shared" si="14"/>
        <v>2001</v>
      </c>
    </row>
    <row r="933" spans="1:19" ht="14.5" hidden="1" x14ac:dyDescent="0.35">
      <c r="A933" s="22" t="s">
        <v>8017</v>
      </c>
      <c r="B933" s="22" t="str">
        <f>INDEX('Plant data'!D:D,MATCH($A933,'Plant data'!$A:$A,0))</f>
        <v>Koroška Bela</v>
      </c>
      <c r="C933" s="22" t="str">
        <f>INDEX('Plant data'!E:E,MATCH($A933,'Plant data'!$A:$A,0))</f>
        <v>Jesenice</v>
      </c>
      <c r="D933" s="22" t="str">
        <f>INDEX('Plant data'!F:F,MATCH($A933,'Plant data'!$A:$A,0))</f>
        <v>Slovenia</v>
      </c>
      <c r="E933" s="22" t="s">
        <v>9805</v>
      </c>
      <c r="F933" s="22" t="s">
        <v>8855</v>
      </c>
      <c r="G933" s="24" t="s">
        <v>8020</v>
      </c>
      <c r="H933" s="22" t="s">
        <v>29</v>
      </c>
      <c r="I933" s="22" t="s">
        <v>30</v>
      </c>
      <c r="J933" s="22" t="s">
        <v>30</v>
      </c>
      <c r="K933" s="22" t="s">
        <v>30</v>
      </c>
      <c r="L933" s="22" t="s">
        <v>30</v>
      </c>
      <c r="M933" s="22" t="s">
        <v>30</v>
      </c>
      <c r="N933" s="22" t="s">
        <v>30</v>
      </c>
      <c r="O933" s="22" t="s">
        <v>30</v>
      </c>
      <c r="P933" s="22">
        <v>726</v>
      </c>
      <c r="Q933" s="22" t="s">
        <v>30</v>
      </c>
      <c r="R933" s="22" t="s">
        <v>2823</v>
      </c>
      <c r="S933" s="14" t="str">
        <f t="shared" si="14"/>
        <v/>
      </c>
    </row>
    <row r="934" spans="1:19" ht="14.5" hidden="1" x14ac:dyDescent="0.35">
      <c r="A934" s="22" t="s">
        <v>8011</v>
      </c>
      <c r="B934" s="22" t="str">
        <f>INDEX('Plant data'!D:D,MATCH($A934,'Plant data'!$A:$A,0))</f>
        <v>Priemyselna</v>
      </c>
      <c r="C934" s="22" t="str">
        <f>INDEX('Plant data'!E:E,MATCH($A934,'Plant data'!$A:$A,0))</f>
        <v>Strazske</v>
      </c>
      <c r="D934" s="22" t="str">
        <f>INDEX('Plant data'!F:F,MATCH($A934,'Plant data'!$A:$A,0))</f>
        <v>Slovakia</v>
      </c>
      <c r="E934" s="22" t="s">
        <v>9806</v>
      </c>
      <c r="F934" s="22" t="s">
        <v>8855</v>
      </c>
      <c r="G934" s="24" t="s">
        <v>8014</v>
      </c>
      <c r="H934" s="22" t="s">
        <v>53</v>
      </c>
      <c r="I934" s="22" t="s">
        <v>30</v>
      </c>
      <c r="J934" s="22" t="s">
        <v>30</v>
      </c>
      <c r="K934" s="22" t="s">
        <v>30</v>
      </c>
      <c r="L934" s="22" t="s">
        <v>30</v>
      </c>
      <c r="M934" s="22" t="s">
        <v>30</v>
      </c>
      <c r="N934" s="22" t="s">
        <v>30</v>
      </c>
      <c r="O934" s="22" t="s">
        <v>30</v>
      </c>
      <c r="P934" s="22">
        <v>620</v>
      </c>
      <c r="Q934" s="22" t="s">
        <v>30</v>
      </c>
      <c r="R934" s="22" t="s">
        <v>2823</v>
      </c>
      <c r="S934" s="14" t="str">
        <f t="shared" si="14"/>
        <v/>
      </c>
    </row>
    <row r="935" spans="1:19" ht="14.5" hidden="1" x14ac:dyDescent="0.35">
      <c r="A935" s="22" t="s">
        <v>8182</v>
      </c>
      <c r="B935" s="22" t="str">
        <f>INDEX('Plant data'!D:D,MATCH($A935,'Plant data'!$A:$A,0))</f>
        <v>Adra Industrial City</v>
      </c>
      <c r="C935" s="22" t="str">
        <f>INDEX('Plant data'!E:E,MATCH($A935,'Plant data'!$A:$A,0))</f>
        <v>Damascus</v>
      </c>
      <c r="D935" s="22" t="str">
        <f>INDEX('Plant data'!F:F,MATCH($A935,'Plant data'!$A:$A,0))</f>
        <v>Syria</v>
      </c>
      <c r="E935" s="22" t="s">
        <v>9807</v>
      </c>
      <c r="F935" s="22" t="s">
        <v>8855</v>
      </c>
      <c r="G935" s="24" t="s">
        <v>8185</v>
      </c>
      <c r="H935" s="22" t="s">
        <v>29</v>
      </c>
      <c r="I935" s="22" t="s">
        <v>30</v>
      </c>
      <c r="J935" s="22" t="s">
        <v>30</v>
      </c>
      <c r="K935" s="22" t="s">
        <v>30</v>
      </c>
      <c r="L935" s="22" t="s">
        <v>30</v>
      </c>
      <c r="M935" s="22" t="s">
        <v>30</v>
      </c>
      <c r="N935" s="22" t="s">
        <v>30</v>
      </c>
      <c r="O935" s="22" t="s">
        <v>30</v>
      </c>
      <c r="P935" s="22">
        <v>800</v>
      </c>
      <c r="Q935" s="22" t="s">
        <v>30</v>
      </c>
      <c r="R935" s="22" t="s">
        <v>2823</v>
      </c>
      <c r="S935" s="14" t="str">
        <f t="shared" si="14"/>
        <v/>
      </c>
    </row>
    <row r="936" spans="1:19" ht="14.5" hidden="1" x14ac:dyDescent="0.35">
      <c r="A936" s="22" t="s">
        <v>8182</v>
      </c>
      <c r="B936" s="22" t="str">
        <f>INDEX('Plant data'!D:D,MATCH($A936,'Plant data'!$A:$A,0))</f>
        <v>Adra Industrial City</v>
      </c>
      <c r="C936" s="22" t="str">
        <f>INDEX('Plant data'!E:E,MATCH($A936,'Plant data'!$A:$A,0))</f>
        <v>Damascus</v>
      </c>
      <c r="D936" s="22" t="str">
        <f>INDEX('Plant data'!F:F,MATCH($A936,'Plant data'!$A:$A,0))</f>
        <v>Syria</v>
      </c>
      <c r="E936" s="22" t="s">
        <v>9808</v>
      </c>
      <c r="F936" s="22" t="s">
        <v>8871</v>
      </c>
      <c r="G936" s="24" t="s">
        <v>8185</v>
      </c>
      <c r="H936" s="22" t="s">
        <v>29</v>
      </c>
      <c r="I936" s="22" t="s">
        <v>30</v>
      </c>
      <c r="J936" s="22" t="s">
        <v>30</v>
      </c>
      <c r="K936" s="22" t="s">
        <v>30</v>
      </c>
      <c r="L936" s="22" t="s">
        <v>30</v>
      </c>
      <c r="M936" s="22" t="s">
        <v>30</v>
      </c>
      <c r="N936" s="22" t="s">
        <v>30</v>
      </c>
      <c r="O936" s="22" t="s">
        <v>30</v>
      </c>
      <c r="P936" s="22">
        <v>600</v>
      </c>
      <c r="Q936" s="22" t="s">
        <v>30</v>
      </c>
      <c r="R936" s="22" t="s">
        <v>2823</v>
      </c>
      <c r="S936" s="14" t="str">
        <f t="shared" si="14"/>
        <v/>
      </c>
    </row>
    <row r="937" spans="1:19" ht="14.5" hidden="1" x14ac:dyDescent="0.35">
      <c r="A937" s="22" t="s">
        <v>2366</v>
      </c>
      <c r="B937" s="22" t="str">
        <f>INDEX('Plant data'!D:D,MATCH($A937,'Plant data'!$A:$A,0))</f>
        <v>Homs-hisya Industrial Zone</v>
      </c>
      <c r="C937" s="22" t="str">
        <f>INDEX('Plant data'!E:E,MATCH($A937,'Plant data'!$A:$A,0))</f>
        <v>Homs</v>
      </c>
      <c r="D937" s="22" t="str">
        <f>INDEX('Plant data'!F:F,MATCH($A937,'Plant data'!$A:$A,0))</f>
        <v>Syria</v>
      </c>
      <c r="E937" s="22" t="s">
        <v>9809</v>
      </c>
      <c r="F937" s="22" t="s">
        <v>8855</v>
      </c>
      <c r="G937" s="24" t="s">
        <v>2368</v>
      </c>
      <c r="H937" s="22" t="s">
        <v>29</v>
      </c>
      <c r="I937" s="22" t="s">
        <v>30</v>
      </c>
      <c r="J937" s="22" t="s">
        <v>30</v>
      </c>
      <c r="K937" s="22" t="s">
        <v>30</v>
      </c>
      <c r="L937" s="22" t="s">
        <v>30</v>
      </c>
      <c r="M937" s="22" t="s">
        <v>30</v>
      </c>
      <c r="N937" s="22" t="s">
        <v>30</v>
      </c>
      <c r="O937" s="22" t="s">
        <v>30</v>
      </c>
      <c r="P937" s="22">
        <v>800</v>
      </c>
      <c r="Q937" s="22" t="s">
        <v>30</v>
      </c>
      <c r="R937" s="22" t="s">
        <v>30</v>
      </c>
      <c r="S937" s="14" t="str">
        <f t="shared" si="14"/>
        <v/>
      </c>
    </row>
    <row r="938" spans="1:19" ht="14.5" hidden="1" x14ac:dyDescent="0.35">
      <c r="A938" s="22" t="s">
        <v>8237</v>
      </c>
      <c r="B938" s="22" t="str">
        <f>INDEX('Plant data'!D:D,MATCH($A938,'Plant data'!$A:$A,0))</f>
        <v>Nonglalog</v>
      </c>
      <c r="C938" s="22" t="str">
        <f>INDEX('Plant data'!E:E,MATCH($A938,'Plant data'!$A:$A,0))</f>
        <v>Rayong</v>
      </c>
      <c r="D938" s="22" t="str">
        <f>INDEX('Plant data'!F:F,MATCH($A938,'Plant data'!$A:$A,0))</f>
        <v>Thailand</v>
      </c>
      <c r="E938" s="22" t="s">
        <v>9810</v>
      </c>
      <c r="F938" s="22" t="s">
        <v>8855</v>
      </c>
      <c r="G938" s="24" t="s">
        <v>8240</v>
      </c>
      <c r="H938" s="22" t="s">
        <v>29</v>
      </c>
      <c r="I938" s="22" t="s">
        <v>30</v>
      </c>
      <c r="J938" s="22" t="s">
        <v>30</v>
      </c>
      <c r="K938" s="22" t="s">
        <v>30</v>
      </c>
      <c r="L938" s="22" t="s">
        <v>30</v>
      </c>
      <c r="M938" s="22" t="s">
        <v>30</v>
      </c>
      <c r="N938" s="22" t="s">
        <v>30</v>
      </c>
      <c r="O938" s="22" t="s">
        <v>30</v>
      </c>
      <c r="P938" s="22">
        <v>900</v>
      </c>
      <c r="Q938" s="22" t="s">
        <v>30</v>
      </c>
      <c r="R938" s="22" t="s">
        <v>2823</v>
      </c>
      <c r="S938" s="14" t="str">
        <f t="shared" si="14"/>
        <v/>
      </c>
    </row>
    <row r="939" spans="1:19" ht="14.5" hidden="1" x14ac:dyDescent="0.35">
      <c r="A939" s="22" t="s">
        <v>8237</v>
      </c>
      <c r="B939" s="22" t="str">
        <f>INDEX('Plant data'!D:D,MATCH($A939,'Plant data'!$A:$A,0))</f>
        <v>Nonglalog</v>
      </c>
      <c r="C939" s="22" t="str">
        <f>INDEX('Plant data'!E:E,MATCH($A939,'Plant data'!$A:$A,0))</f>
        <v>Rayong</v>
      </c>
      <c r="D939" s="22" t="str">
        <f>INDEX('Plant data'!F:F,MATCH($A939,'Plant data'!$A:$A,0))</f>
        <v>Thailand</v>
      </c>
      <c r="E939" s="22" t="s">
        <v>9811</v>
      </c>
      <c r="F939" s="22" t="s">
        <v>8871</v>
      </c>
      <c r="G939" s="24" t="s">
        <v>8240</v>
      </c>
      <c r="H939" s="22" t="s">
        <v>29</v>
      </c>
      <c r="I939" s="22" t="s">
        <v>30</v>
      </c>
      <c r="J939" s="22" t="s">
        <v>30</v>
      </c>
      <c r="K939" s="22" t="s">
        <v>30</v>
      </c>
      <c r="L939" s="22" t="s">
        <v>30</v>
      </c>
      <c r="M939" s="22" t="s">
        <v>30</v>
      </c>
      <c r="N939" s="22" t="s">
        <v>30</v>
      </c>
      <c r="O939" s="22" t="s">
        <v>30</v>
      </c>
      <c r="P939" s="22">
        <v>900</v>
      </c>
      <c r="Q939" s="22">
        <v>45</v>
      </c>
      <c r="R939" s="22" t="s">
        <v>2823</v>
      </c>
      <c r="S939" s="14" t="str">
        <f t="shared" si="14"/>
        <v/>
      </c>
    </row>
    <row r="940" spans="1:19" ht="14.5" hidden="1" x14ac:dyDescent="0.35">
      <c r="A940" s="22" t="s">
        <v>8241</v>
      </c>
      <c r="B940" s="22" t="str">
        <f>INDEX('Plant data'!D:D,MATCH($A940,'Plant data'!$A:$A,0))</f>
        <v>Sriracha</v>
      </c>
      <c r="C940" s="22" t="str">
        <f>INDEX('Plant data'!E:E,MATCH($A940,'Plant data'!$A:$A,0))</f>
        <v>Chonburi</v>
      </c>
      <c r="D940" s="22" t="str">
        <f>INDEX('Plant data'!F:F,MATCH($A940,'Plant data'!$A:$A,0))</f>
        <v>Thailand</v>
      </c>
      <c r="E940" s="22" t="s">
        <v>9812</v>
      </c>
      <c r="F940" s="22" t="s">
        <v>8855</v>
      </c>
      <c r="G940" s="24" t="s">
        <v>8244</v>
      </c>
      <c r="H940" s="22" t="s">
        <v>29</v>
      </c>
      <c r="I940" s="22" t="s">
        <v>30</v>
      </c>
      <c r="J940" s="22" t="s">
        <v>30</v>
      </c>
      <c r="K940" s="22" t="s">
        <v>30</v>
      </c>
      <c r="L940" s="22" t="s">
        <v>30</v>
      </c>
      <c r="M940" s="22" t="s">
        <v>30</v>
      </c>
      <c r="N940" s="22" t="s">
        <v>30</v>
      </c>
      <c r="O940" s="22" t="s">
        <v>30</v>
      </c>
      <c r="P940" s="22">
        <v>1500</v>
      </c>
      <c r="Q940" s="22" t="s">
        <v>30</v>
      </c>
      <c r="R940" s="22" t="s">
        <v>2823</v>
      </c>
      <c r="S940" s="14" t="str">
        <f t="shared" si="14"/>
        <v/>
      </c>
    </row>
    <row r="941" spans="1:19" ht="14.5" hidden="1" x14ac:dyDescent="0.35">
      <c r="A941" s="22" t="s">
        <v>8249</v>
      </c>
      <c r="B941" s="22" t="str">
        <f>INDEX('Plant data'!D:D,MATCH($A941,'Plant data'!$A:$A,0))</f>
        <v>Maptaphut</v>
      </c>
      <c r="C941" s="22" t="str">
        <f>INDEX('Plant data'!E:E,MATCH($A941,'Plant data'!$A:$A,0))</f>
        <v>Rayong</v>
      </c>
      <c r="D941" s="22" t="str">
        <f>INDEX('Plant data'!F:F,MATCH($A941,'Plant data'!$A:$A,0))</f>
        <v>Thailand</v>
      </c>
      <c r="E941" s="22" t="s">
        <v>9813</v>
      </c>
      <c r="F941" s="22" t="s">
        <v>8855</v>
      </c>
      <c r="G941" s="24" t="s">
        <v>8251</v>
      </c>
      <c r="H941" s="22" t="s">
        <v>29</v>
      </c>
      <c r="I941" s="22" t="s">
        <v>30</v>
      </c>
      <c r="J941" s="22" t="s">
        <v>30</v>
      </c>
      <c r="K941" s="22">
        <v>1994</v>
      </c>
      <c r="L941" s="22">
        <v>31</v>
      </c>
      <c r="M941" s="22" t="s">
        <v>30</v>
      </c>
      <c r="N941" s="22" t="s">
        <v>30</v>
      </c>
      <c r="O941" s="22" t="s">
        <v>30</v>
      </c>
      <c r="P941" s="22">
        <v>600</v>
      </c>
      <c r="Q941" s="22" t="s">
        <v>30</v>
      </c>
      <c r="R941" s="22" t="s">
        <v>2823</v>
      </c>
      <c r="S941" s="14">
        <f t="shared" si="14"/>
        <v>2034</v>
      </c>
    </row>
    <row r="942" spans="1:19" ht="14.5" hidden="1" x14ac:dyDescent="0.35">
      <c r="A942" s="22" t="s">
        <v>8245</v>
      </c>
      <c r="B942" s="22" t="str">
        <f>INDEX('Plant data'!D:D,MATCH($A942,'Plant data'!$A:$A,0))</f>
        <v>Maptaphut</v>
      </c>
      <c r="C942" s="22" t="str">
        <f>INDEX('Plant data'!E:E,MATCH($A942,'Plant data'!$A:$A,0))</f>
        <v>Rayong</v>
      </c>
      <c r="D942" s="22" t="str">
        <f>INDEX('Plant data'!F:F,MATCH($A942,'Plant data'!$A:$A,0))</f>
        <v>Thailand</v>
      </c>
      <c r="E942" s="22" t="s">
        <v>9814</v>
      </c>
      <c r="F942" s="22" t="s">
        <v>8855</v>
      </c>
      <c r="G942" s="24" t="s">
        <v>8248</v>
      </c>
      <c r="H942" s="22" t="s">
        <v>29</v>
      </c>
      <c r="I942" s="22" t="s">
        <v>30</v>
      </c>
      <c r="J942" s="22" t="s">
        <v>30</v>
      </c>
      <c r="K942" s="22">
        <v>2010</v>
      </c>
      <c r="L942" s="22">
        <v>15</v>
      </c>
      <c r="M942" s="22" t="s">
        <v>30</v>
      </c>
      <c r="N942" s="22" t="s">
        <v>30</v>
      </c>
      <c r="O942" s="22" t="s">
        <v>30</v>
      </c>
      <c r="P942" s="22">
        <v>500</v>
      </c>
      <c r="Q942" s="22" t="s">
        <v>30</v>
      </c>
      <c r="R942" s="22" t="s">
        <v>2823</v>
      </c>
      <c r="S942" s="14">
        <f t="shared" si="14"/>
        <v>2050</v>
      </c>
    </row>
    <row r="943" spans="1:19" ht="14.5" hidden="1" x14ac:dyDescent="0.35">
      <c r="A943" s="22" t="s">
        <v>8252</v>
      </c>
      <c r="B943" s="22" t="str">
        <f>INDEX('Plant data'!D:D,MATCH($A943,'Plant data'!$A:$A,0))</f>
        <v>Sriracha</v>
      </c>
      <c r="C943" s="22" t="str">
        <f>INDEX('Plant data'!E:E,MATCH($A943,'Plant data'!$A:$A,0))</f>
        <v>Chonburi</v>
      </c>
      <c r="D943" s="22" t="str">
        <f>INDEX('Plant data'!F:F,MATCH($A943,'Plant data'!$A:$A,0))</f>
        <v>Thailand</v>
      </c>
      <c r="E943" s="22" t="s">
        <v>9815</v>
      </c>
      <c r="F943" s="22" t="s">
        <v>8855</v>
      </c>
      <c r="G943" s="24" t="s">
        <v>8255</v>
      </c>
      <c r="H943" s="22" t="s">
        <v>29</v>
      </c>
      <c r="I943" s="22" t="s">
        <v>30</v>
      </c>
      <c r="J943" s="22" t="s">
        <v>30</v>
      </c>
      <c r="K943" s="22" t="s">
        <v>30</v>
      </c>
      <c r="L943" s="22" t="s">
        <v>30</v>
      </c>
      <c r="M943" s="22" t="s">
        <v>30</v>
      </c>
      <c r="N943" s="22" t="s">
        <v>30</v>
      </c>
      <c r="O943" s="22" t="s">
        <v>30</v>
      </c>
      <c r="P943" s="22">
        <v>800</v>
      </c>
      <c r="Q943" s="22" t="s">
        <v>30</v>
      </c>
      <c r="R943" s="22" t="s">
        <v>2823</v>
      </c>
      <c r="S943" s="14" t="str">
        <f t="shared" si="14"/>
        <v/>
      </c>
    </row>
    <row r="944" spans="1:19" ht="14.5" hidden="1" x14ac:dyDescent="0.35">
      <c r="A944" s="22" t="s">
        <v>8256</v>
      </c>
      <c r="B944" s="22" t="str">
        <f>INDEX('Plant data'!D:D,MATCH($A944,'Plant data'!$A:$A,0))</f>
        <v>Amphoe Muang</v>
      </c>
      <c r="C944" s="22" t="str">
        <f>INDEX('Plant data'!E:E,MATCH($A944,'Plant data'!$A:$A,0))</f>
        <v>Rayong</v>
      </c>
      <c r="D944" s="22" t="str">
        <f>INDEX('Plant data'!F:F,MATCH($A944,'Plant data'!$A:$A,0))</f>
        <v>Thailand</v>
      </c>
      <c r="E944" s="22" t="s">
        <v>9816</v>
      </c>
      <c r="F944" s="22" t="s">
        <v>8855</v>
      </c>
      <c r="G944" s="24" t="s">
        <v>8258</v>
      </c>
      <c r="H944" s="22" t="s">
        <v>29</v>
      </c>
      <c r="I944" s="22" t="s">
        <v>30</v>
      </c>
      <c r="J944" s="22" t="s">
        <v>30</v>
      </c>
      <c r="K944" s="22" t="s">
        <v>30</v>
      </c>
      <c r="L944" s="22" t="s">
        <v>30</v>
      </c>
      <c r="M944" s="22" t="s">
        <v>30</v>
      </c>
      <c r="N944" s="22" t="s">
        <v>30</v>
      </c>
      <c r="O944" s="22" t="s">
        <v>30</v>
      </c>
      <c r="P944" s="22">
        <v>550</v>
      </c>
      <c r="Q944" s="22" t="s">
        <v>30</v>
      </c>
      <c r="R944" s="22" t="s">
        <v>2823</v>
      </c>
      <c r="S944" s="14" t="str">
        <f t="shared" si="14"/>
        <v/>
      </c>
    </row>
    <row r="945" spans="1:19" ht="14.5" hidden="1" x14ac:dyDescent="0.35">
      <c r="A945" s="22" t="s">
        <v>8222</v>
      </c>
      <c r="B945" s="22" t="str">
        <f>INDEX('Plant data'!D:D,MATCH($A945,'Plant data'!$A:$A,0))</f>
        <v>Bangyapraek</v>
      </c>
      <c r="C945" s="22" t="str">
        <f>INDEX('Plant data'!E:E,MATCH($A945,'Plant data'!$A:$A,0))</f>
        <v>Samut Prakan</v>
      </c>
      <c r="D945" s="22" t="str">
        <f>INDEX('Plant data'!F:F,MATCH($A945,'Plant data'!$A:$A,0))</f>
        <v>Thailand</v>
      </c>
      <c r="E945" s="22" t="s">
        <v>9817</v>
      </c>
      <c r="F945" s="22" t="s">
        <v>8855</v>
      </c>
      <c r="G945" s="24" t="s">
        <v>8225</v>
      </c>
      <c r="H945" s="22" t="s">
        <v>29</v>
      </c>
      <c r="I945" s="22" t="s">
        <v>30</v>
      </c>
      <c r="J945" s="22" t="s">
        <v>30</v>
      </c>
      <c r="K945" s="22">
        <v>1973</v>
      </c>
      <c r="L945" s="22">
        <v>52</v>
      </c>
      <c r="M945" s="22" t="s">
        <v>30</v>
      </c>
      <c r="N945" s="22" t="s">
        <v>30</v>
      </c>
      <c r="O945" s="22" t="s">
        <v>30</v>
      </c>
      <c r="P945" s="22">
        <v>300</v>
      </c>
      <c r="Q945" s="22">
        <v>25</v>
      </c>
      <c r="R945" s="22" t="s">
        <v>2823</v>
      </c>
      <c r="S945" s="14">
        <f t="shared" si="14"/>
        <v>2013</v>
      </c>
    </row>
    <row r="946" spans="1:19" ht="14.5" hidden="1" x14ac:dyDescent="0.35">
      <c r="A946" s="22" t="s">
        <v>8222</v>
      </c>
      <c r="B946" s="22" t="str">
        <f>INDEX('Plant data'!D:D,MATCH($A946,'Plant data'!$A:$A,0))</f>
        <v>Bangyapraek</v>
      </c>
      <c r="C946" s="22" t="str">
        <f>INDEX('Plant data'!E:E,MATCH($A946,'Plant data'!$A:$A,0))</f>
        <v>Samut Prakan</v>
      </c>
      <c r="D946" s="22" t="str">
        <f>INDEX('Plant data'!F:F,MATCH($A946,'Plant data'!$A:$A,0))</f>
        <v>Thailand</v>
      </c>
      <c r="E946" s="22" t="s">
        <v>9818</v>
      </c>
      <c r="F946" s="22" t="s">
        <v>8871</v>
      </c>
      <c r="G946" s="24" t="s">
        <v>8225</v>
      </c>
      <c r="H946" s="22" t="s">
        <v>29</v>
      </c>
      <c r="I946" s="22" t="s">
        <v>30</v>
      </c>
      <c r="J946" s="22" t="s">
        <v>30</v>
      </c>
      <c r="K946" s="22" t="s">
        <v>30</v>
      </c>
      <c r="L946" s="22" t="s">
        <v>30</v>
      </c>
      <c r="M946" s="22" t="s">
        <v>30</v>
      </c>
      <c r="N946" s="22" t="s">
        <v>30</v>
      </c>
      <c r="O946" s="22" t="s">
        <v>30</v>
      </c>
      <c r="P946" s="22">
        <v>300</v>
      </c>
      <c r="Q946" s="22">
        <v>25</v>
      </c>
      <c r="R946" s="22" t="s">
        <v>2823</v>
      </c>
      <c r="S946" s="14" t="str">
        <f t="shared" si="14"/>
        <v/>
      </c>
    </row>
    <row r="947" spans="1:19" ht="14.5" hidden="1" x14ac:dyDescent="0.35">
      <c r="A947" s="22" t="s">
        <v>8233</v>
      </c>
      <c r="B947" s="22" t="str">
        <f>INDEX('Plant data'!D:D,MATCH($A947,'Plant data'!$A:$A,0))</f>
        <v>Nikhom Phatthana</v>
      </c>
      <c r="C947" s="22" t="str">
        <f>INDEX('Plant data'!E:E,MATCH($A947,'Plant data'!$A:$A,0))</f>
        <v>Rayong</v>
      </c>
      <c r="D947" s="22" t="str">
        <f>INDEX('Plant data'!F:F,MATCH($A947,'Plant data'!$A:$A,0))</f>
        <v>Thailand</v>
      </c>
      <c r="E947" s="22" t="s">
        <v>9819</v>
      </c>
      <c r="F947" s="22" t="s">
        <v>8855</v>
      </c>
      <c r="G947" s="24" t="s">
        <v>8236</v>
      </c>
      <c r="H947" s="22" t="s">
        <v>29</v>
      </c>
      <c r="I947" s="22" t="s">
        <v>30</v>
      </c>
      <c r="J947" s="22">
        <v>2008</v>
      </c>
      <c r="K947" s="22">
        <v>2012</v>
      </c>
      <c r="L947" s="22">
        <v>13</v>
      </c>
      <c r="M947" s="22" t="s">
        <v>30</v>
      </c>
      <c r="N947" s="22" t="s">
        <v>30</v>
      </c>
      <c r="O947" s="22" t="s">
        <v>30</v>
      </c>
      <c r="P947" s="22">
        <v>800</v>
      </c>
      <c r="Q947" s="22" t="s">
        <v>30</v>
      </c>
      <c r="R947" s="22" t="s">
        <v>2823</v>
      </c>
      <c r="S947" s="14">
        <f t="shared" si="14"/>
        <v>2052</v>
      </c>
    </row>
    <row r="948" spans="1:19" ht="14.5" hidden="1" x14ac:dyDescent="0.35">
      <c r="A948" s="22" t="s">
        <v>8263</v>
      </c>
      <c r="B948" s="22" t="str">
        <f>INDEX('Plant data'!D:D,MATCH($A948,'Plant data'!$A:$A,0))</f>
        <v>Amphoe Muang</v>
      </c>
      <c r="C948" s="22" t="str">
        <f>INDEX('Plant data'!E:E,MATCH($A948,'Plant data'!$A:$A,0))</f>
        <v>Chonburi</v>
      </c>
      <c r="D948" s="22" t="str">
        <f>INDEX('Plant data'!F:F,MATCH($A948,'Plant data'!$A:$A,0))</f>
        <v>Thailand</v>
      </c>
      <c r="E948" s="22" t="s">
        <v>9820</v>
      </c>
      <c r="F948" s="22" t="s">
        <v>8855</v>
      </c>
      <c r="G948" s="24" t="s">
        <v>8266</v>
      </c>
      <c r="H948" s="22" t="s">
        <v>29</v>
      </c>
      <c r="I948" s="22" t="s">
        <v>30</v>
      </c>
      <c r="J948" s="22" t="s">
        <v>30</v>
      </c>
      <c r="K948" s="22">
        <v>2012</v>
      </c>
      <c r="L948" s="22">
        <v>13</v>
      </c>
      <c r="M948" s="22" t="s">
        <v>30</v>
      </c>
      <c r="N948" s="22" t="s">
        <v>30</v>
      </c>
      <c r="O948" s="22" t="s">
        <v>30</v>
      </c>
      <c r="P948" s="22">
        <v>805</v>
      </c>
      <c r="Q948" s="22">
        <v>70</v>
      </c>
      <c r="R948" s="22" t="s">
        <v>2823</v>
      </c>
      <c r="S948" s="14">
        <f t="shared" si="14"/>
        <v>2052</v>
      </c>
    </row>
    <row r="949" spans="1:19" ht="14.5" hidden="1" x14ac:dyDescent="0.35">
      <c r="A949" s="22" t="s">
        <v>8284</v>
      </c>
      <c r="B949" s="22" t="str">
        <f>INDEX('Plant data'!D:D,MATCH($A949,'Plant data'!$A:$A,0))</f>
        <v>Dilovası</v>
      </c>
      <c r="C949" s="22" t="str">
        <f>INDEX('Plant data'!E:E,MATCH($A949,'Plant data'!$A:$A,0))</f>
        <v>Kocaeli</v>
      </c>
      <c r="D949" s="22" t="str">
        <f>INDEX('Plant data'!F:F,MATCH($A949,'Plant data'!$A:$A,0))</f>
        <v>Türkiye</v>
      </c>
      <c r="E949" s="22" t="s">
        <v>9821</v>
      </c>
      <c r="F949" s="22" t="s">
        <v>8858</v>
      </c>
      <c r="G949" s="24" t="s">
        <v>8287</v>
      </c>
      <c r="H949" s="22" t="s">
        <v>29</v>
      </c>
      <c r="I949" s="22" t="s">
        <v>30</v>
      </c>
      <c r="J949" s="22" t="s">
        <v>30</v>
      </c>
      <c r="K949" s="22">
        <v>2007</v>
      </c>
      <c r="L949" s="22">
        <v>18</v>
      </c>
      <c r="M949" s="22" t="s">
        <v>30</v>
      </c>
      <c r="N949" s="22" t="s">
        <v>30</v>
      </c>
      <c r="O949" s="22" t="s">
        <v>30</v>
      </c>
      <c r="P949" s="22">
        <v>3200</v>
      </c>
      <c r="Q949" s="22">
        <v>340</v>
      </c>
      <c r="R949" s="22" t="s">
        <v>2823</v>
      </c>
      <c r="S949" s="14">
        <f t="shared" si="14"/>
        <v>2047</v>
      </c>
    </row>
    <row r="950" spans="1:19" ht="14.5" hidden="1" x14ac:dyDescent="0.35">
      <c r="A950" s="22" t="s">
        <v>8284</v>
      </c>
      <c r="B950" s="22" t="str">
        <f>INDEX('Plant data'!D:D,MATCH($A950,'Plant data'!$A:$A,0))</f>
        <v>Dilovası</v>
      </c>
      <c r="C950" s="22" t="str">
        <f>INDEX('Plant data'!E:E,MATCH($A950,'Plant data'!$A:$A,0))</f>
        <v>Kocaeli</v>
      </c>
      <c r="D950" s="22" t="str">
        <f>INDEX('Plant data'!F:F,MATCH($A950,'Plant data'!$A:$A,0))</f>
        <v>Türkiye</v>
      </c>
      <c r="E950" s="22" t="s">
        <v>9822</v>
      </c>
      <c r="F950" s="22" t="s">
        <v>8855</v>
      </c>
      <c r="G950" s="24" t="s">
        <v>8287</v>
      </c>
      <c r="H950" s="22" t="s">
        <v>29</v>
      </c>
      <c r="I950" s="22" t="s">
        <v>30</v>
      </c>
      <c r="J950" s="22" t="s">
        <v>30</v>
      </c>
      <c r="K950" s="22">
        <v>2023</v>
      </c>
      <c r="L950" s="22">
        <v>2</v>
      </c>
      <c r="M950" s="22" t="s">
        <v>30</v>
      </c>
      <c r="N950" s="22" t="s">
        <v>30</v>
      </c>
      <c r="O950" s="22" t="s">
        <v>30</v>
      </c>
      <c r="P950" s="22">
        <v>1300</v>
      </c>
      <c r="Q950" s="22" t="s">
        <v>30</v>
      </c>
      <c r="R950" s="22" t="s">
        <v>2823</v>
      </c>
      <c r="S950" s="14">
        <f t="shared" si="14"/>
        <v>2063</v>
      </c>
    </row>
    <row r="951" spans="1:19" ht="14.5" hidden="1" x14ac:dyDescent="0.35">
      <c r="A951" s="22" t="s">
        <v>8289</v>
      </c>
      <c r="B951" s="22" t="str">
        <f>INDEX('Plant data'!D:D,MATCH($A951,'Plant data'!$A:$A,0))</f>
        <v>Dilovası</v>
      </c>
      <c r="C951" s="22" t="str">
        <f>INDEX('Plant data'!E:E,MATCH($A951,'Plant data'!$A:$A,0))</f>
        <v>Kocaeli</v>
      </c>
      <c r="D951" s="22" t="str">
        <f>INDEX('Plant data'!F:F,MATCH($A951,'Plant data'!$A:$A,0))</f>
        <v>Türkiye</v>
      </c>
      <c r="E951" s="22" t="s">
        <v>9823</v>
      </c>
      <c r="F951" s="22" t="s">
        <v>8855</v>
      </c>
      <c r="G951" s="24" t="s">
        <v>8292</v>
      </c>
      <c r="H951" s="22" t="s">
        <v>29</v>
      </c>
      <c r="I951" s="22" t="s">
        <v>30</v>
      </c>
      <c r="J951" s="22" t="s">
        <v>30</v>
      </c>
      <c r="K951" s="22" t="s">
        <v>30</v>
      </c>
      <c r="L951" s="22" t="s">
        <v>30</v>
      </c>
      <c r="M951" s="22" t="s">
        <v>30</v>
      </c>
      <c r="N951" s="22" t="s">
        <v>30</v>
      </c>
      <c r="O951" s="22" t="s">
        <v>30</v>
      </c>
      <c r="P951" s="22">
        <v>1300</v>
      </c>
      <c r="Q951" s="22" t="s">
        <v>30</v>
      </c>
      <c r="R951" s="22" t="s">
        <v>2823</v>
      </c>
      <c r="S951" s="14" t="str">
        <f t="shared" si="14"/>
        <v/>
      </c>
    </row>
    <row r="952" spans="1:19" ht="14.5" hidden="1" x14ac:dyDescent="0.35">
      <c r="A952" s="22" t="s">
        <v>8294</v>
      </c>
      <c r="B952" s="22" t="str">
        <f>INDEX('Plant data'!D:D,MATCH($A952,'Plant data'!$A:$A,0))</f>
        <v>Aliağa</v>
      </c>
      <c r="C952" s="22" t="str">
        <f>INDEX('Plant data'!E:E,MATCH($A952,'Plant data'!$A:$A,0))</f>
        <v>İzmir</v>
      </c>
      <c r="D952" s="22" t="str">
        <f>INDEX('Plant data'!F:F,MATCH($A952,'Plant data'!$A:$A,0))</f>
        <v>Türkiye</v>
      </c>
      <c r="E952" s="22" t="s">
        <v>9824</v>
      </c>
      <c r="F952" s="22" t="s">
        <v>8855</v>
      </c>
      <c r="G952" s="24" t="s">
        <v>8297</v>
      </c>
      <c r="H952" s="22" t="s">
        <v>29</v>
      </c>
      <c r="I952" s="22" t="s">
        <v>30</v>
      </c>
      <c r="J952" s="22" t="s">
        <v>30</v>
      </c>
      <c r="K952" s="22" t="s">
        <v>30</v>
      </c>
      <c r="L952" s="22" t="s">
        <v>30</v>
      </c>
      <c r="M952" s="22" t="s">
        <v>30</v>
      </c>
      <c r="N952" s="22" t="s">
        <v>30</v>
      </c>
      <c r="O952" s="22" t="s">
        <v>30</v>
      </c>
      <c r="P952" s="22">
        <v>1200</v>
      </c>
      <c r="Q952" s="22" t="s">
        <v>30</v>
      </c>
      <c r="R952" s="22" t="s">
        <v>2823</v>
      </c>
      <c r="S952" s="14" t="str">
        <f t="shared" si="14"/>
        <v/>
      </c>
    </row>
    <row r="953" spans="1:19" ht="14.5" hidden="1" x14ac:dyDescent="0.35">
      <c r="A953" s="22" t="s">
        <v>8294</v>
      </c>
      <c r="B953" s="22" t="str">
        <f>INDEX('Plant data'!D:D,MATCH($A953,'Plant data'!$A:$A,0))</f>
        <v>Aliağa</v>
      </c>
      <c r="C953" s="22" t="str">
        <f>INDEX('Plant data'!E:E,MATCH($A953,'Plant data'!$A:$A,0))</f>
        <v>İzmir</v>
      </c>
      <c r="D953" s="22" t="str">
        <f>INDEX('Plant data'!F:F,MATCH($A953,'Plant data'!$A:$A,0))</f>
        <v>Türkiye</v>
      </c>
      <c r="E953" s="22" t="s">
        <v>9825</v>
      </c>
      <c r="F953" s="22" t="s">
        <v>8871</v>
      </c>
      <c r="G953" s="24" t="s">
        <v>8297</v>
      </c>
      <c r="H953" s="22" t="s">
        <v>53</v>
      </c>
      <c r="I953" s="22" t="s">
        <v>30</v>
      </c>
      <c r="J953" s="22" t="s">
        <v>30</v>
      </c>
      <c r="K953" s="22" t="s">
        <v>30</v>
      </c>
      <c r="L953" s="22" t="s">
        <v>30</v>
      </c>
      <c r="M953" s="22" t="s">
        <v>30</v>
      </c>
      <c r="N953" s="22">
        <v>2008</v>
      </c>
      <c r="O953" s="22" t="s">
        <v>30</v>
      </c>
      <c r="P953" s="22">
        <v>400</v>
      </c>
      <c r="Q953" s="22" t="s">
        <v>30</v>
      </c>
      <c r="R953" s="22" t="s">
        <v>2823</v>
      </c>
      <c r="S953" s="14" t="str">
        <f t="shared" si="14"/>
        <v/>
      </c>
    </row>
    <row r="954" spans="1:19" ht="14.5" hidden="1" x14ac:dyDescent="0.35">
      <c r="A954" s="22" t="s">
        <v>8294</v>
      </c>
      <c r="B954" s="22" t="str">
        <f>INDEX('Plant data'!D:D,MATCH($A954,'Plant data'!$A:$A,0))</f>
        <v>Aliağa</v>
      </c>
      <c r="C954" s="22" t="str">
        <f>INDEX('Plant data'!E:E,MATCH($A954,'Plant data'!$A:$A,0))</f>
        <v>İzmir</v>
      </c>
      <c r="D954" s="22" t="str">
        <f>INDEX('Plant data'!F:F,MATCH($A954,'Plant data'!$A:$A,0))</f>
        <v>Türkiye</v>
      </c>
      <c r="E954" s="22" t="s">
        <v>9826</v>
      </c>
      <c r="F954" s="22" t="s">
        <v>8941</v>
      </c>
      <c r="G954" s="24" t="s">
        <v>8297</v>
      </c>
      <c r="H954" s="22" t="s">
        <v>53</v>
      </c>
      <c r="I954" s="22" t="s">
        <v>30</v>
      </c>
      <c r="J954" s="22" t="s">
        <v>30</v>
      </c>
      <c r="K954" s="22" t="s">
        <v>30</v>
      </c>
      <c r="L954" s="22" t="s">
        <v>30</v>
      </c>
      <c r="M954" s="22" t="s">
        <v>30</v>
      </c>
      <c r="N954" s="22" t="s">
        <v>30</v>
      </c>
      <c r="O954" s="22" t="s">
        <v>30</v>
      </c>
      <c r="P954" s="22">
        <v>400</v>
      </c>
      <c r="Q954" s="22" t="s">
        <v>30</v>
      </c>
      <c r="R954" s="22" t="s">
        <v>2823</v>
      </c>
      <c r="S954" s="14" t="str">
        <f t="shared" si="14"/>
        <v/>
      </c>
    </row>
    <row r="955" spans="1:19" ht="14.5" hidden="1" x14ac:dyDescent="0.35">
      <c r="A955" s="22" t="s">
        <v>8299</v>
      </c>
      <c r="B955" s="22" t="str">
        <f>INDEX('Plant data'!D:D,MATCH($A955,'Plant data'!$A:$A,0))</f>
        <v>İskenderun</v>
      </c>
      <c r="C955" s="22" t="str">
        <f>INDEX('Plant data'!E:E,MATCH($A955,'Plant data'!$A:$A,0))</f>
        <v>Hatay</v>
      </c>
      <c r="D955" s="22" t="str">
        <f>INDEX('Plant data'!F:F,MATCH($A955,'Plant data'!$A:$A,0))</f>
        <v>Türkiye</v>
      </c>
      <c r="E955" s="22" t="s">
        <v>9827</v>
      </c>
      <c r="F955" s="22" t="s">
        <v>8855</v>
      </c>
      <c r="G955" s="24" t="s">
        <v>8302</v>
      </c>
      <c r="H955" s="22" t="s">
        <v>29</v>
      </c>
      <c r="I955" s="22" t="s">
        <v>30</v>
      </c>
      <c r="J955" s="22" t="s">
        <v>30</v>
      </c>
      <c r="K955" s="22" t="s">
        <v>30</v>
      </c>
      <c r="L955" s="22" t="s">
        <v>30</v>
      </c>
      <c r="M955" s="22" t="s">
        <v>30</v>
      </c>
      <c r="N955" s="22" t="s">
        <v>30</v>
      </c>
      <c r="O955" s="22" t="s">
        <v>30</v>
      </c>
      <c r="P955" s="22">
        <v>1250</v>
      </c>
      <c r="Q955" s="22">
        <v>110</v>
      </c>
      <c r="R955" s="22" t="s">
        <v>2823</v>
      </c>
      <c r="S955" s="14" t="str">
        <f t="shared" si="14"/>
        <v/>
      </c>
    </row>
    <row r="956" spans="1:19" ht="14.5" hidden="1" x14ac:dyDescent="0.35">
      <c r="A956" s="22" t="s">
        <v>2370</v>
      </c>
      <c r="B956" s="22" t="str">
        <f>INDEX('Plant data'!D:D,MATCH($A956,'Plant data'!$A:$A,0))</f>
        <v>Ereğli</v>
      </c>
      <c r="C956" s="22" t="str">
        <f>INDEX('Plant data'!E:E,MATCH($A956,'Plant data'!$A:$A,0))</f>
        <v>Zonguldak</v>
      </c>
      <c r="D956" s="22" t="str">
        <f>INDEX('Plant data'!F:F,MATCH($A956,'Plant data'!$A:$A,0))</f>
        <v>Türkiye</v>
      </c>
      <c r="E956" s="22" t="s">
        <v>9828</v>
      </c>
      <c r="F956" s="22" t="s">
        <v>8855</v>
      </c>
      <c r="G956" s="24" t="s">
        <v>2373</v>
      </c>
      <c r="H956" s="22" t="s">
        <v>313</v>
      </c>
      <c r="I956" s="26">
        <v>45292</v>
      </c>
      <c r="J956" s="22" t="s">
        <v>30</v>
      </c>
      <c r="K956" s="22">
        <v>2030</v>
      </c>
      <c r="L956" s="22"/>
      <c r="M956" s="22" t="s">
        <v>30</v>
      </c>
      <c r="N956" s="22" t="s">
        <v>30</v>
      </c>
      <c r="O956" s="22" t="s">
        <v>30</v>
      </c>
      <c r="P956" s="22">
        <v>1400</v>
      </c>
      <c r="Q956" s="22" t="s">
        <v>30</v>
      </c>
      <c r="R956" s="22" t="s">
        <v>30</v>
      </c>
      <c r="S956" s="14">
        <f t="shared" si="14"/>
        <v>2070</v>
      </c>
    </row>
    <row r="957" spans="1:19" ht="14.5" hidden="1" x14ac:dyDescent="0.35">
      <c r="A957" s="22" t="s">
        <v>8306</v>
      </c>
      <c r="B957" s="22" t="str">
        <f>INDEX('Plant data'!D:D,MATCH($A957,'Plant data'!$A:$A,0))</f>
        <v>Aliağa</v>
      </c>
      <c r="C957" s="22" t="str">
        <f>INDEX('Plant data'!E:E,MATCH($A957,'Plant data'!$A:$A,0))</f>
        <v>İzmir</v>
      </c>
      <c r="D957" s="22" t="str">
        <f>INDEX('Plant data'!F:F,MATCH($A957,'Plant data'!$A:$A,0))</f>
        <v>Türkiye</v>
      </c>
      <c r="E957" s="22" t="s">
        <v>9829</v>
      </c>
      <c r="F957" s="22" t="s">
        <v>8855</v>
      </c>
      <c r="G957" s="24" t="s">
        <v>8309</v>
      </c>
      <c r="H957" s="22" t="s">
        <v>29</v>
      </c>
      <c r="I957" s="22" t="s">
        <v>30</v>
      </c>
      <c r="J957" s="22" t="s">
        <v>30</v>
      </c>
      <c r="K957" s="22" t="s">
        <v>30</v>
      </c>
      <c r="L957" s="22" t="s">
        <v>30</v>
      </c>
      <c r="M957" s="22" t="s">
        <v>30</v>
      </c>
      <c r="N957" s="22" t="s">
        <v>30</v>
      </c>
      <c r="O957" s="22" t="s">
        <v>30</v>
      </c>
      <c r="P957" s="22">
        <v>1500</v>
      </c>
      <c r="Q957" s="22" t="s">
        <v>30</v>
      </c>
      <c r="R957" s="22" t="s">
        <v>2823</v>
      </c>
      <c r="S957" s="14" t="str">
        <f t="shared" si="14"/>
        <v/>
      </c>
    </row>
    <row r="958" spans="1:19" ht="14.5" hidden="1" x14ac:dyDescent="0.35">
      <c r="A958" s="22" t="s">
        <v>8306</v>
      </c>
      <c r="B958" s="22" t="str">
        <f>INDEX('Plant data'!D:D,MATCH($A958,'Plant data'!$A:$A,0))</f>
        <v>Aliağa</v>
      </c>
      <c r="C958" s="22" t="str">
        <f>INDEX('Plant data'!E:E,MATCH($A958,'Plant data'!$A:$A,0))</f>
        <v>İzmir</v>
      </c>
      <c r="D958" s="22" t="str">
        <f>INDEX('Plant data'!F:F,MATCH($A958,'Plant data'!$A:$A,0))</f>
        <v>Türkiye</v>
      </c>
      <c r="E958" s="22" t="s">
        <v>9830</v>
      </c>
      <c r="F958" s="22" t="s">
        <v>8871</v>
      </c>
      <c r="G958" s="24" t="s">
        <v>8309</v>
      </c>
      <c r="H958" s="22" t="s">
        <v>29</v>
      </c>
      <c r="I958" s="22" t="s">
        <v>30</v>
      </c>
      <c r="J958" s="22" t="s">
        <v>30</v>
      </c>
      <c r="K958" s="22" t="s">
        <v>30</v>
      </c>
      <c r="L958" s="22" t="s">
        <v>30</v>
      </c>
      <c r="M958" s="22" t="s">
        <v>30</v>
      </c>
      <c r="N958" s="22" t="s">
        <v>30</v>
      </c>
      <c r="O958" s="22" t="s">
        <v>30</v>
      </c>
      <c r="P958" s="22">
        <v>1500</v>
      </c>
      <c r="Q958" s="22" t="s">
        <v>30</v>
      </c>
      <c r="R958" s="22" t="s">
        <v>2823</v>
      </c>
      <c r="S958" s="14" t="str">
        <f t="shared" si="14"/>
        <v/>
      </c>
    </row>
    <row r="959" spans="1:19" ht="14.5" hidden="1" x14ac:dyDescent="0.35">
      <c r="A959" s="22" t="s">
        <v>8306</v>
      </c>
      <c r="B959" s="22" t="str">
        <f>INDEX('Plant data'!D:D,MATCH($A959,'Plant data'!$A:$A,0))</f>
        <v>Aliağa</v>
      </c>
      <c r="C959" s="22" t="str">
        <f>INDEX('Plant data'!E:E,MATCH($A959,'Plant data'!$A:$A,0))</f>
        <v>İzmir</v>
      </c>
      <c r="D959" s="22" t="str">
        <f>INDEX('Plant data'!F:F,MATCH($A959,'Plant data'!$A:$A,0))</f>
        <v>Türkiye</v>
      </c>
      <c r="E959" s="22" t="s">
        <v>9831</v>
      </c>
      <c r="F959" s="22" t="s">
        <v>8941</v>
      </c>
      <c r="G959" s="24" t="s">
        <v>8309</v>
      </c>
      <c r="H959" s="22" t="s">
        <v>29</v>
      </c>
      <c r="I959" s="22" t="s">
        <v>30</v>
      </c>
      <c r="J959" s="22" t="s">
        <v>30</v>
      </c>
      <c r="K959" s="22" t="s">
        <v>30</v>
      </c>
      <c r="L959" s="22" t="s">
        <v>30</v>
      </c>
      <c r="M959" s="22" t="s">
        <v>30</v>
      </c>
      <c r="N959" s="22" t="s">
        <v>30</v>
      </c>
      <c r="O959" s="22" t="s">
        <v>30</v>
      </c>
      <c r="P959" s="22">
        <v>1500</v>
      </c>
      <c r="Q959" s="22" t="s">
        <v>30</v>
      </c>
      <c r="R959" s="22" t="s">
        <v>2823</v>
      </c>
      <c r="S959" s="14" t="str">
        <f t="shared" si="14"/>
        <v/>
      </c>
    </row>
    <row r="960" spans="1:19" ht="14.5" hidden="1" x14ac:dyDescent="0.35">
      <c r="A960" s="22" t="s">
        <v>8310</v>
      </c>
      <c r="B960" s="22" t="str">
        <f>INDEX('Plant data'!D:D,MATCH($A960,'Plant data'!$A:$A,0))</f>
        <v>Biga</v>
      </c>
      <c r="C960" s="22" t="str">
        <f>INDEX('Plant data'!E:E,MATCH($A960,'Plant data'!$A:$A,0))</f>
        <v>Çanakkale</v>
      </c>
      <c r="D960" s="22" t="str">
        <f>INDEX('Plant data'!F:F,MATCH($A960,'Plant data'!$A:$A,0))</f>
        <v>Türkiye</v>
      </c>
      <c r="E960" s="22" t="s">
        <v>9832</v>
      </c>
      <c r="F960" s="22" t="s">
        <v>8855</v>
      </c>
      <c r="G960" s="22" t="s">
        <v>8313</v>
      </c>
      <c r="H960" s="22" t="s">
        <v>29</v>
      </c>
      <c r="I960" s="22" t="s">
        <v>30</v>
      </c>
      <c r="J960" s="22" t="s">
        <v>30</v>
      </c>
      <c r="K960" s="22" t="s">
        <v>30</v>
      </c>
      <c r="L960" s="22" t="s">
        <v>30</v>
      </c>
      <c r="M960" s="22" t="s">
        <v>30</v>
      </c>
      <c r="N960" s="22" t="s">
        <v>30</v>
      </c>
      <c r="O960" s="22" t="s">
        <v>30</v>
      </c>
      <c r="P960" s="22">
        <v>1667</v>
      </c>
      <c r="Q960" s="22">
        <v>210</v>
      </c>
      <c r="R960" s="22" t="s">
        <v>2823</v>
      </c>
      <c r="S960" s="14" t="str">
        <f t="shared" si="14"/>
        <v/>
      </c>
    </row>
    <row r="961" spans="1:19" ht="14.5" hidden="1" x14ac:dyDescent="0.35">
      <c r="A961" s="22" t="s">
        <v>8310</v>
      </c>
      <c r="B961" s="22" t="str">
        <f>INDEX('Plant data'!D:D,MATCH($A961,'Plant data'!$A:$A,0))</f>
        <v>Biga</v>
      </c>
      <c r="C961" s="22" t="str">
        <f>INDEX('Plant data'!E:E,MATCH($A961,'Plant data'!$A:$A,0))</f>
        <v>Çanakkale</v>
      </c>
      <c r="D961" s="22" t="str">
        <f>INDEX('Plant data'!F:F,MATCH($A961,'Plant data'!$A:$A,0))</f>
        <v>Türkiye</v>
      </c>
      <c r="E961" s="22" t="s">
        <v>9833</v>
      </c>
      <c r="F961" s="22" t="s">
        <v>8871</v>
      </c>
      <c r="G961" s="22" t="s">
        <v>8313</v>
      </c>
      <c r="H961" s="22" t="s">
        <v>29</v>
      </c>
      <c r="I961" s="22" t="s">
        <v>30</v>
      </c>
      <c r="J961" s="22" t="s">
        <v>30</v>
      </c>
      <c r="K961" s="22" t="s">
        <v>30</v>
      </c>
      <c r="L961" s="22" t="s">
        <v>30</v>
      </c>
      <c r="M961" s="22" t="s">
        <v>30</v>
      </c>
      <c r="N961" s="22" t="s">
        <v>30</v>
      </c>
      <c r="O961" s="22" t="s">
        <v>30</v>
      </c>
      <c r="P961" s="22">
        <v>1667</v>
      </c>
      <c r="Q961" s="22" t="s">
        <v>30</v>
      </c>
      <c r="R961" s="22" t="s">
        <v>2823</v>
      </c>
      <c r="S961" s="14" t="str">
        <f t="shared" si="14"/>
        <v/>
      </c>
    </row>
    <row r="962" spans="1:19" ht="14.5" hidden="1" x14ac:dyDescent="0.35">
      <c r="A962" s="22" t="s">
        <v>8310</v>
      </c>
      <c r="B962" s="22" t="str">
        <f>INDEX('Plant data'!D:D,MATCH($A962,'Plant data'!$A:$A,0))</f>
        <v>Biga</v>
      </c>
      <c r="C962" s="22" t="str">
        <f>INDEX('Plant data'!E:E,MATCH($A962,'Plant data'!$A:$A,0))</f>
        <v>Çanakkale</v>
      </c>
      <c r="D962" s="22" t="str">
        <f>INDEX('Plant data'!F:F,MATCH($A962,'Plant data'!$A:$A,0))</f>
        <v>Türkiye</v>
      </c>
      <c r="E962" s="22" t="s">
        <v>9834</v>
      </c>
      <c r="F962" s="22" t="s">
        <v>8941</v>
      </c>
      <c r="G962" s="22" t="s">
        <v>8313</v>
      </c>
      <c r="H962" s="22" t="s">
        <v>29</v>
      </c>
      <c r="I962" s="22" t="s">
        <v>30</v>
      </c>
      <c r="J962" s="22" t="s">
        <v>30</v>
      </c>
      <c r="K962" s="22" t="s">
        <v>30</v>
      </c>
      <c r="L962" s="22" t="s">
        <v>30</v>
      </c>
      <c r="M962" s="22" t="s">
        <v>30</v>
      </c>
      <c r="N962" s="22" t="s">
        <v>30</v>
      </c>
      <c r="O962" s="22" t="s">
        <v>30</v>
      </c>
      <c r="P962" s="22">
        <v>1667</v>
      </c>
      <c r="Q962" s="22" t="s">
        <v>30</v>
      </c>
      <c r="R962" s="22" t="s">
        <v>2823</v>
      </c>
      <c r="S962" s="14" t="str">
        <f t="shared" si="14"/>
        <v/>
      </c>
    </row>
    <row r="963" spans="1:19" ht="14.5" hidden="1" x14ac:dyDescent="0.35">
      <c r="A963" s="22" t="s">
        <v>8315</v>
      </c>
      <c r="B963" s="22" t="str">
        <f>INDEX('Plant data'!D:D,MATCH($A963,'Plant data'!$A:$A,0))</f>
        <v>Aliağa</v>
      </c>
      <c r="C963" s="22" t="str">
        <f>INDEX('Plant data'!E:E,MATCH($A963,'Plant data'!$A:$A,0))</f>
        <v>İzmir</v>
      </c>
      <c r="D963" s="22" t="str">
        <f>INDEX('Plant data'!F:F,MATCH($A963,'Plant data'!$A:$A,0))</f>
        <v>Türkiye</v>
      </c>
      <c r="E963" s="22" t="s">
        <v>9835</v>
      </c>
      <c r="F963" s="22" t="s">
        <v>8855</v>
      </c>
      <c r="G963" s="22" t="s">
        <v>8318</v>
      </c>
      <c r="H963" s="22" t="s">
        <v>29</v>
      </c>
      <c r="I963" s="22" t="s">
        <v>30</v>
      </c>
      <c r="J963" s="22" t="s">
        <v>30</v>
      </c>
      <c r="K963" s="22" t="s">
        <v>30</v>
      </c>
      <c r="L963" s="22" t="s">
        <v>30</v>
      </c>
      <c r="M963" s="22" t="s">
        <v>30</v>
      </c>
      <c r="N963" s="22" t="s">
        <v>30</v>
      </c>
      <c r="O963" s="22" t="s">
        <v>30</v>
      </c>
      <c r="P963" s="22">
        <v>1550</v>
      </c>
      <c r="Q963" s="22">
        <v>150</v>
      </c>
      <c r="R963" s="22" t="s">
        <v>2823</v>
      </c>
      <c r="S963" s="14" t="str">
        <f t="shared" ref="S963:S1026" si="15">IFERROR(K963+40,"")</f>
        <v/>
      </c>
    </row>
    <row r="964" spans="1:19" ht="14.5" hidden="1" x14ac:dyDescent="0.35">
      <c r="A964" s="22" t="s">
        <v>8315</v>
      </c>
      <c r="B964" s="22" t="str">
        <f>INDEX('Plant data'!D:D,MATCH($A964,'Plant data'!$A:$A,0))</f>
        <v>Aliağa</v>
      </c>
      <c r="C964" s="22" t="str">
        <f>INDEX('Plant data'!E:E,MATCH($A964,'Plant data'!$A:$A,0))</f>
        <v>İzmir</v>
      </c>
      <c r="D964" s="22" t="str">
        <f>INDEX('Plant data'!F:F,MATCH($A964,'Plant data'!$A:$A,0))</f>
        <v>Türkiye</v>
      </c>
      <c r="E964" s="22" t="s">
        <v>9836</v>
      </c>
      <c r="F964" s="22" t="s">
        <v>8871</v>
      </c>
      <c r="G964" s="22" t="s">
        <v>8318</v>
      </c>
      <c r="H964" s="22" t="s">
        <v>29</v>
      </c>
      <c r="I964" s="22" t="s">
        <v>30</v>
      </c>
      <c r="J964" s="26">
        <v>44409</v>
      </c>
      <c r="K964" s="22">
        <v>2024</v>
      </c>
      <c r="L964" s="22">
        <v>1</v>
      </c>
      <c r="M964" s="22" t="s">
        <v>30</v>
      </c>
      <c r="N964" s="22" t="s">
        <v>30</v>
      </c>
      <c r="O964" s="22" t="s">
        <v>30</v>
      </c>
      <c r="P964" s="22">
        <v>1550</v>
      </c>
      <c r="Q964" s="22" t="s">
        <v>30</v>
      </c>
      <c r="R964" s="22" t="s">
        <v>2823</v>
      </c>
      <c r="S964" s="14">
        <f t="shared" si="15"/>
        <v>2064</v>
      </c>
    </row>
    <row r="965" spans="1:19" ht="14.5" hidden="1" x14ac:dyDescent="0.35">
      <c r="A965" s="22" t="s">
        <v>2376</v>
      </c>
      <c r="B965" s="22" t="str">
        <f>INDEX('Plant data'!D:D,MATCH($A965,'Plant data'!$A:$A,0))</f>
        <v>Payas</v>
      </c>
      <c r="C965" s="22" t="str">
        <f>INDEX('Plant data'!E:E,MATCH($A965,'Plant data'!$A:$A,0))</f>
        <v>Hatay</v>
      </c>
      <c r="D965" s="22" t="str">
        <f>INDEX('Plant data'!F:F,MATCH($A965,'Plant data'!$A:$A,0))</f>
        <v>Türkiye</v>
      </c>
      <c r="E965" s="22" t="s">
        <v>9837</v>
      </c>
      <c r="F965" s="22" t="s">
        <v>8855</v>
      </c>
      <c r="G965" s="24" t="s">
        <v>2378</v>
      </c>
      <c r="H965" s="22" t="s">
        <v>313</v>
      </c>
      <c r="I965" s="26">
        <v>45292</v>
      </c>
      <c r="J965" s="22" t="s">
        <v>30</v>
      </c>
      <c r="K965" s="22">
        <v>2030</v>
      </c>
      <c r="L965" s="22"/>
      <c r="M965" s="22" t="s">
        <v>30</v>
      </c>
      <c r="N965" s="22" t="s">
        <v>30</v>
      </c>
      <c r="O965" s="22" t="s">
        <v>30</v>
      </c>
      <c r="P965" s="22">
        <v>2500</v>
      </c>
      <c r="Q965" s="22" t="s">
        <v>30</v>
      </c>
      <c r="R965" s="22" t="s">
        <v>30</v>
      </c>
      <c r="S965" s="14">
        <f t="shared" si="15"/>
        <v>2070</v>
      </c>
    </row>
    <row r="966" spans="1:19" ht="14.5" hidden="1" x14ac:dyDescent="0.35">
      <c r="A966" s="22" t="s">
        <v>8322</v>
      </c>
      <c r="B966" s="22" t="str">
        <f>INDEX('Plant data'!D:D,MATCH($A966,'Plant data'!$A:$A,0))</f>
        <v>Ereğlisi</v>
      </c>
      <c r="C966" s="22" t="str">
        <f>INDEX('Plant data'!E:E,MATCH($A966,'Plant data'!$A:$A,0))</f>
        <v>Tekirdağ</v>
      </c>
      <c r="D966" s="22" t="str">
        <f>INDEX('Plant data'!F:F,MATCH($A966,'Plant data'!$A:$A,0))</f>
        <v>Türkiye</v>
      </c>
      <c r="E966" s="22" t="s">
        <v>9838</v>
      </c>
      <c r="F966" s="22" t="s">
        <v>8855</v>
      </c>
      <c r="G966" s="24" t="s">
        <v>8325</v>
      </c>
      <c r="H966" s="22" t="s">
        <v>29</v>
      </c>
      <c r="I966" s="22" t="s">
        <v>30</v>
      </c>
      <c r="J966" s="22" t="s">
        <v>30</v>
      </c>
      <c r="K966" s="22" t="s">
        <v>30</v>
      </c>
      <c r="L966" s="22" t="s">
        <v>30</v>
      </c>
      <c r="M966" s="22" t="s">
        <v>30</v>
      </c>
      <c r="N966" s="22" t="s">
        <v>30</v>
      </c>
      <c r="O966" s="22" t="s">
        <v>30</v>
      </c>
      <c r="P966" s="22">
        <v>1400</v>
      </c>
      <c r="Q966" s="22">
        <v>125</v>
      </c>
      <c r="R966" s="22" t="s">
        <v>2823</v>
      </c>
      <c r="S966" s="14" t="str">
        <f t="shared" si="15"/>
        <v/>
      </c>
    </row>
    <row r="967" spans="1:19" ht="14.5" hidden="1" x14ac:dyDescent="0.35">
      <c r="A967" s="22" t="s">
        <v>8322</v>
      </c>
      <c r="B967" s="22" t="str">
        <f>INDEX('Plant data'!D:D,MATCH($A967,'Plant data'!$A:$A,0))</f>
        <v>Ereğlisi</v>
      </c>
      <c r="C967" s="22" t="str">
        <f>INDEX('Plant data'!E:E,MATCH($A967,'Plant data'!$A:$A,0))</f>
        <v>Tekirdağ</v>
      </c>
      <c r="D967" s="22" t="str">
        <f>INDEX('Plant data'!F:F,MATCH($A967,'Plant data'!$A:$A,0))</f>
        <v>Türkiye</v>
      </c>
      <c r="E967" s="22" t="s">
        <v>9839</v>
      </c>
      <c r="F967" s="22" t="s">
        <v>8871</v>
      </c>
      <c r="G967" s="24" t="s">
        <v>8325</v>
      </c>
      <c r="H967" s="22" t="s">
        <v>224</v>
      </c>
      <c r="I967" s="26">
        <v>44713</v>
      </c>
      <c r="J967" s="22">
        <v>2022</v>
      </c>
      <c r="K967" s="22">
        <v>2025</v>
      </c>
      <c r="L967" s="22">
        <v>0</v>
      </c>
      <c r="M967" s="22" t="s">
        <v>30</v>
      </c>
      <c r="N967" s="22" t="s">
        <v>30</v>
      </c>
      <c r="O967" s="22" t="s">
        <v>30</v>
      </c>
      <c r="P967" s="22">
        <v>2000</v>
      </c>
      <c r="Q967" s="22" t="s">
        <v>30</v>
      </c>
      <c r="R967" s="22" t="s">
        <v>2823</v>
      </c>
      <c r="S967" s="14">
        <f t="shared" si="15"/>
        <v>2065</v>
      </c>
    </row>
    <row r="968" spans="1:19" ht="14.5" hidden="1" x14ac:dyDescent="0.35">
      <c r="A968" s="22" t="s">
        <v>8333</v>
      </c>
      <c r="B968" s="22" t="str">
        <f>INDEX('Plant data'!D:D,MATCH($A968,'Plant data'!$A:$A,0))</f>
        <v>Toprakkale</v>
      </c>
      <c r="C968" s="22" t="str">
        <f>INDEX('Plant data'!E:E,MATCH($A968,'Plant data'!$A:$A,0))</f>
        <v>Osmaniye</v>
      </c>
      <c r="D968" s="22" t="str">
        <f>INDEX('Plant data'!F:F,MATCH($A968,'Plant data'!$A:$A,0))</f>
        <v>Türkiye</v>
      </c>
      <c r="E968" s="22" t="s">
        <v>9840</v>
      </c>
      <c r="F968" s="22" t="s">
        <v>8855</v>
      </c>
      <c r="G968" s="24" t="s">
        <v>8336</v>
      </c>
      <c r="H968" s="22" t="s">
        <v>29</v>
      </c>
      <c r="I968" s="22" t="s">
        <v>30</v>
      </c>
      <c r="J968" s="22" t="s">
        <v>30</v>
      </c>
      <c r="K968" s="22">
        <v>2013</v>
      </c>
      <c r="L968" s="22">
        <v>12</v>
      </c>
      <c r="M968" s="22" t="s">
        <v>30</v>
      </c>
      <c r="N968" s="22" t="s">
        <v>30</v>
      </c>
      <c r="O968" s="22" t="s">
        <v>30</v>
      </c>
      <c r="P968" s="22">
        <v>1100</v>
      </c>
      <c r="Q968" s="22">
        <v>100</v>
      </c>
      <c r="R968" s="22" t="s">
        <v>2823</v>
      </c>
      <c r="S968" s="14">
        <f t="shared" si="15"/>
        <v>2053</v>
      </c>
    </row>
    <row r="969" spans="1:19" ht="14.5" hidden="1" x14ac:dyDescent="0.35">
      <c r="A969" s="22" t="s">
        <v>8341</v>
      </c>
      <c r="B969" s="22" t="str">
        <f>INDEX('Plant data'!D:D,MATCH($A969,'Plant data'!$A:$A,0))</f>
        <v>Darıca</v>
      </c>
      <c r="C969" s="22" t="str">
        <f>INDEX('Plant data'!E:E,MATCH($A969,'Plant data'!$A:$A,0))</f>
        <v>Kocaeli</v>
      </c>
      <c r="D969" s="22" t="str">
        <f>INDEX('Plant data'!F:F,MATCH($A969,'Plant data'!$A:$A,0))</f>
        <v>Türkiye</v>
      </c>
      <c r="E969" s="22" t="s">
        <v>9841</v>
      </c>
      <c r="F969" s="22" t="s">
        <v>8855</v>
      </c>
      <c r="G969" s="24" t="s">
        <v>8344</v>
      </c>
      <c r="H969" s="22" t="s">
        <v>29</v>
      </c>
      <c r="I969" s="22" t="s">
        <v>30</v>
      </c>
      <c r="J969" s="22" t="s">
        <v>30</v>
      </c>
      <c r="K969" s="22" t="s">
        <v>30</v>
      </c>
      <c r="L969" s="22" t="s">
        <v>30</v>
      </c>
      <c r="M969" s="22" t="s">
        <v>30</v>
      </c>
      <c r="N969" s="22" t="s">
        <v>30</v>
      </c>
      <c r="O969" s="22" t="s">
        <v>30</v>
      </c>
      <c r="P969" s="22">
        <v>560</v>
      </c>
      <c r="Q969" s="22">
        <v>100</v>
      </c>
      <c r="R969" s="22" t="s">
        <v>2823</v>
      </c>
      <c r="S969" s="14" t="str">
        <f t="shared" si="15"/>
        <v/>
      </c>
    </row>
    <row r="970" spans="1:19" ht="14.5" hidden="1" x14ac:dyDescent="0.35">
      <c r="A970" s="22" t="s">
        <v>8341</v>
      </c>
      <c r="B970" s="22" t="str">
        <f>INDEX('Plant data'!D:D,MATCH($A970,'Plant data'!$A:$A,0))</f>
        <v>Darıca</v>
      </c>
      <c r="C970" s="22" t="str">
        <f>INDEX('Plant data'!E:E,MATCH($A970,'Plant data'!$A:$A,0))</f>
        <v>Kocaeli</v>
      </c>
      <c r="D970" s="22" t="str">
        <f>INDEX('Plant data'!F:F,MATCH($A970,'Plant data'!$A:$A,0))</f>
        <v>Türkiye</v>
      </c>
      <c r="E970" s="22" t="s">
        <v>9842</v>
      </c>
      <c r="F970" s="22" t="s">
        <v>8871</v>
      </c>
      <c r="G970" s="24" t="s">
        <v>8344</v>
      </c>
      <c r="H970" s="22" t="s">
        <v>29</v>
      </c>
      <c r="I970" s="22" t="s">
        <v>30</v>
      </c>
      <c r="J970" s="22" t="s">
        <v>30</v>
      </c>
      <c r="K970" s="22">
        <v>2010</v>
      </c>
      <c r="L970" s="22">
        <v>15</v>
      </c>
      <c r="M970" s="22" t="s">
        <v>30</v>
      </c>
      <c r="N970" s="22" t="s">
        <v>30</v>
      </c>
      <c r="O970" s="22" t="s">
        <v>30</v>
      </c>
      <c r="P970" s="22">
        <v>840</v>
      </c>
      <c r="Q970" s="22">
        <v>150</v>
      </c>
      <c r="R970" s="22" t="s">
        <v>2823</v>
      </c>
      <c r="S970" s="14">
        <f t="shared" si="15"/>
        <v>2050</v>
      </c>
    </row>
    <row r="971" spans="1:19" ht="14.5" hidden="1" x14ac:dyDescent="0.35">
      <c r="A971" s="22" t="s">
        <v>8351</v>
      </c>
      <c r="B971" s="22" t="str">
        <f>INDEX('Plant data'!D:D,MATCH($A971,'Plant data'!$A:$A,0))</f>
        <v>Payas</v>
      </c>
      <c r="C971" s="22" t="str">
        <f>INDEX('Plant data'!E:E,MATCH($A971,'Plant data'!$A:$A,0))</f>
        <v>Hatay</v>
      </c>
      <c r="D971" s="22" t="str">
        <f>INDEX('Plant data'!F:F,MATCH($A971,'Plant data'!$A:$A,0))</f>
        <v>Türkiye</v>
      </c>
      <c r="E971" s="22" t="s">
        <v>9843</v>
      </c>
      <c r="F971" s="22" t="s">
        <v>8855</v>
      </c>
      <c r="G971" s="22" t="s">
        <v>8354</v>
      </c>
      <c r="H971" s="22" t="s">
        <v>29</v>
      </c>
      <c r="I971" s="22">
        <v>2007</v>
      </c>
      <c r="J971" s="22" t="s">
        <v>30</v>
      </c>
      <c r="K971" s="22" t="s">
        <v>30</v>
      </c>
      <c r="L971" s="22" t="s">
        <v>30</v>
      </c>
      <c r="M971" s="22" t="s">
        <v>30</v>
      </c>
      <c r="N971" s="22" t="s">
        <v>30</v>
      </c>
      <c r="O971" s="22" t="s">
        <v>30</v>
      </c>
      <c r="P971" s="22">
        <v>2500</v>
      </c>
      <c r="Q971" s="22" t="s">
        <v>30</v>
      </c>
      <c r="R971" s="22" t="s">
        <v>2823</v>
      </c>
      <c r="S971" s="14" t="str">
        <f t="shared" si="15"/>
        <v/>
      </c>
    </row>
    <row r="972" spans="1:19" ht="14.5" hidden="1" x14ac:dyDescent="0.35">
      <c r="A972" s="22" t="s">
        <v>8346</v>
      </c>
      <c r="B972" s="22" t="str">
        <f>INDEX('Plant data'!D:D,MATCH($A972,'Plant data'!$A:$A,0))</f>
        <v>Bartin</v>
      </c>
      <c r="C972" s="22" t="str">
        <f>INDEX('Plant data'!E:E,MATCH($A972,'Plant data'!$A:$A,0))</f>
        <v>Bartin</v>
      </c>
      <c r="D972" s="22" t="str">
        <f>INDEX('Plant data'!F:F,MATCH($A972,'Plant data'!$A:$A,0))</f>
        <v>Türkiye</v>
      </c>
      <c r="E972" s="22" t="s">
        <v>9844</v>
      </c>
      <c r="F972" s="22" t="s">
        <v>8855</v>
      </c>
      <c r="G972" s="24" t="s">
        <v>8349</v>
      </c>
      <c r="H972" s="22" t="s">
        <v>29</v>
      </c>
      <c r="I972" s="22" t="s">
        <v>30</v>
      </c>
      <c r="J972" s="22">
        <v>2018</v>
      </c>
      <c r="K972" s="22">
        <v>2020</v>
      </c>
      <c r="L972" s="22">
        <v>5</v>
      </c>
      <c r="M972" s="22" t="s">
        <v>30</v>
      </c>
      <c r="N972" s="22" t="s">
        <v>30</v>
      </c>
      <c r="O972" s="22" t="s">
        <v>30</v>
      </c>
      <c r="P972" s="22">
        <v>1000</v>
      </c>
      <c r="Q972" s="22" t="s">
        <v>30</v>
      </c>
      <c r="R972" s="22" t="s">
        <v>2823</v>
      </c>
      <c r="S972" s="14">
        <f t="shared" si="15"/>
        <v>2060</v>
      </c>
    </row>
    <row r="973" spans="1:19" ht="14.5" hidden="1" x14ac:dyDescent="0.35">
      <c r="A973" s="22" t="s">
        <v>8271</v>
      </c>
      <c r="B973" s="22" t="str">
        <f>INDEX('Plant data'!D:D,MATCH($A973,'Plant data'!$A:$A,0))</f>
        <v>Payas</v>
      </c>
      <c r="C973" s="22" t="str">
        <f>INDEX('Plant data'!E:E,MATCH($A973,'Plant data'!$A:$A,0))</f>
        <v>Hatay</v>
      </c>
      <c r="D973" s="22" t="str">
        <f>INDEX('Plant data'!F:F,MATCH($A973,'Plant data'!$A:$A,0))</f>
        <v>Türkiye</v>
      </c>
      <c r="E973" s="22" t="s">
        <v>9845</v>
      </c>
      <c r="F973" s="22" t="s">
        <v>8855</v>
      </c>
      <c r="G973" s="24" t="s">
        <v>8274</v>
      </c>
      <c r="H973" s="22" t="s">
        <v>29</v>
      </c>
      <c r="I973" s="22" t="s">
        <v>30</v>
      </c>
      <c r="J973" s="22" t="s">
        <v>30</v>
      </c>
      <c r="K973" s="22" t="s">
        <v>30</v>
      </c>
      <c r="L973" s="22" t="s">
        <v>30</v>
      </c>
      <c r="M973" s="22" t="s">
        <v>30</v>
      </c>
      <c r="N973" s="22" t="s">
        <v>30</v>
      </c>
      <c r="O973" s="22" t="s">
        <v>30</v>
      </c>
      <c r="P973" s="22">
        <v>1100</v>
      </c>
      <c r="Q973" s="22">
        <v>110</v>
      </c>
      <c r="R973" s="22" t="s">
        <v>2823</v>
      </c>
      <c r="S973" s="14" t="str">
        <f t="shared" si="15"/>
        <v/>
      </c>
    </row>
    <row r="974" spans="1:19" ht="14.5" hidden="1" x14ac:dyDescent="0.35">
      <c r="A974" s="22" t="s">
        <v>8355</v>
      </c>
      <c r="B974" s="22" t="str">
        <f>INDEX('Plant data'!D:D,MATCH($A974,'Plant data'!$A:$A,0))</f>
        <v>Aliağa</v>
      </c>
      <c r="C974" s="22" t="str">
        <f>INDEX('Plant data'!E:E,MATCH($A974,'Plant data'!$A:$A,0))</f>
        <v>İzmir</v>
      </c>
      <c r="D974" s="22" t="str">
        <f>INDEX('Plant data'!F:F,MATCH($A974,'Plant data'!$A:$A,0))</f>
        <v>Türkiye</v>
      </c>
      <c r="E974" s="22" t="s">
        <v>9846</v>
      </c>
      <c r="F974" s="22" t="s">
        <v>8855</v>
      </c>
      <c r="G974" s="24" t="s">
        <v>8358</v>
      </c>
      <c r="H974" s="22" t="s">
        <v>29</v>
      </c>
      <c r="I974" s="22" t="s">
        <v>30</v>
      </c>
      <c r="J974" s="22" t="s">
        <v>30</v>
      </c>
      <c r="K974" s="22">
        <v>2010</v>
      </c>
      <c r="L974" s="22">
        <v>15</v>
      </c>
      <c r="M974" s="22" t="s">
        <v>30</v>
      </c>
      <c r="N974" s="22" t="s">
        <v>30</v>
      </c>
      <c r="O974" s="22" t="s">
        <v>30</v>
      </c>
      <c r="P974" s="22">
        <v>1200</v>
      </c>
      <c r="Q974" s="22">
        <v>100</v>
      </c>
      <c r="R974" s="22" t="s">
        <v>2823</v>
      </c>
      <c r="S974" s="14">
        <f t="shared" si="15"/>
        <v>2050</v>
      </c>
    </row>
    <row r="975" spans="1:19" ht="14.5" hidden="1" x14ac:dyDescent="0.35">
      <c r="A975" s="22" t="s">
        <v>8359</v>
      </c>
      <c r="B975" s="22" t="str">
        <f>INDEX('Plant data'!D:D,MATCH($A975,'Plant data'!$A:$A,0))</f>
        <v>Dilovası</v>
      </c>
      <c r="C975" s="22" t="str">
        <f>INDEX('Plant data'!E:E,MATCH($A975,'Plant data'!$A:$A,0))</f>
        <v>Kocaeli</v>
      </c>
      <c r="D975" s="22" t="str">
        <f>INDEX('Plant data'!F:F,MATCH($A975,'Plant data'!$A:$A,0))</f>
        <v>Türkiye</v>
      </c>
      <c r="E975" s="22" t="s">
        <v>9847</v>
      </c>
      <c r="F975" s="22" t="s">
        <v>8855</v>
      </c>
      <c r="G975" s="24" t="s">
        <v>8362</v>
      </c>
      <c r="H975" s="22" t="s">
        <v>29</v>
      </c>
      <c r="I975" s="22" t="s">
        <v>30</v>
      </c>
      <c r="J975" s="22" t="s">
        <v>30</v>
      </c>
      <c r="K975" s="22" t="s">
        <v>30</v>
      </c>
      <c r="L975" s="22" t="s">
        <v>30</v>
      </c>
      <c r="M975" s="22" t="s">
        <v>30</v>
      </c>
      <c r="N975" s="22" t="s">
        <v>30</v>
      </c>
      <c r="O975" s="22" t="s">
        <v>30</v>
      </c>
      <c r="P975" s="22">
        <v>690</v>
      </c>
      <c r="Q975" s="22">
        <v>60</v>
      </c>
      <c r="R975" s="22" t="s">
        <v>2823</v>
      </c>
      <c r="S975" s="14" t="str">
        <f t="shared" si="15"/>
        <v/>
      </c>
    </row>
    <row r="976" spans="1:19" ht="14.5" hidden="1" x14ac:dyDescent="0.35">
      <c r="A976" s="22" t="s">
        <v>8367</v>
      </c>
      <c r="B976" s="22" t="str">
        <f>INDEX('Plant data'!D:D,MATCH($A976,'Plant data'!$A:$A,0))</f>
        <v>Toprakkale</v>
      </c>
      <c r="C976" s="22" t="str">
        <f>INDEX('Plant data'!E:E,MATCH($A976,'Plant data'!$A:$A,0))</f>
        <v>Osmaniye</v>
      </c>
      <c r="D976" s="22" t="str">
        <f>INDEX('Plant data'!F:F,MATCH($A976,'Plant data'!$A:$A,0))</f>
        <v>Türkiye</v>
      </c>
      <c r="E976" s="22" t="s">
        <v>9848</v>
      </c>
      <c r="F976" s="22" t="s">
        <v>8855</v>
      </c>
      <c r="G976" s="24" t="s">
        <v>8369</v>
      </c>
      <c r="H976" s="22" t="s">
        <v>29</v>
      </c>
      <c r="I976" s="22" t="s">
        <v>30</v>
      </c>
      <c r="J976" s="22" t="s">
        <v>30</v>
      </c>
      <c r="K976" s="22" t="s">
        <v>30</v>
      </c>
      <c r="L976" s="22" t="s">
        <v>30</v>
      </c>
      <c r="M976" s="22" t="s">
        <v>30</v>
      </c>
      <c r="N976" s="22" t="s">
        <v>30</v>
      </c>
      <c r="O976" s="22" t="s">
        <v>30</v>
      </c>
      <c r="P976" s="22">
        <v>2000</v>
      </c>
      <c r="Q976" s="22">
        <v>170</v>
      </c>
      <c r="R976" s="22" t="s">
        <v>2823</v>
      </c>
      <c r="S976" s="14" t="str">
        <f t="shared" si="15"/>
        <v/>
      </c>
    </row>
    <row r="977" spans="1:19" ht="14.5" hidden="1" x14ac:dyDescent="0.35">
      <c r="A977" s="22" t="s">
        <v>8363</v>
      </c>
      <c r="B977" s="22" t="str">
        <f>INDEX('Plant data'!D:D,MATCH($A977,'Plant data'!$A:$A,0))</f>
        <v>İskenderun</v>
      </c>
      <c r="C977" s="22" t="str">
        <f>INDEX('Plant data'!E:E,MATCH($A977,'Plant data'!$A:$A,0))</f>
        <v>Hatay</v>
      </c>
      <c r="D977" s="22" t="str">
        <f>INDEX('Plant data'!F:F,MATCH($A977,'Plant data'!$A:$A,0))</f>
        <v>Türkiye</v>
      </c>
      <c r="E977" s="22" t="s">
        <v>9849</v>
      </c>
      <c r="F977" s="22" t="s">
        <v>8855</v>
      </c>
      <c r="G977" s="24" t="s">
        <v>8366</v>
      </c>
      <c r="H977" s="22" t="s">
        <v>29</v>
      </c>
      <c r="I977" s="22" t="s">
        <v>30</v>
      </c>
      <c r="J977" s="22">
        <v>2020</v>
      </c>
      <c r="K977" s="22" t="s">
        <v>30</v>
      </c>
      <c r="L977" s="22" t="s">
        <v>30</v>
      </c>
      <c r="M977" s="22" t="s">
        <v>30</v>
      </c>
      <c r="N977" s="22" t="s">
        <v>30</v>
      </c>
      <c r="O977" s="22" t="s">
        <v>30</v>
      </c>
      <c r="P977" s="22">
        <v>2000</v>
      </c>
      <c r="Q977" s="22" t="s">
        <v>30</v>
      </c>
      <c r="R977" s="22" t="s">
        <v>2823</v>
      </c>
      <c r="S977" s="14" t="str">
        <f t="shared" si="15"/>
        <v/>
      </c>
    </row>
    <row r="978" spans="1:19" ht="14.5" hidden="1" x14ac:dyDescent="0.35">
      <c r="A978" s="22" t="s">
        <v>8363</v>
      </c>
      <c r="B978" s="22" t="str">
        <f>INDEX('Plant data'!D:D,MATCH($A978,'Plant data'!$A:$A,0))</f>
        <v>İskenderun</v>
      </c>
      <c r="C978" s="22" t="str">
        <f>INDEX('Plant data'!E:E,MATCH($A978,'Plant data'!$A:$A,0))</f>
        <v>Hatay</v>
      </c>
      <c r="D978" s="22" t="str">
        <f>INDEX('Plant data'!F:F,MATCH($A978,'Plant data'!$A:$A,0))</f>
        <v>Türkiye</v>
      </c>
      <c r="E978" s="22" t="s">
        <v>9850</v>
      </c>
      <c r="F978" s="22" t="s">
        <v>8871</v>
      </c>
      <c r="G978" s="24" t="s">
        <v>8366</v>
      </c>
      <c r="H978" s="22" t="s">
        <v>29</v>
      </c>
      <c r="I978" s="22">
        <v>2021</v>
      </c>
      <c r="J978" s="22" t="s">
        <v>30</v>
      </c>
      <c r="K978" s="22">
        <v>2022</v>
      </c>
      <c r="L978" s="22">
        <v>3</v>
      </c>
      <c r="M978" s="22" t="s">
        <v>30</v>
      </c>
      <c r="N978" s="22" t="s">
        <v>30</v>
      </c>
      <c r="O978" s="22" t="s">
        <v>30</v>
      </c>
      <c r="P978" s="22">
        <v>2000</v>
      </c>
      <c r="Q978" s="22" t="s">
        <v>30</v>
      </c>
      <c r="R978" s="22" t="s">
        <v>2823</v>
      </c>
      <c r="S978" s="14">
        <f t="shared" si="15"/>
        <v>2062</v>
      </c>
    </row>
    <row r="979" spans="1:19" ht="14.5" hidden="1" x14ac:dyDescent="0.35">
      <c r="A979" s="22" t="s">
        <v>8375</v>
      </c>
      <c r="B979" s="22" t="str">
        <f>INDEX('Plant data'!D:D,MATCH($A979,'Plant data'!$A:$A,0))</f>
        <v>İskenderun</v>
      </c>
      <c r="C979" s="22" t="str">
        <f>INDEX('Plant data'!E:E,MATCH($A979,'Plant data'!$A:$A,0))</f>
        <v>Hatay</v>
      </c>
      <c r="D979" s="22" t="str">
        <f>INDEX('Plant data'!F:F,MATCH($A979,'Plant data'!$A:$A,0))</f>
        <v>Türkiye</v>
      </c>
      <c r="E979" s="22" t="s">
        <v>9851</v>
      </c>
      <c r="F979" s="22" t="s">
        <v>8855</v>
      </c>
      <c r="G979" s="24" t="s">
        <v>8378</v>
      </c>
      <c r="H979" s="22" t="s">
        <v>29</v>
      </c>
      <c r="I979" s="22" t="s">
        <v>30</v>
      </c>
      <c r="J979" s="22" t="s">
        <v>30</v>
      </c>
      <c r="K979" s="22" t="s">
        <v>30</v>
      </c>
      <c r="L979" s="22" t="s">
        <v>30</v>
      </c>
      <c r="M979" s="22" t="s">
        <v>30</v>
      </c>
      <c r="N979" s="22" t="s">
        <v>30</v>
      </c>
      <c r="O979" s="22" t="s">
        <v>30</v>
      </c>
      <c r="P979" s="22">
        <v>1050</v>
      </c>
      <c r="Q979" s="22">
        <v>90</v>
      </c>
      <c r="R979" s="22" t="s">
        <v>2823</v>
      </c>
      <c r="S979" s="14" t="str">
        <f t="shared" si="15"/>
        <v/>
      </c>
    </row>
    <row r="980" spans="1:19" ht="14.5" hidden="1" x14ac:dyDescent="0.35">
      <c r="A980" s="22" t="s">
        <v>8380</v>
      </c>
      <c r="B980" s="22" t="str">
        <f>INDEX('Plant data'!D:D,MATCH($A980,'Plant data'!$A:$A,0))</f>
        <v>Tekkeköy</v>
      </c>
      <c r="C980" s="22" t="str">
        <f>INDEX('Plant data'!E:E,MATCH($A980,'Plant data'!$A:$A,0))</f>
        <v>Samsun</v>
      </c>
      <c r="D980" s="22" t="str">
        <f>INDEX('Plant data'!F:F,MATCH($A980,'Plant data'!$A:$A,0))</f>
        <v>Türkiye</v>
      </c>
      <c r="E980" s="22" t="s">
        <v>9852</v>
      </c>
      <c r="F980" s="22" t="s">
        <v>8855</v>
      </c>
      <c r="G980" s="24" t="s">
        <v>8383</v>
      </c>
      <c r="H980" s="22" t="s">
        <v>29</v>
      </c>
      <c r="I980" s="22" t="s">
        <v>30</v>
      </c>
      <c r="J980" s="22" t="s">
        <v>30</v>
      </c>
      <c r="K980" s="22" t="s">
        <v>30</v>
      </c>
      <c r="L980" s="22" t="s">
        <v>30</v>
      </c>
      <c r="M980" s="22" t="s">
        <v>30</v>
      </c>
      <c r="N980" s="22" t="s">
        <v>30</v>
      </c>
      <c r="O980" s="22" t="s">
        <v>30</v>
      </c>
      <c r="P980" s="22">
        <v>1300</v>
      </c>
      <c r="Q980" s="22">
        <v>100</v>
      </c>
      <c r="R980" s="22" t="s">
        <v>2823</v>
      </c>
      <c r="S980" s="14" t="str">
        <f t="shared" si="15"/>
        <v/>
      </c>
    </row>
    <row r="981" spans="1:19" ht="14.5" hidden="1" x14ac:dyDescent="0.35">
      <c r="A981" s="22" t="s">
        <v>8371</v>
      </c>
      <c r="B981" s="22" t="str">
        <f>INDEX('Plant data'!D:D,MATCH($A981,'Plant data'!$A:$A,0))</f>
        <v>Toprakkale</v>
      </c>
      <c r="C981" s="22" t="str">
        <f>INDEX('Plant data'!E:E,MATCH($A981,'Plant data'!$A:$A,0))</f>
        <v>Osmaniye</v>
      </c>
      <c r="D981" s="22" t="str">
        <f>INDEX('Plant data'!F:F,MATCH($A981,'Plant data'!$A:$A,0))</f>
        <v>Türkiye</v>
      </c>
      <c r="E981" s="22" t="s">
        <v>9853</v>
      </c>
      <c r="F981" s="22" t="s">
        <v>8855</v>
      </c>
      <c r="G981" s="24" t="s">
        <v>8373</v>
      </c>
      <c r="H981" s="22" t="s">
        <v>53</v>
      </c>
      <c r="I981" s="22" t="s">
        <v>30</v>
      </c>
      <c r="J981" s="22" t="s">
        <v>30</v>
      </c>
      <c r="K981" s="22" t="s">
        <v>30</v>
      </c>
      <c r="L981" s="22" t="s">
        <v>30</v>
      </c>
      <c r="M981" s="22" t="s">
        <v>30</v>
      </c>
      <c r="N981" s="26">
        <v>45383</v>
      </c>
      <c r="O981" s="22" t="s">
        <v>30</v>
      </c>
      <c r="P981" s="22">
        <v>2000</v>
      </c>
      <c r="Q981" s="22">
        <v>160</v>
      </c>
      <c r="R981" s="22" t="s">
        <v>2823</v>
      </c>
      <c r="S981" s="14" t="str">
        <f t="shared" si="15"/>
        <v/>
      </c>
    </row>
    <row r="982" spans="1:19" ht="14.5" hidden="1" x14ac:dyDescent="0.35">
      <c r="A982" s="22" t="s">
        <v>8275</v>
      </c>
      <c r="B982" s="22" t="str">
        <f>INDEX('Plant data'!D:D,MATCH($A982,'Plant data'!$A:$A,0))</f>
        <v>Orhangazi</v>
      </c>
      <c r="C982" s="22" t="str">
        <f>INDEX('Plant data'!E:E,MATCH($A982,'Plant data'!$A:$A,0))</f>
        <v>Bursa</v>
      </c>
      <c r="D982" s="22" t="str">
        <f>INDEX('Plant data'!F:F,MATCH($A982,'Plant data'!$A:$A,0))</f>
        <v>Türkiye</v>
      </c>
      <c r="E982" s="22" t="s">
        <v>9854</v>
      </c>
      <c r="F982" s="22" t="s">
        <v>8855</v>
      </c>
      <c r="G982" s="24" t="s">
        <v>8278</v>
      </c>
      <c r="H982" s="22" t="s">
        <v>29</v>
      </c>
      <c r="I982" s="22" t="s">
        <v>30</v>
      </c>
      <c r="J982" s="22" t="s">
        <v>30</v>
      </c>
      <c r="K982" s="22">
        <v>2005</v>
      </c>
      <c r="L982" s="22">
        <v>20</v>
      </c>
      <c r="M982" s="22" t="s">
        <v>30</v>
      </c>
      <c r="N982" s="22" t="s">
        <v>30</v>
      </c>
      <c r="O982" s="22" t="s">
        <v>30</v>
      </c>
      <c r="P982" s="22">
        <v>730</v>
      </c>
      <c r="Q982" s="22">
        <v>70</v>
      </c>
      <c r="R982" s="22" t="s">
        <v>2823</v>
      </c>
      <c r="S982" s="14">
        <f t="shared" si="15"/>
        <v>2045</v>
      </c>
    </row>
    <row r="983" spans="1:19" ht="14.5" hidden="1" x14ac:dyDescent="0.35">
      <c r="A983" s="22" t="s">
        <v>8279</v>
      </c>
      <c r="B983" s="22" t="str">
        <f>INDEX('Plant data'!D:D,MATCH($A983,'Plant data'!$A:$A,0))</f>
        <v>Aliağa</v>
      </c>
      <c r="C983" s="22" t="str">
        <f>INDEX('Plant data'!E:E,MATCH($A983,'Plant data'!$A:$A,0))</f>
        <v>İzmir</v>
      </c>
      <c r="D983" s="22" t="str">
        <f>INDEX('Plant data'!F:F,MATCH($A983,'Plant data'!$A:$A,0))</f>
        <v>Türkiye</v>
      </c>
      <c r="E983" s="22" t="s">
        <v>9855</v>
      </c>
      <c r="F983" s="22" t="s">
        <v>8855</v>
      </c>
      <c r="G983" s="24" t="s">
        <v>8282</v>
      </c>
      <c r="H983" s="22" t="s">
        <v>29</v>
      </c>
      <c r="I983" s="22" t="s">
        <v>30</v>
      </c>
      <c r="J983" s="22" t="s">
        <v>30</v>
      </c>
      <c r="K983" s="22" t="s">
        <v>30</v>
      </c>
      <c r="L983" s="22" t="s">
        <v>30</v>
      </c>
      <c r="M983" s="22" t="s">
        <v>30</v>
      </c>
      <c r="N983" s="22" t="s">
        <v>30</v>
      </c>
      <c r="O983" s="22" t="s">
        <v>30</v>
      </c>
      <c r="P983" s="22">
        <v>860</v>
      </c>
      <c r="Q983" s="22">
        <v>75</v>
      </c>
      <c r="R983" s="22" t="s">
        <v>2823</v>
      </c>
      <c r="S983" s="14" t="str">
        <f t="shared" si="15"/>
        <v/>
      </c>
    </row>
    <row r="984" spans="1:19" ht="14.5" hidden="1" x14ac:dyDescent="0.35">
      <c r="A984" s="22" t="s">
        <v>8327</v>
      </c>
      <c r="B984" s="22" t="str">
        <f>INDEX('Plant data'!D:D,MATCH($A984,'Plant data'!$A:$A,0))</f>
        <v>Aliağa</v>
      </c>
      <c r="C984" s="22" t="str">
        <f>INDEX('Plant data'!E:E,MATCH($A984,'Plant data'!$A:$A,0))</f>
        <v>İzmir</v>
      </c>
      <c r="D984" s="22" t="str">
        <f>INDEX('Plant data'!F:F,MATCH($A984,'Plant data'!$A:$A,0))</f>
        <v>Türkiye</v>
      </c>
      <c r="E984" s="22" t="s">
        <v>9856</v>
      </c>
      <c r="F984" s="22" t="s">
        <v>8855</v>
      </c>
      <c r="G984" s="24" t="s">
        <v>8330</v>
      </c>
      <c r="H984" s="22" t="s">
        <v>29</v>
      </c>
      <c r="I984" s="22" t="s">
        <v>30</v>
      </c>
      <c r="J984" s="22" t="s">
        <v>30</v>
      </c>
      <c r="K984" s="22" t="s">
        <v>30</v>
      </c>
      <c r="L984" s="22" t="s">
        <v>30</v>
      </c>
      <c r="M984" s="22" t="s">
        <v>30</v>
      </c>
      <c r="N984" s="22" t="s">
        <v>30</v>
      </c>
      <c r="O984" s="22" t="s">
        <v>30</v>
      </c>
      <c r="P984" s="22">
        <v>1250</v>
      </c>
      <c r="Q984" s="22" t="s">
        <v>30</v>
      </c>
      <c r="R984" s="25" t="s">
        <v>30</v>
      </c>
      <c r="S984" s="14" t="str">
        <f t="shared" si="15"/>
        <v/>
      </c>
    </row>
    <row r="985" spans="1:19" ht="14.5" hidden="1" x14ac:dyDescent="0.35">
      <c r="A985" s="22" t="s">
        <v>3437</v>
      </c>
      <c r="B985" s="22" t="str">
        <f>INDEX('Plant data'!D:D,MATCH($A985,'Plant data'!$A:$A,0))</f>
        <v>Point Lisas</v>
      </c>
      <c r="C985" s="22" t="str">
        <f>INDEX('Plant data'!E:E,MATCH($A985,'Plant data'!$A:$A,0))</f>
        <v>Couva</v>
      </c>
      <c r="D985" s="22" t="str">
        <f>INDEX('Plant data'!F:F,MATCH($A985,'Plant data'!$A:$A,0))</f>
        <v>Trinidad and Tobago</v>
      </c>
      <c r="E985" s="22" t="s">
        <v>9857</v>
      </c>
      <c r="F985" s="22" t="s">
        <v>8855</v>
      </c>
      <c r="G985" s="24" t="s">
        <v>3439</v>
      </c>
      <c r="H985" s="22" t="s">
        <v>53</v>
      </c>
      <c r="I985" s="22" t="s">
        <v>30</v>
      </c>
      <c r="J985" s="22" t="s">
        <v>30</v>
      </c>
      <c r="K985" s="22" t="s">
        <v>30</v>
      </c>
      <c r="L985" s="22" t="s">
        <v>30</v>
      </c>
      <c r="M985" s="22" t="s">
        <v>30</v>
      </c>
      <c r="N985" s="22" t="s">
        <v>30</v>
      </c>
      <c r="O985" s="22" t="s">
        <v>30</v>
      </c>
      <c r="P985" s="22">
        <v>500</v>
      </c>
      <c r="Q985" s="22">
        <v>90</v>
      </c>
      <c r="R985" s="22" t="s">
        <v>2823</v>
      </c>
      <c r="S985" s="14" t="str">
        <f t="shared" si="15"/>
        <v/>
      </c>
    </row>
    <row r="986" spans="1:19" ht="14.5" hidden="1" x14ac:dyDescent="0.35">
      <c r="A986" s="22" t="s">
        <v>3437</v>
      </c>
      <c r="B986" s="22" t="str">
        <f>INDEX('Plant data'!D:D,MATCH($A986,'Plant data'!$A:$A,0))</f>
        <v>Point Lisas</v>
      </c>
      <c r="C986" s="22" t="str">
        <f>INDEX('Plant data'!E:E,MATCH($A986,'Plant data'!$A:$A,0))</f>
        <v>Couva</v>
      </c>
      <c r="D986" s="22" t="str">
        <f>INDEX('Plant data'!F:F,MATCH($A986,'Plant data'!$A:$A,0))</f>
        <v>Trinidad and Tobago</v>
      </c>
      <c r="E986" s="22" t="s">
        <v>9858</v>
      </c>
      <c r="F986" s="22" t="s">
        <v>8871</v>
      </c>
      <c r="G986" s="24" t="s">
        <v>3439</v>
      </c>
      <c r="H986" s="22" t="s">
        <v>53</v>
      </c>
      <c r="I986" s="22" t="s">
        <v>30</v>
      </c>
      <c r="J986" s="22" t="s">
        <v>30</v>
      </c>
      <c r="K986" s="22" t="s">
        <v>30</v>
      </c>
      <c r="L986" s="22" t="s">
        <v>30</v>
      </c>
      <c r="M986" s="22" t="s">
        <v>30</v>
      </c>
      <c r="N986" s="22" t="s">
        <v>30</v>
      </c>
      <c r="O986" s="22" t="s">
        <v>30</v>
      </c>
      <c r="P986" s="22">
        <v>500</v>
      </c>
      <c r="Q986" s="22">
        <v>90</v>
      </c>
      <c r="R986" s="22" t="s">
        <v>2823</v>
      </c>
      <c r="S986" s="14" t="str">
        <f t="shared" si="15"/>
        <v/>
      </c>
    </row>
    <row r="987" spans="1:19" ht="14.5" hidden="1" x14ac:dyDescent="0.35">
      <c r="A987" s="22" t="s">
        <v>2388</v>
      </c>
      <c r="B987" s="22" t="str">
        <f>INDEX('Plant data'!D:D,MATCH($A987,'Plant data'!$A:$A,0))</f>
        <v>Kaohsiung</v>
      </c>
      <c r="C987" s="22" t="str">
        <f>INDEX('Plant data'!E:E,MATCH($A987,'Plant data'!$A:$A,0))</f>
        <v>Kaohsiung</v>
      </c>
      <c r="D987" s="22" t="str">
        <f>INDEX('Plant data'!F:F,MATCH($A987,'Plant data'!$A:$A,0))</f>
        <v>Taiwan</v>
      </c>
      <c r="E987" s="22" t="s">
        <v>9859</v>
      </c>
      <c r="F987" s="22" t="s">
        <v>8855</v>
      </c>
      <c r="G987" s="24" t="s">
        <v>2390</v>
      </c>
      <c r="H987" s="22" t="s">
        <v>313</v>
      </c>
      <c r="I987" s="27">
        <v>45020</v>
      </c>
      <c r="J987" s="22" t="s">
        <v>30</v>
      </c>
      <c r="K987" s="22">
        <v>2030</v>
      </c>
      <c r="L987" s="22"/>
      <c r="M987" s="22" t="s">
        <v>30</v>
      </c>
      <c r="N987" s="22" t="s">
        <v>30</v>
      </c>
      <c r="O987" s="22" t="s">
        <v>30</v>
      </c>
      <c r="P987" s="22">
        <v>1500</v>
      </c>
      <c r="Q987" s="22" t="s">
        <v>30</v>
      </c>
      <c r="R987" s="22" t="s">
        <v>30</v>
      </c>
      <c r="S987" s="14">
        <f t="shared" si="15"/>
        <v>2070</v>
      </c>
    </row>
    <row r="988" spans="1:19" ht="14.5" hidden="1" x14ac:dyDescent="0.35">
      <c r="A988" s="22" t="s">
        <v>2394</v>
      </c>
      <c r="B988" s="22" t="str">
        <f>INDEX('Plant data'!D:D,MATCH($A988,'Plant data'!$A:$A,0))</f>
        <v>Longjing</v>
      </c>
      <c r="C988" s="22" t="str">
        <f>INDEX('Plant data'!E:E,MATCH($A988,'Plant data'!$A:$A,0))</f>
        <v>Taichung</v>
      </c>
      <c r="D988" s="22" t="str">
        <f>INDEX('Plant data'!F:F,MATCH($A988,'Plant data'!$A:$A,0))</f>
        <v>Taiwan</v>
      </c>
      <c r="E988" s="22" t="s">
        <v>9860</v>
      </c>
      <c r="F988" s="22" t="s">
        <v>8855</v>
      </c>
      <c r="G988" s="24" t="s">
        <v>2396</v>
      </c>
      <c r="H988" s="22" t="s">
        <v>29</v>
      </c>
      <c r="I988" s="22" t="s">
        <v>30</v>
      </c>
      <c r="J988" s="22" t="s">
        <v>30</v>
      </c>
      <c r="K988" s="22" t="s">
        <v>30</v>
      </c>
      <c r="L988" s="22" t="s">
        <v>30</v>
      </c>
      <c r="M988" s="22" t="s">
        <v>30</v>
      </c>
      <c r="N988" s="22" t="s">
        <v>30</v>
      </c>
      <c r="O988" s="22" t="s">
        <v>30</v>
      </c>
      <c r="P988" s="22">
        <v>1080</v>
      </c>
      <c r="Q988" s="22">
        <v>150</v>
      </c>
      <c r="R988" s="22" t="s">
        <v>2823</v>
      </c>
      <c r="S988" s="14" t="str">
        <f t="shared" si="15"/>
        <v/>
      </c>
    </row>
    <row r="989" spans="1:19" ht="14.5" hidden="1" x14ac:dyDescent="0.35">
      <c r="A989" s="22" t="s">
        <v>8196</v>
      </c>
      <c r="B989" s="22" t="str">
        <f>INDEX('Plant data'!D:D,MATCH($A989,'Plant data'!$A:$A,0))</f>
        <v>Houli</v>
      </c>
      <c r="C989" s="22" t="str">
        <f>INDEX('Plant data'!E:E,MATCH($A989,'Plant data'!$A:$A,0))</f>
        <v>Taichung</v>
      </c>
      <c r="D989" s="22" t="str">
        <f>INDEX('Plant data'!F:F,MATCH($A989,'Plant data'!$A:$A,0))</f>
        <v>Taiwan</v>
      </c>
      <c r="E989" s="22" t="s">
        <v>9861</v>
      </c>
      <c r="F989" s="22" t="s">
        <v>9862</v>
      </c>
      <c r="G989" s="24" t="s">
        <v>8199</v>
      </c>
      <c r="H989" s="22" t="s">
        <v>29</v>
      </c>
      <c r="I989" s="22" t="s">
        <v>30</v>
      </c>
      <c r="J989" s="22" t="s">
        <v>30</v>
      </c>
      <c r="K989" s="22">
        <v>1971</v>
      </c>
      <c r="L989" s="22">
        <v>54</v>
      </c>
      <c r="M989" s="22" t="s">
        <v>30</v>
      </c>
      <c r="N989" s="22" t="s">
        <v>30</v>
      </c>
      <c r="O989" s="22" t="s">
        <v>30</v>
      </c>
      <c r="P989" s="22">
        <v>567</v>
      </c>
      <c r="Q989" s="22" t="s">
        <v>30</v>
      </c>
      <c r="R989" s="22" t="s">
        <v>2823</v>
      </c>
      <c r="S989" s="14">
        <f t="shared" si="15"/>
        <v>2011</v>
      </c>
    </row>
    <row r="990" spans="1:19" ht="14.5" hidden="1" x14ac:dyDescent="0.35">
      <c r="A990" s="22" t="s">
        <v>8196</v>
      </c>
      <c r="B990" s="22" t="str">
        <f>INDEX('Plant data'!D:D,MATCH($A990,'Plant data'!$A:$A,0))</f>
        <v>Houli</v>
      </c>
      <c r="C990" s="22" t="str">
        <f>INDEX('Plant data'!E:E,MATCH($A990,'Plant data'!$A:$A,0))</f>
        <v>Taichung</v>
      </c>
      <c r="D990" s="22" t="str">
        <f>INDEX('Plant data'!F:F,MATCH($A990,'Plant data'!$A:$A,0))</f>
        <v>Taiwan</v>
      </c>
      <c r="E990" s="22" t="s">
        <v>9863</v>
      </c>
      <c r="F990" s="22" t="s">
        <v>9864</v>
      </c>
      <c r="G990" s="24" t="s">
        <v>8199</v>
      </c>
      <c r="H990" s="22" t="s">
        <v>29</v>
      </c>
      <c r="I990" s="22" t="s">
        <v>30</v>
      </c>
      <c r="J990" s="22" t="s">
        <v>30</v>
      </c>
      <c r="K990" s="22">
        <v>1979</v>
      </c>
      <c r="L990" s="22">
        <v>46</v>
      </c>
      <c r="M990" s="22" t="s">
        <v>30</v>
      </c>
      <c r="N990" s="22" t="s">
        <v>30</v>
      </c>
      <c r="O990" s="22" t="s">
        <v>30</v>
      </c>
      <c r="P990" s="22">
        <v>567</v>
      </c>
      <c r="Q990" s="22" t="s">
        <v>30</v>
      </c>
      <c r="R990" s="22" t="s">
        <v>2823</v>
      </c>
      <c r="S990" s="14">
        <f t="shared" si="15"/>
        <v>2019</v>
      </c>
    </row>
    <row r="991" spans="1:19" ht="14.5" hidden="1" x14ac:dyDescent="0.35">
      <c r="A991" s="22" t="s">
        <v>8196</v>
      </c>
      <c r="B991" s="22" t="str">
        <f>INDEX('Plant data'!D:D,MATCH($A991,'Plant data'!$A:$A,0))</f>
        <v>Houli</v>
      </c>
      <c r="C991" s="22" t="str">
        <f>INDEX('Plant data'!E:E,MATCH($A991,'Plant data'!$A:$A,0))</f>
        <v>Taichung</v>
      </c>
      <c r="D991" s="22" t="str">
        <f>INDEX('Plant data'!F:F,MATCH($A991,'Plant data'!$A:$A,0))</f>
        <v>Taiwan</v>
      </c>
      <c r="E991" s="22" t="s">
        <v>9865</v>
      </c>
      <c r="F991" s="22" t="s">
        <v>8860</v>
      </c>
      <c r="G991" s="24" t="s">
        <v>8199</v>
      </c>
      <c r="H991" s="22" t="s">
        <v>29</v>
      </c>
      <c r="I991" s="22" t="s">
        <v>30</v>
      </c>
      <c r="J991" s="22" t="s">
        <v>30</v>
      </c>
      <c r="K991" s="22">
        <v>1996</v>
      </c>
      <c r="L991" s="22">
        <v>29</v>
      </c>
      <c r="M991" s="22" t="s">
        <v>30</v>
      </c>
      <c r="N991" s="22" t="s">
        <v>30</v>
      </c>
      <c r="O991" s="22" t="s">
        <v>30</v>
      </c>
      <c r="P991" s="22">
        <v>567</v>
      </c>
      <c r="Q991" s="22" t="s">
        <v>30</v>
      </c>
      <c r="R991" s="22" t="s">
        <v>2823</v>
      </c>
      <c r="S991" s="14">
        <f t="shared" si="15"/>
        <v>2036</v>
      </c>
    </row>
    <row r="992" spans="1:19" ht="14.5" hidden="1" x14ac:dyDescent="0.35">
      <c r="A992" s="22" t="s">
        <v>8218</v>
      </c>
      <c r="B992" s="22" t="str">
        <f>INDEX('Plant data'!D:D,MATCH($A992,'Plant data'!$A:$A,0))</f>
        <v>Gangshan</v>
      </c>
      <c r="C992" s="22" t="str">
        <f>INDEX('Plant data'!E:E,MATCH($A992,'Plant data'!$A:$A,0))</f>
        <v>Kaohsiung</v>
      </c>
      <c r="D992" s="22" t="str">
        <f>INDEX('Plant data'!F:F,MATCH($A992,'Plant data'!$A:$A,0))</f>
        <v>Taiwan</v>
      </c>
      <c r="E992" s="22" t="s">
        <v>9866</v>
      </c>
      <c r="F992" s="22" t="s">
        <v>8855</v>
      </c>
      <c r="G992" s="24" t="s">
        <v>8221</v>
      </c>
      <c r="H992" s="22" t="s">
        <v>29</v>
      </c>
      <c r="I992" s="22" t="s">
        <v>30</v>
      </c>
      <c r="J992" s="22" t="s">
        <v>30</v>
      </c>
      <c r="K992" s="22">
        <v>1995</v>
      </c>
      <c r="L992" s="22">
        <v>30</v>
      </c>
      <c r="M992" s="22" t="s">
        <v>30</v>
      </c>
      <c r="N992" s="22" t="s">
        <v>30</v>
      </c>
      <c r="O992" s="22" t="s">
        <v>30</v>
      </c>
      <c r="P992" s="22">
        <v>500</v>
      </c>
      <c r="Q992" s="22" t="s">
        <v>30</v>
      </c>
      <c r="R992" s="22" t="s">
        <v>30</v>
      </c>
      <c r="S992" s="14">
        <f t="shared" si="15"/>
        <v>2035</v>
      </c>
    </row>
    <row r="993" spans="1:20" ht="14.5" hidden="1" x14ac:dyDescent="0.35">
      <c r="A993" s="22" t="s">
        <v>8218</v>
      </c>
      <c r="B993" s="22" t="str">
        <f>INDEX('Plant data'!D:D,MATCH($A993,'Plant data'!$A:$A,0))</f>
        <v>Gangshan</v>
      </c>
      <c r="C993" s="22" t="str">
        <f>INDEX('Plant data'!E:E,MATCH($A993,'Plant data'!$A:$A,0))</f>
        <v>Kaohsiung</v>
      </c>
      <c r="D993" s="22" t="str">
        <f>INDEX('Plant data'!F:F,MATCH($A993,'Plant data'!$A:$A,0))</f>
        <v>Taiwan</v>
      </c>
      <c r="E993" s="22" t="s">
        <v>9867</v>
      </c>
      <c r="F993" s="22" t="s">
        <v>8871</v>
      </c>
      <c r="G993" s="24" t="s">
        <v>8221</v>
      </c>
      <c r="H993" s="22" t="s">
        <v>29</v>
      </c>
      <c r="I993" s="22" t="s">
        <v>30</v>
      </c>
      <c r="J993" s="22" t="s">
        <v>30</v>
      </c>
      <c r="K993" s="22">
        <v>1996</v>
      </c>
      <c r="L993" s="22">
        <v>29</v>
      </c>
      <c r="M993" s="22" t="s">
        <v>30</v>
      </c>
      <c r="N993" s="22" t="s">
        <v>30</v>
      </c>
      <c r="O993" s="22" t="s">
        <v>30</v>
      </c>
      <c r="P993" s="22">
        <v>500</v>
      </c>
      <c r="Q993" s="22" t="s">
        <v>30</v>
      </c>
      <c r="R993" s="22" t="s">
        <v>30</v>
      </c>
      <c r="S993" s="14">
        <f t="shared" si="15"/>
        <v>2036</v>
      </c>
    </row>
    <row r="994" spans="1:20" ht="14.5" hidden="1" x14ac:dyDescent="0.35">
      <c r="A994" s="22" t="s">
        <v>8192</v>
      </c>
      <c r="B994" s="22" t="str">
        <f>INDEX('Plant data'!D:D,MATCH($A994,'Plant data'!$A:$A,0))</f>
        <v>Shengang Township</v>
      </c>
      <c r="C994" s="22" t="str">
        <f>INDEX('Plant data'!E:E,MATCH($A994,'Plant data'!$A:$A,0))</f>
        <v>Changhua</v>
      </c>
      <c r="D994" s="22" t="str">
        <f>INDEX('Plant data'!F:F,MATCH($A994,'Plant data'!$A:$A,0))</f>
        <v>Taiwan</v>
      </c>
      <c r="E994" s="22" t="s">
        <v>9868</v>
      </c>
      <c r="F994" s="22" t="s">
        <v>8855</v>
      </c>
      <c r="G994" s="24" t="s">
        <v>8195</v>
      </c>
      <c r="H994" s="22" t="s">
        <v>29</v>
      </c>
      <c r="I994" s="22" t="s">
        <v>30</v>
      </c>
      <c r="J994" s="22" t="s">
        <v>30</v>
      </c>
      <c r="K994" s="22" t="s">
        <v>30</v>
      </c>
      <c r="L994" s="22" t="s">
        <v>30</v>
      </c>
      <c r="M994" s="22" t="s">
        <v>30</v>
      </c>
      <c r="N994" s="22" t="s">
        <v>30</v>
      </c>
      <c r="O994" s="22" t="s">
        <v>30</v>
      </c>
      <c r="P994" s="22">
        <v>600</v>
      </c>
      <c r="Q994" s="22">
        <v>140</v>
      </c>
      <c r="R994" s="22" t="s">
        <v>2823</v>
      </c>
      <c r="S994" s="14" t="str">
        <f t="shared" si="15"/>
        <v/>
      </c>
    </row>
    <row r="995" spans="1:20" ht="14.5" hidden="1" x14ac:dyDescent="0.35">
      <c r="A995" s="22" t="s">
        <v>8215</v>
      </c>
      <c r="B995" s="22" t="str">
        <f>INDEX('Plant data'!D:D,MATCH($A995,'Plant data'!$A:$A,0))</f>
        <v>Taoyuan City</v>
      </c>
      <c r="C995" s="22" t="str">
        <f>INDEX('Plant data'!E:E,MATCH($A995,'Plant data'!$A:$A,0))</f>
        <v>Guanyin</v>
      </c>
      <c r="D995" s="22" t="str">
        <f>INDEX('Plant data'!F:F,MATCH($A995,'Plant data'!$A:$A,0))</f>
        <v>Taiwan</v>
      </c>
      <c r="E995" s="22" t="s">
        <v>9869</v>
      </c>
      <c r="F995" s="22" t="s">
        <v>8855</v>
      </c>
      <c r="G995" s="24" t="s">
        <v>8217</v>
      </c>
      <c r="H995" s="22" t="s">
        <v>29</v>
      </c>
      <c r="I995" s="22" t="s">
        <v>30</v>
      </c>
      <c r="J995" s="22" t="s">
        <v>30</v>
      </c>
      <c r="K995" s="22" t="s">
        <v>30</v>
      </c>
      <c r="L995" s="22" t="s">
        <v>30</v>
      </c>
      <c r="M995" s="22" t="s">
        <v>30</v>
      </c>
      <c r="N995" s="22" t="s">
        <v>30</v>
      </c>
      <c r="O995" s="22" t="s">
        <v>30</v>
      </c>
      <c r="P995" s="22">
        <v>1000</v>
      </c>
      <c r="Q995" s="22">
        <v>120</v>
      </c>
      <c r="R995" s="22" t="s">
        <v>2823</v>
      </c>
      <c r="S995" s="14" t="str">
        <f t="shared" si="15"/>
        <v/>
      </c>
    </row>
    <row r="996" spans="1:20" ht="14.5" hidden="1" x14ac:dyDescent="0.35">
      <c r="A996" s="22" t="s">
        <v>8212</v>
      </c>
      <c r="B996" s="22" t="str">
        <f>INDEX('Plant data'!D:D,MATCH($A996,'Plant data'!$A:$A,0))</f>
        <v>Xihu Township</v>
      </c>
      <c r="C996" s="22" t="str">
        <f>INDEX('Plant data'!E:E,MATCH($A996,'Plant data'!$A:$A,0))</f>
        <v>Miaoli</v>
      </c>
      <c r="D996" s="22" t="str">
        <f>INDEX('Plant data'!F:F,MATCH($A996,'Plant data'!$A:$A,0))</f>
        <v>Taiwan</v>
      </c>
      <c r="E996" s="22" t="s">
        <v>9870</v>
      </c>
      <c r="F996" s="22" t="s">
        <v>8855</v>
      </c>
      <c r="G996" s="24" t="s">
        <v>8214</v>
      </c>
      <c r="H996" s="22" t="s">
        <v>29</v>
      </c>
      <c r="I996" s="22" t="s">
        <v>30</v>
      </c>
      <c r="J996" s="22" t="s">
        <v>30</v>
      </c>
      <c r="K996" s="22" t="s">
        <v>30</v>
      </c>
      <c r="L996" s="22" t="s">
        <v>30</v>
      </c>
      <c r="M996" s="22" t="s">
        <v>30</v>
      </c>
      <c r="N996" s="22" t="s">
        <v>30</v>
      </c>
      <c r="O996" s="22" t="s">
        <v>30</v>
      </c>
      <c r="P996" s="22">
        <v>1200</v>
      </c>
      <c r="Q996" s="22" t="s">
        <v>30</v>
      </c>
      <c r="R996" s="22" t="s">
        <v>2823</v>
      </c>
      <c r="S996" s="14" t="str">
        <f t="shared" si="15"/>
        <v/>
      </c>
    </row>
    <row r="997" spans="1:20" ht="14.5" hidden="1" x14ac:dyDescent="0.35">
      <c r="A997" s="22" t="s">
        <v>8208</v>
      </c>
      <c r="B997" s="22" t="str">
        <f>INDEX('Plant data'!D:D,MATCH($A997,'Plant data'!$A:$A,0))</f>
        <v>Kaohsiung City</v>
      </c>
      <c r="C997" s="22" t="str">
        <f>INDEX('Plant data'!E:E,MATCH($A997,'Plant data'!$A:$A,0))</f>
        <v>Xiaogang</v>
      </c>
      <c r="D997" s="22" t="str">
        <f>INDEX('Plant data'!F:F,MATCH($A997,'Plant data'!$A:$A,0))</f>
        <v>Taiwan</v>
      </c>
      <c r="E997" s="22" t="s">
        <v>9871</v>
      </c>
      <c r="F997" s="22" t="s">
        <v>8855</v>
      </c>
      <c r="G997" s="24" t="s">
        <v>8211</v>
      </c>
      <c r="H997" s="22" t="s">
        <v>29</v>
      </c>
      <c r="I997" s="22" t="s">
        <v>30</v>
      </c>
      <c r="J997" s="22" t="s">
        <v>30</v>
      </c>
      <c r="K997" s="22" t="s">
        <v>30</v>
      </c>
      <c r="L997" s="22" t="s">
        <v>30</v>
      </c>
      <c r="M997" s="22" t="s">
        <v>30</v>
      </c>
      <c r="N997" s="22" t="s">
        <v>30</v>
      </c>
      <c r="O997" s="22" t="s">
        <v>30</v>
      </c>
      <c r="P997" s="22">
        <v>700</v>
      </c>
      <c r="Q997" s="22" t="s">
        <v>30</v>
      </c>
      <c r="R997" s="22" t="s">
        <v>2823</v>
      </c>
      <c r="S997" s="14" t="str">
        <f t="shared" si="15"/>
        <v/>
      </c>
    </row>
    <row r="998" spans="1:20" ht="14.5" hidden="1" x14ac:dyDescent="0.35">
      <c r="A998" s="22" t="s">
        <v>8418</v>
      </c>
      <c r="B998" s="22" t="str">
        <f>INDEX('Plant data'!D:D,MATCH($A998,'Plant data'!$A:$A,0))</f>
        <v>Donetsk</v>
      </c>
      <c r="C998" s="22" t="str">
        <f>INDEX('Plant data'!E:E,MATCH($A998,'Plant data'!$A:$A,0))</f>
        <v>Donetsk</v>
      </c>
      <c r="D998" s="22" t="str">
        <f>INDEX('Plant data'!F:F,MATCH($A998,'Plant data'!$A:$A,0))</f>
        <v>Ukraine</v>
      </c>
      <c r="E998" s="22" t="s">
        <v>9872</v>
      </c>
      <c r="F998" s="22" t="s">
        <v>8858</v>
      </c>
      <c r="G998" s="24" t="s">
        <v>8421</v>
      </c>
      <c r="H998" s="22" t="s">
        <v>29</v>
      </c>
      <c r="I998" s="22" t="s">
        <v>30</v>
      </c>
      <c r="J998" s="22" t="s">
        <v>30</v>
      </c>
      <c r="K998" s="22" t="s">
        <v>30</v>
      </c>
      <c r="L998" s="22" t="s">
        <v>30</v>
      </c>
      <c r="M998" s="22" t="s">
        <v>30</v>
      </c>
      <c r="N998" s="22" t="s">
        <v>30</v>
      </c>
      <c r="O998" s="22" t="s">
        <v>30</v>
      </c>
      <c r="P998" s="22">
        <v>1000</v>
      </c>
      <c r="Q998" s="22">
        <v>120</v>
      </c>
      <c r="R998" s="22" t="s">
        <v>30</v>
      </c>
      <c r="S998" s="14" t="str">
        <f t="shared" si="15"/>
        <v/>
      </c>
    </row>
    <row r="999" spans="1:20" ht="14.5" hidden="1" x14ac:dyDescent="0.35">
      <c r="A999" s="22" t="s">
        <v>8402</v>
      </c>
      <c r="B999" s="22" t="str">
        <f>INDEX('Plant data'!D:D,MATCH($A999,'Plant data'!$A:$A,0))</f>
        <v>Dnipro</v>
      </c>
      <c r="C999" s="22" t="str">
        <f>INDEX('Plant data'!E:E,MATCH($A999,'Plant data'!$A:$A,0))</f>
        <v>Dnipropetrovsk</v>
      </c>
      <c r="D999" s="22" t="str">
        <f>INDEX('Plant data'!F:F,MATCH($A999,'Plant data'!$A:$A,0))</f>
        <v>Ukraine</v>
      </c>
      <c r="E999" s="22" t="s">
        <v>9873</v>
      </c>
      <c r="F999" s="22" t="s">
        <v>4</v>
      </c>
      <c r="G999" s="24" t="s">
        <v>8405</v>
      </c>
      <c r="H999" s="22" t="s">
        <v>29</v>
      </c>
      <c r="I999" s="22" t="s">
        <v>30</v>
      </c>
      <c r="J999" s="22" t="s">
        <v>30</v>
      </c>
      <c r="K999" s="22" t="s">
        <v>30</v>
      </c>
      <c r="L999" s="22" t="s">
        <v>30</v>
      </c>
      <c r="M999" s="22" t="s">
        <v>30</v>
      </c>
      <c r="N999" s="22" t="s">
        <v>30</v>
      </c>
      <c r="O999" s="22" t="s">
        <v>30</v>
      </c>
      <c r="P999" s="22">
        <v>1320</v>
      </c>
      <c r="Q999" s="22" t="s">
        <v>30</v>
      </c>
      <c r="R999" s="22" t="s">
        <v>2823</v>
      </c>
      <c r="S999" s="14" t="str">
        <f t="shared" si="15"/>
        <v/>
      </c>
    </row>
    <row r="1000" spans="1:20" ht="14.5" hidden="1" x14ac:dyDescent="0.35">
      <c r="A1000" s="22" t="s">
        <v>8409</v>
      </c>
      <c r="B1000" s="22" t="str">
        <f>INDEX('Plant data'!D:D,MATCH($A1000,'Plant data'!$A:$A,0))</f>
        <v>unknown</v>
      </c>
      <c r="C1000" s="22" t="str">
        <f>INDEX('Plant data'!E:E,MATCH($A1000,'Plant data'!$A:$A,0))</f>
        <v>unknown</v>
      </c>
      <c r="D1000" s="22" t="str">
        <f>INDEX('Plant data'!F:F,MATCH($A1000,'Plant data'!$A:$A,0))</f>
        <v>Ukraine</v>
      </c>
      <c r="E1000" s="22" t="s">
        <v>9874</v>
      </c>
      <c r="F1000" s="22" t="s">
        <v>8855</v>
      </c>
      <c r="G1000" s="24" t="s">
        <v>8411</v>
      </c>
      <c r="H1000" s="22" t="s">
        <v>64</v>
      </c>
      <c r="I1000" s="22" t="s">
        <v>30</v>
      </c>
      <c r="J1000" s="22" t="s">
        <v>30</v>
      </c>
      <c r="K1000" s="22" t="s">
        <v>30</v>
      </c>
      <c r="L1000" s="22" t="s">
        <v>30</v>
      </c>
      <c r="M1000" s="22" t="s">
        <v>30</v>
      </c>
      <c r="N1000" s="22" t="s">
        <v>30</v>
      </c>
      <c r="O1000" s="22" t="s">
        <v>30</v>
      </c>
      <c r="P1000" s="22">
        <v>4500</v>
      </c>
      <c r="Q1000" s="22" t="s">
        <v>30</v>
      </c>
      <c r="R1000" s="22" t="s">
        <v>30</v>
      </c>
      <c r="S1000" s="14" t="str">
        <f t="shared" si="15"/>
        <v/>
      </c>
    </row>
    <row r="1001" spans="1:20" ht="14.5" hidden="1" x14ac:dyDescent="0.35">
      <c r="A1001" s="22" t="s">
        <v>3442</v>
      </c>
      <c r="B1001" s="22" t="str">
        <f>INDEX('Plant data'!D:D,MATCH($A1001,'Plant data'!$A:$A,0))</f>
        <v>Iganga</v>
      </c>
      <c r="C1001" s="22" t="str">
        <f>INDEX('Plant data'!E:E,MATCH($A1001,'Plant data'!$A:$A,0))</f>
        <v>Busoga</v>
      </c>
      <c r="D1001" s="22" t="str">
        <f>INDEX('Plant data'!F:F,MATCH($A1001,'Plant data'!$A:$A,0))</f>
        <v>Uganda</v>
      </c>
      <c r="E1001" s="22" t="s">
        <v>9875</v>
      </c>
      <c r="F1001" s="22" t="s">
        <v>8855</v>
      </c>
      <c r="G1001" s="24" t="s">
        <v>3444</v>
      </c>
      <c r="H1001" s="22" t="s">
        <v>29</v>
      </c>
      <c r="I1001" s="22" t="s">
        <v>30</v>
      </c>
      <c r="J1001" s="22" t="s">
        <v>30</v>
      </c>
      <c r="K1001" s="22" t="s">
        <v>30</v>
      </c>
      <c r="L1001" s="22" t="s">
        <v>30</v>
      </c>
      <c r="M1001" s="22" t="s">
        <v>30</v>
      </c>
      <c r="N1001" s="22" t="s">
        <v>30</v>
      </c>
      <c r="O1001" s="22" t="s">
        <v>30</v>
      </c>
      <c r="P1001" s="22">
        <v>450</v>
      </c>
      <c r="Q1001" s="22" t="s">
        <v>30</v>
      </c>
      <c r="R1001" s="22" t="s">
        <v>2823</v>
      </c>
      <c r="S1001" s="14" t="str">
        <f t="shared" si="15"/>
        <v/>
      </c>
    </row>
    <row r="1002" spans="1:20" ht="14.5" x14ac:dyDescent="0.35">
      <c r="A1002" s="22" t="s">
        <v>8484</v>
      </c>
      <c r="B1002" s="22" t="str">
        <f>INDEX('Plant data'!D:D,MATCH($A1002,'Plant data'!$A:$A,0))</f>
        <v>Lyndora</v>
      </c>
      <c r="C1002" s="22" t="str">
        <f>INDEX('Plant data'!E:E,MATCH($A1002,'Plant data'!$A:$A,0))</f>
        <v>Pennsylvania</v>
      </c>
      <c r="D1002" s="22" t="str">
        <f>INDEX('Plant data'!F:F,MATCH($A1002,'Plant data'!$A:$A,0))</f>
        <v>United States</v>
      </c>
      <c r="E1002" s="22" t="s">
        <v>9876</v>
      </c>
      <c r="F1002" s="22" t="s">
        <v>8855</v>
      </c>
      <c r="G1002" s="24" t="s">
        <v>8486</v>
      </c>
      <c r="H1002" s="22" t="s">
        <v>29</v>
      </c>
      <c r="I1002" s="22" t="s">
        <v>30</v>
      </c>
      <c r="J1002" s="22" t="s">
        <v>30</v>
      </c>
      <c r="K1002" s="22">
        <v>2010</v>
      </c>
      <c r="L1002" s="22">
        <v>15</v>
      </c>
      <c r="M1002" s="22" t="s">
        <v>30</v>
      </c>
      <c r="N1002" s="22" t="s">
        <v>30</v>
      </c>
      <c r="O1002" s="22" t="s">
        <v>30</v>
      </c>
      <c r="P1002" s="22">
        <v>908</v>
      </c>
      <c r="Q1002" s="22">
        <v>161</v>
      </c>
      <c r="R1002" s="22" t="s">
        <v>2823</v>
      </c>
      <c r="S1002" s="14">
        <f t="shared" si="15"/>
        <v>2050</v>
      </c>
      <c r="T1002" s="34">
        <f>P1002/calculations!$E$17</f>
        <v>1.0758421308309341E-2</v>
      </c>
    </row>
    <row r="1003" spans="1:20" ht="14.5" x14ac:dyDescent="0.35">
      <c r="A1003" s="22" t="s">
        <v>8488</v>
      </c>
      <c r="B1003" s="22" t="str">
        <f>INDEX('Plant data'!D:D,MATCH($A1003,'Plant data'!$A:$A,0))</f>
        <v>Coatesville</v>
      </c>
      <c r="C1003" s="22" t="str">
        <f>INDEX('Plant data'!E:E,MATCH($A1003,'Plant data'!$A:$A,0))</f>
        <v>Pennsylvania</v>
      </c>
      <c r="D1003" s="22" t="str">
        <f>INDEX('Plant data'!F:F,MATCH($A1003,'Plant data'!$A:$A,0))</f>
        <v>United States</v>
      </c>
      <c r="E1003" s="22" t="s">
        <v>9877</v>
      </c>
      <c r="F1003" s="22" t="s">
        <v>8855</v>
      </c>
      <c r="G1003" s="24" t="s">
        <v>8490</v>
      </c>
      <c r="H1003" s="22" t="s">
        <v>29</v>
      </c>
      <c r="I1003" s="22" t="s">
        <v>30</v>
      </c>
      <c r="J1003" s="22" t="s">
        <v>30</v>
      </c>
      <c r="K1003" s="22">
        <v>1985</v>
      </c>
      <c r="L1003" s="22">
        <v>40</v>
      </c>
      <c r="M1003" s="22" t="s">
        <v>30</v>
      </c>
      <c r="N1003" s="22" t="s">
        <v>30</v>
      </c>
      <c r="O1003" s="22" t="s">
        <v>30</v>
      </c>
      <c r="P1003" s="22">
        <v>800</v>
      </c>
      <c r="Q1003" s="22">
        <v>150</v>
      </c>
      <c r="R1003" s="22" t="s">
        <v>2823</v>
      </c>
      <c r="S1003" s="14">
        <f t="shared" si="15"/>
        <v>2025</v>
      </c>
      <c r="T1003" s="34">
        <f>P1003/calculations!$E$17</f>
        <v>9.4787852936646169E-3</v>
      </c>
    </row>
    <row r="1004" spans="1:20" ht="14.5" hidden="1" x14ac:dyDescent="0.35">
      <c r="A1004" s="22" t="s">
        <v>8500</v>
      </c>
      <c r="B1004" s="22" t="str">
        <f>INDEX('Plant data'!D:D,MATCH($A1004,'Plant data'!$A:$A,0))</f>
        <v>Steelton</v>
      </c>
      <c r="C1004" s="22" t="str">
        <f>INDEX('Plant data'!E:E,MATCH($A1004,'Plant data'!$A:$A,0))</f>
        <v>Pennsylvania</v>
      </c>
      <c r="D1004" s="22" t="str">
        <f>INDEX('Plant data'!F:F,MATCH($A1004,'Plant data'!$A:$A,0))</f>
        <v>United States</v>
      </c>
      <c r="E1004" s="22" t="s">
        <v>9878</v>
      </c>
      <c r="F1004" s="22" t="s">
        <v>8855</v>
      </c>
      <c r="G1004" s="24" t="s">
        <v>8502</v>
      </c>
      <c r="H1004" s="22" t="s">
        <v>53</v>
      </c>
      <c r="I1004" s="22" t="s">
        <v>30</v>
      </c>
      <c r="J1004" s="22" t="s">
        <v>30</v>
      </c>
      <c r="K1004" s="22">
        <v>1994</v>
      </c>
      <c r="L1004" s="22">
        <v>31</v>
      </c>
      <c r="M1004" s="22" t="s">
        <v>30</v>
      </c>
      <c r="N1004" s="22">
        <v>2025</v>
      </c>
      <c r="O1004" s="22" t="s">
        <v>30</v>
      </c>
      <c r="P1004" s="22">
        <v>1000</v>
      </c>
      <c r="Q1004" s="22">
        <v>127</v>
      </c>
      <c r="R1004" s="22" t="s">
        <v>2823</v>
      </c>
      <c r="S1004" s="14">
        <f t="shared" si="15"/>
        <v>2034</v>
      </c>
    </row>
    <row r="1005" spans="1:20" ht="14.5" hidden="1" x14ac:dyDescent="0.35">
      <c r="A1005" s="22" t="s">
        <v>2465</v>
      </c>
      <c r="B1005" s="22" t="str">
        <f>INDEX('Plant data'!D:D,MATCH($A1005,'Plant data'!$A:$A,0))</f>
        <v>East Chicago</v>
      </c>
      <c r="C1005" s="22" t="str">
        <f>INDEX('Plant data'!E:E,MATCH($A1005,'Plant data'!$A:$A,0))</f>
        <v>Indiana</v>
      </c>
      <c r="D1005" s="22" t="str">
        <f>INDEX('Plant data'!F:F,MATCH($A1005,'Plant data'!$A:$A,0))</f>
        <v>United States</v>
      </c>
      <c r="E1005" s="22" t="s">
        <v>9879</v>
      </c>
      <c r="F1005" s="22" t="s">
        <v>8855</v>
      </c>
      <c r="G1005" s="24" t="s">
        <v>2467</v>
      </c>
      <c r="H1005" s="22" t="s">
        <v>53</v>
      </c>
      <c r="I1005" s="22" t="s">
        <v>30</v>
      </c>
      <c r="J1005" s="22" t="s">
        <v>30</v>
      </c>
      <c r="K1005" s="22">
        <v>1970</v>
      </c>
      <c r="L1005" s="22">
        <v>55</v>
      </c>
      <c r="M1005" s="22" t="s">
        <v>30</v>
      </c>
      <c r="N1005" s="22" t="s">
        <v>30</v>
      </c>
      <c r="O1005" s="22" t="s">
        <v>30</v>
      </c>
      <c r="P1005" s="22">
        <v>454</v>
      </c>
      <c r="Q1005" s="22">
        <v>105</v>
      </c>
      <c r="R1005" s="22" t="s">
        <v>2823</v>
      </c>
      <c r="S1005" s="14">
        <f t="shared" si="15"/>
        <v>2010</v>
      </c>
    </row>
    <row r="1006" spans="1:20" ht="14.5" x14ac:dyDescent="0.35">
      <c r="A1006" s="22" t="s">
        <v>8706</v>
      </c>
      <c r="B1006" s="22" t="str">
        <f>INDEX('Plant data'!D:D,MATCH($A1006,'Plant data'!$A:$A,0))</f>
        <v>Osceola</v>
      </c>
      <c r="C1006" s="22" t="str">
        <f>INDEX('Plant data'!E:E,MATCH($A1006,'Plant data'!$A:$A,0))</f>
        <v>Arkansas</v>
      </c>
      <c r="D1006" s="22" t="str">
        <f>INDEX('Plant data'!F:F,MATCH($A1006,'Plant data'!$A:$A,0))</f>
        <v>United States</v>
      </c>
      <c r="E1006" s="22" t="s">
        <v>9880</v>
      </c>
      <c r="F1006" s="22" t="s">
        <v>8855</v>
      </c>
      <c r="G1006" s="24" t="s">
        <v>8709</v>
      </c>
      <c r="H1006" s="22" t="s">
        <v>29</v>
      </c>
      <c r="I1006" s="22" t="s">
        <v>30</v>
      </c>
      <c r="J1006" s="22" t="s">
        <v>30</v>
      </c>
      <c r="K1006" s="22">
        <v>2017</v>
      </c>
      <c r="L1006" s="22">
        <v>8</v>
      </c>
      <c r="M1006" s="22" t="s">
        <v>30</v>
      </c>
      <c r="N1006" s="22" t="s">
        <v>30</v>
      </c>
      <c r="O1006" s="22" t="s">
        <v>30</v>
      </c>
      <c r="P1006" s="22">
        <v>1650</v>
      </c>
      <c r="Q1006" s="22">
        <v>165</v>
      </c>
      <c r="R1006" s="22" t="s">
        <v>2823</v>
      </c>
      <c r="S1006" s="14">
        <f t="shared" si="15"/>
        <v>2057</v>
      </c>
      <c r="T1006" s="34">
        <f>P1006/calculations!$E$17</f>
        <v>1.9549994668183274E-2</v>
      </c>
    </row>
    <row r="1007" spans="1:20" ht="14.5" x14ac:dyDescent="0.35">
      <c r="A1007" s="22" t="s">
        <v>8706</v>
      </c>
      <c r="B1007" s="22" t="str">
        <f>INDEX('Plant data'!D:D,MATCH($A1007,'Plant data'!$A:$A,0))</f>
        <v>Osceola</v>
      </c>
      <c r="C1007" s="22" t="str">
        <f>INDEX('Plant data'!E:E,MATCH($A1007,'Plant data'!$A:$A,0))</f>
        <v>Arkansas</v>
      </c>
      <c r="D1007" s="22" t="str">
        <f>INDEX('Plant data'!F:F,MATCH($A1007,'Plant data'!$A:$A,0))</f>
        <v>United States</v>
      </c>
      <c r="E1007" s="22" t="s">
        <v>9881</v>
      </c>
      <c r="F1007" s="22" t="s">
        <v>8871</v>
      </c>
      <c r="G1007" s="24" t="s">
        <v>8709</v>
      </c>
      <c r="H1007" s="22" t="s">
        <v>29</v>
      </c>
      <c r="I1007" s="22" t="s">
        <v>30</v>
      </c>
      <c r="J1007" s="22" t="s">
        <v>30</v>
      </c>
      <c r="K1007" s="22">
        <v>2020</v>
      </c>
      <c r="L1007" s="22">
        <v>5</v>
      </c>
      <c r="M1007" s="22" t="s">
        <v>30</v>
      </c>
      <c r="N1007" s="22" t="s">
        <v>30</v>
      </c>
      <c r="O1007" s="22" t="s">
        <v>30</v>
      </c>
      <c r="P1007" s="22">
        <v>1650</v>
      </c>
      <c r="Q1007" s="22">
        <v>165</v>
      </c>
      <c r="R1007" s="22" t="s">
        <v>2823</v>
      </c>
      <c r="S1007" s="14">
        <f t="shared" si="15"/>
        <v>2060</v>
      </c>
      <c r="T1007" s="34">
        <f>P1007/calculations!$E$17</f>
        <v>1.9549994668183274E-2</v>
      </c>
    </row>
    <row r="1008" spans="1:20" ht="14.5" x14ac:dyDescent="0.35">
      <c r="A1008" s="22" t="s">
        <v>8706</v>
      </c>
      <c r="B1008" s="22" t="str">
        <f>INDEX('Plant data'!D:D,MATCH($A1008,'Plant data'!$A:$A,0))</f>
        <v>Osceola</v>
      </c>
      <c r="C1008" s="22" t="str">
        <f>INDEX('Plant data'!E:E,MATCH($A1008,'Plant data'!$A:$A,0))</f>
        <v>Arkansas</v>
      </c>
      <c r="D1008" s="22" t="str">
        <f>INDEX('Plant data'!F:F,MATCH($A1008,'Plant data'!$A:$A,0))</f>
        <v>United States</v>
      </c>
      <c r="E1008" s="22" t="s">
        <v>9882</v>
      </c>
      <c r="F1008" s="22" t="s">
        <v>8941</v>
      </c>
      <c r="G1008" s="24" t="s">
        <v>8709</v>
      </c>
      <c r="H1008" s="22" t="s">
        <v>29</v>
      </c>
      <c r="I1008" s="22" t="s">
        <v>30</v>
      </c>
      <c r="J1008" s="22" t="s">
        <v>30</v>
      </c>
      <c r="K1008" s="22">
        <v>2024</v>
      </c>
      <c r="L1008" s="22">
        <v>1</v>
      </c>
      <c r="M1008" s="22" t="s">
        <v>30</v>
      </c>
      <c r="N1008" s="22" t="s">
        <v>30</v>
      </c>
      <c r="O1008" s="22" t="s">
        <v>30</v>
      </c>
      <c r="P1008" s="22">
        <v>1361</v>
      </c>
      <c r="Q1008" s="22" t="s">
        <v>30</v>
      </c>
      <c r="R1008" s="22" t="s">
        <v>2823</v>
      </c>
      <c r="S1008" s="14">
        <f t="shared" si="15"/>
        <v>2064</v>
      </c>
      <c r="T1008" s="34">
        <f>P1008/calculations!$E$17</f>
        <v>1.6125783480846929E-2</v>
      </c>
    </row>
    <row r="1009" spans="1:20" ht="14.5" x14ac:dyDescent="0.35">
      <c r="A1009" s="22" t="s">
        <v>8706</v>
      </c>
      <c r="B1009" s="22" t="str">
        <f>INDEX('Plant data'!D:D,MATCH($A1009,'Plant data'!$A:$A,0))</f>
        <v>Osceola</v>
      </c>
      <c r="C1009" s="22" t="str">
        <f>INDEX('Plant data'!E:E,MATCH($A1009,'Plant data'!$A:$A,0))</f>
        <v>Arkansas</v>
      </c>
      <c r="D1009" s="22" t="str">
        <f>INDEX('Plant data'!F:F,MATCH($A1009,'Plant data'!$A:$A,0))</f>
        <v>United States</v>
      </c>
      <c r="E1009" s="22" t="s">
        <v>9883</v>
      </c>
      <c r="F1009" s="22" t="s">
        <v>8949</v>
      </c>
      <c r="G1009" s="24" t="s">
        <v>8709</v>
      </c>
      <c r="H1009" s="22" t="s">
        <v>29</v>
      </c>
      <c r="I1009" s="22" t="s">
        <v>30</v>
      </c>
      <c r="J1009" s="22" t="s">
        <v>30</v>
      </c>
      <c r="K1009" s="22">
        <v>2024</v>
      </c>
      <c r="L1009" s="22">
        <v>1</v>
      </c>
      <c r="M1009" s="22" t="s">
        <v>30</v>
      </c>
      <c r="N1009" s="22" t="s">
        <v>30</v>
      </c>
      <c r="O1009" s="22" t="s">
        <v>30</v>
      </c>
      <c r="P1009" s="22">
        <v>1361</v>
      </c>
      <c r="Q1009" s="22" t="s">
        <v>30</v>
      </c>
      <c r="R1009" s="22" t="s">
        <v>2823</v>
      </c>
      <c r="S1009" s="14">
        <f t="shared" si="15"/>
        <v>2064</v>
      </c>
      <c r="T1009" s="34">
        <f>P1009/calculations!$E$17</f>
        <v>1.6125783480846929E-2</v>
      </c>
    </row>
    <row r="1010" spans="1:20" ht="14.5" x14ac:dyDescent="0.35">
      <c r="A1010" s="22" t="s">
        <v>8520</v>
      </c>
      <c r="B1010" s="22" t="str">
        <f>INDEX('Plant data'!D:D,MATCH($A1010,'Plant data'!$A:$A,0))</f>
        <v>Seguin</v>
      </c>
      <c r="C1010" s="22" t="str">
        <f>INDEX('Plant data'!E:E,MATCH($A1010,'Plant data'!$A:$A,0))</f>
        <v>Texas</v>
      </c>
      <c r="D1010" s="22" t="str">
        <f>INDEX('Plant data'!F:F,MATCH($A1010,'Plant data'!$A:$A,0))</f>
        <v>United States</v>
      </c>
      <c r="E1010" s="22" t="s">
        <v>9884</v>
      </c>
      <c r="F1010" s="22" t="s">
        <v>8855</v>
      </c>
      <c r="G1010" s="24" t="s">
        <v>8522</v>
      </c>
      <c r="H1010" s="22" t="s">
        <v>29</v>
      </c>
      <c r="I1010" s="22" t="s">
        <v>30</v>
      </c>
      <c r="J1010" s="22" t="s">
        <v>30</v>
      </c>
      <c r="K1010" s="22" t="s">
        <v>30</v>
      </c>
      <c r="L1010" s="22" t="s">
        <v>30</v>
      </c>
      <c r="M1010" s="22" t="s">
        <v>30</v>
      </c>
      <c r="N1010" s="22" t="s">
        <v>30</v>
      </c>
      <c r="O1010" s="22" t="s">
        <v>30</v>
      </c>
      <c r="P1010" s="22">
        <v>943</v>
      </c>
      <c r="Q1010" s="22">
        <v>109</v>
      </c>
      <c r="R1010" s="22" t="s">
        <v>2823</v>
      </c>
      <c r="S1010" s="14" t="str">
        <f t="shared" si="15"/>
        <v/>
      </c>
      <c r="T1010" s="34">
        <f>P1010/calculations!$E$17</f>
        <v>1.1173118164907167E-2</v>
      </c>
    </row>
    <row r="1011" spans="1:20" ht="14.5" x14ac:dyDescent="0.35">
      <c r="A1011" s="22" t="s">
        <v>8530</v>
      </c>
      <c r="B1011" s="22" t="str">
        <f>INDEX('Plant data'!D:D,MATCH($A1011,'Plant data'!$A:$A,0))</f>
        <v>Pueblo</v>
      </c>
      <c r="C1011" s="22" t="str">
        <f>INDEX('Plant data'!E:E,MATCH($A1011,'Plant data'!$A:$A,0))</f>
        <v>Colorado</v>
      </c>
      <c r="D1011" s="22" t="str">
        <f>INDEX('Plant data'!F:F,MATCH($A1011,'Plant data'!$A:$A,0))</f>
        <v>United States</v>
      </c>
      <c r="E1011" s="22" t="s">
        <v>9885</v>
      </c>
      <c r="F1011" s="22" t="s">
        <v>8855</v>
      </c>
      <c r="G1011" s="24" t="s">
        <v>8532</v>
      </c>
      <c r="H1011" s="22" t="s">
        <v>29</v>
      </c>
      <c r="I1011" s="22" t="s">
        <v>30</v>
      </c>
      <c r="J1011" s="22" t="s">
        <v>30</v>
      </c>
      <c r="K1011" s="22">
        <v>2007</v>
      </c>
      <c r="L1011" s="22">
        <v>18</v>
      </c>
      <c r="M1011" s="22" t="s">
        <v>30</v>
      </c>
      <c r="N1011" s="22" t="s">
        <v>30</v>
      </c>
      <c r="O1011" s="22" t="s">
        <v>30</v>
      </c>
      <c r="P1011" s="22">
        <v>1100</v>
      </c>
      <c r="Q1011" s="22">
        <v>127</v>
      </c>
      <c r="R1011" s="22" t="s">
        <v>2823</v>
      </c>
      <c r="S1011" s="14">
        <f t="shared" si="15"/>
        <v>2047</v>
      </c>
      <c r="T1011" s="34">
        <f>P1011/calculations!$E$17</f>
        <v>1.3033329778788847E-2</v>
      </c>
    </row>
    <row r="1012" spans="1:20" ht="14.5" x14ac:dyDescent="0.35">
      <c r="A1012" s="22" t="s">
        <v>8547</v>
      </c>
      <c r="B1012" s="22" t="str">
        <f>INDEX('Plant data'!D:D,MATCH($A1012,'Plant data'!$A:$A,0))</f>
        <v>Midlothian</v>
      </c>
      <c r="C1012" s="22" t="str">
        <f>INDEX('Plant data'!E:E,MATCH($A1012,'Plant data'!$A:$A,0))</f>
        <v>Texas</v>
      </c>
      <c r="D1012" s="22" t="str">
        <f>INDEX('Plant data'!F:F,MATCH($A1012,'Plant data'!$A:$A,0))</f>
        <v>United States</v>
      </c>
      <c r="E1012" s="22" t="s">
        <v>9886</v>
      </c>
      <c r="F1012" s="22" t="s">
        <v>8855</v>
      </c>
      <c r="G1012" s="24" t="s">
        <v>8549</v>
      </c>
      <c r="H1012" s="22" t="s">
        <v>29</v>
      </c>
      <c r="I1012" s="22" t="s">
        <v>30</v>
      </c>
      <c r="J1012" s="22" t="s">
        <v>30</v>
      </c>
      <c r="K1012" s="22">
        <v>1975</v>
      </c>
      <c r="L1012" s="22">
        <v>50</v>
      </c>
      <c r="M1012" s="22" t="s">
        <v>30</v>
      </c>
      <c r="N1012" s="22" t="s">
        <v>30</v>
      </c>
      <c r="O1012" s="22" t="s">
        <v>30</v>
      </c>
      <c r="P1012" s="22">
        <v>650</v>
      </c>
      <c r="Q1012" s="22">
        <v>130</v>
      </c>
      <c r="R1012" s="22" t="s">
        <v>2823</v>
      </c>
      <c r="S1012" s="14">
        <f t="shared" si="15"/>
        <v>2015</v>
      </c>
      <c r="T1012" s="34">
        <f>P1012/calculations!$E$17</f>
        <v>7.7015130511025008E-3</v>
      </c>
    </row>
    <row r="1013" spans="1:20" ht="14.5" x14ac:dyDescent="0.35">
      <c r="A1013" s="22" t="s">
        <v>8547</v>
      </c>
      <c r="B1013" s="22" t="str">
        <f>INDEX('Plant data'!D:D,MATCH($A1013,'Plant data'!$A:$A,0))</f>
        <v>Midlothian</v>
      </c>
      <c r="C1013" s="22" t="str">
        <f>INDEX('Plant data'!E:E,MATCH($A1013,'Plant data'!$A:$A,0))</f>
        <v>Texas</v>
      </c>
      <c r="D1013" s="22" t="str">
        <f>INDEX('Plant data'!F:F,MATCH($A1013,'Plant data'!$A:$A,0))</f>
        <v>United States</v>
      </c>
      <c r="E1013" s="22" t="s">
        <v>9887</v>
      </c>
      <c r="F1013" s="22" t="s">
        <v>8871</v>
      </c>
      <c r="G1013" s="24" t="s">
        <v>8549</v>
      </c>
      <c r="H1013" s="22" t="s">
        <v>29</v>
      </c>
      <c r="I1013" s="22" t="s">
        <v>30</v>
      </c>
      <c r="J1013" s="22" t="s">
        <v>30</v>
      </c>
      <c r="K1013" s="22">
        <v>1981</v>
      </c>
      <c r="L1013" s="22">
        <v>44</v>
      </c>
      <c r="M1013" s="22" t="s">
        <v>30</v>
      </c>
      <c r="N1013" s="22" t="s">
        <v>30</v>
      </c>
      <c r="O1013" s="22" t="s">
        <v>30</v>
      </c>
      <c r="P1013" s="22">
        <v>850</v>
      </c>
      <c r="Q1013" s="22">
        <v>136</v>
      </c>
      <c r="R1013" s="22" t="s">
        <v>2823</v>
      </c>
      <c r="S1013" s="14">
        <f t="shared" si="15"/>
        <v>2021</v>
      </c>
      <c r="T1013" s="34">
        <f>P1013/calculations!$E$17</f>
        <v>1.0071209374518655E-2</v>
      </c>
    </row>
    <row r="1014" spans="1:20" ht="14.5" x14ac:dyDescent="0.35">
      <c r="A1014" s="22" t="s">
        <v>8554</v>
      </c>
      <c r="B1014" s="22" t="str">
        <f>INDEX('Plant data'!D:D,MATCH($A1014,'Plant data'!$A:$A,0))</f>
        <v>Petersburg</v>
      </c>
      <c r="C1014" s="22" t="str">
        <f>INDEX('Plant data'!E:E,MATCH($A1014,'Plant data'!$A:$A,0))</f>
        <v>Virginia</v>
      </c>
      <c r="D1014" s="22" t="str">
        <f>INDEX('Plant data'!F:F,MATCH($A1014,'Plant data'!$A:$A,0))</f>
        <v>United States</v>
      </c>
      <c r="E1014" s="22" t="s">
        <v>9888</v>
      </c>
      <c r="F1014" s="22" t="s">
        <v>8855</v>
      </c>
      <c r="G1014" s="24" t="s">
        <v>8556</v>
      </c>
      <c r="H1014" s="22" t="s">
        <v>29</v>
      </c>
      <c r="I1014" s="22" t="s">
        <v>30</v>
      </c>
      <c r="J1014" s="22" t="s">
        <v>30</v>
      </c>
      <c r="K1014" s="22" t="s">
        <v>30</v>
      </c>
      <c r="L1014" s="22" t="s">
        <v>30</v>
      </c>
      <c r="M1014" s="22" t="s">
        <v>30</v>
      </c>
      <c r="N1014" s="22" t="s">
        <v>30</v>
      </c>
      <c r="O1014" s="22" t="s">
        <v>30</v>
      </c>
      <c r="P1014" s="22">
        <v>821</v>
      </c>
      <c r="Q1014" s="22">
        <v>135</v>
      </c>
      <c r="R1014" s="22" t="s">
        <v>2823</v>
      </c>
      <c r="S1014" s="14" t="str">
        <f t="shared" si="15"/>
        <v/>
      </c>
      <c r="T1014" s="34">
        <f>P1014/calculations!$E$17</f>
        <v>9.7276034076233132E-3</v>
      </c>
    </row>
    <row r="1015" spans="1:20" ht="14.5" x14ac:dyDescent="0.35">
      <c r="A1015" s="22" t="s">
        <v>8681</v>
      </c>
      <c r="B1015" s="22" t="str">
        <f>INDEX('Plant data'!D:D,MATCH($A1015,'Plant data'!$A:$A,0))</f>
        <v>Axis</v>
      </c>
      <c r="C1015" s="22" t="str">
        <f>INDEX('Plant data'!E:E,MATCH($A1015,'Plant data'!$A:$A,0))</f>
        <v>Alabama</v>
      </c>
      <c r="D1015" s="22" t="str">
        <f>INDEX('Plant data'!F:F,MATCH($A1015,'Plant data'!$A:$A,0))</f>
        <v>United States</v>
      </c>
      <c r="E1015" s="22" t="s">
        <v>9889</v>
      </c>
      <c r="F1015" s="22" t="s">
        <v>8855</v>
      </c>
      <c r="G1015" s="24" t="s">
        <v>8684</v>
      </c>
      <c r="H1015" s="22" t="s">
        <v>29</v>
      </c>
      <c r="I1015" s="22" t="s">
        <v>30</v>
      </c>
      <c r="J1015" s="22" t="s">
        <v>30</v>
      </c>
      <c r="K1015" s="22">
        <v>2001</v>
      </c>
      <c r="L1015" s="22">
        <v>24</v>
      </c>
      <c r="M1015" s="22" t="s">
        <v>30</v>
      </c>
      <c r="N1015" s="22" t="s">
        <v>30</v>
      </c>
      <c r="O1015" s="22" t="s">
        <v>30</v>
      </c>
      <c r="P1015" s="22">
        <v>1250</v>
      </c>
      <c r="Q1015" s="22">
        <v>159</v>
      </c>
      <c r="R1015" s="22" t="s">
        <v>2823</v>
      </c>
      <c r="S1015" s="14">
        <f t="shared" si="15"/>
        <v>2041</v>
      </c>
      <c r="T1015" s="34">
        <f>P1015/calculations!$E$17</f>
        <v>1.4810602021350964E-2</v>
      </c>
    </row>
    <row r="1016" spans="1:20" ht="14.5" x14ac:dyDescent="0.35">
      <c r="A1016" s="22" t="s">
        <v>8685</v>
      </c>
      <c r="B1016" s="22" t="str">
        <f>INDEX('Plant data'!D:D,MATCH($A1016,'Plant data'!$A:$A,0))</f>
        <v>Muscatine</v>
      </c>
      <c r="C1016" s="22" t="str">
        <f>INDEX('Plant data'!E:E,MATCH($A1016,'Plant data'!$A:$A,0))</f>
        <v>Iowa</v>
      </c>
      <c r="D1016" s="22" t="str">
        <f>INDEX('Plant data'!F:F,MATCH($A1016,'Plant data'!$A:$A,0))</f>
        <v>United States</v>
      </c>
      <c r="E1016" s="22" t="s">
        <v>9890</v>
      </c>
      <c r="F1016" s="22" t="s">
        <v>8855</v>
      </c>
      <c r="G1016" s="24" t="s">
        <v>8687</v>
      </c>
      <c r="H1016" s="22" t="s">
        <v>29</v>
      </c>
      <c r="I1016" s="22" t="s">
        <v>30</v>
      </c>
      <c r="J1016" s="22" t="s">
        <v>30</v>
      </c>
      <c r="K1016" s="22" t="s">
        <v>30</v>
      </c>
      <c r="L1016" s="22" t="s">
        <v>30</v>
      </c>
      <c r="M1016" s="22" t="s">
        <v>30</v>
      </c>
      <c r="N1016" s="22" t="s">
        <v>30</v>
      </c>
      <c r="O1016" s="22" t="s">
        <v>30</v>
      </c>
      <c r="P1016" s="22">
        <v>1200</v>
      </c>
      <c r="Q1016" s="22">
        <v>141</v>
      </c>
      <c r="R1016" s="22" t="s">
        <v>2823</v>
      </c>
      <c r="S1016" s="14" t="str">
        <f t="shared" si="15"/>
        <v/>
      </c>
      <c r="T1016" s="34">
        <f>P1016/calculations!$E$17</f>
        <v>1.4218177940496925E-2</v>
      </c>
    </row>
    <row r="1017" spans="1:20" ht="14.5" hidden="1" x14ac:dyDescent="0.35">
      <c r="A1017" s="22" t="s">
        <v>8685</v>
      </c>
      <c r="B1017" s="22" t="str">
        <f>INDEX('Plant data'!D:D,MATCH($A1017,'Plant data'!$A:$A,0))</f>
        <v>Muscatine</v>
      </c>
      <c r="C1017" s="22" t="str">
        <f>INDEX('Plant data'!E:E,MATCH($A1017,'Plant data'!$A:$A,0))</f>
        <v>Iowa</v>
      </c>
      <c r="D1017" s="22" t="str">
        <f>INDEX('Plant data'!F:F,MATCH($A1017,'Plant data'!$A:$A,0))</f>
        <v>United States</v>
      </c>
      <c r="E1017" s="22" t="s">
        <v>9891</v>
      </c>
      <c r="F1017" s="22" t="s">
        <v>8871</v>
      </c>
      <c r="G1017" s="24" t="s">
        <v>8687</v>
      </c>
      <c r="H1017" s="22" t="s">
        <v>64</v>
      </c>
      <c r="I1017" s="26">
        <v>45352</v>
      </c>
      <c r="J1017" s="22" t="s">
        <v>30</v>
      </c>
      <c r="K1017" s="22" t="s">
        <v>30</v>
      </c>
      <c r="L1017" s="22" t="s">
        <v>30</v>
      </c>
      <c r="M1017" s="22" t="s">
        <v>30</v>
      </c>
      <c r="N1017" s="22" t="s">
        <v>30</v>
      </c>
      <c r="O1017" s="22" t="s">
        <v>30</v>
      </c>
      <c r="P1017" s="22" t="s">
        <v>2841</v>
      </c>
      <c r="Q1017" s="22" t="s">
        <v>30</v>
      </c>
      <c r="R1017" s="22" t="s">
        <v>30</v>
      </c>
      <c r="S1017" s="14" t="str">
        <f t="shared" si="15"/>
        <v/>
      </c>
    </row>
    <row r="1018" spans="1:20" ht="14.5" x14ac:dyDescent="0.35">
      <c r="A1018" s="22" t="s">
        <v>8566</v>
      </c>
      <c r="B1018" s="22" t="str">
        <f>INDEX('Plant data'!D:D,MATCH($A1018,'Plant data'!$A:$A,0))</f>
        <v>Mingo Junction</v>
      </c>
      <c r="C1018" s="22" t="str">
        <f>INDEX('Plant data'!E:E,MATCH($A1018,'Plant data'!$A:$A,0))</f>
        <v>Ohio</v>
      </c>
      <c r="D1018" s="22" t="str">
        <f>INDEX('Plant data'!F:F,MATCH($A1018,'Plant data'!$A:$A,0))</f>
        <v>United States</v>
      </c>
      <c r="E1018" s="22" t="s">
        <v>9892</v>
      </c>
      <c r="F1018" s="22" t="s">
        <v>8855</v>
      </c>
      <c r="G1018" s="24" t="s">
        <v>8569</v>
      </c>
      <c r="H1018" s="22" t="s">
        <v>29</v>
      </c>
      <c r="I1018" s="22" t="s">
        <v>30</v>
      </c>
      <c r="J1018" s="22" t="s">
        <v>30</v>
      </c>
      <c r="K1018" s="22">
        <v>2003</v>
      </c>
      <c r="L1018" s="22">
        <v>22</v>
      </c>
      <c r="M1018" s="22" t="s">
        <v>30</v>
      </c>
      <c r="N1018" s="22" t="s">
        <v>30</v>
      </c>
      <c r="O1018" s="22" t="s">
        <v>30</v>
      </c>
      <c r="P1018" s="22">
        <v>1500</v>
      </c>
      <c r="Q1018" s="22">
        <v>250</v>
      </c>
      <c r="R1018" s="22" t="s">
        <v>2823</v>
      </c>
      <c r="S1018" s="14">
        <f t="shared" si="15"/>
        <v>2043</v>
      </c>
      <c r="T1018" s="34">
        <f>P1018/calculations!$E$17</f>
        <v>1.7772722425621158E-2</v>
      </c>
    </row>
    <row r="1019" spans="1:20" ht="14.5" x14ac:dyDescent="0.35">
      <c r="A1019" s="22" t="s">
        <v>8593</v>
      </c>
      <c r="B1019" s="22" t="str">
        <f>INDEX('Plant data'!D:D,MATCH($A1019,'Plant data'!$A:$A,0))</f>
        <v>Ghent</v>
      </c>
      <c r="C1019" s="22" t="str">
        <f>INDEX('Plant data'!E:E,MATCH($A1019,'Plant data'!$A:$A,0))</f>
        <v>Kentucky</v>
      </c>
      <c r="D1019" s="22" t="str">
        <f>INDEX('Plant data'!F:F,MATCH($A1019,'Plant data'!$A:$A,0))</f>
        <v>United States</v>
      </c>
      <c r="E1019" s="22" t="s">
        <v>9893</v>
      </c>
      <c r="F1019" s="22" t="s">
        <v>8855</v>
      </c>
      <c r="G1019" s="24" t="s">
        <v>8596</v>
      </c>
      <c r="H1019" s="22" t="s">
        <v>29</v>
      </c>
      <c r="I1019" s="22" t="s">
        <v>30</v>
      </c>
      <c r="J1019" s="22" t="s">
        <v>30</v>
      </c>
      <c r="K1019" s="22">
        <v>2002</v>
      </c>
      <c r="L1019" s="22">
        <v>23</v>
      </c>
      <c r="M1019" s="22" t="s">
        <v>30</v>
      </c>
      <c r="N1019" s="22" t="s">
        <v>30</v>
      </c>
      <c r="O1019" s="22" t="s">
        <v>30</v>
      </c>
      <c r="P1019" s="22">
        <v>800</v>
      </c>
      <c r="Q1019" s="22">
        <v>140</v>
      </c>
      <c r="R1019" s="22" t="s">
        <v>2823</v>
      </c>
      <c r="S1019" s="14">
        <f t="shared" si="15"/>
        <v>2042</v>
      </c>
      <c r="T1019" s="34">
        <f>P1019/calculations!$E$17</f>
        <v>9.4787852936646169E-3</v>
      </c>
    </row>
    <row r="1020" spans="1:20" ht="14.5" x14ac:dyDescent="0.35">
      <c r="A1020" s="22" t="s">
        <v>8593</v>
      </c>
      <c r="B1020" s="22" t="str">
        <f>INDEX('Plant data'!D:D,MATCH($A1020,'Plant data'!$A:$A,0))</f>
        <v>Ghent</v>
      </c>
      <c r="C1020" s="22" t="str">
        <f>INDEX('Plant data'!E:E,MATCH($A1020,'Plant data'!$A:$A,0))</f>
        <v>Kentucky</v>
      </c>
      <c r="D1020" s="22" t="str">
        <f>INDEX('Plant data'!F:F,MATCH($A1020,'Plant data'!$A:$A,0))</f>
        <v>United States</v>
      </c>
      <c r="E1020" s="22" t="s">
        <v>9894</v>
      </c>
      <c r="F1020" s="22" t="s">
        <v>8871</v>
      </c>
      <c r="G1020" s="24" t="s">
        <v>8596</v>
      </c>
      <c r="H1020" s="22" t="s">
        <v>29</v>
      </c>
      <c r="I1020" s="22" t="s">
        <v>30</v>
      </c>
      <c r="J1020" s="22" t="s">
        <v>30</v>
      </c>
      <c r="K1020" s="22">
        <v>2007</v>
      </c>
      <c r="L1020" s="22">
        <v>18</v>
      </c>
      <c r="M1020" s="22" t="s">
        <v>30</v>
      </c>
      <c r="N1020" s="22" t="s">
        <v>30</v>
      </c>
      <c r="O1020" s="22" t="s">
        <v>30</v>
      </c>
      <c r="P1020" s="22">
        <v>800</v>
      </c>
      <c r="Q1020" s="22" t="s">
        <v>30</v>
      </c>
      <c r="R1020" s="22" t="s">
        <v>2823</v>
      </c>
      <c r="S1020" s="14">
        <f t="shared" si="15"/>
        <v>2047</v>
      </c>
      <c r="T1020" s="34">
        <f>P1020/calculations!$E$17</f>
        <v>9.4787852936646169E-3</v>
      </c>
    </row>
    <row r="1021" spans="1:20" ht="14.5" x14ac:dyDescent="0.35">
      <c r="A1021" s="22" t="s">
        <v>8464</v>
      </c>
      <c r="B1021" s="22" t="str">
        <f>INDEX('Plant data'!D:D,MATCH($A1021,'Plant data'!$A:$A,0))</f>
        <v>Delta</v>
      </c>
      <c r="C1021" s="22" t="str">
        <f>INDEX('Plant data'!E:E,MATCH($A1021,'Plant data'!$A:$A,0))</f>
        <v>Ohio</v>
      </c>
      <c r="D1021" s="22" t="str">
        <f>INDEX('Plant data'!F:F,MATCH($A1021,'Plant data'!$A:$A,0))</f>
        <v>United States</v>
      </c>
      <c r="E1021" s="22" t="s">
        <v>9895</v>
      </c>
      <c r="F1021" s="22" t="s">
        <v>8855</v>
      </c>
      <c r="G1021" s="24" t="s">
        <v>8467</v>
      </c>
      <c r="H1021" s="22" t="s">
        <v>29</v>
      </c>
      <c r="I1021" s="22" t="s">
        <v>30</v>
      </c>
      <c r="J1021" s="22" t="s">
        <v>30</v>
      </c>
      <c r="K1021" s="22" t="s">
        <v>30</v>
      </c>
      <c r="L1021" s="22" t="s">
        <v>30</v>
      </c>
      <c r="M1021" s="22" t="s">
        <v>30</v>
      </c>
      <c r="N1021" s="22" t="s">
        <v>30</v>
      </c>
      <c r="O1021" s="22" t="s">
        <v>30</v>
      </c>
      <c r="P1021" s="22">
        <v>1092</v>
      </c>
      <c r="Q1021" s="22">
        <v>180</v>
      </c>
      <c r="R1021" s="22" t="s">
        <v>2823</v>
      </c>
      <c r="S1021" s="14" t="str">
        <f t="shared" si="15"/>
        <v/>
      </c>
      <c r="T1021" s="34">
        <f>P1021/calculations!$E$17</f>
        <v>1.2938541925852202E-2</v>
      </c>
    </row>
    <row r="1022" spans="1:20" ht="14.5" x14ac:dyDescent="0.35">
      <c r="A1022" s="22" t="s">
        <v>8464</v>
      </c>
      <c r="B1022" s="22" t="str">
        <f>INDEX('Plant data'!D:D,MATCH($A1022,'Plant data'!$A:$A,0))</f>
        <v>Delta</v>
      </c>
      <c r="C1022" s="22" t="str">
        <f>INDEX('Plant data'!E:E,MATCH($A1022,'Plant data'!$A:$A,0))</f>
        <v>Ohio</v>
      </c>
      <c r="D1022" s="22" t="str">
        <f>INDEX('Plant data'!F:F,MATCH($A1022,'Plant data'!$A:$A,0))</f>
        <v>United States</v>
      </c>
      <c r="E1022" s="22" t="s">
        <v>9896</v>
      </c>
      <c r="F1022" s="22" t="s">
        <v>8871</v>
      </c>
      <c r="G1022" s="24" t="s">
        <v>8467</v>
      </c>
      <c r="H1022" s="22" t="s">
        <v>29</v>
      </c>
      <c r="I1022" s="22" t="s">
        <v>30</v>
      </c>
      <c r="J1022" s="22" t="s">
        <v>30</v>
      </c>
      <c r="K1022" s="22" t="s">
        <v>30</v>
      </c>
      <c r="L1022" s="22" t="s">
        <v>30</v>
      </c>
      <c r="M1022" s="22" t="s">
        <v>30</v>
      </c>
      <c r="N1022" s="22" t="s">
        <v>30</v>
      </c>
      <c r="O1022" s="22" t="s">
        <v>30</v>
      </c>
      <c r="P1022" s="22">
        <v>1092</v>
      </c>
      <c r="Q1022" s="22">
        <v>180</v>
      </c>
      <c r="R1022" s="22" t="s">
        <v>2823</v>
      </c>
      <c r="S1022" s="14" t="str">
        <f t="shared" si="15"/>
        <v/>
      </c>
      <c r="T1022" s="34">
        <f>P1022/calculations!$E$17</f>
        <v>1.2938541925852202E-2</v>
      </c>
    </row>
    <row r="1023" spans="1:20" ht="14.5" x14ac:dyDescent="0.35">
      <c r="A1023" s="22" t="s">
        <v>8464</v>
      </c>
      <c r="B1023" s="22" t="str">
        <f>INDEX('Plant data'!D:D,MATCH($A1023,'Plant data'!$A:$A,0))</f>
        <v>Delta</v>
      </c>
      <c r="C1023" s="22" t="str">
        <f>INDEX('Plant data'!E:E,MATCH($A1023,'Plant data'!$A:$A,0))</f>
        <v>Ohio</v>
      </c>
      <c r="D1023" s="22" t="str">
        <f>INDEX('Plant data'!F:F,MATCH($A1023,'Plant data'!$A:$A,0))</f>
        <v>United States</v>
      </c>
      <c r="E1023" s="22" t="s">
        <v>9897</v>
      </c>
      <c r="F1023" s="22" t="s">
        <v>8941</v>
      </c>
      <c r="G1023" s="24" t="s">
        <v>8467</v>
      </c>
      <c r="H1023" s="22" t="s">
        <v>29</v>
      </c>
      <c r="I1023" s="22" t="s">
        <v>30</v>
      </c>
      <c r="J1023" s="22" t="s">
        <v>30</v>
      </c>
      <c r="K1023" s="22">
        <v>2022</v>
      </c>
      <c r="L1023" s="22">
        <v>3</v>
      </c>
      <c r="M1023" s="22" t="s">
        <v>30</v>
      </c>
      <c r="N1023" s="22" t="s">
        <v>30</v>
      </c>
      <c r="O1023" s="22" t="s">
        <v>30</v>
      </c>
      <c r="P1023" s="22">
        <v>850</v>
      </c>
      <c r="Q1023" s="22">
        <v>195</v>
      </c>
      <c r="R1023" s="22" t="s">
        <v>2823</v>
      </c>
      <c r="S1023" s="14">
        <f t="shared" si="15"/>
        <v>2062</v>
      </c>
      <c r="T1023" s="34">
        <f>P1023/calculations!$E$17</f>
        <v>1.0071209374518655E-2</v>
      </c>
    </row>
    <row r="1024" spans="1:20" ht="14.5" x14ac:dyDescent="0.35">
      <c r="A1024" s="22" t="s">
        <v>8597</v>
      </c>
      <c r="B1024" s="22" t="str">
        <f>INDEX('Plant data'!D:D,MATCH($A1024,'Plant data'!$A:$A,0))</f>
        <v>Huger</v>
      </c>
      <c r="C1024" s="22" t="str">
        <f>INDEX('Plant data'!E:E,MATCH($A1024,'Plant data'!$A:$A,0))</f>
        <v>South Carolina</v>
      </c>
      <c r="D1024" s="22" t="str">
        <f>INDEX('Plant data'!F:F,MATCH($A1024,'Plant data'!$A:$A,0))</f>
        <v>United States</v>
      </c>
      <c r="E1024" s="22" t="s">
        <v>9898</v>
      </c>
      <c r="F1024" s="22" t="s">
        <v>8855</v>
      </c>
      <c r="G1024" s="24" t="s">
        <v>8600</v>
      </c>
      <c r="H1024" s="22" t="s">
        <v>29</v>
      </c>
      <c r="I1024" s="22" t="s">
        <v>30</v>
      </c>
      <c r="J1024" s="22" t="s">
        <v>30</v>
      </c>
      <c r="K1024" s="22">
        <v>1996</v>
      </c>
      <c r="L1024" s="22">
        <v>29</v>
      </c>
      <c r="M1024" s="22" t="s">
        <v>30</v>
      </c>
      <c r="N1024" s="22" t="s">
        <v>30</v>
      </c>
      <c r="O1024" s="22" t="s">
        <v>30</v>
      </c>
      <c r="P1024" s="22">
        <v>1478</v>
      </c>
      <c r="Q1024" s="22">
        <v>154</v>
      </c>
      <c r="R1024" s="22" t="s">
        <v>2823</v>
      </c>
      <c r="S1024" s="14">
        <f t="shared" si="15"/>
        <v>2036</v>
      </c>
      <c r="T1024" s="34">
        <f>P1024/calculations!$E$17</f>
        <v>1.7512055830045378E-2</v>
      </c>
    </row>
    <row r="1025" spans="1:20" ht="14.5" x14ac:dyDescent="0.35">
      <c r="A1025" s="22" t="s">
        <v>8597</v>
      </c>
      <c r="B1025" s="22" t="str">
        <f>INDEX('Plant data'!D:D,MATCH($A1025,'Plant data'!$A:$A,0))</f>
        <v>Huger</v>
      </c>
      <c r="C1025" s="22" t="str">
        <f>INDEX('Plant data'!E:E,MATCH($A1025,'Plant data'!$A:$A,0))</f>
        <v>South Carolina</v>
      </c>
      <c r="D1025" s="22" t="str">
        <f>INDEX('Plant data'!F:F,MATCH($A1025,'Plant data'!$A:$A,0))</f>
        <v>United States</v>
      </c>
      <c r="E1025" s="22" t="s">
        <v>9899</v>
      </c>
      <c r="F1025" s="22" t="s">
        <v>8871</v>
      </c>
      <c r="G1025" s="24" t="s">
        <v>8600</v>
      </c>
      <c r="H1025" s="22" t="s">
        <v>29</v>
      </c>
      <c r="I1025" s="22" t="s">
        <v>30</v>
      </c>
      <c r="J1025" s="22" t="s">
        <v>30</v>
      </c>
      <c r="K1025" s="22" t="s">
        <v>30</v>
      </c>
      <c r="L1025" s="22" t="s">
        <v>30</v>
      </c>
      <c r="M1025" s="22" t="s">
        <v>30</v>
      </c>
      <c r="N1025" s="22" t="s">
        <v>30</v>
      </c>
      <c r="O1025" s="22" t="s">
        <v>30</v>
      </c>
      <c r="P1025" s="22">
        <v>1478</v>
      </c>
      <c r="Q1025" s="22">
        <v>154</v>
      </c>
      <c r="R1025" s="22" t="s">
        <v>2823</v>
      </c>
      <c r="S1025" s="14" t="str">
        <f t="shared" si="15"/>
        <v/>
      </c>
      <c r="T1025" s="34">
        <f>P1025/calculations!$E$17</f>
        <v>1.7512055830045378E-2</v>
      </c>
    </row>
    <row r="1026" spans="1:20" ht="14.5" x14ac:dyDescent="0.35">
      <c r="A1026" s="22" t="s">
        <v>8607</v>
      </c>
      <c r="B1026" s="22" t="str">
        <f>INDEX('Plant data'!D:D,MATCH($A1026,'Plant data'!$A:$A,0))</f>
        <v>Crawfordsville</v>
      </c>
      <c r="C1026" s="22" t="str">
        <f>INDEX('Plant data'!E:E,MATCH($A1026,'Plant data'!$A:$A,0))</f>
        <v>Indiana</v>
      </c>
      <c r="D1026" s="22" t="str">
        <f>INDEX('Plant data'!F:F,MATCH($A1026,'Plant data'!$A:$A,0))</f>
        <v>United States</v>
      </c>
      <c r="E1026" s="22" t="s">
        <v>9900</v>
      </c>
      <c r="F1026" s="22" t="s">
        <v>8855</v>
      </c>
      <c r="G1026" s="24" t="s">
        <v>8609</v>
      </c>
      <c r="H1026" s="22" t="s">
        <v>29</v>
      </c>
      <c r="I1026" s="22" t="s">
        <v>30</v>
      </c>
      <c r="J1026" s="22" t="s">
        <v>30</v>
      </c>
      <c r="K1026" s="22">
        <v>1989</v>
      </c>
      <c r="L1026" s="22">
        <v>36</v>
      </c>
      <c r="M1026" s="22" t="s">
        <v>30</v>
      </c>
      <c r="N1026" s="22" t="s">
        <v>30</v>
      </c>
      <c r="O1026" s="22" t="s">
        <v>30</v>
      </c>
      <c r="P1026" s="22">
        <v>1152</v>
      </c>
      <c r="Q1026" s="22">
        <v>118</v>
      </c>
      <c r="R1026" s="22" t="s">
        <v>2823</v>
      </c>
      <c r="S1026" s="14">
        <f t="shared" si="15"/>
        <v>2029</v>
      </c>
      <c r="T1026" s="34">
        <f>P1026/calculations!$E$17</f>
        <v>1.3649450822877048E-2</v>
      </c>
    </row>
    <row r="1027" spans="1:20" ht="14.5" x14ac:dyDescent="0.35">
      <c r="A1027" s="22" t="s">
        <v>8607</v>
      </c>
      <c r="B1027" s="22" t="str">
        <f>INDEX('Plant data'!D:D,MATCH($A1027,'Plant data'!$A:$A,0))</f>
        <v>Crawfordsville</v>
      </c>
      <c r="C1027" s="22" t="str">
        <f>INDEX('Plant data'!E:E,MATCH($A1027,'Plant data'!$A:$A,0))</f>
        <v>Indiana</v>
      </c>
      <c r="D1027" s="22" t="str">
        <f>INDEX('Plant data'!F:F,MATCH($A1027,'Plant data'!$A:$A,0))</f>
        <v>United States</v>
      </c>
      <c r="E1027" s="22" t="s">
        <v>9901</v>
      </c>
      <c r="F1027" s="22" t="s">
        <v>8871</v>
      </c>
      <c r="G1027" s="24" t="s">
        <v>8609</v>
      </c>
      <c r="H1027" s="22" t="s">
        <v>29</v>
      </c>
      <c r="I1027" s="22" t="s">
        <v>30</v>
      </c>
      <c r="J1027" s="22" t="s">
        <v>30</v>
      </c>
      <c r="K1027" s="22">
        <v>1989</v>
      </c>
      <c r="L1027" s="22">
        <v>36</v>
      </c>
      <c r="M1027" s="22" t="s">
        <v>30</v>
      </c>
      <c r="N1027" s="22" t="s">
        <v>30</v>
      </c>
      <c r="O1027" s="22" t="s">
        <v>30</v>
      </c>
      <c r="P1027" s="22">
        <v>1152</v>
      </c>
      <c r="Q1027" s="22">
        <v>118</v>
      </c>
      <c r="R1027" s="22" t="s">
        <v>2823</v>
      </c>
      <c r="S1027" s="14">
        <f t="shared" ref="S1027:S1090" si="16">IFERROR(K1027+40,"")</f>
        <v>2029</v>
      </c>
      <c r="T1027" s="34">
        <f>P1027/calculations!$E$17</f>
        <v>1.3649450822877048E-2</v>
      </c>
    </row>
    <row r="1028" spans="1:20" ht="14.5" x14ac:dyDescent="0.35">
      <c r="A1028" s="22" t="s">
        <v>8610</v>
      </c>
      <c r="B1028" s="22" t="str">
        <f>INDEX('Plant data'!D:D,MATCH($A1028,'Plant data'!$A:$A,0))</f>
        <v>Darlington</v>
      </c>
      <c r="C1028" s="22" t="str">
        <f>INDEX('Plant data'!E:E,MATCH($A1028,'Plant data'!$A:$A,0))</f>
        <v>South Carolina</v>
      </c>
      <c r="D1028" s="22" t="str">
        <f>INDEX('Plant data'!F:F,MATCH($A1028,'Plant data'!$A:$A,0))</f>
        <v>United States</v>
      </c>
      <c r="E1028" s="22" t="s">
        <v>9902</v>
      </c>
      <c r="F1028" s="22" t="s">
        <v>8855</v>
      </c>
      <c r="G1028" s="24" t="s">
        <v>8612</v>
      </c>
      <c r="H1028" s="22" t="s">
        <v>29</v>
      </c>
      <c r="I1028" s="22" t="s">
        <v>30</v>
      </c>
      <c r="J1028" s="22" t="s">
        <v>30</v>
      </c>
      <c r="K1028" s="22">
        <v>1993</v>
      </c>
      <c r="L1028" s="22">
        <v>32</v>
      </c>
      <c r="M1028" s="22" t="s">
        <v>30</v>
      </c>
      <c r="N1028" s="22" t="s">
        <v>30</v>
      </c>
      <c r="O1028" s="22" t="s">
        <v>30</v>
      </c>
      <c r="P1028" s="22">
        <v>910</v>
      </c>
      <c r="Q1028" s="22" t="s">
        <v>30</v>
      </c>
      <c r="R1028" s="22" t="s">
        <v>2823</v>
      </c>
      <c r="S1028" s="14">
        <f t="shared" si="16"/>
        <v>2033</v>
      </c>
      <c r="T1028" s="34">
        <f>P1028/calculations!$E$17</f>
        <v>1.0782118271543501E-2</v>
      </c>
    </row>
    <row r="1029" spans="1:20" ht="14.5" x14ac:dyDescent="0.35">
      <c r="A1029" s="22" t="s">
        <v>8621</v>
      </c>
      <c r="B1029" s="22" t="str">
        <f>INDEX('Plant data'!D:D,MATCH($A1029,'Plant data'!$A:$A,0))</f>
        <v>Cofield</v>
      </c>
      <c r="C1029" s="22" t="str">
        <f>INDEX('Plant data'!E:E,MATCH($A1029,'Plant data'!$A:$A,0))</f>
        <v>North Carolina</v>
      </c>
      <c r="D1029" s="22" t="str">
        <f>INDEX('Plant data'!F:F,MATCH($A1029,'Plant data'!$A:$A,0))</f>
        <v>United States</v>
      </c>
      <c r="E1029" s="22" t="s">
        <v>9903</v>
      </c>
      <c r="F1029" s="22" t="s">
        <v>8855</v>
      </c>
      <c r="G1029" s="24" t="s">
        <v>8623</v>
      </c>
      <c r="H1029" s="22" t="s">
        <v>29</v>
      </c>
      <c r="I1029" s="22" t="s">
        <v>30</v>
      </c>
      <c r="J1029" s="22" t="s">
        <v>30</v>
      </c>
      <c r="K1029" s="22">
        <v>2000</v>
      </c>
      <c r="L1029" s="22">
        <v>25</v>
      </c>
      <c r="M1029" s="22" t="s">
        <v>30</v>
      </c>
      <c r="N1029" s="22" t="s">
        <v>30</v>
      </c>
      <c r="O1029" s="22" t="s">
        <v>30</v>
      </c>
      <c r="P1029" s="22">
        <v>1542</v>
      </c>
      <c r="Q1029" s="22">
        <v>150</v>
      </c>
      <c r="R1029" s="22" t="s">
        <v>2823</v>
      </c>
      <c r="S1029" s="14">
        <f t="shared" si="16"/>
        <v>2040</v>
      </c>
      <c r="T1029" s="34">
        <f>P1029/calculations!$E$17</f>
        <v>1.827035865353855E-2</v>
      </c>
    </row>
    <row r="1030" spans="1:20" ht="14.5" x14ac:dyDescent="0.35">
      <c r="A1030" s="22" t="s">
        <v>8624</v>
      </c>
      <c r="B1030" s="22" t="str">
        <f>INDEX('Plant data'!D:D,MATCH($A1030,'Plant data'!$A:$A,0))</f>
        <v>Armorel</v>
      </c>
      <c r="C1030" s="22" t="str">
        <f>INDEX('Plant data'!E:E,MATCH($A1030,'Plant data'!$A:$A,0))</f>
        <v>Arkansas</v>
      </c>
      <c r="D1030" s="22" t="str">
        <f>INDEX('Plant data'!F:F,MATCH($A1030,'Plant data'!$A:$A,0))</f>
        <v>United States</v>
      </c>
      <c r="E1030" s="22" t="s">
        <v>9904</v>
      </c>
      <c r="F1030" s="22" t="s">
        <v>8855</v>
      </c>
      <c r="G1030" s="24" t="s">
        <v>8626</v>
      </c>
      <c r="H1030" s="22" t="s">
        <v>29</v>
      </c>
      <c r="I1030" s="22" t="s">
        <v>30</v>
      </c>
      <c r="J1030" s="22" t="s">
        <v>30</v>
      </c>
      <c r="K1030" s="22">
        <v>1993</v>
      </c>
      <c r="L1030" s="22">
        <v>32</v>
      </c>
      <c r="M1030" s="22" t="s">
        <v>30</v>
      </c>
      <c r="N1030" s="22" t="s">
        <v>30</v>
      </c>
      <c r="O1030" s="22" t="s">
        <v>30</v>
      </c>
      <c r="P1030" s="22">
        <v>1225</v>
      </c>
      <c r="Q1030" s="22">
        <v>148</v>
      </c>
      <c r="R1030" s="22" t="s">
        <v>2823</v>
      </c>
      <c r="S1030" s="14">
        <f t="shared" si="16"/>
        <v>2033</v>
      </c>
      <c r="T1030" s="34">
        <f>P1030/calculations!$E$17</f>
        <v>1.4514389980923945E-2</v>
      </c>
    </row>
    <row r="1031" spans="1:20" ht="14.5" x14ac:dyDescent="0.35">
      <c r="A1031" s="22" t="s">
        <v>8624</v>
      </c>
      <c r="B1031" s="22" t="str">
        <f>INDEX('Plant data'!D:D,MATCH($A1031,'Plant data'!$A:$A,0))</f>
        <v>Armorel</v>
      </c>
      <c r="C1031" s="22" t="str">
        <f>INDEX('Plant data'!E:E,MATCH($A1031,'Plant data'!$A:$A,0))</f>
        <v>Arkansas</v>
      </c>
      <c r="D1031" s="22" t="str">
        <f>INDEX('Plant data'!F:F,MATCH($A1031,'Plant data'!$A:$A,0))</f>
        <v>United States</v>
      </c>
      <c r="E1031" s="22" t="s">
        <v>9905</v>
      </c>
      <c r="F1031" s="22" t="s">
        <v>8871</v>
      </c>
      <c r="G1031" s="24" t="s">
        <v>8626</v>
      </c>
      <c r="H1031" s="22" t="s">
        <v>29</v>
      </c>
      <c r="I1031" s="22" t="s">
        <v>30</v>
      </c>
      <c r="J1031" s="22" t="s">
        <v>30</v>
      </c>
      <c r="K1031" s="22">
        <v>1993</v>
      </c>
      <c r="L1031" s="22">
        <v>32</v>
      </c>
      <c r="M1031" s="22" t="s">
        <v>30</v>
      </c>
      <c r="N1031" s="22" t="s">
        <v>30</v>
      </c>
      <c r="O1031" s="22" t="s">
        <v>30</v>
      </c>
      <c r="P1031" s="22">
        <v>1225</v>
      </c>
      <c r="Q1031" s="22">
        <v>148</v>
      </c>
      <c r="R1031" s="22" t="s">
        <v>2823</v>
      </c>
      <c r="S1031" s="14">
        <f t="shared" si="16"/>
        <v>2033</v>
      </c>
      <c r="T1031" s="34">
        <f>P1031/calculations!$E$17</f>
        <v>1.4514389980923945E-2</v>
      </c>
    </row>
    <row r="1032" spans="1:20" ht="14.5" x14ac:dyDescent="0.35">
      <c r="A1032" s="22" t="s">
        <v>8644</v>
      </c>
      <c r="B1032" s="22" t="str">
        <f>INDEX('Plant data'!D:D,MATCH($A1032,'Plant data'!$A:$A,0))</f>
        <v>Norfolk</v>
      </c>
      <c r="C1032" s="22" t="str">
        <f>INDEX('Plant data'!E:E,MATCH($A1032,'Plant data'!$A:$A,0))</f>
        <v>Nebraska</v>
      </c>
      <c r="D1032" s="22" t="str">
        <f>INDEX('Plant data'!F:F,MATCH($A1032,'Plant data'!$A:$A,0))</f>
        <v>United States</v>
      </c>
      <c r="E1032" s="22" t="s">
        <v>9906</v>
      </c>
      <c r="F1032" s="22" t="s">
        <v>8855</v>
      </c>
      <c r="G1032" s="24" t="s">
        <v>8646</v>
      </c>
      <c r="H1032" s="22" t="s">
        <v>29</v>
      </c>
      <c r="I1032" s="22" t="s">
        <v>30</v>
      </c>
      <c r="J1032" s="22" t="s">
        <v>30</v>
      </c>
      <c r="K1032" s="22">
        <v>1997</v>
      </c>
      <c r="L1032" s="22">
        <v>28</v>
      </c>
      <c r="M1032" s="22" t="s">
        <v>30</v>
      </c>
      <c r="N1032" s="22" t="s">
        <v>30</v>
      </c>
      <c r="O1032" s="22" t="s">
        <v>30</v>
      </c>
      <c r="P1032" s="22">
        <v>1088</v>
      </c>
      <c r="Q1032" s="22">
        <v>95</v>
      </c>
      <c r="R1032" s="22" t="s">
        <v>2823</v>
      </c>
      <c r="S1032" s="14">
        <f t="shared" si="16"/>
        <v>2037</v>
      </c>
      <c r="T1032" s="34">
        <f>P1032/calculations!$E$17</f>
        <v>1.2891147999383878E-2</v>
      </c>
    </row>
    <row r="1033" spans="1:20" ht="14.5" x14ac:dyDescent="0.35">
      <c r="A1033" s="22" t="s">
        <v>8640</v>
      </c>
      <c r="B1033" s="22" t="str">
        <f>INDEX('Plant data'!D:D,MATCH($A1033,'Plant data'!$A:$A,0))</f>
        <v>Memphis</v>
      </c>
      <c r="C1033" s="22" t="str">
        <f>INDEX('Plant data'!E:E,MATCH($A1033,'Plant data'!$A:$A,0))</f>
        <v>Tennessee</v>
      </c>
      <c r="D1033" s="22" t="str">
        <f>INDEX('Plant data'!F:F,MATCH($A1033,'Plant data'!$A:$A,0))</f>
        <v>United States</v>
      </c>
      <c r="E1033" s="22" t="s">
        <v>9907</v>
      </c>
      <c r="F1033" s="22" t="s">
        <v>8855</v>
      </c>
      <c r="G1033" s="24" t="s">
        <v>8643</v>
      </c>
      <c r="H1033" s="22" t="s">
        <v>29</v>
      </c>
      <c r="I1033" s="22" t="s">
        <v>30</v>
      </c>
      <c r="J1033" s="22" t="s">
        <v>30</v>
      </c>
      <c r="K1033" s="22">
        <v>2008</v>
      </c>
      <c r="L1033" s="22">
        <v>17</v>
      </c>
      <c r="M1033" s="22" t="s">
        <v>30</v>
      </c>
      <c r="N1033" s="22" t="s">
        <v>30</v>
      </c>
      <c r="O1033" s="22" t="s">
        <v>30</v>
      </c>
      <c r="P1033" s="22">
        <v>891</v>
      </c>
      <c r="Q1033" s="22">
        <v>94</v>
      </c>
      <c r="R1033" s="22" t="s">
        <v>2823</v>
      </c>
      <c r="S1033" s="14">
        <f t="shared" si="16"/>
        <v>2048</v>
      </c>
      <c r="T1033" s="34">
        <f>P1033/calculations!$E$17</f>
        <v>1.0556997120818966E-2</v>
      </c>
    </row>
    <row r="1034" spans="1:20" ht="14.5" x14ac:dyDescent="0.35">
      <c r="A1034" s="22" t="s">
        <v>8613</v>
      </c>
      <c r="B1034" s="22" t="str">
        <f>INDEX('Plant data'!D:D,MATCH($A1034,'Plant data'!$A:$A,0))</f>
        <v>Trinity</v>
      </c>
      <c r="C1034" s="22" t="str">
        <f>INDEX('Plant data'!E:E,MATCH($A1034,'Plant data'!$A:$A,0))</f>
        <v>Alabama</v>
      </c>
      <c r="D1034" s="22" t="str">
        <f>INDEX('Plant data'!F:F,MATCH($A1034,'Plant data'!$A:$A,0))</f>
        <v>United States</v>
      </c>
      <c r="E1034" s="22" t="s">
        <v>9908</v>
      </c>
      <c r="F1034" s="22" t="s">
        <v>8855</v>
      </c>
      <c r="G1034" s="24" t="s">
        <v>8616</v>
      </c>
      <c r="H1034" s="22" t="s">
        <v>29</v>
      </c>
      <c r="I1034" s="22" t="s">
        <v>30</v>
      </c>
      <c r="J1034" s="22" t="s">
        <v>30</v>
      </c>
      <c r="K1034" s="22">
        <v>1997</v>
      </c>
      <c r="L1034" s="22">
        <v>28</v>
      </c>
      <c r="M1034" s="22" t="s">
        <v>30</v>
      </c>
      <c r="N1034" s="22" t="s">
        <v>30</v>
      </c>
      <c r="O1034" s="22" t="s">
        <v>30</v>
      </c>
      <c r="P1034" s="22">
        <v>1550</v>
      </c>
      <c r="Q1034" s="22">
        <v>165</v>
      </c>
      <c r="R1034" s="22" t="s">
        <v>2823</v>
      </c>
      <c r="S1034" s="14">
        <f t="shared" si="16"/>
        <v>2037</v>
      </c>
      <c r="T1034" s="34">
        <f>P1034/calculations!$E$17</f>
        <v>1.8365146506475194E-2</v>
      </c>
    </row>
    <row r="1035" spans="1:20" ht="14.5" x14ac:dyDescent="0.35">
      <c r="A1035" s="22" t="s">
        <v>8613</v>
      </c>
      <c r="B1035" s="22" t="str">
        <f>INDEX('Plant data'!D:D,MATCH($A1035,'Plant data'!$A:$A,0))</f>
        <v>Trinity</v>
      </c>
      <c r="C1035" s="22" t="str">
        <f>INDEX('Plant data'!E:E,MATCH($A1035,'Plant data'!$A:$A,0))</f>
        <v>Alabama</v>
      </c>
      <c r="D1035" s="22" t="str">
        <f>INDEX('Plant data'!F:F,MATCH($A1035,'Plant data'!$A:$A,0))</f>
        <v>United States</v>
      </c>
      <c r="E1035" s="22" t="s">
        <v>9909</v>
      </c>
      <c r="F1035" s="22" t="s">
        <v>8871</v>
      </c>
      <c r="G1035" s="24" t="s">
        <v>8616</v>
      </c>
      <c r="H1035" s="22" t="s">
        <v>29</v>
      </c>
      <c r="I1035" s="22" t="s">
        <v>30</v>
      </c>
      <c r="J1035" s="22" t="s">
        <v>30</v>
      </c>
      <c r="K1035" s="22">
        <v>1997</v>
      </c>
      <c r="L1035" s="22">
        <v>28</v>
      </c>
      <c r="M1035" s="22" t="s">
        <v>30</v>
      </c>
      <c r="N1035" s="22" t="s">
        <v>30</v>
      </c>
      <c r="O1035" s="22" t="s">
        <v>30</v>
      </c>
      <c r="P1035" s="22">
        <v>1550</v>
      </c>
      <c r="Q1035" s="22">
        <v>165</v>
      </c>
      <c r="R1035" s="22" t="s">
        <v>2823</v>
      </c>
      <c r="S1035" s="14">
        <f t="shared" si="16"/>
        <v>2037</v>
      </c>
      <c r="T1035" s="34">
        <f>P1035/calculations!$E$17</f>
        <v>1.8365146506475194E-2</v>
      </c>
    </row>
    <row r="1036" spans="1:20" ht="14.5" x14ac:dyDescent="0.35">
      <c r="A1036" s="22" t="s">
        <v>8617</v>
      </c>
      <c r="B1036" s="22" t="str">
        <f>INDEX('Plant data'!D:D,MATCH($A1036,'Plant data'!$A:$A,0))</f>
        <v>Ghent</v>
      </c>
      <c r="C1036" s="22" t="str">
        <f>INDEX('Plant data'!E:E,MATCH($A1036,'Plant data'!$A:$A,0))</f>
        <v>Kentucky</v>
      </c>
      <c r="D1036" s="22" t="str">
        <f>INDEX('Plant data'!F:F,MATCH($A1036,'Plant data'!$A:$A,0))</f>
        <v>United States</v>
      </c>
      <c r="E1036" s="22" t="s">
        <v>9910</v>
      </c>
      <c r="F1036" s="22" t="s">
        <v>8855</v>
      </c>
      <c r="G1036" s="24" t="s">
        <v>8619</v>
      </c>
      <c r="H1036" s="22" t="s">
        <v>29</v>
      </c>
      <c r="I1036" s="22" t="s">
        <v>30</v>
      </c>
      <c r="J1036" s="22" t="s">
        <v>30</v>
      </c>
      <c r="K1036" s="22">
        <v>1995</v>
      </c>
      <c r="L1036" s="22">
        <v>30</v>
      </c>
      <c r="M1036" s="22" t="s">
        <v>30</v>
      </c>
      <c r="N1036" s="22" t="s">
        <v>30</v>
      </c>
      <c r="O1036" s="22" t="s">
        <v>30</v>
      </c>
      <c r="P1036" s="22">
        <v>1270</v>
      </c>
      <c r="Q1036" s="22">
        <v>172</v>
      </c>
      <c r="R1036" s="22" t="s">
        <v>2823</v>
      </c>
      <c r="S1036" s="14">
        <f t="shared" si="16"/>
        <v>2035</v>
      </c>
      <c r="T1036" s="34">
        <f>P1036/calculations!$E$17</f>
        <v>1.504757165369258E-2</v>
      </c>
    </row>
    <row r="1037" spans="1:20" ht="14.5" x14ac:dyDescent="0.35">
      <c r="A1037" s="22" t="s">
        <v>8617</v>
      </c>
      <c r="B1037" s="22" t="str">
        <f>INDEX('Plant data'!D:D,MATCH($A1037,'Plant data'!$A:$A,0))</f>
        <v>Ghent</v>
      </c>
      <c r="C1037" s="22" t="str">
        <f>INDEX('Plant data'!E:E,MATCH($A1037,'Plant data'!$A:$A,0))</f>
        <v>Kentucky</v>
      </c>
      <c r="D1037" s="22" t="str">
        <f>INDEX('Plant data'!F:F,MATCH($A1037,'Plant data'!$A:$A,0))</f>
        <v>United States</v>
      </c>
      <c r="E1037" s="22" t="s">
        <v>9911</v>
      </c>
      <c r="F1037" s="22" t="s">
        <v>8871</v>
      </c>
      <c r="G1037" s="24" t="s">
        <v>8619</v>
      </c>
      <c r="H1037" s="22" t="s">
        <v>29</v>
      </c>
      <c r="I1037" s="22" t="s">
        <v>30</v>
      </c>
      <c r="J1037" s="22" t="s">
        <v>30</v>
      </c>
      <c r="K1037" s="22">
        <v>2022</v>
      </c>
      <c r="L1037" s="22">
        <v>3</v>
      </c>
      <c r="M1037" s="22" t="s">
        <v>30</v>
      </c>
      <c r="N1037" s="22" t="s">
        <v>30</v>
      </c>
      <c r="O1037" s="22" t="s">
        <v>30</v>
      </c>
      <c r="P1037" s="22">
        <v>1452</v>
      </c>
      <c r="Q1037" s="22">
        <v>168</v>
      </c>
      <c r="R1037" s="22" t="s">
        <v>2823</v>
      </c>
      <c r="S1037" s="14">
        <f t="shared" si="16"/>
        <v>2062</v>
      </c>
      <c r="T1037" s="34">
        <f>P1037/calculations!$E$17</f>
        <v>1.720399530800128E-2</v>
      </c>
    </row>
    <row r="1038" spans="1:20" ht="14.5" x14ac:dyDescent="0.35">
      <c r="A1038" s="22" t="s">
        <v>8630</v>
      </c>
      <c r="B1038" s="22" t="str">
        <f>INDEX('Plant data'!D:D,MATCH($A1038,'Plant data'!$A:$A,0))</f>
        <v>Bourbonnais</v>
      </c>
      <c r="C1038" s="22" t="str">
        <f>INDEX('Plant data'!E:E,MATCH($A1038,'Plant data'!$A:$A,0))</f>
        <v>Illinois</v>
      </c>
      <c r="D1038" s="22" t="str">
        <f>INDEX('Plant data'!F:F,MATCH($A1038,'Plant data'!$A:$A,0))</f>
        <v>United States</v>
      </c>
      <c r="E1038" s="22" t="s">
        <v>9912</v>
      </c>
      <c r="F1038" s="22" t="s">
        <v>8855</v>
      </c>
      <c r="G1038" s="24" t="s">
        <v>8633</v>
      </c>
      <c r="H1038" s="22" t="s">
        <v>29</v>
      </c>
      <c r="I1038" s="22" t="s">
        <v>30</v>
      </c>
      <c r="J1038" s="22" t="s">
        <v>30</v>
      </c>
      <c r="K1038" s="22">
        <v>1998</v>
      </c>
      <c r="L1038" s="22">
        <v>27</v>
      </c>
      <c r="M1038" s="22" t="s">
        <v>30</v>
      </c>
      <c r="N1038" s="22" t="s">
        <v>30</v>
      </c>
      <c r="O1038" s="22" t="s">
        <v>30</v>
      </c>
      <c r="P1038" s="22">
        <v>794</v>
      </c>
      <c r="Q1038" s="22">
        <v>73</v>
      </c>
      <c r="R1038" s="22" t="s">
        <v>2823</v>
      </c>
      <c r="S1038" s="14">
        <f t="shared" si="16"/>
        <v>2038</v>
      </c>
      <c r="T1038" s="34">
        <f>P1038/calculations!$E$17</f>
        <v>9.4076944039621323E-3</v>
      </c>
    </row>
    <row r="1039" spans="1:20" ht="14.5" x14ac:dyDescent="0.35">
      <c r="A1039" s="22" t="s">
        <v>8627</v>
      </c>
      <c r="B1039" s="22" t="str">
        <f>INDEX('Plant data'!D:D,MATCH($A1039,'Plant data'!$A:$A,0))</f>
        <v>Jewett</v>
      </c>
      <c r="C1039" s="22" t="str">
        <f>INDEX('Plant data'!E:E,MATCH($A1039,'Plant data'!$A:$A,0))</f>
        <v>Texas</v>
      </c>
      <c r="D1039" s="22" t="str">
        <f>INDEX('Plant data'!F:F,MATCH($A1039,'Plant data'!$A:$A,0))</f>
        <v>United States</v>
      </c>
      <c r="E1039" s="22" t="s">
        <v>9913</v>
      </c>
      <c r="F1039" s="22" t="s">
        <v>8855</v>
      </c>
      <c r="G1039" s="24" t="s">
        <v>8629</v>
      </c>
      <c r="H1039" s="22" t="s">
        <v>29</v>
      </c>
      <c r="I1039" s="22" t="s">
        <v>30</v>
      </c>
      <c r="J1039" s="22" t="s">
        <v>30</v>
      </c>
      <c r="K1039" s="22">
        <v>2005</v>
      </c>
      <c r="L1039" s="22">
        <v>20</v>
      </c>
      <c r="M1039" s="22" t="s">
        <v>30</v>
      </c>
      <c r="N1039" s="22" t="s">
        <v>30</v>
      </c>
      <c r="O1039" s="22" t="s">
        <v>30</v>
      </c>
      <c r="P1039" s="22">
        <v>907</v>
      </c>
      <c r="Q1039" s="22">
        <v>91</v>
      </c>
      <c r="R1039" s="22" t="s">
        <v>2823</v>
      </c>
      <c r="S1039" s="14">
        <f t="shared" si="16"/>
        <v>2045</v>
      </c>
      <c r="T1039" s="34">
        <f>P1039/calculations!$E$17</f>
        <v>1.0746572826692259E-2</v>
      </c>
    </row>
    <row r="1040" spans="1:20" ht="14.5" x14ac:dyDescent="0.35">
      <c r="A1040" s="22" t="s">
        <v>8664</v>
      </c>
      <c r="B1040" s="22" t="str">
        <f>INDEX('Plant data'!D:D,MATCH($A1040,'Plant data'!$A:$A,0))</f>
        <v>Blytheville</v>
      </c>
      <c r="C1040" s="22" t="str">
        <f>INDEX('Plant data'!E:E,MATCH($A1040,'Plant data'!$A:$A,0))</f>
        <v>Arkansas</v>
      </c>
      <c r="D1040" s="22" t="str">
        <f>INDEX('Plant data'!F:F,MATCH($A1040,'Plant data'!$A:$A,0))</f>
        <v>United States</v>
      </c>
      <c r="E1040" s="22" t="s">
        <v>9914</v>
      </c>
      <c r="F1040" s="22" t="s">
        <v>8855</v>
      </c>
      <c r="G1040" s="24" t="s">
        <v>8667</v>
      </c>
      <c r="H1040" s="22" t="s">
        <v>29</v>
      </c>
      <c r="I1040" s="22" t="s">
        <v>30</v>
      </c>
      <c r="J1040" s="22" t="s">
        <v>30</v>
      </c>
      <c r="K1040" s="22">
        <v>1988</v>
      </c>
      <c r="L1040" s="22">
        <v>37</v>
      </c>
      <c r="M1040" s="22" t="s">
        <v>30</v>
      </c>
      <c r="N1040" s="22" t="s">
        <v>30</v>
      </c>
      <c r="O1040" s="22" t="s">
        <v>30</v>
      </c>
      <c r="P1040" s="22">
        <v>1587</v>
      </c>
      <c r="Q1040" s="22">
        <v>136</v>
      </c>
      <c r="R1040" s="22" t="s">
        <v>2823</v>
      </c>
      <c r="S1040" s="14">
        <f t="shared" si="16"/>
        <v>2028</v>
      </c>
      <c r="T1040" s="34">
        <f>P1040/calculations!$E$17</f>
        <v>1.8803540326307183E-2</v>
      </c>
    </row>
    <row r="1041" spans="1:20" ht="14.5" x14ac:dyDescent="0.35">
      <c r="A1041" s="22" t="s">
        <v>8664</v>
      </c>
      <c r="B1041" s="22" t="str">
        <f>INDEX('Plant data'!D:D,MATCH($A1041,'Plant data'!$A:$A,0))</f>
        <v>Blytheville</v>
      </c>
      <c r="C1041" s="22" t="str">
        <f>INDEX('Plant data'!E:E,MATCH($A1041,'Plant data'!$A:$A,0))</f>
        <v>Arkansas</v>
      </c>
      <c r="D1041" s="22" t="str">
        <f>INDEX('Plant data'!F:F,MATCH($A1041,'Plant data'!$A:$A,0))</f>
        <v>United States</v>
      </c>
      <c r="E1041" s="22" t="s">
        <v>9915</v>
      </c>
      <c r="F1041" s="22" t="s">
        <v>8871</v>
      </c>
      <c r="G1041" s="24" t="s">
        <v>8667</v>
      </c>
      <c r="H1041" s="22" t="s">
        <v>29</v>
      </c>
      <c r="I1041" s="22" t="s">
        <v>30</v>
      </c>
      <c r="J1041" s="22" t="s">
        <v>30</v>
      </c>
      <c r="K1041" s="22">
        <v>1998</v>
      </c>
      <c r="L1041" s="22">
        <v>27</v>
      </c>
      <c r="M1041" s="22" t="s">
        <v>30</v>
      </c>
      <c r="N1041" s="22" t="s">
        <v>30</v>
      </c>
      <c r="O1041" s="22" t="s">
        <v>30</v>
      </c>
      <c r="P1041" s="22">
        <v>1587</v>
      </c>
      <c r="Q1041" s="22">
        <v>136</v>
      </c>
      <c r="R1041" s="22" t="s">
        <v>2823</v>
      </c>
      <c r="S1041" s="14">
        <f t="shared" si="16"/>
        <v>2038</v>
      </c>
      <c r="T1041" s="34">
        <f>P1041/calculations!$E$17</f>
        <v>1.8803540326307183E-2</v>
      </c>
    </row>
    <row r="1042" spans="1:20" ht="14.5" x14ac:dyDescent="0.35">
      <c r="A1042" s="22" t="s">
        <v>8657</v>
      </c>
      <c r="B1042" s="22" t="str">
        <f>INDEX('Plant data'!D:D,MATCH($A1042,'Plant data'!$A:$A,0))</f>
        <v>Tuscaloosa</v>
      </c>
      <c r="C1042" s="22" t="str">
        <f>INDEX('Plant data'!E:E,MATCH($A1042,'Plant data'!$A:$A,0))</f>
        <v>Alabama</v>
      </c>
      <c r="D1042" s="22" t="str">
        <f>INDEX('Plant data'!F:F,MATCH($A1042,'Plant data'!$A:$A,0))</f>
        <v>United States</v>
      </c>
      <c r="E1042" s="22" t="s">
        <v>9916</v>
      </c>
      <c r="F1042" s="22" t="s">
        <v>8855</v>
      </c>
      <c r="G1042" s="24" t="s">
        <v>8660</v>
      </c>
      <c r="H1042" s="22" t="s">
        <v>29</v>
      </c>
      <c r="I1042" s="22" t="s">
        <v>30</v>
      </c>
      <c r="J1042" s="22" t="s">
        <v>30</v>
      </c>
      <c r="K1042" s="22" t="s">
        <v>30</v>
      </c>
      <c r="L1042" s="22" t="s">
        <v>30</v>
      </c>
      <c r="M1042" s="22" t="s">
        <v>30</v>
      </c>
      <c r="N1042" s="22" t="s">
        <v>30</v>
      </c>
      <c r="O1042" s="22" t="s">
        <v>30</v>
      </c>
      <c r="P1042" s="22">
        <v>1200</v>
      </c>
      <c r="Q1042" s="22">
        <v>122</v>
      </c>
      <c r="R1042" s="22" t="s">
        <v>2823</v>
      </c>
      <c r="S1042" s="14" t="str">
        <f t="shared" si="16"/>
        <v/>
      </c>
      <c r="T1042" s="34">
        <f>P1042/calculations!$E$17</f>
        <v>1.4218177940496925E-2</v>
      </c>
    </row>
    <row r="1043" spans="1:20" ht="14.5" x14ac:dyDescent="0.35">
      <c r="A1043" s="22" t="s">
        <v>8650</v>
      </c>
      <c r="B1043" s="22" t="str">
        <f>INDEX('Plant data'!D:D,MATCH($A1043,'Plant data'!$A:$A,0))</f>
        <v>Plymouth</v>
      </c>
      <c r="C1043" s="22" t="str">
        <f>INDEX('Plant data'!E:E,MATCH($A1043,'Plant data'!$A:$A,0))</f>
        <v>Utah</v>
      </c>
      <c r="D1043" s="22" t="str">
        <f>INDEX('Plant data'!F:F,MATCH($A1043,'Plant data'!$A:$A,0))</f>
        <v>United States</v>
      </c>
      <c r="E1043" s="22" t="s">
        <v>9917</v>
      </c>
      <c r="F1043" s="22" t="s">
        <v>8855</v>
      </c>
      <c r="G1043" s="24" t="s">
        <v>8652</v>
      </c>
      <c r="H1043" s="22" t="s">
        <v>29</v>
      </c>
      <c r="I1043" s="22" t="s">
        <v>30</v>
      </c>
      <c r="J1043" s="22" t="s">
        <v>30</v>
      </c>
      <c r="K1043" s="22">
        <v>1981</v>
      </c>
      <c r="L1043" s="22">
        <v>44</v>
      </c>
      <c r="M1043" s="22" t="s">
        <v>30</v>
      </c>
      <c r="N1043" s="22" t="s">
        <v>30</v>
      </c>
      <c r="O1043" s="22" t="s">
        <v>30</v>
      </c>
      <c r="P1043" s="22">
        <v>454</v>
      </c>
      <c r="Q1043" s="22">
        <v>51</v>
      </c>
      <c r="R1043" s="22" t="s">
        <v>2823</v>
      </c>
      <c r="S1043" s="14">
        <f t="shared" si="16"/>
        <v>2021</v>
      </c>
      <c r="T1043" s="34">
        <f>P1043/calculations!$E$17</f>
        <v>5.3792106541546703E-3</v>
      </c>
    </row>
    <row r="1044" spans="1:20" ht="14.5" x14ac:dyDescent="0.35">
      <c r="A1044" s="22" t="s">
        <v>8650</v>
      </c>
      <c r="B1044" s="22" t="str">
        <f>INDEX('Plant data'!D:D,MATCH($A1044,'Plant data'!$A:$A,0))</f>
        <v>Plymouth</v>
      </c>
      <c r="C1044" s="22" t="str">
        <f>INDEX('Plant data'!E:E,MATCH($A1044,'Plant data'!$A:$A,0))</f>
        <v>Utah</v>
      </c>
      <c r="D1044" s="22" t="str">
        <f>INDEX('Plant data'!F:F,MATCH($A1044,'Plant data'!$A:$A,0))</f>
        <v>United States</v>
      </c>
      <c r="E1044" s="22" t="s">
        <v>9918</v>
      </c>
      <c r="F1044" s="22" t="s">
        <v>8871</v>
      </c>
      <c r="G1044" s="24" t="s">
        <v>8652</v>
      </c>
      <c r="H1044" s="22" t="s">
        <v>29</v>
      </c>
      <c r="I1044" s="22" t="s">
        <v>30</v>
      </c>
      <c r="J1044" s="22" t="s">
        <v>30</v>
      </c>
      <c r="K1044" s="22" t="s">
        <v>30</v>
      </c>
      <c r="L1044" s="22" t="s">
        <v>30</v>
      </c>
      <c r="M1044" s="22" t="s">
        <v>30</v>
      </c>
      <c r="N1044" s="22" t="s">
        <v>30</v>
      </c>
      <c r="O1044" s="22" t="s">
        <v>30</v>
      </c>
      <c r="P1044" s="22">
        <v>454</v>
      </c>
      <c r="Q1044" s="22">
        <v>51</v>
      </c>
      <c r="R1044" s="22" t="s">
        <v>2823</v>
      </c>
      <c r="S1044" s="14" t="str">
        <f t="shared" si="16"/>
        <v/>
      </c>
      <c r="T1044" s="34">
        <f>P1044/calculations!$E$17</f>
        <v>5.3792106541546703E-3</v>
      </c>
    </row>
    <row r="1045" spans="1:20" ht="14.5" x14ac:dyDescent="0.35">
      <c r="A1045" s="22" t="s">
        <v>8653</v>
      </c>
      <c r="B1045" s="22" t="str">
        <f>INDEX('Plant data'!D:D,MATCH($A1045,'Plant data'!$A:$A,0))</f>
        <v>Seattle</v>
      </c>
      <c r="C1045" s="22" t="str">
        <f>INDEX('Plant data'!E:E,MATCH($A1045,'Plant data'!$A:$A,0))</f>
        <v>Washington</v>
      </c>
      <c r="D1045" s="22" t="str">
        <f>INDEX('Plant data'!F:F,MATCH($A1045,'Plant data'!$A:$A,0))</f>
        <v>United States</v>
      </c>
      <c r="E1045" s="22" t="s">
        <v>9919</v>
      </c>
      <c r="F1045" s="22" t="s">
        <v>8855</v>
      </c>
      <c r="G1045" s="24" t="s">
        <v>8656</v>
      </c>
      <c r="H1045" s="22" t="s">
        <v>29</v>
      </c>
      <c r="I1045" s="22" t="s">
        <v>30</v>
      </c>
      <c r="J1045" s="22" t="s">
        <v>30</v>
      </c>
      <c r="K1045" s="22" t="s">
        <v>30</v>
      </c>
      <c r="L1045" s="22" t="s">
        <v>30</v>
      </c>
      <c r="M1045" s="22" t="s">
        <v>30</v>
      </c>
      <c r="N1045" s="22" t="s">
        <v>30</v>
      </c>
      <c r="O1045" s="22" t="s">
        <v>30</v>
      </c>
      <c r="P1045" s="22">
        <v>855</v>
      </c>
      <c r="Q1045" s="22">
        <v>100</v>
      </c>
      <c r="R1045" s="22" t="s">
        <v>2823</v>
      </c>
      <c r="S1045" s="14" t="str">
        <f t="shared" si="16"/>
        <v/>
      </c>
      <c r="T1045" s="34">
        <f>P1045/calculations!$E$17</f>
        <v>1.013045178260406E-2</v>
      </c>
    </row>
    <row r="1046" spans="1:20" ht="14.5" x14ac:dyDescent="0.35">
      <c r="A1046" s="22" t="s">
        <v>8604</v>
      </c>
      <c r="B1046" s="22" t="str">
        <f>INDEX('Plant data'!D:D,MATCH($A1046,'Plant data'!$A:$A,0))</f>
        <v>Brandenburg</v>
      </c>
      <c r="C1046" s="22" t="str">
        <f>INDEX('Plant data'!E:E,MATCH($A1046,'Plant data'!$A:$A,0))</f>
        <v>Kentucky</v>
      </c>
      <c r="D1046" s="22" t="str">
        <f>INDEX('Plant data'!F:F,MATCH($A1046,'Plant data'!$A:$A,0))</f>
        <v>United States</v>
      </c>
      <c r="E1046" s="22" t="s">
        <v>9920</v>
      </c>
      <c r="F1046" s="22" t="s">
        <v>8855</v>
      </c>
      <c r="G1046" s="24" t="s">
        <v>8606</v>
      </c>
      <c r="H1046" s="22" t="s">
        <v>29</v>
      </c>
      <c r="I1046" s="22" t="s">
        <v>30</v>
      </c>
      <c r="J1046" s="22" t="s">
        <v>30</v>
      </c>
      <c r="K1046" s="22">
        <v>2022</v>
      </c>
      <c r="L1046" s="22">
        <v>3</v>
      </c>
      <c r="M1046" s="22" t="s">
        <v>30</v>
      </c>
      <c r="N1046" s="22" t="s">
        <v>30</v>
      </c>
      <c r="O1046" s="22" t="s">
        <v>30</v>
      </c>
      <c r="P1046" s="22">
        <v>1450</v>
      </c>
      <c r="Q1046" s="22">
        <v>150</v>
      </c>
      <c r="R1046" s="22" t="s">
        <v>2823</v>
      </c>
      <c r="S1046" s="14">
        <f t="shared" si="16"/>
        <v>2062</v>
      </c>
      <c r="T1046" s="34">
        <f>P1046/calculations!$E$17</f>
        <v>1.7180298344767118E-2</v>
      </c>
    </row>
    <row r="1047" spans="1:20" ht="14.5" x14ac:dyDescent="0.35">
      <c r="A1047" s="22" t="s">
        <v>8672</v>
      </c>
      <c r="B1047" s="22" t="str">
        <f>INDEX('Plant data'!D:D,MATCH($A1047,'Plant data'!$A:$A,0))</f>
        <v>Calvert</v>
      </c>
      <c r="C1047" s="22" t="str">
        <f>INDEX('Plant data'!E:E,MATCH($A1047,'Plant data'!$A:$A,0))</f>
        <v>Alabama</v>
      </c>
      <c r="D1047" s="22" t="str">
        <f>INDEX('Plant data'!F:F,MATCH($A1047,'Plant data'!$A:$A,0))</f>
        <v>United States</v>
      </c>
      <c r="E1047" s="22" t="s">
        <v>9921</v>
      </c>
      <c r="F1047" s="22" t="s">
        <v>8855</v>
      </c>
      <c r="G1047" s="24" t="s">
        <v>8675</v>
      </c>
      <c r="H1047" s="22" t="s">
        <v>29</v>
      </c>
      <c r="I1047" s="22" t="s">
        <v>30</v>
      </c>
      <c r="J1047" s="22" t="s">
        <v>30</v>
      </c>
      <c r="K1047" s="22">
        <v>2012</v>
      </c>
      <c r="L1047" s="22">
        <v>13</v>
      </c>
      <c r="M1047" s="22" t="s">
        <v>30</v>
      </c>
      <c r="N1047" s="22" t="s">
        <v>30</v>
      </c>
      <c r="O1047" s="22" t="s">
        <v>30</v>
      </c>
      <c r="P1047" s="22">
        <v>1000</v>
      </c>
      <c r="Q1047" s="22">
        <v>160</v>
      </c>
      <c r="R1047" s="22" t="s">
        <v>2823</v>
      </c>
      <c r="S1047" s="14">
        <f t="shared" si="16"/>
        <v>2052</v>
      </c>
      <c r="T1047" s="34">
        <f>P1047/calculations!$E$17</f>
        <v>1.1848481617080771E-2</v>
      </c>
    </row>
    <row r="1048" spans="1:20" ht="14.5" hidden="1" x14ac:dyDescent="0.35">
      <c r="A1048" s="22" t="s">
        <v>8676</v>
      </c>
      <c r="B1048" s="22" t="str">
        <f>INDEX('Plant data'!D:D,MATCH($A1048,'Plant data'!$A:$A,0))</f>
        <v>Canton</v>
      </c>
      <c r="C1048" s="22" t="str">
        <f>INDEX('Plant data'!E:E,MATCH($A1048,'Plant data'!$A:$A,0))</f>
        <v>Ohio</v>
      </c>
      <c r="D1048" s="22" t="str">
        <f>INDEX('Plant data'!F:F,MATCH($A1048,'Plant data'!$A:$A,0))</f>
        <v>United States</v>
      </c>
      <c r="E1048" s="22" t="s">
        <v>9922</v>
      </c>
      <c r="F1048" s="22" t="s">
        <v>8855</v>
      </c>
      <c r="G1048" s="24" t="s">
        <v>8679</v>
      </c>
      <c r="H1048" s="22" t="s">
        <v>190</v>
      </c>
      <c r="I1048" s="22" t="s">
        <v>30</v>
      </c>
      <c r="J1048" s="22" t="s">
        <v>30</v>
      </c>
      <c r="K1048" s="22">
        <v>1995</v>
      </c>
      <c r="L1048" s="22">
        <v>25</v>
      </c>
      <c r="M1048" s="22" t="s">
        <v>30</v>
      </c>
      <c r="N1048" s="22" t="s">
        <v>30</v>
      </c>
      <c r="O1048" s="22">
        <v>2020</v>
      </c>
      <c r="P1048" s="22">
        <v>820</v>
      </c>
      <c r="Q1048" s="22">
        <v>200</v>
      </c>
      <c r="R1048" s="22" t="s">
        <v>2823</v>
      </c>
      <c r="S1048" s="14">
        <f t="shared" si="16"/>
        <v>2035</v>
      </c>
    </row>
    <row r="1049" spans="1:20" ht="14.5" hidden="1" x14ac:dyDescent="0.35">
      <c r="A1049" s="22" t="s">
        <v>2474</v>
      </c>
      <c r="B1049" s="22" t="str">
        <f>INDEX('Plant data'!D:D,MATCH($A1049,'Plant data'!$A:$A,0))</f>
        <v>Lorain</v>
      </c>
      <c r="C1049" s="22" t="str">
        <f>INDEX('Plant data'!E:E,MATCH($A1049,'Plant data'!$A:$A,0))</f>
        <v>Ohio</v>
      </c>
      <c r="D1049" s="22" t="str">
        <f>INDEX('Plant data'!F:F,MATCH($A1049,'Plant data'!$A:$A,0))</f>
        <v>United States</v>
      </c>
      <c r="E1049" s="22" t="s">
        <v>9923</v>
      </c>
      <c r="F1049" s="22" t="s">
        <v>8855</v>
      </c>
      <c r="G1049" s="24" t="s">
        <v>2476</v>
      </c>
      <c r="H1049" s="22" t="s">
        <v>190</v>
      </c>
      <c r="I1049" s="22" t="s">
        <v>30</v>
      </c>
      <c r="J1049" s="22" t="s">
        <v>30</v>
      </c>
      <c r="K1049" s="22" t="s">
        <v>30</v>
      </c>
      <c r="L1049" s="22" t="s">
        <v>30</v>
      </c>
      <c r="M1049" s="22" t="s">
        <v>30</v>
      </c>
      <c r="N1049" s="22" t="s">
        <v>30</v>
      </c>
      <c r="O1049" s="22" t="s">
        <v>30</v>
      </c>
      <c r="P1049" s="22">
        <v>907</v>
      </c>
      <c r="Q1049" s="22">
        <v>136</v>
      </c>
      <c r="R1049" s="22" t="s">
        <v>2823</v>
      </c>
      <c r="S1049" s="14" t="str">
        <f t="shared" si="16"/>
        <v/>
      </c>
    </row>
    <row r="1050" spans="1:20" ht="14.5" x14ac:dyDescent="0.35">
      <c r="A1050" s="22" t="s">
        <v>3446</v>
      </c>
      <c r="B1050" s="22" t="str">
        <f>INDEX('Plant data'!D:D,MATCH($A1050,'Plant data'!$A:$A,0))</f>
        <v>Butler</v>
      </c>
      <c r="C1050" s="22" t="str">
        <f>INDEX('Plant data'!E:E,MATCH($A1050,'Plant data'!$A:$A,0))</f>
        <v>Indiana</v>
      </c>
      <c r="D1050" s="22" t="str">
        <f>INDEX('Plant data'!F:F,MATCH($A1050,'Plant data'!$A:$A,0))</f>
        <v>United States</v>
      </c>
      <c r="E1050" s="22" t="s">
        <v>9924</v>
      </c>
      <c r="F1050" s="22" t="s">
        <v>8855</v>
      </c>
      <c r="G1050" s="24" t="s">
        <v>3448</v>
      </c>
      <c r="H1050" s="22" t="s">
        <v>29</v>
      </c>
      <c r="I1050" s="22" t="s">
        <v>30</v>
      </c>
      <c r="J1050" s="22" t="s">
        <v>30</v>
      </c>
      <c r="K1050" s="22">
        <v>1995</v>
      </c>
      <c r="L1050" s="22">
        <v>30</v>
      </c>
      <c r="M1050" s="22" t="s">
        <v>30</v>
      </c>
      <c r="N1050" s="22" t="s">
        <v>30</v>
      </c>
      <c r="O1050" s="22" t="s">
        <v>30</v>
      </c>
      <c r="P1050" s="22">
        <v>1450</v>
      </c>
      <c r="Q1050" s="22">
        <v>150</v>
      </c>
      <c r="R1050" s="22" t="s">
        <v>2823</v>
      </c>
      <c r="S1050" s="14">
        <f t="shared" si="16"/>
        <v>2035</v>
      </c>
      <c r="T1050" s="34">
        <f>P1050/calculations!$E$17</f>
        <v>1.7180298344767118E-2</v>
      </c>
    </row>
    <row r="1051" spans="1:20" ht="14.5" x14ac:dyDescent="0.35">
      <c r="A1051" s="22" t="s">
        <v>3446</v>
      </c>
      <c r="B1051" s="22" t="str">
        <f>INDEX('Plant data'!D:D,MATCH($A1051,'Plant data'!$A:$A,0))</f>
        <v>Butler</v>
      </c>
      <c r="C1051" s="22" t="str">
        <f>INDEX('Plant data'!E:E,MATCH($A1051,'Plant data'!$A:$A,0))</f>
        <v>Indiana</v>
      </c>
      <c r="D1051" s="22" t="str">
        <f>INDEX('Plant data'!F:F,MATCH($A1051,'Plant data'!$A:$A,0))</f>
        <v>United States</v>
      </c>
      <c r="E1051" s="22" t="s">
        <v>9925</v>
      </c>
      <c r="F1051" s="22" t="s">
        <v>8871</v>
      </c>
      <c r="G1051" s="24" t="s">
        <v>3448</v>
      </c>
      <c r="H1051" s="22" t="s">
        <v>29</v>
      </c>
      <c r="I1051" s="22" t="s">
        <v>30</v>
      </c>
      <c r="J1051" s="22" t="s">
        <v>30</v>
      </c>
      <c r="K1051" s="22">
        <v>1998</v>
      </c>
      <c r="L1051" s="22">
        <v>27</v>
      </c>
      <c r="M1051" s="22" t="s">
        <v>30</v>
      </c>
      <c r="N1051" s="22" t="s">
        <v>30</v>
      </c>
      <c r="O1051" s="22" t="s">
        <v>30</v>
      </c>
      <c r="P1051" s="22">
        <v>1450</v>
      </c>
      <c r="Q1051" s="22">
        <v>150</v>
      </c>
      <c r="R1051" s="22" t="s">
        <v>2823</v>
      </c>
      <c r="S1051" s="14">
        <f t="shared" si="16"/>
        <v>2038</v>
      </c>
      <c r="T1051" s="34">
        <f>P1051/calculations!$E$17</f>
        <v>1.7180298344767118E-2</v>
      </c>
    </row>
    <row r="1052" spans="1:20" ht="14.5" x14ac:dyDescent="0.35">
      <c r="A1052" s="22" t="s">
        <v>8690</v>
      </c>
      <c r="B1052" s="22" t="str">
        <f>INDEX('Plant data'!D:D,MATCH($A1052,'Plant data'!$A:$A,0))</f>
        <v>Columbia City</v>
      </c>
      <c r="C1052" s="22" t="str">
        <f>INDEX('Plant data'!E:E,MATCH($A1052,'Plant data'!$A:$A,0))</f>
        <v>Indiana</v>
      </c>
      <c r="D1052" s="22" t="str">
        <f>INDEX('Plant data'!F:F,MATCH($A1052,'Plant data'!$A:$A,0))</f>
        <v>United States</v>
      </c>
      <c r="E1052" s="22" t="s">
        <v>9926</v>
      </c>
      <c r="F1052" s="22" t="s">
        <v>8855</v>
      </c>
      <c r="G1052" s="24" t="s">
        <v>8692</v>
      </c>
      <c r="H1052" s="22" t="s">
        <v>29</v>
      </c>
      <c r="I1052" s="22" t="s">
        <v>30</v>
      </c>
      <c r="J1052" s="22" t="s">
        <v>30</v>
      </c>
      <c r="K1052" s="22" t="s">
        <v>30</v>
      </c>
      <c r="L1052" s="22" t="s">
        <v>30</v>
      </c>
      <c r="M1052" s="22">
        <v>2002</v>
      </c>
      <c r="N1052" s="22" t="s">
        <v>30</v>
      </c>
      <c r="O1052" s="22" t="s">
        <v>30</v>
      </c>
      <c r="P1052" s="22">
        <v>1000</v>
      </c>
      <c r="Q1052" s="22">
        <v>109</v>
      </c>
      <c r="R1052" s="22" t="s">
        <v>2823</v>
      </c>
      <c r="S1052" s="14" t="str">
        <f t="shared" si="16"/>
        <v/>
      </c>
      <c r="T1052" s="34">
        <f>P1052/calculations!$E$17</f>
        <v>1.1848481617080771E-2</v>
      </c>
    </row>
    <row r="1053" spans="1:20" ht="14.5" x14ac:dyDescent="0.35">
      <c r="A1053" s="22" t="s">
        <v>8690</v>
      </c>
      <c r="B1053" s="22" t="str">
        <f>INDEX('Plant data'!D:D,MATCH($A1053,'Plant data'!$A:$A,0))</f>
        <v>Columbia City</v>
      </c>
      <c r="C1053" s="22" t="str">
        <f>INDEX('Plant data'!E:E,MATCH($A1053,'Plant data'!$A:$A,0))</f>
        <v>Indiana</v>
      </c>
      <c r="D1053" s="22" t="str">
        <f>INDEX('Plant data'!F:F,MATCH($A1053,'Plant data'!$A:$A,0))</f>
        <v>United States</v>
      </c>
      <c r="E1053" s="22" t="s">
        <v>9927</v>
      </c>
      <c r="F1053" s="22" t="s">
        <v>8871</v>
      </c>
      <c r="G1053" s="24" t="s">
        <v>8692</v>
      </c>
      <c r="H1053" s="22" t="s">
        <v>29</v>
      </c>
      <c r="I1053" s="22" t="s">
        <v>30</v>
      </c>
      <c r="J1053" s="22" t="s">
        <v>30</v>
      </c>
      <c r="K1053" s="22">
        <v>2002</v>
      </c>
      <c r="L1053" s="22">
        <v>23</v>
      </c>
      <c r="M1053" s="22" t="s">
        <v>30</v>
      </c>
      <c r="N1053" s="22" t="s">
        <v>30</v>
      </c>
      <c r="O1053" s="22" t="s">
        <v>30</v>
      </c>
      <c r="P1053" s="22">
        <v>1000</v>
      </c>
      <c r="Q1053" s="22">
        <v>109</v>
      </c>
      <c r="R1053" s="22" t="s">
        <v>2823</v>
      </c>
      <c r="S1053" s="14">
        <f t="shared" si="16"/>
        <v>2042</v>
      </c>
      <c r="T1053" s="34">
        <f>P1053/calculations!$E$17</f>
        <v>1.1848481617080771E-2</v>
      </c>
    </row>
    <row r="1054" spans="1:20" ht="14.5" x14ac:dyDescent="0.35">
      <c r="A1054" s="22" t="s">
        <v>8693</v>
      </c>
      <c r="B1054" s="22" t="str">
        <f>INDEX('Plant data'!D:D,MATCH($A1054,'Plant data'!$A:$A,0))</f>
        <v>Columbus</v>
      </c>
      <c r="C1054" s="22" t="str">
        <f>INDEX('Plant data'!E:E,MATCH($A1054,'Plant data'!$A:$A,0))</f>
        <v>Mississippi</v>
      </c>
      <c r="D1054" s="22" t="str">
        <f>INDEX('Plant data'!F:F,MATCH($A1054,'Plant data'!$A:$A,0))</f>
        <v>United States</v>
      </c>
      <c r="E1054" s="22" t="s">
        <v>9928</v>
      </c>
      <c r="F1054" s="22" t="s">
        <v>8855</v>
      </c>
      <c r="G1054" s="24" t="s">
        <v>8695</v>
      </c>
      <c r="H1054" s="22" t="s">
        <v>29</v>
      </c>
      <c r="I1054" s="22" t="s">
        <v>30</v>
      </c>
      <c r="J1054" s="22" t="s">
        <v>30</v>
      </c>
      <c r="K1054" s="22">
        <v>2007</v>
      </c>
      <c r="L1054" s="22">
        <v>18</v>
      </c>
      <c r="M1054" s="22" t="s">
        <v>30</v>
      </c>
      <c r="N1054" s="22" t="s">
        <v>30</v>
      </c>
      <c r="O1054" s="22" t="s">
        <v>30</v>
      </c>
      <c r="P1054" s="22">
        <v>1700</v>
      </c>
      <c r="Q1054" s="22">
        <v>158</v>
      </c>
      <c r="R1054" s="22" t="s">
        <v>2823</v>
      </c>
      <c r="S1054" s="14">
        <f t="shared" si="16"/>
        <v>2047</v>
      </c>
      <c r="T1054" s="34">
        <f>P1054/calculations!$E$17</f>
        <v>2.014241874903731E-2</v>
      </c>
    </row>
    <row r="1055" spans="1:20" ht="14.5" x14ac:dyDescent="0.35">
      <c r="A1055" s="22" t="s">
        <v>8693</v>
      </c>
      <c r="B1055" s="22" t="str">
        <f>INDEX('Plant data'!D:D,MATCH($A1055,'Plant data'!$A:$A,0))</f>
        <v>Columbus</v>
      </c>
      <c r="C1055" s="22" t="str">
        <f>INDEX('Plant data'!E:E,MATCH($A1055,'Plant data'!$A:$A,0))</f>
        <v>Mississippi</v>
      </c>
      <c r="D1055" s="22" t="str">
        <f>INDEX('Plant data'!F:F,MATCH($A1055,'Plant data'!$A:$A,0))</f>
        <v>United States</v>
      </c>
      <c r="E1055" s="22" t="s">
        <v>9929</v>
      </c>
      <c r="F1055" s="22" t="s">
        <v>8871</v>
      </c>
      <c r="G1055" s="24" t="s">
        <v>8695</v>
      </c>
      <c r="H1055" s="22" t="s">
        <v>29</v>
      </c>
      <c r="I1055" s="22" t="s">
        <v>30</v>
      </c>
      <c r="J1055" s="22" t="s">
        <v>30</v>
      </c>
      <c r="K1055" s="22">
        <v>2007</v>
      </c>
      <c r="L1055" s="22">
        <v>18</v>
      </c>
      <c r="M1055" s="22" t="s">
        <v>30</v>
      </c>
      <c r="N1055" s="22" t="s">
        <v>30</v>
      </c>
      <c r="O1055" s="22" t="s">
        <v>30</v>
      </c>
      <c r="P1055" s="22">
        <v>1700</v>
      </c>
      <c r="Q1055" s="22">
        <v>158</v>
      </c>
      <c r="R1055" s="22" t="s">
        <v>2823</v>
      </c>
      <c r="S1055" s="14">
        <f t="shared" si="16"/>
        <v>2047</v>
      </c>
      <c r="T1055" s="34">
        <f>P1055/calculations!$E$17</f>
        <v>2.014241874903731E-2</v>
      </c>
    </row>
    <row r="1056" spans="1:20" ht="14.5" x14ac:dyDescent="0.35">
      <c r="A1056" s="22" t="s">
        <v>8702</v>
      </c>
      <c r="B1056" s="22" t="str">
        <f>INDEX('Plant data'!D:D,MATCH($A1056,'Plant data'!$A:$A,0))</f>
        <v>Sinton</v>
      </c>
      <c r="C1056" s="22" t="str">
        <f>INDEX('Plant data'!E:E,MATCH($A1056,'Plant data'!$A:$A,0))</f>
        <v>Texas</v>
      </c>
      <c r="D1056" s="22" t="str">
        <f>INDEX('Plant data'!F:F,MATCH($A1056,'Plant data'!$A:$A,0))</f>
        <v>United States</v>
      </c>
      <c r="E1056" s="22" t="s">
        <v>9930</v>
      </c>
      <c r="F1056" s="22" t="s">
        <v>8855</v>
      </c>
      <c r="G1056" s="24" t="s">
        <v>8704</v>
      </c>
      <c r="H1056" s="22" t="s">
        <v>29</v>
      </c>
      <c r="I1056" s="22" t="s">
        <v>30</v>
      </c>
      <c r="J1056" s="22" t="s">
        <v>30</v>
      </c>
      <c r="K1056" s="22" t="s">
        <v>30</v>
      </c>
      <c r="L1056" s="22" t="s">
        <v>30</v>
      </c>
      <c r="M1056" s="22" t="s">
        <v>30</v>
      </c>
      <c r="N1056" s="22" t="s">
        <v>30</v>
      </c>
      <c r="O1056" s="22" t="s">
        <v>30</v>
      </c>
      <c r="P1056" s="22">
        <v>1361</v>
      </c>
      <c r="Q1056" s="22">
        <v>185</v>
      </c>
      <c r="R1056" s="22" t="s">
        <v>2823</v>
      </c>
      <c r="S1056" s="14" t="str">
        <f t="shared" si="16"/>
        <v/>
      </c>
      <c r="T1056" s="34">
        <f>P1056/calculations!$E$17</f>
        <v>1.6125783480846929E-2</v>
      </c>
    </row>
    <row r="1057" spans="1:20" ht="14.5" x14ac:dyDescent="0.35">
      <c r="A1057" s="22" t="s">
        <v>8702</v>
      </c>
      <c r="B1057" s="22" t="str">
        <f>INDEX('Plant data'!D:D,MATCH($A1057,'Plant data'!$A:$A,0))</f>
        <v>Sinton</v>
      </c>
      <c r="C1057" s="22" t="str">
        <f>INDEX('Plant data'!E:E,MATCH($A1057,'Plant data'!$A:$A,0))</f>
        <v>Texas</v>
      </c>
      <c r="D1057" s="22" t="str">
        <f>INDEX('Plant data'!F:F,MATCH($A1057,'Plant data'!$A:$A,0))</f>
        <v>United States</v>
      </c>
      <c r="E1057" s="22" t="s">
        <v>9931</v>
      </c>
      <c r="F1057" s="22" t="s">
        <v>8871</v>
      </c>
      <c r="G1057" s="24" t="s">
        <v>8704</v>
      </c>
      <c r="H1057" s="22" t="s">
        <v>29</v>
      </c>
      <c r="I1057" s="22" t="s">
        <v>30</v>
      </c>
      <c r="J1057" s="22" t="s">
        <v>30</v>
      </c>
      <c r="K1057" s="22" t="s">
        <v>30</v>
      </c>
      <c r="L1057" s="22" t="s">
        <v>30</v>
      </c>
      <c r="M1057" s="22" t="s">
        <v>30</v>
      </c>
      <c r="N1057" s="22" t="s">
        <v>30</v>
      </c>
      <c r="O1057" s="22" t="s">
        <v>30</v>
      </c>
      <c r="P1057" s="22">
        <v>1361</v>
      </c>
      <c r="Q1057" s="22">
        <v>185</v>
      </c>
      <c r="R1057" s="22" t="s">
        <v>2823</v>
      </c>
      <c r="S1057" s="14" t="str">
        <f t="shared" si="16"/>
        <v/>
      </c>
      <c r="T1057" s="34">
        <f>P1057/calculations!$E$17</f>
        <v>1.6125783480846929E-2</v>
      </c>
    </row>
    <row r="1058" spans="1:20" ht="14.5" x14ac:dyDescent="0.35">
      <c r="A1058" s="22" t="s">
        <v>8570</v>
      </c>
      <c r="B1058" s="22" t="str">
        <f>INDEX('Plant data'!D:D,MATCH($A1058,'Plant data'!$A:$A,0))</f>
        <v>Sterling</v>
      </c>
      <c r="C1058" s="22" t="str">
        <f>INDEX('Plant data'!E:E,MATCH($A1058,'Plant data'!$A:$A,0))</f>
        <v>Illinois</v>
      </c>
      <c r="D1058" s="22" t="str">
        <f>INDEX('Plant data'!F:F,MATCH($A1058,'Plant data'!$A:$A,0))</f>
        <v>United States</v>
      </c>
      <c r="E1058" s="22" t="s">
        <v>9932</v>
      </c>
      <c r="F1058" s="22" t="s">
        <v>9933</v>
      </c>
      <c r="G1058" s="24" t="s">
        <v>8573</v>
      </c>
      <c r="H1058" s="22" t="s">
        <v>29</v>
      </c>
      <c r="I1058" s="22" t="s">
        <v>30</v>
      </c>
      <c r="J1058" s="22" t="s">
        <v>30</v>
      </c>
      <c r="K1058" s="22">
        <v>2000</v>
      </c>
      <c r="L1058" s="22">
        <v>25</v>
      </c>
      <c r="M1058" s="22" t="s">
        <v>30</v>
      </c>
      <c r="N1058" s="22" t="s">
        <v>30</v>
      </c>
      <c r="O1058" s="22" t="s">
        <v>30</v>
      </c>
      <c r="P1058" s="22">
        <v>1090</v>
      </c>
      <c r="Q1058" s="22">
        <v>331</v>
      </c>
      <c r="R1058" s="22" t="s">
        <v>2823</v>
      </c>
      <c r="S1058" s="14">
        <f t="shared" si="16"/>
        <v>2040</v>
      </c>
      <c r="T1058" s="34">
        <f>P1058/calculations!$E$17</f>
        <v>1.2914844962618041E-2</v>
      </c>
    </row>
    <row r="1059" spans="1:20" ht="14.5" hidden="1" x14ac:dyDescent="0.35">
      <c r="A1059" s="22" t="s">
        <v>8570</v>
      </c>
      <c r="B1059" s="22" t="str">
        <f>INDEX('Plant data'!D:D,MATCH($A1059,'Plant data'!$A:$A,0))</f>
        <v>Sterling</v>
      </c>
      <c r="C1059" s="22" t="str">
        <f>INDEX('Plant data'!E:E,MATCH($A1059,'Plant data'!$A:$A,0))</f>
        <v>Illinois</v>
      </c>
      <c r="D1059" s="22" t="str">
        <f>INDEX('Plant data'!F:F,MATCH($A1059,'Plant data'!$A:$A,0))</f>
        <v>United States</v>
      </c>
      <c r="E1059" s="22" t="s">
        <v>9934</v>
      </c>
      <c r="F1059" s="22" t="s">
        <v>8855</v>
      </c>
      <c r="G1059" s="24" t="s">
        <v>8573</v>
      </c>
      <c r="H1059" s="22" t="s">
        <v>53</v>
      </c>
      <c r="I1059" s="22" t="s">
        <v>30</v>
      </c>
      <c r="J1059" s="22" t="s">
        <v>30</v>
      </c>
      <c r="K1059" s="22" t="s">
        <v>30</v>
      </c>
      <c r="L1059" s="22" t="s">
        <v>30</v>
      </c>
      <c r="M1059" s="22" t="s">
        <v>30</v>
      </c>
      <c r="N1059" s="22" t="s">
        <v>30</v>
      </c>
      <c r="O1059" s="22" t="s">
        <v>30</v>
      </c>
      <c r="P1059" s="22">
        <v>608</v>
      </c>
      <c r="Q1059" s="22" t="s">
        <v>30</v>
      </c>
      <c r="R1059" s="22" t="s">
        <v>2823</v>
      </c>
      <c r="S1059" s="14" t="str">
        <f t="shared" si="16"/>
        <v/>
      </c>
    </row>
    <row r="1060" spans="1:20" ht="14.5" x14ac:dyDescent="0.35">
      <c r="A1060" s="22" t="s">
        <v>8582</v>
      </c>
      <c r="B1060" s="22" t="str">
        <f>INDEX('Plant data'!D:D,MATCH($A1060,'Plant data'!$A:$A,0))</f>
        <v>Canton</v>
      </c>
      <c r="C1060" s="22" t="str">
        <f>INDEX('Plant data'!E:E,MATCH($A1060,'Plant data'!$A:$A,0))</f>
        <v>Ohio</v>
      </c>
      <c r="D1060" s="22" t="str">
        <f>INDEX('Plant data'!F:F,MATCH($A1060,'Plant data'!$A:$A,0))</f>
        <v>United States</v>
      </c>
      <c r="E1060" s="22" t="s">
        <v>9935</v>
      </c>
      <c r="F1060" s="22" t="s">
        <v>8855</v>
      </c>
      <c r="G1060" s="24" t="s">
        <v>8585</v>
      </c>
      <c r="H1060" s="22" t="s">
        <v>29</v>
      </c>
      <c r="I1060" s="22" t="s">
        <v>30</v>
      </c>
      <c r="J1060" s="22" t="s">
        <v>30</v>
      </c>
      <c r="K1060" s="22">
        <v>1985</v>
      </c>
      <c r="L1060" s="22">
        <v>40</v>
      </c>
      <c r="M1060" s="22" t="s">
        <v>30</v>
      </c>
      <c r="N1060" s="22" t="s">
        <v>30</v>
      </c>
      <c r="O1060" s="22" t="s">
        <v>30</v>
      </c>
      <c r="P1060" s="22">
        <v>1088</v>
      </c>
      <c r="Q1060" s="22">
        <v>175</v>
      </c>
      <c r="R1060" s="22" t="s">
        <v>2823</v>
      </c>
      <c r="S1060" s="14">
        <f t="shared" si="16"/>
        <v>2025</v>
      </c>
      <c r="T1060" s="34">
        <f>P1060/calculations!$E$17</f>
        <v>1.2891147999383878E-2</v>
      </c>
    </row>
    <row r="1061" spans="1:20" ht="14.5" hidden="1" x14ac:dyDescent="0.35">
      <c r="A1061" s="22" t="s">
        <v>8586</v>
      </c>
      <c r="B1061" s="22" t="str">
        <f>INDEX('Plant data'!D:D,MATCH($A1061,'Plant data'!$A:$A,0))</f>
        <v>Canton</v>
      </c>
      <c r="C1061" s="22" t="str">
        <f>INDEX('Plant data'!E:E,MATCH($A1061,'Plant data'!$A:$A,0))</f>
        <v>Ohio</v>
      </c>
      <c r="D1061" s="22" t="str">
        <f>INDEX('Plant data'!F:F,MATCH($A1061,'Plant data'!$A:$A,0))</f>
        <v>United States</v>
      </c>
      <c r="E1061" s="22" t="s">
        <v>9936</v>
      </c>
      <c r="F1061" s="22" t="s">
        <v>8855</v>
      </c>
      <c r="G1061" s="24" t="s">
        <v>8588</v>
      </c>
      <c r="H1061" s="22" t="s">
        <v>53</v>
      </c>
      <c r="I1061" s="22" t="s">
        <v>30</v>
      </c>
      <c r="J1061" s="22" t="s">
        <v>30</v>
      </c>
      <c r="K1061" s="22">
        <v>1971</v>
      </c>
      <c r="L1061" s="22">
        <v>54</v>
      </c>
      <c r="M1061" s="22" t="s">
        <v>30</v>
      </c>
      <c r="N1061" s="26">
        <v>44256</v>
      </c>
      <c r="O1061" s="22" t="s">
        <v>30</v>
      </c>
      <c r="P1061" s="22">
        <v>555</v>
      </c>
      <c r="Q1061" s="22">
        <v>122</v>
      </c>
      <c r="R1061" s="22" t="s">
        <v>2823</v>
      </c>
      <c r="S1061" s="14">
        <f t="shared" si="16"/>
        <v>2011</v>
      </c>
    </row>
    <row r="1062" spans="1:20" ht="14.5" hidden="1" x14ac:dyDescent="0.35">
      <c r="A1062" s="22" t="s">
        <v>8586</v>
      </c>
      <c r="B1062" s="22" t="str">
        <f>INDEX('Plant data'!D:D,MATCH($A1062,'Plant data'!$A:$A,0))</f>
        <v>Canton</v>
      </c>
      <c r="C1062" s="22" t="str">
        <f>INDEX('Plant data'!E:E,MATCH($A1062,'Plant data'!$A:$A,0))</f>
        <v>Ohio</v>
      </c>
      <c r="D1062" s="22" t="str">
        <f>INDEX('Plant data'!F:F,MATCH($A1062,'Plant data'!$A:$A,0))</f>
        <v>United States</v>
      </c>
      <c r="E1062" s="22" t="s">
        <v>9937</v>
      </c>
      <c r="F1062" s="22" t="s">
        <v>8871</v>
      </c>
      <c r="G1062" s="24" t="s">
        <v>8588</v>
      </c>
      <c r="H1062" s="22" t="s">
        <v>53</v>
      </c>
      <c r="I1062" s="22" t="s">
        <v>30</v>
      </c>
      <c r="J1062" s="22" t="s">
        <v>30</v>
      </c>
      <c r="K1062" s="22">
        <v>1976</v>
      </c>
      <c r="L1062" s="22">
        <v>49</v>
      </c>
      <c r="M1062" s="22" t="s">
        <v>30</v>
      </c>
      <c r="N1062" s="26">
        <v>44256</v>
      </c>
      <c r="O1062" s="22" t="s">
        <v>30</v>
      </c>
      <c r="P1062" s="22">
        <v>555</v>
      </c>
      <c r="Q1062" s="22">
        <v>122</v>
      </c>
      <c r="R1062" s="22" t="s">
        <v>2823</v>
      </c>
      <c r="S1062" s="14">
        <f t="shared" si="16"/>
        <v>2016</v>
      </c>
    </row>
    <row r="1063" spans="1:20" ht="14.5" x14ac:dyDescent="0.35">
      <c r="A1063" s="22" t="s">
        <v>8713</v>
      </c>
      <c r="B1063" s="22" t="str">
        <f>INDEX('Plant data'!D:D,MATCH($A1063,'Plant data'!$A:$A,0))</f>
        <v>Fairfield</v>
      </c>
      <c r="C1063" s="22" t="str">
        <f>INDEX('Plant data'!E:E,MATCH($A1063,'Plant data'!$A:$A,0))</f>
        <v>Alabama</v>
      </c>
      <c r="D1063" s="22" t="str">
        <f>INDEX('Plant data'!F:F,MATCH($A1063,'Plant data'!$A:$A,0))</f>
        <v>United States</v>
      </c>
      <c r="E1063" s="22" t="s">
        <v>9938</v>
      </c>
      <c r="F1063" s="22" t="s">
        <v>8855</v>
      </c>
      <c r="G1063" s="24" t="s">
        <v>8715</v>
      </c>
      <c r="H1063" s="22" t="s">
        <v>29</v>
      </c>
      <c r="I1063" s="22" t="s">
        <v>30</v>
      </c>
      <c r="J1063" s="22" t="s">
        <v>30</v>
      </c>
      <c r="K1063" s="22">
        <v>2021</v>
      </c>
      <c r="L1063" s="22">
        <v>4</v>
      </c>
      <c r="M1063" s="22" t="s">
        <v>30</v>
      </c>
      <c r="N1063" s="22" t="s">
        <v>30</v>
      </c>
      <c r="O1063" s="22" t="s">
        <v>30</v>
      </c>
      <c r="P1063" s="22">
        <v>1600</v>
      </c>
      <c r="Q1063" s="22">
        <v>165</v>
      </c>
      <c r="R1063" s="22" t="s">
        <v>2823</v>
      </c>
      <c r="S1063" s="14">
        <f t="shared" si="16"/>
        <v>2061</v>
      </c>
      <c r="T1063" s="34">
        <f>P1063/calculations!$E$17</f>
        <v>1.8957570587329234E-2</v>
      </c>
    </row>
    <row r="1064" spans="1:20" ht="14.5" x14ac:dyDescent="0.35">
      <c r="A1064" s="22" t="s">
        <v>8493</v>
      </c>
      <c r="B1064" s="22" t="str">
        <f>INDEX('Plant data'!D:D,MATCH($A1064,'Plant data'!$A:$A,0))</f>
        <v>Mansfield</v>
      </c>
      <c r="C1064" s="22" t="str">
        <f>INDEX('Plant data'!E:E,MATCH($A1064,'Plant data'!$A:$A,0))</f>
        <v>Ohio</v>
      </c>
      <c r="D1064" s="22" t="str">
        <f>INDEX('Plant data'!F:F,MATCH($A1064,'Plant data'!$A:$A,0))</f>
        <v>United States</v>
      </c>
      <c r="E1064" s="22" t="s">
        <v>9939</v>
      </c>
      <c r="F1064" s="22" t="s">
        <v>9933</v>
      </c>
      <c r="G1064" s="24" t="s">
        <v>8495</v>
      </c>
      <c r="H1064" s="22" t="s">
        <v>29</v>
      </c>
      <c r="I1064" s="22" t="s">
        <v>30</v>
      </c>
      <c r="J1064" s="22" t="s">
        <v>30</v>
      </c>
      <c r="K1064" s="22">
        <v>1963</v>
      </c>
      <c r="L1064" s="22">
        <v>62</v>
      </c>
      <c r="M1064" s="22" t="s">
        <v>30</v>
      </c>
      <c r="N1064" s="22" t="s">
        <v>30</v>
      </c>
      <c r="O1064" s="22" t="s">
        <v>30</v>
      </c>
      <c r="P1064" s="22">
        <v>273</v>
      </c>
      <c r="Q1064" s="22">
        <v>122</v>
      </c>
      <c r="R1064" s="22" t="s">
        <v>2823</v>
      </c>
      <c r="S1064" s="14">
        <f t="shared" si="16"/>
        <v>2003</v>
      </c>
      <c r="T1064" s="34">
        <f>P1064/calculations!$E$17</f>
        <v>3.2346354814630504E-3</v>
      </c>
    </row>
    <row r="1065" spans="1:20" ht="14.5" x14ac:dyDescent="0.35">
      <c r="A1065" s="22" t="s">
        <v>8493</v>
      </c>
      <c r="B1065" s="22" t="str">
        <f>INDEX('Plant data'!D:D,MATCH($A1065,'Plant data'!$A:$A,0))</f>
        <v>Mansfield</v>
      </c>
      <c r="C1065" s="22" t="str">
        <f>INDEX('Plant data'!E:E,MATCH($A1065,'Plant data'!$A:$A,0))</f>
        <v>Ohio</v>
      </c>
      <c r="D1065" s="22" t="str">
        <f>INDEX('Plant data'!F:F,MATCH($A1065,'Plant data'!$A:$A,0))</f>
        <v>United States</v>
      </c>
      <c r="E1065" s="22" t="s">
        <v>9940</v>
      </c>
      <c r="F1065" s="22" t="s">
        <v>9941</v>
      </c>
      <c r="G1065" s="24" t="s">
        <v>8495</v>
      </c>
      <c r="H1065" s="22" t="s">
        <v>29</v>
      </c>
      <c r="I1065" s="22" t="s">
        <v>30</v>
      </c>
      <c r="J1065" s="22" t="s">
        <v>30</v>
      </c>
      <c r="K1065" s="22">
        <v>1989</v>
      </c>
      <c r="L1065" s="22">
        <v>36</v>
      </c>
      <c r="M1065" s="22" t="s">
        <v>30</v>
      </c>
      <c r="N1065" s="22" t="s">
        <v>30</v>
      </c>
      <c r="O1065" s="22" t="s">
        <v>30</v>
      </c>
      <c r="P1065" s="22">
        <v>273</v>
      </c>
      <c r="Q1065" s="22">
        <v>122</v>
      </c>
      <c r="R1065" s="22" t="s">
        <v>2823</v>
      </c>
      <c r="S1065" s="14">
        <f t="shared" si="16"/>
        <v>2029</v>
      </c>
      <c r="T1065" s="34">
        <f>P1065/calculations!$E$17</f>
        <v>3.2346354814630504E-3</v>
      </c>
    </row>
    <row r="1066" spans="1:20" ht="14.5" x14ac:dyDescent="0.35">
      <c r="A1066" s="22" t="s">
        <v>8699</v>
      </c>
      <c r="B1066" s="22" t="str">
        <f>INDEX('Plant data'!D:D,MATCH($A1066,'Plant data'!$A:$A,0))</f>
        <v>Roanoke</v>
      </c>
      <c r="C1066" s="22" t="str">
        <f>INDEX('Plant data'!E:E,MATCH($A1066,'Plant data'!$A:$A,0))</f>
        <v>Virginia</v>
      </c>
      <c r="D1066" s="22" t="str">
        <f>INDEX('Plant data'!F:F,MATCH($A1066,'Plant data'!$A:$A,0))</f>
        <v>United States</v>
      </c>
      <c r="E1066" s="22" t="s">
        <v>9942</v>
      </c>
      <c r="F1066" s="22" t="s">
        <v>8855</v>
      </c>
      <c r="G1066" s="24" t="s">
        <v>8701</v>
      </c>
      <c r="H1066" s="22" t="s">
        <v>29</v>
      </c>
      <c r="I1066" s="22" t="s">
        <v>30</v>
      </c>
      <c r="J1066" s="22" t="s">
        <v>30</v>
      </c>
      <c r="K1066" s="22">
        <v>1996</v>
      </c>
      <c r="L1066" s="22">
        <v>29</v>
      </c>
      <c r="M1066" s="22" t="s">
        <v>30</v>
      </c>
      <c r="N1066" s="22" t="s">
        <v>30</v>
      </c>
      <c r="O1066" s="22" t="s">
        <v>30</v>
      </c>
      <c r="P1066" s="22">
        <v>590</v>
      </c>
      <c r="Q1066" s="22">
        <v>90</v>
      </c>
      <c r="R1066" s="22" t="s">
        <v>2823</v>
      </c>
      <c r="S1066" s="14">
        <f t="shared" si="16"/>
        <v>2036</v>
      </c>
      <c r="T1066" s="34">
        <f>P1066/calculations!$E$17</f>
        <v>6.9906041540776552E-3</v>
      </c>
    </row>
    <row r="1067" spans="1:20" ht="14.5" x14ac:dyDescent="0.35">
      <c r="A1067" s="22" t="s">
        <v>8696</v>
      </c>
      <c r="B1067" s="22" t="str">
        <f>INDEX('Plant data'!D:D,MATCH($A1067,'Plant data'!$A:$A,0))</f>
        <v>Pittsboro</v>
      </c>
      <c r="C1067" s="22" t="str">
        <f>INDEX('Plant data'!E:E,MATCH($A1067,'Plant data'!$A:$A,0))</f>
        <v>Indiana</v>
      </c>
      <c r="D1067" s="22" t="str">
        <f>INDEX('Plant data'!F:F,MATCH($A1067,'Plant data'!$A:$A,0))</f>
        <v>United States</v>
      </c>
      <c r="E1067" s="22" t="s">
        <v>9943</v>
      </c>
      <c r="F1067" s="22" t="s">
        <v>8855</v>
      </c>
      <c r="G1067" s="24" t="s">
        <v>8698</v>
      </c>
      <c r="H1067" s="22" t="s">
        <v>29</v>
      </c>
      <c r="I1067" s="22" t="s">
        <v>30</v>
      </c>
      <c r="J1067" s="22" t="s">
        <v>30</v>
      </c>
      <c r="K1067" s="22">
        <v>2004</v>
      </c>
      <c r="L1067" s="22">
        <v>21</v>
      </c>
      <c r="M1067" s="22" t="s">
        <v>30</v>
      </c>
      <c r="N1067" s="22" t="s">
        <v>30</v>
      </c>
      <c r="O1067" s="22" t="s">
        <v>30</v>
      </c>
      <c r="P1067" s="22">
        <v>950</v>
      </c>
      <c r="Q1067" s="22">
        <v>91</v>
      </c>
      <c r="R1067" s="22" t="s">
        <v>2823</v>
      </c>
      <c r="S1067" s="14">
        <f t="shared" si="16"/>
        <v>2044</v>
      </c>
      <c r="T1067" s="34">
        <f>P1067/calculations!$E$17</f>
        <v>1.1256057536226733E-2</v>
      </c>
    </row>
    <row r="1068" spans="1:20" ht="14.5" x14ac:dyDescent="0.35">
      <c r="A1068" s="22" t="s">
        <v>8719</v>
      </c>
      <c r="B1068" s="22" t="str">
        <f>INDEX('Plant data'!D:D,MATCH($A1068,'Plant data'!$A:$A,0))</f>
        <v>Youngstown</v>
      </c>
      <c r="C1068" s="22" t="str">
        <f>INDEX('Plant data'!E:E,MATCH($A1068,'Plant data'!$A:$A,0))</f>
        <v>Ohio</v>
      </c>
      <c r="D1068" s="22" t="str">
        <f>INDEX('Plant data'!F:F,MATCH($A1068,'Plant data'!$A:$A,0))</f>
        <v>United States</v>
      </c>
      <c r="E1068" s="22" t="s">
        <v>9944</v>
      </c>
      <c r="F1068" s="22" t="s">
        <v>8855</v>
      </c>
      <c r="G1068" s="24" t="s">
        <v>8722</v>
      </c>
      <c r="H1068" s="22" t="s">
        <v>29</v>
      </c>
      <c r="I1068" s="22" t="s">
        <v>30</v>
      </c>
      <c r="J1068" s="22" t="s">
        <v>30</v>
      </c>
      <c r="K1068" s="22">
        <v>1999</v>
      </c>
      <c r="L1068" s="22">
        <v>26</v>
      </c>
      <c r="M1068" s="22" t="s">
        <v>30</v>
      </c>
      <c r="N1068" s="22" t="s">
        <v>30</v>
      </c>
      <c r="O1068" s="22" t="s">
        <v>30</v>
      </c>
      <c r="P1068" s="22">
        <v>725</v>
      </c>
      <c r="Q1068" s="22">
        <v>92</v>
      </c>
      <c r="R1068" s="22" t="s">
        <v>2823</v>
      </c>
      <c r="S1068" s="14">
        <f t="shared" si="16"/>
        <v>2039</v>
      </c>
      <c r="T1068" s="34">
        <f>P1068/calculations!$E$17</f>
        <v>8.5901491723835589E-3</v>
      </c>
    </row>
    <row r="1069" spans="1:20" ht="14.5" x14ac:dyDescent="0.35">
      <c r="A1069" s="22" t="s">
        <v>8668</v>
      </c>
      <c r="B1069" s="22" t="str">
        <f>INDEX('Plant data'!D:D,MATCH($A1069,'Plant data'!$A:$A,0))</f>
        <v>Beaumont</v>
      </c>
      <c r="C1069" s="22" t="str">
        <f>INDEX('Plant data'!E:E,MATCH($A1069,'Plant data'!$A:$A,0))</f>
        <v>Texas</v>
      </c>
      <c r="D1069" s="22" t="str">
        <f>INDEX('Plant data'!F:F,MATCH($A1069,'Plant data'!$A:$A,0))</f>
        <v>United States</v>
      </c>
      <c r="E1069" s="22" t="s">
        <v>9945</v>
      </c>
      <c r="F1069" s="22" t="s">
        <v>8855</v>
      </c>
      <c r="G1069" s="24" t="s">
        <v>8671</v>
      </c>
      <c r="H1069" s="22" t="s">
        <v>29</v>
      </c>
      <c r="I1069" s="22" t="s">
        <v>30</v>
      </c>
      <c r="J1069" s="22" t="s">
        <v>30</v>
      </c>
      <c r="K1069" s="22">
        <v>1976</v>
      </c>
      <c r="L1069" s="22">
        <v>49</v>
      </c>
      <c r="M1069" s="22" t="s">
        <v>30</v>
      </c>
      <c r="N1069" s="22" t="s">
        <v>30</v>
      </c>
      <c r="O1069" s="22" t="s">
        <v>30</v>
      </c>
      <c r="P1069" s="22">
        <v>750</v>
      </c>
      <c r="Q1069" s="22">
        <v>113</v>
      </c>
      <c r="R1069" s="22" t="s">
        <v>2823</v>
      </c>
      <c r="S1069" s="14">
        <f t="shared" si="16"/>
        <v>2016</v>
      </c>
      <c r="T1069" s="34">
        <f>P1069/calculations!$E$17</f>
        <v>8.8863612128105788E-3</v>
      </c>
    </row>
    <row r="1070" spans="1:20" ht="14.5" x14ac:dyDescent="0.35">
      <c r="A1070" s="22" t="s">
        <v>8589</v>
      </c>
      <c r="B1070" s="22" t="str">
        <f>INDEX('Plant data'!D:D,MATCH($A1070,'Plant data'!$A:$A,0))</f>
        <v>Portage</v>
      </c>
      <c r="C1070" s="22" t="str">
        <f>INDEX('Plant data'!E:E,MATCH($A1070,'Plant data'!$A:$A,0))</f>
        <v>Indiana</v>
      </c>
      <c r="D1070" s="22" t="str">
        <f>INDEX('Plant data'!F:F,MATCH($A1070,'Plant data'!$A:$A,0))</f>
        <v>United States</v>
      </c>
      <c r="E1070" s="22" t="s">
        <v>9946</v>
      </c>
      <c r="F1070" s="22" t="s">
        <v>8855</v>
      </c>
      <c r="G1070" s="24" t="s">
        <v>8592</v>
      </c>
      <c r="H1070" s="22" t="s">
        <v>29</v>
      </c>
      <c r="I1070" s="22" t="s">
        <v>30</v>
      </c>
      <c r="J1070" s="22" t="s">
        <v>30</v>
      </c>
      <c r="K1070" s="22">
        <v>1997</v>
      </c>
      <c r="L1070" s="22">
        <v>28</v>
      </c>
      <c r="M1070" s="22" t="s">
        <v>30</v>
      </c>
      <c r="N1070" s="22" t="s">
        <v>30</v>
      </c>
      <c r="O1070" s="22" t="s">
        <v>30</v>
      </c>
      <c r="P1070" s="22">
        <v>770</v>
      </c>
      <c r="Q1070" s="22">
        <v>118</v>
      </c>
      <c r="R1070" s="22" t="s">
        <v>2823</v>
      </c>
      <c r="S1070" s="14">
        <f t="shared" si="16"/>
        <v>2037</v>
      </c>
      <c r="T1070" s="34">
        <f>P1070/calculations!$E$17</f>
        <v>9.1233308451521937E-3</v>
      </c>
    </row>
    <row r="1071" spans="1:20" ht="14.5" hidden="1" x14ac:dyDescent="0.35">
      <c r="A1071" s="22" t="s">
        <v>8574</v>
      </c>
      <c r="B1071" s="22" t="str">
        <f>INDEX('Plant data'!D:D,MATCH($A1071,'Plant data'!$A:$A,0))</f>
        <v>Peoria</v>
      </c>
      <c r="C1071" s="22" t="str">
        <f>INDEX('Plant data'!E:E,MATCH($A1071,'Plant data'!$A:$A,0))</f>
        <v>Illinois</v>
      </c>
      <c r="D1071" s="22" t="str">
        <f>INDEX('Plant data'!F:F,MATCH($A1071,'Plant data'!$A:$A,0))</f>
        <v>United States</v>
      </c>
      <c r="E1071" s="22" t="s">
        <v>9947</v>
      </c>
      <c r="F1071" s="22" t="s">
        <v>8855</v>
      </c>
      <c r="G1071" s="24" t="s">
        <v>8576</v>
      </c>
      <c r="H1071" s="22" t="s">
        <v>53</v>
      </c>
      <c r="I1071" s="22" t="s">
        <v>30</v>
      </c>
      <c r="J1071" s="22" t="s">
        <v>30</v>
      </c>
      <c r="K1071" s="22">
        <v>1998</v>
      </c>
      <c r="L1071" s="22">
        <v>27</v>
      </c>
      <c r="M1071" s="22" t="s">
        <v>30</v>
      </c>
      <c r="N1071" s="22" t="s">
        <v>30</v>
      </c>
      <c r="O1071" s="22" t="s">
        <v>30</v>
      </c>
      <c r="P1071" s="22">
        <v>726</v>
      </c>
      <c r="Q1071" s="22">
        <v>163</v>
      </c>
      <c r="R1071" s="22" t="s">
        <v>2823</v>
      </c>
      <c r="S1071" s="14">
        <f t="shared" si="16"/>
        <v>2038</v>
      </c>
    </row>
    <row r="1072" spans="1:20" ht="14.5" hidden="1" x14ac:dyDescent="0.35">
      <c r="A1072" s="22" t="s">
        <v>8577</v>
      </c>
      <c r="B1072" s="22" t="str">
        <f>INDEX('Plant data'!D:D,MATCH($A1072,'Plant data'!$A:$A,0))</f>
        <v>Georgetown</v>
      </c>
      <c r="C1072" s="22" t="str">
        <f>INDEX('Plant data'!E:E,MATCH($A1072,'Plant data'!$A:$A,0))</f>
        <v>South Carolina</v>
      </c>
      <c r="D1072" s="22" t="str">
        <f>INDEX('Plant data'!F:F,MATCH($A1072,'Plant data'!$A:$A,0))</f>
        <v>United States</v>
      </c>
      <c r="E1072" s="22" t="s">
        <v>9948</v>
      </c>
      <c r="F1072" s="22" t="s">
        <v>8855</v>
      </c>
      <c r="G1072" s="24" t="s">
        <v>8579</v>
      </c>
      <c r="H1072" s="22" t="s">
        <v>53</v>
      </c>
      <c r="I1072" s="22" t="s">
        <v>30</v>
      </c>
      <c r="J1072" s="22" t="s">
        <v>30</v>
      </c>
      <c r="K1072" s="22">
        <v>1969</v>
      </c>
      <c r="L1072" s="22">
        <v>56</v>
      </c>
      <c r="M1072" s="22" t="s">
        <v>30</v>
      </c>
      <c r="N1072" s="22" t="s">
        <v>30</v>
      </c>
      <c r="O1072" s="22" t="s">
        <v>30</v>
      </c>
      <c r="P1072" s="22">
        <v>454</v>
      </c>
      <c r="Q1072" s="22">
        <v>77</v>
      </c>
      <c r="R1072" s="22" t="s">
        <v>2823</v>
      </c>
      <c r="S1072" s="14">
        <f t="shared" si="16"/>
        <v>2009</v>
      </c>
    </row>
    <row r="1073" spans="1:20" ht="14.5" hidden="1" x14ac:dyDescent="0.35">
      <c r="A1073" s="22" t="s">
        <v>8577</v>
      </c>
      <c r="B1073" s="22" t="str">
        <f>INDEX('Plant data'!D:D,MATCH($A1073,'Plant data'!$A:$A,0))</f>
        <v>Georgetown</v>
      </c>
      <c r="C1073" s="22" t="str">
        <f>INDEX('Plant data'!E:E,MATCH($A1073,'Plant data'!$A:$A,0))</f>
        <v>South Carolina</v>
      </c>
      <c r="D1073" s="22" t="str">
        <f>INDEX('Plant data'!F:F,MATCH($A1073,'Plant data'!$A:$A,0))</f>
        <v>United States</v>
      </c>
      <c r="E1073" s="22" t="s">
        <v>9949</v>
      </c>
      <c r="F1073" s="22" t="s">
        <v>8871</v>
      </c>
      <c r="G1073" s="24" t="s">
        <v>8579</v>
      </c>
      <c r="H1073" s="22" t="s">
        <v>53</v>
      </c>
      <c r="I1073" s="22" t="s">
        <v>30</v>
      </c>
      <c r="J1073" s="22" t="s">
        <v>30</v>
      </c>
      <c r="K1073" s="22">
        <v>1969</v>
      </c>
      <c r="L1073" s="22">
        <v>56</v>
      </c>
      <c r="M1073" s="22" t="s">
        <v>30</v>
      </c>
      <c r="N1073" s="22" t="s">
        <v>30</v>
      </c>
      <c r="O1073" s="22" t="s">
        <v>30</v>
      </c>
      <c r="P1073" s="22">
        <v>454</v>
      </c>
      <c r="Q1073" s="22">
        <v>77</v>
      </c>
      <c r="R1073" s="22" t="s">
        <v>2823</v>
      </c>
      <c r="S1073" s="14">
        <f t="shared" si="16"/>
        <v>2009</v>
      </c>
    </row>
    <row r="1074" spans="1:20" ht="14.5" x14ac:dyDescent="0.35">
      <c r="A1074" s="22" t="s">
        <v>8534</v>
      </c>
      <c r="B1074" s="22" t="str">
        <f>INDEX('Plant data'!D:D,MATCH($A1074,'Plant data'!$A:$A,0))</f>
        <v>Chicago</v>
      </c>
      <c r="C1074" s="22" t="str">
        <f>INDEX('Plant data'!E:E,MATCH($A1074,'Plant data'!$A:$A,0))</f>
        <v>Illinois</v>
      </c>
      <c r="D1074" s="22" t="str">
        <f>INDEX('Plant data'!F:F,MATCH($A1074,'Plant data'!$A:$A,0))</f>
        <v>United States</v>
      </c>
      <c r="E1074" s="22" t="s">
        <v>9950</v>
      </c>
      <c r="F1074" s="22" t="s">
        <v>8855</v>
      </c>
      <c r="G1074" s="24" t="s">
        <v>8537</v>
      </c>
      <c r="H1074" s="22" t="s">
        <v>29</v>
      </c>
      <c r="I1074" s="22" t="s">
        <v>30</v>
      </c>
      <c r="J1074" s="22" t="s">
        <v>30</v>
      </c>
      <c r="K1074" s="22">
        <v>2011</v>
      </c>
      <c r="L1074" s="22">
        <v>14</v>
      </c>
      <c r="M1074" s="22" t="s">
        <v>30</v>
      </c>
      <c r="N1074" s="22" t="s">
        <v>30</v>
      </c>
      <c r="O1074" s="22" t="s">
        <v>30</v>
      </c>
      <c r="P1074" s="22">
        <v>573</v>
      </c>
      <c r="Q1074" s="22">
        <v>75</v>
      </c>
      <c r="R1074" s="22" t="s">
        <v>2823</v>
      </c>
      <c r="S1074" s="14">
        <f t="shared" si="16"/>
        <v>2051</v>
      </c>
      <c r="T1074" s="34">
        <f>P1074/calculations!$E$17</f>
        <v>6.7891799665872818E-3</v>
      </c>
    </row>
    <row r="1075" spans="1:20" ht="14.5" x14ac:dyDescent="0.35">
      <c r="A1075" s="22" t="s">
        <v>8538</v>
      </c>
      <c r="B1075" s="22" t="str">
        <f>INDEX('Plant data'!D:D,MATCH($A1075,'Plant data'!$A:$A,0))</f>
        <v>Cartersville</v>
      </c>
      <c r="C1075" s="22" t="str">
        <f>INDEX('Plant data'!E:E,MATCH($A1075,'Plant data'!$A:$A,0))</f>
        <v>Georgia</v>
      </c>
      <c r="D1075" s="22" t="str">
        <f>INDEX('Plant data'!F:F,MATCH($A1075,'Plant data'!$A:$A,0))</f>
        <v>United States</v>
      </c>
      <c r="E1075" s="22" t="s">
        <v>9951</v>
      </c>
      <c r="F1075" s="22" t="s">
        <v>8855</v>
      </c>
      <c r="G1075" s="24" t="s">
        <v>8540</v>
      </c>
      <c r="H1075" s="22" t="s">
        <v>29</v>
      </c>
      <c r="I1075" s="22" t="s">
        <v>30</v>
      </c>
      <c r="J1075" s="22" t="s">
        <v>30</v>
      </c>
      <c r="K1075" s="22">
        <v>1990</v>
      </c>
      <c r="L1075" s="22">
        <v>35</v>
      </c>
      <c r="M1075" s="22" t="s">
        <v>30</v>
      </c>
      <c r="N1075" s="22" t="s">
        <v>30</v>
      </c>
      <c r="O1075" s="22" t="s">
        <v>30</v>
      </c>
      <c r="P1075" s="22">
        <v>908</v>
      </c>
      <c r="Q1075" s="22">
        <v>104</v>
      </c>
      <c r="R1075" s="22" t="s">
        <v>2823</v>
      </c>
      <c r="S1075" s="14">
        <f t="shared" si="16"/>
        <v>2030</v>
      </c>
      <c r="T1075" s="34">
        <f>P1075/calculations!$E$17</f>
        <v>1.0758421308309341E-2</v>
      </c>
    </row>
    <row r="1076" spans="1:20" ht="14.5" hidden="1" x14ac:dyDescent="0.35">
      <c r="A1076" s="22" t="s">
        <v>8557</v>
      </c>
      <c r="B1076" s="22" t="str">
        <f>INDEX('Plant data'!D:D,MATCH($A1076,'Plant data'!$A:$A,0))</f>
        <v>Saint Paul</v>
      </c>
      <c r="C1076" s="22" t="str">
        <f>INDEX('Plant data'!E:E,MATCH($A1076,'Plant data'!$A:$A,0))</f>
        <v>Minnesota</v>
      </c>
      <c r="D1076" s="22" t="str">
        <f>INDEX('Plant data'!F:F,MATCH($A1076,'Plant data'!$A:$A,0))</f>
        <v>United States</v>
      </c>
      <c r="E1076" s="22" t="s">
        <v>9952</v>
      </c>
      <c r="F1076" s="22" t="s">
        <v>8855</v>
      </c>
      <c r="G1076" s="24" t="s">
        <v>8559</v>
      </c>
      <c r="H1076" s="22" t="s">
        <v>53</v>
      </c>
      <c r="I1076" s="22" t="s">
        <v>30</v>
      </c>
      <c r="J1076" s="22" t="s">
        <v>30</v>
      </c>
      <c r="K1076" s="22" t="s">
        <v>30</v>
      </c>
      <c r="L1076" s="22" t="s">
        <v>30</v>
      </c>
      <c r="M1076" s="22" t="s">
        <v>30</v>
      </c>
      <c r="N1076" s="26">
        <v>43983</v>
      </c>
      <c r="O1076" s="22" t="s">
        <v>30</v>
      </c>
      <c r="P1076" s="22">
        <v>502</v>
      </c>
      <c r="Q1076" s="22">
        <v>86</v>
      </c>
      <c r="R1076" s="22" t="s">
        <v>2823</v>
      </c>
      <c r="S1076" s="14" t="str">
        <f t="shared" si="16"/>
        <v/>
      </c>
    </row>
    <row r="1077" spans="1:20" ht="14.5" x14ac:dyDescent="0.35">
      <c r="A1077" s="22" t="s">
        <v>8541</v>
      </c>
      <c r="B1077" s="22" t="str">
        <f>INDEX('Plant data'!D:D,MATCH($A1077,'Plant data'!$A:$A,0))</f>
        <v>Fort Smith</v>
      </c>
      <c r="C1077" s="22" t="str">
        <f>INDEX('Plant data'!E:E,MATCH($A1077,'Plant data'!$A:$A,0))</f>
        <v>Arkansas</v>
      </c>
      <c r="D1077" s="22" t="str">
        <f>INDEX('Plant data'!F:F,MATCH($A1077,'Plant data'!$A:$A,0))</f>
        <v>United States</v>
      </c>
      <c r="E1077" s="22" t="s">
        <v>9953</v>
      </c>
      <c r="F1077" s="22" t="s">
        <v>8855</v>
      </c>
      <c r="G1077" s="24" t="s">
        <v>8543</v>
      </c>
      <c r="H1077" s="22" t="s">
        <v>29</v>
      </c>
      <c r="I1077" s="22" t="s">
        <v>30</v>
      </c>
      <c r="J1077" s="22" t="s">
        <v>30</v>
      </c>
      <c r="K1077" s="22">
        <v>1984</v>
      </c>
      <c r="L1077" s="22">
        <v>41</v>
      </c>
      <c r="M1077" s="22" t="s">
        <v>30</v>
      </c>
      <c r="N1077" s="22" t="s">
        <v>30</v>
      </c>
      <c r="O1077" s="22" t="s">
        <v>30</v>
      </c>
      <c r="P1077" s="22">
        <v>252</v>
      </c>
      <c r="Q1077" s="22">
        <v>54</v>
      </c>
      <c r="R1077" s="22" t="s">
        <v>2823</v>
      </c>
      <c r="S1077" s="14">
        <f t="shared" si="16"/>
        <v>2024</v>
      </c>
      <c r="T1077" s="34">
        <f>P1077/calculations!$E$17</f>
        <v>2.9858173675043542E-3</v>
      </c>
    </row>
    <row r="1078" spans="1:20" ht="14.5" x14ac:dyDescent="0.35">
      <c r="A1078" s="22" t="s">
        <v>8541</v>
      </c>
      <c r="B1078" s="22" t="str">
        <f>INDEX('Plant data'!D:D,MATCH($A1078,'Plant data'!$A:$A,0))</f>
        <v>Fort Smith</v>
      </c>
      <c r="C1078" s="22" t="str">
        <f>INDEX('Plant data'!E:E,MATCH($A1078,'Plant data'!$A:$A,0))</f>
        <v>Arkansas</v>
      </c>
      <c r="D1078" s="22" t="str">
        <f>INDEX('Plant data'!F:F,MATCH($A1078,'Plant data'!$A:$A,0))</f>
        <v>United States</v>
      </c>
      <c r="E1078" s="22" t="s">
        <v>9954</v>
      </c>
      <c r="F1078" s="22" t="s">
        <v>8871</v>
      </c>
      <c r="G1078" s="24" t="s">
        <v>8543</v>
      </c>
      <c r="H1078" s="22" t="s">
        <v>29</v>
      </c>
      <c r="I1078" s="22" t="s">
        <v>30</v>
      </c>
      <c r="J1078" s="22" t="s">
        <v>30</v>
      </c>
      <c r="K1078" s="22">
        <v>1984</v>
      </c>
      <c r="L1078" s="22">
        <v>41</v>
      </c>
      <c r="M1078" s="22" t="s">
        <v>30</v>
      </c>
      <c r="N1078" s="22" t="s">
        <v>30</v>
      </c>
      <c r="O1078" s="22" t="s">
        <v>30</v>
      </c>
      <c r="P1078" s="22">
        <v>253</v>
      </c>
      <c r="Q1078" s="22">
        <v>54</v>
      </c>
      <c r="R1078" s="22" t="s">
        <v>2823</v>
      </c>
      <c r="S1078" s="14">
        <f t="shared" si="16"/>
        <v>2024</v>
      </c>
      <c r="T1078" s="34">
        <f>P1078/calculations!$E$17</f>
        <v>2.9976658491214351E-3</v>
      </c>
    </row>
    <row r="1079" spans="1:20" ht="14.5" x14ac:dyDescent="0.35">
      <c r="A1079" s="22" t="s">
        <v>8551</v>
      </c>
      <c r="B1079" s="22" t="str">
        <f>INDEX('Plant data'!D:D,MATCH($A1079,'Plant data'!$A:$A,0))</f>
        <v>Monroe</v>
      </c>
      <c r="C1079" s="22" t="str">
        <f>INDEX('Plant data'!E:E,MATCH($A1079,'Plant data'!$A:$A,0))</f>
        <v>Michigan</v>
      </c>
      <c r="D1079" s="22" t="str">
        <f>INDEX('Plant data'!F:F,MATCH($A1079,'Plant data'!$A:$A,0))</f>
        <v>United States</v>
      </c>
      <c r="E1079" s="22" t="s">
        <v>9955</v>
      </c>
      <c r="F1079" s="22" t="s">
        <v>8855</v>
      </c>
      <c r="G1079" s="24" t="s">
        <v>8553</v>
      </c>
      <c r="H1079" s="22" t="s">
        <v>29</v>
      </c>
      <c r="I1079" s="22" t="s">
        <v>30</v>
      </c>
      <c r="J1079" s="22" t="s">
        <v>30</v>
      </c>
      <c r="K1079" s="22">
        <v>1980</v>
      </c>
      <c r="L1079" s="22">
        <v>45</v>
      </c>
      <c r="M1079" s="22" t="s">
        <v>30</v>
      </c>
      <c r="N1079" s="22" t="s">
        <v>30</v>
      </c>
      <c r="O1079" s="22" t="s">
        <v>30</v>
      </c>
      <c r="P1079" s="22">
        <v>730</v>
      </c>
      <c r="Q1079" s="22">
        <v>113</v>
      </c>
      <c r="R1079" s="22" t="s">
        <v>2823</v>
      </c>
      <c r="S1079" s="14">
        <f t="shared" si="16"/>
        <v>2020</v>
      </c>
      <c r="T1079" s="34">
        <f>P1079/calculations!$E$17</f>
        <v>8.6493915804689622E-3</v>
      </c>
    </row>
    <row r="1080" spans="1:20" ht="14.5" x14ac:dyDescent="0.35">
      <c r="A1080" s="22" t="s">
        <v>8471</v>
      </c>
      <c r="B1080" s="22" t="str">
        <f>INDEX('Plant data'!D:D,MATCH($A1080,'Plant data'!$A:$A,0))</f>
        <v>McMinnville</v>
      </c>
      <c r="C1080" s="22" t="str">
        <f>INDEX('Plant data'!E:E,MATCH($A1080,'Plant data'!$A:$A,0))</f>
        <v>Oregon</v>
      </c>
      <c r="D1080" s="22" t="str">
        <f>INDEX('Plant data'!F:F,MATCH($A1080,'Plant data'!$A:$A,0))</f>
        <v>United States</v>
      </c>
      <c r="E1080" s="22" t="s">
        <v>9956</v>
      </c>
      <c r="F1080" s="22" t="s">
        <v>8855</v>
      </c>
      <c r="G1080" s="24" t="s">
        <v>8474</v>
      </c>
      <c r="H1080" s="22" t="s">
        <v>29</v>
      </c>
      <c r="I1080" s="22" t="s">
        <v>30</v>
      </c>
      <c r="J1080" s="22" t="s">
        <v>30</v>
      </c>
      <c r="K1080" s="22">
        <v>2005</v>
      </c>
      <c r="L1080" s="22">
        <v>20</v>
      </c>
      <c r="M1080" s="22" t="s">
        <v>30</v>
      </c>
      <c r="N1080" s="22" t="s">
        <v>30</v>
      </c>
      <c r="O1080" s="22" t="s">
        <v>30</v>
      </c>
      <c r="P1080" s="22">
        <v>860</v>
      </c>
      <c r="Q1080" s="22">
        <v>100</v>
      </c>
      <c r="R1080" s="22" t="s">
        <v>2823</v>
      </c>
      <c r="S1080" s="14">
        <f t="shared" si="16"/>
        <v>2045</v>
      </c>
      <c r="T1080" s="34">
        <f>P1080/calculations!$E$17</f>
        <v>1.0189694190689463E-2</v>
      </c>
    </row>
    <row r="1081" spans="1:20" ht="14.5" x14ac:dyDescent="0.35">
      <c r="A1081" s="22" t="s">
        <v>8480</v>
      </c>
      <c r="B1081" s="22" t="str">
        <f>INDEX('Plant data'!D:D,MATCH($A1081,'Plant data'!$A:$A,0))</f>
        <v>Saukville</v>
      </c>
      <c r="C1081" s="22" t="str">
        <f>INDEX('Plant data'!E:E,MATCH($A1081,'Plant data'!$A:$A,0))</f>
        <v>Wisconsin</v>
      </c>
      <c r="D1081" s="22" t="str">
        <f>INDEX('Plant data'!F:F,MATCH($A1081,'Plant data'!$A:$A,0))</f>
        <v>United States</v>
      </c>
      <c r="E1081" s="22" t="s">
        <v>9957</v>
      </c>
      <c r="F1081" s="22" t="s">
        <v>8855</v>
      </c>
      <c r="G1081" s="24" t="s">
        <v>8482</v>
      </c>
      <c r="H1081" s="22" t="s">
        <v>29</v>
      </c>
      <c r="I1081" s="22" t="s">
        <v>30</v>
      </c>
      <c r="J1081" s="22" t="s">
        <v>30</v>
      </c>
      <c r="K1081" s="22">
        <v>1991</v>
      </c>
      <c r="L1081" s="22">
        <v>34</v>
      </c>
      <c r="M1081" s="22" t="s">
        <v>30</v>
      </c>
      <c r="N1081" s="22" t="s">
        <v>30</v>
      </c>
      <c r="O1081" s="22" t="s">
        <v>30</v>
      </c>
      <c r="P1081" s="22">
        <v>570</v>
      </c>
      <c r="Q1081" s="22">
        <v>91</v>
      </c>
      <c r="R1081" s="22" t="s">
        <v>2823</v>
      </c>
      <c r="S1081" s="14">
        <f t="shared" si="16"/>
        <v>2031</v>
      </c>
      <c r="T1081" s="34">
        <f>P1081/calculations!$E$17</f>
        <v>6.7536345217360395E-3</v>
      </c>
    </row>
    <row r="1082" spans="1:20" ht="14.5" x14ac:dyDescent="0.35">
      <c r="A1082" s="22" t="s">
        <v>8476</v>
      </c>
      <c r="B1082" s="22" t="str">
        <f>INDEX('Plant data'!D:D,MATCH($A1082,'Plant data'!$A:$A,0))</f>
        <v>Cuyahoga Heights</v>
      </c>
      <c r="C1082" s="22" t="str">
        <f>INDEX('Plant data'!E:E,MATCH($A1082,'Plant data'!$A:$A,0))</f>
        <v>Ohio</v>
      </c>
      <c r="D1082" s="22" t="str">
        <f>INDEX('Plant data'!F:F,MATCH($A1082,'Plant data'!$A:$A,0))</f>
        <v>United States</v>
      </c>
      <c r="E1082" s="22" t="s">
        <v>9958</v>
      </c>
      <c r="F1082" s="22" t="s">
        <v>8855</v>
      </c>
      <c r="G1082" s="24" t="s">
        <v>8479</v>
      </c>
      <c r="H1082" s="22" t="s">
        <v>29</v>
      </c>
      <c r="I1082" s="22" t="s">
        <v>30</v>
      </c>
      <c r="J1082" s="22" t="s">
        <v>30</v>
      </c>
      <c r="K1082" s="22">
        <v>2005</v>
      </c>
      <c r="L1082" s="22">
        <v>20</v>
      </c>
      <c r="M1082" s="22" t="s">
        <v>30</v>
      </c>
      <c r="N1082" s="22" t="s">
        <v>30</v>
      </c>
      <c r="O1082" s="22" t="s">
        <v>30</v>
      </c>
      <c r="P1082" s="22">
        <v>635</v>
      </c>
      <c r="Q1082" s="22">
        <v>70</v>
      </c>
      <c r="R1082" s="22" t="s">
        <v>2823</v>
      </c>
      <c r="S1082" s="14">
        <f t="shared" si="16"/>
        <v>2045</v>
      </c>
      <c r="T1082" s="34">
        <f>P1082/calculations!$E$17</f>
        <v>7.5237858268462901E-3</v>
      </c>
    </row>
    <row r="1083" spans="1:20" ht="14.5" x14ac:dyDescent="0.35">
      <c r="A1083" s="22" t="s">
        <v>8661</v>
      </c>
      <c r="B1083" s="22" t="str">
        <f>INDEX('Plant data'!D:D,MATCH($A1083,'Plant data'!$A:$A,0))</f>
        <v>Mason County</v>
      </c>
      <c r="C1083" s="22" t="str">
        <f>INDEX('Plant data'!E:E,MATCH($A1083,'Plant data'!$A:$A,0))</f>
        <v>West Virginia</v>
      </c>
      <c r="D1083" s="22" t="str">
        <f>INDEX('Plant data'!F:F,MATCH($A1083,'Plant data'!$A:$A,0))</f>
        <v>United States</v>
      </c>
      <c r="E1083" s="22" t="s">
        <v>9959</v>
      </c>
      <c r="F1083" s="22" t="s">
        <v>8855</v>
      </c>
      <c r="G1083" s="24" t="s">
        <v>8663</v>
      </c>
      <c r="H1083" s="22" t="s">
        <v>224</v>
      </c>
      <c r="I1083" s="22" t="s">
        <v>30</v>
      </c>
      <c r="J1083" s="22" t="s">
        <v>30</v>
      </c>
      <c r="K1083" s="22">
        <v>2026</v>
      </c>
      <c r="L1083" s="22"/>
      <c r="M1083" s="22" t="s">
        <v>30</v>
      </c>
      <c r="N1083" s="22" t="s">
        <v>30</v>
      </c>
      <c r="O1083" s="22" t="s">
        <v>30</v>
      </c>
      <c r="P1083" s="22">
        <v>1500</v>
      </c>
      <c r="Q1083" s="22">
        <v>190</v>
      </c>
      <c r="R1083" s="22" t="s">
        <v>2823</v>
      </c>
      <c r="S1083" s="14">
        <f t="shared" si="16"/>
        <v>2066</v>
      </c>
      <c r="T1083" s="34">
        <f>P1083/calculations!$E$17</f>
        <v>1.7772722425621158E-2</v>
      </c>
    </row>
    <row r="1084" spans="1:20" ht="14.5" x14ac:dyDescent="0.35">
      <c r="A1084" s="22" t="s">
        <v>8661</v>
      </c>
      <c r="B1084" s="22" t="str">
        <f>INDEX('Plant data'!D:D,MATCH($A1084,'Plant data'!$A:$A,0))</f>
        <v>Mason County</v>
      </c>
      <c r="C1084" s="22" t="str">
        <f>INDEX('Plant data'!E:E,MATCH($A1084,'Plant data'!$A:$A,0))</f>
        <v>West Virginia</v>
      </c>
      <c r="D1084" s="22" t="str">
        <f>INDEX('Plant data'!F:F,MATCH($A1084,'Plant data'!$A:$A,0))</f>
        <v>United States</v>
      </c>
      <c r="E1084" s="22" t="s">
        <v>9960</v>
      </c>
      <c r="F1084" s="22" t="s">
        <v>8871</v>
      </c>
      <c r="G1084" s="24" t="s">
        <v>8663</v>
      </c>
      <c r="H1084" s="22" t="s">
        <v>224</v>
      </c>
      <c r="I1084" s="22" t="s">
        <v>30</v>
      </c>
      <c r="J1084" s="22" t="s">
        <v>30</v>
      </c>
      <c r="K1084" s="22">
        <v>2026</v>
      </c>
      <c r="L1084" s="22"/>
      <c r="M1084" s="22" t="s">
        <v>30</v>
      </c>
      <c r="N1084" s="22" t="s">
        <v>30</v>
      </c>
      <c r="O1084" s="22" t="s">
        <v>30</v>
      </c>
      <c r="P1084" s="22">
        <v>1500</v>
      </c>
      <c r="Q1084" s="22">
        <v>190</v>
      </c>
      <c r="R1084" s="22" t="s">
        <v>2823</v>
      </c>
      <c r="S1084" s="14">
        <f t="shared" si="16"/>
        <v>2066</v>
      </c>
      <c r="T1084" s="34">
        <f>P1084/calculations!$E$17</f>
        <v>1.7772722425621158E-2</v>
      </c>
    </row>
    <row r="1085" spans="1:20" ht="14.5" x14ac:dyDescent="0.35">
      <c r="A1085" s="22" t="s">
        <v>8514</v>
      </c>
      <c r="B1085" s="22" t="str">
        <f>INDEX('Plant data'!D:D,MATCH($A1085,'Plant data'!$A:$A,0))</f>
        <v>Jacksonville</v>
      </c>
      <c r="C1085" s="22" t="str">
        <f>INDEX('Plant data'!E:E,MATCH($A1085,'Plant data'!$A:$A,0))</f>
        <v>Florida</v>
      </c>
      <c r="D1085" s="22" t="str">
        <f>INDEX('Plant data'!F:F,MATCH($A1085,'Plant data'!$A:$A,0))</f>
        <v>United States</v>
      </c>
      <c r="E1085" s="22" t="s">
        <v>9961</v>
      </c>
      <c r="F1085" s="22" t="s">
        <v>8855</v>
      </c>
      <c r="G1085" s="24" t="s">
        <v>8516</v>
      </c>
      <c r="H1085" s="22" t="s">
        <v>29</v>
      </c>
      <c r="I1085" s="22" t="s">
        <v>30</v>
      </c>
      <c r="J1085" s="22" t="s">
        <v>30</v>
      </c>
      <c r="K1085" s="22">
        <v>2006</v>
      </c>
      <c r="L1085" s="22">
        <v>19</v>
      </c>
      <c r="M1085" s="22" t="s">
        <v>30</v>
      </c>
      <c r="N1085" s="22" t="s">
        <v>30</v>
      </c>
      <c r="O1085" s="22" t="s">
        <v>30</v>
      </c>
      <c r="P1085" s="22">
        <v>617</v>
      </c>
      <c r="Q1085" s="22">
        <v>90</v>
      </c>
      <c r="R1085" s="22" t="s">
        <v>2823</v>
      </c>
      <c r="S1085" s="14">
        <f t="shared" si="16"/>
        <v>2046</v>
      </c>
      <c r="T1085" s="34">
        <f>P1085/calculations!$E$17</f>
        <v>7.3105131577388361E-3</v>
      </c>
    </row>
    <row r="1086" spans="1:20" ht="14.5" x14ac:dyDescent="0.35">
      <c r="A1086" s="22" t="s">
        <v>8517</v>
      </c>
      <c r="B1086" s="22" t="str">
        <f>INDEX('Plant data'!D:D,MATCH($A1086,'Plant data'!$A:$A,0))</f>
        <v>Sayreville</v>
      </c>
      <c r="C1086" s="22" t="str">
        <f>INDEX('Plant data'!E:E,MATCH($A1086,'Plant data'!$A:$A,0))</f>
        <v>New Jersey</v>
      </c>
      <c r="D1086" s="22" t="str">
        <f>INDEX('Plant data'!F:F,MATCH($A1086,'Plant data'!$A:$A,0))</f>
        <v>United States</v>
      </c>
      <c r="E1086" s="22" t="s">
        <v>9962</v>
      </c>
      <c r="F1086" s="22" t="s">
        <v>8855</v>
      </c>
      <c r="G1086" s="24" t="s">
        <v>8519</v>
      </c>
      <c r="H1086" s="22" t="s">
        <v>29</v>
      </c>
      <c r="I1086" s="22" t="s">
        <v>30</v>
      </c>
      <c r="J1086" s="22" t="s">
        <v>30</v>
      </c>
      <c r="K1086" s="22">
        <v>1994</v>
      </c>
      <c r="L1086" s="22">
        <v>31</v>
      </c>
      <c r="M1086" s="22" t="s">
        <v>30</v>
      </c>
      <c r="N1086" s="22" t="s">
        <v>30</v>
      </c>
      <c r="O1086" s="22" t="s">
        <v>30</v>
      </c>
      <c r="P1086" s="22">
        <v>653</v>
      </c>
      <c r="Q1086" s="22">
        <v>77</v>
      </c>
      <c r="R1086" s="22" t="s">
        <v>2823</v>
      </c>
      <c r="S1086" s="14">
        <f t="shared" si="16"/>
        <v>2034</v>
      </c>
      <c r="T1086" s="34">
        <f>P1086/calculations!$E$17</f>
        <v>7.7370584959537431E-3</v>
      </c>
    </row>
    <row r="1087" spans="1:20" ht="14.5" x14ac:dyDescent="0.35">
      <c r="A1087" s="22" t="s">
        <v>8504</v>
      </c>
      <c r="B1087" s="22" t="str">
        <f>INDEX('Plant data'!D:D,MATCH($A1087,'Plant data'!$A:$A,0))</f>
        <v>Birmingham</v>
      </c>
      <c r="C1087" s="22" t="str">
        <f>INDEX('Plant data'!E:E,MATCH($A1087,'Plant data'!$A:$A,0))</f>
        <v>Alabama</v>
      </c>
      <c r="D1087" s="22" t="str">
        <f>INDEX('Plant data'!F:F,MATCH($A1087,'Plant data'!$A:$A,0))</f>
        <v>United States</v>
      </c>
      <c r="E1087" s="22" t="s">
        <v>9963</v>
      </c>
      <c r="F1087" s="22" t="s">
        <v>8855</v>
      </c>
      <c r="G1087" s="24" t="s">
        <v>8507</v>
      </c>
      <c r="H1087" s="22" t="s">
        <v>29</v>
      </c>
      <c r="I1087" s="22" t="s">
        <v>30</v>
      </c>
      <c r="J1087" s="22" t="s">
        <v>30</v>
      </c>
      <c r="K1087" s="22">
        <v>1994</v>
      </c>
      <c r="L1087" s="22">
        <v>31</v>
      </c>
      <c r="M1087" s="22" t="s">
        <v>30</v>
      </c>
      <c r="N1087" s="22" t="s">
        <v>30</v>
      </c>
      <c r="O1087" s="22" t="s">
        <v>30</v>
      </c>
      <c r="P1087" s="22">
        <v>653</v>
      </c>
      <c r="Q1087" s="22">
        <v>77</v>
      </c>
      <c r="R1087" s="22" t="s">
        <v>2823</v>
      </c>
      <c r="S1087" s="14">
        <f t="shared" si="16"/>
        <v>2034</v>
      </c>
      <c r="T1087" s="34">
        <f>P1087/calculations!$E$17</f>
        <v>7.7370584959537431E-3</v>
      </c>
    </row>
    <row r="1088" spans="1:20" ht="14.5" x14ac:dyDescent="0.35">
      <c r="A1088" s="22" t="s">
        <v>8511</v>
      </c>
      <c r="B1088" s="22" t="str">
        <f>INDEX('Plant data'!D:D,MATCH($A1088,'Plant data'!$A:$A,0))</f>
        <v>Cayce</v>
      </c>
      <c r="C1088" s="22" t="str">
        <f>INDEX('Plant data'!E:E,MATCH($A1088,'Plant data'!$A:$A,0))</f>
        <v>South Carolina</v>
      </c>
      <c r="D1088" s="22" t="str">
        <f>INDEX('Plant data'!F:F,MATCH($A1088,'Plant data'!$A:$A,0))</f>
        <v>United States</v>
      </c>
      <c r="E1088" s="22" t="s">
        <v>9964</v>
      </c>
      <c r="F1088" s="22" t="s">
        <v>8855</v>
      </c>
      <c r="G1088" s="24" t="s">
        <v>8513</v>
      </c>
      <c r="H1088" s="22" t="s">
        <v>29</v>
      </c>
      <c r="I1088" s="22" t="s">
        <v>30</v>
      </c>
      <c r="J1088" s="22" t="s">
        <v>30</v>
      </c>
      <c r="K1088" s="22">
        <v>1992</v>
      </c>
      <c r="L1088" s="22">
        <v>33</v>
      </c>
      <c r="M1088" s="22" t="s">
        <v>30</v>
      </c>
      <c r="N1088" s="22" t="s">
        <v>30</v>
      </c>
      <c r="O1088" s="22" t="s">
        <v>30</v>
      </c>
      <c r="P1088" s="22">
        <v>776</v>
      </c>
      <c r="Q1088" s="22">
        <v>100</v>
      </c>
      <c r="R1088" s="22" t="s">
        <v>2823</v>
      </c>
      <c r="S1088" s="14">
        <f t="shared" si="16"/>
        <v>2032</v>
      </c>
      <c r="T1088" s="34">
        <f>P1088/calculations!$E$17</f>
        <v>9.1944217348546783E-3</v>
      </c>
    </row>
    <row r="1089" spans="1:20" ht="14.5" x14ac:dyDescent="0.35">
      <c r="A1089" s="22" t="s">
        <v>8523</v>
      </c>
      <c r="B1089" s="22" t="str">
        <f>INDEX('Plant data'!D:D,MATCH($A1089,'Plant data'!$A:$A,0))</f>
        <v>Knoxville</v>
      </c>
      <c r="C1089" s="22" t="str">
        <f>INDEX('Plant data'!E:E,MATCH($A1089,'Plant data'!$A:$A,0))</f>
        <v>Tennessee</v>
      </c>
      <c r="D1089" s="22" t="str">
        <f>INDEX('Plant data'!F:F,MATCH($A1089,'Plant data'!$A:$A,0))</f>
        <v>United States</v>
      </c>
      <c r="E1089" s="22" t="s">
        <v>9965</v>
      </c>
      <c r="F1089" s="22" t="s">
        <v>8855</v>
      </c>
      <c r="G1089" s="24" t="s">
        <v>8525</v>
      </c>
      <c r="H1089" s="22" t="s">
        <v>29</v>
      </c>
      <c r="I1089" s="22" t="s">
        <v>30</v>
      </c>
      <c r="J1089" s="22" t="s">
        <v>30</v>
      </c>
      <c r="K1089" s="22">
        <v>2000</v>
      </c>
      <c r="L1089" s="22">
        <v>25</v>
      </c>
      <c r="M1089" s="22" t="s">
        <v>30</v>
      </c>
      <c r="N1089" s="22" t="s">
        <v>30</v>
      </c>
      <c r="O1089" s="22" t="s">
        <v>30</v>
      </c>
      <c r="P1089" s="22">
        <v>544</v>
      </c>
      <c r="Q1089" s="22">
        <v>65</v>
      </c>
      <c r="R1089" s="22" t="s">
        <v>2823</v>
      </c>
      <c r="S1089" s="14">
        <f t="shared" si="16"/>
        <v>2040</v>
      </c>
      <c r="T1089" s="34">
        <f>P1089/calculations!$E$17</f>
        <v>6.4455739996919391E-3</v>
      </c>
    </row>
    <row r="1090" spans="1:20" ht="14.5" x14ac:dyDescent="0.35">
      <c r="A1090" s="22" t="s">
        <v>8508</v>
      </c>
      <c r="B1090" s="22" t="str">
        <f>INDEX('Plant data'!D:D,MATCH($A1090,'Plant data'!$A:$A,0))</f>
        <v>Mesa</v>
      </c>
      <c r="C1090" s="22" t="str">
        <f>INDEX('Plant data'!E:E,MATCH($A1090,'Plant data'!$A:$A,0))</f>
        <v>Arizona</v>
      </c>
      <c r="D1090" s="22" t="str">
        <f>INDEX('Plant data'!F:F,MATCH($A1090,'Plant data'!$A:$A,0))</f>
        <v>United States</v>
      </c>
      <c r="E1090" s="22" t="s">
        <v>9966</v>
      </c>
      <c r="F1090" s="22" t="s">
        <v>8855</v>
      </c>
      <c r="G1090" s="24" t="s">
        <v>8510</v>
      </c>
      <c r="H1090" s="22" t="s">
        <v>29</v>
      </c>
      <c r="I1090" s="22" t="s">
        <v>30</v>
      </c>
      <c r="J1090" s="22" t="s">
        <v>30</v>
      </c>
      <c r="K1090" s="22">
        <v>2009</v>
      </c>
      <c r="L1090" s="22">
        <v>16</v>
      </c>
      <c r="M1090" s="22" t="s">
        <v>30</v>
      </c>
      <c r="N1090" s="22" t="s">
        <v>30</v>
      </c>
      <c r="O1090" s="22" t="s">
        <v>30</v>
      </c>
      <c r="P1090" s="22">
        <v>390</v>
      </c>
      <c r="Q1090" s="22">
        <v>35</v>
      </c>
      <c r="R1090" s="22" t="s">
        <v>2823</v>
      </c>
      <c r="S1090" s="14">
        <f t="shared" si="16"/>
        <v>2049</v>
      </c>
      <c r="T1090" s="34">
        <f>P1090/calculations!$E$17</f>
        <v>4.620907830661501E-3</v>
      </c>
    </row>
    <row r="1091" spans="1:20" ht="14.5" x14ac:dyDescent="0.35">
      <c r="A1091" s="22" t="s">
        <v>8508</v>
      </c>
      <c r="B1091" s="22" t="str">
        <f>INDEX('Plant data'!D:D,MATCH($A1091,'Plant data'!$A:$A,0))</f>
        <v>Mesa</v>
      </c>
      <c r="C1091" s="22" t="str">
        <f>INDEX('Plant data'!E:E,MATCH($A1091,'Plant data'!$A:$A,0))</f>
        <v>Arizona</v>
      </c>
      <c r="D1091" s="22" t="str">
        <f>INDEX('Plant data'!F:F,MATCH($A1091,'Plant data'!$A:$A,0))</f>
        <v>United States</v>
      </c>
      <c r="E1091" s="22" t="s">
        <v>9967</v>
      </c>
      <c r="F1091" s="22" t="s">
        <v>8871</v>
      </c>
      <c r="G1091" s="24" t="s">
        <v>8510</v>
      </c>
      <c r="H1091" s="22" t="s">
        <v>29</v>
      </c>
      <c r="I1091" s="26">
        <v>44044</v>
      </c>
      <c r="J1091" s="26">
        <v>44440</v>
      </c>
      <c r="K1091" s="22">
        <v>2023</v>
      </c>
      <c r="L1091" s="22">
        <v>2</v>
      </c>
      <c r="M1091" s="22" t="s">
        <v>30</v>
      </c>
      <c r="N1091" s="22" t="s">
        <v>30</v>
      </c>
      <c r="O1091" s="22" t="s">
        <v>30</v>
      </c>
      <c r="P1091" s="22">
        <v>500</v>
      </c>
      <c r="Q1091" s="22">
        <v>54</v>
      </c>
      <c r="R1091" s="22" t="s">
        <v>2823</v>
      </c>
      <c r="S1091" s="14">
        <f t="shared" ref="S1091:S1154" si="17">IFERROR(K1091+40,"")</f>
        <v>2063</v>
      </c>
      <c r="T1091" s="34">
        <f>P1091/calculations!$E$17</f>
        <v>5.9242408085403856E-3</v>
      </c>
    </row>
    <row r="1092" spans="1:20" ht="14.5" hidden="1" x14ac:dyDescent="0.35">
      <c r="A1092" s="22" t="s">
        <v>8468</v>
      </c>
      <c r="B1092" s="22" t="str">
        <f>INDEX('Plant data'!D:D,MATCH($A1092,'Plant data'!$A:$A,0))</f>
        <v>unknown</v>
      </c>
      <c r="C1092" s="22" t="str">
        <f>INDEX('Plant data'!E:E,MATCH($A1092,'Plant data'!$A:$A,0))</f>
        <v>unknown</v>
      </c>
      <c r="D1092" s="22" t="str">
        <f>INDEX('Plant data'!F:F,MATCH($A1092,'Plant data'!$A:$A,0))</f>
        <v>United States</v>
      </c>
      <c r="E1092" s="22" t="s">
        <v>9968</v>
      </c>
      <c r="F1092" s="22" t="s">
        <v>8855</v>
      </c>
      <c r="G1092" s="24" t="s">
        <v>8470</v>
      </c>
      <c r="H1092" s="22" t="s">
        <v>313</v>
      </c>
      <c r="I1092" s="22" t="s">
        <v>30</v>
      </c>
      <c r="J1092" s="22" t="s">
        <v>30</v>
      </c>
      <c r="K1092" s="22" t="s">
        <v>30</v>
      </c>
      <c r="L1092" s="22" t="s">
        <v>30</v>
      </c>
      <c r="M1092" s="22" t="s">
        <v>30</v>
      </c>
      <c r="N1092" s="22" t="s">
        <v>30</v>
      </c>
      <c r="O1092" s="22" t="s">
        <v>30</v>
      </c>
      <c r="P1092" s="22">
        <v>500</v>
      </c>
      <c r="Q1092" s="22" t="s">
        <v>30</v>
      </c>
      <c r="R1092" s="22" t="s">
        <v>2823</v>
      </c>
      <c r="S1092" s="14" t="str">
        <f t="shared" si="17"/>
        <v/>
      </c>
    </row>
    <row r="1093" spans="1:20" ht="14.5" x14ac:dyDescent="0.35">
      <c r="A1093" s="22" t="s">
        <v>8459</v>
      </c>
      <c r="B1093" s="22" t="str">
        <f>INDEX('Plant data'!D:D,MATCH($A1093,'Plant data'!$A:$A,0))</f>
        <v>Calvert</v>
      </c>
      <c r="C1093" s="22" t="str">
        <f>INDEX('Plant data'!E:E,MATCH($A1093,'Plant data'!$A:$A,0))</f>
        <v>Alabama</v>
      </c>
      <c r="D1093" s="22" t="str">
        <f>INDEX('Plant data'!F:F,MATCH($A1093,'Plant data'!$A:$A,0))</f>
        <v>United States</v>
      </c>
      <c r="E1093" s="22" t="s">
        <v>9969</v>
      </c>
      <c r="F1093" s="22" t="s">
        <v>8858</v>
      </c>
      <c r="G1093" s="24" t="s">
        <v>8462</v>
      </c>
      <c r="H1093" s="22" t="s">
        <v>29</v>
      </c>
      <c r="I1093" s="22" t="s">
        <v>30</v>
      </c>
      <c r="J1093" s="22" t="s">
        <v>30</v>
      </c>
      <c r="K1093" s="22">
        <v>2025</v>
      </c>
      <c r="L1093" s="22">
        <v>0</v>
      </c>
      <c r="M1093" s="22" t="s">
        <v>30</v>
      </c>
      <c r="N1093" s="22" t="s">
        <v>30</v>
      </c>
      <c r="O1093" s="22" t="s">
        <v>30</v>
      </c>
      <c r="P1093" s="22">
        <v>1500</v>
      </c>
      <c r="Q1093" s="22">
        <v>180</v>
      </c>
      <c r="R1093" s="22" t="s">
        <v>2823</v>
      </c>
      <c r="S1093" s="14">
        <f t="shared" si="17"/>
        <v>2065</v>
      </c>
      <c r="T1093" s="34">
        <f>P1093/calculations!$E$17</f>
        <v>1.7772722425621158E-2</v>
      </c>
    </row>
    <row r="1094" spans="1:20" ht="14.5" hidden="1" x14ac:dyDescent="0.35">
      <c r="A1094" s="22" t="s">
        <v>8459</v>
      </c>
      <c r="B1094" s="22" t="str">
        <f>INDEX('Plant data'!D:D,MATCH($A1094,'Plant data'!$A:$A,0))</f>
        <v>Calvert</v>
      </c>
      <c r="C1094" s="22" t="str">
        <f>INDEX('Plant data'!E:E,MATCH($A1094,'Plant data'!$A:$A,0))</f>
        <v>Alabama</v>
      </c>
      <c r="D1094" s="22" t="str">
        <f>INDEX('Plant data'!F:F,MATCH($A1094,'Plant data'!$A:$A,0))</f>
        <v>United States</v>
      </c>
      <c r="E1094" s="22" t="s">
        <v>9970</v>
      </c>
      <c r="F1094" s="22" t="s">
        <v>8860</v>
      </c>
      <c r="G1094" s="24" t="s">
        <v>8462</v>
      </c>
      <c r="H1094" s="22" t="s">
        <v>313</v>
      </c>
      <c r="I1094" s="22">
        <v>2021</v>
      </c>
      <c r="J1094" s="22">
        <v>2025</v>
      </c>
      <c r="K1094" s="22">
        <v>2027</v>
      </c>
      <c r="L1094" s="22"/>
      <c r="M1094" s="22" t="s">
        <v>30</v>
      </c>
      <c r="N1094" s="22" t="s">
        <v>30</v>
      </c>
      <c r="O1094" s="22" t="s">
        <v>30</v>
      </c>
      <c r="P1094" s="22">
        <v>1500</v>
      </c>
      <c r="Q1094" s="22" t="s">
        <v>30</v>
      </c>
      <c r="R1094" s="22" t="s">
        <v>2823</v>
      </c>
      <c r="S1094" s="14">
        <f t="shared" si="17"/>
        <v>2067</v>
      </c>
    </row>
    <row r="1095" spans="1:20" ht="14.5" x14ac:dyDescent="0.35">
      <c r="A1095" s="22" t="s">
        <v>8454</v>
      </c>
      <c r="B1095" s="22" t="str">
        <f>INDEX('Plant data'!D:D,MATCH($A1095,'Plant data'!$A:$A,0))</f>
        <v>Alton</v>
      </c>
      <c r="C1095" s="22" t="str">
        <f>INDEX('Plant data'!E:E,MATCH($A1095,'Plant data'!$A:$A,0))</f>
        <v>Illinois</v>
      </c>
      <c r="D1095" s="22" t="str">
        <f>INDEX('Plant data'!F:F,MATCH($A1095,'Plant data'!$A:$A,0))</f>
        <v>United States</v>
      </c>
      <c r="E1095" s="22" t="s">
        <v>9971</v>
      </c>
      <c r="F1095" s="22" t="s">
        <v>8855</v>
      </c>
      <c r="G1095" s="24" t="s">
        <v>8457</v>
      </c>
      <c r="H1095" s="22" t="s">
        <v>29</v>
      </c>
      <c r="I1095" s="22" t="s">
        <v>30</v>
      </c>
      <c r="J1095" s="22" t="s">
        <v>30</v>
      </c>
      <c r="K1095" s="22" t="s">
        <v>30</v>
      </c>
      <c r="L1095" s="22" t="s">
        <v>30</v>
      </c>
      <c r="M1095" s="22" t="s">
        <v>30</v>
      </c>
      <c r="N1095" s="22" t="s">
        <v>30</v>
      </c>
      <c r="O1095" s="22" t="s">
        <v>30</v>
      </c>
      <c r="P1095" s="22">
        <v>680</v>
      </c>
      <c r="Q1095" s="22">
        <v>200</v>
      </c>
      <c r="R1095" s="22" t="s">
        <v>2823</v>
      </c>
      <c r="S1095" s="14" t="str">
        <f t="shared" si="17"/>
        <v/>
      </c>
      <c r="T1095" s="34">
        <f>P1095/calculations!$E$17</f>
        <v>8.056967499614924E-3</v>
      </c>
    </row>
    <row r="1096" spans="1:20" ht="14.5" x14ac:dyDescent="0.35">
      <c r="A1096" s="22" t="s">
        <v>8634</v>
      </c>
      <c r="B1096" s="22" t="str">
        <f>INDEX('Plant data'!D:D,MATCH($A1096,'Plant data'!$A:$A,0))</f>
        <v>Kingman</v>
      </c>
      <c r="C1096" s="22" t="str">
        <f>INDEX('Plant data'!E:E,MATCH($A1096,'Plant data'!$A:$A,0))</f>
        <v>Arizona</v>
      </c>
      <c r="D1096" s="22" t="str">
        <f>INDEX('Plant data'!F:F,MATCH($A1096,'Plant data'!$A:$A,0))</f>
        <v>United States</v>
      </c>
      <c r="E1096" s="22" t="s">
        <v>9972</v>
      </c>
      <c r="F1096" s="22" t="s">
        <v>8855</v>
      </c>
      <c r="G1096" s="24" t="s">
        <v>8637</v>
      </c>
      <c r="H1096" s="22" t="s">
        <v>224</v>
      </c>
      <c r="I1096" s="22" t="s">
        <v>30</v>
      </c>
      <c r="J1096" s="22" t="s">
        <v>30</v>
      </c>
      <c r="K1096" s="22">
        <v>2025</v>
      </c>
      <c r="L1096" s="22">
        <v>0</v>
      </c>
      <c r="M1096" s="22" t="s">
        <v>30</v>
      </c>
      <c r="N1096" s="22" t="s">
        <v>30</v>
      </c>
      <c r="O1096" s="22" t="s">
        <v>30</v>
      </c>
      <c r="P1096" s="22">
        <v>572</v>
      </c>
      <c r="Q1096" s="22" t="s">
        <v>30</v>
      </c>
      <c r="R1096" s="22" t="s">
        <v>2823</v>
      </c>
      <c r="S1096" s="14">
        <f t="shared" si="17"/>
        <v>2065</v>
      </c>
      <c r="T1096" s="34">
        <f>P1096/calculations!$E$17</f>
        <v>6.7773314849702013E-3</v>
      </c>
    </row>
    <row r="1097" spans="1:20" ht="14.5" hidden="1" x14ac:dyDescent="0.35">
      <c r="A1097" s="22" t="s">
        <v>8729</v>
      </c>
      <c r="B1097" s="22" t="str">
        <f>INDEX('Plant data'!D:D,MATCH($A1097,'Plant data'!$A:$A,0))</f>
        <v>Bekobod</v>
      </c>
      <c r="C1097" s="22" t="str">
        <f>INDEX('Plant data'!E:E,MATCH($A1097,'Plant data'!$A:$A,0))</f>
        <v>Tashkent</v>
      </c>
      <c r="D1097" s="22" t="str">
        <f>INDEX('Plant data'!F:F,MATCH($A1097,'Plant data'!$A:$A,0))</f>
        <v>Uzbekistan</v>
      </c>
      <c r="E1097" s="22" t="s">
        <v>9973</v>
      </c>
      <c r="F1097" s="22" t="s">
        <v>8858</v>
      </c>
      <c r="G1097" s="24" t="s">
        <v>8732</v>
      </c>
      <c r="H1097" s="22" t="s">
        <v>29</v>
      </c>
      <c r="I1097" s="22" t="s">
        <v>30</v>
      </c>
      <c r="J1097" s="22">
        <v>2019</v>
      </c>
      <c r="K1097" s="22">
        <v>2021</v>
      </c>
      <c r="L1097" s="22">
        <v>4</v>
      </c>
      <c r="M1097" s="22" t="s">
        <v>30</v>
      </c>
      <c r="N1097" s="22" t="s">
        <v>30</v>
      </c>
      <c r="O1097" s="22" t="s">
        <v>30</v>
      </c>
      <c r="P1097" s="22">
        <v>1100</v>
      </c>
      <c r="Q1097" s="22">
        <v>120</v>
      </c>
      <c r="R1097" s="22" t="s">
        <v>2823</v>
      </c>
      <c r="S1097" s="14">
        <f t="shared" si="17"/>
        <v>2061</v>
      </c>
    </row>
    <row r="1098" spans="1:20" ht="14.5" hidden="1" x14ac:dyDescent="0.35">
      <c r="A1098" s="22" t="s">
        <v>8729</v>
      </c>
      <c r="B1098" s="22" t="str">
        <f>INDEX('Plant data'!D:D,MATCH($A1098,'Plant data'!$A:$A,0))</f>
        <v>Bekobod</v>
      </c>
      <c r="C1098" s="22" t="str">
        <f>INDEX('Plant data'!E:E,MATCH($A1098,'Plant data'!$A:$A,0))</f>
        <v>Tashkent</v>
      </c>
      <c r="D1098" s="22" t="str">
        <f>INDEX('Plant data'!F:F,MATCH($A1098,'Plant data'!$A:$A,0))</f>
        <v>Uzbekistan</v>
      </c>
      <c r="E1098" s="22" t="s">
        <v>9974</v>
      </c>
      <c r="F1098" s="22" t="s">
        <v>8860</v>
      </c>
      <c r="G1098" s="24" t="s">
        <v>8732</v>
      </c>
      <c r="H1098" s="22" t="s">
        <v>64</v>
      </c>
      <c r="I1098" s="22">
        <v>2023</v>
      </c>
      <c r="J1098" s="22" t="s">
        <v>30</v>
      </c>
      <c r="K1098" s="22" t="s">
        <v>30</v>
      </c>
      <c r="L1098" s="22" t="s">
        <v>30</v>
      </c>
      <c r="M1098" s="22" t="s">
        <v>30</v>
      </c>
      <c r="N1098" s="22" t="s">
        <v>30</v>
      </c>
      <c r="O1098" s="22" t="s">
        <v>30</v>
      </c>
      <c r="P1098" s="22">
        <v>700</v>
      </c>
      <c r="Q1098" s="22" t="s">
        <v>30</v>
      </c>
      <c r="R1098" s="22" t="s">
        <v>31</v>
      </c>
      <c r="S1098" s="14" t="str">
        <f t="shared" si="17"/>
        <v/>
      </c>
    </row>
    <row r="1099" spans="1:20" ht="14.5" hidden="1" x14ac:dyDescent="0.35">
      <c r="A1099" s="22" t="s">
        <v>8729</v>
      </c>
      <c r="B1099" s="22" t="str">
        <f>INDEX('Plant data'!D:D,MATCH($A1099,'Plant data'!$A:$A,0))</f>
        <v>Bekobod</v>
      </c>
      <c r="C1099" s="22" t="str">
        <f>INDEX('Plant data'!E:E,MATCH($A1099,'Plant data'!$A:$A,0))</f>
        <v>Tashkent</v>
      </c>
      <c r="D1099" s="22" t="str">
        <f>INDEX('Plant data'!F:F,MATCH($A1099,'Plant data'!$A:$A,0))</f>
        <v>Uzbekistan</v>
      </c>
      <c r="E1099" s="22" t="s">
        <v>9975</v>
      </c>
      <c r="F1099" s="22" t="s">
        <v>8892</v>
      </c>
      <c r="G1099" s="24" t="s">
        <v>8732</v>
      </c>
      <c r="H1099" s="22" t="s">
        <v>64</v>
      </c>
      <c r="I1099" s="22">
        <v>2023</v>
      </c>
      <c r="J1099" s="22" t="s">
        <v>30</v>
      </c>
      <c r="K1099" s="22" t="s">
        <v>30</v>
      </c>
      <c r="L1099" s="22" t="s">
        <v>30</v>
      </c>
      <c r="M1099" s="22" t="s">
        <v>30</v>
      </c>
      <c r="N1099" s="22" t="s">
        <v>30</v>
      </c>
      <c r="O1099" s="22" t="s">
        <v>30</v>
      </c>
      <c r="P1099" s="22">
        <v>700</v>
      </c>
      <c r="Q1099" s="22" t="s">
        <v>30</v>
      </c>
      <c r="R1099" s="22" t="s">
        <v>31</v>
      </c>
      <c r="S1099" s="14" t="str">
        <f t="shared" si="17"/>
        <v/>
      </c>
    </row>
    <row r="1100" spans="1:20" ht="14.5" hidden="1" x14ac:dyDescent="0.35">
      <c r="A1100" s="22" t="s">
        <v>8729</v>
      </c>
      <c r="B1100" s="22" t="str">
        <f>INDEX('Plant data'!D:D,MATCH($A1100,'Plant data'!$A:$A,0))</f>
        <v>Bekobod</v>
      </c>
      <c r="C1100" s="22" t="str">
        <f>INDEX('Plant data'!E:E,MATCH($A1100,'Plant data'!$A:$A,0))</f>
        <v>Tashkent</v>
      </c>
      <c r="D1100" s="22" t="str">
        <f>INDEX('Plant data'!F:F,MATCH($A1100,'Plant data'!$A:$A,0))</f>
        <v>Uzbekistan</v>
      </c>
      <c r="E1100" s="22" t="s">
        <v>9976</v>
      </c>
      <c r="F1100" s="22" t="s">
        <v>8862</v>
      </c>
      <c r="G1100" s="24" t="s">
        <v>8732</v>
      </c>
      <c r="H1100" s="22" t="s">
        <v>224</v>
      </c>
      <c r="I1100" s="22" t="s">
        <v>30</v>
      </c>
      <c r="J1100" s="22" t="s">
        <v>30</v>
      </c>
      <c r="K1100" s="22">
        <v>2025</v>
      </c>
      <c r="L1100" s="22">
        <v>0</v>
      </c>
      <c r="M1100" s="22" t="s">
        <v>30</v>
      </c>
      <c r="N1100" s="22" t="s">
        <v>30</v>
      </c>
      <c r="O1100" s="22" t="s">
        <v>30</v>
      </c>
      <c r="P1100" s="22">
        <v>1040</v>
      </c>
      <c r="Q1100" s="22" t="s">
        <v>30</v>
      </c>
      <c r="R1100" s="22" t="s">
        <v>31</v>
      </c>
      <c r="S1100" s="14">
        <f t="shared" si="17"/>
        <v>2065</v>
      </c>
    </row>
    <row r="1101" spans="1:20" ht="14.5" hidden="1" x14ac:dyDescent="0.35">
      <c r="A1101" s="22" t="s">
        <v>3465</v>
      </c>
      <c r="B1101" s="22" t="str">
        <f>INDEX('Plant data'!D:D,MATCH($A1101,'Plant data'!$A:$A,0))</f>
        <v>Guayana City</v>
      </c>
      <c r="C1101" s="22" t="str">
        <f>INDEX('Plant data'!E:E,MATCH($A1101,'Plant data'!$A:$A,0))</f>
        <v>Bolívar</v>
      </c>
      <c r="D1101" s="22" t="str">
        <f>INDEX('Plant data'!F:F,MATCH($A1101,'Plant data'!$A:$A,0))</f>
        <v>Venezuela</v>
      </c>
      <c r="E1101" s="22" t="s">
        <v>9977</v>
      </c>
      <c r="F1101" s="22" t="s">
        <v>8858</v>
      </c>
      <c r="G1101" s="24" t="s">
        <v>3468</v>
      </c>
      <c r="H1101" s="22" t="s">
        <v>29</v>
      </c>
      <c r="I1101" s="22" t="s">
        <v>30</v>
      </c>
      <c r="J1101" s="22" t="s">
        <v>30</v>
      </c>
      <c r="K1101" s="22" t="s">
        <v>30</v>
      </c>
      <c r="L1101" s="22" t="s">
        <v>30</v>
      </c>
      <c r="M1101" s="22" t="s">
        <v>30</v>
      </c>
      <c r="N1101" s="22" t="s">
        <v>30</v>
      </c>
      <c r="O1101" s="22" t="s">
        <v>30</v>
      </c>
      <c r="P1101" s="22">
        <v>1020</v>
      </c>
      <c r="Q1101" s="22">
        <v>200</v>
      </c>
      <c r="R1101" s="22" t="s">
        <v>2823</v>
      </c>
      <c r="S1101" s="14" t="str">
        <f t="shared" si="17"/>
        <v/>
      </c>
    </row>
    <row r="1102" spans="1:20" ht="14.5" hidden="1" x14ac:dyDescent="0.35">
      <c r="A1102" s="22" t="s">
        <v>3465</v>
      </c>
      <c r="B1102" s="22" t="str">
        <f>INDEX('Plant data'!D:D,MATCH($A1102,'Plant data'!$A:$A,0))</f>
        <v>Guayana City</v>
      </c>
      <c r="C1102" s="22" t="str">
        <f>INDEX('Plant data'!E:E,MATCH($A1102,'Plant data'!$A:$A,0))</f>
        <v>Bolívar</v>
      </c>
      <c r="D1102" s="22" t="str">
        <f>INDEX('Plant data'!F:F,MATCH($A1102,'Plant data'!$A:$A,0))</f>
        <v>Venezuela</v>
      </c>
      <c r="E1102" s="22" t="s">
        <v>9978</v>
      </c>
      <c r="F1102" s="22" t="s">
        <v>8860</v>
      </c>
      <c r="G1102" s="24" t="s">
        <v>3468</v>
      </c>
      <c r="H1102" s="22" t="s">
        <v>53</v>
      </c>
      <c r="I1102" s="22" t="s">
        <v>30</v>
      </c>
      <c r="J1102" s="22" t="s">
        <v>30</v>
      </c>
      <c r="K1102" s="22" t="s">
        <v>30</v>
      </c>
      <c r="L1102" s="22" t="s">
        <v>30</v>
      </c>
      <c r="M1102" s="22" t="s">
        <v>30</v>
      </c>
      <c r="N1102" s="22" t="s">
        <v>30</v>
      </c>
      <c r="O1102" s="22" t="s">
        <v>30</v>
      </c>
      <c r="P1102" s="22">
        <v>1020</v>
      </c>
      <c r="Q1102" s="22">
        <v>200</v>
      </c>
      <c r="R1102" s="22" t="s">
        <v>2823</v>
      </c>
      <c r="S1102" s="14" t="str">
        <f t="shared" si="17"/>
        <v/>
      </c>
    </row>
    <row r="1103" spans="1:20" ht="14.5" hidden="1" x14ac:dyDescent="0.35">
      <c r="A1103" s="22" t="s">
        <v>3465</v>
      </c>
      <c r="B1103" s="22" t="str">
        <f>INDEX('Plant data'!D:D,MATCH($A1103,'Plant data'!$A:$A,0))</f>
        <v>Guayana City</v>
      </c>
      <c r="C1103" s="22" t="str">
        <f>INDEX('Plant data'!E:E,MATCH($A1103,'Plant data'!$A:$A,0))</f>
        <v>Bolívar</v>
      </c>
      <c r="D1103" s="22" t="str">
        <f>INDEX('Plant data'!F:F,MATCH($A1103,'Plant data'!$A:$A,0))</f>
        <v>Venezuela</v>
      </c>
      <c r="E1103" s="22" t="s">
        <v>9979</v>
      </c>
      <c r="F1103" s="22" t="s">
        <v>8892</v>
      </c>
      <c r="G1103" s="24" t="s">
        <v>3468</v>
      </c>
      <c r="H1103" s="22" t="s">
        <v>53</v>
      </c>
      <c r="I1103" s="22" t="s">
        <v>30</v>
      </c>
      <c r="J1103" s="22" t="s">
        <v>30</v>
      </c>
      <c r="K1103" s="22" t="s">
        <v>30</v>
      </c>
      <c r="L1103" s="22" t="s">
        <v>30</v>
      </c>
      <c r="M1103" s="22" t="s">
        <v>30</v>
      </c>
      <c r="N1103" s="22" t="s">
        <v>30</v>
      </c>
      <c r="O1103" s="22" t="s">
        <v>30</v>
      </c>
      <c r="P1103" s="22">
        <v>1020</v>
      </c>
      <c r="Q1103" s="22">
        <v>200</v>
      </c>
      <c r="R1103" s="22" t="s">
        <v>2823</v>
      </c>
      <c r="S1103" s="14" t="str">
        <f t="shared" si="17"/>
        <v/>
      </c>
    </row>
    <row r="1104" spans="1:20" ht="14.5" hidden="1" x14ac:dyDescent="0.35">
      <c r="A1104" s="22" t="s">
        <v>3465</v>
      </c>
      <c r="B1104" s="22" t="str">
        <f>INDEX('Plant data'!D:D,MATCH($A1104,'Plant data'!$A:$A,0))</f>
        <v>Guayana City</v>
      </c>
      <c r="C1104" s="22" t="str">
        <f>INDEX('Plant data'!E:E,MATCH($A1104,'Plant data'!$A:$A,0))</f>
        <v>Bolívar</v>
      </c>
      <c r="D1104" s="22" t="str">
        <f>INDEX('Plant data'!F:F,MATCH($A1104,'Plant data'!$A:$A,0))</f>
        <v>Venezuela</v>
      </c>
      <c r="E1104" s="22" t="s">
        <v>9980</v>
      </c>
      <c r="F1104" s="22" t="s">
        <v>8862</v>
      </c>
      <c r="G1104" s="24" t="s">
        <v>3468</v>
      </c>
      <c r="H1104" s="22" t="s">
        <v>53</v>
      </c>
      <c r="I1104" s="22" t="s">
        <v>30</v>
      </c>
      <c r="J1104" s="22" t="s">
        <v>30</v>
      </c>
      <c r="K1104" s="22" t="s">
        <v>30</v>
      </c>
      <c r="L1104" s="22" t="s">
        <v>30</v>
      </c>
      <c r="M1104" s="22" t="s">
        <v>30</v>
      </c>
      <c r="N1104" s="22" t="s">
        <v>30</v>
      </c>
      <c r="O1104" s="22" t="s">
        <v>30</v>
      </c>
      <c r="P1104" s="22">
        <v>1020</v>
      </c>
      <c r="Q1104" s="22">
        <v>200</v>
      </c>
      <c r="R1104" s="22" t="s">
        <v>2823</v>
      </c>
      <c r="S1104" s="14" t="str">
        <f t="shared" si="17"/>
        <v/>
      </c>
    </row>
    <row r="1105" spans="1:19" ht="14.5" hidden="1" x14ac:dyDescent="0.35">
      <c r="A1105" s="22" t="s">
        <v>3465</v>
      </c>
      <c r="B1105" s="22" t="str">
        <f>INDEX('Plant data'!D:D,MATCH($A1105,'Plant data'!$A:$A,0))</f>
        <v>Guayana City</v>
      </c>
      <c r="C1105" s="22" t="str">
        <f>INDEX('Plant data'!E:E,MATCH($A1105,'Plant data'!$A:$A,0))</f>
        <v>Bolívar</v>
      </c>
      <c r="D1105" s="22" t="str">
        <f>INDEX('Plant data'!F:F,MATCH($A1105,'Plant data'!$A:$A,0))</f>
        <v>Venezuela</v>
      </c>
      <c r="E1105" s="22" t="s">
        <v>9981</v>
      </c>
      <c r="F1105" s="22" t="s">
        <v>8864</v>
      </c>
      <c r="G1105" s="24" t="s">
        <v>3468</v>
      </c>
      <c r="H1105" s="22" t="s">
        <v>53</v>
      </c>
      <c r="I1105" s="22" t="s">
        <v>30</v>
      </c>
      <c r="J1105" s="22" t="s">
        <v>30</v>
      </c>
      <c r="K1105" s="22" t="s">
        <v>30</v>
      </c>
      <c r="L1105" s="22" t="s">
        <v>30</v>
      </c>
      <c r="M1105" s="22" t="s">
        <v>30</v>
      </c>
      <c r="N1105" s="22" t="s">
        <v>30</v>
      </c>
      <c r="O1105" s="22" t="s">
        <v>30</v>
      </c>
      <c r="P1105" s="22">
        <v>1020</v>
      </c>
      <c r="Q1105" s="22">
        <v>200</v>
      </c>
      <c r="R1105" s="22" t="s">
        <v>2823</v>
      </c>
      <c r="S1105" s="14" t="str">
        <f t="shared" si="17"/>
        <v/>
      </c>
    </row>
    <row r="1106" spans="1:19" ht="14.5" hidden="1" x14ac:dyDescent="0.35">
      <c r="A1106" s="22" t="s">
        <v>8776</v>
      </c>
      <c r="B1106" s="22" t="str">
        <f>INDEX('Plant data'!D:D,MATCH($A1106,'Plant data'!$A:$A,0))</f>
        <v>Phu My Town</v>
      </c>
      <c r="C1106" s="22" t="str">
        <f>INDEX('Plant data'!E:E,MATCH($A1106,'Plant data'!$A:$A,0))</f>
        <v>Ba Ria Vung Tau</v>
      </c>
      <c r="D1106" s="22" t="str">
        <f>INDEX('Plant data'!F:F,MATCH($A1106,'Plant data'!$A:$A,0))</f>
        <v>Vietnam</v>
      </c>
      <c r="E1106" s="22" t="s">
        <v>9982</v>
      </c>
      <c r="F1106" s="22" t="s">
        <v>8855</v>
      </c>
      <c r="G1106" s="24" t="s">
        <v>8779</v>
      </c>
      <c r="H1106" s="22" t="s">
        <v>29</v>
      </c>
      <c r="I1106" s="22" t="s">
        <v>30</v>
      </c>
      <c r="J1106" s="22" t="s">
        <v>30</v>
      </c>
      <c r="K1106" s="22">
        <v>2007</v>
      </c>
      <c r="L1106" s="22">
        <v>18</v>
      </c>
      <c r="M1106" s="22" t="s">
        <v>30</v>
      </c>
      <c r="N1106" s="22" t="s">
        <v>30</v>
      </c>
      <c r="O1106" s="22" t="s">
        <v>30</v>
      </c>
      <c r="P1106" s="22">
        <v>500</v>
      </c>
      <c r="Q1106" s="22">
        <v>60</v>
      </c>
      <c r="R1106" s="22" t="s">
        <v>2823</v>
      </c>
      <c r="S1106" s="14">
        <f t="shared" si="17"/>
        <v>2047</v>
      </c>
    </row>
    <row r="1107" spans="1:19" ht="14.5" hidden="1" x14ac:dyDescent="0.35">
      <c r="A1107" s="22" t="s">
        <v>2503</v>
      </c>
      <c r="B1107" s="22" t="str">
        <f>INDEX('Plant data'!D:D,MATCH($A1107,'Plant data'!$A:$A,0))</f>
        <v>Phu My Town</v>
      </c>
      <c r="C1107" s="22" t="str">
        <f>INDEX('Plant data'!E:E,MATCH($A1107,'Plant data'!$A:$A,0))</f>
        <v>Ba Ria Vung Tau</v>
      </c>
      <c r="D1107" s="22" t="str">
        <f>INDEX('Plant data'!F:F,MATCH($A1107,'Plant data'!$A:$A,0))</f>
        <v>Vietnam</v>
      </c>
      <c r="E1107" s="22" t="s">
        <v>9983</v>
      </c>
      <c r="F1107" s="22" t="s">
        <v>8855</v>
      </c>
      <c r="G1107" s="24" t="s">
        <v>2505</v>
      </c>
      <c r="H1107" s="22" t="s">
        <v>29</v>
      </c>
      <c r="I1107" s="22" t="s">
        <v>30</v>
      </c>
      <c r="J1107" s="22" t="s">
        <v>30</v>
      </c>
      <c r="K1107" s="22">
        <v>2013</v>
      </c>
      <c r="L1107" s="22">
        <v>12</v>
      </c>
      <c r="M1107" s="22" t="s">
        <v>30</v>
      </c>
      <c r="N1107" s="22" t="s">
        <v>30</v>
      </c>
      <c r="O1107" s="22" t="s">
        <v>30</v>
      </c>
      <c r="P1107" s="22">
        <v>1000</v>
      </c>
      <c r="Q1107" s="22">
        <v>120</v>
      </c>
      <c r="R1107" s="22" t="s">
        <v>2823</v>
      </c>
      <c r="S1107" s="14">
        <f t="shared" si="17"/>
        <v>2053</v>
      </c>
    </row>
    <row r="1108" spans="1:19" ht="14.5" hidden="1" x14ac:dyDescent="0.35">
      <c r="A1108" s="22" t="s">
        <v>8791</v>
      </c>
      <c r="B1108" s="22" t="str">
        <f>INDEX('Plant data'!D:D,MATCH($A1108,'Plant data'!$A:$A,0))</f>
        <v>Phu My Town</v>
      </c>
      <c r="C1108" s="22" t="str">
        <f>INDEX('Plant data'!E:E,MATCH($A1108,'Plant data'!$A:$A,0))</f>
        <v>Ba Ria Vung Tau</v>
      </c>
      <c r="D1108" s="22" t="str">
        <f>INDEX('Plant data'!F:F,MATCH($A1108,'Plant data'!$A:$A,0))</f>
        <v>Vietnam</v>
      </c>
      <c r="E1108" s="22" t="s">
        <v>9984</v>
      </c>
      <c r="F1108" s="22" t="s">
        <v>8855</v>
      </c>
      <c r="G1108" s="24" t="s">
        <v>8794</v>
      </c>
      <c r="H1108" s="22" t="s">
        <v>29</v>
      </c>
      <c r="I1108" s="22" t="s">
        <v>30</v>
      </c>
      <c r="J1108" s="22" t="s">
        <v>30</v>
      </c>
      <c r="K1108" s="22">
        <v>2012</v>
      </c>
      <c r="L1108" s="22">
        <v>13</v>
      </c>
      <c r="M1108" s="22" t="s">
        <v>30</v>
      </c>
      <c r="N1108" s="22" t="s">
        <v>30</v>
      </c>
      <c r="O1108" s="22" t="s">
        <v>30</v>
      </c>
      <c r="P1108" s="22">
        <v>1000</v>
      </c>
      <c r="Q1108" s="22">
        <v>80</v>
      </c>
      <c r="R1108" s="22" t="s">
        <v>2823</v>
      </c>
      <c r="S1108" s="14">
        <f t="shared" si="17"/>
        <v>2052</v>
      </c>
    </row>
    <row r="1109" spans="1:19" ht="14.5" hidden="1" x14ac:dyDescent="0.35">
      <c r="A1109" s="22" t="s">
        <v>8801</v>
      </c>
      <c r="B1109" s="22" t="str">
        <f>INDEX('Plant data'!D:D,MATCH($A1109,'Plant data'!$A:$A,0))</f>
        <v>Nghi Son Town</v>
      </c>
      <c r="C1109" s="22" t="str">
        <f>INDEX('Plant data'!E:E,MATCH($A1109,'Plant data'!$A:$A,0))</f>
        <v>Thanh Hoa</v>
      </c>
      <c r="D1109" s="22" t="str">
        <f>INDEX('Plant data'!F:F,MATCH($A1109,'Plant data'!$A:$A,0))</f>
        <v>Vietnam</v>
      </c>
      <c r="E1109" s="22" t="s">
        <v>9985</v>
      </c>
      <c r="F1109" s="22" t="s">
        <v>8855</v>
      </c>
      <c r="G1109" s="24" t="s">
        <v>8804</v>
      </c>
      <c r="H1109" s="22" t="s">
        <v>29</v>
      </c>
      <c r="I1109" s="22" t="s">
        <v>30</v>
      </c>
      <c r="J1109" s="22" t="s">
        <v>30</v>
      </c>
      <c r="K1109" s="22">
        <v>2013</v>
      </c>
      <c r="L1109" s="22">
        <v>12</v>
      </c>
      <c r="M1109" s="22" t="s">
        <v>30</v>
      </c>
      <c r="N1109" s="22" t="s">
        <v>30</v>
      </c>
      <c r="O1109" s="22" t="s">
        <v>30</v>
      </c>
      <c r="P1109" s="22">
        <v>1000</v>
      </c>
      <c r="Q1109" s="22">
        <v>120</v>
      </c>
      <c r="R1109" s="22" t="s">
        <v>2823</v>
      </c>
      <c r="S1109" s="14">
        <f t="shared" si="17"/>
        <v>2053</v>
      </c>
    </row>
    <row r="1110" spans="1:19" ht="14.5" hidden="1" x14ac:dyDescent="0.35">
      <c r="A1110" s="22" t="s">
        <v>8797</v>
      </c>
      <c r="B1110" s="22" t="str">
        <f>INDEX('Plant data'!D:D,MATCH($A1110,'Plant data'!$A:$A,0))</f>
        <v>Ben Cat Town</v>
      </c>
      <c r="C1110" s="22" t="str">
        <f>INDEX('Plant data'!E:E,MATCH($A1110,'Plant data'!$A:$A,0))</f>
        <v>Binh Duong</v>
      </c>
      <c r="D1110" s="22" t="str">
        <f>INDEX('Plant data'!F:F,MATCH($A1110,'Plant data'!$A:$A,0))</f>
        <v>Vietnam</v>
      </c>
      <c r="E1110" s="22" t="s">
        <v>9986</v>
      </c>
      <c r="F1110" s="22" t="s">
        <v>8855</v>
      </c>
      <c r="G1110" s="24" t="s">
        <v>8800</v>
      </c>
      <c r="H1110" s="22" t="s">
        <v>29</v>
      </c>
      <c r="I1110" s="22" t="s">
        <v>30</v>
      </c>
      <c r="J1110" s="22" t="s">
        <v>30</v>
      </c>
      <c r="K1110" s="22" t="s">
        <v>30</v>
      </c>
      <c r="L1110" s="22" t="s">
        <v>30</v>
      </c>
      <c r="M1110" s="22" t="s">
        <v>30</v>
      </c>
      <c r="N1110" s="22" t="s">
        <v>30</v>
      </c>
      <c r="O1110" s="22" t="s">
        <v>30</v>
      </c>
      <c r="P1110" s="22">
        <v>500</v>
      </c>
      <c r="Q1110" s="22" t="s">
        <v>30</v>
      </c>
      <c r="R1110" s="22" t="s">
        <v>2823</v>
      </c>
      <c r="S1110" s="14" t="str">
        <f t="shared" si="17"/>
        <v/>
      </c>
    </row>
    <row r="1111" spans="1:19" ht="14.5" hidden="1" x14ac:dyDescent="0.35">
      <c r="A1111" s="22" t="s">
        <v>8805</v>
      </c>
      <c r="B1111" s="22" t="str">
        <f>INDEX('Plant data'!D:D,MATCH($A1111,'Plant data'!$A:$A,0))</f>
        <v>Bac Tan Uyen Town</v>
      </c>
      <c r="C1111" s="22" t="str">
        <f>INDEX('Plant data'!E:E,MATCH($A1111,'Plant data'!$A:$A,0))</f>
        <v>Binh Duong</v>
      </c>
      <c r="D1111" s="22" t="str">
        <f>INDEX('Plant data'!F:F,MATCH($A1111,'Plant data'!$A:$A,0))</f>
        <v>Vietnam</v>
      </c>
      <c r="E1111" s="22" t="s">
        <v>9987</v>
      </c>
      <c r="F1111" s="22" t="s">
        <v>8855</v>
      </c>
      <c r="G1111" s="24" t="s">
        <v>8808</v>
      </c>
      <c r="H1111" s="22" t="s">
        <v>29</v>
      </c>
      <c r="I1111" s="22" t="s">
        <v>30</v>
      </c>
      <c r="J1111" s="22" t="s">
        <v>30</v>
      </c>
      <c r="K1111" s="22">
        <v>2016</v>
      </c>
      <c r="L1111" s="22">
        <v>9</v>
      </c>
      <c r="M1111" s="22" t="s">
        <v>30</v>
      </c>
      <c r="N1111" s="22" t="s">
        <v>30</v>
      </c>
      <c r="O1111" s="22" t="s">
        <v>30</v>
      </c>
      <c r="P1111" s="22">
        <v>500</v>
      </c>
      <c r="Q1111" s="22" t="s">
        <v>30</v>
      </c>
      <c r="R1111" s="22" t="s">
        <v>2823</v>
      </c>
      <c r="S1111" s="14">
        <f t="shared" si="17"/>
        <v>2056</v>
      </c>
    </row>
    <row r="1112" spans="1:19" ht="14.5" hidden="1" x14ac:dyDescent="0.35">
      <c r="A1112" s="22" t="s">
        <v>8781</v>
      </c>
      <c r="B1112" s="22" t="str">
        <f>INDEX('Plant data'!D:D,MATCH($A1112,'Plant data'!$A:$A,0))</f>
        <v>Phu My Town</v>
      </c>
      <c r="C1112" s="22" t="str">
        <f>INDEX('Plant data'!E:E,MATCH($A1112,'Plant data'!$A:$A,0))</f>
        <v>Ba Ria Vung Tau</v>
      </c>
      <c r="D1112" s="22" t="str">
        <f>INDEX('Plant data'!F:F,MATCH($A1112,'Plant data'!$A:$A,0))</f>
        <v>Vietnam</v>
      </c>
      <c r="E1112" s="22" t="s">
        <v>9988</v>
      </c>
      <c r="F1112" s="22" t="s">
        <v>8855</v>
      </c>
      <c r="G1112" s="24" t="s">
        <v>8784</v>
      </c>
      <c r="H1112" s="22" t="s">
        <v>29</v>
      </c>
      <c r="I1112" s="22" t="s">
        <v>30</v>
      </c>
      <c r="J1112" s="22">
        <v>2012</v>
      </c>
      <c r="K1112" s="22">
        <v>2015</v>
      </c>
      <c r="L1112" s="22">
        <v>10</v>
      </c>
      <c r="M1112" s="22" t="s">
        <v>30</v>
      </c>
      <c r="N1112" s="22" t="s">
        <v>30</v>
      </c>
      <c r="O1112" s="22" t="s">
        <v>30</v>
      </c>
      <c r="P1112" s="22">
        <v>1000</v>
      </c>
      <c r="Q1112" s="22">
        <v>120</v>
      </c>
      <c r="R1112" s="22" t="s">
        <v>2823</v>
      </c>
      <c r="S1112" s="14">
        <f t="shared" si="17"/>
        <v>2055</v>
      </c>
    </row>
    <row r="1113" spans="1:19" ht="14.5" hidden="1" x14ac:dyDescent="0.35">
      <c r="A1113" s="22" t="s">
        <v>8829</v>
      </c>
      <c r="B1113" s="22" t="str">
        <f>INDEX('Plant data'!D:D,MATCH($A1113,'Plant data'!$A:$A,0))</f>
        <v>Phu My Town</v>
      </c>
      <c r="C1113" s="22" t="str">
        <f>INDEX('Plant data'!E:E,MATCH($A1113,'Plant data'!$A:$A,0))</f>
        <v>Ba Ria Vung Tau</v>
      </c>
      <c r="D1113" s="22" t="str">
        <f>INDEX('Plant data'!F:F,MATCH($A1113,'Plant data'!$A:$A,0))</f>
        <v>Vietnam</v>
      </c>
      <c r="E1113" s="22" t="s">
        <v>9989</v>
      </c>
      <c r="F1113" s="22" t="s">
        <v>8855</v>
      </c>
      <c r="G1113" s="24" t="s">
        <v>8832</v>
      </c>
      <c r="H1113" s="22" t="s">
        <v>29</v>
      </c>
      <c r="I1113" s="22" t="s">
        <v>30</v>
      </c>
      <c r="J1113" s="22" t="s">
        <v>30</v>
      </c>
      <c r="K1113" s="22">
        <v>2005</v>
      </c>
      <c r="L1113" s="22">
        <v>20</v>
      </c>
      <c r="M1113" s="22" t="s">
        <v>30</v>
      </c>
      <c r="N1113" s="22" t="s">
        <v>30</v>
      </c>
      <c r="O1113" s="22" t="s">
        <v>30</v>
      </c>
      <c r="P1113" s="22">
        <v>550</v>
      </c>
      <c r="Q1113" s="22">
        <v>85</v>
      </c>
      <c r="R1113" s="22" t="s">
        <v>2823</v>
      </c>
      <c r="S1113" s="14">
        <f t="shared" si="17"/>
        <v>2045</v>
      </c>
    </row>
    <row r="1114" spans="1:19" ht="14.5" hidden="1" x14ac:dyDescent="0.35">
      <c r="A1114" s="22" t="s">
        <v>8766</v>
      </c>
      <c r="B1114" s="22" t="str">
        <f>INDEX('Plant data'!D:D,MATCH($A1114,'Plant data'!$A:$A,0))</f>
        <v>Phu My Town</v>
      </c>
      <c r="C1114" s="22" t="str">
        <f>INDEX('Plant data'!E:E,MATCH($A1114,'Plant data'!$A:$A,0))</f>
        <v>Ba Ria Vung Tau</v>
      </c>
      <c r="D1114" s="22" t="str">
        <f>INDEX('Plant data'!F:F,MATCH($A1114,'Plant data'!$A:$A,0))</f>
        <v>Vietnam</v>
      </c>
      <c r="E1114" s="22" t="s">
        <v>9990</v>
      </c>
      <c r="F1114" s="22" t="s">
        <v>8855</v>
      </c>
      <c r="G1114" s="24" t="s">
        <v>8769</v>
      </c>
      <c r="H1114" s="22" t="s">
        <v>313</v>
      </c>
      <c r="I1114" s="22">
        <v>2018</v>
      </c>
      <c r="J1114" s="22" t="s">
        <v>30</v>
      </c>
      <c r="K1114" s="22" t="s">
        <v>30</v>
      </c>
      <c r="L1114" s="22" t="s">
        <v>30</v>
      </c>
      <c r="M1114" s="22" t="s">
        <v>30</v>
      </c>
      <c r="N1114" s="22" t="s">
        <v>30</v>
      </c>
      <c r="O1114" s="22" t="s">
        <v>30</v>
      </c>
      <c r="P1114" s="22">
        <v>800</v>
      </c>
      <c r="Q1114" s="22" t="s">
        <v>30</v>
      </c>
      <c r="R1114" s="22" t="s">
        <v>30</v>
      </c>
      <c r="S1114" s="14" t="str">
        <f t="shared" si="17"/>
        <v/>
      </c>
    </row>
    <row r="1115" spans="1:19" ht="14.5" hidden="1" x14ac:dyDescent="0.35">
      <c r="A1115" s="22" t="s">
        <v>8766</v>
      </c>
      <c r="B1115" s="22" t="str">
        <f>INDEX('Plant data'!D:D,MATCH($A1115,'Plant data'!$A:$A,0))</f>
        <v>Phu My Town</v>
      </c>
      <c r="C1115" s="22" t="str">
        <f>INDEX('Plant data'!E:E,MATCH($A1115,'Plant data'!$A:$A,0))</f>
        <v>Ba Ria Vung Tau</v>
      </c>
      <c r="D1115" s="22" t="str">
        <f>INDEX('Plant data'!F:F,MATCH($A1115,'Plant data'!$A:$A,0))</f>
        <v>Vietnam</v>
      </c>
      <c r="E1115" s="22" t="s">
        <v>9991</v>
      </c>
      <c r="F1115" s="22" t="s">
        <v>8871</v>
      </c>
      <c r="G1115" s="24" t="s">
        <v>8769</v>
      </c>
      <c r="H1115" s="22" t="s">
        <v>313</v>
      </c>
      <c r="I1115" s="22">
        <v>2018</v>
      </c>
      <c r="J1115" s="22" t="s">
        <v>30</v>
      </c>
      <c r="K1115" s="22" t="s">
        <v>30</v>
      </c>
      <c r="L1115" s="22" t="s">
        <v>30</v>
      </c>
      <c r="M1115" s="22" t="s">
        <v>30</v>
      </c>
      <c r="N1115" s="22" t="s">
        <v>30</v>
      </c>
      <c r="O1115" s="22" t="s">
        <v>30</v>
      </c>
      <c r="P1115" s="22">
        <v>500</v>
      </c>
      <c r="Q1115" s="22" t="s">
        <v>30</v>
      </c>
      <c r="R1115" s="22" t="s">
        <v>30</v>
      </c>
      <c r="S1115" s="14" t="str">
        <f t="shared" si="17"/>
        <v/>
      </c>
    </row>
    <row r="1116" spans="1:19" ht="14.5" hidden="1" x14ac:dyDescent="0.35">
      <c r="A1116" s="22" t="s">
        <v>8817</v>
      </c>
      <c r="B1116" s="22" t="str">
        <f>INDEX('Plant data'!D:D,MATCH($A1116,'Plant data'!$A:$A,0))</f>
        <v>Phu My Town</v>
      </c>
      <c r="C1116" s="22" t="str">
        <f>INDEX('Plant data'!E:E,MATCH($A1116,'Plant data'!$A:$A,0))</f>
        <v>Ba Ria Vung Tau</v>
      </c>
      <c r="D1116" s="22" t="str">
        <f>INDEX('Plant data'!F:F,MATCH($A1116,'Plant data'!$A:$A,0))</f>
        <v>Vietnam</v>
      </c>
      <c r="E1116" s="22" t="s">
        <v>9992</v>
      </c>
      <c r="F1116" s="22" t="s">
        <v>8855</v>
      </c>
      <c r="G1116" s="24" t="s">
        <v>8820</v>
      </c>
      <c r="H1116" s="22" t="s">
        <v>29</v>
      </c>
      <c r="I1116" s="27">
        <v>40842</v>
      </c>
      <c r="J1116" s="26">
        <v>41153</v>
      </c>
      <c r="K1116" s="22">
        <v>2015</v>
      </c>
      <c r="L1116" s="22">
        <v>10</v>
      </c>
      <c r="M1116" s="22" t="s">
        <v>30</v>
      </c>
      <c r="N1116" s="22" t="s">
        <v>30</v>
      </c>
      <c r="O1116" s="22" t="s">
        <v>30</v>
      </c>
      <c r="P1116" s="22">
        <v>500</v>
      </c>
      <c r="Q1116" s="22">
        <v>90</v>
      </c>
      <c r="R1116" s="22" t="s">
        <v>2823</v>
      </c>
      <c r="S1116" s="14">
        <f t="shared" si="17"/>
        <v>2055</v>
      </c>
    </row>
    <row r="1117" spans="1:19" ht="14.5" hidden="1" x14ac:dyDescent="0.35">
      <c r="A1117" s="22" t="s">
        <v>2522</v>
      </c>
      <c r="B1117" s="22" t="str">
        <f>INDEX('Plant data'!D:D,MATCH($A1117,'Plant data'!$A:$A,0))</f>
        <v>Thanh Pho City</v>
      </c>
      <c r="C1117" s="22" t="str">
        <f>INDEX('Plant data'!E:E,MATCH($A1117,'Plant data'!$A:$A,0))</f>
        <v>Thai Nguyen</v>
      </c>
      <c r="D1117" s="22" t="str">
        <f>INDEX('Plant data'!F:F,MATCH($A1117,'Plant data'!$A:$A,0))</f>
        <v>Vietnam</v>
      </c>
      <c r="E1117" s="22" t="s">
        <v>9993</v>
      </c>
      <c r="F1117" s="22" t="s">
        <v>8855</v>
      </c>
      <c r="G1117" s="24" t="s">
        <v>2524</v>
      </c>
      <c r="H1117" s="22" t="s">
        <v>29</v>
      </c>
      <c r="I1117" s="22" t="s">
        <v>30</v>
      </c>
      <c r="J1117" s="22" t="s">
        <v>30</v>
      </c>
      <c r="K1117" s="22">
        <v>2005</v>
      </c>
      <c r="L1117" s="22">
        <v>20</v>
      </c>
      <c r="M1117" s="22" t="s">
        <v>30</v>
      </c>
      <c r="N1117" s="22" t="s">
        <v>30</v>
      </c>
      <c r="O1117" s="22" t="s">
        <v>30</v>
      </c>
      <c r="P1117" s="22">
        <v>300</v>
      </c>
      <c r="Q1117" s="22">
        <v>30</v>
      </c>
      <c r="R1117" s="22" t="s">
        <v>2823</v>
      </c>
      <c r="S1117" s="14">
        <f t="shared" si="17"/>
        <v>2045</v>
      </c>
    </row>
    <row r="1118" spans="1:19" ht="14.5" hidden="1" x14ac:dyDescent="0.35">
      <c r="A1118" s="22" t="s">
        <v>8772</v>
      </c>
      <c r="B1118" s="22" t="str">
        <f>INDEX('Plant data'!D:D,MATCH($A1118,'Plant data'!$A:$A,0))</f>
        <v>Hoai Nhon town</v>
      </c>
      <c r="C1118" s="22" t="str">
        <f>INDEX('Plant data'!E:E,MATCH($A1118,'Plant data'!$A:$A,0))</f>
        <v>Binh Dinh</v>
      </c>
      <c r="D1118" s="22" t="str">
        <f>INDEX('Plant data'!F:F,MATCH($A1118,'Plant data'!$A:$A,0))</f>
        <v>Vietnam</v>
      </c>
      <c r="E1118" s="22" t="s">
        <v>9994</v>
      </c>
      <c r="F1118" s="22" t="s">
        <v>8855</v>
      </c>
      <c r="G1118" s="24" t="s">
        <v>8775</v>
      </c>
      <c r="H1118" s="22" t="s">
        <v>313</v>
      </c>
      <c r="I1118" s="28">
        <v>44866</v>
      </c>
      <c r="J1118" s="22" t="s">
        <v>30</v>
      </c>
      <c r="K1118" s="22" t="s">
        <v>30</v>
      </c>
      <c r="L1118" s="22" t="s">
        <v>30</v>
      </c>
      <c r="M1118" s="22" t="s">
        <v>30</v>
      </c>
      <c r="N1118" s="22" t="s">
        <v>30</v>
      </c>
      <c r="O1118" s="22" t="s">
        <v>30</v>
      </c>
      <c r="P1118" s="22">
        <v>1800</v>
      </c>
      <c r="Q1118" s="22" t="s">
        <v>30</v>
      </c>
      <c r="R1118" s="22" t="s">
        <v>30</v>
      </c>
      <c r="S1118" s="14" t="str">
        <f t="shared" si="17"/>
        <v/>
      </c>
    </row>
    <row r="1119" spans="1:19" ht="14.5" hidden="1" x14ac:dyDescent="0.35">
      <c r="A1119" s="22" t="s">
        <v>8772</v>
      </c>
      <c r="B1119" s="22" t="str">
        <f>INDEX('Plant data'!D:D,MATCH($A1119,'Plant data'!$A:$A,0))</f>
        <v>Hoai Nhon town</v>
      </c>
      <c r="C1119" s="22" t="str">
        <f>INDEX('Plant data'!E:E,MATCH($A1119,'Plant data'!$A:$A,0))</f>
        <v>Binh Dinh</v>
      </c>
      <c r="D1119" s="22" t="str">
        <f>INDEX('Plant data'!F:F,MATCH($A1119,'Plant data'!$A:$A,0))</f>
        <v>Vietnam</v>
      </c>
      <c r="E1119" s="22" t="s">
        <v>9995</v>
      </c>
      <c r="F1119" s="22" t="s">
        <v>8871</v>
      </c>
      <c r="G1119" s="24" t="s">
        <v>8775</v>
      </c>
      <c r="H1119" s="22" t="s">
        <v>313</v>
      </c>
      <c r="I1119" s="28">
        <v>44866</v>
      </c>
      <c r="J1119" s="22" t="s">
        <v>30</v>
      </c>
      <c r="K1119" s="22" t="s">
        <v>30</v>
      </c>
      <c r="L1119" s="22" t="s">
        <v>30</v>
      </c>
      <c r="M1119" s="22" t="s">
        <v>30</v>
      </c>
      <c r="N1119" s="22" t="s">
        <v>30</v>
      </c>
      <c r="O1119" s="22" t="s">
        <v>30</v>
      </c>
      <c r="P1119" s="22">
        <v>1800</v>
      </c>
      <c r="Q1119" s="22" t="s">
        <v>30</v>
      </c>
      <c r="R1119" s="22" t="s">
        <v>30</v>
      </c>
      <c r="S1119" s="14" t="str">
        <f t="shared" si="17"/>
        <v/>
      </c>
    </row>
    <row r="1120" spans="1:19" ht="14.5" hidden="1" x14ac:dyDescent="0.35">
      <c r="A1120" s="22" t="s">
        <v>8772</v>
      </c>
      <c r="B1120" s="22" t="str">
        <f>INDEX('Plant data'!D:D,MATCH($A1120,'Plant data'!$A:$A,0))</f>
        <v>Hoai Nhon town</v>
      </c>
      <c r="C1120" s="22" t="str">
        <f>INDEX('Plant data'!E:E,MATCH($A1120,'Plant data'!$A:$A,0))</f>
        <v>Binh Dinh</v>
      </c>
      <c r="D1120" s="22" t="str">
        <f>INDEX('Plant data'!F:F,MATCH($A1120,'Plant data'!$A:$A,0))</f>
        <v>Vietnam</v>
      </c>
      <c r="E1120" s="22" t="s">
        <v>9996</v>
      </c>
      <c r="F1120" s="22" t="s">
        <v>8941</v>
      </c>
      <c r="G1120" s="24" t="s">
        <v>8775</v>
      </c>
      <c r="H1120" s="22" t="s">
        <v>313</v>
      </c>
      <c r="I1120" s="28">
        <v>44866</v>
      </c>
      <c r="J1120" s="22" t="s">
        <v>30</v>
      </c>
      <c r="K1120" s="22" t="s">
        <v>30</v>
      </c>
      <c r="L1120" s="22" t="s">
        <v>30</v>
      </c>
      <c r="M1120" s="22" t="s">
        <v>30</v>
      </c>
      <c r="N1120" s="22" t="s">
        <v>30</v>
      </c>
      <c r="O1120" s="22" t="s">
        <v>30</v>
      </c>
      <c r="P1120" s="22">
        <v>1800</v>
      </c>
      <c r="Q1120" s="22" t="s">
        <v>30</v>
      </c>
      <c r="R1120" s="22" t="s">
        <v>30</v>
      </c>
      <c r="S1120" s="14" t="str">
        <f t="shared" si="17"/>
        <v/>
      </c>
    </row>
    <row r="1121" spans="1:19" ht="14.5" hidden="1" x14ac:dyDescent="0.35">
      <c r="A1121" s="22" t="s">
        <v>2527</v>
      </c>
      <c r="B1121" s="22" t="str">
        <f>INDEX('Plant data'!D:D,MATCH($A1121,'Plant data'!$A:$A,0))</f>
        <v>Newcastle</v>
      </c>
      <c r="C1121" s="22" t="str">
        <f>INDEX('Plant data'!E:E,MATCH($A1121,'Plant data'!$A:$A,0))</f>
        <v>Kwazulu Natal</v>
      </c>
      <c r="D1121" s="22" t="str">
        <f>INDEX('Plant data'!F:F,MATCH($A1121,'Plant data'!$A:$A,0))</f>
        <v>South Africa</v>
      </c>
      <c r="E1121" s="22" t="s">
        <v>9997</v>
      </c>
      <c r="F1121" s="22" t="s">
        <v>8855</v>
      </c>
      <c r="G1121" s="24" t="s">
        <v>2530</v>
      </c>
      <c r="H1121" s="22" t="s">
        <v>313</v>
      </c>
      <c r="I1121" s="22">
        <v>2021</v>
      </c>
      <c r="J1121" s="22" t="s">
        <v>30</v>
      </c>
      <c r="K1121" s="22">
        <v>2034</v>
      </c>
      <c r="L1121" s="22"/>
      <c r="M1121" s="22" t="s">
        <v>30</v>
      </c>
      <c r="N1121" s="22" t="s">
        <v>30</v>
      </c>
      <c r="O1121" s="22" t="s">
        <v>30</v>
      </c>
      <c r="P1121" s="22">
        <v>1900</v>
      </c>
      <c r="Q1121" s="22" t="s">
        <v>30</v>
      </c>
      <c r="R1121" s="22" t="s">
        <v>2823</v>
      </c>
      <c r="S1121" s="14">
        <f t="shared" si="17"/>
        <v>2074</v>
      </c>
    </row>
    <row r="1122" spans="1:19" ht="14.5" hidden="1" x14ac:dyDescent="0.35">
      <c r="A1122" s="22" t="s">
        <v>2531</v>
      </c>
      <c r="B1122" s="22" t="str">
        <f>INDEX('Plant data'!D:D,MATCH($A1122,'Plant data'!$A:$A,0))</f>
        <v>Vanderbijlpark</v>
      </c>
      <c r="C1122" s="22" t="str">
        <f>INDEX('Plant data'!E:E,MATCH($A1122,'Plant data'!$A:$A,0))</f>
        <v>Gauteng</v>
      </c>
      <c r="D1122" s="22" t="str">
        <f>INDEX('Plant data'!F:F,MATCH($A1122,'Plant data'!$A:$A,0))</f>
        <v>South Africa</v>
      </c>
      <c r="E1122" s="22" t="s">
        <v>9998</v>
      </c>
      <c r="F1122" s="22" t="s">
        <v>8855</v>
      </c>
      <c r="G1122" s="24" t="s">
        <v>2533</v>
      </c>
      <c r="H1122" s="22" t="s">
        <v>313</v>
      </c>
      <c r="I1122" s="22">
        <v>2023</v>
      </c>
      <c r="J1122" s="22" t="s">
        <v>30</v>
      </c>
      <c r="K1122" s="22">
        <v>2027</v>
      </c>
      <c r="L1122" s="22"/>
      <c r="M1122" s="22" t="s">
        <v>30</v>
      </c>
      <c r="N1122" s="22" t="s">
        <v>30</v>
      </c>
      <c r="O1122" s="22" t="s">
        <v>30</v>
      </c>
      <c r="P1122" s="22">
        <v>1700</v>
      </c>
      <c r="Q1122" s="22" t="s">
        <v>30</v>
      </c>
      <c r="R1122" s="22" t="s">
        <v>2823</v>
      </c>
      <c r="S1122" s="14">
        <f t="shared" si="17"/>
        <v>2067</v>
      </c>
    </row>
    <row r="1123" spans="1:19" ht="14.5" hidden="1" x14ac:dyDescent="0.35">
      <c r="A1123" s="22" t="s">
        <v>8022</v>
      </c>
      <c r="B1123" s="22" t="str">
        <f>INDEX('Plant data'!D:D,MATCH($A1123,'Plant data'!$A:$A,0))</f>
        <v>Middelburg</v>
      </c>
      <c r="C1123" s="22" t="str">
        <f>INDEX('Plant data'!E:E,MATCH($A1123,'Plant data'!$A:$A,0))</f>
        <v>Mpumalanga</v>
      </c>
      <c r="D1123" s="22" t="str">
        <f>INDEX('Plant data'!F:F,MATCH($A1123,'Plant data'!$A:$A,0))</f>
        <v>South Africa</v>
      </c>
      <c r="E1123" s="22" t="s">
        <v>9999</v>
      </c>
      <c r="F1123" s="22" t="s">
        <v>8855</v>
      </c>
      <c r="G1123" s="24" t="s">
        <v>8025</v>
      </c>
      <c r="H1123" s="22" t="s">
        <v>29</v>
      </c>
      <c r="I1123" s="22" t="s">
        <v>30</v>
      </c>
      <c r="J1123" s="22" t="s">
        <v>30</v>
      </c>
      <c r="K1123" s="22" t="s">
        <v>30</v>
      </c>
      <c r="L1123" s="22" t="s">
        <v>30</v>
      </c>
      <c r="M1123" s="22" t="s">
        <v>30</v>
      </c>
      <c r="N1123" s="22" t="s">
        <v>30</v>
      </c>
      <c r="O1123" s="22" t="s">
        <v>30</v>
      </c>
      <c r="P1123" s="22">
        <v>850</v>
      </c>
      <c r="Q1123" s="22">
        <v>100</v>
      </c>
      <c r="R1123" s="22" t="s">
        <v>2823</v>
      </c>
      <c r="S1123" s="14" t="str">
        <f t="shared" si="17"/>
        <v/>
      </c>
    </row>
    <row r="1124" spans="1:19" ht="14.5" hidden="1" x14ac:dyDescent="0.35">
      <c r="A1124" s="22" t="s">
        <v>3511</v>
      </c>
      <c r="B1124" s="22" t="str">
        <f>INDEX('Plant data'!D:D,MATCH($A1124,'Plant data'!$A:$A,0))</f>
        <v>Saldanha</v>
      </c>
      <c r="C1124" s="22" t="str">
        <f>INDEX('Plant data'!E:E,MATCH($A1124,'Plant data'!$A:$A,0))</f>
        <v>Western Cape</v>
      </c>
      <c r="D1124" s="22" t="str">
        <f>INDEX('Plant data'!F:F,MATCH($A1124,'Plant data'!$A:$A,0))</f>
        <v>South Africa</v>
      </c>
      <c r="E1124" s="22" t="s">
        <v>10000</v>
      </c>
      <c r="F1124" s="22" t="s">
        <v>8855</v>
      </c>
      <c r="G1124" s="24" t="s">
        <v>3513</v>
      </c>
      <c r="H1124" s="22" t="s">
        <v>53</v>
      </c>
      <c r="I1124" s="22" t="s">
        <v>30</v>
      </c>
      <c r="J1124" s="22" t="s">
        <v>30</v>
      </c>
      <c r="K1124" s="22" t="s">
        <v>30</v>
      </c>
      <c r="L1124" s="22" t="s">
        <v>30</v>
      </c>
      <c r="M1124" s="26">
        <v>43709</v>
      </c>
      <c r="N1124" s="22">
        <v>2020</v>
      </c>
      <c r="O1124" s="22" t="s">
        <v>30</v>
      </c>
      <c r="P1124" s="22">
        <v>1318</v>
      </c>
      <c r="Q1124" s="22" t="s">
        <v>30</v>
      </c>
      <c r="R1124" s="22" t="s">
        <v>2823</v>
      </c>
      <c r="S1124" s="14" t="str">
        <f t="shared" si="17"/>
        <v/>
      </c>
    </row>
    <row r="1125" spans="1:19" ht="14.5" hidden="1" x14ac:dyDescent="0.35">
      <c r="A1125" s="22" t="s">
        <v>2535</v>
      </c>
      <c r="B1125" s="22" t="str">
        <f>INDEX('Plant data'!D:D,MATCH($A1125,'Plant data'!$A:$A,0))</f>
        <v>Chivhu</v>
      </c>
      <c r="C1125" s="22" t="str">
        <f>INDEX('Plant data'!E:E,MATCH($A1125,'Plant data'!$A:$A,0))</f>
        <v>Mashonaland</v>
      </c>
      <c r="D1125" s="22" t="str">
        <f>INDEX('Plant data'!F:F,MATCH($A1125,'Plant data'!$A:$A,0))</f>
        <v>Zimbabwe</v>
      </c>
      <c r="E1125" s="22" t="s">
        <v>10001</v>
      </c>
      <c r="F1125" s="22" t="s">
        <v>8855</v>
      </c>
      <c r="G1125" s="24" t="s">
        <v>2537</v>
      </c>
      <c r="H1125" s="22" t="s">
        <v>29</v>
      </c>
      <c r="I1125" s="22" t="s">
        <v>30</v>
      </c>
      <c r="J1125" s="22" t="s">
        <v>30</v>
      </c>
      <c r="K1125" s="22">
        <v>2022</v>
      </c>
      <c r="L1125" s="22">
        <v>3</v>
      </c>
      <c r="M1125" s="22" t="s">
        <v>30</v>
      </c>
      <c r="N1125" s="22" t="s">
        <v>30</v>
      </c>
      <c r="O1125" s="22" t="s">
        <v>30</v>
      </c>
      <c r="P1125" s="22">
        <v>600</v>
      </c>
      <c r="Q1125" s="22" t="s">
        <v>30</v>
      </c>
      <c r="R1125" s="22" t="s">
        <v>30</v>
      </c>
      <c r="S1125" s="14">
        <f t="shared" si="17"/>
        <v>2062</v>
      </c>
    </row>
    <row r="1126" spans="1:19" ht="14.5" hidden="1" x14ac:dyDescent="0.35">
      <c r="A1126" s="22" t="s">
        <v>2535</v>
      </c>
      <c r="B1126" s="22" t="str">
        <f>INDEX('Plant data'!D:D,MATCH($A1126,'Plant data'!$A:$A,0))</f>
        <v>Chivhu</v>
      </c>
      <c r="C1126" s="22" t="str">
        <f>INDEX('Plant data'!E:E,MATCH($A1126,'Plant data'!$A:$A,0))</f>
        <v>Mashonaland</v>
      </c>
      <c r="D1126" s="22" t="str">
        <f>INDEX('Plant data'!F:F,MATCH($A1126,'Plant data'!$A:$A,0))</f>
        <v>Zimbabwe</v>
      </c>
      <c r="E1126" s="22" t="s">
        <v>10002</v>
      </c>
      <c r="F1126" s="22" t="s">
        <v>8871</v>
      </c>
      <c r="G1126" s="24" t="s">
        <v>2537</v>
      </c>
      <c r="H1126" s="22" t="s">
        <v>313</v>
      </c>
      <c r="I1126" s="22">
        <v>2022</v>
      </c>
      <c r="J1126" s="22" t="s">
        <v>30</v>
      </c>
      <c r="K1126" s="22" t="s">
        <v>30</v>
      </c>
      <c r="L1126" s="22" t="s">
        <v>30</v>
      </c>
      <c r="M1126" s="22" t="s">
        <v>30</v>
      </c>
      <c r="N1126" s="22" t="s">
        <v>30</v>
      </c>
      <c r="O1126" s="22" t="s">
        <v>30</v>
      </c>
      <c r="P1126" s="22">
        <v>1200</v>
      </c>
      <c r="Q1126" s="22" t="s">
        <v>30</v>
      </c>
      <c r="R1126" s="22" t="s">
        <v>30</v>
      </c>
      <c r="S1126" s="14" t="str">
        <f t="shared" si="17"/>
        <v/>
      </c>
    </row>
    <row r="1127" spans="1:19" ht="14.5" hidden="1" x14ac:dyDescent="0.35">
      <c r="A1127" s="22" t="s">
        <v>8089</v>
      </c>
      <c r="B1127" s="22" t="str">
        <f>INDEX('Plant data'!D:D,MATCH($A1127,'Plant data'!$A:$A,0))</f>
        <v>Dangjin</v>
      </c>
      <c r="C1127" s="22" t="str">
        <f>INDEX('Plant data'!E:E,MATCH($A1127,'Plant data'!$A:$A,0))</f>
        <v>South Chungcheong</v>
      </c>
      <c r="D1127" s="22" t="str">
        <f>INDEX('Plant data'!F:F,MATCH($A1127,'Plant data'!$A:$A,0))</f>
        <v>South Korea</v>
      </c>
      <c r="E1127" s="22" t="s">
        <v>10003</v>
      </c>
      <c r="F1127" s="22" t="s">
        <v>8855</v>
      </c>
      <c r="G1127" s="24" t="s">
        <v>8091</v>
      </c>
      <c r="H1127" s="22" t="s">
        <v>313</v>
      </c>
      <c r="I1127" s="26">
        <v>44197</v>
      </c>
      <c r="J1127" s="22" t="s">
        <v>30</v>
      </c>
      <c r="K1127" s="22">
        <v>2027</v>
      </c>
      <c r="L1127" s="22"/>
      <c r="M1127" s="22" t="s">
        <v>30</v>
      </c>
      <c r="N1127" s="22" t="s">
        <v>30</v>
      </c>
      <c r="O1127" s="22" t="s">
        <v>30</v>
      </c>
      <c r="P1127" s="22">
        <v>1000</v>
      </c>
      <c r="Q1127" s="22">
        <v>115</v>
      </c>
      <c r="R1127" s="22" t="s">
        <v>2823</v>
      </c>
      <c r="S1127" s="14">
        <f t="shared" si="17"/>
        <v>2067</v>
      </c>
    </row>
    <row r="1128" spans="1:19" ht="14.5" hidden="1" x14ac:dyDescent="0.35">
      <c r="A1128" s="22" t="s">
        <v>3520</v>
      </c>
      <c r="B1128" s="22" t="str">
        <f>INDEX('Plant data'!D:D,MATCH($A1128,'Plant data'!$A:$A,0))</f>
        <v>Map Ta Phut</v>
      </c>
      <c r="C1128" s="22" t="str">
        <f>INDEX('Plant data'!E:E,MATCH($A1128,'Plant data'!$A:$A,0))</f>
        <v>Rayong</v>
      </c>
      <c r="D1128" s="22" t="str">
        <f>INDEX('Plant data'!F:F,MATCH($A1128,'Plant data'!$A:$A,0))</f>
        <v>Thailand</v>
      </c>
      <c r="E1128" s="22" t="s">
        <v>10004</v>
      </c>
      <c r="F1128" s="22" t="s">
        <v>8855</v>
      </c>
      <c r="G1128" s="24" t="s">
        <v>3522</v>
      </c>
      <c r="H1128" s="22" t="s">
        <v>313</v>
      </c>
      <c r="I1128" s="22" t="s">
        <v>30</v>
      </c>
      <c r="J1128" s="22">
        <v>2026</v>
      </c>
      <c r="K1128" s="22">
        <v>2028</v>
      </c>
      <c r="L1128" s="22"/>
      <c r="M1128" s="22" t="s">
        <v>30</v>
      </c>
      <c r="N1128" s="22" t="s">
        <v>30</v>
      </c>
      <c r="O1128" s="22" t="s">
        <v>30</v>
      </c>
      <c r="P1128" s="22">
        <v>2500</v>
      </c>
      <c r="Q1128" s="22" t="s">
        <v>30</v>
      </c>
      <c r="R1128" s="22" t="s">
        <v>31</v>
      </c>
      <c r="S1128" s="14">
        <f t="shared" si="17"/>
        <v>2068</v>
      </c>
    </row>
    <row r="1129" spans="1:19" ht="14.5" hidden="1" x14ac:dyDescent="0.35">
      <c r="A1129" s="22" t="s">
        <v>3523</v>
      </c>
      <c r="B1129" s="22" t="str">
        <f>INDEX('Plant data'!D:D,MATCH($A1129,'Plant data'!$A:$A,0))</f>
        <v>Nghia Hung</v>
      </c>
      <c r="C1129" s="22" t="str">
        <f>INDEX('Plant data'!E:E,MATCH($A1129,'Plant data'!$A:$A,0))</f>
        <v>Nam Dinh</v>
      </c>
      <c r="D1129" s="22" t="str">
        <f>INDEX('Plant data'!F:F,MATCH($A1129,'Plant data'!$A:$A,0))</f>
        <v>Vietnam</v>
      </c>
      <c r="E1129" s="22" t="s">
        <v>10005</v>
      </c>
      <c r="F1129" s="22" t="s">
        <v>8855</v>
      </c>
      <c r="G1129" s="24" t="s">
        <v>3525</v>
      </c>
      <c r="H1129" s="22" t="s">
        <v>224</v>
      </c>
      <c r="I1129" s="22">
        <v>2021</v>
      </c>
      <c r="J1129" s="26">
        <v>45809</v>
      </c>
      <c r="K1129" s="22">
        <v>2028</v>
      </c>
      <c r="L1129" s="22"/>
      <c r="M1129" s="22" t="s">
        <v>30</v>
      </c>
      <c r="N1129" s="22" t="s">
        <v>30</v>
      </c>
      <c r="O1129" s="22" t="s">
        <v>30</v>
      </c>
      <c r="P1129" s="22">
        <v>2000</v>
      </c>
      <c r="Q1129" s="22" t="s">
        <v>30</v>
      </c>
      <c r="R1129" s="22" t="s">
        <v>2823</v>
      </c>
      <c r="S1129" s="14">
        <f t="shared" si="17"/>
        <v>2068</v>
      </c>
    </row>
    <row r="1130" spans="1:19" ht="14.5" hidden="1" x14ac:dyDescent="0.35">
      <c r="A1130" s="22" t="s">
        <v>3526</v>
      </c>
      <c r="B1130" s="22" t="str">
        <f>INDEX('Plant data'!D:D,MATCH($A1130,'Plant data'!$A:$A,0))</f>
        <v>Nam Dinh</v>
      </c>
      <c r="C1130" s="22" t="str">
        <f>INDEX('Plant data'!E:E,MATCH($A1130,'Plant data'!$A:$A,0))</f>
        <v>Nam Dinh</v>
      </c>
      <c r="D1130" s="22" t="str">
        <f>INDEX('Plant data'!F:F,MATCH($A1130,'Plant data'!$A:$A,0))</f>
        <v>Vietnam</v>
      </c>
      <c r="E1130" s="22" t="s">
        <v>10006</v>
      </c>
      <c r="F1130" s="22" t="s">
        <v>8855</v>
      </c>
      <c r="G1130" s="24" t="s">
        <v>3528</v>
      </c>
      <c r="H1130" s="22" t="s">
        <v>313</v>
      </c>
      <c r="I1130" s="22">
        <v>2021</v>
      </c>
      <c r="J1130" s="22" t="s">
        <v>30</v>
      </c>
      <c r="K1130" s="22">
        <v>2028</v>
      </c>
      <c r="L1130" s="22"/>
      <c r="M1130" s="22" t="s">
        <v>30</v>
      </c>
      <c r="N1130" s="22" t="s">
        <v>30</v>
      </c>
      <c r="O1130" s="22" t="s">
        <v>30</v>
      </c>
      <c r="P1130" s="22">
        <v>2500</v>
      </c>
      <c r="Q1130" s="22" t="s">
        <v>30</v>
      </c>
      <c r="R1130" s="22" t="s">
        <v>2823</v>
      </c>
      <c r="S1130" s="14">
        <f t="shared" si="17"/>
        <v>2068</v>
      </c>
    </row>
    <row r="1131" spans="1:19" ht="14.5" hidden="1" x14ac:dyDescent="0.35">
      <c r="A1131" s="22" t="s">
        <v>3526</v>
      </c>
      <c r="B1131" s="22" t="str">
        <f>INDEX('Plant data'!D:D,MATCH($A1131,'Plant data'!$A:$A,0))</f>
        <v>Nam Dinh</v>
      </c>
      <c r="C1131" s="22" t="str">
        <f>INDEX('Plant data'!E:E,MATCH($A1131,'Plant data'!$A:$A,0))</f>
        <v>Nam Dinh</v>
      </c>
      <c r="D1131" s="22" t="str">
        <f>INDEX('Plant data'!F:F,MATCH($A1131,'Plant data'!$A:$A,0))</f>
        <v>Vietnam</v>
      </c>
      <c r="E1131" s="22" t="s">
        <v>10007</v>
      </c>
      <c r="F1131" s="22" t="s">
        <v>8871</v>
      </c>
      <c r="G1131" s="24" t="s">
        <v>3528</v>
      </c>
      <c r="H1131" s="22" t="s">
        <v>313</v>
      </c>
      <c r="I1131" s="22">
        <v>2021</v>
      </c>
      <c r="J1131" s="22" t="s">
        <v>30</v>
      </c>
      <c r="K1131" s="22">
        <v>2029</v>
      </c>
      <c r="L1131" s="22"/>
      <c r="M1131" s="22" t="s">
        <v>30</v>
      </c>
      <c r="N1131" s="22" t="s">
        <v>30</v>
      </c>
      <c r="O1131" s="22" t="s">
        <v>30</v>
      </c>
      <c r="P1131" s="22">
        <v>2500</v>
      </c>
      <c r="Q1131" s="22" t="s">
        <v>30</v>
      </c>
      <c r="R1131" s="22" t="s">
        <v>2823</v>
      </c>
      <c r="S1131" s="14">
        <f t="shared" si="17"/>
        <v>2069</v>
      </c>
    </row>
    <row r="1132" spans="1:19" ht="14.5" hidden="1" x14ac:dyDescent="0.35">
      <c r="A1132" s="22" t="s">
        <v>3526</v>
      </c>
      <c r="B1132" s="22" t="str">
        <f>INDEX('Plant data'!D:D,MATCH($A1132,'Plant data'!$A:$A,0))</f>
        <v>Nam Dinh</v>
      </c>
      <c r="C1132" s="22" t="str">
        <f>INDEX('Plant data'!E:E,MATCH($A1132,'Plant data'!$A:$A,0))</f>
        <v>Nam Dinh</v>
      </c>
      <c r="D1132" s="22" t="str">
        <f>INDEX('Plant data'!F:F,MATCH($A1132,'Plant data'!$A:$A,0))</f>
        <v>Vietnam</v>
      </c>
      <c r="E1132" s="22" t="s">
        <v>10008</v>
      </c>
      <c r="F1132" s="22" t="s">
        <v>8941</v>
      </c>
      <c r="G1132" s="24" t="s">
        <v>3528</v>
      </c>
      <c r="H1132" s="22" t="s">
        <v>313</v>
      </c>
      <c r="I1132" s="22">
        <v>2021</v>
      </c>
      <c r="J1132" s="22" t="s">
        <v>30</v>
      </c>
      <c r="K1132" s="22">
        <v>2030</v>
      </c>
      <c r="L1132" s="22"/>
      <c r="M1132" s="22" t="s">
        <v>30</v>
      </c>
      <c r="N1132" s="22" t="s">
        <v>30</v>
      </c>
      <c r="O1132" s="22" t="s">
        <v>30</v>
      </c>
      <c r="P1132" s="22">
        <v>2500</v>
      </c>
      <c r="Q1132" s="22" t="s">
        <v>30</v>
      </c>
      <c r="R1132" s="22" t="s">
        <v>2823</v>
      </c>
      <c r="S1132" s="14">
        <f t="shared" si="17"/>
        <v>2070</v>
      </c>
    </row>
    <row r="1133" spans="1:19" ht="14.5" hidden="1" x14ac:dyDescent="0.35">
      <c r="A1133" s="22" t="s">
        <v>6881</v>
      </c>
      <c r="B1133" s="22" t="str">
        <f>INDEX('Plant data'!D:D,MATCH($A1133,'Plant data'!$A:$A,0))</f>
        <v>Kadapa</v>
      </c>
      <c r="C1133" s="22" t="str">
        <f>INDEX('Plant data'!E:E,MATCH($A1133,'Plant data'!$A:$A,0))</f>
        <v>Andhra Pradesh</v>
      </c>
      <c r="D1133" s="22" t="str">
        <f>INDEX('Plant data'!F:F,MATCH($A1133,'Plant data'!$A:$A,0))</f>
        <v>India</v>
      </c>
      <c r="E1133" s="22" t="s">
        <v>10009</v>
      </c>
      <c r="F1133" s="22" t="s">
        <v>8855</v>
      </c>
      <c r="G1133" s="24" t="s">
        <v>6883</v>
      </c>
      <c r="H1133" s="22" t="s">
        <v>224</v>
      </c>
      <c r="I1133" s="27">
        <v>45050</v>
      </c>
      <c r="J1133" s="22">
        <v>2025</v>
      </c>
      <c r="K1133" s="22">
        <v>2027</v>
      </c>
      <c r="L1133" s="22"/>
      <c r="M1133" s="22" t="s">
        <v>30</v>
      </c>
      <c r="N1133" s="22" t="s">
        <v>30</v>
      </c>
      <c r="O1133" s="22" t="s">
        <v>30</v>
      </c>
      <c r="P1133" s="22">
        <v>3000</v>
      </c>
      <c r="Q1133" s="22" t="s">
        <v>30</v>
      </c>
      <c r="R1133" s="22" t="s">
        <v>2823</v>
      </c>
      <c r="S1133" s="14">
        <f t="shared" si="17"/>
        <v>2067</v>
      </c>
    </row>
    <row r="1134" spans="1:19" ht="14.5" hidden="1" x14ac:dyDescent="0.35">
      <c r="A1134" s="22" t="s">
        <v>3535</v>
      </c>
      <c r="B1134" s="22" t="str">
        <f>INDEX('Plant data'!D:D,MATCH($A1134,'Plant data'!$A:$A,0))</f>
        <v>Ras Al-Khair</v>
      </c>
      <c r="C1134" s="22" t="str">
        <f>INDEX('Plant data'!E:E,MATCH($A1134,'Plant data'!$A:$A,0))</f>
        <v>Eastern Province</v>
      </c>
      <c r="D1134" s="22" t="str">
        <f>INDEX('Plant data'!F:F,MATCH($A1134,'Plant data'!$A:$A,0))</f>
        <v>Saudi Arabia</v>
      </c>
      <c r="E1134" s="22" t="s">
        <v>10010</v>
      </c>
      <c r="F1134" s="22" t="s">
        <v>8855</v>
      </c>
      <c r="G1134" s="24" t="s">
        <v>3537</v>
      </c>
      <c r="H1134" s="22" t="s">
        <v>313</v>
      </c>
      <c r="I1134" s="22" t="s">
        <v>30</v>
      </c>
      <c r="J1134" s="22" t="s">
        <v>30</v>
      </c>
      <c r="K1134" s="22" t="s">
        <v>30</v>
      </c>
      <c r="L1134" s="22" t="s">
        <v>30</v>
      </c>
      <c r="M1134" s="22" t="s">
        <v>30</v>
      </c>
      <c r="N1134" s="22" t="s">
        <v>30</v>
      </c>
      <c r="O1134" s="22" t="s">
        <v>30</v>
      </c>
      <c r="P1134" s="22">
        <v>1500</v>
      </c>
      <c r="Q1134" s="22" t="s">
        <v>30</v>
      </c>
      <c r="R1134" s="22" t="s">
        <v>31</v>
      </c>
      <c r="S1134" s="14" t="str">
        <f t="shared" si="17"/>
        <v/>
      </c>
    </row>
    <row r="1135" spans="1:19" ht="14.5" hidden="1" x14ac:dyDescent="0.35">
      <c r="A1135" s="22" t="s">
        <v>5562</v>
      </c>
      <c r="B1135" s="22" t="str">
        <f>INDEX('Plant data'!D:D,MATCH($A1135,'Plant data'!$A:$A,0))</f>
        <v>Chizhou</v>
      </c>
      <c r="C1135" s="22" t="str">
        <f>INDEX('Plant data'!E:E,MATCH($A1135,'Plant data'!$A:$A,0))</f>
        <v>Anhui</v>
      </c>
      <c r="D1135" s="22" t="str">
        <f>INDEX('Plant data'!F:F,MATCH($A1135,'Plant data'!$A:$A,0))</f>
        <v>China</v>
      </c>
      <c r="E1135" s="22" t="s">
        <v>10011</v>
      </c>
      <c r="F1135" s="22" t="s">
        <v>8855</v>
      </c>
      <c r="G1135" s="24" t="s">
        <v>5565</v>
      </c>
      <c r="H1135" s="22" t="s">
        <v>29</v>
      </c>
      <c r="I1135" s="27">
        <v>44944</v>
      </c>
      <c r="J1135" s="22">
        <v>2023</v>
      </c>
      <c r="K1135" s="22">
        <v>2024</v>
      </c>
      <c r="L1135" s="22">
        <v>1</v>
      </c>
      <c r="M1135" s="22" t="s">
        <v>30</v>
      </c>
      <c r="N1135" s="22" t="s">
        <v>30</v>
      </c>
      <c r="O1135" s="22" t="s">
        <v>30</v>
      </c>
      <c r="P1135" s="22">
        <v>1000</v>
      </c>
      <c r="Q1135" s="22">
        <v>130</v>
      </c>
      <c r="R1135" s="22" t="s">
        <v>2823</v>
      </c>
      <c r="S1135" s="14">
        <f t="shared" si="17"/>
        <v>2064</v>
      </c>
    </row>
    <row r="1136" spans="1:19" ht="14.5" hidden="1" x14ac:dyDescent="0.35">
      <c r="A1136" s="22" t="s">
        <v>5562</v>
      </c>
      <c r="B1136" s="22" t="str">
        <f>INDEX('Plant data'!D:D,MATCH($A1136,'Plant data'!$A:$A,0))</f>
        <v>Chizhou</v>
      </c>
      <c r="C1136" s="22" t="str">
        <f>INDEX('Plant data'!E:E,MATCH($A1136,'Plant data'!$A:$A,0))</f>
        <v>Anhui</v>
      </c>
      <c r="D1136" s="22" t="str">
        <f>INDEX('Plant data'!F:F,MATCH($A1136,'Plant data'!$A:$A,0))</f>
        <v>China</v>
      </c>
      <c r="E1136" s="22" t="s">
        <v>10012</v>
      </c>
      <c r="F1136" s="22" t="s">
        <v>8871</v>
      </c>
      <c r="G1136" s="24" t="s">
        <v>5565</v>
      </c>
      <c r="H1136" s="22" t="s">
        <v>190</v>
      </c>
      <c r="I1136" s="22" t="s">
        <v>30</v>
      </c>
      <c r="J1136" s="22" t="s">
        <v>30</v>
      </c>
      <c r="K1136" s="22" t="s">
        <v>30</v>
      </c>
      <c r="L1136" s="22" t="s">
        <v>30</v>
      </c>
      <c r="M1136" s="26">
        <v>44927</v>
      </c>
      <c r="N1136" s="22" t="s">
        <v>30</v>
      </c>
      <c r="O1136" s="27">
        <v>45421</v>
      </c>
      <c r="P1136" s="22">
        <v>1000</v>
      </c>
      <c r="Q1136" s="22">
        <v>90</v>
      </c>
      <c r="R1136" s="22" t="s">
        <v>2823</v>
      </c>
      <c r="S1136" s="14" t="str">
        <f t="shared" si="17"/>
        <v/>
      </c>
    </row>
    <row r="1137" spans="1:19" ht="14.5" hidden="1" x14ac:dyDescent="0.35">
      <c r="A1137" s="22" t="s">
        <v>5865</v>
      </c>
      <c r="B1137" s="22" t="str">
        <f>INDEX('Plant data'!D:D,MATCH($A1137,'Plant data'!$A:$A,0))</f>
        <v>Huainan</v>
      </c>
      <c r="C1137" s="22" t="str">
        <f>INDEX('Plant data'!E:E,MATCH($A1137,'Plant data'!$A:$A,0))</f>
        <v>Anhui</v>
      </c>
      <c r="D1137" s="22" t="str">
        <f>INDEX('Plant data'!F:F,MATCH($A1137,'Plant data'!$A:$A,0))</f>
        <v>China</v>
      </c>
      <c r="E1137" s="22" t="s">
        <v>10013</v>
      </c>
      <c r="F1137" s="22" t="s">
        <v>8855</v>
      </c>
      <c r="G1137" s="24" t="s">
        <v>5868</v>
      </c>
      <c r="H1137" s="22" t="s">
        <v>29</v>
      </c>
      <c r="I1137" s="22" t="s">
        <v>30</v>
      </c>
      <c r="J1137" s="22" t="s">
        <v>30</v>
      </c>
      <c r="K1137" s="22">
        <v>2017</v>
      </c>
      <c r="L1137" s="22">
        <v>8</v>
      </c>
      <c r="M1137" s="22" t="s">
        <v>30</v>
      </c>
      <c r="N1137" s="22" t="s">
        <v>30</v>
      </c>
      <c r="O1137" s="22" t="s">
        <v>30</v>
      </c>
      <c r="P1137" s="22">
        <v>500</v>
      </c>
      <c r="Q1137" s="22">
        <v>70</v>
      </c>
      <c r="R1137" s="22" t="s">
        <v>30</v>
      </c>
      <c r="S1137" s="14">
        <f t="shared" si="17"/>
        <v>2057</v>
      </c>
    </row>
    <row r="1138" spans="1:19" ht="14.5" hidden="1" x14ac:dyDescent="0.35">
      <c r="A1138" s="22" t="s">
        <v>3538</v>
      </c>
      <c r="B1138" s="22" t="str">
        <f>INDEX('Plant data'!D:D,MATCH($A1138,'Plant data'!$A:$A,0))</f>
        <v>Ganja</v>
      </c>
      <c r="C1138" s="22" t="str">
        <f>INDEX('Plant data'!E:E,MATCH($A1138,'Plant data'!$A:$A,0))</f>
        <v>Ganja-Dashkasan</v>
      </c>
      <c r="D1138" s="22" t="str">
        <f>INDEX('Plant data'!F:F,MATCH($A1138,'Plant data'!$A:$A,0))</f>
        <v>Azerbaijan</v>
      </c>
      <c r="E1138" s="22" t="s">
        <v>10014</v>
      </c>
      <c r="F1138" s="22" t="s">
        <v>8855</v>
      </c>
      <c r="G1138" s="24" t="s">
        <v>3540</v>
      </c>
      <c r="H1138" s="22" t="s">
        <v>64</v>
      </c>
      <c r="I1138" s="22" t="s">
        <v>30</v>
      </c>
      <c r="J1138" s="22" t="s">
        <v>30</v>
      </c>
      <c r="K1138" s="22" t="s">
        <v>30</v>
      </c>
      <c r="L1138" s="22" t="s">
        <v>30</v>
      </c>
      <c r="M1138" s="22" t="s">
        <v>30</v>
      </c>
      <c r="N1138" s="22" t="s">
        <v>30</v>
      </c>
      <c r="O1138" s="22" t="s">
        <v>30</v>
      </c>
      <c r="P1138" s="22">
        <v>1250</v>
      </c>
      <c r="Q1138" s="22" t="s">
        <v>30</v>
      </c>
      <c r="R1138" s="22" t="s">
        <v>30</v>
      </c>
      <c r="S1138" s="14" t="str">
        <f t="shared" si="17"/>
        <v/>
      </c>
    </row>
    <row r="1139" spans="1:19" ht="14.5" hidden="1" x14ac:dyDescent="0.35">
      <c r="A1139" s="22" t="s">
        <v>2541</v>
      </c>
      <c r="B1139" s="22" t="str">
        <f>INDEX('Plant data'!D:D,MATCH($A1139,'Plant data'!$A:$A,0))</f>
        <v>Yingde</v>
      </c>
      <c r="C1139" s="22" t="str">
        <f>INDEX('Plant data'!E:E,MATCH($A1139,'Plant data'!$A:$A,0))</f>
        <v>Guangdong</v>
      </c>
      <c r="D1139" s="22" t="str">
        <f>INDEX('Plant data'!F:F,MATCH($A1139,'Plant data'!$A:$A,0))</f>
        <v>China</v>
      </c>
      <c r="E1139" s="22" t="s">
        <v>10015</v>
      </c>
      <c r="F1139" s="22" t="s">
        <v>8855</v>
      </c>
      <c r="G1139" s="24" t="s">
        <v>2543</v>
      </c>
      <c r="H1139" s="22" t="s">
        <v>29</v>
      </c>
      <c r="I1139" s="22" t="s">
        <v>30</v>
      </c>
      <c r="J1139" s="22" t="s">
        <v>30</v>
      </c>
      <c r="K1139" s="22" t="s">
        <v>30</v>
      </c>
      <c r="L1139" s="22" t="s">
        <v>30</v>
      </c>
      <c r="M1139" s="22" t="s">
        <v>30</v>
      </c>
      <c r="N1139" s="22" t="s">
        <v>30</v>
      </c>
      <c r="O1139" s="22" t="s">
        <v>30</v>
      </c>
      <c r="P1139" s="22">
        <v>360</v>
      </c>
      <c r="Q1139" s="22">
        <v>50</v>
      </c>
      <c r="R1139" s="22" t="s">
        <v>30</v>
      </c>
      <c r="S1139" s="14" t="str">
        <f t="shared" si="17"/>
        <v/>
      </c>
    </row>
    <row r="1140" spans="1:19" ht="14.5" hidden="1" x14ac:dyDescent="0.35">
      <c r="A1140" s="22" t="s">
        <v>2541</v>
      </c>
      <c r="B1140" s="22" t="str">
        <f>INDEX('Plant data'!D:D,MATCH($A1140,'Plant data'!$A:$A,0))</f>
        <v>Yingde</v>
      </c>
      <c r="C1140" s="22" t="str">
        <f>INDEX('Plant data'!E:E,MATCH($A1140,'Plant data'!$A:$A,0))</f>
        <v>Guangdong</v>
      </c>
      <c r="D1140" s="22" t="str">
        <f>INDEX('Plant data'!F:F,MATCH($A1140,'Plant data'!$A:$A,0))</f>
        <v>China</v>
      </c>
      <c r="E1140" s="22" t="s">
        <v>10016</v>
      </c>
      <c r="F1140" s="22" t="s">
        <v>8871</v>
      </c>
      <c r="G1140" s="24" t="s">
        <v>2543</v>
      </c>
      <c r="H1140" s="22" t="s">
        <v>29</v>
      </c>
      <c r="I1140" s="22" t="s">
        <v>30</v>
      </c>
      <c r="J1140" s="22" t="s">
        <v>30</v>
      </c>
      <c r="K1140" s="22" t="s">
        <v>30</v>
      </c>
      <c r="L1140" s="22" t="s">
        <v>30</v>
      </c>
      <c r="M1140" s="22" t="s">
        <v>30</v>
      </c>
      <c r="N1140" s="22" t="s">
        <v>30</v>
      </c>
      <c r="O1140" s="22" t="s">
        <v>30</v>
      </c>
      <c r="P1140" s="22">
        <v>360</v>
      </c>
      <c r="Q1140" s="22">
        <v>50</v>
      </c>
      <c r="R1140" s="22" t="s">
        <v>30</v>
      </c>
      <c r="S1140" s="14" t="str">
        <f t="shared" si="17"/>
        <v/>
      </c>
    </row>
    <row r="1141" spans="1:19" ht="14.5" hidden="1" x14ac:dyDescent="0.35">
      <c r="A1141" s="22" t="s">
        <v>2541</v>
      </c>
      <c r="B1141" s="22" t="str">
        <f>INDEX('Plant data'!D:D,MATCH($A1141,'Plant data'!$A:$A,0))</f>
        <v>Yingde</v>
      </c>
      <c r="C1141" s="22" t="str">
        <f>INDEX('Plant data'!E:E,MATCH($A1141,'Plant data'!$A:$A,0))</f>
        <v>Guangdong</v>
      </c>
      <c r="D1141" s="22" t="str">
        <f>INDEX('Plant data'!F:F,MATCH($A1141,'Plant data'!$A:$A,0))</f>
        <v>China</v>
      </c>
      <c r="E1141" s="22" t="s">
        <v>10017</v>
      </c>
      <c r="F1141" s="22" t="s">
        <v>8941</v>
      </c>
      <c r="G1141" s="24" t="s">
        <v>2543</v>
      </c>
      <c r="H1141" s="22" t="s">
        <v>29</v>
      </c>
      <c r="I1141" s="22" t="s">
        <v>30</v>
      </c>
      <c r="J1141" s="22" t="s">
        <v>30</v>
      </c>
      <c r="K1141" s="22" t="s">
        <v>30</v>
      </c>
      <c r="L1141" s="22" t="s">
        <v>30</v>
      </c>
      <c r="M1141" s="22" t="s">
        <v>30</v>
      </c>
      <c r="N1141" s="22" t="s">
        <v>30</v>
      </c>
      <c r="O1141" s="22" t="s">
        <v>30</v>
      </c>
      <c r="P1141" s="22">
        <v>360</v>
      </c>
      <c r="Q1141" s="22">
        <v>50</v>
      </c>
      <c r="R1141" s="22" t="s">
        <v>30</v>
      </c>
      <c r="S1141" s="14" t="str">
        <f t="shared" si="17"/>
        <v/>
      </c>
    </row>
    <row r="1142" spans="1:19" ht="14.5" hidden="1" x14ac:dyDescent="0.35">
      <c r="A1142" s="22" t="s">
        <v>6754</v>
      </c>
      <c r="B1142" s="22" t="str">
        <f>INDEX('Plant data'!D:D,MATCH($A1142,'Plant data'!$A:$A,0))</f>
        <v>Tuen Mun</v>
      </c>
      <c r="C1142" s="22" t="str">
        <f>INDEX('Plant data'!E:E,MATCH($A1142,'Plant data'!$A:$A,0))</f>
        <v>Hong Kong</v>
      </c>
      <c r="D1142" s="22" t="str">
        <f>INDEX('Plant data'!F:F,MATCH($A1142,'Plant data'!$A:$A,0))</f>
        <v>Hong Kong</v>
      </c>
      <c r="E1142" s="22" t="s">
        <v>10018</v>
      </c>
      <c r="F1142" s="22" t="s">
        <v>8855</v>
      </c>
      <c r="G1142" s="24" t="s">
        <v>6757</v>
      </c>
      <c r="H1142" s="22" t="s">
        <v>313</v>
      </c>
      <c r="I1142" s="27">
        <v>44879</v>
      </c>
      <c r="J1142" s="22" t="s">
        <v>30</v>
      </c>
      <c r="K1142" s="22">
        <v>2025</v>
      </c>
      <c r="L1142" s="22">
        <v>0</v>
      </c>
      <c r="M1142" s="22" t="s">
        <v>30</v>
      </c>
      <c r="N1142" s="22" t="s">
        <v>30</v>
      </c>
      <c r="O1142" s="22" t="s">
        <v>30</v>
      </c>
      <c r="P1142" s="22">
        <v>700</v>
      </c>
      <c r="Q1142" s="22" t="s">
        <v>30</v>
      </c>
      <c r="R1142" s="22" t="s">
        <v>2823</v>
      </c>
      <c r="S1142" s="14">
        <f t="shared" si="17"/>
        <v>2065</v>
      </c>
    </row>
    <row r="1143" spans="1:19" ht="14.5" hidden="1" x14ac:dyDescent="0.35">
      <c r="A1143" s="22" t="s">
        <v>5870</v>
      </c>
      <c r="B1143" s="22" t="str">
        <f>INDEX('Plant data'!D:D,MATCH($A1143,'Plant data'!$A:$A,0))</f>
        <v>Huangshi</v>
      </c>
      <c r="C1143" s="22" t="str">
        <f>INDEX('Plant data'!E:E,MATCH($A1143,'Plant data'!$A:$A,0))</f>
        <v>Hubei</v>
      </c>
      <c r="D1143" s="22" t="str">
        <f>INDEX('Plant data'!F:F,MATCH($A1143,'Plant data'!$A:$A,0))</f>
        <v>China</v>
      </c>
      <c r="E1143" s="22" t="s">
        <v>10019</v>
      </c>
      <c r="F1143" s="22" t="s">
        <v>8855</v>
      </c>
      <c r="G1143" s="24" t="s">
        <v>5873</v>
      </c>
      <c r="H1143" s="22" t="s">
        <v>224</v>
      </c>
      <c r="I1143" s="26">
        <v>44713</v>
      </c>
      <c r="J1143" s="26">
        <v>45536</v>
      </c>
      <c r="K1143" s="22" t="s">
        <v>30</v>
      </c>
      <c r="L1143" s="22" t="s">
        <v>30</v>
      </c>
      <c r="M1143" s="22" t="s">
        <v>30</v>
      </c>
      <c r="N1143" s="22" t="s">
        <v>30</v>
      </c>
      <c r="O1143" s="22" t="s">
        <v>30</v>
      </c>
      <c r="P1143" s="22">
        <v>750</v>
      </c>
      <c r="Q1143" s="22">
        <v>100</v>
      </c>
      <c r="R1143" s="22" t="s">
        <v>2823</v>
      </c>
      <c r="S1143" s="14" t="str">
        <f t="shared" si="17"/>
        <v/>
      </c>
    </row>
    <row r="1144" spans="1:19" ht="14.5" hidden="1" x14ac:dyDescent="0.35">
      <c r="A1144" s="22" t="s">
        <v>5870</v>
      </c>
      <c r="B1144" s="22" t="str">
        <f>INDEX('Plant data'!D:D,MATCH($A1144,'Plant data'!$A:$A,0))</f>
        <v>Huangshi</v>
      </c>
      <c r="C1144" s="22" t="str">
        <f>INDEX('Plant data'!E:E,MATCH($A1144,'Plant data'!$A:$A,0))</f>
        <v>Hubei</v>
      </c>
      <c r="D1144" s="22" t="str">
        <f>INDEX('Plant data'!F:F,MATCH($A1144,'Plant data'!$A:$A,0))</f>
        <v>China</v>
      </c>
      <c r="E1144" s="22" t="s">
        <v>10020</v>
      </c>
      <c r="F1144" s="22" t="s">
        <v>8871</v>
      </c>
      <c r="G1144" s="24" t="s">
        <v>5873</v>
      </c>
      <c r="H1144" s="22" t="s">
        <v>224</v>
      </c>
      <c r="I1144" s="26">
        <v>44713</v>
      </c>
      <c r="J1144" s="26">
        <v>45536</v>
      </c>
      <c r="K1144" s="22" t="s">
        <v>30</v>
      </c>
      <c r="L1144" s="22" t="s">
        <v>30</v>
      </c>
      <c r="M1144" s="22" t="s">
        <v>30</v>
      </c>
      <c r="N1144" s="22" t="s">
        <v>30</v>
      </c>
      <c r="O1144" s="22" t="s">
        <v>30</v>
      </c>
      <c r="P1144" s="22">
        <v>750</v>
      </c>
      <c r="Q1144" s="22">
        <v>100</v>
      </c>
      <c r="R1144" s="22" t="s">
        <v>2823</v>
      </c>
      <c r="S1144" s="14" t="str">
        <f t="shared" si="17"/>
        <v/>
      </c>
    </row>
    <row r="1145" spans="1:19" ht="14.5" hidden="1" x14ac:dyDescent="0.35">
      <c r="A1145" s="22" t="s">
        <v>5870</v>
      </c>
      <c r="B1145" s="22" t="str">
        <f>INDEX('Plant data'!D:D,MATCH($A1145,'Plant data'!$A:$A,0))</f>
        <v>Huangshi</v>
      </c>
      <c r="C1145" s="22" t="str">
        <f>INDEX('Plant data'!E:E,MATCH($A1145,'Plant data'!$A:$A,0))</f>
        <v>Hubei</v>
      </c>
      <c r="D1145" s="22" t="str">
        <f>INDEX('Plant data'!F:F,MATCH($A1145,'Plant data'!$A:$A,0))</f>
        <v>China</v>
      </c>
      <c r="E1145" s="22" t="s">
        <v>10021</v>
      </c>
      <c r="F1145" s="22" t="s">
        <v>8941</v>
      </c>
      <c r="G1145" s="24" t="s">
        <v>5873</v>
      </c>
      <c r="H1145" s="22" t="s">
        <v>224</v>
      </c>
      <c r="I1145" s="26">
        <v>44713</v>
      </c>
      <c r="J1145" s="26">
        <v>45536</v>
      </c>
      <c r="K1145" s="22" t="s">
        <v>30</v>
      </c>
      <c r="L1145" s="22" t="s">
        <v>30</v>
      </c>
      <c r="M1145" s="22" t="s">
        <v>30</v>
      </c>
      <c r="N1145" s="22" t="s">
        <v>30</v>
      </c>
      <c r="O1145" s="22" t="s">
        <v>30</v>
      </c>
      <c r="P1145" s="22">
        <v>750</v>
      </c>
      <c r="Q1145" s="22">
        <v>100</v>
      </c>
      <c r="R1145" s="22" t="s">
        <v>2823</v>
      </c>
      <c r="S1145" s="14" t="str">
        <f t="shared" si="17"/>
        <v/>
      </c>
    </row>
    <row r="1146" spans="1:19" ht="14.5" hidden="1" x14ac:dyDescent="0.35">
      <c r="A1146" s="22" t="s">
        <v>5944</v>
      </c>
      <c r="B1146" s="22" t="str">
        <f>INDEX('Plant data'!D:D,MATCH($A1146,'Plant data'!$A:$A,0))</f>
        <v>Hufeng</v>
      </c>
      <c r="C1146" s="22" t="str">
        <f>INDEX('Plant data'!E:E,MATCH($A1146,'Plant data'!$A:$A,0))</f>
        <v>Jiangxi</v>
      </c>
      <c r="D1146" s="22" t="str">
        <f>INDEX('Plant data'!F:F,MATCH($A1146,'Plant data'!$A:$A,0))</f>
        <v>China</v>
      </c>
      <c r="E1146" s="22" t="s">
        <v>10022</v>
      </c>
      <c r="F1146" s="22" t="s">
        <v>8855</v>
      </c>
      <c r="G1146" s="24" t="s">
        <v>5947</v>
      </c>
      <c r="H1146" s="22" t="s">
        <v>29</v>
      </c>
      <c r="I1146" s="22" t="s">
        <v>30</v>
      </c>
      <c r="J1146" s="22" t="s">
        <v>30</v>
      </c>
      <c r="K1146" s="22" t="s">
        <v>30</v>
      </c>
      <c r="L1146" s="22" t="s">
        <v>30</v>
      </c>
      <c r="M1146" s="22" t="s">
        <v>30</v>
      </c>
      <c r="N1146" s="22" t="s">
        <v>30</v>
      </c>
      <c r="O1146" s="22" t="s">
        <v>30</v>
      </c>
      <c r="P1146" s="22">
        <v>500</v>
      </c>
      <c r="Q1146" s="22">
        <v>75</v>
      </c>
      <c r="R1146" s="22" t="s">
        <v>2823</v>
      </c>
      <c r="S1146" s="14" t="str">
        <f t="shared" si="17"/>
        <v/>
      </c>
    </row>
    <row r="1147" spans="1:19" ht="14.5" hidden="1" x14ac:dyDescent="0.35">
      <c r="A1147" s="22" t="s">
        <v>5944</v>
      </c>
      <c r="B1147" s="22" t="str">
        <f>INDEX('Plant data'!D:D,MATCH($A1147,'Plant data'!$A:$A,0))</f>
        <v>Hufeng</v>
      </c>
      <c r="C1147" s="22" t="str">
        <f>INDEX('Plant data'!E:E,MATCH($A1147,'Plant data'!$A:$A,0))</f>
        <v>Jiangxi</v>
      </c>
      <c r="D1147" s="22" t="str">
        <f>INDEX('Plant data'!F:F,MATCH($A1147,'Plant data'!$A:$A,0))</f>
        <v>China</v>
      </c>
      <c r="E1147" s="22" t="s">
        <v>10023</v>
      </c>
      <c r="F1147" s="22" t="s">
        <v>8871</v>
      </c>
      <c r="G1147" s="24" t="s">
        <v>5947</v>
      </c>
      <c r="H1147" s="22" t="s">
        <v>29</v>
      </c>
      <c r="I1147" s="22" t="s">
        <v>30</v>
      </c>
      <c r="J1147" s="22" t="s">
        <v>30</v>
      </c>
      <c r="K1147" s="22" t="s">
        <v>30</v>
      </c>
      <c r="L1147" s="22" t="s">
        <v>30</v>
      </c>
      <c r="M1147" s="22" t="s">
        <v>30</v>
      </c>
      <c r="N1147" s="22" t="s">
        <v>30</v>
      </c>
      <c r="O1147" s="22" t="s">
        <v>30</v>
      </c>
      <c r="P1147" s="22">
        <v>500</v>
      </c>
      <c r="Q1147" s="22">
        <v>75</v>
      </c>
      <c r="R1147" s="22" t="s">
        <v>2823</v>
      </c>
      <c r="S1147" s="14" t="str">
        <f t="shared" si="17"/>
        <v/>
      </c>
    </row>
    <row r="1148" spans="1:19" ht="14.5" hidden="1" x14ac:dyDescent="0.35">
      <c r="A1148" s="22" t="s">
        <v>6024</v>
      </c>
      <c r="B1148" s="22" t="str">
        <f>INDEX('Plant data'!D:D,MATCH($A1148,'Plant data'!$A:$A,0))</f>
        <v>Liuerbao</v>
      </c>
      <c r="C1148" s="22" t="str">
        <f>INDEX('Plant data'!E:E,MATCH($A1148,'Plant data'!$A:$A,0))</f>
        <v>Liaoning</v>
      </c>
      <c r="D1148" s="22" t="str">
        <f>INDEX('Plant data'!F:F,MATCH($A1148,'Plant data'!$A:$A,0))</f>
        <v>China</v>
      </c>
      <c r="E1148" s="22" t="s">
        <v>10024</v>
      </c>
      <c r="F1148" s="22" t="s">
        <v>8855</v>
      </c>
      <c r="G1148" s="24" t="s">
        <v>6027</v>
      </c>
      <c r="H1148" s="22" t="s">
        <v>29</v>
      </c>
      <c r="I1148" s="22" t="s">
        <v>30</v>
      </c>
      <c r="J1148" s="22" t="s">
        <v>30</v>
      </c>
      <c r="K1148" s="22" t="s">
        <v>30</v>
      </c>
      <c r="L1148" s="22" t="s">
        <v>30</v>
      </c>
      <c r="M1148" s="22" t="s">
        <v>30</v>
      </c>
      <c r="N1148" s="22" t="s">
        <v>30</v>
      </c>
      <c r="O1148" s="22" t="s">
        <v>30</v>
      </c>
      <c r="P1148" s="22">
        <v>500</v>
      </c>
      <c r="Q1148" s="22">
        <v>70</v>
      </c>
      <c r="R1148" s="22" t="s">
        <v>2823</v>
      </c>
      <c r="S1148" s="14" t="str">
        <f t="shared" si="17"/>
        <v/>
      </c>
    </row>
    <row r="1149" spans="1:19" ht="14.5" hidden="1" x14ac:dyDescent="0.35">
      <c r="A1149" s="22" t="s">
        <v>3541</v>
      </c>
      <c r="B1149" s="22" t="str">
        <f>INDEX('Plant data'!D:D,MATCH($A1149,'Plant data'!$A:$A,0))</f>
        <v>Pesquería</v>
      </c>
      <c r="C1149" s="22" t="str">
        <f>INDEX('Plant data'!E:E,MATCH($A1149,'Plant data'!$A:$A,0))</f>
        <v>Nuevo León</v>
      </c>
      <c r="D1149" s="22" t="str">
        <f>INDEX('Plant data'!F:F,MATCH($A1149,'Plant data'!$A:$A,0))</f>
        <v>Mexico</v>
      </c>
      <c r="E1149" s="22" t="s">
        <v>10025</v>
      </c>
      <c r="F1149" s="22" t="s">
        <v>8855</v>
      </c>
      <c r="G1149" s="22" t="s">
        <v>3543</v>
      </c>
      <c r="H1149" s="22" t="s">
        <v>224</v>
      </c>
      <c r="I1149" s="22" t="s">
        <v>30</v>
      </c>
      <c r="J1149" s="22" t="s">
        <v>30</v>
      </c>
      <c r="K1149" s="22" t="s">
        <v>30</v>
      </c>
      <c r="L1149" s="22" t="s">
        <v>30</v>
      </c>
      <c r="M1149" s="22" t="s">
        <v>30</v>
      </c>
      <c r="N1149" s="22" t="s">
        <v>30</v>
      </c>
      <c r="O1149" s="22" t="s">
        <v>30</v>
      </c>
      <c r="P1149" s="22">
        <v>2600</v>
      </c>
      <c r="Q1149" s="22" t="s">
        <v>30</v>
      </c>
      <c r="R1149" s="22" t="s">
        <v>2823</v>
      </c>
      <c r="S1149" s="14" t="str">
        <f t="shared" si="17"/>
        <v/>
      </c>
    </row>
    <row r="1150" spans="1:19" ht="14.5" hidden="1" x14ac:dyDescent="0.35">
      <c r="A1150" s="22" t="s">
        <v>7478</v>
      </c>
      <c r="B1150" s="22" t="str">
        <f>INDEX('Plant data'!D:D,MATCH($A1150,'Plant data'!$A:$A,0))</f>
        <v>Pavlodar</v>
      </c>
      <c r="C1150" s="22" t="str">
        <f>INDEX('Plant data'!E:E,MATCH($A1150,'Plant data'!$A:$A,0))</f>
        <v>Pavlodar</v>
      </c>
      <c r="D1150" s="22" t="str">
        <f>INDEX('Plant data'!F:F,MATCH($A1150,'Plant data'!$A:$A,0))</f>
        <v>Kazakhstan</v>
      </c>
      <c r="E1150" s="22" t="s">
        <v>10026</v>
      </c>
      <c r="F1150" s="22" t="s">
        <v>8858</v>
      </c>
      <c r="G1150" s="24" t="s">
        <v>7481</v>
      </c>
      <c r="H1150" s="22" t="s">
        <v>53</v>
      </c>
      <c r="I1150" s="22" t="s">
        <v>30</v>
      </c>
      <c r="J1150" s="22" t="s">
        <v>30</v>
      </c>
      <c r="K1150" s="22" t="s">
        <v>30</v>
      </c>
      <c r="L1150" s="22" t="s">
        <v>30</v>
      </c>
      <c r="M1150" s="22" t="s">
        <v>30</v>
      </c>
      <c r="N1150" s="22">
        <v>2022</v>
      </c>
      <c r="O1150" s="22" t="s">
        <v>30</v>
      </c>
      <c r="P1150" s="22">
        <v>344</v>
      </c>
      <c r="Q1150" s="22">
        <v>60</v>
      </c>
      <c r="R1150" s="22" t="s">
        <v>2823</v>
      </c>
      <c r="S1150" s="14" t="str">
        <f t="shared" si="17"/>
        <v/>
      </c>
    </row>
    <row r="1151" spans="1:19" ht="14.5" hidden="1" x14ac:dyDescent="0.35">
      <c r="A1151" s="22" t="s">
        <v>7478</v>
      </c>
      <c r="B1151" s="22" t="str">
        <f>INDEX('Plant data'!D:D,MATCH($A1151,'Plant data'!$A:$A,0))</f>
        <v>Pavlodar</v>
      </c>
      <c r="C1151" s="22" t="str">
        <f>INDEX('Plant data'!E:E,MATCH($A1151,'Plant data'!$A:$A,0))</f>
        <v>Pavlodar</v>
      </c>
      <c r="D1151" s="22" t="str">
        <f>INDEX('Plant data'!F:F,MATCH($A1151,'Plant data'!$A:$A,0))</f>
        <v>Kazakhstan</v>
      </c>
      <c r="E1151" s="22" t="s">
        <v>10027</v>
      </c>
      <c r="F1151" s="22" t="s">
        <v>8860</v>
      </c>
      <c r="G1151" s="24" t="s">
        <v>7481</v>
      </c>
      <c r="H1151" s="22" t="s">
        <v>53</v>
      </c>
      <c r="I1151" s="22" t="s">
        <v>30</v>
      </c>
      <c r="J1151" s="22" t="s">
        <v>30</v>
      </c>
      <c r="K1151" s="22" t="s">
        <v>30</v>
      </c>
      <c r="L1151" s="22" t="s">
        <v>30</v>
      </c>
      <c r="M1151" s="22" t="s">
        <v>30</v>
      </c>
      <c r="N1151" s="22">
        <v>2022</v>
      </c>
      <c r="O1151" s="22" t="s">
        <v>30</v>
      </c>
      <c r="P1151" s="22">
        <v>470</v>
      </c>
      <c r="Q1151" s="22">
        <v>60</v>
      </c>
      <c r="R1151" s="22" t="s">
        <v>2823</v>
      </c>
      <c r="S1151" s="14" t="str">
        <f t="shared" si="17"/>
        <v/>
      </c>
    </row>
    <row r="1152" spans="1:19" ht="14.5" hidden="1" x14ac:dyDescent="0.35">
      <c r="A1152" s="22" t="s">
        <v>7565</v>
      </c>
      <c r="B1152" s="22" t="str">
        <f>INDEX('Plant data'!D:D,MATCH($A1152,'Plant data'!$A:$A,0))</f>
        <v>Prai</v>
      </c>
      <c r="C1152" s="22" t="str">
        <f>INDEX('Plant data'!E:E,MATCH($A1152,'Plant data'!$A:$A,0))</f>
        <v>Penang</v>
      </c>
      <c r="D1152" s="22" t="str">
        <f>INDEX('Plant data'!F:F,MATCH($A1152,'Plant data'!$A:$A,0))</f>
        <v>Malaysia</v>
      </c>
      <c r="E1152" s="22" t="s">
        <v>10028</v>
      </c>
      <c r="F1152" s="22" t="s">
        <v>8855</v>
      </c>
      <c r="G1152" s="24" t="s">
        <v>7568</v>
      </c>
      <c r="H1152" s="22" t="s">
        <v>29</v>
      </c>
      <c r="I1152" s="22" t="s">
        <v>30</v>
      </c>
      <c r="J1152" s="22" t="s">
        <v>30</v>
      </c>
      <c r="K1152" s="22" t="s">
        <v>30</v>
      </c>
      <c r="L1152" s="22" t="s">
        <v>30</v>
      </c>
      <c r="M1152" s="22" t="s">
        <v>30</v>
      </c>
      <c r="N1152" s="22" t="s">
        <v>30</v>
      </c>
      <c r="O1152" s="22" t="s">
        <v>30</v>
      </c>
      <c r="P1152" s="22">
        <v>677</v>
      </c>
      <c r="Q1152" s="22">
        <v>75</v>
      </c>
      <c r="R1152" s="22" t="s">
        <v>2823</v>
      </c>
      <c r="S1152" s="14" t="str">
        <f t="shared" si="17"/>
        <v/>
      </c>
    </row>
    <row r="1153" spans="1:19" ht="14.5" hidden="1" x14ac:dyDescent="0.35">
      <c r="A1153" s="22" t="s">
        <v>7565</v>
      </c>
      <c r="B1153" s="22" t="str">
        <f>INDEX('Plant data'!D:D,MATCH($A1153,'Plant data'!$A:$A,0))</f>
        <v>Prai</v>
      </c>
      <c r="C1153" s="22" t="str">
        <f>INDEX('Plant data'!E:E,MATCH($A1153,'Plant data'!$A:$A,0))</f>
        <v>Penang</v>
      </c>
      <c r="D1153" s="22" t="str">
        <f>INDEX('Plant data'!F:F,MATCH($A1153,'Plant data'!$A:$A,0))</f>
        <v>Malaysia</v>
      </c>
      <c r="E1153" s="22" t="s">
        <v>10029</v>
      </c>
      <c r="F1153" s="22" t="s">
        <v>8871</v>
      </c>
      <c r="G1153" s="24" t="s">
        <v>7568</v>
      </c>
      <c r="H1153" s="22" t="s">
        <v>29</v>
      </c>
      <c r="I1153" s="22" t="s">
        <v>30</v>
      </c>
      <c r="J1153" s="22" t="s">
        <v>30</v>
      </c>
      <c r="K1153" s="22" t="s">
        <v>30</v>
      </c>
      <c r="L1153" s="22" t="s">
        <v>30</v>
      </c>
      <c r="M1153" s="22" t="s">
        <v>30</v>
      </c>
      <c r="N1153" s="22" t="s">
        <v>30</v>
      </c>
      <c r="O1153" s="22" t="s">
        <v>30</v>
      </c>
      <c r="P1153" s="22">
        <v>723</v>
      </c>
      <c r="Q1153" s="22">
        <v>80</v>
      </c>
      <c r="R1153" s="22" t="s">
        <v>2823</v>
      </c>
      <c r="S1153" s="14" t="str">
        <f t="shared" si="17"/>
        <v/>
      </c>
    </row>
    <row r="1154" spans="1:19" ht="14.5" hidden="1" x14ac:dyDescent="0.35">
      <c r="A1154" s="22" t="s">
        <v>2562</v>
      </c>
      <c r="B1154" s="22" t="str">
        <f>INDEX('Plant data'!D:D,MATCH($A1154,'Plant data'!$A:$A,0))</f>
        <v>Dingjunshan</v>
      </c>
      <c r="C1154" s="22" t="str">
        <f>INDEX('Plant data'!E:E,MATCH($A1154,'Plant data'!$A:$A,0))</f>
        <v>Shaanxi</v>
      </c>
      <c r="D1154" s="22" t="str">
        <f>INDEX('Plant data'!F:F,MATCH($A1154,'Plant data'!$A:$A,0))</f>
        <v>China</v>
      </c>
      <c r="E1154" s="22" t="s">
        <v>10030</v>
      </c>
      <c r="F1154" s="22" t="s">
        <v>8855</v>
      </c>
      <c r="G1154" s="24" t="s">
        <v>2564</v>
      </c>
      <c r="H1154" s="22" t="s">
        <v>29</v>
      </c>
      <c r="I1154" s="22" t="s">
        <v>30</v>
      </c>
      <c r="J1154" s="26">
        <v>43313</v>
      </c>
      <c r="K1154" s="22">
        <v>2020</v>
      </c>
      <c r="L1154" s="22">
        <v>5</v>
      </c>
      <c r="M1154" s="22" t="s">
        <v>30</v>
      </c>
      <c r="N1154" s="22" t="s">
        <v>30</v>
      </c>
      <c r="O1154" s="22" t="s">
        <v>30</v>
      </c>
      <c r="P1154" s="22">
        <v>700</v>
      </c>
      <c r="Q1154" s="22">
        <v>75</v>
      </c>
      <c r="R1154" s="22" t="s">
        <v>30</v>
      </c>
      <c r="S1154" s="14">
        <f t="shared" si="17"/>
        <v>2060</v>
      </c>
    </row>
    <row r="1155" spans="1:19" ht="14.5" hidden="1" x14ac:dyDescent="0.35">
      <c r="A1155" s="22" t="s">
        <v>6261</v>
      </c>
      <c r="B1155" s="22" t="str">
        <f>INDEX('Plant data'!D:D,MATCH($A1155,'Plant data'!$A:$A,0))</f>
        <v>Quhe</v>
      </c>
      <c r="C1155" s="22" t="str">
        <f>INDEX('Plant data'!E:E,MATCH($A1155,'Plant data'!$A:$A,0))</f>
        <v>Sichuan</v>
      </c>
      <c r="D1155" s="22" t="str">
        <f>INDEX('Plant data'!F:F,MATCH($A1155,'Plant data'!$A:$A,0))</f>
        <v>China</v>
      </c>
      <c r="E1155" s="22" t="s">
        <v>10031</v>
      </c>
      <c r="F1155" s="22" t="s">
        <v>8855</v>
      </c>
      <c r="G1155" s="24" t="s">
        <v>6264</v>
      </c>
      <c r="H1155" s="22" t="s">
        <v>29</v>
      </c>
      <c r="I1155" s="22" t="s">
        <v>30</v>
      </c>
      <c r="J1155" s="22" t="s">
        <v>30</v>
      </c>
      <c r="K1155" s="22" t="s">
        <v>30</v>
      </c>
      <c r="L1155" s="22" t="s">
        <v>30</v>
      </c>
      <c r="M1155" s="22" t="s">
        <v>30</v>
      </c>
      <c r="N1155" s="22" t="s">
        <v>30</v>
      </c>
      <c r="O1155" s="22" t="s">
        <v>30</v>
      </c>
      <c r="P1155" s="22">
        <v>550</v>
      </c>
      <c r="Q1155" s="22">
        <v>75</v>
      </c>
      <c r="R1155" s="22" t="s">
        <v>2823</v>
      </c>
      <c r="S1155" s="14" t="str">
        <f t="shared" ref="S1155:S1218" si="18">IFERROR(K1155+40,"")</f>
        <v/>
      </c>
    </row>
    <row r="1156" spans="1:19" ht="14.5" hidden="1" x14ac:dyDescent="0.35">
      <c r="A1156" s="22" t="s">
        <v>6271</v>
      </c>
      <c r="B1156" s="22" t="str">
        <f>INDEX('Plant data'!D:D,MATCH($A1156,'Plant data'!$A:$A,0))</f>
        <v>Xiaohe</v>
      </c>
      <c r="C1156" s="22" t="str">
        <f>INDEX('Plant data'!E:E,MATCH($A1156,'Plant data'!$A:$A,0))</f>
        <v>Sichuan</v>
      </c>
      <c r="D1156" s="22" t="str">
        <f>INDEX('Plant data'!F:F,MATCH($A1156,'Plant data'!$A:$A,0))</f>
        <v>China</v>
      </c>
      <c r="E1156" s="22" t="s">
        <v>10032</v>
      </c>
      <c r="F1156" s="22" t="s">
        <v>8855</v>
      </c>
      <c r="G1156" s="24" t="s">
        <v>6274</v>
      </c>
      <c r="H1156" s="22" t="s">
        <v>29</v>
      </c>
      <c r="I1156" s="22" t="s">
        <v>30</v>
      </c>
      <c r="J1156" s="22" t="s">
        <v>30</v>
      </c>
      <c r="K1156" s="22" t="s">
        <v>30</v>
      </c>
      <c r="L1156" s="22" t="s">
        <v>30</v>
      </c>
      <c r="M1156" s="22" t="s">
        <v>30</v>
      </c>
      <c r="N1156" s="22" t="s">
        <v>30</v>
      </c>
      <c r="O1156" s="22" t="s">
        <v>30</v>
      </c>
      <c r="P1156" s="22">
        <v>830</v>
      </c>
      <c r="Q1156" s="22">
        <v>75</v>
      </c>
      <c r="R1156" s="22" t="s">
        <v>30</v>
      </c>
      <c r="S1156" s="14" t="str">
        <f t="shared" si="18"/>
        <v/>
      </c>
    </row>
    <row r="1157" spans="1:19" ht="14.5" hidden="1" x14ac:dyDescent="0.35">
      <c r="A1157" s="22" t="s">
        <v>5643</v>
      </c>
      <c r="B1157" s="22" t="str">
        <f>INDEX('Plant data'!D:D,MATCH($A1157,'Plant data'!$A:$A,0))</f>
        <v>Fuzhou</v>
      </c>
      <c r="C1157" s="22" t="str">
        <f>INDEX('Plant data'!E:E,MATCH($A1157,'Plant data'!$A:$A,0))</f>
        <v>Fujian</v>
      </c>
      <c r="D1157" s="22" t="str">
        <f>INDEX('Plant data'!F:F,MATCH($A1157,'Plant data'!$A:$A,0))</f>
        <v>China</v>
      </c>
      <c r="E1157" s="22" t="s">
        <v>10033</v>
      </c>
      <c r="F1157" s="22" t="s">
        <v>8855</v>
      </c>
      <c r="G1157" s="24" t="s">
        <v>5646</v>
      </c>
      <c r="H1157" s="22" t="s">
        <v>29</v>
      </c>
      <c r="I1157" s="22" t="s">
        <v>30</v>
      </c>
      <c r="J1157" s="22" t="s">
        <v>30</v>
      </c>
      <c r="K1157" s="22">
        <v>2020</v>
      </c>
      <c r="L1157" s="22">
        <v>5</v>
      </c>
      <c r="M1157" s="22" t="s">
        <v>30</v>
      </c>
      <c r="N1157" s="22" t="s">
        <v>30</v>
      </c>
      <c r="O1157" s="22" t="s">
        <v>30</v>
      </c>
      <c r="P1157" s="22">
        <v>1000</v>
      </c>
      <c r="Q1157" s="22">
        <v>105</v>
      </c>
      <c r="R1157" s="22" t="s">
        <v>2823</v>
      </c>
      <c r="S1157" s="14">
        <f t="shared" si="18"/>
        <v>2060</v>
      </c>
    </row>
    <row r="1158" spans="1:19" ht="14.5" hidden="1" x14ac:dyDescent="0.35">
      <c r="A1158" s="22" t="s">
        <v>5643</v>
      </c>
      <c r="B1158" s="22" t="str">
        <f>INDEX('Plant data'!D:D,MATCH($A1158,'Plant data'!$A:$A,0))</f>
        <v>Fuzhou</v>
      </c>
      <c r="C1158" s="22" t="str">
        <f>INDEX('Plant data'!E:E,MATCH($A1158,'Plant data'!$A:$A,0))</f>
        <v>Fujian</v>
      </c>
      <c r="D1158" s="22" t="str">
        <f>INDEX('Plant data'!F:F,MATCH($A1158,'Plant data'!$A:$A,0))</f>
        <v>China</v>
      </c>
      <c r="E1158" s="22" t="s">
        <v>10034</v>
      </c>
      <c r="F1158" s="22" t="s">
        <v>8871</v>
      </c>
      <c r="G1158" s="24" t="s">
        <v>5646</v>
      </c>
      <c r="H1158" s="22" t="s">
        <v>29</v>
      </c>
      <c r="I1158" s="22" t="s">
        <v>30</v>
      </c>
      <c r="J1158" s="22" t="s">
        <v>30</v>
      </c>
      <c r="K1158" s="22">
        <v>2020</v>
      </c>
      <c r="L1158" s="22">
        <v>5</v>
      </c>
      <c r="M1158" s="22" t="s">
        <v>30</v>
      </c>
      <c r="N1158" s="22" t="s">
        <v>30</v>
      </c>
      <c r="O1158" s="22" t="s">
        <v>30</v>
      </c>
      <c r="P1158" s="22">
        <v>1000</v>
      </c>
      <c r="Q1158" s="22">
        <v>105</v>
      </c>
      <c r="R1158" s="22" t="s">
        <v>2823</v>
      </c>
      <c r="S1158" s="14">
        <f t="shared" si="18"/>
        <v>2060</v>
      </c>
    </row>
    <row r="1159" spans="1:19" ht="14.5" hidden="1" x14ac:dyDescent="0.35">
      <c r="A1159" s="22" t="s">
        <v>5611</v>
      </c>
      <c r="B1159" s="22" t="str">
        <f>INDEX('Plant data'!D:D,MATCH($A1159,'Plant data'!$A:$A,0))</f>
        <v>Ningde</v>
      </c>
      <c r="C1159" s="22" t="str">
        <f>INDEX('Plant data'!E:E,MATCH($A1159,'Plant data'!$A:$A,0))</f>
        <v>Fujian</v>
      </c>
      <c r="D1159" s="22" t="str">
        <f>INDEX('Plant data'!F:F,MATCH($A1159,'Plant data'!$A:$A,0))</f>
        <v>China</v>
      </c>
      <c r="E1159" s="22" t="s">
        <v>10035</v>
      </c>
      <c r="F1159" s="22" t="s">
        <v>8855</v>
      </c>
      <c r="G1159" s="24" t="s">
        <v>5614</v>
      </c>
      <c r="H1159" s="22" t="s">
        <v>29</v>
      </c>
      <c r="I1159" s="22" t="s">
        <v>30</v>
      </c>
      <c r="J1159" s="22" t="s">
        <v>30</v>
      </c>
      <c r="K1159" s="22" t="s">
        <v>30</v>
      </c>
      <c r="L1159" s="22" t="s">
        <v>30</v>
      </c>
      <c r="M1159" s="22" t="s">
        <v>30</v>
      </c>
      <c r="N1159" s="22" t="s">
        <v>30</v>
      </c>
      <c r="O1159" s="22" t="s">
        <v>30</v>
      </c>
      <c r="P1159" s="22">
        <v>600</v>
      </c>
      <c r="Q1159" s="22">
        <v>75</v>
      </c>
      <c r="R1159" s="22" t="s">
        <v>2823</v>
      </c>
      <c r="S1159" s="14" t="str">
        <f t="shared" si="18"/>
        <v/>
      </c>
    </row>
    <row r="1160" spans="1:19" ht="14.5" hidden="1" x14ac:dyDescent="0.35">
      <c r="A1160" s="22" t="s">
        <v>5621</v>
      </c>
      <c r="B1160" s="22" t="str">
        <f>INDEX('Plant data'!D:D,MATCH($A1160,'Plant data'!$A:$A,0))</f>
        <v>Zhangzhou</v>
      </c>
      <c r="C1160" s="22" t="str">
        <f>INDEX('Plant data'!E:E,MATCH($A1160,'Plant data'!$A:$A,0))</f>
        <v>Fujian</v>
      </c>
      <c r="D1160" s="22" t="str">
        <f>INDEX('Plant data'!F:F,MATCH($A1160,'Plant data'!$A:$A,0))</f>
        <v>China</v>
      </c>
      <c r="E1160" s="22" t="s">
        <v>10036</v>
      </c>
      <c r="F1160" s="22" t="s">
        <v>8855</v>
      </c>
      <c r="G1160" s="24" t="s">
        <v>5624</v>
      </c>
      <c r="H1160" s="22" t="s">
        <v>29</v>
      </c>
      <c r="I1160" s="22" t="s">
        <v>30</v>
      </c>
      <c r="J1160" s="26">
        <v>40360</v>
      </c>
      <c r="K1160" s="22">
        <v>2014</v>
      </c>
      <c r="L1160" s="22">
        <v>11</v>
      </c>
      <c r="M1160" s="22" t="s">
        <v>30</v>
      </c>
      <c r="N1160" s="22" t="s">
        <v>30</v>
      </c>
      <c r="O1160" s="22" t="s">
        <v>30</v>
      </c>
      <c r="P1160" s="22">
        <v>720</v>
      </c>
      <c r="Q1160" s="22">
        <v>160</v>
      </c>
      <c r="R1160" s="22" t="s">
        <v>2823</v>
      </c>
      <c r="S1160" s="14">
        <f t="shared" si="18"/>
        <v>2054</v>
      </c>
    </row>
    <row r="1161" spans="1:19" ht="14.5" hidden="1" x14ac:dyDescent="0.35">
      <c r="A1161" s="22" t="s">
        <v>6238</v>
      </c>
      <c r="B1161" s="22" t="str">
        <f>INDEX('Plant data'!D:D,MATCH($A1161,'Plant data'!$A:$A,0))</f>
        <v>Guiyang</v>
      </c>
      <c r="C1161" s="22" t="str">
        <f>INDEX('Plant data'!E:E,MATCH($A1161,'Plant data'!$A:$A,0))</f>
        <v>Guizhou</v>
      </c>
      <c r="D1161" s="22" t="str">
        <f>INDEX('Plant data'!F:F,MATCH($A1161,'Plant data'!$A:$A,0))</f>
        <v>China</v>
      </c>
      <c r="E1161" s="22" t="s">
        <v>10037</v>
      </c>
      <c r="F1161" s="22" t="s">
        <v>8855</v>
      </c>
      <c r="G1161" s="24" t="s">
        <v>6241</v>
      </c>
      <c r="H1161" s="22" t="s">
        <v>29</v>
      </c>
      <c r="I1161" s="22" t="s">
        <v>30</v>
      </c>
      <c r="J1161" s="22" t="s">
        <v>30</v>
      </c>
      <c r="K1161" s="22">
        <v>2016</v>
      </c>
      <c r="L1161" s="22">
        <v>9</v>
      </c>
      <c r="M1161" s="22" t="s">
        <v>30</v>
      </c>
      <c r="N1161" s="22" t="s">
        <v>30</v>
      </c>
      <c r="O1161" s="22" t="s">
        <v>30</v>
      </c>
      <c r="P1161" s="22">
        <v>600</v>
      </c>
      <c r="Q1161" s="22">
        <v>70</v>
      </c>
      <c r="R1161" s="22" t="s">
        <v>2823</v>
      </c>
      <c r="S1161" s="14">
        <f t="shared" si="18"/>
        <v>2056</v>
      </c>
    </row>
    <row r="1162" spans="1:19" ht="14.5" hidden="1" x14ac:dyDescent="0.35">
      <c r="A1162" s="22" t="s">
        <v>6527</v>
      </c>
      <c r="B1162" s="22" t="str">
        <f>INDEX('Plant data'!D:D,MATCH($A1162,'Plant data'!$A:$A,0))</f>
        <v>Zhengzhou</v>
      </c>
      <c r="C1162" s="22" t="str">
        <f>INDEX('Plant data'!E:E,MATCH($A1162,'Plant data'!$A:$A,0))</f>
        <v>Henan</v>
      </c>
      <c r="D1162" s="22" t="str">
        <f>INDEX('Plant data'!F:F,MATCH($A1162,'Plant data'!$A:$A,0))</f>
        <v>China</v>
      </c>
      <c r="E1162" s="22" t="s">
        <v>10038</v>
      </c>
      <c r="F1162" s="22" t="s">
        <v>8855</v>
      </c>
      <c r="G1162" s="24" t="s">
        <v>6530</v>
      </c>
      <c r="H1162" s="22" t="s">
        <v>190</v>
      </c>
      <c r="I1162" s="22" t="s">
        <v>30</v>
      </c>
      <c r="J1162" s="22" t="s">
        <v>30</v>
      </c>
      <c r="K1162" s="22" t="s">
        <v>30</v>
      </c>
      <c r="L1162" s="22" t="s">
        <v>30</v>
      </c>
      <c r="M1162" s="22" t="s">
        <v>30</v>
      </c>
      <c r="N1162" s="22" t="s">
        <v>30</v>
      </c>
      <c r="O1162" s="22">
        <v>2022</v>
      </c>
      <c r="P1162" s="22">
        <v>425</v>
      </c>
      <c r="Q1162" s="22">
        <v>30</v>
      </c>
      <c r="R1162" s="22" t="s">
        <v>30</v>
      </c>
      <c r="S1162" s="14" t="str">
        <f t="shared" si="18"/>
        <v/>
      </c>
    </row>
    <row r="1163" spans="1:19" ht="14.5" hidden="1" x14ac:dyDescent="0.35">
      <c r="A1163" s="22" t="s">
        <v>6527</v>
      </c>
      <c r="B1163" s="22" t="str">
        <f>INDEX('Plant data'!D:D,MATCH($A1163,'Plant data'!$A:$A,0))</f>
        <v>Zhengzhou</v>
      </c>
      <c r="C1163" s="22" t="str">
        <f>INDEX('Plant data'!E:E,MATCH($A1163,'Plant data'!$A:$A,0))</f>
        <v>Henan</v>
      </c>
      <c r="D1163" s="22" t="str">
        <f>INDEX('Plant data'!F:F,MATCH($A1163,'Plant data'!$A:$A,0))</f>
        <v>China</v>
      </c>
      <c r="E1163" s="22" t="s">
        <v>10039</v>
      </c>
      <c r="F1163" s="22" t="s">
        <v>8871</v>
      </c>
      <c r="G1163" s="24" t="s">
        <v>6530</v>
      </c>
      <c r="H1163" s="22" t="s">
        <v>190</v>
      </c>
      <c r="I1163" s="22" t="s">
        <v>30</v>
      </c>
      <c r="J1163" s="22" t="s">
        <v>30</v>
      </c>
      <c r="K1163" s="22" t="s">
        <v>30</v>
      </c>
      <c r="L1163" s="22" t="s">
        <v>30</v>
      </c>
      <c r="M1163" s="22" t="s">
        <v>30</v>
      </c>
      <c r="N1163" s="22" t="s">
        <v>30</v>
      </c>
      <c r="O1163" s="22">
        <v>2022</v>
      </c>
      <c r="P1163" s="22">
        <v>425</v>
      </c>
      <c r="Q1163" s="22">
        <v>50</v>
      </c>
      <c r="R1163" s="22" t="s">
        <v>30</v>
      </c>
      <c r="S1163" s="14" t="str">
        <f t="shared" si="18"/>
        <v/>
      </c>
    </row>
    <row r="1164" spans="1:19" ht="14.5" hidden="1" x14ac:dyDescent="0.35">
      <c r="A1164" s="22" t="s">
        <v>6367</v>
      </c>
      <c r="B1164" s="22" t="str">
        <f>INDEX('Plant data'!D:D,MATCH($A1164,'Plant data'!$A:$A,0))</f>
        <v>Xiangyang</v>
      </c>
      <c r="C1164" s="22" t="str">
        <f>INDEX('Plant data'!E:E,MATCH($A1164,'Plant data'!$A:$A,0))</f>
        <v>Hubei</v>
      </c>
      <c r="D1164" s="22" t="str">
        <f>INDEX('Plant data'!F:F,MATCH($A1164,'Plant data'!$A:$A,0))</f>
        <v>China</v>
      </c>
      <c r="E1164" s="22" t="s">
        <v>10040</v>
      </c>
      <c r="F1164" s="22" t="s">
        <v>8855</v>
      </c>
      <c r="G1164" s="24" t="s">
        <v>6370</v>
      </c>
      <c r="H1164" s="22" t="s">
        <v>53</v>
      </c>
      <c r="I1164" s="22" t="s">
        <v>30</v>
      </c>
      <c r="J1164" s="22" t="s">
        <v>30</v>
      </c>
      <c r="K1164" s="22" t="s">
        <v>30</v>
      </c>
      <c r="L1164" s="22" t="s">
        <v>30</v>
      </c>
      <c r="M1164" s="22" t="s">
        <v>30</v>
      </c>
      <c r="N1164" s="22">
        <v>2022</v>
      </c>
      <c r="O1164" s="22" t="s">
        <v>30</v>
      </c>
      <c r="P1164" s="22">
        <v>500</v>
      </c>
      <c r="Q1164" s="22">
        <v>35</v>
      </c>
      <c r="R1164" s="22" t="s">
        <v>30</v>
      </c>
      <c r="S1164" s="14" t="str">
        <f t="shared" si="18"/>
        <v/>
      </c>
    </row>
    <row r="1165" spans="1:19" ht="14.5" hidden="1" x14ac:dyDescent="0.35">
      <c r="A1165" s="22" t="s">
        <v>5883</v>
      </c>
      <c r="B1165" s="22" t="str">
        <f>INDEX('Plant data'!D:D,MATCH($A1165,'Plant data'!$A:$A,0))</f>
        <v>Xiangyang</v>
      </c>
      <c r="C1165" s="22" t="str">
        <f>INDEX('Plant data'!E:E,MATCH($A1165,'Plant data'!$A:$A,0))</f>
        <v>Hubei</v>
      </c>
      <c r="D1165" s="22" t="str">
        <f>INDEX('Plant data'!F:F,MATCH($A1165,'Plant data'!$A:$A,0))</f>
        <v>China</v>
      </c>
      <c r="E1165" s="22" t="s">
        <v>10041</v>
      </c>
      <c r="F1165" s="22" t="s">
        <v>8855</v>
      </c>
      <c r="G1165" s="24" t="s">
        <v>5886</v>
      </c>
      <c r="H1165" s="22" t="s">
        <v>190</v>
      </c>
      <c r="I1165" s="22" t="s">
        <v>30</v>
      </c>
      <c r="J1165" s="22" t="s">
        <v>30</v>
      </c>
      <c r="K1165" s="22" t="s">
        <v>30</v>
      </c>
      <c r="L1165" s="22" t="s">
        <v>30</v>
      </c>
      <c r="M1165" s="22">
        <v>2018</v>
      </c>
      <c r="N1165" s="22" t="s">
        <v>30</v>
      </c>
      <c r="O1165" s="22">
        <v>2019</v>
      </c>
      <c r="P1165" s="22">
        <v>830</v>
      </c>
      <c r="Q1165" s="22">
        <v>75</v>
      </c>
      <c r="R1165" s="22" t="s">
        <v>30</v>
      </c>
      <c r="S1165" s="14" t="str">
        <f t="shared" si="18"/>
        <v/>
      </c>
    </row>
    <row r="1166" spans="1:19" ht="14.5" hidden="1" x14ac:dyDescent="0.35">
      <c r="A1166" s="22" t="s">
        <v>5883</v>
      </c>
      <c r="B1166" s="22" t="str">
        <f>INDEX('Plant data'!D:D,MATCH($A1166,'Plant data'!$A:$A,0))</f>
        <v>Xiangyang</v>
      </c>
      <c r="C1166" s="22" t="str">
        <f>INDEX('Plant data'!E:E,MATCH($A1166,'Plant data'!$A:$A,0))</f>
        <v>Hubei</v>
      </c>
      <c r="D1166" s="22" t="str">
        <f>INDEX('Plant data'!F:F,MATCH($A1166,'Plant data'!$A:$A,0))</f>
        <v>China</v>
      </c>
      <c r="E1166" s="22" t="s">
        <v>10042</v>
      </c>
      <c r="F1166" s="22" t="s">
        <v>8871</v>
      </c>
      <c r="G1166" s="24" t="s">
        <v>5886</v>
      </c>
      <c r="H1166" s="22" t="s">
        <v>190</v>
      </c>
      <c r="I1166" s="22" t="s">
        <v>30</v>
      </c>
      <c r="J1166" s="22" t="s">
        <v>30</v>
      </c>
      <c r="K1166" s="22" t="s">
        <v>30</v>
      </c>
      <c r="L1166" s="22" t="s">
        <v>30</v>
      </c>
      <c r="M1166" s="22">
        <v>2018</v>
      </c>
      <c r="N1166" s="22" t="s">
        <v>30</v>
      </c>
      <c r="O1166" s="22">
        <v>2019</v>
      </c>
      <c r="P1166" s="22">
        <v>830</v>
      </c>
      <c r="Q1166" s="22">
        <v>75</v>
      </c>
      <c r="R1166" s="22" t="s">
        <v>30</v>
      </c>
      <c r="S1166" s="14" t="str">
        <f t="shared" si="18"/>
        <v/>
      </c>
    </row>
    <row r="1167" spans="1:19" ht="14.5" hidden="1" x14ac:dyDescent="0.35">
      <c r="A1167" s="22" t="s">
        <v>5883</v>
      </c>
      <c r="B1167" s="22" t="str">
        <f>INDEX('Plant data'!D:D,MATCH($A1167,'Plant data'!$A:$A,0))</f>
        <v>Xiangyang</v>
      </c>
      <c r="C1167" s="22" t="str">
        <f>INDEX('Plant data'!E:E,MATCH($A1167,'Plant data'!$A:$A,0))</f>
        <v>Hubei</v>
      </c>
      <c r="D1167" s="22" t="str">
        <f>INDEX('Plant data'!F:F,MATCH($A1167,'Plant data'!$A:$A,0))</f>
        <v>China</v>
      </c>
      <c r="E1167" s="22" t="s">
        <v>10043</v>
      </c>
      <c r="F1167" s="22" t="s">
        <v>8941</v>
      </c>
      <c r="G1167" s="24" t="s">
        <v>5886</v>
      </c>
      <c r="H1167" s="22" t="s">
        <v>190</v>
      </c>
      <c r="I1167" s="22" t="s">
        <v>30</v>
      </c>
      <c r="J1167" s="22" t="s">
        <v>30</v>
      </c>
      <c r="K1167" s="22" t="s">
        <v>30</v>
      </c>
      <c r="L1167" s="22" t="s">
        <v>30</v>
      </c>
      <c r="M1167" s="22">
        <v>2018</v>
      </c>
      <c r="N1167" s="22" t="s">
        <v>30</v>
      </c>
      <c r="O1167" s="22">
        <v>2019</v>
      </c>
      <c r="P1167" s="22">
        <v>260</v>
      </c>
      <c r="Q1167" s="22">
        <v>40</v>
      </c>
      <c r="R1167" s="22" t="s">
        <v>30</v>
      </c>
      <c r="S1167" s="14" t="str">
        <f t="shared" si="18"/>
        <v/>
      </c>
    </row>
    <row r="1168" spans="1:19" ht="14.5" hidden="1" x14ac:dyDescent="0.35">
      <c r="A1168" s="22" t="s">
        <v>5883</v>
      </c>
      <c r="B1168" s="22" t="str">
        <f>INDEX('Plant data'!D:D,MATCH($A1168,'Plant data'!$A:$A,0))</f>
        <v>Xiangyang</v>
      </c>
      <c r="C1168" s="22" t="str">
        <f>INDEX('Plant data'!E:E,MATCH($A1168,'Plant data'!$A:$A,0))</f>
        <v>Hubei</v>
      </c>
      <c r="D1168" s="22" t="str">
        <f>INDEX('Plant data'!F:F,MATCH($A1168,'Plant data'!$A:$A,0))</f>
        <v>China</v>
      </c>
      <c r="E1168" s="22" t="s">
        <v>10044</v>
      </c>
      <c r="F1168" s="22" t="s">
        <v>8949</v>
      </c>
      <c r="G1168" s="24" t="s">
        <v>5886</v>
      </c>
      <c r="H1168" s="22" t="s">
        <v>29</v>
      </c>
      <c r="I1168" s="22">
        <v>2018</v>
      </c>
      <c r="J1168" s="22">
        <v>2022</v>
      </c>
      <c r="K1168" s="22">
        <v>2023</v>
      </c>
      <c r="L1168" s="22">
        <v>2</v>
      </c>
      <c r="M1168" s="22" t="s">
        <v>30</v>
      </c>
      <c r="N1168" s="22" t="s">
        <v>30</v>
      </c>
      <c r="O1168" s="22" t="s">
        <v>30</v>
      </c>
      <c r="P1168" s="22">
        <v>1000</v>
      </c>
      <c r="Q1168" s="22">
        <v>100</v>
      </c>
      <c r="R1168" s="22" t="s">
        <v>30</v>
      </c>
      <c r="S1168" s="14">
        <f t="shared" si="18"/>
        <v>2063</v>
      </c>
    </row>
    <row r="1169" spans="1:19" ht="14.5" hidden="1" x14ac:dyDescent="0.35">
      <c r="A1169" s="22" t="s">
        <v>5883</v>
      </c>
      <c r="B1169" s="22" t="str">
        <f>INDEX('Plant data'!D:D,MATCH($A1169,'Plant data'!$A:$A,0))</f>
        <v>Xiangyang</v>
      </c>
      <c r="C1169" s="22" t="str">
        <f>INDEX('Plant data'!E:E,MATCH($A1169,'Plant data'!$A:$A,0))</f>
        <v>Hubei</v>
      </c>
      <c r="D1169" s="22" t="str">
        <f>INDEX('Plant data'!F:F,MATCH($A1169,'Plant data'!$A:$A,0))</f>
        <v>China</v>
      </c>
      <c r="E1169" s="22" t="s">
        <v>10045</v>
      </c>
      <c r="F1169" s="22" t="s">
        <v>8962</v>
      </c>
      <c r="G1169" s="24" t="s">
        <v>5886</v>
      </c>
      <c r="H1169" s="22" t="s">
        <v>29</v>
      </c>
      <c r="I1169" s="22">
        <v>2018</v>
      </c>
      <c r="J1169" s="22">
        <v>2022</v>
      </c>
      <c r="K1169" s="22">
        <v>2023</v>
      </c>
      <c r="L1169" s="22">
        <v>2</v>
      </c>
      <c r="M1169" s="22" t="s">
        <v>30</v>
      </c>
      <c r="N1169" s="22" t="s">
        <v>30</v>
      </c>
      <c r="O1169" s="22" t="s">
        <v>30</v>
      </c>
      <c r="P1169" s="22">
        <v>1000</v>
      </c>
      <c r="Q1169" s="22">
        <v>100</v>
      </c>
      <c r="R1169" s="22" t="s">
        <v>30</v>
      </c>
      <c r="S1169" s="14">
        <f t="shared" si="18"/>
        <v>2063</v>
      </c>
    </row>
    <row r="1170" spans="1:19" ht="14.5" hidden="1" x14ac:dyDescent="0.35">
      <c r="A1170" s="22" t="s">
        <v>2570</v>
      </c>
      <c r="B1170" s="22" t="str">
        <f>INDEX('Plant data'!D:D,MATCH($A1170,'Plant data'!$A:$A,0))</f>
        <v>Suizhou</v>
      </c>
      <c r="C1170" s="22" t="str">
        <f>INDEX('Plant data'!E:E,MATCH($A1170,'Plant data'!$A:$A,0))</f>
        <v>Hubei</v>
      </c>
      <c r="D1170" s="22" t="str">
        <f>INDEX('Plant data'!F:F,MATCH($A1170,'Plant data'!$A:$A,0))</f>
        <v>China</v>
      </c>
      <c r="E1170" s="22" t="s">
        <v>10046</v>
      </c>
      <c r="F1170" s="22" t="s">
        <v>8855</v>
      </c>
      <c r="G1170" s="24" t="s">
        <v>2572</v>
      </c>
      <c r="H1170" s="22" t="s">
        <v>29</v>
      </c>
      <c r="I1170" s="22" t="s">
        <v>30</v>
      </c>
      <c r="J1170" s="22">
        <v>2011</v>
      </c>
      <c r="K1170" s="22">
        <v>2013</v>
      </c>
      <c r="L1170" s="22">
        <v>12</v>
      </c>
      <c r="M1170" s="22" t="s">
        <v>30</v>
      </c>
      <c r="N1170" s="22" t="s">
        <v>30</v>
      </c>
      <c r="O1170" s="22" t="s">
        <v>30</v>
      </c>
      <c r="P1170" s="22">
        <v>500</v>
      </c>
      <c r="Q1170" s="22">
        <v>70</v>
      </c>
      <c r="R1170" s="22" t="s">
        <v>2823</v>
      </c>
      <c r="S1170" s="14">
        <f t="shared" si="18"/>
        <v>2053</v>
      </c>
    </row>
    <row r="1171" spans="1:19" ht="14.5" hidden="1" x14ac:dyDescent="0.35">
      <c r="A1171" s="22" t="s">
        <v>2570</v>
      </c>
      <c r="B1171" s="22" t="str">
        <f>INDEX('Plant data'!D:D,MATCH($A1171,'Plant data'!$A:$A,0))</f>
        <v>Suizhou</v>
      </c>
      <c r="C1171" s="22" t="str">
        <f>INDEX('Plant data'!E:E,MATCH($A1171,'Plant data'!$A:$A,0))</f>
        <v>Hubei</v>
      </c>
      <c r="D1171" s="22" t="str">
        <f>INDEX('Plant data'!F:F,MATCH($A1171,'Plant data'!$A:$A,0))</f>
        <v>China</v>
      </c>
      <c r="E1171" s="22" t="s">
        <v>10047</v>
      </c>
      <c r="F1171" s="22" t="s">
        <v>8871</v>
      </c>
      <c r="G1171" s="24" t="s">
        <v>2572</v>
      </c>
      <c r="H1171" s="22" t="s">
        <v>29</v>
      </c>
      <c r="I1171" s="22" t="s">
        <v>30</v>
      </c>
      <c r="J1171" s="22" t="s">
        <v>30</v>
      </c>
      <c r="K1171" s="22" t="s">
        <v>30</v>
      </c>
      <c r="L1171" s="22" t="s">
        <v>30</v>
      </c>
      <c r="M1171" s="22" t="s">
        <v>30</v>
      </c>
      <c r="N1171" s="22" t="s">
        <v>30</v>
      </c>
      <c r="O1171" s="22" t="s">
        <v>30</v>
      </c>
      <c r="P1171" s="22">
        <v>369</v>
      </c>
      <c r="Q1171" s="22">
        <v>45</v>
      </c>
      <c r="R1171" s="22" t="s">
        <v>2823</v>
      </c>
      <c r="S1171" s="14" t="str">
        <f t="shared" si="18"/>
        <v/>
      </c>
    </row>
    <row r="1172" spans="1:19" ht="14.5" hidden="1" x14ac:dyDescent="0.35">
      <c r="A1172" s="22" t="s">
        <v>6226</v>
      </c>
      <c r="B1172" s="22" t="str">
        <f>INDEX('Plant data'!D:D,MATCH($A1172,'Plant data'!$A:$A,0))</f>
        <v>Shiyan</v>
      </c>
      <c r="C1172" s="22" t="str">
        <f>INDEX('Plant data'!E:E,MATCH($A1172,'Plant data'!$A:$A,0))</f>
        <v>Hubei</v>
      </c>
      <c r="D1172" s="22" t="str">
        <f>INDEX('Plant data'!F:F,MATCH($A1172,'Plant data'!$A:$A,0))</f>
        <v>China</v>
      </c>
      <c r="E1172" s="22" t="s">
        <v>10048</v>
      </c>
      <c r="F1172" s="22" t="s">
        <v>8855</v>
      </c>
      <c r="G1172" s="24" t="s">
        <v>6229</v>
      </c>
      <c r="H1172" s="22" t="s">
        <v>40</v>
      </c>
      <c r="I1172" s="22" t="s">
        <v>30</v>
      </c>
      <c r="J1172" s="22" t="s">
        <v>30</v>
      </c>
      <c r="K1172" s="22" t="s">
        <v>30</v>
      </c>
      <c r="L1172" s="22" t="s">
        <v>30</v>
      </c>
      <c r="M1172" s="22">
        <v>2023</v>
      </c>
      <c r="N1172" s="22" t="s">
        <v>30</v>
      </c>
      <c r="O1172" s="22" t="s">
        <v>30</v>
      </c>
      <c r="P1172" s="22">
        <v>600</v>
      </c>
      <c r="Q1172" s="22">
        <v>70</v>
      </c>
      <c r="R1172" s="22" t="s">
        <v>2823</v>
      </c>
      <c r="S1172" s="14" t="str">
        <f t="shared" si="18"/>
        <v/>
      </c>
    </row>
    <row r="1173" spans="1:19" ht="14.5" hidden="1" x14ac:dyDescent="0.35">
      <c r="A1173" s="22" t="s">
        <v>6231</v>
      </c>
      <c r="B1173" s="22" t="str">
        <f>INDEX('Plant data'!D:D,MATCH($A1173,'Plant data'!$A:$A,0))</f>
        <v>Shiyan</v>
      </c>
      <c r="C1173" s="22" t="str">
        <f>INDEX('Plant data'!E:E,MATCH($A1173,'Plant data'!$A:$A,0))</f>
        <v>Hubei</v>
      </c>
      <c r="D1173" s="22" t="str">
        <f>INDEX('Plant data'!F:F,MATCH($A1173,'Plant data'!$A:$A,0))</f>
        <v>China</v>
      </c>
      <c r="E1173" s="22" t="s">
        <v>10049</v>
      </c>
      <c r="F1173" s="22" t="s">
        <v>8855</v>
      </c>
      <c r="G1173" s="24" t="s">
        <v>6234</v>
      </c>
      <c r="H1173" s="22" t="s">
        <v>29</v>
      </c>
      <c r="I1173" s="22" t="s">
        <v>30</v>
      </c>
      <c r="J1173" s="22" t="s">
        <v>30</v>
      </c>
      <c r="K1173" s="22">
        <v>2012</v>
      </c>
      <c r="L1173" s="22">
        <v>13</v>
      </c>
      <c r="M1173" s="22" t="s">
        <v>30</v>
      </c>
      <c r="N1173" s="22" t="s">
        <v>30</v>
      </c>
      <c r="O1173" s="22" t="s">
        <v>30</v>
      </c>
      <c r="P1173" s="22">
        <v>700</v>
      </c>
      <c r="Q1173" s="22">
        <v>80</v>
      </c>
      <c r="R1173" s="22" t="s">
        <v>30</v>
      </c>
      <c r="S1173" s="14">
        <f t="shared" si="18"/>
        <v>2052</v>
      </c>
    </row>
    <row r="1174" spans="1:19" ht="14.5" hidden="1" x14ac:dyDescent="0.35">
      <c r="A1174" s="22" t="s">
        <v>6475</v>
      </c>
      <c r="B1174" s="22" t="str">
        <f>INDEX('Plant data'!D:D,MATCH($A1174,'Plant data'!$A:$A,0))</f>
        <v>Yichang</v>
      </c>
      <c r="C1174" s="22" t="str">
        <f>INDEX('Plant data'!E:E,MATCH($A1174,'Plant data'!$A:$A,0))</f>
        <v>Hubei</v>
      </c>
      <c r="D1174" s="22" t="str">
        <f>INDEX('Plant data'!F:F,MATCH($A1174,'Plant data'!$A:$A,0))</f>
        <v>China</v>
      </c>
      <c r="E1174" s="22" t="s">
        <v>10050</v>
      </c>
      <c r="F1174" s="22" t="s">
        <v>8855</v>
      </c>
      <c r="G1174" s="24" t="s">
        <v>6478</v>
      </c>
      <c r="H1174" s="22" t="s">
        <v>190</v>
      </c>
      <c r="I1174" s="22" t="s">
        <v>30</v>
      </c>
      <c r="J1174" s="22" t="s">
        <v>30</v>
      </c>
      <c r="K1174" s="22" t="s">
        <v>30</v>
      </c>
      <c r="L1174" s="22" t="s">
        <v>30</v>
      </c>
      <c r="M1174" s="22">
        <v>2023</v>
      </c>
      <c r="N1174" s="22" t="s">
        <v>30</v>
      </c>
      <c r="O1174" s="26">
        <v>45292</v>
      </c>
      <c r="P1174" s="22">
        <v>600</v>
      </c>
      <c r="Q1174" s="22">
        <v>70</v>
      </c>
      <c r="R1174" s="22" t="s">
        <v>30</v>
      </c>
      <c r="S1174" s="14" t="str">
        <f t="shared" si="18"/>
        <v/>
      </c>
    </row>
    <row r="1175" spans="1:19" ht="14.5" hidden="1" x14ac:dyDescent="0.35">
      <c r="A1175" s="22" t="s">
        <v>6093</v>
      </c>
      <c r="B1175" s="22" t="str">
        <f>INDEX('Plant data'!D:D,MATCH($A1175,'Plant data'!$A:$A,0))</f>
        <v>unknown</v>
      </c>
      <c r="C1175" s="22" t="str">
        <f>INDEX('Plant data'!E:E,MATCH($A1175,'Plant data'!$A:$A,0))</f>
        <v>Sichuan</v>
      </c>
      <c r="D1175" s="22" t="str">
        <f>INDEX('Plant data'!F:F,MATCH($A1175,'Plant data'!$A:$A,0))</f>
        <v>China</v>
      </c>
      <c r="E1175" s="22" t="s">
        <v>10051</v>
      </c>
      <c r="F1175" s="22" t="s">
        <v>8855</v>
      </c>
      <c r="G1175" s="24" t="s">
        <v>6096</v>
      </c>
      <c r="H1175" s="22" t="s">
        <v>29</v>
      </c>
      <c r="I1175" s="22" t="s">
        <v>30</v>
      </c>
      <c r="J1175" s="22" t="s">
        <v>30</v>
      </c>
      <c r="K1175" s="22" t="s">
        <v>30</v>
      </c>
      <c r="L1175" s="22" t="s">
        <v>30</v>
      </c>
      <c r="M1175" s="22" t="s">
        <v>30</v>
      </c>
      <c r="N1175" s="22" t="s">
        <v>30</v>
      </c>
      <c r="O1175" s="22" t="s">
        <v>30</v>
      </c>
      <c r="P1175" s="22">
        <v>223</v>
      </c>
      <c r="Q1175" s="22">
        <v>40</v>
      </c>
      <c r="R1175" s="22" t="s">
        <v>30</v>
      </c>
      <c r="S1175" s="14" t="str">
        <f t="shared" si="18"/>
        <v/>
      </c>
    </row>
    <row r="1176" spans="1:19" ht="14.5" hidden="1" x14ac:dyDescent="0.35">
      <c r="A1176" s="22" t="s">
        <v>6093</v>
      </c>
      <c r="B1176" s="22" t="str">
        <f>INDEX('Plant data'!D:D,MATCH($A1176,'Plant data'!$A:$A,0))</f>
        <v>unknown</v>
      </c>
      <c r="C1176" s="22" t="str">
        <f>INDEX('Plant data'!E:E,MATCH($A1176,'Plant data'!$A:$A,0))</f>
        <v>Sichuan</v>
      </c>
      <c r="D1176" s="22" t="str">
        <f>INDEX('Plant data'!F:F,MATCH($A1176,'Plant data'!$A:$A,0))</f>
        <v>China</v>
      </c>
      <c r="E1176" s="22" t="s">
        <v>10052</v>
      </c>
      <c r="F1176" s="22" t="s">
        <v>8871</v>
      </c>
      <c r="G1176" s="24" t="s">
        <v>6096</v>
      </c>
      <c r="H1176" s="22" t="s">
        <v>29</v>
      </c>
      <c r="I1176" s="22" t="s">
        <v>30</v>
      </c>
      <c r="J1176" s="22" t="s">
        <v>30</v>
      </c>
      <c r="K1176" s="22" t="s">
        <v>30</v>
      </c>
      <c r="L1176" s="22" t="s">
        <v>30</v>
      </c>
      <c r="M1176" s="22" t="s">
        <v>30</v>
      </c>
      <c r="N1176" s="22" t="s">
        <v>30</v>
      </c>
      <c r="O1176" s="22" t="s">
        <v>30</v>
      </c>
      <c r="P1176" s="22">
        <v>223</v>
      </c>
      <c r="Q1176" s="22">
        <v>40</v>
      </c>
      <c r="R1176" s="22" t="s">
        <v>30</v>
      </c>
      <c r="S1176" s="14" t="str">
        <f t="shared" si="18"/>
        <v/>
      </c>
    </row>
    <row r="1177" spans="1:19" ht="14.5" hidden="1" x14ac:dyDescent="0.35">
      <c r="A1177" s="22" t="s">
        <v>6093</v>
      </c>
      <c r="B1177" s="22" t="str">
        <f>INDEX('Plant data'!D:D,MATCH($A1177,'Plant data'!$A:$A,0))</f>
        <v>unknown</v>
      </c>
      <c r="C1177" s="22" t="str">
        <f>INDEX('Plant data'!E:E,MATCH($A1177,'Plant data'!$A:$A,0))</f>
        <v>Sichuan</v>
      </c>
      <c r="D1177" s="22" t="str">
        <f>INDEX('Plant data'!F:F,MATCH($A1177,'Plant data'!$A:$A,0))</f>
        <v>China</v>
      </c>
      <c r="E1177" s="22" t="s">
        <v>10053</v>
      </c>
      <c r="F1177" s="22" t="s">
        <v>8941</v>
      </c>
      <c r="G1177" s="24" t="s">
        <v>6096</v>
      </c>
      <c r="H1177" s="22" t="s">
        <v>29</v>
      </c>
      <c r="I1177" s="22" t="s">
        <v>30</v>
      </c>
      <c r="J1177" s="22" t="s">
        <v>30</v>
      </c>
      <c r="K1177" s="22" t="s">
        <v>30</v>
      </c>
      <c r="L1177" s="22" t="s">
        <v>30</v>
      </c>
      <c r="M1177" s="22" t="s">
        <v>30</v>
      </c>
      <c r="N1177" s="22" t="s">
        <v>30</v>
      </c>
      <c r="O1177" s="22" t="s">
        <v>30</v>
      </c>
      <c r="P1177" s="22">
        <v>223</v>
      </c>
      <c r="Q1177" s="22">
        <v>40</v>
      </c>
      <c r="R1177" s="22" t="s">
        <v>30</v>
      </c>
      <c r="S1177" s="14" t="str">
        <f t="shared" si="18"/>
        <v/>
      </c>
    </row>
    <row r="1178" spans="1:19" ht="14.5" hidden="1" x14ac:dyDescent="0.35">
      <c r="A1178" s="22" t="s">
        <v>6531</v>
      </c>
      <c r="B1178" s="22" t="str">
        <f>INDEX('Plant data'!D:D,MATCH($A1178,'Plant data'!$A:$A,0))</f>
        <v>Xinfeng</v>
      </c>
      <c r="C1178" s="22" t="str">
        <f>INDEX('Plant data'!E:E,MATCH($A1178,'Plant data'!$A:$A,0))</f>
        <v>Zhejiang</v>
      </c>
      <c r="D1178" s="22" t="str">
        <f>INDEX('Plant data'!F:F,MATCH($A1178,'Plant data'!$A:$A,0))</f>
        <v>China</v>
      </c>
      <c r="E1178" s="22" t="s">
        <v>10054</v>
      </c>
      <c r="F1178" s="22" t="s">
        <v>8855</v>
      </c>
      <c r="G1178" s="24" t="s">
        <v>6534</v>
      </c>
      <c r="H1178" s="22" t="s">
        <v>40</v>
      </c>
      <c r="I1178" s="22" t="s">
        <v>30</v>
      </c>
      <c r="J1178" s="22" t="s">
        <v>30</v>
      </c>
      <c r="K1178" s="22" t="s">
        <v>30</v>
      </c>
      <c r="L1178" s="22" t="s">
        <v>30</v>
      </c>
      <c r="M1178" s="27">
        <v>45412</v>
      </c>
      <c r="N1178" s="22" t="s">
        <v>30</v>
      </c>
      <c r="O1178" s="22" t="s">
        <v>30</v>
      </c>
      <c r="P1178" s="22">
        <v>700</v>
      </c>
      <c r="Q1178" s="22">
        <v>75</v>
      </c>
      <c r="R1178" s="22" t="s">
        <v>30</v>
      </c>
      <c r="S1178" s="14" t="str">
        <f t="shared" si="18"/>
        <v/>
      </c>
    </row>
    <row r="1179" spans="1:19" ht="14.5" hidden="1" x14ac:dyDescent="0.35">
      <c r="A1179" s="22" t="s">
        <v>6531</v>
      </c>
      <c r="B1179" s="22" t="str">
        <f>INDEX('Plant data'!D:D,MATCH($A1179,'Plant data'!$A:$A,0))</f>
        <v>Xinfeng</v>
      </c>
      <c r="C1179" s="22" t="str">
        <f>INDEX('Plant data'!E:E,MATCH($A1179,'Plant data'!$A:$A,0))</f>
        <v>Zhejiang</v>
      </c>
      <c r="D1179" s="22" t="str">
        <f>INDEX('Plant data'!F:F,MATCH($A1179,'Plant data'!$A:$A,0))</f>
        <v>China</v>
      </c>
      <c r="E1179" s="22" t="s">
        <v>10055</v>
      </c>
      <c r="F1179" s="22" t="s">
        <v>8871</v>
      </c>
      <c r="G1179" s="24" t="s">
        <v>6534</v>
      </c>
      <c r="H1179" s="22" t="s">
        <v>313</v>
      </c>
      <c r="I1179" s="27">
        <v>45412</v>
      </c>
      <c r="J1179" s="22" t="s">
        <v>30</v>
      </c>
      <c r="K1179" s="22" t="s">
        <v>30</v>
      </c>
      <c r="L1179" s="22" t="s">
        <v>30</v>
      </c>
      <c r="M1179" s="22" t="s">
        <v>30</v>
      </c>
      <c r="N1179" s="22" t="s">
        <v>30</v>
      </c>
      <c r="O1179" s="22" t="s">
        <v>30</v>
      </c>
      <c r="P1179" s="22">
        <v>825</v>
      </c>
      <c r="Q1179" s="22">
        <v>110</v>
      </c>
      <c r="R1179" s="22" t="s">
        <v>30</v>
      </c>
      <c r="S1179" s="14" t="str">
        <f t="shared" si="18"/>
        <v/>
      </c>
    </row>
    <row r="1180" spans="1:19" ht="14.5" hidden="1" x14ac:dyDescent="0.35">
      <c r="A1180" s="22" t="s">
        <v>6531</v>
      </c>
      <c r="B1180" s="22" t="str">
        <f>INDEX('Plant data'!D:D,MATCH($A1180,'Plant data'!$A:$A,0))</f>
        <v>Xinfeng</v>
      </c>
      <c r="C1180" s="22" t="str">
        <f>INDEX('Plant data'!E:E,MATCH($A1180,'Plant data'!$A:$A,0))</f>
        <v>Zhejiang</v>
      </c>
      <c r="D1180" s="22" t="str">
        <f>INDEX('Plant data'!F:F,MATCH($A1180,'Plant data'!$A:$A,0))</f>
        <v>China</v>
      </c>
      <c r="E1180" s="22" t="s">
        <v>10056</v>
      </c>
      <c r="F1180" s="22" t="s">
        <v>8941</v>
      </c>
      <c r="G1180" s="24" t="s">
        <v>6534</v>
      </c>
      <c r="H1180" s="22" t="s">
        <v>313</v>
      </c>
      <c r="I1180" s="27">
        <v>45412</v>
      </c>
      <c r="J1180" s="22" t="s">
        <v>30</v>
      </c>
      <c r="K1180" s="22" t="s">
        <v>30</v>
      </c>
      <c r="L1180" s="22" t="s">
        <v>30</v>
      </c>
      <c r="M1180" s="22" t="s">
        <v>30</v>
      </c>
      <c r="N1180" s="22" t="s">
        <v>30</v>
      </c>
      <c r="O1180" s="22" t="s">
        <v>30</v>
      </c>
      <c r="P1180" s="22">
        <v>825</v>
      </c>
      <c r="Q1180" s="22">
        <v>110</v>
      </c>
      <c r="R1180" s="22" t="s">
        <v>30</v>
      </c>
      <c r="S1180" s="14" t="str">
        <f t="shared" si="18"/>
        <v/>
      </c>
    </row>
    <row r="1181" spans="1:19" ht="14.5" hidden="1" x14ac:dyDescent="0.35">
      <c r="A1181" s="22" t="s">
        <v>6531</v>
      </c>
      <c r="B1181" s="22" t="str">
        <f>INDEX('Plant data'!D:D,MATCH($A1181,'Plant data'!$A:$A,0))</f>
        <v>Xinfeng</v>
      </c>
      <c r="C1181" s="22" t="str">
        <f>INDEX('Plant data'!E:E,MATCH($A1181,'Plant data'!$A:$A,0))</f>
        <v>Zhejiang</v>
      </c>
      <c r="D1181" s="22" t="str">
        <f>INDEX('Plant data'!F:F,MATCH($A1181,'Plant data'!$A:$A,0))</f>
        <v>China</v>
      </c>
      <c r="E1181" s="22" t="s">
        <v>10057</v>
      </c>
      <c r="F1181" s="22" t="s">
        <v>8949</v>
      </c>
      <c r="G1181" s="24" t="s">
        <v>6534</v>
      </c>
      <c r="H1181" s="22" t="s">
        <v>313</v>
      </c>
      <c r="I1181" s="27">
        <v>45412</v>
      </c>
      <c r="J1181" s="22" t="s">
        <v>30</v>
      </c>
      <c r="K1181" s="22" t="s">
        <v>30</v>
      </c>
      <c r="L1181" s="22" t="s">
        <v>30</v>
      </c>
      <c r="M1181" s="22" t="s">
        <v>30</v>
      </c>
      <c r="N1181" s="22" t="s">
        <v>30</v>
      </c>
      <c r="O1181" s="22" t="s">
        <v>30</v>
      </c>
      <c r="P1181" s="22">
        <v>862</v>
      </c>
      <c r="Q1181" s="22">
        <v>115</v>
      </c>
      <c r="R1181" s="22" t="s">
        <v>30</v>
      </c>
      <c r="S1181" s="14" t="str">
        <f t="shared" si="18"/>
        <v/>
      </c>
    </row>
    <row r="1182" spans="1:19" ht="14.5" hidden="1" x14ac:dyDescent="0.35">
      <c r="A1182" s="22" t="s">
        <v>6512</v>
      </c>
      <c r="B1182" s="22" t="str">
        <f>INDEX('Plant data'!D:D,MATCH($A1182,'Plant data'!$A:$A,0))</f>
        <v>Wenxi</v>
      </c>
      <c r="C1182" s="22" t="str">
        <f>INDEX('Plant data'!E:E,MATCH($A1182,'Plant data'!$A:$A,0))</f>
        <v>Zhejiang</v>
      </c>
      <c r="D1182" s="22" t="str">
        <f>INDEX('Plant data'!F:F,MATCH($A1182,'Plant data'!$A:$A,0))</f>
        <v>China</v>
      </c>
      <c r="E1182" s="22" t="s">
        <v>10058</v>
      </c>
      <c r="F1182" s="22" t="s">
        <v>8855</v>
      </c>
      <c r="G1182" s="24" t="s">
        <v>6515</v>
      </c>
      <c r="H1182" s="22" t="s">
        <v>29</v>
      </c>
      <c r="I1182" s="22" t="s">
        <v>30</v>
      </c>
      <c r="J1182" s="22" t="s">
        <v>30</v>
      </c>
      <c r="K1182" s="22" t="s">
        <v>30</v>
      </c>
      <c r="L1182" s="22" t="s">
        <v>30</v>
      </c>
      <c r="M1182" s="22" t="s">
        <v>30</v>
      </c>
      <c r="N1182" s="22" t="s">
        <v>30</v>
      </c>
      <c r="O1182" s="22" t="s">
        <v>30</v>
      </c>
      <c r="P1182" s="22">
        <v>500</v>
      </c>
      <c r="Q1182" s="22">
        <v>50</v>
      </c>
      <c r="R1182" s="22" t="s">
        <v>2823</v>
      </c>
      <c r="S1182" s="14" t="str">
        <f t="shared" si="18"/>
        <v/>
      </c>
    </row>
    <row r="1183" spans="1:19" ht="14.5" hidden="1" x14ac:dyDescent="0.35">
      <c r="A1183" s="22" t="s">
        <v>2591</v>
      </c>
      <c r="B1183" s="22" t="str">
        <f>INDEX('Plant data'!D:D,MATCH($A1183,'Plant data'!$A:$A,0))</f>
        <v>Changge</v>
      </c>
      <c r="C1183" s="22" t="str">
        <f>INDEX('Plant data'!E:E,MATCH($A1183,'Plant data'!$A:$A,0))</f>
        <v>Henan</v>
      </c>
      <c r="D1183" s="22" t="str">
        <f>INDEX('Plant data'!F:F,MATCH($A1183,'Plant data'!$A:$A,0))</f>
        <v>China</v>
      </c>
      <c r="E1183" s="22" t="s">
        <v>10059</v>
      </c>
      <c r="F1183" s="22" t="s">
        <v>8855</v>
      </c>
      <c r="G1183" s="24" t="s">
        <v>2593</v>
      </c>
      <c r="H1183" s="22" t="s">
        <v>29</v>
      </c>
      <c r="I1183" s="22" t="s">
        <v>30</v>
      </c>
      <c r="J1183" s="22" t="s">
        <v>30</v>
      </c>
      <c r="K1183" s="22" t="s">
        <v>30</v>
      </c>
      <c r="L1183" s="22" t="s">
        <v>30</v>
      </c>
      <c r="M1183" s="22" t="s">
        <v>30</v>
      </c>
      <c r="N1183" s="22" t="s">
        <v>30</v>
      </c>
      <c r="O1183" s="22" t="s">
        <v>30</v>
      </c>
      <c r="P1183" s="22">
        <v>900</v>
      </c>
      <c r="Q1183" s="22">
        <v>75</v>
      </c>
      <c r="R1183" s="22" t="s">
        <v>2823</v>
      </c>
      <c r="S1183" s="14" t="str">
        <f t="shared" si="18"/>
        <v/>
      </c>
    </row>
    <row r="1184" spans="1:19" ht="14.5" hidden="1" x14ac:dyDescent="0.35">
      <c r="A1184" s="22" t="s">
        <v>2591</v>
      </c>
      <c r="B1184" s="22" t="str">
        <f>INDEX('Plant data'!D:D,MATCH($A1184,'Plant data'!$A:$A,0))</f>
        <v>Changge</v>
      </c>
      <c r="C1184" s="22" t="str">
        <f>INDEX('Plant data'!E:E,MATCH($A1184,'Plant data'!$A:$A,0))</f>
        <v>Henan</v>
      </c>
      <c r="D1184" s="22" t="str">
        <f>INDEX('Plant data'!F:F,MATCH($A1184,'Plant data'!$A:$A,0))</f>
        <v>China</v>
      </c>
      <c r="E1184" s="22" t="s">
        <v>10060</v>
      </c>
      <c r="F1184" s="22" t="s">
        <v>8871</v>
      </c>
      <c r="G1184" s="24" t="s">
        <v>2593</v>
      </c>
      <c r="H1184" s="22" t="s">
        <v>224</v>
      </c>
      <c r="I1184" s="26">
        <v>45017</v>
      </c>
      <c r="J1184" s="27">
        <v>45175</v>
      </c>
      <c r="K1184" s="22">
        <v>2028</v>
      </c>
      <c r="L1184" s="22"/>
      <c r="M1184" s="22" t="s">
        <v>30</v>
      </c>
      <c r="N1184" s="22" t="s">
        <v>30</v>
      </c>
      <c r="O1184" s="22" t="s">
        <v>30</v>
      </c>
      <c r="P1184" s="22">
        <v>2000</v>
      </c>
      <c r="Q1184" s="22" t="s">
        <v>30</v>
      </c>
      <c r="R1184" s="22" t="s">
        <v>2823</v>
      </c>
      <c r="S1184" s="14">
        <f t="shared" si="18"/>
        <v>2068</v>
      </c>
    </row>
    <row r="1185" spans="1:20" ht="14.5" hidden="1" x14ac:dyDescent="0.35">
      <c r="A1185" s="22" t="s">
        <v>2591</v>
      </c>
      <c r="B1185" s="22" t="str">
        <f>INDEX('Plant data'!D:D,MATCH($A1185,'Plant data'!$A:$A,0))</f>
        <v>Changge</v>
      </c>
      <c r="C1185" s="22" t="str">
        <f>INDEX('Plant data'!E:E,MATCH($A1185,'Plant data'!$A:$A,0))</f>
        <v>Henan</v>
      </c>
      <c r="D1185" s="22" t="str">
        <f>INDEX('Plant data'!F:F,MATCH($A1185,'Plant data'!$A:$A,0))</f>
        <v>China</v>
      </c>
      <c r="E1185" s="22" t="s">
        <v>10061</v>
      </c>
      <c r="F1185" s="22" t="s">
        <v>8941</v>
      </c>
      <c r="G1185" s="24" t="s">
        <v>2593</v>
      </c>
      <c r="H1185" s="22" t="s">
        <v>224</v>
      </c>
      <c r="I1185" s="22" t="s">
        <v>30</v>
      </c>
      <c r="J1185" s="22">
        <v>2023</v>
      </c>
      <c r="K1185" s="22" t="s">
        <v>30</v>
      </c>
      <c r="L1185" s="22" t="s">
        <v>30</v>
      </c>
      <c r="M1185" s="22" t="s">
        <v>30</v>
      </c>
      <c r="N1185" s="22" t="s">
        <v>30</v>
      </c>
      <c r="O1185" s="22" t="s">
        <v>30</v>
      </c>
      <c r="P1185" s="22">
        <v>500</v>
      </c>
      <c r="Q1185" s="22">
        <v>75</v>
      </c>
      <c r="R1185" s="22" t="s">
        <v>30</v>
      </c>
      <c r="S1185" s="14" t="str">
        <f t="shared" si="18"/>
        <v/>
      </c>
    </row>
    <row r="1186" spans="1:20" ht="14.5" hidden="1" x14ac:dyDescent="0.35">
      <c r="A1186" s="22" t="s">
        <v>6416</v>
      </c>
      <c r="B1186" s="22" t="str">
        <f>INDEX('Plant data'!D:D,MATCH($A1186,'Plant data'!$A:$A,0))</f>
        <v>Xingtai</v>
      </c>
      <c r="C1186" s="22" t="str">
        <f>INDEX('Plant data'!E:E,MATCH($A1186,'Plant data'!$A:$A,0))</f>
        <v>Hebei</v>
      </c>
      <c r="D1186" s="22" t="str">
        <f>INDEX('Plant data'!F:F,MATCH($A1186,'Plant data'!$A:$A,0))</f>
        <v>China</v>
      </c>
      <c r="E1186" s="22" t="s">
        <v>10062</v>
      </c>
      <c r="F1186" s="22" t="s">
        <v>8855</v>
      </c>
      <c r="G1186" s="24" t="s">
        <v>6418</v>
      </c>
      <c r="H1186" s="22" t="s">
        <v>224</v>
      </c>
      <c r="I1186" s="28">
        <v>44531</v>
      </c>
      <c r="J1186" s="22">
        <v>2024</v>
      </c>
      <c r="K1186" s="22" t="s">
        <v>30</v>
      </c>
      <c r="L1186" s="22" t="s">
        <v>30</v>
      </c>
      <c r="M1186" s="22" t="s">
        <v>30</v>
      </c>
      <c r="N1186" s="22" t="s">
        <v>30</v>
      </c>
      <c r="O1186" s="22" t="s">
        <v>30</v>
      </c>
      <c r="P1186" s="22">
        <v>750</v>
      </c>
      <c r="Q1186" s="22">
        <v>100</v>
      </c>
      <c r="R1186" s="22" t="s">
        <v>2823</v>
      </c>
      <c r="S1186" s="14" t="str">
        <f t="shared" si="18"/>
        <v/>
      </c>
    </row>
    <row r="1187" spans="1:20" ht="14.5" hidden="1" x14ac:dyDescent="0.35">
      <c r="A1187" s="22" t="s">
        <v>6416</v>
      </c>
      <c r="B1187" s="22" t="str">
        <f>INDEX('Plant data'!D:D,MATCH($A1187,'Plant data'!$A:$A,0))</f>
        <v>Xingtai</v>
      </c>
      <c r="C1187" s="22" t="str">
        <f>INDEX('Plant data'!E:E,MATCH($A1187,'Plant data'!$A:$A,0))</f>
        <v>Hebei</v>
      </c>
      <c r="D1187" s="22" t="str">
        <f>INDEX('Plant data'!F:F,MATCH($A1187,'Plant data'!$A:$A,0))</f>
        <v>China</v>
      </c>
      <c r="E1187" s="22" t="s">
        <v>10063</v>
      </c>
      <c r="F1187" s="22" t="s">
        <v>8871</v>
      </c>
      <c r="G1187" s="24" t="s">
        <v>6418</v>
      </c>
      <c r="H1187" s="22" t="s">
        <v>224</v>
      </c>
      <c r="I1187" s="28">
        <v>44531</v>
      </c>
      <c r="J1187" s="22">
        <v>2024</v>
      </c>
      <c r="K1187" s="22" t="s">
        <v>30</v>
      </c>
      <c r="L1187" s="22" t="s">
        <v>30</v>
      </c>
      <c r="M1187" s="22" t="s">
        <v>30</v>
      </c>
      <c r="N1187" s="22" t="s">
        <v>30</v>
      </c>
      <c r="O1187" s="22" t="s">
        <v>30</v>
      </c>
      <c r="P1187" s="22">
        <v>750</v>
      </c>
      <c r="Q1187" s="22">
        <v>100</v>
      </c>
      <c r="R1187" s="22" t="s">
        <v>2823</v>
      </c>
      <c r="S1187" s="14" t="str">
        <f t="shared" si="18"/>
        <v/>
      </c>
    </row>
    <row r="1188" spans="1:20" ht="14.5" hidden="1" x14ac:dyDescent="0.35">
      <c r="A1188" s="22" t="s">
        <v>6416</v>
      </c>
      <c r="B1188" s="22" t="str">
        <f>INDEX('Plant data'!D:D,MATCH($A1188,'Plant data'!$A:$A,0))</f>
        <v>Xingtai</v>
      </c>
      <c r="C1188" s="22" t="str">
        <f>INDEX('Plant data'!E:E,MATCH($A1188,'Plant data'!$A:$A,0))</f>
        <v>Hebei</v>
      </c>
      <c r="D1188" s="22" t="str">
        <f>INDEX('Plant data'!F:F,MATCH($A1188,'Plant data'!$A:$A,0))</f>
        <v>China</v>
      </c>
      <c r="E1188" s="22" t="s">
        <v>10064</v>
      </c>
      <c r="F1188" s="22" t="s">
        <v>8941</v>
      </c>
      <c r="G1188" s="24" t="s">
        <v>6418</v>
      </c>
      <c r="H1188" s="22" t="s">
        <v>224</v>
      </c>
      <c r="I1188" s="28">
        <v>44531</v>
      </c>
      <c r="J1188" s="22">
        <v>2024</v>
      </c>
      <c r="K1188" s="22" t="s">
        <v>30</v>
      </c>
      <c r="L1188" s="22" t="s">
        <v>30</v>
      </c>
      <c r="M1188" s="22" t="s">
        <v>30</v>
      </c>
      <c r="N1188" s="22" t="s">
        <v>30</v>
      </c>
      <c r="O1188" s="22" t="s">
        <v>30</v>
      </c>
      <c r="P1188" s="22">
        <v>750</v>
      </c>
      <c r="Q1188" s="22">
        <v>100</v>
      </c>
      <c r="R1188" s="22" t="s">
        <v>2823</v>
      </c>
      <c r="S1188" s="14" t="str">
        <f t="shared" si="18"/>
        <v/>
      </c>
    </row>
    <row r="1189" spans="1:20" ht="14.5" hidden="1" x14ac:dyDescent="0.35">
      <c r="A1189" s="22" t="s">
        <v>5856</v>
      </c>
      <c r="B1189" s="22" t="str">
        <f>INDEX('Plant data'!D:D,MATCH($A1189,'Plant data'!$A:$A,0))</f>
        <v>Heyuan</v>
      </c>
      <c r="C1189" s="22" t="str">
        <f>INDEX('Plant data'!E:E,MATCH($A1189,'Plant data'!$A:$A,0))</f>
        <v>Guangdong</v>
      </c>
      <c r="D1189" s="22" t="str">
        <f>INDEX('Plant data'!F:F,MATCH($A1189,'Plant data'!$A:$A,0))</f>
        <v>China</v>
      </c>
      <c r="E1189" s="22" t="s">
        <v>10065</v>
      </c>
      <c r="F1189" s="22" t="s">
        <v>8855</v>
      </c>
      <c r="G1189" s="24" t="s">
        <v>5858</v>
      </c>
      <c r="H1189" s="22" t="s">
        <v>29</v>
      </c>
      <c r="I1189" s="26">
        <v>43983</v>
      </c>
      <c r="J1189" s="22" t="s">
        <v>30</v>
      </c>
      <c r="K1189" s="22">
        <v>2023</v>
      </c>
      <c r="L1189" s="22">
        <v>2</v>
      </c>
      <c r="M1189" s="22" t="s">
        <v>30</v>
      </c>
      <c r="N1189" s="22" t="s">
        <v>30</v>
      </c>
      <c r="O1189" s="22" t="s">
        <v>30</v>
      </c>
      <c r="P1189" s="22">
        <v>900</v>
      </c>
      <c r="Q1189" s="22">
        <v>120</v>
      </c>
      <c r="R1189" s="22" t="s">
        <v>2823</v>
      </c>
      <c r="S1189" s="14">
        <f t="shared" si="18"/>
        <v>2063</v>
      </c>
    </row>
    <row r="1190" spans="1:20" ht="14.5" hidden="1" x14ac:dyDescent="0.35">
      <c r="A1190" s="22" t="s">
        <v>5856</v>
      </c>
      <c r="B1190" s="22" t="str">
        <f>INDEX('Plant data'!D:D,MATCH($A1190,'Plant data'!$A:$A,0))</f>
        <v>Heyuan</v>
      </c>
      <c r="C1190" s="22" t="str">
        <f>INDEX('Plant data'!E:E,MATCH($A1190,'Plant data'!$A:$A,0))</f>
        <v>Guangdong</v>
      </c>
      <c r="D1190" s="22" t="str">
        <f>INDEX('Plant data'!F:F,MATCH($A1190,'Plant data'!$A:$A,0))</f>
        <v>China</v>
      </c>
      <c r="E1190" s="22" t="s">
        <v>10066</v>
      </c>
      <c r="F1190" s="22" t="s">
        <v>8871</v>
      </c>
      <c r="G1190" s="24" t="s">
        <v>5858</v>
      </c>
      <c r="H1190" s="22" t="s">
        <v>29</v>
      </c>
      <c r="I1190" s="27">
        <v>45113</v>
      </c>
      <c r="J1190" s="27">
        <v>45379</v>
      </c>
      <c r="K1190" s="22">
        <v>2024</v>
      </c>
      <c r="L1190" s="22">
        <v>1</v>
      </c>
      <c r="M1190" s="22" t="s">
        <v>30</v>
      </c>
      <c r="N1190" s="22" t="s">
        <v>30</v>
      </c>
      <c r="O1190" s="22" t="s">
        <v>30</v>
      </c>
      <c r="P1190" s="22">
        <v>750</v>
      </c>
      <c r="Q1190" s="22">
        <v>100</v>
      </c>
      <c r="R1190" s="22" t="s">
        <v>2823</v>
      </c>
      <c r="S1190" s="14">
        <f t="shared" si="18"/>
        <v>2064</v>
      </c>
    </row>
    <row r="1191" spans="1:20" ht="14.5" hidden="1" x14ac:dyDescent="0.35">
      <c r="A1191" s="22" t="s">
        <v>5700</v>
      </c>
      <c r="B1191" s="22" t="str">
        <f>INDEX('Plant data'!D:D,MATCH($A1191,'Plant data'!$A:$A,0))</f>
        <v>Nanning</v>
      </c>
      <c r="C1191" s="22" t="str">
        <f>INDEX('Plant data'!E:E,MATCH($A1191,'Plant data'!$A:$A,0))</f>
        <v>Guangxi</v>
      </c>
      <c r="D1191" s="22" t="str">
        <f>INDEX('Plant data'!F:F,MATCH($A1191,'Plant data'!$A:$A,0))</f>
        <v>China</v>
      </c>
      <c r="E1191" s="22" t="s">
        <v>10067</v>
      </c>
      <c r="F1191" s="22" t="s">
        <v>8855</v>
      </c>
      <c r="G1191" s="24" t="s">
        <v>5702</v>
      </c>
      <c r="H1191" s="22" t="s">
        <v>224</v>
      </c>
      <c r="I1191" s="28">
        <v>44896</v>
      </c>
      <c r="J1191" s="22" t="s">
        <v>30</v>
      </c>
      <c r="K1191" s="22" t="s">
        <v>30</v>
      </c>
      <c r="L1191" s="22" t="s">
        <v>30</v>
      </c>
      <c r="M1191" s="22" t="s">
        <v>30</v>
      </c>
      <c r="N1191" s="22" t="s">
        <v>30</v>
      </c>
      <c r="O1191" s="22" t="s">
        <v>30</v>
      </c>
      <c r="P1191" s="22">
        <v>800</v>
      </c>
      <c r="Q1191" s="22">
        <v>80</v>
      </c>
      <c r="R1191" s="22" t="s">
        <v>2823</v>
      </c>
      <c r="S1191" s="14" t="str">
        <f t="shared" si="18"/>
        <v/>
      </c>
    </row>
    <row r="1192" spans="1:20" ht="14.5" hidden="1" x14ac:dyDescent="0.35">
      <c r="A1192" s="22" t="s">
        <v>5700</v>
      </c>
      <c r="B1192" s="22" t="str">
        <f>INDEX('Plant data'!D:D,MATCH($A1192,'Plant data'!$A:$A,0))</f>
        <v>Nanning</v>
      </c>
      <c r="C1192" s="22" t="str">
        <f>INDEX('Plant data'!E:E,MATCH($A1192,'Plant data'!$A:$A,0))</f>
        <v>Guangxi</v>
      </c>
      <c r="D1192" s="22" t="str">
        <f>INDEX('Plant data'!F:F,MATCH($A1192,'Plant data'!$A:$A,0))</f>
        <v>China</v>
      </c>
      <c r="E1192" s="22" t="s">
        <v>10068</v>
      </c>
      <c r="F1192" s="22" t="s">
        <v>8871</v>
      </c>
      <c r="G1192" s="24" t="s">
        <v>5702</v>
      </c>
      <c r="H1192" s="22" t="s">
        <v>224</v>
      </c>
      <c r="I1192" s="28">
        <v>44896</v>
      </c>
      <c r="J1192" s="22" t="s">
        <v>30</v>
      </c>
      <c r="K1192" s="22" t="s">
        <v>30</v>
      </c>
      <c r="L1192" s="22" t="s">
        <v>30</v>
      </c>
      <c r="M1192" s="22" t="s">
        <v>30</v>
      </c>
      <c r="N1192" s="22" t="s">
        <v>30</v>
      </c>
      <c r="O1192" s="22" t="s">
        <v>30</v>
      </c>
      <c r="P1192" s="22">
        <v>800</v>
      </c>
      <c r="Q1192" s="22">
        <v>80</v>
      </c>
      <c r="R1192" s="22" t="s">
        <v>2823</v>
      </c>
      <c r="S1192" s="14" t="str">
        <f t="shared" si="18"/>
        <v/>
      </c>
    </row>
    <row r="1193" spans="1:20" ht="14.5" hidden="1" x14ac:dyDescent="0.35">
      <c r="A1193" s="22" t="s">
        <v>5948</v>
      </c>
      <c r="B1193" s="22" t="str">
        <f>INDEX('Plant data'!D:D,MATCH($A1193,'Plant data'!$A:$A,0))</f>
        <v>unknown</v>
      </c>
      <c r="C1193" s="22" t="str">
        <f>INDEX('Plant data'!E:E,MATCH($A1193,'Plant data'!$A:$A,0))</f>
        <v>Jiangxi</v>
      </c>
      <c r="D1193" s="22" t="str">
        <f>INDEX('Plant data'!F:F,MATCH($A1193,'Plant data'!$A:$A,0))</f>
        <v>China</v>
      </c>
      <c r="E1193" s="22" t="s">
        <v>10069</v>
      </c>
      <c r="F1193" s="22" t="s">
        <v>8855</v>
      </c>
      <c r="G1193" s="24" t="s">
        <v>5951</v>
      </c>
      <c r="H1193" s="22" t="s">
        <v>190</v>
      </c>
      <c r="I1193" s="22" t="s">
        <v>30</v>
      </c>
      <c r="J1193" s="22" t="s">
        <v>30</v>
      </c>
      <c r="K1193" s="22" t="s">
        <v>30</v>
      </c>
      <c r="L1193" s="22" t="s">
        <v>30</v>
      </c>
      <c r="M1193" s="27">
        <v>44653</v>
      </c>
      <c r="N1193" s="22" t="s">
        <v>30</v>
      </c>
      <c r="O1193" s="22" t="s">
        <v>30</v>
      </c>
      <c r="P1193" s="22">
        <v>500</v>
      </c>
      <c r="Q1193" s="22">
        <v>50</v>
      </c>
      <c r="R1193" s="22" t="s">
        <v>30</v>
      </c>
      <c r="S1193" s="14" t="str">
        <f t="shared" si="18"/>
        <v/>
      </c>
    </row>
    <row r="1194" spans="1:20" ht="14.5" hidden="1" x14ac:dyDescent="0.35">
      <c r="A1194" s="22" t="s">
        <v>5247</v>
      </c>
      <c r="B1194" s="22" t="str">
        <f>INDEX('Plant data'!D:D,MATCH($A1194,'Plant data'!$A:$A,0))</f>
        <v>Collie</v>
      </c>
      <c r="C1194" s="22" t="str">
        <f>INDEX('Plant data'!E:E,MATCH($A1194,'Plant data'!$A:$A,0))</f>
        <v>Western Australia</v>
      </c>
      <c r="D1194" s="22" t="str">
        <f>INDEX('Plant data'!F:F,MATCH($A1194,'Plant data'!$A:$A,0))</f>
        <v>Australia</v>
      </c>
      <c r="E1194" s="22" t="s">
        <v>10070</v>
      </c>
      <c r="F1194" s="22" t="s">
        <v>8855</v>
      </c>
      <c r="G1194" s="24" t="s">
        <v>5250</v>
      </c>
      <c r="H1194" s="22" t="s">
        <v>313</v>
      </c>
      <c r="I1194" s="22" t="s">
        <v>30</v>
      </c>
      <c r="J1194" s="22">
        <v>2024</v>
      </c>
      <c r="K1194" s="22">
        <v>2026</v>
      </c>
      <c r="L1194" s="22"/>
      <c r="M1194" s="22" t="s">
        <v>30</v>
      </c>
      <c r="N1194" s="22" t="s">
        <v>30</v>
      </c>
      <c r="O1194" s="22" t="s">
        <v>30</v>
      </c>
      <c r="P1194" s="22">
        <v>500</v>
      </c>
      <c r="Q1194" s="22" t="s">
        <v>30</v>
      </c>
      <c r="R1194" s="22" t="s">
        <v>2823</v>
      </c>
      <c r="S1194" s="14">
        <f t="shared" si="18"/>
        <v>2066</v>
      </c>
    </row>
    <row r="1195" spans="1:20" ht="14.5" hidden="1" x14ac:dyDescent="0.35">
      <c r="A1195" s="22" t="s">
        <v>3545</v>
      </c>
      <c r="B1195" s="22" t="str">
        <f>INDEX('Plant data'!D:D,MATCH($A1195,'Plant data'!$A:$A,0))</f>
        <v>Puerto Suárez</v>
      </c>
      <c r="C1195" s="22" t="str">
        <f>INDEX('Plant data'!E:E,MATCH($A1195,'Plant data'!$A:$A,0))</f>
        <v>Santa Cruz</v>
      </c>
      <c r="D1195" s="22" t="str">
        <f>INDEX('Plant data'!F:F,MATCH($A1195,'Plant data'!$A:$A,0))</f>
        <v>Bolivia</v>
      </c>
      <c r="E1195" s="22" t="s">
        <v>10071</v>
      </c>
      <c r="F1195" s="22" t="s">
        <v>8855</v>
      </c>
      <c r="G1195" s="22" t="s">
        <v>3547</v>
      </c>
      <c r="H1195" s="22" t="s">
        <v>29</v>
      </c>
      <c r="I1195" s="26">
        <v>42430</v>
      </c>
      <c r="J1195" s="26">
        <v>43466</v>
      </c>
      <c r="K1195" s="22">
        <v>2025</v>
      </c>
      <c r="L1195" s="22">
        <v>0</v>
      </c>
      <c r="M1195" s="22" t="s">
        <v>30</v>
      </c>
      <c r="N1195" s="22" t="s">
        <v>30</v>
      </c>
      <c r="O1195" s="22" t="s">
        <v>30</v>
      </c>
      <c r="P1195" s="22">
        <v>200</v>
      </c>
      <c r="Q1195" s="22" t="s">
        <v>30</v>
      </c>
      <c r="R1195" s="22" t="s">
        <v>30</v>
      </c>
      <c r="S1195" s="14">
        <f t="shared" si="18"/>
        <v>2065</v>
      </c>
    </row>
    <row r="1196" spans="1:20" ht="14.5" hidden="1" x14ac:dyDescent="0.35">
      <c r="A1196" s="22" t="s">
        <v>3545</v>
      </c>
      <c r="B1196" s="22" t="str">
        <f>INDEX('Plant data'!D:D,MATCH($A1196,'Plant data'!$A:$A,0))</f>
        <v>Puerto Suárez</v>
      </c>
      <c r="C1196" s="22" t="str">
        <f>INDEX('Plant data'!E:E,MATCH($A1196,'Plant data'!$A:$A,0))</f>
        <v>Santa Cruz</v>
      </c>
      <c r="D1196" s="22" t="str">
        <f>INDEX('Plant data'!F:F,MATCH($A1196,'Plant data'!$A:$A,0))</f>
        <v>Bolivia</v>
      </c>
      <c r="E1196" s="22" t="s">
        <v>10072</v>
      </c>
      <c r="F1196" s="22" t="s">
        <v>8871</v>
      </c>
      <c r="G1196" s="22" t="s">
        <v>3547</v>
      </c>
      <c r="H1196" s="22" t="s">
        <v>313</v>
      </c>
      <c r="I1196" s="26">
        <v>45170</v>
      </c>
      <c r="J1196" s="22" t="s">
        <v>30</v>
      </c>
      <c r="K1196" s="22">
        <v>2025</v>
      </c>
      <c r="L1196" s="22">
        <v>0</v>
      </c>
      <c r="M1196" s="22" t="s">
        <v>30</v>
      </c>
      <c r="N1196" s="22" t="s">
        <v>30</v>
      </c>
      <c r="O1196" s="22" t="s">
        <v>30</v>
      </c>
      <c r="P1196" s="22">
        <v>500</v>
      </c>
      <c r="Q1196" s="22" t="s">
        <v>30</v>
      </c>
      <c r="R1196" s="22" t="s">
        <v>30</v>
      </c>
      <c r="S1196" s="14">
        <f t="shared" si="18"/>
        <v>2065</v>
      </c>
    </row>
    <row r="1197" spans="1:20" ht="14.5" x14ac:dyDescent="0.35">
      <c r="A1197" s="22" t="s">
        <v>8601</v>
      </c>
      <c r="B1197" s="22" t="str">
        <f>INDEX('Plant data'!D:D,MATCH($A1197,'Plant data'!$A:$A,0))</f>
        <v>Birmingham</v>
      </c>
      <c r="C1197" s="22" t="str">
        <f>INDEX('Plant data'!E:E,MATCH($A1197,'Plant data'!$A:$A,0))</f>
        <v>Alabama</v>
      </c>
      <c r="D1197" s="22" t="str">
        <f>INDEX('Plant data'!F:F,MATCH($A1197,'Plant data'!$A:$A,0))</f>
        <v>United States</v>
      </c>
      <c r="E1197" s="22" t="s">
        <v>10073</v>
      </c>
      <c r="F1197" s="22" t="s">
        <v>8855</v>
      </c>
      <c r="G1197" s="24" t="s">
        <v>8603</v>
      </c>
      <c r="H1197" s="22" t="s">
        <v>29</v>
      </c>
      <c r="I1197" s="22" t="s">
        <v>30</v>
      </c>
      <c r="J1197" s="22" t="s">
        <v>30</v>
      </c>
      <c r="K1197" s="22">
        <v>2020</v>
      </c>
      <c r="L1197" s="22">
        <v>5</v>
      </c>
      <c r="M1197" s="22" t="s">
        <v>30</v>
      </c>
      <c r="N1197" s="22" t="s">
        <v>30</v>
      </c>
      <c r="O1197" s="22" t="s">
        <v>30</v>
      </c>
      <c r="P1197" s="22">
        <v>500</v>
      </c>
      <c r="Q1197" s="22">
        <v>52.5</v>
      </c>
      <c r="R1197" s="22" t="s">
        <v>2823</v>
      </c>
      <c r="S1197" s="14">
        <f t="shared" si="18"/>
        <v>2060</v>
      </c>
      <c r="T1197" s="34">
        <f>P1197/calculations!$E$17</f>
        <v>5.9242408085403856E-3</v>
      </c>
    </row>
    <row r="1198" spans="1:20" ht="14.5" hidden="1" x14ac:dyDescent="0.35">
      <c r="A1198" s="22" t="s">
        <v>3548</v>
      </c>
      <c r="B1198" s="22" t="str">
        <f>INDEX('Plant data'!D:D,MATCH($A1198,'Plant data'!$A:$A,0))</f>
        <v>Sar Khar</v>
      </c>
      <c r="C1198" s="22" t="str">
        <f>INDEX('Plant data'!E:E,MATCH($A1198,'Plant data'!$A:$A,0))</f>
        <v>Mandalay</v>
      </c>
      <c r="D1198" s="22" t="str">
        <f>INDEX('Plant data'!F:F,MATCH($A1198,'Plant data'!$A:$A,0))</f>
        <v>Myanmar</v>
      </c>
      <c r="E1198" s="22" t="s">
        <v>10074</v>
      </c>
      <c r="F1198" s="22" t="s">
        <v>8858</v>
      </c>
      <c r="G1198" s="24" t="s">
        <v>3550</v>
      </c>
      <c r="H1198" s="22" t="s">
        <v>29</v>
      </c>
      <c r="I1198" s="22" t="s">
        <v>30</v>
      </c>
      <c r="J1198" s="22" t="s">
        <v>30</v>
      </c>
      <c r="K1198" s="22" t="s">
        <v>30</v>
      </c>
      <c r="L1198" s="22" t="s">
        <v>30</v>
      </c>
      <c r="M1198" s="22" t="s">
        <v>30</v>
      </c>
      <c r="N1198" s="22" t="s">
        <v>30</v>
      </c>
      <c r="O1198" s="22" t="s">
        <v>30</v>
      </c>
      <c r="P1198" s="22">
        <v>200</v>
      </c>
      <c r="Q1198" s="22" t="s">
        <v>30</v>
      </c>
      <c r="R1198" s="22" t="s">
        <v>30</v>
      </c>
      <c r="S1198" s="14" t="str">
        <f t="shared" si="18"/>
        <v/>
      </c>
    </row>
    <row r="1199" spans="1:20" ht="14.5" hidden="1" x14ac:dyDescent="0.35">
      <c r="A1199" s="22" t="s">
        <v>3548</v>
      </c>
      <c r="B1199" s="22" t="str">
        <f>INDEX('Plant data'!D:D,MATCH($A1199,'Plant data'!$A:$A,0))</f>
        <v>Sar Khar</v>
      </c>
      <c r="C1199" s="22" t="str">
        <f>INDEX('Plant data'!E:E,MATCH($A1199,'Plant data'!$A:$A,0))</f>
        <v>Mandalay</v>
      </c>
      <c r="D1199" s="22" t="str">
        <f>INDEX('Plant data'!F:F,MATCH($A1199,'Plant data'!$A:$A,0))</f>
        <v>Myanmar</v>
      </c>
      <c r="E1199" s="22" t="s">
        <v>10075</v>
      </c>
      <c r="F1199" s="22" t="s">
        <v>8860</v>
      </c>
      <c r="G1199" s="24" t="s">
        <v>3550</v>
      </c>
      <c r="H1199" s="22" t="s">
        <v>224</v>
      </c>
      <c r="I1199" s="22" t="s">
        <v>30</v>
      </c>
      <c r="J1199" s="22" t="s">
        <v>30</v>
      </c>
      <c r="K1199" s="22" t="s">
        <v>30</v>
      </c>
      <c r="L1199" s="22" t="s">
        <v>30</v>
      </c>
      <c r="M1199" s="22" t="s">
        <v>30</v>
      </c>
      <c r="N1199" s="22" t="s">
        <v>30</v>
      </c>
      <c r="O1199" s="22" t="s">
        <v>30</v>
      </c>
      <c r="P1199" s="22">
        <v>200</v>
      </c>
      <c r="Q1199" s="22" t="s">
        <v>30</v>
      </c>
      <c r="R1199" s="22" t="s">
        <v>30</v>
      </c>
      <c r="S1199" s="14" t="str">
        <f t="shared" si="18"/>
        <v/>
      </c>
    </row>
    <row r="1200" spans="1:20" ht="14.5" hidden="1" x14ac:dyDescent="0.35">
      <c r="A1200" s="22" t="s">
        <v>7911</v>
      </c>
      <c r="B1200" s="22" t="str">
        <f>INDEX('Plant data'!D:D,MATCH($A1200,'Plant data'!$A:$A,0))</f>
        <v>Shakhty</v>
      </c>
      <c r="C1200" s="22" t="str">
        <f>INDEX('Plant data'!E:E,MATCH($A1200,'Plant data'!$A:$A,0))</f>
        <v>Rostov</v>
      </c>
      <c r="D1200" s="22" t="str">
        <f>INDEX('Plant data'!F:F,MATCH($A1200,'Plant data'!$A:$A,0))</f>
        <v>Russia</v>
      </c>
      <c r="E1200" s="22" t="s">
        <v>10076</v>
      </c>
      <c r="F1200" s="22" t="s">
        <v>8855</v>
      </c>
      <c r="G1200" s="24" t="s">
        <v>7914</v>
      </c>
      <c r="H1200" s="22" t="s">
        <v>29</v>
      </c>
      <c r="I1200" s="22" t="s">
        <v>30</v>
      </c>
      <c r="J1200" s="22" t="s">
        <v>30</v>
      </c>
      <c r="K1200" s="22" t="s">
        <v>30</v>
      </c>
      <c r="L1200" s="22" t="s">
        <v>30</v>
      </c>
      <c r="M1200" s="22" t="s">
        <v>30</v>
      </c>
      <c r="N1200" s="22" t="s">
        <v>30</v>
      </c>
      <c r="O1200" s="22" t="s">
        <v>30</v>
      </c>
      <c r="P1200" s="22">
        <v>730</v>
      </c>
      <c r="Q1200" s="22">
        <v>90</v>
      </c>
      <c r="R1200" s="22" t="s">
        <v>2823</v>
      </c>
      <c r="S1200" s="14" t="str">
        <f t="shared" si="18"/>
        <v/>
      </c>
    </row>
    <row r="1201" spans="1:20" ht="14.5" hidden="1" x14ac:dyDescent="0.35">
      <c r="A1201" s="22" t="s">
        <v>7911</v>
      </c>
      <c r="B1201" s="22" t="str">
        <f>INDEX('Plant data'!D:D,MATCH($A1201,'Plant data'!$A:$A,0))</f>
        <v>Shakhty</v>
      </c>
      <c r="C1201" s="22" t="str">
        <f>INDEX('Plant data'!E:E,MATCH($A1201,'Plant data'!$A:$A,0))</f>
        <v>Rostov</v>
      </c>
      <c r="D1201" s="22" t="str">
        <f>INDEX('Plant data'!F:F,MATCH($A1201,'Plant data'!$A:$A,0))</f>
        <v>Russia</v>
      </c>
      <c r="E1201" s="22" t="s">
        <v>10077</v>
      </c>
      <c r="F1201" s="22" t="s">
        <v>8871</v>
      </c>
      <c r="G1201" s="24" t="s">
        <v>7914</v>
      </c>
      <c r="H1201" s="22" t="s">
        <v>313</v>
      </c>
      <c r="I1201" s="22">
        <v>2023</v>
      </c>
      <c r="J1201" s="22" t="s">
        <v>30</v>
      </c>
      <c r="K1201" s="22" t="s">
        <v>30</v>
      </c>
      <c r="L1201" s="22" t="s">
        <v>30</v>
      </c>
      <c r="M1201" s="22" t="s">
        <v>30</v>
      </c>
      <c r="N1201" s="22" t="s">
        <v>30</v>
      </c>
      <c r="O1201" s="22" t="s">
        <v>30</v>
      </c>
      <c r="P1201" s="22">
        <v>270</v>
      </c>
      <c r="Q1201" s="22" t="s">
        <v>30</v>
      </c>
      <c r="R1201" s="22" t="s">
        <v>2823</v>
      </c>
      <c r="S1201" s="14" t="str">
        <f t="shared" si="18"/>
        <v/>
      </c>
    </row>
    <row r="1202" spans="1:20" ht="14.5" x14ac:dyDescent="0.35">
      <c r="A1202" s="22" t="s">
        <v>8560</v>
      </c>
      <c r="B1202" s="22" t="str">
        <f>INDEX('Plant data'!D:D,MATCH($A1202,'Plant data'!$A:$A,0))</f>
        <v>Osceola</v>
      </c>
      <c r="C1202" s="22" t="str">
        <f>INDEX('Plant data'!E:E,MATCH($A1202,'Plant data'!$A:$A,0))</f>
        <v>Arkansas</v>
      </c>
      <c r="D1202" s="22" t="str">
        <f>INDEX('Plant data'!F:F,MATCH($A1202,'Plant data'!$A:$A,0))</f>
        <v>United States</v>
      </c>
      <c r="E1202" s="22" t="s">
        <v>10078</v>
      </c>
      <c r="F1202" s="22" t="s">
        <v>8855</v>
      </c>
      <c r="G1202" s="24" t="s">
        <v>8563</v>
      </c>
      <c r="H1202" s="22" t="s">
        <v>29</v>
      </c>
      <c r="I1202" s="22" t="s">
        <v>30</v>
      </c>
      <c r="J1202" s="22">
        <v>2023</v>
      </c>
      <c r="K1202" s="22">
        <v>2025</v>
      </c>
      <c r="L1202" s="22">
        <v>0</v>
      </c>
      <c r="M1202" s="22" t="s">
        <v>30</v>
      </c>
      <c r="N1202" s="22" t="s">
        <v>30</v>
      </c>
      <c r="O1202" s="22" t="s">
        <v>30</v>
      </c>
      <c r="P1202" s="22">
        <v>544</v>
      </c>
      <c r="Q1202" s="22">
        <v>105</v>
      </c>
      <c r="R1202" s="22" t="s">
        <v>2823</v>
      </c>
      <c r="S1202" s="14">
        <f t="shared" si="18"/>
        <v>2065</v>
      </c>
      <c r="T1202" s="34">
        <f>P1202/calculations!$E$17</f>
        <v>6.4455739996919391E-3</v>
      </c>
    </row>
    <row r="1203" spans="1:20" ht="14.5" hidden="1" x14ac:dyDescent="0.35">
      <c r="A1203" s="22" t="s">
        <v>3563</v>
      </c>
      <c r="B1203" s="22" t="str">
        <f>INDEX('Plant data'!D:D,MATCH($A1203,'Plant data'!$A:$A,0))</f>
        <v>Bandar Imam Khomeini</v>
      </c>
      <c r="C1203" s="22" t="str">
        <f>INDEX('Plant data'!E:E,MATCH($A1203,'Plant data'!$A:$A,0))</f>
        <v>Khouzestan</v>
      </c>
      <c r="D1203" s="22" t="str">
        <f>INDEX('Plant data'!F:F,MATCH($A1203,'Plant data'!$A:$A,0))</f>
        <v>Iran</v>
      </c>
      <c r="E1203" s="22" t="s">
        <v>10079</v>
      </c>
      <c r="F1203" s="22" t="s">
        <v>8855</v>
      </c>
      <c r="G1203" s="24" t="s">
        <v>3565</v>
      </c>
      <c r="H1203" s="22" t="s">
        <v>224</v>
      </c>
      <c r="I1203" s="22" t="s">
        <v>30</v>
      </c>
      <c r="J1203" s="22" t="s">
        <v>30</v>
      </c>
      <c r="K1203" s="22" t="s">
        <v>30</v>
      </c>
      <c r="L1203" s="22" t="s">
        <v>30</v>
      </c>
      <c r="M1203" s="22" t="s">
        <v>30</v>
      </c>
      <c r="N1203" s="22" t="s">
        <v>30</v>
      </c>
      <c r="O1203" s="22" t="s">
        <v>30</v>
      </c>
      <c r="P1203" s="22">
        <v>1000</v>
      </c>
      <c r="Q1203" s="22" t="s">
        <v>30</v>
      </c>
      <c r="R1203" s="22" t="s">
        <v>30</v>
      </c>
      <c r="S1203" s="14" t="str">
        <f t="shared" si="18"/>
        <v/>
      </c>
    </row>
    <row r="1204" spans="1:20" ht="14.5" hidden="1" x14ac:dyDescent="0.35">
      <c r="A1204" s="22" t="s">
        <v>3563</v>
      </c>
      <c r="B1204" s="22" t="str">
        <f>INDEX('Plant data'!D:D,MATCH($A1204,'Plant data'!$A:$A,0))</f>
        <v>Bandar Imam Khomeini</v>
      </c>
      <c r="C1204" s="22" t="str">
        <f>INDEX('Plant data'!E:E,MATCH($A1204,'Plant data'!$A:$A,0))</f>
        <v>Khouzestan</v>
      </c>
      <c r="D1204" s="22" t="str">
        <f>INDEX('Plant data'!F:F,MATCH($A1204,'Plant data'!$A:$A,0))</f>
        <v>Iran</v>
      </c>
      <c r="E1204" s="22" t="s">
        <v>10080</v>
      </c>
      <c r="F1204" s="22" t="s">
        <v>8871</v>
      </c>
      <c r="G1204" s="24" t="s">
        <v>3565</v>
      </c>
      <c r="H1204" s="22" t="s">
        <v>313</v>
      </c>
      <c r="I1204" s="22" t="s">
        <v>30</v>
      </c>
      <c r="J1204" s="22" t="s">
        <v>30</v>
      </c>
      <c r="K1204" s="22" t="s">
        <v>30</v>
      </c>
      <c r="L1204" s="22" t="s">
        <v>30</v>
      </c>
      <c r="M1204" s="22" t="s">
        <v>30</v>
      </c>
      <c r="N1204" s="22" t="s">
        <v>30</v>
      </c>
      <c r="O1204" s="22" t="s">
        <v>30</v>
      </c>
      <c r="P1204" s="22">
        <v>1300</v>
      </c>
      <c r="Q1204" s="22" t="s">
        <v>30</v>
      </c>
      <c r="R1204" s="22" t="s">
        <v>30</v>
      </c>
      <c r="S1204" s="14" t="str">
        <f t="shared" si="18"/>
        <v/>
      </c>
    </row>
    <row r="1205" spans="1:20" ht="14.5" hidden="1" x14ac:dyDescent="0.35">
      <c r="A1205" s="22" t="s">
        <v>3563</v>
      </c>
      <c r="B1205" s="22" t="str">
        <f>INDEX('Plant data'!D:D,MATCH($A1205,'Plant data'!$A:$A,0))</f>
        <v>Bandar Imam Khomeini</v>
      </c>
      <c r="C1205" s="22" t="str">
        <f>INDEX('Plant data'!E:E,MATCH($A1205,'Plant data'!$A:$A,0))</f>
        <v>Khouzestan</v>
      </c>
      <c r="D1205" s="22" t="str">
        <f>INDEX('Plant data'!F:F,MATCH($A1205,'Plant data'!$A:$A,0))</f>
        <v>Iran</v>
      </c>
      <c r="E1205" s="22" t="s">
        <v>10081</v>
      </c>
      <c r="F1205" s="22" t="s">
        <v>8941</v>
      </c>
      <c r="G1205" s="24" t="s">
        <v>3565</v>
      </c>
      <c r="H1205" s="22" t="s">
        <v>313</v>
      </c>
      <c r="I1205" s="22" t="s">
        <v>30</v>
      </c>
      <c r="J1205" s="22" t="s">
        <v>30</v>
      </c>
      <c r="K1205" s="22" t="s">
        <v>30</v>
      </c>
      <c r="L1205" s="22" t="s">
        <v>30</v>
      </c>
      <c r="M1205" s="22" t="s">
        <v>30</v>
      </c>
      <c r="N1205" s="22" t="s">
        <v>30</v>
      </c>
      <c r="O1205" s="22" t="s">
        <v>30</v>
      </c>
      <c r="P1205" s="22">
        <v>1300</v>
      </c>
      <c r="Q1205" s="22" t="s">
        <v>30</v>
      </c>
      <c r="R1205" s="22" t="s">
        <v>30</v>
      </c>
      <c r="S1205" s="14" t="str">
        <f t="shared" si="18"/>
        <v/>
      </c>
    </row>
    <row r="1206" spans="1:20" ht="14.5" hidden="1" x14ac:dyDescent="0.35">
      <c r="A1206" s="22" t="s">
        <v>7107</v>
      </c>
      <c r="B1206" s="22" t="str">
        <f>INDEX('Plant data'!D:D,MATCH($A1206,'Plant data'!$A:$A,0))</f>
        <v>Cakung</v>
      </c>
      <c r="C1206" s="22" t="str">
        <f>INDEX('Plant data'!E:E,MATCH($A1206,'Plant data'!$A:$A,0))</f>
        <v>Jakarta</v>
      </c>
      <c r="D1206" s="22" t="str">
        <f>INDEX('Plant data'!F:F,MATCH($A1206,'Plant data'!$A:$A,0))</f>
        <v>Indonesia</v>
      </c>
      <c r="E1206" s="22" t="s">
        <v>10082</v>
      </c>
      <c r="F1206" s="22" t="s">
        <v>8855</v>
      </c>
      <c r="G1206" s="24" t="s">
        <v>7110</v>
      </c>
      <c r="H1206" s="22" t="s">
        <v>29</v>
      </c>
      <c r="I1206" s="22" t="s">
        <v>30</v>
      </c>
      <c r="J1206" s="22" t="s">
        <v>30</v>
      </c>
      <c r="K1206" s="22" t="s">
        <v>30</v>
      </c>
      <c r="L1206" s="22" t="s">
        <v>30</v>
      </c>
      <c r="M1206" s="22" t="s">
        <v>30</v>
      </c>
      <c r="N1206" s="22" t="s">
        <v>30</v>
      </c>
      <c r="O1206" s="22" t="s">
        <v>30</v>
      </c>
      <c r="P1206" s="22">
        <v>1500</v>
      </c>
      <c r="Q1206" s="22" t="s">
        <v>30</v>
      </c>
      <c r="R1206" s="22" t="s">
        <v>2823</v>
      </c>
      <c r="S1206" s="14" t="str">
        <f t="shared" si="18"/>
        <v/>
      </c>
    </row>
    <row r="1207" spans="1:20" ht="14.5" hidden="1" x14ac:dyDescent="0.35">
      <c r="A1207" s="22" t="s">
        <v>8035</v>
      </c>
      <c r="B1207" s="22" t="str">
        <f>INDEX('Plant data'!D:D,MATCH($A1207,'Plant data'!$A:$A,0))</f>
        <v>Busan</v>
      </c>
      <c r="C1207" s="22" t="str">
        <f>INDEX('Plant data'!E:E,MATCH($A1207,'Plant data'!$A:$A,0))</f>
        <v>South Gyeongsang</v>
      </c>
      <c r="D1207" s="22" t="str">
        <f>INDEX('Plant data'!F:F,MATCH($A1207,'Plant data'!$A:$A,0))</f>
        <v>South Korea</v>
      </c>
      <c r="E1207" s="22" t="s">
        <v>10083</v>
      </c>
      <c r="F1207" s="22" t="s">
        <v>8855</v>
      </c>
      <c r="G1207" s="24" t="s">
        <v>8038</v>
      </c>
      <c r="H1207" s="22" t="s">
        <v>29</v>
      </c>
      <c r="I1207" s="22" t="s">
        <v>30</v>
      </c>
      <c r="J1207" s="22" t="s">
        <v>30</v>
      </c>
      <c r="K1207" s="22">
        <v>2007</v>
      </c>
      <c r="L1207" s="22">
        <v>18</v>
      </c>
      <c r="M1207" s="22" t="s">
        <v>30</v>
      </c>
      <c r="N1207" s="22" t="s">
        <v>30</v>
      </c>
      <c r="O1207" s="22" t="s">
        <v>30</v>
      </c>
      <c r="P1207" s="22">
        <v>1000</v>
      </c>
      <c r="Q1207" s="22">
        <v>80</v>
      </c>
      <c r="R1207" s="22" t="s">
        <v>2823</v>
      </c>
      <c r="S1207" s="14">
        <f t="shared" si="18"/>
        <v>2047</v>
      </c>
    </row>
    <row r="1208" spans="1:20" ht="14.5" hidden="1" x14ac:dyDescent="0.35">
      <c r="A1208" s="22" t="s">
        <v>8200</v>
      </c>
      <c r="B1208" s="22" t="str">
        <f>INDEX('Plant data'!D:D,MATCH($A1208,'Plant data'!$A:$A,0))</f>
        <v>Kaohsiung</v>
      </c>
      <c r="C1208" s="22" t="str">
        <f>INDEX('Plant data'!E:E,MATCH($A1208,'Plant data'!$A:$A,0))</f>
        <v>Kaohsiung</v>
      </c>
      <c r="D1208" s="22" t="str">
        <f>INDEX('Plant data'!F:F,MATCH($A1208,'Plant data'!$A:$A,0))</f>
        <v>Taiwan</v>
      </c>
      <c r="E1208" s="22" t="s">
        <v>10084</v>
      </c>
      <c r="F1208" s="22" t="s">
        <v>8855</v>
      </c>
      <c r="G1208" s="24" t="s">
        <v>8203</v>
      </c>
      <c r="H1208" s="22" t="s">
        <v>29</v>
      </c>
      <c r="I1208" s="22" t="s">
        <v>30</v>
      </c>
      <c r="J1208" s="22" t="s">
        <v>30</v>
      </c>
      <c r="K1208" s="22">
        <v>1974</v>
      </c>
      <c r="L1208" s="22">
        <v>51</v>
      </c>
      <c r="M1208" s="22" t="s">
        <v>30</v>
      </c>
      <c r="N1208" s="22" t="s">
        <v>30</v>
      </c>
      <c r="O1208" s="22" t="s">
        <v>30</v>
      </c>
      <c r="P1208" s="22">
        <v>300</v>
      </c>
      <c r="Q1208" s="22">
        <v>50</v>
      </c>
      <c r="R1208" s="22" t="s">
        <v>2823</v>
      </c>
      <c r="S1208" s="14">
        <f t="shared" si="18"/>
        <v>2014</v>
      </c>
    </row>
    <row r="1209" spans="1:20" ht="14.5" hidden="1" x14ac:dyDescent="0.35">
      <c r="A1209" s="22" t="s">
        <v>8200</v>
      </c>
      <c r="B1209" s="22" t="str">
        <f>INDEX('Plant data'!D:D,MATCH($A1209,'Plant data'!$A:$A,0))</f>
        <v>Kaohsiung</v>
      </c>
      <c r="C1209" s="22" t="str">
        <f>INDEX('Plant data'!E:E,MATCH($A1209,'Plant data'!$A:$A,0))</f>
        <v>Kaohsiung</v>
      </c>
      <c r="D1209" s="22" t="str">
        <f>INDEX('Plant data'!F:F,MATCH($A1209,'Plant data'!$A:$A,0))</f>
        <v>Taiwan</v>
      </c>
      <c r="E1209" s="22" t="s">
        <v>10085</v>
      </c>
      <c r="F1209" s="22" t="s">
        <v>8871</v>
      </c>
      <c r="G1209" s="24" t="s">
        <v>8203</v>
      </c>
      <c r="H1209" s="22" t="s">
        <v>29</v>
      </c>
      <c r="I1209" s="22" t="s">
        <v>30</v>
      </c>
      <c r="J1209" s="22" t="s">
        <v>30</v>
      </c>
      <c r="K1209" s="22">
        <v>1989</v>
      </c>
      <c r="L1209" s="22">
        <v>36</v>
      </c>
      <c r="M1209" s="22" t="s">
        <v>30</v>
      </c>
      <c r="N1209" s="22" t="s">
        <v>30</v>
      </c>
      <c r="O1209" s="22" t="s">
        <v>30</v>
      </c>
      <c r="P1209" s="22">
        <v>300</v>
      </c>
      <c r="Q1209" s="22">
        <v>50</v>
      </c>
      <c r="R1209" s="22" t="s">
        <v>2823</v>
      </c>
      <c r="S1209" s="14">
        <f t="shared" si="18"/>
        <v>2029</v>
      </c>
    </row>
    <row r="1210" spans="1:20" ht="14.5" hidden="1" x14ac:dyDescent="0.35">
      <c r="A1210" s="22" t="s">
        <v>2651</v>
      </c>
      <c r="B1210" s="22" t="str">
        <f>INDEX('Plant data'!D:D,MATCH($A1210,'Plant data'!$A:$A,0))</f>
        <v>Marabá</v>
      </c>
      <c r="C1210" s="22" t="str">
        <f>INDEX('Plant data'!E:E,MATCH($A1210,'Plant data'!$A:$A,0))</f>
        <v>Pará</v>
      </c>
      <c r="D1210" s="22" t="str">
        <f>INDEX('Plant data'!F:F,MATCH($A1210,'Plant data'!$A:$A,0))</f>
        <v>Brazil</v>
      </c>
      <c r="E1210" s="22" t="s">
        <v>10086</v>
      </c>
      <c r="F1210" s="22" t="s">
        <v>8855</v>
      </c>
      <c r="G1210" s="22" t="s">
        <v>2653</v>
      </c>
      <c r="H1210" s="22" t="s">
        <v>29</v>
      </c>
      <c r="I1210" s="22" t="s">
        <v>30</v>
      </c>
      <c r="J1210" s="22" t="s">
        <v>30</v>
      </c>
      <c r="K1210" s="22">
        <v>2008</v>
      </c>
      <c r="L1210" s="22">
        <v>17</v>
      </c>
      <c r="M1210" s="22" t="s">
        <v>30</v>
      </c>
      <c r="N1210" s="22" t="s">
        <v>30</v>
      </c>
      <c r="O1210" s="22" t="s">
        <v>30</v>
      </c>
      <c r="P1210" s="22">
        <v>475</v>
      </c>
      <c r="Q1210" s="22">
        <v>40</v>
      </c>
      <c r="R1210" s="22" t="s">
        <v>2823</v>
      </c>
      <c r="S1210" s="14">
        <f t="shared" si="18"/>
        <v>2048</v>
      </c>
    </row>
    <row r="1211" spans="1:20" ht="14.5" hidden="1" x14ac:dyDescent="0.35">
      <c r="A1211" s="22" t="s">
        <v>2658</v>
      </c>
      <c r="B1211" s="22" t="str">
        <f>INDEX('Plant data'!D:D,MATCH($A1211,'Plant data'!$A:$A,0))</f>
        <v>Raghunathpur</v>
      </c>
      <c r="C1211" s="22" t="str">
        <f>INDEX('Plant data'!E:E,MATCH($A1211,'Plant data'!$A:$A,0))</f>
        <v>West Bengal</v>
      </c>
      <c r="D1211" s="22" t="str">
        <f>INDEX('Plant data'!F:F,MATCH($A1211,'Plant data'!$A:$A,0))</f>
        <v>India</v>
      </c>
      <c r="E1211" s="22" t="s">
        <v>10087</v>
      </c>
      <c r="F1211" s="22" t="s">
        <v>8855</v>
      </c>
      <c r="G1211" s="24" t="s">
        <v>2660</v>
      </c>
      <c r="H1211" s="22" t="s">
        <v>313</v>
      </c>
      <c r="I1211" s="22">
        <v>2021</v>
      </c>
      <c r="J1211" s="22" t="s">
        <v>30</v>
      </c>
      <c r="K1211" s="22" t="s">
        <v>30</v>
      </c>
      <c r="L1211" s="22" t="s">
        <v>30</v>
      </c>
      <c r="M1211" s="22" t="s">
        <v>30</v>
      </c>
      <c r="N1211" s="22" t="s">
        <v>30</v>
      </c>
      <c r="O1211" s="22" t="s">
        <v>30</v>
      </c>
      <c r="P1211" s="22">
        <v>175</v>
      </c>
      <c r="Q1211" s="22">
        <v>50</v>
      </c>
      <c r="R1211" s="22" t="s">
        <v>2823</v>
      </c>
      <c r="S1211" s="14" t="str">
        <f t="shared" si="18"/>
        <v/>
      </c>
    </row>
    <row r="1212" spans="1:20" ht="14.5" hidden="1" x14ac:dyDescent="0.35">
      <c r="A1212" s="22" t="s">
        <v>3598</v>
      </c>
      <c r="B1212" s="22" t="str">
        <f>INDEX('Plant data'!D:D,MATCH($A1212,'Plant data'!$A:$A,0))</f>
        <v>Meija</v>
      </c>
      <c r="C1212" s="22" t="str">
        <f>INDEX('Plant data'!E:E,MATCH($A1212,'Plant data'!$A:$A,0))</f>
        <v>West Bengal</v>
      </c>
      <c r="D1212" s="22" t="str">
        <f>INDEX('Plant data'!F:F,MATCH($A1212,'Plant data'!$A:$A,0))</f>
        <v>India</v>
      </c>
      <c r="E1212" s="22" t="s">
        <v>10088</v>
      </c>
      <c r="F1212" s="22" t="s">
        <v>8855</v>
      </c>
      <c r="G1212" s="24" t="s">
        <v>3600</v>
      </c>
      <c r="H1212" s="22" t="s">
        <v>313</v>
      </c>
      <c r="I1212" s="22">
        <v>2019</v>
      </c>
      <c r="J1212" s="22" t="s">
        <v>30</v>
      </c>
      <c r="K1212" s="22" t="s">
        <v>30</v>
      </c>
      <c r="L1212" s="22" t="s">
        <v>30</v>
      </c>
      <c r="M1212" s="22" t="s">
        <v>30</v>
      </c>
      <c r="N1212" s="22" t="s">
        <v>30</v>
      </c>
      <c r="O1212" s="22" t="s">
        <v>30</v>
      </c>
      <c r="P1212" s="22">
        <v>198</v>
      </c>
      <c r="Q1212" s="22">
        <v>30</v>
      </c>
      <c r="R1212" s="22" t="s">
        <v>2823</v>
      </c>
      <c r="S1212" s="14" t="str">
        <f t="shared" si="18"/>
        <v/>
      </c>
    </row>
    <row r="1213" spans="1:20" ht="14.5" hidden="1" x14ac:dyDescent="0.35">
      <c r="A1213" s="22" t="s">
        <v>2661</v>
      </c>
      <c r="B1213" s="22" t="str">
        <f>INDEX('Plant data'!D:D,MATCH($A1213,'Plant data'!$A:$A,0))</f>
        <v>Jamuria</v>
      </c>
      <c r="C1213" s="22" t="str">
        <f>INDEX('Plant data'!E:E,MATCH($A1213,'Plant data'!$A:$A,0))</f>
        <v>West Bengal</v>
      </c>
      <c r="D1213" s="22" t="str">
        <f>INDEX('Plant data'!F:F,MATCH($A1213,'Plant data'!$A:$A,0))</f>
        <v>India</v>
      </c>
      <c r="E1213" s="22" t="s">
        <v>10089</v>
      </c>
      <c r="F1213" s="22" t="s">
        <v>8855</v>
      </c>
      <c r="G1213" s="24" t="s">
        <v>2663</v>
      </c>
      <c r="H1213" s="22" t="s">
        <v>313</v>
      </c>
      <c r="I1213" s="22" t="s">
        <v>30</v>
      </c>
      <c r="J1213" s="22" t="s">
        <v>30</v>
      </c>
      <c r="K1213" s="22" t="s">
        <v>30</v>
      </c>
      <c r="L1213" s="22" t="s">
        <v>30</v>
      </c>
      <c r="M1213" s="22" t="s">
        <v>30</v>
      </c>
      <c r="N1213" s="22" t="s">
        <v>30</v>
      </c>
      <c r="O1213" s="22" t="s">
        <v>30</v>
      </c>
      <c r="P1213" s="22">
        <v>400</v>
      </c>
      <c r="Q1213" s="22">
        <v>45</v>
      </c>
      <c r="R1213" s="22" t="s">
        <v>30</v>
      </c>
      <c r="S1213" s="14" t="str">
        <f t="shared" si="18"/>
        <v/>
      </c>
    </row>
    <row r="1214" spans="1:20" ht="14.5" hidden="1" x14ac:dyDescent="0.35">
      <c r="A1214" s="22" t="s">
        <v>2664</v>
      </c>
      <c r="B1214" s="22" t="str">
        <f>INDEX('Plant data'!D:D,MATCH($A1214,'Plant data'!$A:$A,0))</f>
        <v>Pandoli</v>
      </c>
      <c r="C1214" s="22" t="str">
        <f>INDEX('Plant data'!E:E,MATCH($A1214,'Plant data'!$A:$A,0))</f>
        <v>Odisha</v>
      </c>
      <c r="D1214" s="22" t="str">
        <f>INDEX('Plant data'!F:F,MATCH($A1214,'Plant data'!$A:$A,0))</f>
        <v>India</v>
      </c>
      <c r="E1214" s="22" t="s">
        <v>10090</v>
      </c>
      <c r="F1214" s="22" t="s">
        <v>8855</v>
      </c>
      <c r="G1214" s="24" t="s">
        <v>2666</v>
      </c>
      <c r="H1214" s="22" t="s">
        <v>313</v>
      </c>
      <c r="I1214" s="22" t="s">
        <v>30</v>
      </c>
      <c r="J1214" s="22" t="s">
        <v>30</v>
      </c>
      <c r="K1214" s="22" t="s">
        <v>30</v>
      </c>
      <c r="L1214" s="22" t="s">
        <v>30</v>
      </c>
      <c r="M1214" s="22" t="s">
        <v>30</v>
      </c>
      <c r="N1214" s="22" t="s">
        <v>30</v>
      </c>
      <c r="O1214" s="22" t="s">
        <v>30</v>
      </c>
      <c r="P1214" s="22">
        <v>673</v>
      </c>
      <c r="Q1214" s="22">
        <v>80</v>
      </c>
      <c r="R1214" s="22" t="s">
        <v>2823</v>
      </c>
      <c r="S1214" s="14" t="str">
        <f t="shared" si="18"/>
        <v/>
      </c>
    </row>
    <row r="1215" spans="1:20" ht="14.5" hidden="1" x14ac:dyDescent="0.35">
      <c r="A1215" s="22" t="s">
        <v>2668</v>
      </c>
      <c r="B1215" s="22" t="str">
        <f>INDEX('Plant data'!D:D,MATCH($A1215,'Plant data'!$A:$A,0))</f>
        <v>Karakhendra</v>
      </c>
      <c r="C1215" s="22" t="str">
        <f>INDEX('Plant data'!E:E,MATCH($A1215,'Plant data'!$A:$A,0))</f>
        <v>Odisha</v>
      </c>
      <c r="D1215" s="22" t="str">
        <f>INDEX('Plant data'!F:F,MATCH($A1215,'Plant data'!$A:$A,0))</f>
        <v>India</v>
      </c>
      <c r="E1215" s="22" t="s">
        <v>10091</v>
      </c>
      <c r="F1215" s="22" t="s">
        <v>8855</v>
      </c>
      <c r="G1215" s="24" t="s">
        <v>2670</v>
      </c>
      <c r="H1215" s="22" t="s">
        <v>224</v>
      </c>
      <c r="I1215" s="22">
        <v>2017</v>
      </c>
      <c r="J1215" s="22" t="s">
        <v>30</v>
      </c>
      <c r="K1215" s="22">
        <v>2025</v>
      </c>
      <c r="L1215" s="22">
        <v>0</v>
      </c>
      <c r="M1215" s="22" t="s">
        <v>30</v>
      </c>
      <c r="N1215" s="22" t="s">
        <v>30</v>
      </c>
      <c r="O1215" s="22" t="s">
        <v>30</v>
      </c>
      <c r="P1215" s="22">
        <v>554</v>
      </c>
      <c r="Q1215" s="22">
        <v>70</v>
      </c>
      <c r="R1215" s="22" t="s">
        <v>30</v>
      </c>
      <c r="S1215" s="14">
        <f t="shared" si="18"/>
        <v>2065</v>
      </c>
    </row>
    <row r="1216" spans="1:20" ht="14.5" hidden="1" x14ac:dyDescent="0.35">
      <c r="A1216" s="22" t="s">
        <v>2671</v>
      </c>
      <c r="B1216" s="22" t="str">
        <f>INDEX('Plant data'!D:D,MATCH($A1216,'Plant data'!$A:$A,0))</f>
        <v>Kamanda</v>
      </c>
      <c r="C1216" s="22" t="str">
        <f>INDEX('Plant data'!E:E,MATCH($A1216,'Plant data'!$A:$A,0))</f>
        <v>Odisha</v>
      </c>
      <c r="D1216" s="22" t="str">
        <f>INDEX('Plant data'!F:F,MATCH($A1216,'Plant data'!$A:$A,0))</f>
        <v>India</v>
      </c>
      <c r="E1216" s="22" t="s">
        <v>10092</v>
      </c>
      <c r="F1216" s="22" t="s">
        <v>8855</v>
      </c>
      <c r="G1216" s="24" t="s">
        <v>2673</v>
      </c>
      <c r="H1216" s="22" t="s">
        <v>313</v>
      </c>
      <c r="I1216" s="22">
        <v>2016</v>
      </c>
      <c r="J1216" s="22" t="s">
        <v>30</v>
      </c>
      <c r="K1216" s="22" t="s">
        <v>30</v>
      </c>
      <c r="L1216" s="22" t="s">
        <v>30</v>
      </c>
      <c r="M1216" s="22" t="s">
        <v>30</v>
      </c>
      <c r="N1216" s="22" t="s">
        <v>30</v>
      </c>
      <c r="O1216" s="22" t="s">
        <v>30</v>
      </c>
      <c r="P1216" s="22">
        <v>504</v>
      </c>
      <c r="Q1216" s="22">
        <v>60</v>
      </c>
      <c r="R1216" s="22" t="s">
        <v>2823</v>
      </c>
      <c r="S1216" s="14" t="str">
        <f t="shared" si="18"/>
        <v/>
      </c>
    </row>
    <row r="1217" spans="1:19" ht="14.5" hidden="1" x14ac:dyDescent="0.35">
      <c r="A1217" s="22" t="s">
        <v>3667</v>
      </c>
      <c r="B1217" s="22" t="str">
        <f>INDEX('Plant data'!D:D,MATCH($A1217,'Plant data'!$A:$A,0))</f>
        <v>Jhargram</v>
      </c>
      <c r="C1217" s="22" t="str">
        <f>INDEX('Plant data'!E:E,MATCH($A1217,'Plant data'!$A:$A,0))</f>
        <v>West Bengal</v>
      </c>
      <c r="D1217" s="22" t="str">
        <f>INDEX('Plant data'!F:F,MATCH($A1217,'Plant data'!$A:$A,0))</f>
        <v>India</v>
      </c>
      <c r="E1217" s="22" t="s">
        <v>10093</v>
      </c>
      <c r="F1217" s="22" t="s">
        <v>8855</v>
      </c>
      <c r="G1217" s="24" t="s">
        <v>3669</v>
      </c>
      <c r="H1217" s="22" t="s">
        <v>313</v>
      </c>
      <c r="I1217" s="22">
        <v>2021</v>
      </c>
      <c r="J1217" s="22" t="s">
        <v>30</v>
      </c>
      <c r="K1217" s="22" t="s">
        <v>30</v>
      </c>
      <c r="L1217" s="22" t="s">
        <v>30</v>
      </c>
      <c r="M1217" s="22" t="s">
        <v>30</v>
      </c>
      <c r="N1217" s="22" t="s">
        <v>30</v>
      </c>
      <c r="O1217" s="22" t="s">
        <v>30</v>
      </c>
      <c r="P1217" s="22">
        <v>460</v>
      </c>
      <c r="Q1217" s="22">
        <v>60</v>
      </c>
      <c r="R1217" s="22" t="s">
        <v>2823</v>
      </c>
      <c r="S1217" s="14" t="str">
        <f t="shared" si="18"/>
        <v/>
      </c>
    </row>
    <row r="1218" spans="1:19" ht="14.5" hidden="1" x14ac:dyDescent="0.35">
      <c r="A1218" s="22" t="s">
        <v>3674</v>
      </c>
      <c r="B1218" s="22" t="str">
        <f>INDEX('Plant data'!D:D,MATCH($A1218,'Plant data'!$A:$A,0))</f>
        <v>Challakere</v>
      </c>
      <c r="C1218" s="22" t="str">
        <f>INDEX('Plant data'!E:E,MATCH($A1218,'Plant data'!$A:$A,0))</f>
        <v>Karnataka</v>
      </c>
      <c r="D1218" s="22" t="str">
        <f>INDEX('Plant data'!F:F,MATCH($A1218,'Plant data'!$A:$A,0))</f>
        <v>India</v>
      </c>
      <c r="E1218" s="22" t="s">
        <v>10094</v>
      </c>
      <c r="F1218" s="22" t="s">
        <v>8855</v>
      </c>
      <c r="G1218" s="24" t="s">
        <v>3676</v>
      </c>
      <c r="H1218" s="22" t="s">
        <v>313</v>
      </c>
      <c r="I1218" s="22">
        <v>2022</v>
      </c>
      <c r="J1218" s="22" t="s">
        <v>30</v>
      </c>
      <c r="K1218" s="22" t="s">
        <v>30</v>
      </c>
      <c r="L1218" s="22" t="s">
        <v>30</v>
      </c>
      <c r="M1218" s="22" t="s">
        <v>30</v>
      </c>
      <c r="N1218" s="22" t="s">
        <v>30</v>
      </c>
      <c r="O1218" s="22" t="s">
        <v>30</v>
      </c>
      <c r="P1218" s="22">
        <v>304</v>
      </c>
      <c r="Q1218" s="22">
        <v>40</v>
      </c>
      <c r="R1218" s="22" t="s">
        <v>2823</v>
      </c>
      <c r="S1218" s="14" t="str">
        <f t="shared" si="18"/>
        <v/>
      </c>
    </row>
    <row r="1219" spans="1:19" ht="14.5" hidden="1" x14ac:dyDescent="0.35">
      <c r="A1219" s="22" t="s">
        <v>6738</v>
      </c>
      <c r="B1219" s="22" t="str">
        <f>INDEX('Plant data'!D:D,MATCH($A1219,'Plant data'!$A:$A,0))</f>
        <v>Velestino</v>
      </c>
      <c r="C1219" s="22" t="str">
        <f>INDEX('Plant data'!E:E,MATCH($A1219,'Plant data'!$A:$A,0))</f>
        <v>Thessaly</v>
      </c>
      <c r="D1219" s="22" t="str">
        <f>INDEX('Plant data'!F:F,MATCH($A1219,'Plant data'!$A:$A,0))</f>
        <v>Greece</v>
      </c>
      <c r="E1219" s="22" t="s">
        <v>10095</v>
      </c>
      <c r="F1219" s="22" t="s">
        <v>8855</v>
      </c>
      <c r="G1219" s="24" t="s">
        <v>6741</v>
      </c>
      <c r="H1219" s="22" t="s">
        <v>29</v>
      </c>
      <c r="I1219" s="22" t="s">
        <v>30</v>
      </c>
      <c r="J1219" s="22" t="s">
        <v>30</v>
      </c>
      <c r="K1219" s="22" t="s">
        <v>30</v>
      </c>
      <c r="L1219" s="22" t="s">
        <v>30</v>
      </c>
      <c r="M1219" s="22" t="s">
        <v>30</v>
      </c>
      <c r="N1219" s="22" t="s">
        <v>30</v>
      </c>
      <c r="O1219" s="22" t="s">
        <v>30</v>
      </c>
      <c r="P1219" s="22">
        <v>700</v>
      </c>
      <c r="Q1219" s="22" t="s">
        <v>30</v>
      </c>
      <c r="R1219" s="22" t="s">
        <v>2823</v>
      </c>
      <c r="S1219" s="14" t="str">
        <f t="shared" ref="S1219:S1282" si="19">IFERROR(K1219+40,"")</f>
        <v/>
      </c>
    </row>
    <row r="1220" spans="1:19" ht="14.5" hidden="1" x14ac:dyDescent="0.35">
      <c r="A1220" s="22" t="s">
        <v>3704</v>
      </c>
      <c r="B1220" s="22" t="str">
        <f>INDEX('Plant data'!D:D,MATCH($A1220,'Plant data'!$A:$A,0))</f>
        <v>Chamgordan</v>
      </c>
      <c r="C1220" s="22" t="str">
        <f>INDEX('Plant data'!E:E,MATCH($A1220,'Plant data'!$A:$A,0))</f>
        <v>Isfahan</v>
      </c>
      <c r="D1220" s="22" t="str">
        <f>INDEX('Plant data'!F:F,MATCH($A1220,'Plant data'!$A:$A,0))</f>
        <v>Iran</v>
      </c>
      <c r="E1220" s="22" t="s">
        <v>10096</v>
      </c>
      <c r="F1220" s="22" t="s">
        <v>8855</v>
      </c>
      <c r="G1220" s="24" t="s">
        <v>3706</v>
      </c>
      <c r="H1220" s="22" t="s">
        <v>29</v>
      </c>
      <c r="I1220" s="22" t="s">
        <v>30</v>
      </c>
      <c r="J1220" s="22" t="s">
        <v>30</v>
      </c>
      <c r="K1220" s="22" t="s">
        <v>30</v>
      </c>
      <c r="L1220" s="22" t="s">
        <v>30</v>
      </c>
      <c r="M1220" s="22" t="s">
        <v>30</v>
      </c>
      <c r="N1220" s="22" t="s">
        <v>30</v>
      </c>
      <c r="O1220" s="22" t="s">
        <v>30</v>
      </c>
      <c r="P1220" s="22">
        <v>850</v>
      </c>
      <c r="Q1220" s="22" t="s">
        <v>30</v>
      </c>
      <c r="R1220" s="22" t="s">
        <v>30</v>
      </c>
      <c r="S1220" s="14" t="str">
        <f t="shared" si="19"/>
        <v/>
      </c>
    </row>
    <row r="1221" spans="1:19" ht="14.5" hidden="1" x14ac:dyDescent="0.35">
      <c r="A1221" s="22" t="s">
        <v>3704</v>
      </c>
      <c r="B1221" s="22" t="str">
        <f>INDEX('Plant data'!D:D,MATCH($A1221,'Plant data'!$A:$A,0))</f>
        <v>Chamgordan</v>
      </c>
      <c r="C1221" s="22" t="str">
        <f>INDEX('Plant data'!E:E,MATCH($A1221,'Plant data'!$A:$A,0))</f>
        <v>Isfahan</v>
      </c>
      <c r="D1221" s="22" t="str">
        <f>INDEX('Plant data'!F:F,MATCH($A1221,'Plant data'!$A:$A,0))</f>
        <v>Iran</v>
      </c>
      <c r="E1221" s="22" t="s">
        <v>10097</v>
      </c>
      <c r="F1221" s="22" t="s">
        <v>8871</v>
      </c>
      <c r="G1221" s="24" t="s">
        <v>3706</v>
      </c>
      <c r="H1221" s="22" t="s">
        <v>29</v>
      </c>
      <c r="I1221" s="22" t="s">
        <v>30</v>
      </c>
      <c r="J1221" s="22" t="s">
        <v>30</v>
      </c>
      <c r="K1221" s="22" t="s">
        <v>30</v>
      </c>
      <c r="L1221" s="22" t="s">
        <v>30</v>
      </c>
      <c r="M1221" s="22" t="s">
        <v>30</v>
      </c>
      <c r="N1221" s="22" t="s">
        <v>30</v>
      </c>
      <c r="O1221" s="22" t="s">
        <v>30</v>
      </c>
      <c r="P1221" s="22">
        <v>750</v>
      </c>
      <c r="Q1221" s="22" t="s">
        <v>30</v>
      </c>
      <c r="R1221" s="22" t="s">
        <v>30</v>
      </c>
      <c r="S1221" s="14" t="str">
        <f t="shared" si="19"/>
        <v/>
      </c>
    </row>
    <row r="1222" spans="1:19" ht="14.5" hidden="1" x14ac:dyDescent="0.35">
      <c r="A1222" s="22" t="s">
        <v>3707</v>
      </c>
      <c r="B1222" s="22" t="str">
        <f>INDEX('Plant data'!D:D,MATCH($A1222,'Plant data'!$A:$A,0))</f>
        <v>Tebessa</v>
      </c>
      <c r="C1222" s="22" t="str">
        <f>INDEX('Plant data'!E:E,MATCH($A1222,'Plant data'!$A:$A,0))</f>
        <v>Tebessa</v>
      </c>
      <c r="D1222" s="22" t="str">
        <f>INDEX('Plant data'!F:F,MATCH($A1222,'Plant data'!$A:$A,0))</f>
        <v>Algeria</v>
      </c>
      <c r="E1222" s="22" t="s">
        <v>10098</v>
      </c>
      <c r="F1222" s="22" t="s">
        <v>8855</v>
      </c>
      <c r="G1222" s="24" t="s">
        <v>3709</v>
      </c>
      <c r="H1222" s="22" t="s">
        <v>29</v>
      </c>
      <c r="I1222" s="22" t="s">
        <v>30</v>
      </c>
      <c r="J1222" s="22" t="s">
        <v>30</v>
      </c>
      <c r="K1222" s="22">
        <v>2017</v>
      </c>
      <c r="L1222" s="22">
        <v>8</v>
      </c>
      <c r="M1222" s="22" t="s">
        <v>30</v>
      </c>
      <c r="N1222" s="22" t="s">
        <v>30</v>
      </c>
      <c r="O1222" s="22" t="s">
        <v>30</v>
      </c>
      <c r="P1222" s="22">
        <v>400</v>
      </c>
      <c r="Q1222" s="22" t="s">
        <v>30</v>
      </c>
      <c r="R1222" s="22" t="s">
        <v>30</v>
      </c>
      <c r="S1222" s="14">
        <f t="shared" si="19"/>
        <v>2057</v>
      </c>
    </row>
    <row r="1223" spans="1:19" ht="14.5" hidden="1" x14ac:dyDescent="0.35">
      <c r="A1223" s="22" t="s">
        <v>3707</v>
      </c>
      <c r="B1223" s="22" t="str">
        <f>INDEX('Plant data'!D:D,MATCH($A1223,'Plant data'!$A:$A,0))</f>
        <v>Tebessa</v>
      </c>
      <c r="C1223" s="22" t="str">
        <f>INDEX('Plant data'!E:E,MATCH($A1223,'Plant data'!$A:$A,0))</f>
        <v>Tebessa</v>
      </c>
      <c r="D1223" s="22" t="str">
        <f>INDEX('Plant data'!F:F,MATCH($A1223,'Plant data'!$A:$A,0))</f>
        <v>Algeria</v>
      </c>
      <c r="E1223" s="22" t="s">
        <v>10099</v>
      </c>
      <c r="F1223" s="22" t="s">
        <v>8871</v>
      </c>
      <c r="G1223" s="24" t="s">
        <v>3709</v>
      </c>
      <c r="H1223" s="22" t="s">
        <v>29</v>
      </c>
      <c r="I1223" s="22" t="s">
        <v>30</v>
      </c>
      <c r="J1223" s="22" t="s">
        <v>30</v>
      </c>
      <c r="K1223" s="22">
        <v>2020</v>
      </c>
      <c r="L1223" s="22">
        <v>5</v>
      </c>
      <c r="M1223" s="22" t="s">
        <v>30</v>
      </c>
      <c r="N1223" s="22" t="s">
        <v>30</v>
      </c>
      <c r="O1223" s="22" t="s">
        <v>30</v>
      </c>
      <c r="P1223" s="22">
        <v>400</v>
      </c>
      <c r="Q1223" s="22" t="s">
        <v>30</v>
      </c>
      <c r="R1223" s="22" t="s">
        <v>30</v>
      </c>
      <c r="S1223" s="14">
        <f t="shared" si="19"/>
        <v>2060</v>
      </c>
    </row>
    <row r="1224" spans="1:19" ht="14.5" hidden="1" x14ac:dyDescent="0.35">
      <c r="A1224" s="22" t="s">
        <v>7381</v>
      </c>
      <c r="B1224" s="22" t="str">
        <f>INDEX('Plant data'!D:D,MATCH($A1224,'Plant data'!$A:$A,0))</f>
        <v>Kishiwada</v>
      </c>
      <c r="C1224" s="22" t="str">
        <f>INDEX('Plant data'!E:E,MATCH($A1224,'Plant data'!$A:$A,0))</f>
        <v>Osaka</v>
      </c>
      <c r="D1224" s="22" t="str">
        <f>INDEX('Plant data'!F:F,MATCH($A1224,'Plant data'!$A:$A,0))</f>
        <v>Japan</v>
      </c>
      <c r="E1224" s="22" t="s">
        <v>10100</v>
      </c>
      <c r="F1224" s="22" t="s">
        <v>8855</v>
      </c>
      <c r="G1224" s="24" t="s">
        <v>7384</v>
      </c>
      <c r="H1224" s="22" t="s">
        <v>29</v>
      </c>
      <c r="I1224" s="22" t="s">
        <v>30</v>
      </c>
      <c r="J1224" s="22" t="s">
        <v>30</v>
      </c>
      <c r="K1224" s="22">
        <v>2001</v>
      </c>
      <c r="L1224" s="22">
        <v>24</v>
      </c>
      <c r="M1224" s="22" t="s">
        <v>30</v>
      </c>
      <c r="N1224" s="22" t="s">
        <v>30</v>
      </c>
      <c r="O1224" s="22" t="s">
        <v>30</v>
      </c>
      <c r="P1224" s="22">
        <v>500</v>
      </c>
      <c r="Q1224" s="22">
        <v>70</v>
      </c>
      <c r="R1224" s="22" t="s">
        <v>2823</v>
      </c>
      <c r="S1224" s="14">
        <f t="shared" si="19"/>
        <v>2041</v>
      </c>
    </row>
    <row r="1225" spans="1:19" ht="14.5" hidden="1" x14ac:dyDescent="0.35">
      <c r="A1225" s="22" t="s">
        <v>3710</v>
      </c>
      <c r="B1225" s="22" t="str">
        <f>INDEX('Plant data'!D:D,MATCH($A1225,'Plant data'!$A:$A,0))</f>
        <v>unknown</v>
      </c>
      <c r="C1225" s="22" t="str">
        <f>INDEX('Plant data'!E:E,MATCH($A1225,'Plant data'!$A:$A,0))</f>
        <v>unknown</v>
      </c>
      <c r="D1225" s="22" t="str">
        <f>INDEX('Plant data'!F:F,MATCH($A1225,'Plant data'!$A:$A,0))</f>
        <v>Nigeria</v>
      </c>
      <c r="E1225" s="22" t="s">
        <v>10101</v>
      </c>
      <c r="F1225" s="22" t="s">
        <v>8855</v>
      </c>
      <c r="G1225" s="24" t="s">
        <v>3712</v>
      </c>
      <c r="H1225" s="22" t="s">
        <v>313</v>
      </c>
      <c r="I1225" s="26">
        <v>45170</v>
      </c>
      <c r="J1225" s="22" t="s">
        <v>30</v>
      </c>
      <c r="K1225" s="22" t="s">
        <v>30</v>
      </c>
      <c r="L1225" s="22" t="s">
        <v>30</v>
      </c>
      <c r="M1225" s="22" t="s">
        <v>30</v>
      </c>
      <c r="N1225" s="22" t="s">
        <v>30</v>
      </c>
      <c r="O1225" s="22" t="s">
        <v>30</v>
      </c>
      <c r="P1225" s="22">
        <v>3000</v>
      </c>
      <c r="Q1225" s="22" t="s">
        <v>30</v>
      </c>
      <c r="R1225" s="22" t="s">
        <v>30</v>
      </c>
      <c r="S1225" s="14" t="str">
        <f t="shared" si="19"/>
        <v/>
      </c>
    </row>
    <row r="1226" spans="1:19" ht="14.5" hidden="1" x14ac:dyDescent="0.35">
      <c r="A1226" s="22" t="s">
        <v>8259</v>
      </c>
      <c r="B1226" s="22" t="str">
        <f>INDEX('Plant data'!D:D,MATCH($A1226,'Plant data'!$A:$A,0))</f>
        <v>Nikhom Phatthana</v>
      </c>
      <c r="C1226" s="22" t="str">
        <f>INDEX('Plant data'!E:E,MATCH($A1226,'Plant data'!$A:$A,0))</f>
        <v>Rayong</v>
      </c>
      <c r="D1226" s="22" t="str">
        <f>INDEX('Plant data'!F:F,MATCH($A1226,'Plant data'!$A:$A,0))</f>
        <v>Thailand</v>
      </c>
      <c r="E1226" s="22" t="s">
        <v>10102</v>
      </c>
      <c r="F1226" s="22" t="s">
        <v>8855</v>
      </c>
      <c r="G1226" s="24" t="s">
        <v>8262</v>
      </c>
      <c r="H1226" s="22" t="s">
        <v>29</v>
      </c>
      <c r="I1226" s="22" t="s">
        <v>30</v>
      </c>
      <c r="J1226" s="22" t="s">
        <v>30</v>
      </c>
      <c r="K1226" s="22">
        <v>2017</v>
      </c>
      <c r="L1226" s="22">
        <v>8</v>
      </c>
      <c r="M1226" s="22" t="s">
        <v>30</v>
      </c>
      <c r="N1226" s="22" t="s">
        <v>30</v>
      </c>
      <c r="O1226" s="22" t="s">
        <v>30</v>
      </c>
      <c r="P1226" s="22">
        <v>300</v>
      </c>
      <c r="Q1226" s="22">
        <v>70</v>
      </c>
      <c r="R1226" s="22" t="s">
        <v>30</v>
      </c>
      <c r="S1226" s="14">
        <f t="shared" si="19"/>
        <v>2057</v>
      </c>
    </row>
    <row r="1227" spans="1:19" ht="14.5" hidden="1" x14ac:dyDescent="0.35">
      <c r="A1227" s="22" t="s">
        <v>8259</v>
      </c>
      <c r="B1227" s="22" t="str">
        <f>INDEX('Plant data'!D:D,MATCH($A1227,'Plant data'!$A:$A,0))</f>
        <v>Nikhom Phatthana</v>
      </c>
      <c r="C1227" s="22" t="str">
        <f>INDEX('Plant data'!E:E,MATCH($A1227,'Plant data'!$A:$A,0))</f>
        <v>Rayong</v>
      </c>
      <c r="D1227" s="22" t="str">
        <f>INDEX('Plant data'!F:F,MATCH($A1227,'Plant data'!$A:$A,0))</f>
        <v>Thailand</v>
      </c>
      <c r="E1227" s="22" t="s">
        <v>10103</v>
      </c>
      <c r="F1227" s="22" t="s">
        <v>8871</v>
      </c>
      <c r="G1227" s="24" t="s">
        <v>8262</v>
      </c>
      <c r="H1227" s="22" t="s">
        <v>29</v>
      </c>
      <c r="I1227" s="22" t="s">
        <v>30</v>
      </c>
      <c r="J1227" s="22" t="s">
        <v>30</v>
      </c>
      <c r="K1227" s="22" t="s">
        <v>30</v>
      </c>
      <c r="L1227" s="22" t="s">
        <v>30</v>
      </c>
      <c r="M1227" s="22" t="s">
        <v>30</v>
      </c>
      <c r="N1227" s="22" t="s">
        <v>30</v>
      </c>
      <c r="O1227" s="22" t="s">
        <v>30</v>
      </c>
      <c r="P1227" s="22">
        <v>300</v>
      </c>
      <c r="Q1227" s="22" t="s">
        <v>30</v>
      </c>
      <c r="R1227" s="22" t="s">
        <v>2823</v>
      </c>
      <c r="S1227" s="14" t="str">
        <f t="shared" si="19"/>
        <v/>
      </c>
    </row>
    <row r="1228" spans="1:19" ht="14.5" hidden="1" x14ac:dyDescent="0.35">
      <c r="A1228" s="22" t="s">
        <v>8754</v>
      </c>
      <c r="B1228" s="22" t="str">
        <f>INDEX('Plant data'!D:D,MATCH($A1228,'Plant data'!$A:$A,0))</f>
        <v>Nghi Son</v>
      </c>
      <c r="C1228" s="22" t="str">
        <f>INDEX('Plant data'!E:E,MATCH($A1228,'Plant data'!$A:$A,0))</f>
        <v>Thanh Hoa</v>
      </c>
      <c r="D1228" s="22" t="str">
        <f>INDEX('Plant data'!F:F,MATCH($A1228,'Plant data'!$A:$A,0))</f>
        <v>Vietnam</v>
      </c>
      <c r="E1228" s="22" t="s">
        <v>10104</v>
      </c>
      <c r="F1228" s="22" t="s">
        <v>8855</v>
      </c>
      <c r="G1228" s="24" t="s">
        <v>8757</v>
      </c>
      <c r="H1228" s="22" t="s">
        <v>313</v>
      </c>
      <c r="I1228" s="27">
        <v>44986</v>
      </c>
      <c r="J1228" s="22" t="s">
        <v>30</v>
      </c>
      <c r="K1228" s="22" t="s">
        <v>30</v>
      </c>
      <c r="L1228" s="22" t="s">
        <v>30</v>
      </c>
      <c r="M1228" s="22" t="s">
        <v>30</v>
      </c>
      <c r="N1228" s="22" t="s">
        <v>30</v>
      </c>
      <c r="O1228" s="22" t="s">
        <v>30</v>
      </c>
      <c r="P1228" s="22">
        <v>980</v>
      </c>
      <c r="Q1228" s="22" t="s">
        <v>30</v>
      </c>
      <c r="R1228" s="22" t="s">
        <v>2823</v>
      </c>
      <c r="S1228" s="14" t="str">
        <f t="shared" si="19"/>
        <v/>
      </c>
    </row>
    <row r="1229" spans="1:19" ht="14.5" hidden="1" x14ac:dyDescent="0.35">
      <c r="A1229" s="22" t="s">
        <v>7117</v>
      </c>
      <c r="B1229" s="22" t="str">
        <f>INDEX('Plant data'!D:D,MATCH($A1229,'Plant data'!$A:$A,0))</f>
        <v>unknown</v>
      </c>
      <c r="C1229" s="22" t="str">
        <f>INDEX('Plant data'!E:E,MATCH($A1229,'Plant data'!$A:$A,0))</f>
        <v>unknown</v>
      </c>
      <c r="D1229" s="22" t="str">
        <f>INDEX('Plant data'!F:F,MATCH($A1229,'Plant data'!$A:$A,0))</f>
        <v>Indonesia</v>
      </c>
      <c r="E1229" s="22" t="s">
        <v>10105</v>
      </c>
      <c r="F1229" s="22" t="s">
        <v>8855</v>
      </c>
      <c r="G1229" s="24" t="s">
        <v>7119</v>
      </c>
      <c r="H1229" s="22" t="s">
        <v>64</v>
      </c>
      <c r="I1229" s="27">
        <v>41718</v>
      </c>
      <c r="J1229" s="22" t="s">
        <v>30</v>
      </c>
      <c r="K1229" s="22" t="s">
        <v>30</v>
      </c>
      <c r="L1229" s="22" t="s">
        <v>30</v>
      </c>
      <c r="M1229" s="22" t="s">
        <v>30</v>
      </c>
      <c r="N1229" s="22" t="s">
        <v>30</v>
      </c>
      <c r="O1229" s="22" t="s">
        <v>30</v>
      </c>
      <c r="P1229" s="22">
        <v>5000</v>
      </c>
      <c r="Q1229" s="22" t="s">
        <v>30</v>
      </c>
      <c r="R1229" s="22" t="s">
        <v>30</v>
      </c>
      <c r="S1229" s="14" t="str">
        <f t="shared" si="19"/>
        <v/>
      </c>
    </row>
    <row r="1230" spans="1:19" ht="14.5" hidden="1" x14ac:dyDescent="0.35">
      <c r="A1230" s="22" t="s">
        <v>3718</v>
      </c>
      <c r="B1230" s="22" t="str">
        <f>INDEX('Plant data'!D:D,MATCH($A1230,'Plant data'!$A:$A,0))</f>
        <v>Piombino</v>
      </c>
      <c r="C1230" s="22" t="str">
        <f>INDEX('Plant data'!E:E,MATCH($A1230,'Plant data'!$A:$A,0))</f>
        <v>Province of Livorno</v>
      </c>
      <c r="D1230" s="22" t="str">
        <f>INDEX('Plant data'!F:F,MATCH($A1230,'Plant data'!$A:$A,0))</f>
        <v>Italy</v>
      </c>
      <c r="E1230" s="22" t="s">
        <v>10106</v>
      </c>
      <c r="F1230" s="22" t="s">
        <v>8855</v>
      </c>
      <c r="G1230" s="24" t="s">
        <v>3720</v>
      </c>
      <c r="H1230" s="22" t="s">
        <v>313</v>
      </c>
      <c r="I1230" s="26">
        <v>45292</v>
      </c>
      <c r="J1230" s="22">
        <v>2025</v>
      </c>
      <c r="K1230" s="22">
        <v>2027</v>
      </c>
      <c r="L1230" s="22"/>
      <c r="M1230" s="22" t="s">
        <v>30</v>
      </c>
      <c r="N1230" s="22" t="s">
        <v>30</v>
      </c>
      <c r="O1230" s="22" t="s">
        <v>30</v>
      </c>
      <c r="P1230" s="22">
        <v>3000</v>
      </c>
      <c r="Q1230" s="22" t="s">
        <v>30</v>
      </c>
      <c r="R1230" s="22" t="s">
        <v>2823</v>
      </c>
      <c r="S1230" s="14">
        <f t="shared" si="19"/>
        <v>2067</v>
      </c>
    </row>
    <row r="1231" spans="1:19" ht="14.5" hidden="1" x14ac:dyDescent="0.35">
      <c r="A1231" s="22" t="s">
        <v>6568</v>
      </c>
      <c r="B1231" s="22" t="str">
        <f>INDEX('Plant data'!D:D,MATCH($A1231,'Plant data'!$A:$A,0))</f>
        <v>Mustorod</v>
      </c>
      <c r="C1231" s="22" t="str">
        <f>INDEX('Plant data'!E:E,MATCH($A1231,'Plant data'!$A:$A,0))</f>
        <v>Al-Qalyubia</v>
      </c>
      <c r="D1231" s="22" t="str">
        <f>INDEX('Plant data'!F:F,MATCH($A1231,'Plant data'!$A:$A,0))</f>
        <v>Egypt</v>
      </c>
      <c r="E1231" s="22" t="s">
        <v>10107</v>
      </c>
      <c r="F1231" s="22" t="s">
        <v>8855</v>
      </c>
      <c r="G1231" s="24" t="s">
        <v>6571</v>
      </c>
      <c r="H1231" s="22" t="s">
        <v>29</v>
      </c>
      <c r="I1231" s="22" t="s">
        <v>30</v>
      </c>
      <c r="J1231" s="22" t="s">
        <v>30</v>
      </c>
      <c r="K1231" s="22">
        <v>2019</v>
      </c>
      <c r="L1231" s="22">
        <v>6</v>
      </c>
      <c r="M1231" s="22" t="s">
        <v>30</v>
      </c>
      <c r="N1231" s="22" t="s">
        <v>30</v>
      </c>
      <c r="O1231" s="22" t="s">
        <v>30</v>
      </c>
      <c r="P1231" s="22">
        <v>250</v>
      </c>
      <c r="Q1231" s="22" t="s">
        <v>30</v>
      </c>
      <c r="R1231" s="22" t="s">
        <v>2823</v>
      </c>
      <c r="S1231" s="14">
        <f t="shared" si="19"/>
        <v>2059</v>
      </c>
    </row>
    <row r="1232" spans="1:19" ht="14.5" hidden="1" x14ac:dyDescent="0.35">
      <c r="A1232" s="22" t="s">
        <v>6568</v>
      </c>
      <c r="B1232" s="22" t="str">
        <f>INDEX('Plant data'!D:D,MATCH($A1232,'Plant data'!$A:$A,0))</f>
        <v>Mustorod</v>
      </c>
      <c r="C1232" s="22" t="str">
        <f>INDEX('Plant data'!E:E,MATCH($A1232,'Plant data'!$A:$A,0))</f>
        <v>Al-Qalyubia</v>
      </c>
      <c r="D1232" s="22" t="str">
        <f>INDEX('Plant data'!F:F,MATCH($A1232,'Plant data'!$A:$A,0))</f>
        <v>Egypt</v>
      </c>
      <c r="E1232" s="22" t="s">
        <v>10108</v>
      </c>
      <c r="F1232" s="22" t="s">
        <v>8871</v>
      </c>
      <c r="G1232" s="24" t="s">
        <v>6571</v>
      </c>
      <c r="H1232" s="22" t="s">
        <v>29</v>
      </c>
      <c r="I1232" s="22" t="s">
        <v>30</v>
      </c>
      <c r="J1232" s="22" t="s">
        <v>30</v>
      </c>
      <c r="K1232" s="22">
        <v>2020</v>
      </c>
      <c r="L1232" s="22">
        <v>5</v>
      </c>
      <c r="M1232" s="22" t="s">
        <v>30</v>
      </c>
      <c r="N1232" s="22" t="s">
        <v>30</v>
      </c>
      <c r="O1232" s="22" t="s">
        <v>30</v>
      </c>
      <c r="P1232" s="22">
        <v>250</v>
      </c>
      <c r="Q1232" s="22" t="s">
        <v>30</v>
      </c>
      <c r="R1232" s="22" t="s">
        <v>2823</v>
      </c>
      <c r="S1232" s="14">
        <f t="shared" si="19"/>
        <v>2060</v>
      </c>
    </row>
    <row r="1233" spans="1:19" ht="14.5" hidden="1" x14ac:dyDescent="0.35">
      <c r="A1233" s="22" t="s">
        <v>8647</v>
      </c>
      <c r="B1233" s="22" t="str">
        <f>INDEX('Plant data'!D:D,MATCH($A1233,'Plant data'!$A:$A,0))</f>
        <v>unknown</v>
      </c>
      <c r="C1233" s="22" t="str">
        <f>INDEX('Plant data'!E:E,MATCH($A1233,'Plant data'!$A:$A,0))</f>
        <v>unknown</v>
      </c>
      <c r="D1233" s="22" t="str">
        <f>INDEX('Plant data'!F:F,MATCH($A1233,'Plant data'!$A:$A,0))</f>
        <v>United States</v>
      </c>
      <c r="E1233" s="22" t="s">
        <v>10109</v>
      </c>
      <c r="F1233" s="22" t="s">
        <v>8855</v>
      </c>
      <c r="G1233" s="24" t="s">
        <v>8649</v>
      </c>
      <c r="H1233" s="22" t="s">
        <v>313</v>
      </c>
      <c r="I1233" s="28">
        <v>45200</v>
      </c>
      <c r="J1233" s="22" t="s">
        <v>30</v>
      </c>
      <c r="K1233" s="22" t="s">
        <v>30</v>
      </c>
      <c r="L1233" s="22" t="s">
        <v>30</v>
      </c>
      <c r="M1233" s="22" t="s">
        <v>30</v>
      </c>
      <c r="N1233" s="22" t="s">
        <v>30</v>
      </c>
      <c r="O1233" s="22" t="s">
        <v>30</v>
      </c>
      <c r="P1233" s="22">
        <v>650</v>
      </c>
      <c r="Q1233" s="22" t="s">
        <v>30</v>
      </c>
      <c r="R1233" s="22" t="s">
        <v>2823</v>
      </c>
      <c r="S1233" s="14" t="str">
        <f t="shared" si="19"/>
        <v/>
      </c>
    </row>
    <row r="1234" spans="1:19" ht="14.5" hidden="1" x14ac:dyDescent="0.35">
      <c r="A1234" s="22" t="s">
        <v>8435</v>
      </c>
      <c r="B1234" s="22" t="str">
        <f>INDEX('Plant data'!D:D,MATCH($A1234,'Plant data'!$A:$A,0))</f>
        <v>Lackenby</v>
      </c>
      <c r="C1234" s="22" t="str">
        <f>INDEX('Plant data'!E:E,MATCH($A1234,'Plant data'!$A:$A,0))</f>
        <v>England</v>
      </c>
      <c r="D1234" s="22" t="str">
        <f>INDEX('Plant data'!F:F,MATCH($A1234,'Plant data'!$A:$A,0))</f>
        <v>United Kingdom</v>
      </c>
      <c r="E1234" s="22" t="s">
        <v>10110</v>
      </c>
      <c r="F1234" s="22" t="s">
        <v>8855</v>
      </c>
      <c r="G1234" s="24" t="s">
        <v>8437</v>
      </c>
      <c r="H1234" s="22" t="s">
        <v>64</v>
      </c>
      <c r="I1234" s="28">
        <v>44470</v>
      </c>
      <c r="J1234" s="22" t="s">
        <v>30</v>
      </c>
      <c r="K1234" s="22" t="s">
        <v>30</v>
      </c>
      <c r="L1234" s="22" t="s">
        <v>30</v>
      </c>
      <c r="M1234" s="22" t="s">
        <v>30</v>
      </c>
      <c r="N1234" s="22" t="s">
        <v>30</v>
      </c>
      <c r="O1234" s="26">
        <v>45658</v>
      </c>
      <c r="P1234" s="22">
        <v>900</v>
      </c>
      <c r="Q1234" s="22">
        <v>100</v>
      </c>
      <c r="R1234" s="22" t="s">
        <v>30</v>
      </c>
      <c r="S1234" s="14" t="str">
        <f t="shared" si="19"/>
        <v/>
      </c>
    </row>
    <row r="1235" spans="1:19" ht="14.5" hidden="1" x14ac:dyDescent="0.35">
      <c r="A1235" s="22" t="s">
        <v>3734</v>
      </c>
      <c r="B1235" s="22" t="str">
        <f>INDEX('Plant data'!D:D,MATCH($A1235,'Plant data'!$A:$A,0))</f>
        <v>Ardakan</v>
      </c>
      <c r="C1235" s="22" t="str">
        <f>INDEX('Plant data'!E:E,MATCH($A1235,'Plant data'!$A:$A,0))</f>
        <v>Yazd</v>
      </c>
      <c r="D1235" s="22" t="str">
        <f>INDEX('Plant data'!F:F,MATCH($A1235,'Plant data'!$A:$A,0))</f>
        <v>Iran</v>
      </c>
      <c r="E1235" s="22" t="s">
        <v>10111</v>
      </c>
      <c r="F1235" s="22" t="s">
        <v>8855</v>
      </c>
      <c r="G1235" s="24" t="s">
        <v>3736</v>
      </c>
      <c r="H1235" s="22" t="s">
        <v>29</v>
      </c>
      <c r="I1235" s="22" t="s">
        <v>30</v>
      </c>
      <c r="J1235" s="22" t="s">
        <v>30</v>
      </c>
      <c r="K1235" s="22">
        <v>2017</v>
      </c>
      <c r="L1235" s="22">
        <v>8</v>
      </c>
      <c r="M1235" s="22" t="s">
        <v>30</v>
      </c>
      <c r="N1235" s="22" t="s">
        <v>30</v>
      </c>
      <c r="O1235" s="22" t="s">
        <v>30</v>
      </c>
      <c r="P1235" s="22">
        <v>1200</v>
      </c>
      <c r="Q1235" s="22">
        <v>170</v>
      </c>
      <c r="R1235" s="22" t="s">
        <v>31</v>
      </c>
      <c r="S1235" s="14">
        <f t="shared" si="19"/>
        <v>2057</v>
      </c>
    </row>
    <row r="1236" spans="1:19" ht="14.5" hidden="1" x14ac:dyDescent="0.35">
      <c r="A1236" s="22" t="s">
        <v>7233</v>
      </c>
      <c r="B1236" s="22" t="str">
        <f>INDEX('Plant data'!D:D,MATCH($A1236,'Plant data'!$A:$A,0))</f>
        <v>Erbil</v>
      </c>
      <c r="C1236" s="22" t="str">
        <f>INDEX('Plant data'!E:E,MATCH($A1236,'Plant data'!$A:$A,0))</f>
        <v>Kurdistan</v>
      </c>
      <c r="D1236" s="22" t="str">
        <f>INDEX('Plant data'!F:F,MATCH($A1236,'Plant data'!$A:$A,0))</f>
        <v>Iraq</v>
      </c>
      <c r="E1236" s="22" t="s">
        <v>10112</v>
      </c>
      <c r="F1236" s="22" t="s">
        <v>8855</v>
      </c>
      <c r="G1236" s="24" t="s">
        <v>7236</v>
      </c>
      <c r="H1236" s="22" t="s">
        <v>29</v>
      </c>
      <c r="I1236" s="22" t="s">
        <v>30</v>
      </c>
      <c r="J1236" s="22" t="s">
        <v>30</v>
      </c>
      <c r="K1236" s="22">
        <v>2013</v>
      </c>
      <c r="L1236" s="22">
        <v>12</v>
      </c>
      <c r="M1236" s="22" t="s">
        <v>30</v>
      </c>
      <c r="N1236" s="22" t="s">
        <v>30</v>
      </c>
      <c r="O1236" s="22" t="s">
        <v>30</v>
      </c>
      <c r="P1236" s="22">
        <v>600</v>
      </c>
      <c r="Q1236" s="22">
        <v>70</v>
      </c>
      <c r="R1236" s="22" t="s">
        <v>2823</v>
      </c>
      <c r="S1236" s="14">
        <f t="shared" si="19"/>
        <v>2053</v>
      </c>
    </row>
    <row r="1237" spans="1:19" ht="14.5" hidden="1" x14ac:dyDescent="0.35">
      <c r="A1237" s="22" t="s">
        <v>8177</v>
      </c>
      <c r="B1237" s="22" t="str">
        <f>INDEX('Plant data'!D:D,MATCH($A1237,'Plant data'!$A:$A,0))</f>
        <v>Emmen</v>
      </c>
      <c r="C1237" s="22" t="str">
        <f>INDEX('Plant data'!E:E,MATCH($A1237,'Plant data'!$A:$A,0))</f>
        <v>Lucerne</v>
      </c>
      <c r="D1237" s="22" t="str">
        <f>INDEX('Plant data'!F:F,MATCH($A1237,'Plant data'!$A:$A,0))</f>
        <v>Switzerland</v>
      </c>
      <c r="E1237" s="22" t="s">
        <v>10113</v>
      </c>
      <c r="F1237" s="22" t="s">
        <v>8855</v>
      </c>
      <c r="G1237" s="22" t="s">
        <v>8180</v>
      </c>
      <c r="H1237" s="22" t="s">
        <v>29</v>
      </c>
      <c r="I1237" s="22" t="s">
        <v>30</v>
      </c>
      <c r="J1237" s="22" t="s">
        <v>30</v>
      </c>
      <c r="K1237" s="22">
        <v>1999</v>
      </c>
      <c r="L1237" s="22">
        <v>26</v>
      </c>
      <c r="M1237" s="22" t="s">
        <v>30</v>
      </c>
      <c r="N1237" s="22" t="s">
        <v>30</v>
      </c>
      <c r="O1237" s="22" t="s">
        <v>30</v>
      </c>
      <c r="P1237" s="22">
        <v>650</v>
      </c>
      <c r="Q1237" s="22">
        <v>80</v>
      </c>
      <c r="R1237" s="22" t="s">
        <v>2823</v>
      </c>
      <c r="S1237" s="14">
        <f t="shared" si="19"/>
        <v>2039</v>
      </c>
    </row>
    <row r="1238" spans="1:19" ht="14.5" hidden="1" x14ac:dyDescent="0.35">
      <c r="A1238" s="22" t="s">
        <v>8204</v>
      </c>
      <c r="B1238" s="22" t="str">
        <f>INDEX('Plant data'!D:D,MATCH($A1238,'Plant data'!$A:$A,0))</f>
        <v>Kaohsiung</v>
      </c>
      <c r="C1238" s="22" t="str">
        <f>INDEX('Plant data'!E:E,MATCH($A1238,'Plant data'!$A:$A,0))</f>
        <v>Kaohsiung</v>
      </c>
      <c r="D1238" s="22" t="str">
        <f>INDEX('Plant data'!F:F,MATCH($A1238,'Plant data'!$A:$A,0))</f>
        <v>Taiwan</v>
      </c>
      <c r="E1238" s="22" t="s">
        <v>10114</v>
      </c>
      <c r="F1238" s="22" t="s">
        <v>8855</v>
      </c>
      <c r="G1238" s="24" t="s">
        <v>8207</v>
      </c>
      <c r="H1238" s="22" t="s">
        <v>29</v>
      </c>
      <c r="I1238" s="22" t="s">
        <v>30</v>
      </c>
      <c r="J1238" s="22" t="s">
        <v>30</v>
      </c>
      <c r="K1238" s="22">
        <v>2003</v>
      </c>
      <c r="L1238" s="22">
        <v>22</v>
      </c>
      <c r="M1238" s="22" t="s">
        <v>30</v>
      </c>
      <c r="N1238" s="22" t="s">
        <v>30</v>
      </c>
      <c r="O1238" s="22" t="s">
        <v>30</v>
      </c>
      <c r="P1238" s="22">
        <v>720</v>
      </c>
      <c r="Q1238" s="22">
        <v>73</v>
      </c>
      <c r="R1238" s="22" t="s">
        <v>30</v>
      </c>
      <c r="S1238" s="14">
        <f t="shared" si="19"/>
        <v>2043</v>
      </c>
    </row>
    <row r="1239" spans="1:19" ht="14.5" hidden="1" x14ac:dyDescent="0.35">
      <c r="A1239" s="22" t="s">
        <v>7630</v>
      </c>
      <c r="B1239" s="22" t="str">
        <f>INDEX('Plant data'!D:D,MATCH($A1239,'Plant data'!$A:$A,0))</f>
        <v>Sidi Hajjaj</v>
      </c>
      <c r="C1239" s="22" t="str">
        <f>INDEX('Plant data'!E:E,MATCH($A1239,'Plant data'!$A:$A,0))</f>
        <v>Casablanca-Settat</v>
      </c>
      <c r="D1239" s="22" t="str">
        <f>INDEX('Plant data'!F:F,MATCH($A1239,'Plant data'!$A:$A,0))</f>
        <v>Morocco</v>
      </c>
      <c r="E1239" s="22" t="s">
        <v>10115</v>
      </c>
      <c r="F1239" s="22" t="s">
        <v>8858</v>
      </c>
      <c r="G1239" s="24" t="s">
        <v>7633</v>
      </c>
      <c r="H1239" s="22" t="s">
        <v>29</v>
      </c>
      <c r="I1239" s="22" t="s">
        <v>30</v>
      </c>
      <c r="J1239" s="22" t="s">
        <v>30</v>
      </c>
      <c r="K1239" s="22" t="s">
        <v>30</v>
      </c>
      <c r="L1239" s="22" t="s">
        <v>30</v>
      </c>
      <c r="M1239" s="22" t="s">
        <v>30</v>
      </c>
      <c r="N1239" s="22" t="s">
        <v>30</v>
      </c>
      <c r="O1239" s="22" t="s">
        <v>30</v>
      </c>
      <c r="P1239" s="22">
        <v>1200</v>
      </c>
      <c r="Q1239" s="22">
        <v>120</v>
      </c>
      <c r="R1239" s="22" t="s">
        <v>2823</v>
      </c>
      <c r="S1239" s="14" t="str">
        <f t="shared" si="19"/>
        <v/>
      </c>
    </row>
    <row r="1240" spans="1:19" ht="14.5" hidden="1" x14ac:dyDescent="0.35">
      <c r="A1240" s="22" t="s">
        <v>6605</v>
      </c>
      <c r="B1240" s="22" t="str">
        <f>INDEX('Plant data'!D:D,MATCH($A1240,'Plant data'!$A:$A,0))</f>
        <v>Dukem</v>
      </c>
      <c r="C1240" s="22" t="str">
        <f>INDEX('Plant data'!E:E,MATCH($A1240,'Plant data'!$A:$A,0))</f>
        <v>Oromia</v>
      </c>
      <c r="D1240" s="22" t="str">
        <f>INDEX('Plant data'!F:F,MATCH($A1240,'Plant data'!$A:$A,0))</f>
        <v>Ethiopia</v>
      </c>
      <c r="E1240" s="22" t="s">
        <v>10116</v>
      </c>
      <c r="F1240" s="22" t="s">
        <v>8855</v>
      </c>
      <c r="G1240" s="24" t="s">
        <v>6608</v>
      </c>
      <c r="H1240" s="22" t="s">
        <v>64</v>
      </c>
      <c r="I1240" s="22">
        <v>2018</v>
      </c>
      <c r="J1240" s="22" t="s">
        <v>30</v>
      </c>
      <c r="K1240" s="22" t="s">
        <v>30</v>
      </c>
      <c r="L1240" s="22" t="s">
        <v>30</v>
      </c>
      <c r="M1240" s="22" t="s">
        <v>30</v>
      </c>
      <c r="N1240" s="22" t="s">
        <v>30</v>
      </c>
      <c r="O1240" s="22" t="s">
        <v>30</v>
      </c>
      <c r="P1240" s="22">
        <v>500</v>
      </c>
      <c r="Q1240" s="22" t="s">
        <v>30</v>
      </c>
      <c r="R1240" s="22" t="s">
        <v>30</v>
      </c>
      <c r="S1240" s="14" t="str">
        <f t="shared" si="19"/>
        <v/>
      </c>
    </row>
    <row r="1241" spans="1:19" ht="14.5" hidden="1" x14ac:dyDescent="0.35">
      <c r="A1241" s="22" t="s">
        <v>6629</v>
      </c>
      <c r="B1241" s="22" t="str">
        <f>INDEX('Plant data'!D:D,MATCH($A1241,'Plant data'!$A:$A,0))</f>
        <v>Hagondange</v>
      </c>
      <c r="C1241" s="22" t="str">
        <f>INDEX('Plant data'!E:E,MATCH($A1241,'Plant data'!$A:$A,0))</f>
        <v>Moselle</v>
      </c>
      <c r="D1241" s="22" t="str">
        <f>INDEX('Plant data'!F:F,MATCH($A1241,'Plant data'!$A:$A,0))</f>
        <v>France</v>
      </c>
      <c r="E1241" s="22" t="s">
        <v>10117</v>
      </c>
      <c r="F1241" s="22" t="s">
        <v>8855</v>
      </c>
      <c r="G1241" s="24" t="s">
        <v>6632</v>
      </c>
      <c r="H1241" s="22" t="s">
        <v>29</v>
      </c>
      <c r="I1241" s="22" t="s">
        <v>30</v>
      </c>
      <c r="J1241" s="22" t="s">
        <v>30</v>
      </c>
      <c r="K1241" s="22">
        <v>2019</v>
      </c>
      <c r="L1241" s="22">
        <v>6</v>
      </c>
      <c r="M1241" s="22" t="s">
        <v>30</v>
      </c>
      <c r="N1241" s="22" t="s">
        <v>30</v>
      </c>
      <c r="O1241" s="22" t="s">
        <v>30</v>
      </c>
      <c r="P1241" s="22">
        <v>825</v>
      </c>
      <c r="Q1241" s="22">
        <v>110</v>
      </c>
      <c r="R1241" s="22" t="s">
        <v>2823</v>
      </c>
      <c r="S1241" s="14">
        <f t="shared" si="19"/>
        <v>2059</v>
      </c>
    </row>
    <row r="1242" spans="1:19" ht="14.5" hidden="1" x14ac:dyDescent="0.35">
      <c r="A1242" s="22" t="s">
        <v>6643</v>
      </c>
      <c r="B1242" s="22" t="str">
        <f>INDEX('Plant data'!D:D,MATCH($A1242,'Plant data'!$A:$A,0))</f>
        <v>Fos-sur-Mer</v>
      </c>
      <c r="C1242" s="22" t="str">
        <f>INDEX('Plant data'!E:E,MATCH($A1242,'Plant data'!$A:$A,0))</f>
        <v>Bouches-du-Rhône</v>
      </c>
      <c r="D1242" s="22" t="str">
        <f>INDEX('Plant data'!F:F,MATCH($A1242,'Plant data'!$A:$A,0))</f>
        <v>France</v>
      </c>
      <c r="E1242" s="22" t="s">
        <v>10118</v>
      </c>
      <c r="F1242" s="22" t="s">
        <v>8855</v>
      </c>
      <c r="G1242" s="24" t="s">
        <v>6646</v>
      </c>
      <c r="H1242" s="22" t="s">
        <v>53</v>
      </c>
      <c r="I1242" s="22" t="s">
        <v>30</v>
      </c>
      <c r="J1242" s="22" t="s">
        <v>30</v>
      </c>
      <c r="K1242" s="22" t="s">
        <v>30</v>
      </c>
      <c r="L1242" s="22" t="s">
        <v>30</v>
      </c>
      <c r="M1242" s="22" t="s">
        <v>30</v>
      </c>
      <c r="N1242" s="22" t="s">
        <v>30</v>
      </c>
      <c r="O1242" s="22" t="s">
        <v>30</v>
      </c>
      <c r="P1242" s="22">
        <v>900</v>
      </c>
      <c r="Q1242" s="22">
        <v>120</v>
      </c>
      <c r="R1242" s="22" t="s">
        <v>2823</v>
      </c>
      <c r="S1242" s="14" t="str">
        <f t="shared" si="19"/>
        <v/>
      </c>
    </row>
    <row r="1243" spans="1:19" ht="14.5" hidden="1" x14ac:dyDescent="0.35">
      <c r="A1243" s="22" t="s">
        <v>6643</v>
      </c>
      <c r="B1243" s="22" t="str">
        <f>INDEX('Plant data'!D:D,MATCH($A1243,'Plant data'!$A:$A,0))</f>
        <v>Fos-sur-Mer</v>
      </c>
      <c r="C1243" s="22" t="str">
        <f>INDEX('Plant data'!E:E,MATCH($A1243,'Plant data'!$A:$A,0))</f>
        <v>Bouches-du-Rhône</v>
      </c>
      <c r="D1243" s="22" t="str">
        <f>INDEX('Plant data'!F:F,MATCH($A1243,'Plant data'!$A:$A,0))</f>
        <v>France</v>
      </c>
      <c r="E1243" s="22" t="s">
        <v>10119</v>
      </c>
      <c r="F1243" s="22" t="s">
        <v>8871</v>
      </c>
      <c r="G1243" s="24" t="s">
        <v>6646</v>
      </c>
      <c r="H1243" s="22" t="s">
        <v>313</v>
      </c>
      <c r="I1243" s="22" t="s">
        <v>30</v>
      </c>
      <c r="J1243" s="22" t="s">
        <v>30</v>
      </c>
      <c r="K1243" s="22" t="s">
        <v>30</v>
      </c>
      <c r="L1243" s="22" t="s">
        <v>30</v>
      </c>
      <c r="M1243" s="22" t="s">
        <v>30</v>
      </c>
      <c r="N1243" s="22" t="s">
        <v>30</v>
      </c>
      <c r="O1243" s="22" t="s">
        <v>30</v>
      </c>
      <c r="P1243" s="22">
        <v>300</v>
      </c>
      <c r="Q1243" s="22" t="s">
        <v>30</v>
      </c>
      <c r="R1243" s="22" t="s">
        <v>30</v>
      </c>
      <c r="S1243" s="14" t="str">
        <f t="shared" si="19"/>
        <v/>
      </c>
    </row>
    <row r="1244" spans="1:19" ht="14.5" hidden="1" x14ac:dyDescent="0.35">
      <c r="A1244" s="22" t="s">
        <v>6814</v>
      </c>
      <c r="B1244" s="22" t="str">
        <f>INDEX('Plant data'!D:D,MATCH($A1244,'Plant data'!$A:$A,0))</f>
        <v>Wardha</v>
      </c>
      <c r="C1244" s="22" t="str">
        <f>INDEX('Plant data'!E:E,MATCH($A1244,'Plant data'!$A:$A,0))</f>
        <v>Maharashtra</v>
      </c>
      <c r="D1244" s="22" t="str">
        <f>INDEX('Plant data'!F:F,MATCH($A1244,'Plant data'!$A:$A,0))</f>
        <v>India</v>
      </c>
      <c r="E1244" s="22" t="s">
        <v>10120</v>
      </c>
      <c r="F1244" s="22" t="s">
        <v>8855</v>
      </c>
      <c r="G1244" s="24" t="s">
        <v>6816</v>
      </c>
      <c r="H1244" s="22" t="s">
        <v>29</v>
      </c>
      <c r="I1244" s="22" t="s">
        <v>30</v>
      </c>
      <c r="J1244" s="22" t="s">
        <v>30</v>
      </c>
      <c r="K1244" s="22">
        <v>1970</v>
      </c>
      <c r="L1244" s="22">
        <v>55</v>
      </c>
      <c r="M1244" s="22" t="s">
        <v>30</v>
      </c>
      <c r="N1244" s="22" t="s">
        <v>30</v>
      </c>
      <c r="O1244" s="22" t="s">
        <v>30</v>
      </c>
      <c r="P1244" s="22">
        <v>540</v>
      </c>
      <c r="Q1244" s="22" t="s">
        <v>30</v>
      </c>
      <c r="R1244" s="22" t="s">
        <v>2823</v>
      </c>
      <c r="S1244" s="14">
        <f t="shared" si="19"/>
        <v>2010</v>
      </c>
    </row>
    <row r="1245" spans="1:19" ht="14.5" hidden="1" x14ac:dyDescent="0.35">
      <c r="A1245" s="22" t="s">
        <v>6814</v>
      </c>
      <c r="B1245" s="22" t="str">
        <f>INDEX('Plant data'!D:D,MATCH($A1245,'Plant data'!$A:$A,0))</f>
        <v>Wardha</v>
      </c>
      <c r="C1245" s="22" t="str">
        <f>INDEX('Plant data'!E:E,MATCH($A1245,'Plant data'!$A:$A,0))</f>
        <v>Maharashtra</v>
      </c>
      <c r="D1245" s="22" t="str">
        <f>INDEX('Plant data'!F:F,MATCH($A1245,'Plant data'!$A:$A,0))</f>
        <v>India</v>
      </c>
      <c r="E1245" s="22" t="s">
        <v>10121</v>
      </c>
      <c r="F1245" s="22" t="s">
        <v>8871</v>
      </c>
      <c r="G1245" s="24" t="s">
        <v>6816</v>
      </c>
      <c r="H1245" s="22" t="s">
        <v>29</v>
      </c>
      <c r="I1245" s="22" t="s">
        <v>30</v>
      </c>
      <c r="J1245" s="22" t="s">
        <v>30</v>
      </c>
      <c r="K1245" s="22" t="s">
        <v>30</v>
      </c>
      <c r="L1245" s="22" t="s">
        <v>30</v>
      </c>
      <c r="M1245" s="22" t="s">
        <v>30</v>
      </c>
      <c r="N1245" s="22" t="s">
        <v>30</v>
      </c>
      <c r="O1245" s="22" t="s">
        <v>30</v>
      </c>
      <c r="P1245" s="22">
        <v>540</v>
      </c>
      <c r="Q1245" s="22" t="s">
        <v>30</v>
      </c>
      <c r="R1245" s="22" t="s">
        <v>2823</v>
      </c>
      <c r="S1245" s="14" t="str">
        <f t="shared" si="19"/>
        <v/>
      </c>
    </row>
    <row r="1246" spans="1:19" ht="14.5" hidden="1" x14ac:dyDescent="0.35">
      <c r="A1246" s="22" t="s">
        <v>3737</v>
      </c>
      <c r="B1246" s="22" t="str">
        <f>INDEX('Plant data'!D:D,MATCH($A1246,'Plant data'!$A:$A,0))</f>
        <v>Germiston</v>
      </c>
      <c r="C1246" s="22" t="str">
        <f>INDEX('Plant data'!E:E,MATCH($A1246,'Plant data'!$A:$A,0))</f>
        <v>Gauteng</v>
      </c>
      <c r="D1246" s="22" t="str">
        <f>INDEX('Plant data'!F:F,MATCH($A1246,'Plant data'!$A:$A,0))</f>
        <v>South Africa</v>
      </c>
      <c r="E1246" s="22" t="s">
        <v>10122</v>
      </c>
      <c r="F1246" s="22" t="s">
        <v>8855</v>
      </c>
      <c r="G1246" s="24" t="s">
        <v>3739</v>
      </c>
      <c r="H1246" s="22" t="s">
        <v>29</v>
      </c>
      <c r="I1246" s="22" t="s">
        <v>30</v>
      </c>
      <c r="J1246" s="22" t="s">
        <v>30</v>
      </c>
      <c r="K1246" s="22" t="s">
        <v>30</v>
      </c>
      <c r="L1246" s="22" t="s">
        <v>30</v>
      </c>
      <c r="M1246" s="22" t="s">
        <v>30</v>
      </c>
      <c r="N1246" s="22" t="s">
        <v>30</v>
      </c>
      <c r="O1246" s="22" t="s">
        <v>30</v>
      </c>
      <c r="P1246" s="22">
        <v>600</v>
      </c>
      <c r="Q1246" s="22" t="s">
        <v>30</v>
      </c>
      <c r="R1246" s="22" t="s">
        <v>2823</v>
      </c>
      <c r="S1246" s="14" t="str">
        <f t="shared" si="19"/>
        <v/>
      </c>
    </row>
    <row r="1247" spans="1:19" ht="14.5" hidden="1" x14ac:dyDescent="0.35">
      <c r="A1247" s="22" t="s">
        <v>7835</v>
      </c>
      <c r="B1247" s="22" t="str">
        <f>INDEX('Plant data'!D:D,MATCH($A1247,'Plant data'!$A:$A,0))</f>
        <v>Târgoviște</v>
      </c>
      <c r="C1247" s="22" t="str">
        <f>INDEX('Plant data'!E:E,MATCH($A1247,'Plant data'!$A:$A,0))</f>
        <v>Județul Dâmbovița</v>
      </c>
      <c r="D1247" s="22" t="str">
        <f>INDEX('Plant data'!F:F,MATCH($A1247,'Plant data'!$A:$A,0))</f>
        <v>Romania</v>
      </c>
      <c r="E1247" s="22" t="s">
        <v>10123</v>
      </c>
      <c r="F1247" s="22" t="s">
        <v>8855</v>
      </c>
      <c r="G1247" s="24" t="s">
        <v>7838</v>
      </c>
      <c r="H1247" s="22" t="s">
        <v>53</v>
      </c>
      <c r="I1247" s="22" t="s">
        <v>30</v>
      </c>
      <c r="J1247" s="22" t="s">
        <v>30</v>
      </c>
      <c r="K1247" s="22">
        <v>1973</v>
      </c>
      <c r="L1247" s="22">
        <v>52</v>
      </c>
      <c r="M1247" s="22" t="s">
        <v>30</v>
      </c>
      <c r="N1247" s="22" t="s">
        <v>30</v>
      </c>
      <c r="O1247" s="22" t="s">
        <v>30</v>
      </c>
      <c r="P1247" s="22">
        <v>300</v>
      </c>
      <c r="Q1247" s="22">
        <v>80</v>
      </c>
      <c r="R1247" s="22" t="s">
        <v>30</v>
      </c>
      <c r="S1247" s="14">
        <f t="shared" si="19"/>
        <v>2013</v>
      </c>
    </row>
    <row r="1248" spans="1:19" ht="14.5" hidden="1" x14ac:dyDescent="0.35">
      <c r="A1248" s="22" t="s">
        <v>7835</v>
      </c>
      <c r="B1248" s="22" t="str">
        <f>INDEX('Plant data'!D:D,MATCH($A1248,'Plant data'!$A:$A,0))</f>
        <v>Târgoviște</v>
      </c>
      <c r="C1248" s="22" t="str">
        <f>INDEX('Plant data'!E:E,MATCH($A1248,'Plant data'!$A:$A,0))</f>
        <v>Județul Dâmbovița</v>
      </c>
      <c r="D1248" s="22" t="str">
        <f>INDEX('Plant data'!F:F,MATCH($A1248,'Plant data'!$A:$A,0))</f>
        <v>Romania</v>
      </c>
      <c r="E1248" s="22" t="s">
        <v>10124</v>
      </c>
      <c r="F1248" s="22" t="s">
        <v>8871</v>
      </c>
      <c r="G1248" s="24" t="s">
        <v>7838</v>
      </c>
      <c r="H1248" s="22" t="s">
        <v>224</v>
      </c>
      <c r="I1248" s="26">
        <v>44378</v>
      </c>
      <c r="J1248" s="22">
        <v>2023</v>
      </c>
      <c r="K1248" s="22">
        <v>2026</v>
      </c>
      <c r="L1248" s="22"/>
      <c r="M1248" s="22" t="s">
        <v>30</v>
      </c>
      <c r="N1248" s="22" t="s">
        <v>30</v>
      </c>
      <c r="O1248" s="22" t="s">
        <v>30</v>
      </c>
      <c r="P1248" s="22">
        <v>500</v>
      </c>
      <c r="Q1248" s="22" t="s">
        <v>30</v>
      </c>
      <c r="R1248" s="22" t="s">
        <v>30</v>
      </c>
      <c r="S1248" s="14">
        <f t="shared" si="19"/>
        <v>2066</v>
      </c>
    </row>
    <row r="1249" spans="1:19" ht="14.5" hidden="1" x14ac:dyDescent="0.35">
      <c r="A1249" s="22" t="s">
        <v>8384</v>
      </c>
      <c r="B1249" s="22" t="str">
        <f>INDEX('Plant data'!D:D,MATCH($A1249,'Plant data'!$A:$A,0))</f>
        <v>Izmit</v>
      </c>
      <c r="C1249" s="22" t="str">
        <f>INDEX('Plant data'!E:E,MATCH($A1249,'Plant data'!$A:$A,0))</f>
        <v>Kocaeli</v>
      </c>
      <c r="D1249" s="22" t="str">
        <f>INDEX('Plant data'!F:F,MATCH($A1249,'Plant data'!$A:$A,0))</f>
        <v>Türkiye</v>
      </c>
      <c r="E1249" s="22" t="s">
        <v>10125</v>
      </c>
      <c r="F1249" s="22" t="s">
        <v>8855</v>
      </c>
      <c r="G1249" s="24" t="s">
        <v>8387</v>
      </c>
      <c r="H1249" s="22" t="s">
        <v>313</v>
      </c>
      <c r="I1249" s="22">
        <v>2022</v>
      </c>
      <c r="J1249" s="22" t="s">
        <v>30</v>
      </c>
      <c r="K1249" s="22">
        <v>2026</v>
      </c>
      <c r="L1249" s="22"/>
      <c r="M1249" s="22" t="s">
        <v>30</v>
      </c>
      <c r="N1249" s="22" t="s">
        <v>30</v>
      </c>
      <c r="O1249" s="22" t="s">
        <v>30</v>
      </c>
      <c r="P1249" s="22">
        <v>4000</v>
      </c>
      <c r="Q1249" s="22" t="s">
        <v>30</v>
      </c>
      <c r="R1249" s="22" t="s">
        <v>30</v>
      </c>
      <c r="S1249" s="14">
        <f t="shared" si="19"/>
        <v>2066</v>
      </c>
    </row>
    <row r="1250" spans="1:19" ht="14.5" hidden="1" x14ac:dyDescent="0.35">
      <c r="A1250" s="22" t="s">
        <v>7851</v>
      </c>
      <c r="B1250" s="22" t="str">
        <f>INDEX('Plant data'!D:D,MATCH($A1250,'Plant data'!$A:$A,0))</f>
        <v>Călărași</v>
      </c>
      <c r="C1250" s="22" t="str">
        <f>INDEX('Plant data'!E:E,MATCH($A1250,'Plant data'!$A:$A,0))</f>
        <v>Județul Călărași</v>
      </c>
      <c r="D1250" s="22" t="str">
        <f>INDEX('Plant data'!F:F,MATCH($A1250,'Plant data'!$A:$A,0))</f>
        <v>Romania</v>
      </c>
      <c r="E1250" s="22" t="s">
        <v>10126</v>
      </c>
      <c r="F1250" s="22" t="s">
        <v>8855</v>
      </c>
      <c r="G1250" s="24" t="s">
        <v>7854</v>
      </c>
      <c r="H1250" s="22" t="s">
        <v>29</v>
      </c>
      <c r="I1250" s="22" t="s">
        <v>30</v>
      </c>
      <c r="J1250" s="22" t="s">
        <v>30</v>
      </c>
      <c r="K1250" s="22">
        <v>2004</v>
      </c>
      <c r="L1250" s="22">
        <v>21</v>
      </c>
      <c r="M1250" s="22" t="s">
        <v>30</v>
      </c>
      <c r="N1250" s="22" t="s">
        <v>30</v>
      </c>
      <c r="O1250" s="22" t="s">
        <v>30</v>
      </c>
      <c r="P1250" s="22">
        <v>535</v>
      </c>
      <c r="Q1250" s="22" t="s">
        <v>30</v>
      </c>
      <c r="R1250" s="22" t="s">
        <v>2823</v>
      </c>
      <c r="S1250" s="14">
        <f t="shared" si="19"/>
        <v>2044</v>
      </c>
    </row>
    <row r="1251" spans="1:19" ht="14.5" hidden="1" x14ac:dyDescent="0.35">
      <c r="A1251" s="22" t="s">
        <v>3749</v>
      </c>
      <c r="B1251" s="22" t="str">
        <f>INDEX('Plant data'!D:D,MATCH($A1251,'Plant data'!$A:$A,0))</f>
        <v>Ajabshir</v>
      </c>
      <c r="C1251" s="22" t="str">
        <f>INDEX('Plant data'!E:E,MATCH($A1251,'Plant data'!$A:$A,0))</f>
        <v>East Azerbaijan</v>
      </c>
      <c r="D1251" s="22" t="str">
        <f>INDEX('Plant data'!F:F,MATCH($A1251,'Plant data'!$A:$A,0))</f>
        <v>Iran</v>
      </c>
      <c r="E1251" s="22" t="s">
        <v>10127</v>
      </c>
      <c r="F1251" s="22" t="s">
        <v>8855</v>
      </c>
      <c r="G1251" s="24" t="s">
        <v>3751</v>
      </c>
      <c r="H1251" s="22" t="s">
        <v>224</v>
      </c>
      <c r="I1251" s="22" t="s">
        <v>30</v>
      </c>
      <c r="J1251" s="22" t="s">
        <v>30</v>
      </c>
      <c r="K1251" s="22" t="s">
        <v>30</v>
      </c>
      <c r="L1251" s="22" t="s">
        <v>30</v>
      </c>
      <c r="M1251" s="22" t="s">
        <v>30</v>
      </c>
      <c r="N1251" s="22" t="s">
        <v>30</v>
      </c>
      <c r="O1251" s="22" t="s">
        <v>30</v>
      </c>
      <c r="P1251" s="22">
        <v>550</v>
      </c>
      <c r="Q1251" s="22">
        <v>75</v>
      </c>
      <c r="R1251" s="22" t="s">
        <v>2823</v>
      </c>
      <c r="S1251" s="14" t="str">
        <f t="shared" si="19"/>
        <v/>
      </c>
    </row>
    <row r="1252" spans="1:19" ht="14.5" hidden="1" x14ac:dyDescent="0.35">
      <c r="A1252" s="22" t="s">
        <v>3752</v>
      </c>
      <c r="B1252" s="22" t="str">
        <f>INDEX('Plant data'!D:D,MATCH($A1252,'Plant data'!$A:$A,0))</f>
        <v>Ajabshir</v>
      </c>
      <c r="C1252" s="22" t="str">
        <f>INDEX('Plant data'!E:E,MATCH($A1252,'Plant data'!$A:$A,0))</f>
        <v>East Azerbaijan</v>
      </c>
      <c r="D1252" s="22" t="str">
        <f>INDEX('Plant data'!F:F,MATCH($A1252,'Plant data'!$A:$A,0))</f>
        <v>Iran</v>
      </c>
      <c r="E1252" s="22" t="s">
        <v>10128</v>
      </c>
      <c r="F1252" s="22" t="s">
        <v>8855</v>
      </c>
      <c r="G1252" s="24" t="s">
        <v>3754</v>
      </c>
      <c r="H1252" s="22" t="s">
        <v>224</v>
      </c>
      <c r="I1252" s="22" t="s">
        <v>30</v>
      </c>
      <c r="J1252" s="22" t="s">
        <v>30</v>
      </c>
      <c r="K1252" s="22" t="s">
        <v>30</v>
      </c>
      <c r="L1252" s="22" t="s">
        <v>30</v>
      </c>
      <c r="M1252" s="22" t="s">
        <v>30</v>
      </c>
      <c r="N1252" s="22" t="s">
        <v>30</v>
      </c>
      <c r="O1252" s="22" t="s">
        <v>30</v>
      </c>
      <c r="P1252" s="22">
        <v>1500</v>
      </c>
      <c r="Q1252" s="22" t="s">
        <v>30</v>
      </c>
      <c r="R1252" s="22" t="s">
        <v>30</v>
      </c>
      <c r="S1252" s="14" t="str">
        <f t="shared" si="19"/>
        <v/>
      </c>
    </row>
    <row r="1253" spans="1:19" ht="14.5" hidden="1" x14ac:dyDescent="0.35">
      <c r="A1253" s="22" t="s">
        <v>3755</v>
      </c>
      <c r="B1253" s="22" t="str">
        <f>INDEX('Plant data'!D:D,MATCH($A1253,'Plant data'!$A:$A,0))</f>
        <v>Meshginshahr</v>
      </c>
      <c r="C1253" s="22" t="str">
        <f>INDEX('Plant data'!E:E,MATCH($A1253,'Plant data'!$A:$A,0))</f>
        <v>Ardabil</v>
      </c>
      <c r="D1253" s="22" t="str">
        <f>INDEX('Plant data'!F:F,MATCH($A1253,'Plant data'!$A:$A,0))</f>
        <v>Iran</v>
      </c>
      <c r="E1253" s="22" t="s">
        <v>10129</v>
      </c>
      <c r="F1253" s="22" t="s">
        <v>8855</v>
      </c>
      <c r="G1253" s="24" t="s">
        <v>3757</v>
      </c>
      <c r="H1253" s="22" t="s">
        <v>224</v>
      </c>
      <c r="I1253" s="22" t="s">
        <v>30</v>
      </c>
      <c r="J1253" s="22" t="s">
        <v>30</v>
      </c>
      <c r="K1253" s="22" t="s">
        <v>30</v>
      </c>
      <c r="L1253" s="22" t="s">
        <v>30</v>
      </c>
      <c r="M1253" s="22" t="s">
        <v>30</v>
      </c>
      <c r="N1253" s="22" t="s">
        <v>30</v>
      </c>
      <c r="O1253" s="22" t="s">
        <v>30</v>
      </c>
      <c r="P1253" s="22">
        <v>500</v>
      </c>
      <c r="Q1253" s="22" t="s">
        <v>30</v>
      </c>
      <c r="R1253" s="22" t="s">
        <v>30</v>
      </c>
      <c r="S1253" s="14" t="str">
        <f t="shared" si="19"/>
        <v/>
      </c>
    </row>
    <row r="1254" spans="1:19" ht="14.5" hidden="1" x14ac:dyDescent="0.35">
      <c r="A1254" s="22" t="s">
        <v>3758</v>
      </c>
      <c r="B1254" s="22" t="str">
        <f>INDEX('Plant data'!D:D,MATCH($A1254,'Plant data'!$A:$A,0))</f>
        <v>Zonouz</v>
      </c>
      <c r="C1254" s="22" t="str">
        <f>INDEX('Plant data'!E:E,MATCH($A1254,'Plant data'!$A:$A,0))</f>
        <v>East Azerbaijan</v>
      </c>
      <c r="D1254" s="22" t="str">
        <f>INDEX('Plant data'!F:F,MATCH($A1254,'Plant data'!$A:$A,0))</f>
        <v>Iran</v>
      </c>
      <c r="E1254" s="22" t="s">
        <v>10130</v>
      </c>
      <c r="F1254" s="22" t="s">
        <v>8855</v>
      </c>
      <c r="G1254" s="24" t="s">
        <v>3760</v>
      </c>
      <c r="H1254" s="22" t="s">
        <v>224</v>
      </c>
      <c r="I1254" s="22" t="s">
        <v>30</v>
      </c>
      <c r="J1254" s="22" t="s">
        <v>30</v>
      </c>
      <c r="K1254" s="22" t="s">
        <v>30</v>
      </c>
      <c r="L1254" s="22" t="s">
        <v>30</v>
      </c>
      <c r="M1254" s="22" t="s">
        <v>30</v>
      </c>
      <c r="N1254" s="22" t="s">
        <v>30</v>
      </c>
      <c r="O1254" s="22" t="s">
        <v>30</v>
      </c>
      <c r="P1254" s="22">
        <v>500</v>
      </c>
      <c r="Q1254" s="22" t="s">
        <v>30</v>
      </c>
      <c r="R1254" s="22" t="s">
        <v>30</v>
      </c>
      <c r="S1254" s="14" t="str">
        <f t="shared" si="19"/>
        <v/>
      </c>
    </row>
    <row r="1255" spans="1:19" ht="14.5" hidden="1" x14ac:dyDescent="0.35">
      <c r="A1255" s="22" t="s">
        <v>3761</v>
      </c>
      <c r="B1255" s="22" t="str">
        <f>INDEX('Plant data'!D:D,MATCH($A1255,'Plant data'!$A:$A,0))</f>
        <v>Rasht</v>
      </c>
      <c r="C1255" s="22" t="str">
        <f>INDEX('Plant data'!E:E,MATCH($A1255,'Plant data'!$A:$A,0))</f>
        <v>Gilan</v>
      </c>
      <c r="D1255" s="22" t="str">
        <f>INDEX('Plant data'!F:F,MATCH($A1255,'Plant data'!$A:$A,0))</f>
        <v>Iran</v>
      </c>
      <c r="E1255" s="22" t="s">
        <v>10131</v>
      </c>
      <c r="F1255" s="22" t="s">
        <v>8855</v>
      </c>
      <c r="G1255" s="24" t="s">
        <v>3763</v>
      </c>
      <c r="H1255" s="22" t="s">
        <v>224</v>
      </c>
      <c r="I1255" s="22" t="s">
        <v>30</v>
      </c>
      <c r="J1255" s="22" t="s">
        <v>30</v>
      </c>
      <c r="K1255" s="22" t="s">
        <v>30</v>
      </c>
      <c r="L1255" s="22" t="s">
        <v>30</v>
      </c>
      <c r="M1255" s="22" t="s">
        <v>30</v>
      </c>
      <c r="N1255" s="22" t="s">
        <v>30</v>
      </c>
      <c r="O1255" s="22" t="s">
        <v>30</v>
      </c>
      <c r="P1255" s="22">
        <v>513</v>
      </c>
      <c r="Q1255" s="22" t="s">
        <v>30</v>
      </c>
      <c r="R1255" s="22" t="s">
        <v>30</v>
      </c>
      <c r="S1255" s="14" t="str">
        <f t="shared" si="19"/>
        <v/>
      </c>
    </row>
    <row r="1256" spans="1:19" ht="14.5" hidden="1" x14ac:dyDescent="0.35">
      <c r="A1256" s="22" t="s">
        <v>3766</v>
      </c>
      <c r="B1256" s="22" t="str">
        <f>INDEX('Plant data'!D:D,MATCH($A1256,'Plant data'!$A:$A,0))</f>
        <v>unknown</v>
      </c>
      <c r="C1256" s="22" t="str">
        <f>INDEX('Plant data'!E:E,MATCH($A1256,'Plant data'!$A:$A,0))</f>
        <v>Inner Mongolia</v>
      </c>
      <c r="D1256" s="22" t="str">
        <f>INDEX('Plant data'!F:F,MATCH($A1256,'Plant data'!$A:$A,0))</f>
        <v>China</v>
      </c>
      <c r="E1256" s="22" t="s">
        <v>10132</v>
      </c>
      <c r="F1256" s="22" t="s">
        <v>8855</v>
      </c>
      <c r="G1256" s="24" t="s">
        <v>3768</v>
      </c>
      <c r="H1256" s="22" t="s">
        <v>313</v>
      </c>
      <c r="I1256" s="27">
        <v>45225</v>
      </c>
      <c r="J1256" s="22" t="s">
        <v>30</v>
      </c>
      <c r="K1256" s="22">
        <v>2025</v>
      </c>
      <c r="L1256" s="22">
        <v>0</v>
      </c>
      <c r="M1256" s="22" t="s">
        <v>30</v>
      </c>
      <c r="N1256" s="22" t="s">
        <v>30</v>
      </c>
      <c r="O1256" s="22" t="s">
        <v>30</v>
      </c>
      <c r="P1256" s="22">
        <v>2000</v>
      </c>
      <c r="Q1256" s="22" t="s">
        <v>30</v>
      </c>
      <c r="R1256" s="22" t="s">
        <v>2823</v>
      </c>
      <c r="S1256" s="14">
        <f t="shared" si="19"/>
        <v>2065</v>
      </c>
    </row>
    <row r="1257" spans="1:19" ht="14.5" hidden="1" x14ac:dyDescent="0.35">
      <c r="A1257" s="22" t="s">
        <v>2721</v>
      </c>
      <c r="B1257" s="22" t="str">
        <f>INDEX('Plant data'!D:D,MATCH($A1257,'Plant data'!$A:$A,0))</f>
        <v>unknown</v>
      </c>
      <c r="C1257" s="22" t="str">
        <f>INDEX('Plant data'!E:E,MATCH($A1257,'Plant data'!$A:$A,0))</f>
        <v>Liaoning</v>
      </c>
      <c r="D1257" s="22" t="str">
        <f>INDEX('Plant data'!F:F,MATCH($A1257,'Plant data'!$A:$A,0))</f>
        <v>China</v>
      </c>
      <c r="E1257" s="22" t="s">
        <v>10133</v>
      </c>
      <c r="F1257" s="22" t="s">
        <v>8855</v>
      </c>
      <c r="G1257" s="24" t="s">
        <v>2723</v>
      </c>
      <c r="H1257" s="22" t="s">
        <v>313</v>
      </c>
      <c r="I1257" s="27">
        <v>45351</v>
      </c>
      <c r="J1257" s="22" t="s">
        <v>30</v>
      </c>
      <c r="K1257" s="22" t="s">
        <v>30</v>
      </c>
      <c r="L1257" s="22" t="s">
        <v>30</v>
      </c>
      <c r="M1257" s="22" t="s">
        <v>30</v>
      </c>
      <c r="N1257" s="22" t="s">
        <v>30</v>
      </c>
      <c r="O1257" s="22" t="s">
        <v>30</v>
      </c>
      <c r="P1257" s="22">
        <v>360</v>
      </c>
      <c r="Q1257" s="22">
        <v>50</v>
      </c>
      <c r="R1257" s="22" t="s">
        <v>30</v>
      </c>
      <c r="S1257" s="14" t="str">
        <f t="shared" si="19"/>
        <v/>
      </c>
    </row>
    <row r="1258" spans="1:19" ht="14.5" hidden="1" x14ac:dyDescent="0.35">
      <c r="A1258" s="22" t="s">
        <v>3773</v>
      </c>
      <c r="B1258" s="22" t="str">
        <f>INDEX('Plant data'!D:D,MATCH($A1258,'Plant data'!$A:$A,0))</f>
        <v>Benghazi</v>
      </c>
      <c r="C1258" s="22" t="str">
        <f>INDEX('Plant data'!E:E,MATCH($A1258,'Plant data'!$A:$A,0))</f>
        <v>Cyrenaica</v>
      </c>
      <c r="D1258" s="22" t="str">
        <f>INDEX('Plant data'!F:F,MATCH($A1258,'Plant data'!$A:$A,0))</f>
        <v>Libya</v>
      </c>
      <c r="E1258" s="22" t="s">
        <v>10134</v>
      </c>
      <c r="F1258" s="22" t="s">
        <v>10135</v>
      </c>
      <c r="G1258" s="24" t="s">
        <v>3775</v>
      </c>
      <c r="H1258" s="22" t="s">
        <v>313</v>
      </c>
      <c r="I1258" s="27">
        <v>45492</v>
      </c>
      <c r="J1258" s="22" t="s">
        <v>30</v>
      </c>
      <c r="K1258" s="22" t="s">
        <v>30</v>
      </c>
      <c r="L1258" s="22" t="s">
        <v>30</v>
      </c>
      <c r="M1258" s="22" t="s">
        <v>30</v>
      </c>
      <c r="N1258" s="22" t="s">
        <v>30</v>
      </c>
      <c r="O1258" s="22" t="s">
        <v>30</v>
      </c>
      <c r="P1258" s="22">
        <v>2700</v>
      </c>
      <c r="Q1258" s="22" t="s">
        <v>30</v>
      </c>
      <c r="R1258" s="22" t="s">
        <v>30</v>
      </c>
      <c r="S1258" s="14" t="str">
        <f t="shared" si="19"/>
        <v/>
      </c>
    </row>
    <row r="1259" spans="1:19" ht="14.5" hidden="1" x14ac:dyDescent="0.35">
      <c r="A1259" s="22" t="s">
        <v>8724</v>
      </c>
      <c r="B1259" s="22" t="str">
        <f>INDEX('Plant data'!D:D,MATCH($A1259,'Plant data'!$A:$A,0))</f>
        <v>unknown</v>
      </c>
      <c r="C1259" s="22" t="str">
        <f>INDEX('Plant data'!E:E,MATCH($A1259,'Plant data'!$A:$A,0))</f>
        <v>Jizzakh region</v>
      </c>
      <c r="D1259" s="22" t="str">
        <f>INDEX('Plant data'!F:F,MATCH($A1259,'Plant data'!$A:$A,0))</f>
        <v>Uzbekistan</v>
      </c>
      <c r="E1259" s="22" t="s">
        <v>10136</v>
      </c>
      <c r="F1259" s="22" t="s">
        <v>8855</v>
      </c>
      <c r="G1259" s="24" t="s">
        <v>8727</v>
      </c>
      <c r="H1259" s="22" t="s">
        <v>313</v>
      </c>
      <c r="I1259" s="22">
        <v>2018</v>
      </c>
      <c r="J1259" s="22" t="s">
        <v>30</v>
      </c>
      <c r="K1259" s="22">
        <v>2025</v>
      </c>
      <c r="L1259" s="22">
        <v>0</v>
      </c>
      <c r="M1259" s="22" t="s">
        <v>30</v>
      </c>
      <c r="N1259" s="22" t="s">
        <v>30</v>
      </c>
      <c r="O1259" s="22" t="s">
        <v>30</v>
      </c>
      <c r="P1259" s="22">
        <v>1500</v>
      </c>
      <c r="Q1259" s="22" t="s">
        <v>30</v>
      </c>
      <c r="R1259" s="22" t="s">
        <v>31</v>
      </c>
      <c r="S1259" s="14">
        <f t="shared" si="19"/>
        <v>2065</v>
      </c>
    </row>
    <row r="1260" spans="1:19" ht="14.5" hidden="1" x14ac:dyDescent="0.35">
      <c r="A1260" s="22" t="s">
        <v>6338</v>
      </c>
      <c r="B1260" s="22" t="str">
        <f>INDEX('Plant data'!D:D,MATCH($A1260,'Plant data'!$A:$A,0))</f>
        <v>unknown</v>
      </c>
      <c r="C1260" s="22" t="str">
        <f>INDEX('Plant data'!E:E,MATCH($A1260,'Plant data'!$A:$A,0))</f>
        <v>Hebei</v>
      </c>
      <c r="D1260" s="22" t="str">
        <f>INDEX('Plant data'!F:F,MATCH($A1260,'Plant data'!$A:$A,0))</f>
        <v>China</v>
      </c>
      <c r="E1260" s="22" t="s">
        <v>10137</v>
      </c>
      <c r="F1260" s="22" t="s">
        <v>8855</v>
      </c>
      <c r="G1260" s="24" t="s">
        <v>6341</v>
      </c>
      <c r="H1260" s="22" t="s">
        <v>313</v>
      </c>
      <c r="I1260" s="26">
        <v>45413</v>
      </c>
      <c r="J1260" s="22" t="s">
        <v>30</v>
      </c>
      <c r="K1260" s="22" t="s">
        <v>30</v>
      </c>
      <c r="L1260" s="22" t="s">
        <v>30</v>
      </c>
      <c r="M1260" s="22" t="s">
        <v>30</v>
      </c>
      <c r="N1260" s="22" t="s">
        <v>30</v>
      </c>
      <c r="O1260" s="22" t="s">
        <v>30</v>
      </c>
      <c r="P1260" s="22">
        <v>500</v>
      </c>
      <c r="Q1260" s="22">
        <v>70</v>
      </c>
      <c r="R1260" s="22" t="s">
        <v>30</v>
      </c>
      <c r="S1260" s="14" t="str">
        <f t="shared" si="19"/>
        <v/>
      </c>
    </row>
    <row r="1261" spans="1:19" ht="14.5" hidden="1" x14ac:dyDescent="0.35">
      <c r="A1261" s="22" t="s">
        <v>7474</v>
      </c>
      <c r="B1261" s="22" t="str">
        <f>INDEX('Plant data'!D:D,MATCH($A1261,'Plant data'!$A:$A,0))</f>
        <v>unknown</v>
      </c>
      <c r="C1261" s="22" t="str">
        <f>INDEX('Plant data'!E:E,MATCH($A1261,'Plant data'!$A:$A,0))</f>
        <v>Qarağandy oblysy</v>
      </c>
      <c r="D1261" s="22" t="str">
        <f>INDEX('Plant data'!F:F,MATCH($A1261,'Plant data'!$A:$A,0))</f>
        <v>Kazakhstan</v>
      </c>
      <c r="E1261" s="22" t="s">
        <v>10138</v>
      </c>
      <c r="F1261" s="22" t="s">
        <v>8855</v>
      </c>
      <c r="G1261" s="24" t="s">
        <v>7477</v>
      </c>
      <c r="H1261" s="22" t="s">
        <v>313</v>
      </c>
      <c r="I1261" s="22" t="s">
        <v>30</v>
      </c>
      <c r="J1261" s="22" t="s">
        <v>30</v>
      </c>
      <c r="K1261" s="22" t="s">
        <v>30</v>
      </c>
      <c r="L1261" s="22" t="s">
        <v>30</v>
      </c>
      <c r="M1261" s="22" t="s">
        <v>30</v>
      </c>
      <c r="N1261" s="22" t="s">
        <v>30</v>
      </c>
      <c r="O1261" s="22" t="s">
        <v>30</v>
      </c>
      <c r="P1261" s="22">
        <v>1200</v>
      </c>
      <c r="Q1261" s="22" t="s">
        <v>30</v>
      </c>
      <c r="R1261" s="25" t="s">
        <v>30</v>
      </c>
      <c r="S1261" s="14" t="str">
        <f t="shared" si="19"/>
        <v/>
      </c>
    </row>
    <row r="1262" spans="1:19" ht="14.5" hidden="1" x14ac:dyDescent="0.35">
      <c r="A1262" s="22" t="s">
        <v>6773</v>
      </c>
      <c r="B1262" s="22" t="str">
        <f>INDEX('Plant data'!D:D,MATCH($A1262,'Plant data'!$A:$A,0))</f>
        <v>unknown</v>
      </c>
      <c r="C1262" s="22" t="str">
        <f>INDEX('Plant data'!E:E,MATCH($A1262,'Plant data'!$A:$A,0))</f>
        <v>Maharashtra</v>
      </c>
      <c r="D1262" s="22" t="str">
        <f>INDEX('Plant data'!F:F,MATCH($A1262,'Plant data'!$A:$A,0))</f>
        <v>India</v>
      </c>
      <c r="E1262" s="22" t="s">
        <v>10139</v>
      </c>
      <c r="F1262" s="22" t="s">
        <v>8855</v>
      </c>
      <c r="G1262" s="24" t="s">
        <v>6775</v>
      </c>
      <c r="H1262" s="22" t="s">
        <v>313</v>
      </c>
      <c r="I1262" s="22">
        <v>2024</v>
      </c>
      <c r="J1262" s="22" t="s">
        <v>30</v>
      </c>
      <c r="K1262" s="22" t="s">
        <v>30</v>
      </c>
      <c r="L1262" s="22" t="s">
        <v>30</v>
      </c>
      <c r="M1262" s="22" t="s">
        <v>30</v>
      </c>
      <c r="N1262" s="22" t="s">
        <v>30</v>
      </c>
      <c r="O1262" s="22" t="s">
        <v>30</v>
      </c>
      <c r="P1262" s="22">
        <v>6000</v>
      </c>
      <c r="Q1262" s="22" t="s">
        <v>30</v>
      </c>
      <c r="R1262" s="22" t="s">
        <v>30</v>
      </c>
      <c r="S1262" s="14" t="str">
        <f t="shared" si="19"/>
        <v/>
      </c>
    </row>
    <row r="1263" spans="1:19" ht="14.5" hidden="1" x14ac:dyDescent="0.35">
      <c r="A1263" s="22" t="s">
        <v>2751</v>
      </c>
      <c r="B1263" s="22" t="str">
        <f>INDEX('Plant data'!D:D,MATCH($A1263,'Plant data'!$A:$A,0))</f>
        <v>Kuanrmunda</v>
      </c>
      <c r="C1263" s="22" t="str">
        <f>INDEX('Plant data'!E:E,MATCH($A1263,'Plant data'!$A:$A,0))</f>
        <v>Odisha</v>
      </c>
      <c r="D1263" s="22" t="str">
        <f>INDEX('Plant data'!F:F,MATCH($A1263,'Plant data'!$A:$A,0))</f>
        <v>India</v>
      </c>
      <c r="E1263" s="22" t="s">
        <v>10140</v>
      </c>
      <c r="F1263" s="22" t="s">
        <v>8855</v>
      </c>
      <c r="G1263" s="24" t="s">
        <v>2753</v>
      </c>
      <c r="H1263" s="22" t="s">
        <v>29</v>
      </c>
      <c r="I1263" s="22" t="s">
        <v>30</v>
      </c>
      <c r="J1263" s="22" t="s">
        <v>30</v>
      </c>
      <c r="K1263" s="22">
        <v>2005</v>
      </c>
      <c r="L1263" s="22">
        <v>20</v>
      </c>
      <c r="M1263" s="22" t="s">
        <v>30</v>
      </c>
      <c r="N1263" s="22" t="s">
        <v>30</v>
      </c>
      <c r="O1263" s="22" t="s">
        <v>30</v>
      </c>
      <c r="P1263" s="22">
        <v>250</v>
      </c>
      <c r="Q1263" s="22">
        <v>35</v>
      </c>
      <c r="R1263" s="22" t="s">
        <v>2823</v>
      </c>
      <c r="S1263" s="14">
        <f t="shared" si="19"/>
        <v>2045</v>
      </c>
    </row>
    <row r="1264" spans="1:19" ht="14.5" hidden="1" x14ac:dyDescent="0.35">
      <c r="A1264" s="22" t="s">
        <v>2751</v>
      </c>
      <c r="B1264" s="22" t="str">
        <f>INDEX('Plant data'!D:D,MATCH($A1264,'Plant data'!$A:$A,0))</f>
        <v>Kuanrmunda</v>
      </c>
      <c r="C1264" s="22" t="str">
        <f>INDEX('Plant data'!E:E,MATCH($A1264,'Plant data'!$A:$A,0))</f>
        <v>Odisha</v>
      </c>
      <c r="D1264" s="22" t="str">
        <f>INDEX('Plant data'!F:F,MATCH($A1264,'Plant data'!$A:$A,0))</f>
        <v>India</v>
      </c>
      <c r="E1264" s="22" t="s">
        <v>10141</v>
      </c>
      <c r="F1264" s="22" t="s">
        <v>8871</v>
      </c>
      <c r="G1264" s="24" t="s">
        <v>2753</v>
      </c>
      <c r="H1264" s="22" t="s">
        <v>29</v>
      </c>
      <c r="I1264" s="22">
        <v>2006</v>
      </c>
      <c r="J1264" s="22" t="s">
        <v>30</v>
      </c>
      <c r="K1264" s="22">
        <v>2008</v>
      </c>
      <c r="L1264" s="22">
        <v>17</v>
      </c>
      <c r="M1264" s="22" t="s">
        <v>30</v>
      </c>
      <c r="N1264" s="22" t="s">
        <v>30</v>
      </c>
      <c r="O1264" s="22" t="s">
        <v>30</v>
      </c>
      <c r="P1264" s="22">
        <v>250</v>
      </c>
      <c r="Q1264" s="22" t="s">
        <v>30</v>
      </c>
      <c r="R1264" s="22" t="s">
        <v>2823</v>
      </c>
      <c r="S1264" s="14">
        <f t="shared" si="19"/>
        <v>2048</v>
      </c>
    </row>
    <row r="1265" spans="1:19" ht="14.5" hidden="1" x14ac:dyDescent="0.35">
      <c r="A1265" s="22" t="s">
        <v>2761</v>
      </c>
      <c r="B1265" s="22" t="str">
        <f>INDEX('Plant data'!D:D,MATCH($A1265,'Plant data'!$A:$A,0))</f>
        <v>Banskopa</v>
      </c>
      <c r="C1265" s="22" t="str">
        <f>INDEX('Plant data'!E:E,MATCH($A1265,'Plant data'!$A:$A,0))</f>
        <v>West Bengal</v>
      </c>
      <c r="D1265" s="22" t="str">
        <f>INDEX('Plant data'!F:F,MATCH($A1265,'Plant data'!$A:$A,0))</f>
        <v>India</v>
      </c>
      <c r="E1265" s="22" t="s">
        <v>10142</v>
      </c>
      <c r="F1265" s="22" t="s">
        <v>8855</v>
      </c>
      <c r="G1265" s="24" t="s">
        <v>2763</v>
      </c>
      <c r="H1265" s="22" t="s">
        <v>313</v>
      </c>
      <c r="I1265" s="22" t="s">
        <v>30</v>
      </c>
      <c r="J1265" s="22" t="s">
        <v>30</v>
      </c>
      <c r="K1265" s="22" t="s">
        <v>30</v>
      </c>
      <c r="L1265" s="22" t="s">
        <v>30</v>
      </c>
      <c r="M1265" s="22" t="s">
        <v>30</v>
      </c>
      <c r="N1265" s="22" t="s">
        <v>30</v>
      </c>
      <c r="O1265" s="22" t="s">
        <v>30</v>
      </c>
      <c r="P1265" s="22">
        <v>450</v>
      </c>
      <c r="Q1265" s="22" t="s">
        <v>30</v>
      </c>
      <c r="R1265" s="22" t="s">
        <v>30</v>
      </c>
      <c r="S1265" s="14" t="str">
        <f t="shared" si="19"/>
        <v/>
      </c>
    </row>
    <row r="1266" spans="1:19" ht="14.5" hidden="1" x14ac:dyDescent="0.35">
      <c r="A1266" s="22" t="s">
        <v>5473</v>
      </c>
      <c r="B1266" s="22" t="str">
        <f>INDEX('Plant data'!D:D,MATCH($A1266,'Plant data'!$A:$A,0))</f>
        <v>Guangde</v>
      </c>
      <c r="C1266" s="22" t="str">
        <f>INDEX('Plant data'!E:E,MATCH($A1266,'Plant data'!$A:$A,0))</f>
        <v>Anhui</v>
      </c>
      <c r="D1266" s="22" t="str">
        <f>INDEX('Plant data'!F:F,MATCH($A1266,'Plant data'!$A:$A,0))</f>
        <v>China</v>
      </c>
      <c r="E1266" s="22" t="s">
        <v>10143</v>
      </c>
      <c r="F1266" s="22" t="s">
        <v>8855</v>
      </c>
      <c r="G1266" s="24" t="s">
        <v>5476</v>
      </c>
      <c r="H1266" s="22" t="s">
        <v>29</v>
      </c>
      <c r="I1266" s="22" t="s">
        <v>30</v>
      </c>
      <c r="J1266" s="22" t="s">
        <v>30</v>
      </c>
      <c r="K1266" s="22" t="s">
        <v>30</v>
      </c>
      <c r="L1266" s="22" t="s">
        <v>30</v>
      </c>
      <c r="M1266" s="22" t="s">
        <v>30</v>
      </c>
      <c r="N1266" s="22" t="s">
        <v>30</v>
      </c>
      <c r="O1266" s="22" t="s">
        <v>30</v>
      </c>
      <c r="P1266" s="22">
        <v>500</v>
      </c>
      <c r="Q1266" s="22">
        <v>70</v>
      </c>
      <c r="R1266" s="22" t="s">
        <v>30</v>
      </c>
      <c r="S1266" s="14" t="str">
        <f t="shared" si="19"/>
        <v/>
      </c>
    </row>
    <row r="1267" spans="1:19" ht="14.5" hidden="1" x14ac:dyDescent="0.35">
      <c r="A1267" s="22" t="s">
        <v>3826</v>
      </c>
      <c r="B1267" s="22" t="str">
        <f>INDEX('Plant data'!D:D,MATCH($A1267,'Plant data'!$A:$A,0))</f>
        <v>Wollongong</v>
      </c>
      <c r="C1267" s="22" t="str">
        <f>INDEX('Plant data'!E:E,MATCH($A1267,'Plant data'!$A:$A,0))</f>
        <v>New South Wales</v>
      </c>
      <c r="D1267" s="22" t="str">
        <f>INDEX('Plant data'!F:F,MATCH($A1267,'Plant data'!$A:$A,0))</f>
        <v>Australia</v>
      </c>
      <c r="E1267" s="22" t="s">
        <v>10144</v>
      </c>
      <c r="F1267" s="22" t="s">
        <v>8855</v>
      </c>
      <c r="G1267" s="24" t="s">
        <v>3828</v>
      </c>
      <c r="H1267" s="22" t="s">
        <v>313</v>
      </c>
      <c r="I1267" s="22">
        <v>2024</v>
      </c>
      <c r="J1267" s="22" t="s">
        <v>30</v>
      </c>
      <c r="K1267" s="22">
        <v>2026</v>
      </c>
      <c r="L1267" s="22"/>
      <c r="M1267" s="22" t="s">
        <v>30</v>
      </c>
      <c r="N1267" s="22" t="s">
        <v>30</v>
      </c>
      <c r="O1267" s="22" t="s">
        <v>30</v>
      </c>
      <c r="P1267" s="22">
        <v>2500</v>
      </c>
      <c r="Q1267" s="22" t="s">
        <v>30</v>
      </c>
      <c r="R1267" s="22" t="s">
        <v>31</v>
      </c>
      <c r="S1267" s="14">
        <f t="shared" si="19"/>
        <v>2066</v>
      </c>
    </row>
    <row r="1268" spans="1:19" ht="14.5" hidden="1" x14ac:dyDescent="0.35">
      <c r="A1268" s="22" t="s">
        <v>3826</v>
      </c>
      <c r="B1268" s="22" t="str">
        <f>INDEX('Plant data'!D:D,MATCH($A1268,'Plant data'!$A:$A,0))</f>
        <v>Wollongong</v>
      </c>
      <c r="C1268" s="22" t="str">
        <f>INDEX('Plant data'!E:E,MATCH($A1268,'Plant data'!$A:$A,0))</f>
        <v>New South Wales</v>
      </c>
      <c r="D1268" s="22" t="str">
        <f>INDEX('Plant data'!F:F,MATCH($A1268,'Plant data'!$A:$A,0))</f>
        <v>Australia</v>
      </c>
      <c r="E1268" s="22" t="s">
        <v>10145</v>
      </c>
      <c r="F1268" s="22" t="s">
        <v>8871</v>
      </c>
      <c r="G1268" s="24" t="s">
        <v>3828</v>
      </c>
      <c r="H1268" s="22" t="s">
        <v>313</v>
      </c>
      <c r="I1268" s="22">
        <v>2024</v>
      </c>
      <c r="J1268" s="22" t="s">
        <v>30</v>
      </c>
      <c r="K1268" s="22">
        <v>2026</v>
      </c>
      <c r="L1268" s="22"/>
      <c r="M1268" s="22" t="s">
        <v>30</v>
      </c>
      <c r="N1268" s="22" t="s">
        <v>30</v>
      </c>
      <c r="O1268" s="22" t="s">
        <v>30</v>
      </c>
      <c r="P1268" s="22">
        <v>2500</v>
      </c>
      <c r="Q1268" s="22" t="s">
        <v>30</v>
      </c>
      <c r="R1268" s="22" t="s">
        <v>31</v>
      </c>
      <c r="S1268" s="14">
        <f t="shared" si="19"/>
        <v>2066</v>
      </c>
    </row>
    <row r="1269" spans="1:19" ht="14.5" hidden="1" x14ac:dyDescent="0.35">
      <c r="A1269" s="22" t="s">
        <v>7431</v>
      </c>
      <c r="B1269" s="22" t="str">
        <f>INDEX('Plant data'!D:D,MATCH($A1269,'Plant data'!$A:$A,0))</f>
        <v>Shunan</v>
      </c>
      <c r="C1269" s="22" t="str">
        <f>INDEX('Plant data'!E:E,MATCH($A1269,'Plant data'!$A:$A,0))</f>
        <v>Yamaguchi</v>
      </c>
      <c r="D1269" s="22" t="str">
        <f>INDEX('Plant data'!F:F,MATCH($A1269,'Plant data'!$A:$A,0))</f>
        <v>Japan</v>
      </c>
      <c r="E1269" s="22" t="s">
        <v>10146</v>
      </c>
      <c r="F1269" s="22" t="s">
        <v>8855</v>
      </c>
      <c r="G1269" s="24" t="s">
        <v>7433</v>
      </c>
      <c r="H1269" s="22" t="s">
        <v>29</v>
      </c>
      <c r="I1269" s="22" t="s">
        <v>30</v>
      </c>
      <c r="J1269" s="22" t="s">
        <v>30</v>
      </c>
      <c r="K1269" s="22" t="s">
        <v>30</v>
      </c>
      <c r="L1269" s="22" t="s">
        <v>30</v>
      </c>
      <c r="M1269" s="22" t="s">
        <v>30</v>
      </c>
      <c r="N1269" s="22" t="s">
        <v>30</v>
      </c>
      <c r="O1269" s="22" t="s">
        <v>30</v>
      </c>
      <c r="P1269" s="22">
        <v>433</v>
      </c>
      <c r="Q1269" s="22" t="s">
        <v>30</v>
      </c>
      <c r="R1269" s="22" t="s">
        <v>2823</v>
      </c>
      <c r="S1269" s="14" t="str">
        <f t="shared" si="19"/>
        <v/>
      </c>
    </row>
    <row r="1270" spans="1:19" ht="14.5" hidden="1" x14ac:dyDescent="0.35">
      <c r="A1270" s="22" t="s">
        <v>7431</v>
      </c>
      <c r="B1270" s="22" t="str">
        <f>INDEX('Plant data'!D:D,MATCH($A1270,'Plant data'!$A:$A,0))</f>
        <v>Shunan</v>
      </c>
      <c r="C1270" s="22" t="str">
        <f>INDEX('Plant data'!E:E,MATCH($A1270,'Plant data'!$A:$A,0))</f>
        <v>Yamaguchi</v>
      </c>
      <c r="D1270" s="22" t="str">
        <f>INDEX('Plant data'!F:F,MATCH($A1270,'Plant data'!$A:$A,0))</f>
        <v>Japan</v>
      </c>
      <c r="E1270" s="22" t="s">
        <v>10147</v>
      </c>
      <c r="F1270" s="22" t="s">
        <v>8871</v>
      </c>
      <c r="G1270" s="24" t="s">
        <v>7433</v>
      </c>
      <c r="H1270" s="22" t="s">
        <v>29</v>
      </c>
      <c r="I1270" s="22" t="s">
        <v>30</v>
      </c>
      <c r="J1270" s="22" t="s">
        <v>30</v>
      </c>
      <c r="K1270" s="22" t="s">
        <v>30</v>
      </c>
      <c r="L1270" s="22" t="s">
        <v>30</v>
      </c>
      <c r="M1270" s="22" t="s">
        <v>30</v>
      </c>
      <c r="N1270" s="22" t="s">
        <v>30</v>
      </c>
      <c r="O1270" s="22" t="s">
        <v>30</v>
      </c>
      <c r="P1270" s="22">
        <v>433</v>
      </c>
      <c r="Q1270" s="22" t="s">
        <v>30</v>
      </c>
      <c r="R1270" s="22" t="s">
        <v>2823</v>
      </c>
      <c r="S1270" s="14" t="str">
        <f t="shared" si="19"/>
        <v/>
      </c>
    </row>
    <row r="1271" spans="1:19" ht="14.5" hidden="1" x14ac:dyDescent="0.35">
      <c r="A1271" s="22" t="s">
        <v>7431</v>
      </c>
      <c r="B1271" s="22" t="str">
        <f>INDEX('Plant data'!D:D,MATCH($A1271,'Plant data'!$A:$A,0))</f>
        <v>Shunan</v>
      </c>
      <c r="C1271" s="22" t="str">
        <f>INDEX('Plant data'!E:E,MATCH($A1271,'Plant data'!$A:$A,0))</f>
        <v>Yamaguchi</v>
      </c>
      <c r="D1271" s="22" t="str">
        <f>INDEX('Plant data'!F:F,MATCH($A1271,'Plant data'!$A:$A,0))</f>
        <v>Japan</v>
      </c>
      <c r="E1271" s="22" t="s">
        <v>10148</v>
      </c>
      <c r="F1271" s="22" t="s">
        <v>8941</v>
      </c>
      <c r="G1271" s="24" t="s">
        <v>7433</v>
      </c>
      <c r="H1271" s="22" t="s">
        <v>53</v>
      </c>
      <c r="I1271" s="22" t="s">
        <v>30</v>
      </c>
      <c r="J1271" s="22" t="s">
        <v>30</v>
      </c>
      <c r="K1271" s="22" t="s">
        <v>30</v>
      </c>
      <c r="L1271" s="22" t="s">
        <v>30</v>
      </c>
      <c r="M1271" s="26">
        <v>44256</v>
      </c>
      <c r="N1271" s="26">
        <v>45352</v>
      </c>
      <c r="O1271" s="22" t="s">
        <v>30</v>
      </c>
      <c r="P1271" s="22">
        <v>433</v>
      </c>
      <c r="Q1271" s="22" t="s">
        <v>30</v>
      </c>
      <c r="R1271" s="22" t="s">
        <v>2823</v>
      </c>
      <c r="S1271" s="14" t="str">
        <f t="shared" si="19"/>
        <v/>
      </c>
    </row>
    <row r="1272" spans="1:19" ht="14.5" hidden="1" x14ac:dyDescent="0.35">
      <c r="A1272" s="22" t="s">
        <v>7427</v>
      </c>
      <c r="B1272" s="22" t="str">
        <f>INDEX('Plant data'!D:D,MATCH($A1272,'Plant data'!$A:$A,0))</f>
        <v>Hikari</v>
      </c>
      <c r="C1272" s="22" t="str">
        <f>INDEX('Plant data'!E:E,MATCH($A1272,'Plant data'!$A:$A,0))</f>
        <v>Yamaguchi</v>
      </c>
      <c r="D1272" s="22" t="str">
        <f>INDEX('Plant data'!F:F,MATCH($A1272,'Plant data'!$A:$A,0))</f>
        <v>Japan</v>
      </c>
      <c r="E1272" s="22" t="s">
        <v>10149</v>
      </c>
      <c r="F1272" s="22" t="s">
        <v>8855</v>
      </c>
      <c r="G1272" s="24" t="s">
        <v>7430</v>
      </c>
      <c r="H1272" s="22" t="s">
        <v>29</v>
      </c>
      <c r="I1272" s="22" t="s">
        <v>30</v>
      </c>
      <c r="J1272" s="22" t="s">
        <v>30</v>
      </c>
      <c r="K1272" s="22" t="s">
        <v>30</v>
      </c>
      <c r="L1272" s="22" t="s">
        <v>30</v>
      </c>
      <c r="M1272" s="22" t="s">
        <v>30</v>
      </c>
      <c r="N1272" s="22" t="s">
        <v>30</v>
      </c>
      <c r="O1272" s="22" t="s">
        <v>30</v>
      </c>
      <c r="P1272" s="22">
        <v>500</v>
      </c>
      <c r="Q1272" s="22" t="s">
        <v>30</v>
      </c>
      <c r="R1272" s="22" t="s">
        <v>2823</v>
      </c>
      <c r="S1272" s="14" t="str">
        <f t="shared" si="19"/>
        <v/>
      </c>
    </row>
    <row r="1273" spans="1:19" ht="14.5" hidden="1" x14ac:dyDescent="0.35">
      <c r="A1273" s="22" t="s">
        <v>5297</v>
      </c>
      <c r="B1273" s="22" t="str">
        <f>INDEX('Plant data'!D:D,MATCH($A1273,'Plant data'!$A:$A,0))</f>
        <v>Meghna</v>
      </c>
      <c r="C1273" s="22" t="str">
        <f>INDEX('Plant data'!E:E,MATCH($A1273,'Plant data'!$A:$A,0))</f>
        <v>Chittagong</v>
      </c>
      <c r="D1273" s="22" t="str">
        <f>INDEX('Plant data'!F:F,MATCH($A1273,'Plant data'!$A:$A,0))</f>
        <v>Bangladesh</v>
      </c>
      <c r="E1273" s="22" t="s">
        <v>10150</v>
      </c>
      <c r="F1273" s="22" t="s">
        <v>8855</v>
      </c>
      <c r="G1273" s="24" t="s">
        <v>5300</v>
      </c>
      <c r="H1273" s="22" t="s">
        <v>313</v>
      </c>
      <c r="I1273" s="27">
        <v>45525</v>
      </c>
      <c r="J1273" s="22" t="s">
        <v>30</v>
      </c>
      <c r="K1273" s="22" t="s">
        <v>30</v>
      </c>
      <c r="L1273" s="22" t="s">
        <v>30</v>
      </c>
      <c r="M1273" s="22" t="s">
        <v>30</v>
      </c>
      <c r="N1273" s="22" t="s">
        <v>30</v>
      </c>
      <c r="O1273" s="22" t="s">
        <v>30</v>
      </c>
      <c r="P1273" s="22">
        <v>1400</v>
      </c>
      <c r="Q1273" s="22">
        <v>150</v>
      </c>
      <c r="R1273" s="22" t="s">
        <v>2823</v>
      </c>
      <c r="S1273" s="14" t="str">
        <f t="shared" si="19"/>
        <v/>
      </c>
    </row>
    <row r="1274" spans="1:19" ht="14.5" hidden="1" x14ac:dyDescent="0.35">
      <c r="A1274" s="22" t="s">
        <v>5304</v>
      </c>
      <c r="B1274" s="22" t="str">
        <f>INDEX('Plant data'!D:D,MATCH($A1274,'Plant data'!$A:$A,0))</f>
        <v>Muhuriganj</v>
      </c>
      <c r="C1274" s="22" t="str">
        <f>INDEX('Plant data'!E:E,MATCH($A1274,'Plant data'!$A:$A,0))</f>
        <v>Chittagong</v>
      </c>
      <c r="D1274" s="22" t="str">
        <f>INDEX('Plant data'!F:F,MATCH($A1274,'Plant data'!$A:$A,0))</f>
        <v>Bangladesh</v>
      </c>
      <c r="E1274" s="22" t="s">
        <v>10151</v>
      </c>
      <c r="F1274" s="22" t="s">
        <v>8855</v>
      </c>
      <c r="G1274" s="24" t="s">
        <v>5307</v>
      </c>
      <c r="H1274" s="22" t="s">
        <v>224</v>
      </c>
      <c r="I1274" s="27">
        <v>44980</v>
      </c>
      <c r="J1274" s="28">
        <v>45231</v>
      </c>
      <c r="K1274" s="22">
        <v>2025</v>
      </c>
      <c r="L1274" s="22">
        <v>0</v>
      </c>
      <c r="M1274" s="22" t="s">
        <v>30</v>
      </c>
      <c r="N1274" s="22" t="s">
        <v>30</v>
      </c>
      <c r="O1274" s="22" t="s">
        <v>30</v>
      </c>
      <c r="P1274" s="22">
        <v>1000</v>
      </c>
      <c r="Q1274" s="22">
        <v>100</v>
      </c>
      <c r="R1274" s="22" t="s">
        <v>2823</v>
      </c>
      <c r="S1274" s="14">
        <f t="shared" si="19"/>
        <v>2065</v>
      </c>
    </row>
    <row r="1275" spans="1:19" ht="14.5" hidden="1" x14ac:dyDescent="0.35">
      <c r="A1275" s="22" t="s">
        <v>3829</v>
      </c>
      <c r="B1275" s="22" t="str">
        <f>INDEX('Plant data'!D:D,MATCH($A1275,'Plant data'!$A:$A,0))</f>
        <v>Kassinga</v>
      </c>
      <c r="C1275" s="22" t="str">
        <f>INDEX('Plant data'!E:E,MATCH($A1275,'Plant data'!$A:$A,0))</f>
        <v>Huíla</v>
      </c>
      <c r="D1275" s="22" t="str">
        <f>INDEX('Plant data'!F:F,MATCH($A1275,'Plant data'!$A:$A,0))</f>
        <v>Angola</v>
      </c>
      <c r="E1275" s="22" t="s">
        <v>10152</v>
      </c>
      <c r="F1275" s="22" t="s">
        <v>8855</v>
      </c>
      <c r="G1275" s="24" t="s">
        <v>3831</v>
      </c>
      <c r="H1275" s="22" t="s">
        <v>313</v>
      </c>
      <c r="I1275" s="27">
        <v>43774</v>
      </c>
      <c r="J1275" s="22" t="s">
        <v>30</v>
      </c>
      <c r="K1275" s="22" t="s">
        <v>30</v>
      </c>
      <c r="L1275" s="22" t="s">
        <v>30</v>
      </c>
      <c r="M1275" s="22" t="s">
        <v>30</v>
      </c>
      <c r="N1275" s="22" t="s">
        <v>30</v>
      </c>
      <c r="O1275" s="22" t="s">
        <v>30</v>
      </c>
      <c r="P1275" s="22">
        <v>1000</v>
      </c>
      <c r="Q1275" s="22" t="s">
        <v>30</v>
      </c>
      <c r="R1275" s="22" t="s">
        <v>30</v>
      </c>
      <c r="S1275" s="14" t="str">
        <f t="shared" si="19"/>
        <v/>
      </c>
    </row>
    <row r="1276" spans="1:19" ht="14.5" hidden="1" x14ac:dyDescent="0.35">
      <c r="A1276" s="22" t="s">
        <v>8337</v>
      </c>
      <c r="B1276" s="22" t="str">
        <f>INDEX('Plant data'!D:D,MATCH($A1276,'Plant data'!$A:$A,0))</f>
        <v>unknown</v>
      </c>
      <c r="C1276" s="22" t="str">
        <f>INDEX('Plant data'!E:E,MATCH($A1276,'Plant data'!$A:$A,0))</f>
        <v>Aydin</v>
      </c>
      <c r="D1276" s="22" t="str">
        <f>INDEX('Plant data'!F:F,MATCH($A1276,'Plant data'!$A:$A,0))</f>
        <v>Türkiye</v>
      </c>
      <c r="E1276" s="22" t="s">
        <v>10153</v>
      </c>
      <c r="F1276" s="22" t="s">
        <v>8855</v>
      </c>
      <c r="G1276" s="22" t="s">
        <v>8340</v>
      </c>
      <c r="H1276" s="22" t="s">
        <v>313</v>
      </c>
      <c r="I1276" s="28">
        <v>45597</v>
      </c>
      <c r="J1276" s="22" t="s">
        <v>30</v>
      </c>
      <c r="K1276" s="22">
        <v>2028</v>
      </c>
      <c r="L1276" s="22"/>
      <c r="M1276" s="22" t="s">
        <v>30</v>
      </c>
      <c r="N1276" s="22" t="s">
        <v>30</v>
      </c>
      <c r="O1276" s="22" t="s">
        <v>30</v>
      </c>
      <c r="P1276" s="22">
        <v>1000</v>
      </c>
      <c r="Q1276" s="22" t="s">
        <v>30</v>
      </c>
      <c r="R1276" s="25" t="s">
        <v>30</v>
      </c>
      <c r="S1276" s="14">
        <f t="shared" si="19"/>
        <v>2068</v>
      </c>
    </row>
    <row r="1277" spans="1:19" ht="14.5" hidden="1" x14ac:dyDescent="0.35">
      <c r="A1277" s="22" t="s">
        <v>2770</v>
      </c>
      <c r="B1277" s="22" t="str">
        <f>INDEX('Plant data'!D:D,MATCH($A1277,'Plant data'!$A:$A,0))</f>
        <v>Jindal Nagar</v>
      </c>
      <c r="C1277" s="22" t="str">
        <f>INDEX('Plant data'!E:E,MATCH($A1277,'Plant data'!$A:$A,0))</f>
        <v>Odisha</v>
      </c>
      <c r="D1277" s="22" t="str">
        <f>INDEX('Plant data'!F:F,MATCH($A1277,'Plant data'!$A:$A,0))</f>
        <v>India</v>
      </c>
      <c r="E1277" s="22" t="s">
        <v>10154</v>
      </c>
      <c r="F1277" s="22" t="s">
        <v>8855</v>
      </c>
      <c r="G1277" s="24" t="s">
        <v>2772</v>
      </c>
      <c r="H1277" s="22" t="s">
        <v>313</v>
      </c>
      <c r="I1277" s="22">
        <v>2022</v>
      </c>
      <c r="J1277" s="22" t="s">
        <v>30</v>
      </c>
      <c r="K1277" s="22">
        <v>2030</v>
      </c>
      <c r="L1277" s="22"/>
      <c r="M1277" s="22" t="s">
        <v>30</v>
      </c>
      <c r="N1277" s="22" t="s">
        <v>30</v>
      </c>
      <c r="O1277" s="22" t="s">
        <v>30</v>
      </c>
      <c r="P1277" s="22">
        <v>2459</v>
      </c>
      <c r="Q1277" s="22">
        <v>250</v>
      </c>
      <c r="R1277" s="22" t="s">
        <v>2823</v>
      </c>
      <c r="S1277" s="14">
        <f t="shared" si="19"/>
        <v>2070</v>
      </c>
    </row>
    <row r="1278" spans="1:19" ht="14.5" hidden="1" x14ac:dyDescent="0.35">
      <c r="A1278" s="22" t="s">
        <v>2770</v>
      </c>
      <c r="B1278" s="22" t="str">
        <f>INDEX('Plant data'!D:D,MATCH($A1278,'Plant data'!$A:$A,0))</f>
        <v>Jindal Nagar</v>
      </c>
      <c r="C1278" s="22" t="str">
        <f>INDEX('Plant data'!E:E,MATCH($A1278,'Plant data'!$A:$A,0))</f>
        <v>Odisha</v>
      </c>
      <c r="D1278" s="22" t="str">
        <f>INDEX('Plant data'!F:F,MATCH($A1278,'Plant data'!$A:$A,0))</f>
        <v>India</v>
      </c>
      <c r="E1278" s="22" t="s">
        <v>10155</v>
      </c>
      <c r="F1278" s="22" t="s">
        <v>8871</v>
      </c>
      <c r="G1278" s="24" t="s">
        <v>2772</v>
      </c>
      <c r="H1278" s="22" t="s">
        <v>313</v>
      </c>
      <c r="I1278" s="22">
        <v>2022</v>
      </c>
      <c r="J1278" s="22" t="s">
        <v>30</v>
      </c>
      <c r="K1278" s="22">
        <v>2030</v>
      </c>
      <c r="L1278" s="22"/>
      <c r="M1278" s="22" t="s">
        <v>30</v>
      </c>
      <c r="N1278" s="22" t="s">
        <v>30</v>
      </c>
      <c r="O1278" s="22" t="s">
        <v>30</v>
      </c>
      <c r="P1278" s="22">
        <v>3541</v>
      </c>
      <c r="Q1278" s="22">
        <v>360</v>
      </c>
      <c r="R1278" s="22" t="s">
        <v>2823</v>
      </c>
      <c r="S1278" s="14">
        <f t="shared" si="19"/>
        <v>2070</v>
      </c>
    </row>
    <row r="1279" spans="1:19" ht="14.5" hidden="1" x14ac:dyDescent="0.35">
      <c r="A1279" s="22" t="s">
        <v>6593</v>
      </c>
      <c r="B1279" s="22" t="str">
        <f>INDEX('Plant data'!D:D,MATCH($A1279,'Plant data'!$A:$A,0))</f>
        <v>Ain Sokhna</v>
      </c>
      <c r="C1279" s="22" t="str">
        <f>INDEX('Plant data'!E:E,MATCH($A1279,'Plant data'!$A:$A,0))</f>
        <v>Suez Governorate</v>
      </c>
      <c r="D1279" s="22" t="str">
        <f>INDEX('Plant data'!F:F,MATCH($A1279,'Plant data'!$A:$A,0))</f>
        <v>Egypt</v>
      </c>
      <c r="E1279" s="22" t="s">
        <v>10156</v>
      </c>
      <c r="F1279" s="22" t="s">
        <v>10157</v>
      </c>
      <c r="G1279" s="24" t="s">
        <v>6596</v>
      </c>
      <c r="H1279" s="22" t="s">
        <v>313</v>
      </c>
      <c r="I1279" s="22">
        <v>2024</v>
      </c>
      <c r="J1279" s="22" t="s">
        <v>30</v>
      </c>
      <c r="K1279" s="22" t="s">
        <v>30</v>
      </c>
      <c r="L1279" s="22" t="s">
        <v>30</v>
      </c>
      <c r="M1279" s="22" t="s">
        <v>30</v>
      </c>
      <c r="N1279" s="22" t="s">
        <v>30</v>
      </c>
      <c r="O1279" s="22" t="s">
        <v>30</v>
      </c>
      <c r="P1279" s="22">
        <v>1000</v>
      </c>
      <c r="Q1279" s="22">
        <v>120</v>
      </c>
      <c r="R1279" s="22" t="s">
        <v>30</v>
      </c>
      <c r="S1279" s="14" t="str">
        <f t="shared" si="19"/>
        <v/>
      </c>
    </row>
    <row r="1280" spans="1:19" ht="14.5" hidden="1" x14ac:dyDescent="0.35">
      <c r="A1280" s="22" t="s">
        <v>6593</v>
      </c>
      <c r="B1280" s="22" t="str">
        <f>INDEX('Plant data'!D:D,MATCH($A1280,'Plant data'!$A:$A,0))</f>
        <v>Ain Sokhna</v>
      </c>
      <c r="C1280" s="22" t="str">
        <f>INDEX('Plant data'!E:E,MATCH($A1280,'Plant data'!$A:$A,0))</f>
        <v>Suez Governorate</v>
      </c>
      <c r="D1280" s="22" t="str">
        <f>INDEX('Plant data'!F:F,MATCH($A1280,'Plant data'!$A:$A,0))</f>
        <v>Egypt</v>
      </c>
      <c r="E1280" s="22" t="s">
        <v>10158</v>
      </c>
      <c r="F1280" s="22" t="s">
        <v>10159</v>
      </c>
      <c r="G1280" s="24" t="s">
        <v>6596</v>
      </c>
      <c r="H1280" s="22" t="s">
        <v>313</v>
      </c>
      <c r="I1280" s="22">
        <v>2024</v>
      </c>
      <c r="J1280" s="22" t="s">
        <v>30</v>
      </c>
      <c r="K1280" s="22" t="s">
        <v>30</v>
      </c>
      <c r="L1280" s="22" t="s">
        <v>30</v>
      </c>
      <c r="M1280" s="22" t="s">
        <v>30</v>
      </c>
      <c r="N1280" s="22" t="s">
        <v>30</v>
      </c>
      <c r="O1280" s="22" t="s">
        <v>30</v>
      </c>
      <c r="P1280" s="22">
        <v>1000</v>
      </c>
      <c r="Q1280" s="22">
        <v>120</v>
      </c>
      <c r="R1280" s="22" t="s">
        <v>30</v>
      </c>
      <c r="S1280" s="14" t="str">
        <f t="shared" si="19"/>
        <v/>
      </c>
    </row>
    <row r="1281" spans="1:20" ht="14.5" x14ac:dyDescent="0.35">
      <c r="A1281" s="22" t="s">
        <v>8544</v>
      </c>
      <c r="B1281" s="22" t="str">
        <f>INDEX('Plant data'!D:D,MATCH($A1281,'Plant data'!$A:$A,0))</f>
        <v>Jackson</v>
      </c>
      <c r="C1281" s="22" t="str">
        <f>INDEX('Plant data'!E:E,MATCH($A1281,'Plant data'!$A:$A,0))</f>
        <v>Tennessee</v>
      </c>
      <c r="D1281" s="22" t="str">
        <f>INDEX('Plant data'!F:F,MATCH($A1281,'Plant data'!$A:$A,0))</f>
        <v>United States</v>
      </c>
      <c r="E1281" s="22" t="s">
        <v>10160</v>
      </c>
      <c r="F1281" s="22" t="s">
        <v>8855</v>
      </c>
      <c r="G1281" s="24" t="s">
        <v>8546</v>
      </c>
      <c r="H1281" s="22" t="s">
        <v>29</v>
      </c>
      <c r="I1281" s="22" t="s">
        <v>30</v>
      </c>
      <c r="J1281" s="22" t="s">
        <v>30</v>
      </c>
      <c r="K1281" s="22">
        <v>1981</v>
      </c>
      <c r="L1281" s="22">
        <v>44</v>
      </c>
      <c r="M1281" s="22" t="s">
        <v>30</v>
      </c>
      <c r="N1281" s="22" t="s">
        <v>30</v>
      </c>
      <c r="O1281" s="22" t="s">
        <v>30</v>
      </c>
      <c r="P1281" s="22">
        <v>629</v>
      </c>
      <c r="Q1281" s="22">
        <v>113</v>
      </c>
      <c r="R1281" s="22" t="s">
        <v>2823</v>
      </c>
      <c r="S1281" s="14">
        <f t="shared" si="19"/>
        <v>2021</v>
      </c>
      <c r="T1281" s="34">
        <f>P1281/calculations!$E$17</f>
        <v>7.4526949371438054E-3</v>
      </c>
    </row>
    <row r="1282" spans="1:20" ht="14.5" hidden="1" x14ac:dyDescent="0.35">
      <c r="A1282" s="22" t="s">
        <v>7856</v>
      </c>
      <c r="B1282" s="22" t="str">
        <f>INDEX('Plant data'!D:D,MATCH($A1282,'Plant data'!$A:$A,0))</f>
        <v>unknown</v>
      </c>
      <c r="C1282" s="22" t="str">
        <f>INDEX('Plant data'!E:E,MATCH($A1282,'Plant data'!$A:$A,0))</f>
        <v>Constanța</v>
      </c>
      <c r="D1282" s="22" t="str">
        <f>INDEX('Plant data'!F:F,MATCH($A1282,'Plant data'!$A:$A,0))</f>
        <v>Romania</v>
      </c>
      <c r="E1282" s="22" t="s">
        <v>10161</v>
      </c>
      <c r="F1282" s="22" t="s">
        <v>8855</v>
      </c>
      <c r="G1282" s="24" t="s">
        <v>7859</v>
      </c>
      <c r="H1282" s="22" t="s">
        <v>313</v>
      </c>
      <c r="I1282" s="27">
        <v>45564</v>
      </c>
      <c r="J1282" s="22" t="s">
        <v>30</v>
      </c>
      <c r="K1282" s="22">
        <v>2027</v>
      </c>
      <c r="L1282" s="22"/>
      <c r="M1282" s="22" t="s">
        <v>30</v>
      </c>
      <c r="N1282" s="22" t="s">
        <v>30</v>
      </c>
      <c r="O1282" s="22" t="s">
        <v>30</v>
      </c>
      <c r="P1282" s="22">
        <v>1200</v>
      </c>
      <c r="Q1282" s="22" t="s">
        <v>30</v>
      </c>
      <c r="R1282" s="22" t="s">
        <v>30</v>
      </c>
      <c r="S1282" s="14">
        <f t="shared" si="19"/>
        <v>2067</v>
      </c>
    </row>
    <row r="1283" spans="1:20" ht="14.5" hidden="1" x14ac:dyDescent="0.35">
      <c r="A1283" s="22" t="s">
        <v>6562</v>
      </c>
      <c r="B1283" s="22" t="str">
        <f>INDEX('Plant data'!D:D,MATCH($A1283,'Plant data'!$A:$A,0))</f>
        <v>Attaka</v>
      </c>
      <c r="C1283" s="22" t="str">
        <f>INDEX('Plant data'!E:E,MATCH($A1283,'Plant data'!$A:$A,0))</f>
        <v>Suez</v>
      </c>
      <c r="D1283" s="22" t="str">
        <f>INDEX('Plant data'!F:F,MATCH($A1283,'Plant data'!$A:$A,0))</f>
        <v>Egypt</v>
      </c>
      <c r="E1283" s="22" t="s">
        <v>10162</v>
      </c>
      <c r="F1283" s="22" t="s">
        <v>8855</v>
      </c>
      <c r="G1283" s="24" t="s">
        <v>6565</v>
      </c>
      <c r="H1283" s="22" t="s">
        <v>29</v>
      </c>
      <c r="I1283" s="22" t="s">
        <v>30</v>
      </c>
      <c r="J1283" s="22" t="s">
        <v>30</v>
      </c>
      <c r="K1283" s="22" t="s">
        <v>30</v>
      </c>
      <c r="L1283" s="22" t="s">
        <v>30</v>
      </c>
      <c r="M1283" s="22" t="s">
        <v>30</v>
      </c>
      <c r="N1283" s="22" t="s">
        <v>30</v>
      </c>
      <c r="O1283" s="22" t="s">
        <v>30</v>
      </c>
      <c r="P1283" s="22">
        <v>500</v>
      </c>
      <c r="Q1283" s="22" t="s">
        <v>30</v>
      </c>
      <c r="R1283" s="22" t="s">
        <v>30</v>
      </c>
      <c r="S1283" s="14" t="str">
        <f t="shared" ref="S1283:S1346" si="20">IFERROR(K1283+40,"")</f>
        <v/>
      </c>
    </row>
    <row r="1284" spans="1:20" ht="14.5" hidden="1" x14ac:dyDescent="0.35">
      <c r="A1284" s="22" t="s">
        <v>2775</v>
      </c>
      <c r="B1284" s="22" t="str">
        <f>INDEX('Plant data'!D:D,MATCH($A1284,'Plant data'!$A:$A,0))</f>
        <v>Mangatta</v>
      </c>
      <c r="C1284" s="22" t="str">
        <f>INDEX('Plant data'!E:E,MATCH($A1284,'Plant data'!$A:$A,0))</f>
        <v>Chhattisgarh</v>
      </c>
      <c r="D1284" s="22" t="str">
        <f>INDEX('Plant data'!F:F,MATCH($A1284,'Plant data'!$A:$A,0))</f>
        <v>India</v>
      </c>
      <c r="E1284" s="22" t="s">
        <v>10163</v>
      </c>
      <c r="F1284" s="22" t="s">
        <v>8855</v>
      </c>
      <c r="G1284" s="24" t="s">
        <v>2777</v>
      </c>
      <c r="H1284" s="22" t="s">
        <v>313</v>
      </c>
      <c r="I1284" s="22">
        <v>2022</v>
      </c>
      <c r="J1284" s="22" t="s">
        <v>30</v>
      </c>
      <c r="K1284" s="22" t="s">
        <v>30</v>
      </c>
      <c r="L1284" s="22" t="s">
        <v>30</v>
      </c>
      <c r="M1284" s="22" t="s">
        <v>30</v>
      </c>
      <c r="N1284" s="22" t="s">
        <v>30</v>
      </c>
      <c r="O1284" s="22" t="s">
        <v>30</v>
      </c>
      <c r="P1284" s="22">
        <v>475</v>
      </c>
      <c r="Q1284" s="22">
        <v>60</v>
      </c>
      <c r="R1284" s="22" t="s">
        <v>30</v>
      </c>
      <c r="S1284" s="14" t="str">
        <f t="shared" si="20"/>
        <v/>
      </c>
    </row>
    <row r="1285" spans="1:20" ht="14.5" hidden="1" x14ac:dyDescent="0.35">
      <c r="A1285" s="22" t="s">
        <v>2778</v>
      </c>
      <c r="B1285" s="22" t="str">
        <f>INDEX('Plant data'!D:D,MATCH($A1285,'Plant data'!$A:$A,0))</f>
        <v>Durgapur</v>
      </c>
      <c r="C1285" s="22" t="str">
        <f>INDEX('Plant data'!E:E,MATCH($A1285,'Plant data'!$A:$A,0))</f>
        <v>West Bengal</v>
      </c>
      <c r="D1285" s="22" t="str">
        <f>INDEX('Plant data'!F:F,MATCH($A1285,'Plant data'!$A:$A,0))</f>
        <v>India</v>
      </c>
      <c r="E1285" s="22" t="s">
        <v>10164</v>
      </c>
      <c r="F1285" s="22" t="s">
        <v>8855</v>
      </c>
      <c r="G1285" s="24" t="s">
        <v>2780</v>
      </c>
      <c r="H1285" s="22" t="s">
        <v>313</v>
      </c>
      <c r="I1285" s="22">
        <v>2016</v>
      </c>
      <c r="J1285" s="22" t="s">
        <v>30</v>
      </c>
      <c r="K1285" s="22" t="s">
        <v>30</v>
      </c>
      <c r="L1285" s="22" t="s">
        <v>30</v>
      </c>
      <c r="M1285" s="22" t="s">
        <v>30</v>
      </c>
      <c r="N1285" s="22" t="s">
        <v>30</v>
      </c>
      <c r="O1285" s="22" t="s">
        <v>30</v>
      </c>
      <c r="P1285" s="22">
        <v>192</v>
      </c>
      <c r="Q1285" s="22">
        <v>30</v>
      </c>
      <c r="R1285" s="25" t="s">
        <v>30</v>
      </c>
      <c r="S1285" s="14" t="str">
        <f t="shared" si="20"/>
        <v/>
      </c>
    </row>
    <row r="1286" spans="1:20" ht="14.5" hidden="1" x14ac:dyDescent="0.35">
      <c r="A1286" s="22" t="s">
        <v>7229</v>
      </c>
      <c r="B1286" s="22" t="str">
        <f>INDEX('Plant data'!D:D,MATCH($A1286,'Plant data'!$A:$A,0))</f>
        <v>Khor Al Zubair</v>
      </c>
      <c r="C1286" s="22" t="str">
        <f>INDEX('Plant data'!E:E,MATCH($A1286,'Plant data'!$A:$A,0))</f>
        <v>Basra</v>
      </c>
      <c r="D1286" s="22" t="str">
        <f>INDEX('Plant data'!F:F,MATCH($A1286,'Plant data'!$A:$A,0))</f>
        <v>Iraq</v>
      </c>
      <c r="E1286" s="22" t="s">
        <v>10165</v>
      </c>
      <c r="F1286" s="22" t="s">
        <v>8855</v>
      </c>
      <c r="G1286" s="24" t="s">
        <v>7232</v>
      </c>
      <c r="H1286" s="22" t="s">
        <v>29</v>
      </c>
      <c r="I1286" s="22" t="s">
        <v>30</v>
      </c>
      <c r="J1286" s="22" t="s">
        <v>30</v>
      </c>
      <c r="K1286" s="22">
        <v>2012</v>
      </c>
      <c r="L1286" s="22">
        <v>13</v>
      </c>
      <c r="M1286" s="22" t="s">
        <v>30</v>
      </c>
      <c r="N1286" s="22" t="s">
        <v>30</v>
      </c>
      <c r="O1286" s="22" t="s">
        <v>30</v>
      </c>
      <c r="P1286" s="22">
        <v>735</v>
      </c>
      <c r="Q1286" s="22" t="s">
        <v>30</v>
      </c>
      <c r="R1286" s="22" t="s">
        <v>2823</v>
      </c>
      <c r="S1286" s="14">
        <f t="shared" si="20"/>
        <v>2052</v>
      </c>
    </row>
    <row r="1287" spans="1:20" ht="14.5" hidden="1" x14ac:dyDescent="0.35">
      <c r="A1287" s="22" t="s">
        <v>6698</v>
      </c>
      <c r="B1287" s="22" t="str">
        <f>INDEX('Plant data'!D:D,MATCH($A1287,'Plant data'!$A:$A,0))</f>
        <v>Georgsmarienhütte</v>
      </c>
      <c r="C1287" s="22" t="str">
        <f>INDEX('Plant data'!E:E,MATCH($A1287,'Plant data'!$A:$A,0))</f>
        <v>Lower Saxony</v>
      </c>
      <c r="D1287" s="22" t="str">
        <f>INDEX('Plant data'!F:F,MATCH($A1287,'Plant data'!$A:$A,0))</f>
        <v>Germany</v>
      </c>
      <c r="E1287" s="22" t="s">
        <v>10166</v>
      </c>
      <c r="F1287" s="22" t="s">
        <v>10157</v>
      </c>
      <c r="G1287" s="22" t="s">
        <v>6701</v>
      </c>
      <c r="H1287" s="22" t="s">
        <v>29</v>
      </c>
      <c r="I1287" s="22" t="s">
        <v>30</v>
      </c>
      <c r="J1287" s="22" t="s">
        <v>30</v>
      </c>
      <c r="K1287" s="22">
        <v>1993</v>
      </c>
      <c r="L1287" s="22">
        <v>32</v>
      </c>
      <c r="M1287" s="22" t="s">
        <v>30</v>
      </c>
      <c r="N1287" s="22" t="s">
        <v>30</v>
      </c>
      <c r="O1287" s="22" t="s">
        <v>30</v>
      </c>
      <c r="P1287" s="22">
        <v>650</v>
      </c>
      <c r="Q1287" s="22">
        <v>140</v>
      </c>
      <c r="R1287" s="22" t="s">
        <v>2823</v>
      </c>
      <c r="S1287" s="14">
        <f t="shared" si="20"/>
        <v>2033</v>
      </c>
    </row>
    <row r="1288" spans="1:20" ht="14.5" hidden="1" x14ac:dyDescent="0.35">
      <c r="A1288" s="22" t="s">
        <v>7665</v>
      </c>
      <c r="B1288" s="22" t="str">
        <f>INDEX('Plant data'!D:D,MATCH($A1288,'Plant data'!$A:$A,0))</f>
        <v>Oko Erin</v>
      </c>
      <c r="C1288" s="22" t="str">
        <f>INDEX('Plant data'!E:E,MATCH($A1288,'Plant data'!$A:$A,0))</f>
        <v>Kwara</v>
      </c>
      <c r="D1288" s="22" t="str">
        <f>INDEX('Plant data'!F:F,MATCH($A1288,'Plant data'!$A:$A,0))</f>
        <v>Nigeria</v>
      </c>
      <c r="E1288" s="22" t="s">
        <v>10167</v>
      </c>
      <c r="F1288" s="22" t="s">
        <v>8855</v>
      </c>
      <c r="G1288" s="24" t="s">
        <v>7668</v>
      </c>
      <c r="H1288" s="22" t="s">
        <v>29</v>
      </c>
      <c r="I1288" s="22" t="s">
        <v>30</v>
      </c>
      <c r="J1288" s="22" t="s">
        <v>30</v>
      </c>
      <c r="K1288" s="22">
        <v>1996</v>
      </c>
      <c r="L1288" s="22">
        <v>29</v>
      </c>
      <c r="M1288" s="22" t="s">
        <v>30</v>
      </c>
      <c r="N1288" s="22" t="s">
        <v>30</v>
      </c>
      <c r="O1288" s="22" t="s">
        <v>30</v>
      </c>
      <c r="P1288" s="22">
        <v>600</v>
      </c>
      <c r="Q1288" s="22" t="s">
        <v>30</v>
      </c>
      <c r="R1288" s="22" t="s">
        <v>2823</v>
      </c>
      <c r="S1288" s="14">
        <f t="shared" si="20"/>
        <v>2036</v>
      </c>
    </row>
    <row r="1289" spans="1:20" ht="14.5" hidden="1" x14ac:dyDescent="0.35">
      <c r="A1289" s="22" t="s">
        <v>8813</v>
      </c>
      <c r="B1289" s="22" t="str">
        <f>INDEX('Plant data'!D:D,MATCH($A1289,'Plant data'!$A:$A,0))</f>
        <v>unknown</v>
      </c>
      <c r="C1289" s="22" t="str">
        <f>INDEX('Plant data'!E:E,MATCH($A1289,'Plant data'!$A:$A,0))</f>
        <v>Hung Yen</v>
      </c>
      <c r="D1289" s="22" t="str">
        <f>INDEX('Plant data'!F:F,MATCH($A1289,'Plant data'!$A:$A,0))</f>
        <v>Vietnam</v>
      </c>
      <c r="E1289" s="22" t="s">
        <v>10168</v>
      </c>
      <c r="F1289" s="22" t="s">
        <v>8855</v>
      </c>
      <c r="G1289" s="24" t="s">
        <v>8816</v>
      </c>
      <c r="H1289" s="22" t="s">
        <v>29</v>
      </c>
      <c r="I1289" s="22" t="s">
        <v>30</v>
      </c>
      <c r="J1289" s="22" t="s">
        <v>30</v>
      </c>
      <c r="K1289" s="22">
        <v>2002</v>
      </c>
      <c r="L1289" s="22">
        <v>23</v>
      </c>
      <c r="M1289" s="22" t="s">
        <v>30</v>
      </c>
      <c r="N1289" s="22" t="s">
        <v>30</v>
      </c>
      <c r="O1289" s="22" t="s">
        <v>30</v>
      </c>
      <c r="P1289" s="22">
        <v>552</v>
      </c>
      <c r="Q1289" s="22" t="s">
        <v>30</v>
      </c>
      <c r="R1289" s="22" t="s">
        <v>2823</v>
      </c>
      <c r="S1289" s="14">
        <f t="shared" si="20"/>
        <v>2042</v>
      </c>
    </row>
    <row r="1290" spans="1:20" ht="14.5" hidden="1" x14ac:dyDescent="0.35">
      <c r="A1290" s="22" t="s">
        <v>8785</v>
      </c>
      <c r="B1290" s="22" t="str">
        <f>INDEX('Plant data'!D:D,MATCH($A1290,'Plant data'!$A:$A,0))</f>
        <v>An Bai</v>
      </c>
      <c r="C1290" s="22" t="str">
        <f>INDEX('Plant data'!E:E,MATCH($A1290,'Plant data'!$A:$A,0))</f>
        <v>Thai Binh</v>
      </c>
      <c r="D1290" s="22" t="str">
        <f>INDEX('Plant data'!F:F,MATCH($A1290,'Plant data'!$A:$A,0))</f>
        <v>Vietnam</v>
      </c>
      <c r="E1290" s="22" t="s">
        <v>10169</v>
      </c>
      <c r="F1290" s="22" t="s">
        <v>8855</v>
      </c>
      <c r="G1290" s="24" t="s">
        <v>8788</v>
      </c>
      <c r="H1290" s="22" t="s">
        <v>29</v>
      </c>
      <c r="I1290" s="22" t="s">
        <v>30</v>
      </c>
      <c r="J1290" s="22" t="s">
        <v>30</v>
      </c>
      <c r="K1290" s="22">
        <v>2009</v>
      </c>
      <c r="L1290" s="22">
        <v>16</v>
      </c>
      <c r="M1290" s="22" t="s">
        <v>30</v>
      </c>
      <c r="N1290" s="22" t="s">
        <v>30</v>
      </c>
      <c r="O1290" s="22" t="s">
        <v>30</v>
      </c>
      <c r="P1290" s="22">
        <v>800</v>
      </c>
      <c r="Q1290" s="22" t="s">
        <v>30</v>
      </c>
      <c r="R1290" s="22" t="s">
        <v>2823</v>
      </c>
      <c r="S1290" s="14">
        <f t="shared" si="20"/>
        <v>2049</v>
      </c>
    </row>
    <row r="1291" spans="1:20" ht="14.5" hidden="1" x14ac:dyDescent="0.35">
      <c r="A1291" s="22" t="s">
        <v>3853</v>
      </c>
      <c r="B1291" s="22" t="str">
        <f>INDEX('Plant data'!D:D,MATCH($A1291,'Plant data'!$A:$A,0))</f>
        <v>unknown</v>
      </c>
      <c r="C1291" s="22" t="str">
        <f>INDEX('Plant data'!E:E,MATCH($A1291,'Plant data'!$A:$A,0))</f>
        <v>Louisiana</v>
      </c>
      <c r="D1291" s="22" t="str">
        <f>INDEX('Plant data'!F:F,MATCH($A1291,'Plant data'!$A:$A,0))</f>
        <v>United States</v>
      </c>
      <c r="E1291" s="22" t="s">
        <v>10170</v>
      </c>
      <c r="F1291" s="22" t="s">
        <v>8855</v>
      </c>
      <c r="G1291" s="24" t="s">
        <v>3855</v>
      </c>
      <c r="H1291" s="22" t="s">
        <v>313</v>
      </c>
      <c r="I1291" s="26">
        <v>45717</v>
      </c>
      <c r="J1291" s="22">
        <v>2026</v>
      </c>
      <c r="K1291" s="22">
        <v>2029</v>
      </c>
      <c r="L1291" s="22"/>
      <c r="M1291" s="22" t="s">
        <v>30</v>
      </c>
      <c r="N1291" s="22" t="s">
        <v>30</v>
      </c>
      <c r="O1291" s="22" t="s">
        <v>30</v>
      </c>
      <c r="P1291" s="22">
        <v>2700</v>
      </c>
      <c r="Q1291" s="22" t="s">
        <v>30</v>
      </c>
      <c r="R1291" s="22" t="s">
        <v>30</v>
      </c>
      <c r="S1291" s="14">
        <f t="shared" si="20"/>
        <v>2069</v>
      </c>
    </row>
    <row r="1292" spans="1:20" ht="14.5" hidden="1" x14ac:dyDescent="0.35">
      <c r="A1292" s="22" t="s">
        <v>3856</v>
      </c>
      <c r="B1292" s="22" t="str">
        <f>INDEX('Plant data'!D:D,MATCH($A1292,'Plant data'!$A:$A,0))</f>
        <v>unknown</v>
      </c>
      <c r="C1292" s="22" t="str">
        <f>INDEX('Plant data'!E:E,MATCH($A1292,'Plant data'!$A:$A,0))</f>
        <v>unknown</v>
      </c>
      <c r="D1292" s="22" t="str">
        <f>INDEX('Plant data'!F:F,MATCH($A1292,'Plant data'!$A:$A,0))</f>
        <v>Saudi Arabia</v>
      </c>
      <c r="E1292" s="22" t="s">
        <v>10171</v>
      </c>
      <c r="F1292" s="22" t="s">
        <v>8855</v>
      </c>
      <c r="G1292" s="24" t="s">
        <v>3858</v>
      </c>
      <c r="H1292" s="22" t="s">
        <v>313</v>
      </c>
      <c r="I1292" s="22">
        <v>2023</v>
      </c>
      <c r="J1292" s="22" t="s">
        <v>30</v>
      </c>
      <c r="K1292" s="22">
        <v>2026</v>
      </c>
      <c r="L1292" s="22"/>
      <c r="M1292" s="22" t="s">
        <v>30</v>
      </c>
      <c r="N1292" s="22" t="s">
        <v>30</v>
      </c>
      <c r="O1292" s="22" t="s">
        <v>30</v>
      </c>
      <c r="P1292" s="22">
        <v>1667</v>
      </c>
      <c r="Q1292" s="22" t="s">
        <v>30</v>
      </c>
      <c r="R1292" s="22" t="s">
        <v>30</v>
      </c>
      <c r="S1292" s="14">
        <f t="shared" si="20"/>
        <v>2066</v>
      </c>
    </row>
    <row r="1293" spans="1:20" ht="14.5" hidden="1" x14ac:dyDescent="0.35">
      <c r="A1293" s="22" t="s">
        <v>7111</v>
      </c>
      <c r="B1293" s="22" t="str">
        <f>INDEX('Plant data'!D:D,MATCH($A1293,'Plant data'!$A:$A,0))</f>
        <v>unknown</v>
      </c>
      <c r="C1293" s="22" t="str">
        <f>INDEX('Plant data'!E:E,MATCH($A1293,'Plant data'!$A:$A,0))</f>
        <v>East Java</v>
      </c>
      <c r="D1293" s="22" t="str">
        <f>INDEX('Plant data'!F:F,MATCH($A1293,'Plant data'!$A:$A,0))</f>
        <v>Indonesia</v>
      </c>
      <c r="E1293" s="22" t="s">
        <v>10172</v>
      </c>
      <c r="F1293" s="22" t="s">
        <v>8855</v>
      </c>
      <c r="G1293" s="24" t="s">
        <v>7114</v>
      </c>
      <c r="H1293" s="22" t="s">
        <v>29</v>
      </c>
      <c r="I1293" s="22" t="s">
        <v>30</v>
      </c>
      <c r="J1293" s="22" t="s">
        <v>30</v>
      </c>
      <c r="K1293" s="22" t="s">
        <v>30</v>
      </c>
      <c r="L1293" s="22" t="s">
        <v>30</v>
      </c>
      <c r="M1293" s="22" t="s">
        <v>30</v>
      </c>
      <c r="N1293" s="22" t="s">
        <v>30</v>
      </c>
      <c r="O1293" s="22" t="s">
        <v>30</v>
      </c>
      <c r="P1293" s="22">
        <v>650</v>
      </c>
      <c r="Q1293" s="22">
        <v>80</v>
      </c>
      <c r="R1293" s="22" t="s">
        <v>2823</v>
      </c>
      <c r="S1293" s="14" t="str">
        <f t="shared" si="20"/>
        <v/>
      </c>
    </row>
    <row r="1294" spans="1:20" ht="14.5" hidden="1" x14ac:dyDescent="0.35">
      <c r="A1294" s="22" t="s">
        <v>7784</v>
      </c>
      <c r="B1294" s="22" t="str">
        <f>INDEX('Plant data'!D:D,MATCH($A1294,'Plant data'!$A:$A,0))</f>
        <v>Candelaria</v>
      </c>
      <c r="C1294" s="22" t="str">
        <f>INDEX('Plant data'!E:E,MATCH($A1294,'Plant data'!$A:$A,0))</f>
        <v>Quezon</v>
      </c>
      <c r="D1294" s="22" t="str">
        <f>INDEX('Plant data'!F:F,MATCH($A1294,'Plant data'!$A:$A,0))</f>
        <v>Philippines</v>
      </c>
      <c r="E1294" s="22" t="s">
        <v>10173</v>
      </c>
      <c r="F1294" s="22" t="s">
        <v>8855</v>
      </c>
      <c r="G1294" s="24" t="s">
        <v>7786</v>
      </c>
      <c r="H1294" s="22" t="s">
        <v>313</v>
      </c>
      <c r="I1294" s="22" t="s">
        <v>30</v>
      </c>
      <c r="J1294" s="22" t="s">
        <v>30</v>
      </c>
      <c r="K1294" s="22">
        <v>2027</v>
      </c>
      <c r="L1294" s="22"/>
      <c r="M1294" s="22" t="s">
        <v>30</v>
      </c>
      <c r="N1294" s="22" t="s">
        <v>30</v>
      </c>
      <c r="O1294" s="22" t="s">
        <v>30</v>
      </c>
      <c r="P1294" s="22">
        <v>1000</v>
      </c>
      <c r="Q1294" s="22" t="s">
        <v>30</v>
      </c>
      <c r="R1294" s="22" t="s">
        <v>2823</v>
      </c>
      <c r="S1294" s="14">
        <f t="shared" si="20"/>
        <v>2067</v>
      </c>
    </row>
    <row r="1295" spans="1:20" ht="14.5" hidden="1" x14ac:dyDescent="0.35">
      <c r="A1295" s="22" t="s">
        <v>7058</v>
      </c>
      <c r="B1295" s="22" t="str">
        <f>INDEX('Plant data'!D:D,MATCH($A1295,'Plant data'!$A:$A,0))</f>
        <v>unknown</v>
      </c>
      <c r="C1295" s="22" t="str">
        <f>INDEX('Plant data'!E:E,MATCH($A1295,'Plant data'!$A:$A,0))</f>
        <v>Punjab</v>
      </c>
      <c r="D1295" s="22" t="str">
        <f>INDEX('Plant data'!F:F,MATCH($A1295,'Plant data'!$A:$A,0))</f>
        <v>India</v>
      </c>
      <c r="E1295" s="22" t="s">
        <v>10174</v>
      </c>
      <c r="F1295" s="22" t="s">
        <v>8855</v>
      </c>
      <c r="G1295" s="24" t="s">
        <v>7061</v>
      </c>
      <c r="H1295" s="22" t="s">
        <v>313</v>
      </c>
      <c r="I1295" s="27">
        <v>45769</v>
      </c>
      <c r="J1295" s="22" t="s">
        <v>30</v>
      </c>
      <c r="K1295" s="22">
        <v>2029</v>
      </c>
      <c r="L1295" s="22"/>
      <c r="M1295" s="22" t="s">
        <v>30</v>
      </c>
      <c r="N1295" s="22" t="s">
        <v>30</v>
      </c>
      <c r="O1295" s="22" t="s">
        <v>30</v>
      </c>
      <c r="P1295" s="22">
        <v>500</v>
      </c>
      <c r="Q1295" s="22" t="s">
        <v>30</v>
      </c>
      <c r="R1295" s="22" t="s">
        <v>2823</v>
      </c>
      <c r="S1295" s="14">
        <f t="shared" si="20"/>
        <v>2069</v>
      </c>
    </row>
    <row r="1296" spans="1:20" ht="15.75" hidden="1" customHeight="1" x14ac:dyDescent="0.35">
      <c r="B1296" s="22" t="e">
        <f>INDEX('Plant data'!D:D,MATCH($A1296,'Plant data'!$A:$A,0))</f>
        <v>#N/A</v>
      </c>
      <c r="C1296" s="22" t="e">
        <f>INDEX('Plant data'!E:E,MATCH($A1296,'Plant data'!$A:$A,0))</f>
        <v>#N/A</v>
      </c>
      <c r="D1296" s="22" t="e">
        <f>INDEX('Plant data'!F:F,MATCH($A1296,'Plant data'!$A:$A,0))</f>
        <v>#N/A</v>
      </c>
      <c r="S1296" s="14">
        <f t="shared" si="20"/>
        <v>40</v>
      </c>
    </row>
    <row r="1297" spans="2:19" ht="15.75" hidden="1" customHeight="1" x14ac:dyDescent="0.35">
      <c r="B1297" s="22" t="e">
        <f>INDEX('Plant data'!D:D,MATCH($A1297,'Plant data'!$A:$A,0))</f>
        <v>#N/A</v>
      </c>
      <c r="C1297" s="22" t="e">
        <f>INDEX('Plant data'!E:E,MATCH($A1297,'Plant data'!$A:$A,0))</f>
        <v>#N/A</v>
      </c>
      <c r="D1297" s="22" t="e">
        <f>INDEX('Plant data'!F:F,MATCH($A1297,'Plant data'!$A:$A,0))</f>
        <v>#N/A</v>
      </c>
      <c r="S1297" s="14">
        <f t="shared" si="20"/>
        <v>40</v>
      </c>
    </row>
    <row r="1298" spans="2:19" ht="15.75" hidden="1" customHeight="1" x14ac:dyDescent="0.35">
      <c r="B1298" s="22" t="e">
        <f>INDEX('Plant data'!D:D,MATCH($A1298,'Plant data'!$A:$A,0))</f>
        <v>#N/A</v>
      </c>
      <c r="C1298" s="22" t="e">
        <f>INDEX('Plant data'!E:E,MATCH($A1298,'Plant data'!$A:$A,0))</f>
        <v>#N/A</v>
      </c>
      <c r="D1298" s="22" t="e">
        <f>INDEX('Plant data'!F:F,MATCH($A1298,'Plant data'!$A:$A,0))</f>
        <v>#N/A</v>
      </c>
      <c r="S1298" s="14">
        <f t="shared" si="20"/>
        <v>40</v>
      </c>
    </row>
    <row r="1299" spans="2:19" ht="15.75" hidden="1" customHeight="1" x14ac:dyDescent="0.35">
      <c r="B1299" s="22" t="e">
        <f>INDEX('Plant data'!D:D,MATCH($A1299,'Plant data'!$A:$A,0))</f>
        <v>#N/A</v>
      </c>
      <c r="C1299" s="22" t="e">
        <f>INDEX('Plant data'!E:E,MATCH($A1299,'Plant data'!$A:$A,0))</f>
        <v>#N/A</v>
      </c>
      <c r="D1299" s="22" t="e">
        <f>INDEX('Plant data'!F:F,MATCH($A1299,'Plant data'!$A:$A,0))</f>
        <v>#N/A</v>
      </c>
      <c r="S1299" s="14">
        <f t="shared" si="20"/>
        <v>40</v>
      </c>
    </row>
    <row r="1300" spans="2:19" ht="15.75" hidden="1" customHeight="1" x14ac:dyDescent="0.35">
      <c r="B1300" s="22" t="e">
        <f>INDEX('Plant data'!D:D,MATCH($A1300,'Plant data'!$A:$A,0))</f>
        <v>#N/A</v>
      </c>
      <c r="C1300" s="22" t="e">
        <f>INDEX('Plant data'!E:E,MATCH($A1300,'Plant data'!$A:$A,0))</f>
        <v>#N/A</v>
      </c>
      <c r="D1300" s="22" t="e">
        <f>INDEX('Plant data'!F:F,MATCH($A1300,'Plant data'!$A:$A,0))</f>
        <v>#N/A</v>
      </c>
      <c r="S1300" s="14">
        <f t="shared" si="20"/>
        <v>40</v>
      </c>
    </row>
    <row r="1301" spans="2:19" ht="15.75" hidden="1" customHeight="1" x14ac:dyDescent="0.35">
      <c r="B1301" s="22" t="e">
        <f>INDEX('Plant data'!D:D,MATCH($A1301,'Plant data'!$A:$A,0))</f>
        <v>#N/A</v>
      </c>
      <c r="C1301" s="22" t="e">
        <f>INDEX('Plant data'!E:E,MATCH($A1301,'Plant data'!$A:$A,0))</f>
        <v>#N/A</v>
      </c>
      <c r="D1301" s="22" t="e">
        <f>INDEX('Plant data'!F:F,MATCH($A1301,'Plant data'!$A:$A,0))</f>
        <v>#N/A</v>
      </c>
      <c r="S1301" s="14">
        <f t="shared" si="20"/>
        <v>40</v>
      </c>
    </row>
    <row r="1302" spans="2:19" ht="15.75" hidden="1" customHeight="1" x14ac:dyDescent="0.35">
      <c r="B1302" s="22" t="e">
        <f>INDEX('Plant data'!D:D,MATCH($A1302,'Plant data'!$A:$A,0))</f>
        <v>#N/A</v>
      </c>
      <c r="C1302" s="22" t="e">
        <f>INDEX('Plant data'!E:E,MATCH($A1302,'Plant data'!$A:$A,0))</f>
        <v>#N/A</v>
      </c>
      <c r="D1302" s="22" t="e">
        <f>INDEX('Plant data'!F:F,MATCH($A1302,'Plant data'!$A:$A,0))</f>
        <v>#N/A</v>
      </c>
      <c r="S1302" s="14">
        <f t="shared" si="20"/>
        <v>40</v>
      </c>
    </row>
    <row r="1303" spans="2:19" ht="15.75" hidden="1" customHeight="1" x14ac:dyDescent="0.35">
      <c r="B1303" s="22" t="e">
        <f>INDEX('Plant data'!D:D,MATCH($A1303,'Plant data'!$A:$A,0))</f>
        <v>#N/A</v>
      </c>
      <c r="C1303" s="22" t="e">
        <f>INDEX('Plant data'!E:E,MATCH($A1303,'Plant data'!$A:$A,0))</f>
        <v>#N/A</v>
      </c>
      <c r="D1303" s="22" t="e">
        <f>INDEX('Plant data'!F:F,MATCH($A1303,'Plant data'!$A:$A,0))</f>
        <v>#N/A</v>
      </c>
      <c r="S1303" s="14">
        <f t="shared" si="20"/>
        <v>40</v>
      </c>
    </row>
    <row r="1304" spans="2:19" ht="15.75" hidden="1" customHeight="1" x14ac:dyDescent="0.35">
      <c r="B1304" s="22" t="e">
        <f>INDEX('Plant data'!D:D,MATCH($A1304,'Plant data'!$A:$A,0))</f>
        <v>#N/A</v>
      </c>
      <c r="C1304" s="22" t="e">
        <f>INDEX('Plant data'!E:E,MATCH($A1304,'Plant data'!$A:$A,0))</f>
        <v>#N/A</v>
      </c>
      <c r="D1304" s="22" t="e">
        <f>INDEX('Plant data'!F:F,MATCH($A1304,'Plant data'!$A:$A,0))</f>
        <v>#N/A</v>
      </c>
      <c r="S1304" s="14">
        <f t="shared" si="20"/>
        <v>40</v>
      </c>
    </row>
    <row r="1305" spans="2:19" ht="15.75" hidden="1" customHeight="1" x14ac:dyDescent="0.35">
      <c r="B1305" s="22" t="e">
        <f>INDEX('Plant data'!D:D,MATCH($A1305,'Plant data'!$A:$A,0))</f>
        <v>#N/A</v>
      </c>
      <c r="C1305" s="22" t="e">
        <f>INDEX('Plant data'!E:E,MATCH($A1305,'Plant data'!$A:$A,0))</f>
        <v>#N/A</v>
      </c>
      <c r="D1305" s="22" t="e">
        <f>INDEX('Plant data'!F:F,MATCH($A1305,'Plant data'!$A:$A,0))</f>
        <v>#N/A</v>
      </c>
      <c r="S1305" s="14">
        <f t="shared" si="20"/>
        <v>40</v>
      </c>
    </row>
    <row r="1306" spans="2:19" ht="15.75" hidden="1" customHeight="1" x14ac:dyDescent="0.35">
      <c r="B1306" s="22" t="e">
        <f>INDEX('Plant data'!D:D,MATCH($A1306,'Plant data'!$A:$A,0))</f>
        <v>#N/A</v>
      </c>
      <c r="C1306" s="22" t="e">
        <f>INDEX('Plant data'!E:E,MATCH($A1306,'Plant data'!$A:$A,0))</f>
        <v>#N/A</v>
      </c>
      <c r="D1306" s="22" t="e">
        <f>INDEX('Plant data'!F:F,MATCH($A1306,'Plant data'!$A:$A,0))</f>
        <v>#N/A</v>
      </c>
      <c r="S1306" s="14">
        <f t="shared" si="20"/>
        <v>40</v>
      </c>
    </row>
    <row r="1307" spans="2:19" ht="15.75" hidden="1" customHeight="1" x14ac:dyDescent="0.35">
      <c r="B1307" s="22" t="e">
        <f>INDEX('Plant data'!D:D,MATCH($A1307,'Plant data'!$A:$A,0))</f>
        <v>#N/A</v>
      </c>
      <c r="C1307" s="22" t="e">
        <f>INDEX('Plant data'!E:E,MATCH($A1307,'Plant data'!$A:$A,0))</f>
        <v>#N/A</v>
      </c>
      <c r="D1307" s="22" t="e">
        <f>INDEX('Plant data'!F:F,MATCH($A1307,'Plant data'!$A:$A,0))</f>
        <v>#N/A</v>
      </c>
      <c r="S1307" s="14">
        <f t="shared" si="20"/>
        <v>40</v>
      </c>
    </row>
    <row r="1308" spans="2:19" ht="15.75" hidden="1" customHeight="1" x14ac:dyDescent="0.35">
      <c r="B1308" s="22" t="e">
        <f>INDEX('Plant data'!D:D,MATCH($A1308,'Plant data'!$A:$A,0))</f>
        <v>#N/A</v>
      </c>
      <c r="C1308" s="22" t="e">
        <f>INDEX('Plant data'!E:E,MATCH($A1308,'Plant data'!$A:$A,0))</f>
        <v>#N/A</v>
      </c>
      <c r="D1308" s="22" t="e">
        <f>INDEX('Plant data'!F:F,MATCH($A1308,'Plant data'!$A:$A,0))</f>
        <v>#N/A</v>
      </c>
      <c r="S1308" s="14">
        <f t="shared" si="20"/>
        <v>40</v>
      </c>
    </row>
    <row r="1309" spans="2:19" ht="15.75" hidden="1" customHeight="1" x14ac:dyDescent="0.35">
      <c r="B1309" s="22" t="e">
        <f>INDEX('Plant data'!D:D,MATCH($A1309,'Plant data'!$A:$A,0))</f>
        <v>#N/A</v>
      </c>
      <c r="C1309" s="22" t="e">
        <f>INDEX('Plant data'!E:E,MATCH($A1309,'Plant data'!$A:$A,0))</f>
        <v>#N/A</v>
      </c>
      <c r="D1309" s="22" t="e">
        <f>INDEX('Plant data'!F:F,MATCH($A1309,'Plant data'!$A:$A,0))</f>
        <v>#N/A</v>
      </c>
      <c r="S1309" s="14">
        <f t="shared" si="20"/>
        <v>40</v>
      </c>
    </row>
    <row r="1310" spans="2:19" ht="15.75" hidden="1" customHeight="1" x14ac:dyDescent="0.35">
      <c r="B1310" s="22" t="e">
        <f>INDEX('Plant data'!D:D,MATCH($A1310,'Plant data'!$A:$A,0))</f>
        <v>#N/A</v>
      </c>
      <c r="C1310" s="22" t="e">
        <f>INDEX('Plant data'!E:E,MATCH($A1310,'Plant data'!$A:$A,0))</f>
        <v>#N/A</v>
      </c>
      <c r="D1310" s="22" t="e">
        <f>INDEX('Plant data'!F:F,MATCH($A1310,'Plant data'!$A:$A,0))</f>
        <v>#N/A</v>
      </c>
      <c r="S1310" s="14">
        <f t="shared" si="20"/>
        <v>40</v>
      </c>
    </row>
    <row r="1311" spans="2:19" ht="15.75" hidden="1" customHeight="1" x14ac:dyDescent="0.35">
      <c r="B1311" s="22" t="e">
        <f>INDEX('Plant data'!D:D,MATCH($A1311,'Plant data'!$A:$A,0))</f>
        <v>#N/A</v>
      </c>
      <c r="C1311" s="22" t="e">
        <f>INDEX('Plant data'!E:E,MATCH($A1311,'Plant data'!$A:$A,0))</f>
        <v>#N/A</v>
      </c>
      <c r="D1311" s="22" t="e">
        <f>INDEX('Plant data'!F:F,MATCH($A1311,'Plant data'!$A:$A,0))</f>
        <v>#N/A</v>
      </c>
      <c r="S1311" s="14">
        <f t="shared" si="20"/>
        <v>40</v>
      </c>
    </row>
    <row r="1312" spans="2:19" ht="15.75" hidden="1" customHeight="1" x14ac:dyDescent="0.35">
      <c r="B1312" s="22" t="e">
        <f>INDEX('Plant data'!D:D,MATCH($A1312,'Plant data'!$A:$A,0))</f>
        <v>#N/A</v>
      </c>
      <c r="C1312" s="22" t="e">
        <f>INDEX('Plant data'!E:E,MATCH($A1312,'Plant data'!$A:$A,0))</f>
        <v>#N/A</v>
      </c>
      <c r="D1312" s="22" t="e">
        <f>INDEX('Plant data'!F:F,MATCH($A1312,'Plant data'!$A:$A,0))</f>
        <v>#N/A</v>
      </c>
      <c r="S1312" s="14">
        <f t="shared" si="20"/>
        <v>40</v>
      </c>
    </row>
    <row r="1313" spans="2:19" ht="15.75" hidden="1" customHeight="1" x14ac:dyDescent="0.35">
      <c r="B1313" s="22" t="e">
        <f>INDEX('Plant data'!D:D,MATCH($A1313,'Plant data'!$A:$A,0))</f>
        <v>#N/A</v>
      </c>
      <c r="C1313" s="22" t="e">
        <f>INDEX('Plant data'!E:E,MATCH($A1313,'Plant data'!$A:$A,0))</f>
        <v>#N/A</v>
      </c>
      <c r="D1313" s="22" t="e">
        <f>INDEX('Plant data'!F:F,MATCH($A1313,'Plant data'!$A:$A,0))</f>
        <v>#N/A</v>
      </c>
      <c r="S1313" s="14">
        <f t="shared" si="20"/>
        <v>40</v>
      </c>
    </row>
    <row r="1314" spans="2:19" ht="15.75" hidden="1" customHeight="1" x14ac:dyDescent="0.35">
      <c r="B1314" s="22" t="e">
        <f>INDEX('Plant data'!D:D,MATCH($A1314,'Plant data'!$A:$A,0))</f>
        <v>#N/A</v>
      </c>
      <c r="C1314" s="22" t="e">
        <f>INDEX('Plant data'!E:E,MATCH($A1314,'Plant data'!$A:$A,0))</f>
        <v>#N/A</v>
      </c>
      <c r="D1314" s="22" t="e">
        <f>INDEX('Plant data'!F:F,MATCH($A1314,'Plant data'!$A:$A,0))</f>
        <v>#N/A</v>
      </c>
      <c r="S1314" s="14">
        <f t="shared" si="20"/>
        <v>40</v>
      </c>
    </row>
    <row r="1315" spans="2:19" ht="15.75" hidden="1" customHeight="1" x14ac:dyDescent="0.35">
      <c r="B1315" s="22" t="e">
        <f>INDEX('Plant data'!D:D,MATCH($A1315,'Plant data'!$A:$A,0))</f>
        <v>#N/A</v>
      </c>
      <c r="C1315" s="22" t="e">
        <f>INDEX('Plant data'!E:E,MATCH($A1315,'Plant data'!$A:$A,0))</f>
        <v>#N/A</v>
      </c>
      <c r="D1315" s="22" t="e">
        <f>INDEX('Plant data'!F:F,MATCH($A1315,'Plant data'!$A:$A,0))</f>
        <v>#N/A</v>
      </c>
      <c r="S1315" s="14">
        <f t="shared" si="20"/>
        <v>40</v>
      </c>
    </row>
    <row r="1316" spans="2:19" ht="15.75" hidden="1" customHeight="1" x14ac:dyDescent="0.35">
      <c r="B1316" s="22" t="e">
        <f>INDEX('Plant data'!D:D,MATCH($A1316,'Plant data'!$A:$A,0))</f>
        <v>#N/A</v>
      </c>
      <c r="C1316" s="22" t="e">
        <f>INDEX('Plant data'!E:E,MATCH($A1316,'Plant data'!$A:$A,0))</f>
        <v>#N/A</v>
      </c>
      <c r="D1316" s="22" t="e">
        <f>INDEX('Plant data'!F:F,MATCH($A1316,'Plant data'!$A:$A,0))</f>
        <v>#N/A</v>
      </c>
      <c r="S1316" s="14">
        <f t="shared" si="20"/>
        <v>40</v>
      </c>
    </row>
    <row r="1317" spans="2:19" ht="15.75" hidden="1" customHeight="1" x14ac:dyDescent="0.35">
      <c r="B1317" s="22" t="e">
        <f>INDEX('Plant data'!D:D,MATCH($A1317,'Plant data'!$A:$A,0))</f>
        <v>#N/A</v>
      </c>
      <c r="C1317" s="22" t="e">
        <f>INDEX('Plant data'!E:E,MATCH($A1317,'Plant data'!$A:$A,0))</f>
        <v>#N/A</v>
      </c>
      <c r="D1317" s="22" t="e">
        <f>INDEX('Plant data'!F:F,MATCH($A1317,'Plant data'!$A:$A,0))</f>
        <v>#N/A</v>
      </c>
      <c r="S1317" s="14">
        <f t="shared" si="20"/>
        <v>40</v>
      </c>
    </row>
    <row r="1318" spans="2:19" ht="15.75" hidden="1" customHeight="1" x14ac:dyDescent="0.35">
      <c r="B1318" s="22" t="e">
        <f>INDEX('Plant data'!D:D,MATCH($A1318,'Plant data'!$A:$A,0))</f>
        <v>#N/A</v>
      </c>
      <c r="C1318" s="22" t="e">
        <f>INDEX('Plant data'!E:E,MATCH($A1318,'Plant data'!$A:$A,0))</f>
        <v>#N/A</v>
      </c>
      <c r="D1318" s="22" t="e">
        <f>INDEX('Plant data'!F:F,MATCH($A1318,'Plant data'!$A:$A,0))</f>
        <v>#N/A</v>
      </c>
      <c r="S1318" s="14">
        <f t="shared" si="20"/>
        <v>40</v>
      </c>
    </row>
    <row r="1319" spans="2:19" ht="15.75" hidden="1" customHeight="1" x14ac:dyDescent="0.35">
      <c r="B1319" s="22" t="e">
        <f>INDEX('Plant data'!D:D,MATCH($A1319,'Plant data'!$A:$A,0))</f>
        <v>#N/A</v>
      </c>
      <c r="C1319" s="22" t="e">
        <f>INDEX('Plant data'!E:E,MATCH($A1319,'Plant data'!$A:$A,0))</f>
        <v>#N/A</v>
      </c>
      <c r="D1319" s="22" t="e">
        <f>INDEX('Plant data'!F:F,MATCH($A1319,'Plant data'!$A:$A,0))</f>
        <v>#N/A</v>
      </c>
      <c r="S1319" s="14">
        <f t="shared" si="20"/>
        <v>40</v>
      </c>
    </row>
    <row r="1320" spans="2:19" ht="15.75" hidden="1" customHeight="1" x14ac:dyDescent="0.35">
      <c r="B1320" s="22" t="e">
        <f>INDEX('Plant data'!D:D,MATCH($A1320,'Plant data'!$A:$A,0))</f>
        <v>#N/A</v>
      </c>
      <c r="C1320" s="22" t="e">
        <f>INDEX('Plant data'!E:E,MATCH($A1320,'Plant data'!$A:$A,0))</f>
        <v>#N/A</v>
      </c>
      <c r="D1320" s="22" t="e">
        <f>INDEX('Plant data'!F:F,MATCH($A1320,'Plant data'!$A:$A,0))</f>
        <v>#N/A</v>
      </c>
      <c r="S1320" s="14">
        <f t="shared" si="20"/>
        <v>40</v>
      </c>
    </row>
    <row r="1321" spans="2:19" ht="15.75" hidden="1" customHeight="1" x14ac:dyDescent="0.35">
      <c r="B1321" s="22" t="e">
        <f>INDEX('Plant data'!D:D,MATCH($A1321,'Plant data'!$A:$A,0))</f>
        <v>#N/A</v>
      </c>
      <c r="C1321" s="22" t="e">
        <f>INDEX('Plant data'!E:E,MATCH($A1321,'Plant data'!$A:$A,0))</f>
        <v>#N/A</v>
      </c>
      <c r="D1321" s="22" t="e">
        <f>INDEX('Plant data'!F:F,MATCH($A1321,'Plant data'!$A:$A,0))</f>
        <v>#N/A</v>
      </c>
      <c r="S1321" s="14">
        <f t="shared" si="20"/>
        <v>40</v>
      </c>
    </row>
    <row r="1322" spans="2:19" ht="15.75" hidden="1" customHeight="1" x14ac:dyDescent="0.35">
      <c r="B1322" s="22" t="e">
        <f>INDEX('Plant data'!D:D,MATCH($A1322,'Plant data'!$A:$A,0))</f>
        <v>#N/A</v>
      </c>
      <c r="C1322" s="22" t="e">
        <f>INDEX('Plant data'!E:E,MATCH($A1322,'Plant data'!$A:$A,0))</f>
        <v>#N/A</v>
      </c>
      <c r="D1322" s="22" t="e">
        <f>INDEX('Plant data'!F:F,MATCH($A1322,'Plant data'!$A:$A,0))</f>
        <v>#N/A</v>
      </c>
      <c r="S1322" s="14">
        <f t="shared" si="20"/>
        <v>40</v>
      </c>
    </row>
    <row r="1323" spans="2:19" ht="15.75" hidden="1" customHeight="1" x14ac:dyDescent="0.35">
      <c r="B1323" s="22" t="e">
        <f>INDEX('Plant data'!D:D,MATCH($A1323,'Plant data'!$A:$A,0))</f>
        <v>#N/A</v>
      </c>
      <c r="C1323" s="22" t="e">
        <f>INDEX('Plant data'!E:E,MATCH($A1323,'Plant data'!$A:$A,0))</f>
        <v>#N/A</v>
      </c>
      <c r="D1323" s="22" t="e">
        <f>INDEX('Plant data'!F:F,MATCH($A1323,'Plant data'!$A:$A,0))</f>
        <v>#N/A</v>
      </c>
      <c r="S1323" s="14">
        <f t="shared" si="20"/>
        <v>40</v>
      </c>
    </row>
    <row r="1324" spans="2:19" ht="15.75" hidden="1" customHeight="1" x14ac:dyDescent="0.35">
      <c r="B1324" s="22" t="e">
        <f>INDEX('Plant data'!D:D,MATCH($A1324,'Plant data'!$A:$A,0))</f>
        <v>#N/A</v>
      </c>
      <c r="C1324" s="22" t="e">
        <f>INDEX('Plant data'!E:E,MATCH($A1324,'Plant data'!$A:$A,0))</f>
        <v>#N/A</v>
      </c>
      <c r="D1324" s="22" t="e">
        <f>INDEX('Plant data'!F:F,MATCH($A1324,'Plant data'!$A:$A,0))</f>
        <v>#N/A</v>
      </c>
      <c r="S1324" s="14">
        <f t="shared" si="20"/>
        <v>40</v>
      </c>
    </row>
    <row r="1325" spans="2:19" ht="15.75" hidden="1" customHeight="1" x14ac:dyDescent="0.35">
      <c r="B1325" s="22" t="e">
        <f>INDEX('Plant data'!D:D,MATCH($A1325,'Plant data'!$A:$A,0))</f>
        <v>#N/A</v>
      </c>
      <c r="C1325" s="22" t="e">
        <f>INDEX('Plant data'!E:E,MATCH($A1325,'Plant data'!$A:$A,0))</f>
        <v>#N/A</v>
      </c>
      <c r="D1325" s="22" t="e">
        <f>INDEX('Plant data'!F:F,MATCH($A1325,'Plant data'!$A:$A,0))</f>
        <v>#N/A</v>
      </c>
      <c r="S1325" s="14">
        <f t="shared" si="20"/>
        <v>40</v>
      </c>
    </row>
    <row r="1326" spans="2:19" ht="15.75" hidden="1" customHeight="1" x14ac:dyDescent="0.35">
      <c r="B1326" s="22" t="e">
        <f>INDEX('Plant data'!D:D,MATCH($A1326,'Plant data'!$A:$A,0))</f>
        <v>#N/A</v>
      </c>
      <c r="C1326" s="22" t="e">
        <f>INDEX('Plant data'!E:E,MATCH($A1326,'Plant data'!$A:$A,0))</f>
        <v>#N/A</v>
      </c>
      <c r="D1326" s="22" t="e">
        <f>INDEX('Plant data'!F:F,MATCH($A1326,'Plant data'!$A:$A,0))</f>
        <v>#N/A</v>
      </c>
      <c r="S1326" s="14">
        <f t="shared" si="20"/>
        <v>40</v>
      </c>
    </row>
    <row r="1327" spans="2:19" ht="15.75" hidden="1" customHeight="1" x14ac:dyDescent="0.35">
      <c r="B1327" s="22" t="e">
        <f>INDEX('Plant data'!D:D,MATCH($A1327,'Plant data'!$A:$A,0))</f>
        <v>#N/A</v>
      </c>
      <c r="C1327" s="22" t="e">
        <f>INDEX('Plant data'!E:E,MATCH($A1327,'Plant data'!$A:$A,0))</f>
        <v>#N/A</v>
      </c>
      <c r="D1327" s="22" t="e">
        <f>INDEX('Plant data'!F:F,MATCH($A1327,'Plant data'!$A:$A,0))</f>
        <v>#N/A</v>
      </c>
      <c r="S1327" s="14">
        <f t="shared" si="20"/>
        <v>40</v>
      </c>
    </row>
    <row r="1328" spans="2:19" ht="15.75" hidden="1" customHeight="1" x14ac:dyDescent="0.35">
      <c r="B1328" s="22" t="e">
        <f>INDEX('Plant data'!D:D,MATCH($A1328,'Plant data'!$A:$A,0))</f>
        <v>#N/A</v>
      </c>
      <c r="C1328" s="22" t="e">
        <f>INDEX('Plant data'!E:E,MATCH($A1328,'Plant data'!$A:$A,0))</f>
        <v>#N/A</v>
      </c>
      <c r="D1328" s="22" t="e">
        <f>INDEX('Plant data'!F:F,MATCH($A1328,'Plant data'!$A:$A,0))</f>
        <v>#N/A</v>
      </c>
      <c r="S1328" s="14">
        <f t="shared" si="20"/>
        <v>40</v>
      </c>
    </row>
    <row r="1329" spans="2:19" ht="15.75" hidden="1" customHeight="1" x14ac:dyDescent="0.35">
      <c r="B1329" s="22" t="e">
        <f>INDEX('Plant data'!D:D,MATCH($A1329,'Plant data'!$A:$A,0))</f>
        <v>#N/A</v>
      </c>
      <c r="C1329" s="22" t="e">
        <f>INDEX('Plant data'!E:E,MATCH($A1329,'Plant data'!$A:$A,0))</f>
        <v>#N/A</v>
      </c>
      <c r="D1329" s="22" t="e">
        <f>INDEX('Plant data'!F:F,MATCH($A1329,'Plant data'!$A:$A,0))</f>
        <v>#N/A</v>
      </c>
      <c r="S1329" s="14">
        <f t="shared" si="20"/>
        <v>40</v>
      </c>
    </row>
    <row r="1330" spans="2:19" ht="15.75" hidden="1" customHeight="1" x14ac:dyDescent="0.35">
      <c r="B1330" s="22" t="e">
        <f>INDEX('Plant data'!D:D,MATCH($A1330,'Plant data'!$A:$A,0))</f>
        <v>#N/A</v>
      </c>
      <c r="C1330" s="22" t="e">
        <f>INDEX('Plant data'!E:E,MATCH($A1330,'Plant data'!$A:$A,0))</f>
        <v>#N/A</v>
      </c>
      <c r="D1330" s="22" t="e">
        <f>INDEX('Plant data'!F:F,MATCH($A1330,'Plant data'!$A:$A,0))</f>
        <v>#N/A</v>
      </c>
      <c r="S1330" s="14">
        <f t="shared" si="20"/>
        <v>40</v>
      </c>
    </row>
    <row r="1331" spans="2:19" ht="15.75" hidden="1" customHeight="1" x14ac:dyDescent="0.35">
      <c r="B1331" s="22" t="e">
        <f>INDEX('Plant data'!D:D,MATCH($A1331,'Plant data'!$A:$A,0))</f>
        <v>#N/A</v>
      </c>
      <c r="C1331" s="22" t="e">
        <f>INDEX('Plant data'!E:E,MATCH($A1331,'Plant data'!$A:$A,0))</f>
        <v>#N/A</v>
      </c>
      <c r="D1331" s="22" t="e">
        <f>INDEX('Plant data'!F:F,MATCH($A1331,'Plant data'!$A:$A,0))</f>
        <v>#N/A</v>
      </c>
      <c r="S1331" s="14">
        <f t="shared" si="20"/>
        <v>40</v>
      </c>
    </row>
    <row r="1332" spans="2:19" ht="15.75" hidden="1" customHeight="1" x14ac:dyDescent="0.35">
      <c r="B1332" s="22" t="e">
        <f>INDEX('Plant data'!D:D,MATCH($A1332,'Plant data'!$A:$A,0))</f>
        <v>#N/A</v>
      </c>
      <c r="C1332" s="22" t="e">
        <f>INDEX('Plant data'!E:E,MATCH($A1332,'Plant data'!$A:$A,0))</f>
        <v>#N/A</v>
      </c>
      <c r="D1332" s="22" t="e">
        <f>INDEX('Plant data'!F:F,MATCH($A1332,'Plant data'!$A:$A,0))</f>
        <v>#N/A</v>
      </c>
      <c r="S1332" s="14">
        <f t="shared" si="20"/>
        <v>40</v>
      </c>
    </row>
    <row r="1333" spans="2:19" ht="15.75" hidden="1" customHeight="1" x14ac:dyDescent="0.35">
      <c r="B1333" s="22" t="e">
        <f>INDEX('Plant data'!D:D,MATCH($A1333,'Plant data'!$A:$A,0))</f>
        <v>#N/A</v>
      </c>
      <c r="C1333" s="22" t="e">
        <f>INDEX('Plant data'!E:E,MATCH($A1333,'Plant data'!$A:$A,0))</f>
        <v>#N/A</v>
      </c>
      <c r="D1333" s="22" t="e">
        <f>INDEX('Plant data'!F:F,MATCH($A1333,'Plant data'!$A:$A,0))</f>
        <v>#N/A</v>
      </c>
      <c r="S1333" s="14">
        <f t="shared" si="20"/>
        <v>40</v>
      </c>
    </row>
    <row r="1334" spans="2:19" ht="15.75" hidden="1" customHeight="1" x14ac:dyDescent="0.35">
      <c r="B1334" s="22" t="e">
        <f>INDEX('Plant data'!D:D,MATCH($A1334,'Plant data'!$A:$A,0))</f>
        <v>#N/A</v>
      </c>
      <c r="C1334" s="22" t="e">
        <f>INDEX('Plant data'!E:E,MATCH($A1334,'Plant data'!$A:$A,0))</f>
        <v>#N/A</v>
      </c>
      <c r="D1334" s="22" t="e">
        <f>INDEX('Plant data'!F:F,MATCH($A1334,'Plant data'!$A:$A,0))</f>
        <v>#N/A</v>
      </c>
      <c r="S1334" s="14">
        <f t="shared" si="20"/>
        <v>40</v>
      </c>
    </row>
    <row r="1335" spans="2:19" ht="15.75" hidden="1" customHeight="1" x14ac:dyDescent="0.35">
      <c r="B1335" s="22" t="e">
        <f>INDEX('Plant data'!D:D,MATCH($A1335,'Plant data'!$A:$A,0))</f>
        <v>#N/A</v>
      </c>
      <c r="C1335" s="22" t="e">
        <f>INDEX('Plant data'!E:E,MATCH($A1335,'Plant data'!$A:$A,0))</f>
        <v>#N/A</v>
      </c>
      <c r="D1335" s="22" t="e">
        <f>INDEX('Plant data'!F:F,MATCH($A1335,'Plant data'!$A:$A,0))</f>
        <v>#N/A</v>
      </c>
      <c r="S1335" s="14">
        <f t="shared" si="20"/>
        <v>40</v>
      </c>
    </row>
    <row r="1336" spans="2:19" ht="15.75" hidden="1" customHeight="1" x14ac:dyDescent="0.35">
      <c r="B1336" s="22" t="e">
        <f>INDEX('Plant data'!D:D,MATCH($A1336,'Plant data'!$A:$A,0))</f>
        <v>#N/A</v>
      </c>
      <c r="C1336" s="22" t="e">
        <f>INDEX('Plant data'!E:E,MATCH($A1336,'Plant data'!$A:$A,0))</f>
        <v>#N/A</v>
      </c>
      <c r="D1336" s="22" t="e">
        <f>INDEX('Plant data'!F:F,MATCH($A1336,'Plant data'!$A:$A,0))</f>
        <v>#N/A</v>
      </c>
      <c r="S1336" s="14">
        <f t="shared" si="20"/>
        <v>40</v>
      </c>
    </row>
    <row r="1337" spans="2:19" ht="15.75" hidden="1" customHeight="1" x14ac:dyDescent="0.35">
      <c r="B1337" s="22" t="e">
        <f>INDEX('Plant data'!D:D,MATCH($A1337,'Plant data'!$A:$A,0))</f>
        <v>#N/A</v>
      </c>
      <c r="C1337" s="22" t="e">
        <f>INDEX('Plant data'!E:E,MATCH($A1337,'Plant data'!$A:$A,0))</f>
        <v>#N/A</v>
      </c>
      <c r="D1337" s="22" t="e">
        <f>INDEX('Plant data'!F:F,MATCH($A1337,'Plant data'!$A:$A,0))</f>
        <v>#N/A</v>
      </c>
      <c r="S1337" s="14">
        <f t="shared" si="20"/>
        <v>40</v>
      </c>
    </row>
    <row r="1338" spans="2:19" ht="15.75" hidden="1" customHeight="1" x14ac:dyDescent="0.35">
      <c r="B1338" s="22" t="e">
        <f>INDEX('Plant data'!D:D,MATCH($A1338,'Plant data'!$A:$A,0))</f>
        <v>#N/A</v>
      </c>
      <c r="C1338" s="22" t="e">
        <f>INDEX('Plant data'!E:E,MATCH($A1338,'Plant data'!$A:$A,0))</f>
        <v>#N/A</v>
      </c>
      <c r="D1338" s="22" t="e">
        <f>INDEX('Plant data'!F:F,MATCH($A1338,'Plant data'!$A:$A,0))</f>
        <v>#N/A</v>
      </c>
      <c r="S1338" s="14">
        <f t="shared" si="20"/>
        <v>40</v>
      </c>
    </row>
    <row r="1339" spans="2:19" ht="15.75" hidden="1" customHeight="1" x14ac:dyDescent="0.35">
      <c r="B1339" s="22" t="e">
        <f>INDEX('Plant data'!D:D,MATCH($A1339,'Plant data'!$A:$A,0))</f>
        <v>#N/A</v>
      </c>
      <c r="C1339" s="22" t="e">
        <f>INDEX('Plant data'!E:E,MATCH($A1339,'Plant data'!$A:$A,0))</f>
        <v>#N/A</v>
      </c>
      <c r="D1339" s="22" t="e">
        <f>INDEX('Plant data'!F:F,MATCH($A1339,'Plant data'!$A:$A,0))</f>
        <v>#N/A</v>
      </c>
      <c r="S1339" s="14">
        <f t="shared" si="20"/>
        <v>40</v>
      </c>
    </row>
    <row r="1340" spans="2:19" ht="15.75" hidden="1" customHeight="1" x14ac:dyDescent="0.35">
      <c r="B1340" s="22" t="e">
        <f>INDEX('Plant data'!D:D,MATCH($A1340,'Plant data'!$A:$A,0))</f>
        <v>#N/A</v>
      </c>
      <c r="C1340" s="22" t="e">
        <f>INDEX('Plant data'!E:E,MATCH($A1340,'Plant data'!$A:$A,0))</f>
        <v>#N/A</v>
      </c>
      <c r="D1340" s="22" t="e">
        <f>INDEX('Plant data'!F:F,MATCH($A1340,'Plant data'!$A:$A,0))</f>
        <v>#N/A</v>
      </c>
      <c r="S1340" s="14">
        <f t="shared" si="20"/>
        <v>40</v>
      </c>
    </row>
    <row r="1341" spans="2:19" ht="15.75" hidden="1" customHeight="1" x14ac:dyDescent="0.35">
      <c r="B1341" s="22" t="e">
        <f>INDEX('Plant data'!D:D,MATCH($A1341,'Plant data'!$A:$A,0))</f>
        <v>#N/A</v>
      </c>
      <c r="C1341" s="22" t="e">
        <f>INDEX('Plant data'!E:E,MATCH($A1341,'Plant data'!$A:$A,0))</f>
        <v>#N/A</v>
      </c>
      <c r="D1341" s="22" t="e">
        <f>INDEX('Plant data'!F:F,MATCH($A1341,'Plant data'!$A:$A,0))</f>
        <v>#N/A</v>
      </c>
      <c r="S1341" s="14">
        <f t="shared" si="20"/>
        <v>40</v>
      </c>
    </row>
    <row r="1342" spans="2:19" ht="15.75" hidden="1" customHeight="1" x14ac:dyDescent="0.35">
      <c r="B1342" s="22" t="e">
        <f>INDEX('Plant data'!D:D,MATCH($A1342,'Plant data'!$A:$A,0))</f>
        <v>#N/A</v>
      </c>
      <c r="C1342" s="22" t="e">
        <f>INDEX('Plant data'!E:E,MATCH($A1342,'Plant data'!$A:$A,0))</f>
        <v>#N/A</v>
      </c>
      <c r="D1342" s="22" t="e">
        <f>INDEX('Plant data'!F:F,MATCH($A1342,'Plant data'!$A:$A,0))</f>
        <v>#N/A</v>
      </c>
      <c r="S1342" s="14">
        <f t="shared" si="20"/>
        <v>40</v>
      </c>
    </row>
    <row r="1343" spans="2:19" ht="15.75" hidden="1" customHeight="1" x14ac:dyDescent="0.35">
      <c r="B1343" s="22" t="e">
        <f>INDEX('Plant data'!D:D,MATCH($A1343,'Plant data'!$A:$A,0))</f>
        <v>#N/A</v>
      </c>
      <c r="C1343" s="22" t="e">
        <f>INDEX('Plant data'!E:E,MATCH($A1343,'Plant data'!$A:$A,0))</f>
        <v>#N/A</v>
      </c>
      <c r="D1343" s="22" t="e">
        <f>INDEX('Plant data'!F:F,MATCH($A1343,'Plant data'!$A:$A,0))</f>
        <v>#N/A</v>
      </c>
      <c r="S1343" s="14">
        <f t="shared" si="20"/>
        <v>40</v>
      </c>
    </row>
    <row r="1344" spans="2:19" ht="15.75" hidden="1" customHeight="1" x14ac:dyDescent="0.35">
      <c r="B1344" s="22" t="e">
        <f>INDEX('Plant data'!D:D,MATCH($A1344,'Plant data'!$A:$A,0))</f>
        <v>#N/A</v>
      </c>
      <c r="C1344" s="22" t="e">
        <f>INDEX('Plant data'!E:E,MATCH($A1344,'Plant data'!$A:$A,0))</f>
        <v>#N/A</v>
      </c>
      <c r="D1344" s="22" t="e">
        <f>INDEX('Plant data'!F:F,MATCH($A1344,'Plant data'!$A:$A,0))</f>
        <v>#N/A</v>
      </c>
      <c r="S1344" s="14">
        <f t="shared" si="20"/>
        <v>40</v>
      </c>
    </row>
    <row r="1345" spans="2:19" ht="15.75" hidden="1" customHeight="1" x14ac:dyDescent="0.35">
      <c r="B1345" s="22" t="e">
        <f>INDEX('Plant data'!D:D,MATCH($A1345,'Plant data'!$A:$A,0))</f>
        <v>#N/A</v>
      </c>
      <c r="C1345" s="22" t="e">
        <f>INDEX('Plant data'!E:E,MATCH($A1345,'Plant data'!$A:$A,0))</f>
        <v>#N/A</v>
      </c>
      <c r="D1345" s="22" t="e">
        <f>INDEX('Plant data'!F:F,MATCH($A1345,'Plant data'!$A:$A,0))</f>
        <v>#N/A</v>
      </c>
      <c r="S1345" s="14">
        <f t="shared" si="20"/>
        <v>40</v>
      </c>
    </row>
    <row r="1346" spans="2:19" ht="15.75" hidden="1" customHeight="1" x14ac:dyDescent="0.35">
      <c r="B1346" s="22" t="e">
        <f>INDEX('Plant data'!D:D,MATCH($A1346,'Plant data'!$A:$A,0))</f>
        <v>#N/A</v>
      </c>
      <c r="C1346" s="22" t="e">
        <f>INDEX('Plant data'!E:E,MATCH($A1346,'Plant data'!$A:$A,0))</f>
        <v>#N/A</v>
      </c>
      <c r="D1346" s="22" t="e">
        <f>INDEX('Plant data'!F:F,MATCH($A1346,'Plant data'!$A:$A,0))</f>
        <v>#N/A</v>
      </c>
      <c r="S1346" s="14">
        <f t="shared" si="20"/>
        <v>40</v>
      </c>
    </row>
    <row r="1347" spans="2:19" ht="15.75" hidden="1" customHeight="1" x14ac:dyDescent="0.35">
      <c r="B1347" s="22" t="e">
        <f>INDEX('Plant data'!D:D,MATCH($A1347,'Plant data'!$A:$A,0))</f>
        <v>#N/A</v>
      </c>
      <c r="C1347" s="22" t="e">
        <f>INDEX('Plant data'!E:E,MATCH($A1347,'Plant data'!$A:$A,0))</f>
        <v>#N/A</v>
      </c>
      <c r="D1347" s="22" t="e">
        <f>INDEX('Plant data'!F:F,MATCH($A1347,'Plant data'!$A:$A,0))</f>
        <v>#N/A</v>
      </c>
      <c r="S1347" s="14">
        <f t="shared" ref="S1347:S1410" si="21">IFERROR(K1347+40,"")</f>
        <v>40</v>
      </c>
    </row>
    <row r="1348" spans="2:19" ht="15.75" hidden="1" customHeight="1" x14ac:dyDescent="0.35">
      <c r="B1348" s="22" t="e">
        <f>INDEX('Plant data'!D:D,MATCH($A1348,'Plant data'!$A:$A,0))</f>
        <v>#N/A</v>
      </c>
      <c r="C1348" s="22" t="e">
        <f>INDEX('Plant data'!E:E,MATCH($A1348,'Plant data'!$A:$A,0))</f>
        <v>#N/A</v>
      </c>
      <c r="D1348" s="22" t="e">
        <f>INDEX('Plant data'!F:F,MATCH($A1348,'Plant data'!$A:$A,0))</f>
        <v>#N/A</v>
      </c>
      <c r="S1348" s="14">
        <f t="shared" si="21"/>
        <v>40</v>
      </c>
    </row>
    <row r="1349" spans="2:19" ht="15.75" hidden="1" customHeight="1" x14ac:dyDescent="0.35">
      <c r="B1349" s="22" t="e">
        <f>INDEX('Plant data'!D:D,MATCH($A1349,'Plant data'!$A:$A,0))</f>
        <v>#N/A</v>
      </c>
      <c r="C1349" s="22" t="e">
        <f>INDEX('Plant data'!E:E,MATCH($A1349,'Plant data'!$A:$A,0))</f>
        <v>#N/A</v>
      </c>
      <c r="D1349" s="22" t="e">
        <f>INDEX('Plant data'!F:F,MATCH($A1349,'Plant data'!$A:$A,0))</f>
        <v>#N/A</v>
      </c>
      <c r="S1349" s="14">
        <f t="shared" si="21"/>
        <v>40</v>
      </c>
    </row>
    <row r="1350" spans="2:19" ht="15.75" hidden="1" customHeight="1" x14ac:dyDescent="0.35">
      <c r="B1350" s="22" t="e">
        <f>INDEX('Plant data'!D:D,MATCH($A1350,'Plant data'!$A:$A,0))</f>
        <v>#N/A</v>
      </c>
      <c r="C1350" s="22" t="e">
        <f>INDEX('Plant data'!E:E,MATCH($A1350,'Plant data'!$A:$A,0))</f>
        <v>#N/A</v>
      </c>
      <c r="D1350" s="22" t="e">
        <f>INDEX('Plant data'!F:F,MATCH($A1350,'Plant data'!$A:$A,0))</f>
        <v>#N/A</v>
      </c>
      <c r="S1350" s="14">
        <f t="shared" si="21"/>
        <v>40</v>
      </c>
    </row>
    <row r="1351" spans="2:19" ht="15.75" hidden="1" customHeight="1" x14ac:dyDescent="0.35">
      <c r="B1351" s="22" t="e">
        <f>INDEX('Plant data'!D:D,MATCH($A1351,'Plant data'!$A:$A,0))</f>
        <v>#N/A</v>
      </c>
      <c r="C1351" s="22" t="e">
        <f>INDEX('Plant data'!E:E,MATCH($A1351,'Plant data'!$A:$A,0))</f>
        <v>#N/A</v>
      </c>
      <c r="D1351" s="22" t="e">
        <f>INDEX('Plant data'!F:F,MATCH($A1351,'Plant data'!$A:$A,0))</f>
        <v>#N/A</v>
      </c>
      <c r="S1351" s="14">
        <f t="shared" si="21"/>
        <v>40</v>
      </c>
    </row>
    <row r="1352" spans="2:19" ht="15.75" hidden="1" customHeight="1" x14ac:dyDescent="0.35">
      <c r="B1352" s="22" t="e">
        <f>INDEX('Plant data'!D:D,MATCH($A1352,'Plant data'!$A:$A,0))</f>
        <v>#N/A</v>
      </c>
      <c r="C1352" s="22" t="e">
        <f>INDEX('Plant data'!E:E,MATCH($A1352,'Plant data'!$A:$A,0))</f>
        <v>#N/A</v>
      </c>
      <c r="D1352" s="22" t="e">
        <f>INDEX('Plant data'!F:F,MATCH($A1352,'Plant data'!$A:$A,0))</f>
        <v>#N/A</v>
      </c>
      <c r="S1352" s="14">
        <f t="shared" si="21"/>
        <v>40</v>
      </c>
    </row>
    <row r="1353" spans="2:19" ht="15.75" hidden="1" customHeight="1" x14ac:dyDescent="0.35">
      <c r="B1353" s="22" t="e">
        <f>INDEX('Plant data'!D:D,MATCH($A1353,'Plant data'!$A:$A,0))</f>
        <v>#N/A</v>
      </c>
      <c r="C1353" s="22" t="e">
        <f>INDEX('Plant data'!E:E,MATCH($A1353,'Plant data'!$A:$A,0))</f>
        <v>#N/A</v>
      </c>
      <c r="D1353" s="22" t="e">
        <f>INDEX('Plant data'!F:F,MATCH($A1353,'Plant data'!$A:$A,0))</f>
        <v>#N/A</v>
      </c>
      <c r="S1353" s="14">
        <f t="shared" si="21"/>
        <v>40</v>
      </c>
    </row>
    <row r="1354" spans="2:19" ht="15.75" hidden="1" customHeight="1" x14ac:dyDescent="0.35">
      <c r="B1354" s="22" t="e">
        <f>INDEX('Plant data'!D:D,MATCH($A1354,'Plant data'!$A:$A,0))</f>
        <v>#N/A</v>
      </c>
      <c r="C1354" s="22" t="e">
        <f>INDEX('Plant data'!E:E,MATCH($A1354,'Plant data'!$A:$A,0))</f>
        <v>#N/A</v>
      </c>
      <c r="D1354" s="22" t="e">
        <f>INDEX('Plant data'!F:F,MATCH($A1354,'Plant data'!$A:$A,0))</f>
        <v>#N/A</v>
      </c>
      <c r="S1354" s="14">
        <f t="shared" si="21"/>
        <v>40</v>
      </c>
    </row>
    <row r="1355" spans="2:19" ht="15.75" hidden="1" customHeight="1" x14ac:dyDescent="0.35">
      <c r="B1355" s="22" t="e">
        <f>INDEX('Plant data'!D:D,MATCH($A1355,'Plant data'!$A:$A,0))</f>
        <v>#N/A</v>
      </c>
      <c r="C1355" s="22" t="e">
        <f>INDEX('Plant data'!E:E,MATCH($A1355,'Plant data'!$A:$A,0))</f>
        <v>#N/A</v>
      </c>
      <c r="D1355" s="22" t="e">
        <f>INDEX('Plant data'!F:F,MATCH($A1355,'Plant data'!$A:$A,0))</f>
        <v>#N/A</v>
      </c>
      <c r="S1355" s="14">
        <f t="shared" si="21"/>
        <v>40</v>
      </c>
    </row>
    <row r="1356" spans="2:19" ht="15.75" hidden="1" customHeight="1" x14ac:dyDescent="0.35">
      <c r="B1356" s="22" t="e">
        <f>INDEX('Plant data'!D:D,MATCH($A1356,'Plant data'!$A:$A,0))</f>
        <v>#N/A</v>
      </c>
      <c r="C1356" s="22" t="e">
        <f>INDEX('Plant data'!E:E,MATCH($A1356,'Plant data'!$A:$A,0))</f>
        <v>#N/A</v>
      </c>
      <c r="D1356" s="22" t="e">
        <f>INDEX('Plant data'!F:F,MATCH($A1356,'Plant data'!$A:$A,0))</f>
        <v>#N/A</v>
      </c>
      <c r="S1356" s="14">
        <f t="shared" si="21"/>
        <v>40</v>
      </c>
    </row>
    <row r="1357" spans="2:19" ht="15.75" hidden="1" customHeight="1" x14ac:dyDescent="0.35">
      <c r="B1357" s="22" t="e">
        <f>INDEX('Plant data'!D:D,MATCH($A1357,'Plant data'!$A:$A,0))</f>
        <v>#N/A</v>
      </c>
      <c r="C1357" s="22" t="e">
        <f>INDEX('Plant data'!E:E,MATCH($A1357,'Plant data'!$A:$A,0))</f>
        <v>#N/A</v>
      </c>
      <c r="D1357" s="22" t="e">
        <f>INDEX('Plant data'!F:F,MATCH($A1357,'Plant data'!$A:$A,0))</f>
        <v>#N/A</v>
      </c>
      <c r="S1357" s="14">
        <f t="shared" si="21"/>
        <v>40</v>
      </c>
    </row>
    <row r="1358" spans="2:19" ht="15.75" hidden="1" customHeight="1" x14ac:dyDescent="0.35">
      <c r="B1358" s="22" t="e">
        <f>INDEX('Plant data'!D:D,MATCH($A1358,'Plant data'!$A:$A,0))</f>
        <v>#N/A</v>
      </c>
      <c r="C1358" s="22" t="e">
        <f>INDEX('Plant data'!E:E,MATCH($A1358,'Plant data'!$A:$A,0))</f>
        <v>#N/A</v>
      </c>
      <c r="D1358" s="22" t="e">
        <f>INDEX('Plant data'!F:F,MATCH($A1358,'Plant data'!$A:$A,0))</f>
        <v>#N/A</v>
      </c>
      <c r="S1358" s="14">
        <f t="shared" si="21"/>
        <v>40</v>
      </c>
    </row>
    <row r="1359" spans="2:19" ht="15.75" hidden="1" customHeight="1" x14ac:dyDescent="0.35">
      <c r="B1359" s="22" t="e">
        <f>INDEX('Plant data'!D:D,MATCH($A1359,'Plant data'!$A:$A,0))</f>
        <v>#N/A</v>
      </c>
      <c r="C1359" s="22" t="e">
        <f>INDEX('Plant data'!E:E,MATCH($A1359,'Plant data'!$A:$A,0))</f>
        <v>#N/A</v>
      </c>
      <c r="D1359" s="22" t="e">
        <f>INDEX('Plant data'!F:F,MATCH($A1359,'Plant data'!$A:$A,0))</f>
        <v>#N/A</v>
      </c>
      <c r="S1359" s="14">
        <f t="shared" si="21"/>
        <v>40</v>
      </c>
    </row>
    <row r="1360" spans="2:19" ht="15.75" hidden="1" customHeight="1" x14ac:dyDescent="0.35">
      <c r="B1360" s="22" t="e">
        <f>INDEX('Plant data'!D:D,MATCH($A1360,'Plant data'!$A:$A,0))</f>
        <v>#N/A</v>
      </c>
      <c r="C1360" s="22" t="e">
        <f>INDEX('Plant data'!E:E,MATCH($A1360,'Plant data'!$A:$A,0))</f>
        <v>#N/A</v>
      </c>
      <c r="D1360" s="22" t="e">
        <f>INDEX('Plant data'!F:F,MATCH($A1360,'Plant data'!$A:$A,0))</f>
        <v>#N/A</v>
      </c>
      <c r="S1360" s="14">
        <f t="shared" si="21"/>
        <v>40</v>
      </c>
    </row>
    <row r="1361" spans="2:19" ht="15.75" hidden="1" customHeight="1" x14ac:dyDescent="0.35">
      <c r="B1361" s="22" t="e">
        <f>INDEX('Plant data'!D:D,MATCH($A1361,'Plant data'!$A:$A,0))</f>
        <v>#N/A</v>
      </c>
      <c r="C1361" s="22" t="e">
        <f>INDEX('Plant data'!E:E,MATCH($A1361,'Plant data'!$A:$A,0))</f>
        <v>#N/A</v>
      </c>
      <c r="D1361" s="22" t="e">
        <f>INDEX('Plant data'!F:F,MATCH($A1361,'Plant data'!$A:$A,0))</f>
        <v>#N/A</v>
      </c>
      <c r="S1361" s="14">
        <f t="shared" si="21"/>
        <v>40</v>
      </c>
    </row>
    <row r="1362" spans="2:19" ht="15.75" hidden="1" customHeight="1" x14ac:dyDescent="0.35">
      <c r="B1362" s="22" t="e">
        <f>INDEX('Plant data'!D:D,MATCH($A1362,'Plant data'!$A:$A,0))</f>
        <v>#N/A</v>
      </c>
      <c r="C1362" s="22" t="e">
        <f>INDEX('Plant data'!E:E,MATCH($A1362,'Plant data'!$A:$A,0))</f>
        <v>#N/A</v>
      </c>
      <c r="D1362" s="22" t="e">
        <f>INDEX('Plant data'!F:F,MATCH($A1362,'Plant data'!$A:$A,0))</f>
        <v>#N/A</v>
      </c>
      <c r="S1362" s="14">
        <f t="shared" si="21"/>
        <v>40</v>
      </c>
    </row>
    <row r="1363" spans="2:19" ht="15.75" hidden="1" customHeight="1" x14ac:dyDescent="0.35">
      <c r="B1363" s="22" t="e">
        <f>INDEX('Plant data'!D:D,MATCH($A1363,'Plant data'!$A:$A,0))</f>
        <v>#N/A</v>
      </c>
      <c r="C1363" s="22" t="e">
        <f>INDEX('Plant data'!E:E,MATCH($A1363,'Plant data'!$A:$A,0))</f>
        <v>#N/A</v>
      </c>
      <c r="D1363" s="22" t="e">
        <f>INDEX('Plant data'!F:F,MATCH($A1363,'Plant data'!$A:$A,0))</f>
        <v>#N/A</v>
      </c>
      <c r="S1363" s="14">
        <f t="shared" si="21"/>
        <v>40</v>
      </c>
    </row>
    <row r="1364" spans="2:19" ht="15.75" hidden="1" customHeight="1" x14ac:dyDescent="0.35">
      <c r="B1364" s="22" t="e">
        <f>INDEX('Plant data'!D:D,MATCH($A1364,'Plant data'!$A:$A,0))</f>
        <v>#N/A</v>
      </c>
      <c r="C1364" s="22" t="e">
        <f>INDEX('Plant data'!E:E,MATCH($A1364,'Plant data'!$A:$A,0))</f>
        <v>#N/A</v>
      </c>
      <c r="D1364" s="22" t="e">
        <f>INDEX('Plant data'!F:F,MATCH($A1364,'Plant data'!$A:$A,0))</f>
        <v>#N/A</v>
      </c>
      <c r="S1364" s="14">
        <f t="shared" si="21"/>
        <v>40</v>
      </c>
    </row>
    <row r="1365" spans="2:19" ht="15.75" hidden="1" customHeight="1" x14ac:dyDescent="0.35">
      <c r="B1365" s="22" t="e">
        <f>INDEX('Plant data'!D:D,MATCH($A1365,'Plant data'!$A:$A,0))</f>
        <v>#N/A</v>
      </c>
      <c r="C1365" s="22" t="e">
        <f>INDEX('Plant data'!E:E,MATCH($A1365,'Plant data'!$A:$A,0))</f>
        <v>#N/A</v>
      </c>
      <c r="D1365" s="22" t="e">
        <f>INDEX('Plant data'!F:F,MATCH($A1365,'Plant data'!$A:$A,0))</f>
        <v>#N/A</v>
      </c>
      <c r="S1365" s="14">
        <f t="shared" si="21"/>
        <v>40</v>
      </c>
    </row>
    <row r="1366" spans="2:19" ht="15.75" hidden="1" customHeight="1" x14ac:dyDescent="0.35">
      <c r="B1366" s="22" t="e">
        <f>INDEX('Plant data'!D:D,MATCH($A1366,'Plant data'!$A:$A,0))</f>
        <v>#N/A</v>
      </c>
      <c r="C1366" s="22" t="e">
        <f>INDEX('Plant data'!E:E,MATCH($A1366,'Plant data'!$A:$A,0))</f>
        <v>#N/A</v>
      </c>
      <c r="D1366" s="22" t="e">
        <f>INDEX('Plant data'!F:F,MATCH($A1366,'Plant data'!$A:$A,0))</f>
        <v>#N/A</v>
      </c>
      <c r="S1366" s="14">
        <f t="shared" si="21"/>
        <v>40</v>
      </c>
    </row>
    <row r="1367" spans="2:19" ht="15.75" hidden="1" customHeight="1" x14ac:dyDescent="0.35">
      <c r="B1367" s="22" t="e">
        <f>INDEX('Plant data'!D:D,MATCH($A1367,'Plant data'!$A:$A,0))</f>
        <v>#N/A</v>
      </c>
      <c r="C1367" s="22" t="e">
        <f>INDEX('Plant data'!E:E,MATCH($A1367,'Plant data'!$A:$A,0))</f>
        <v>#N/A</v>
      </c>
      <c r="D1367" s="22" t="e">
        <f>INDEX('Plant data'!F:F,MATCH($A1367,'Plant data'!$A:$A,0))</f>
        <v>#N/A</v>
      </c>
      <c r="S1367" s="14">
        <f t="shared" si="21"/>
        <v>40</v>
      </c>
    </row>
    <row r="1368" spans="2:19" ht="15.75" hidden="1" customHeight="1" x14ac:dyDescent="0.35">
      <c r="B1368" s="22" t="e">
        <f>INDEX('Plant data'!D:D,MATCH($A1368,'Plant data'!$A:$A,0))</f>
        <v>#N/A</v>
      </c>
      <c r="C1368" s="22" t="e">
        <f>INDEX('Plant data'!E:E,MATCH($A1368,'Plant data'!$A:$A,0))</f>
        <v>#N/A</v>
      </c>
      <c r="D1368" s="22" t="e">
        <f>INDEX('Plant data'!F:F,MATCH($A1368,'Plant data'!$A:$A,0))</f>
        <v>#N/A</v>
      </c>
      <c r="S1368" s="14">
        <f t="shared" si="21"/>
        <v>40</v>
      </c>
    </row>
    <row r="1369" spans="2:19" ht="15.75" hidden="1" customHeight="1" x14ac:dyDescent="0.35">
      <c r="B1369" s="22" t="e">
        <f>INDEX('Plant data'!D:D,MATCH($A1369,'Plant data'!$A:$A,0))</f>
        <v>#N/A</v>
      </c>
      <c r="C1369" s="22" t="e">
        <f>INDEX('Plant data'!E:E,MATCH($A1369,'Plant data'!$A:$A,0))</f>
        <v>#N/A</v>
      </c>
      <c r="D1369" s="22" t="e">
        <f>INDEX('Plant data'!F:F,MATCH($A1369,'Plant data'!$A:$A,0))</f>
        <v>#N/A</v>
      </c>
      <c r="S1369" s="14">
        <f t="shared" si="21"/>
        <v>40</v>
      </c>
    </row>
    <row r="1370" spans="2:19" ht="15.75" hidden="1" customHeight="1" x14ac:dyDescent="0.35">
      <c r="B1370" s="22" t="e">
        <f>INDEX('Plant data'!D:D,MATCH($A1370,'Plant data'!$A:$A,0))</f>
        <v>#N/A</v>
      </c>
      <c r="C1370" s="22" t="e">
        <f>INDEX('Plant data'!E:E,MATCH($A1370,'Plant data'!$A:$A,0))</f>
        <v>#N/A</v>
      </c>
      <c r="D1370" s="22" t="e">
        <f>INDEX('Plant data'!F:F,MATCH($A1370,'Plant data'!$A:$A,0))</f>
        <v>#N/A</v>
      </c>
      <c r="S1370" s="14">
        <f t="shared" si="21"/>
        <v>40</v>
      </c>
    </row>
    <row r="1371" spans="2:19" ht="15.75" hidden="1" customHeight="1" x14ac:dyDescent="0.35">
      <c r="B1371" s="22" t="e">
        <f>INDEX('Plant data'!D:D,MATCH($A1371,'Plant data'!$A:$A,0))</f>
        <v>#N/A</v>
      </c>
      <c r="C1371" s="22" t="e">
        <f>INDEX('Plant data'!E:E,MATCH($A1371,'Plant data'!$A:$A,0))</f>
        <v>#N/A</v>
      </c>
      <c r="D1371" s="22" t="e">
        <f>INDEX('Plant data'!F:F,MATCH($A1371,'Plant data'!$A:$A,0))</f>
        <v>#N/A</v>
      </c>
      <c r="S1371" s="14">
        <f t="shared" si="21"/>
        <v>40</v>
      </c>
    </row>
    <row r="1372" spans="2:19" ht="15.75" hidden="1" customHeight="1" x14ac:dyDescent="0.35">
      <c r="B1372" s="22" t="e">
        <f>INDEX('Plant data'!D:D,MATCH($A1372,'Plant data'!$A:$A,0))</f>
        <v>#N/A</v>
      </c>
      <c r="C1372" s="22" t="e">
        <f>INDEX('Plant data'!E:E,MATCH($A1372,'Plant data'!$A:$A,0))</f>
        <v>#N/A</v>
      </c>
      <c r="D1372" s="22" t="e">
        <f>INDEX('Plant data'!F:F,MATCH($A1372,'Plant data'!$A:$A,0))</f>
        <v>#N/A</v>
      </c>
      <c r="S1372" s="14">
        <f t="shared" si="21"/>
        <v>40</v>
      </c>
    </row>
    <row r="1373" spans="2:19" ht="15.75" hidden="1" customHeight="1" x14ac:dyDescent="0.35">
      <c r="B1373" s="22" t="e">
        <f>INDEX('Plant data'!D:D,MATCH($A1373,'Plant data'!$A:$A,0))</f>
        <v>#N/A</v>
      </c>
      <c r="C1373" s="22" t="e">
        <f>INDEX('Plant data'!E:E,MATCH($A1373,'Plant data'!$A:$A,0))</f>
        <v>#N/A</v>
      </c>
      <c r="D1373" s="22" t="e">
        <f>INDEX('Plant data'!F:F,MATCH($A1373,'Plant data'!$A:$A,0))</f>
        <v>#N/A</v>
      </c>
      <c r="S1373" s="14">
        <f t="shared" si="21"/>
        <v>40</v>
      </c>
    </row>
    <row r="1374" spans="2:19" ht="15.75" hidden="1" customHeight="1" x14ac:dyDescent="0.35">
      <c r="B1374" s="22" t="e">
        <f>INDEX('Plant data'!D:D,MATCH($A1374,'Plant data'!$A:$A,0))</f>
        <v>#N/A</v>
      </c>
      <c r="C1374" s="22" t="e">
        <f>INDEX('Plant data'!E:E,MATCH($A1374,'Plant data'!$A:$A,0))</f>
        <v>#N/A</v>
      </c>
      <c r="D1374" s="22" t="e">
        <f>INDEX('Plant data'!F:F,MATCH($A1374,'Plant data'!$A:$A,0))</f>
        <v>#N/A</v>
      </c>
      <c r="S1374" s="14">
        <f t="shared" si="21"/>
        <v>40</v>
      </c>
    </row>
    <row r="1375" spans="2:19" ht="15.75" hidden="1" customHeight="1" x14ac:dyDescent="0.35">
      <c r="B1375" s="22" t="e">
        <f>INDEX('Plant data'!D:D,MATCH($A1375,'Plant data'!$A:$A,0))</f>
        <v>#N/A</v>
      </c>
      <c r="C1375" s="22" t="e">
        <f>INDEX('Plant data'!E:E,MATCH($A1375,'Plant data'!$A:$A,0))</f>
        <v>#N/A</v>
      </c>
      <c r="D1375" s="22" t="e">
        <f>INDEX('Plant data'!F:F,MATCH($A1375,'Plant data'!$A:$A,0))</f>
        <v>#N/A</v>
      </c>
      <c r="S1375" s="14">
        <f t="shared" si="21"/>
        <v>40</v>
      </c>
    </row>
    <row r="1376" spans="2:19" ht="15.75" hidden="1" customHeight="1" x14ac:dyDescent="0.35">
      <c r="B1376" s="22" t="e">
        <f>INDEX('Plant data'!D:D,MATCH($A1376,'Plant data'!$A:$A,0))</f>
        <v>#N/A</v>
      </c>
      <c r="C1376" s="22" t="e">
        <f>INDEX('Plant data'!E:E,MATCH($A1376,'Plant data'!$A:$A,0))</f>
        <v>#N/A</v>
      </c>
      <c r="D1376" s="22" t="e">
        <f>INDEX('Plant data'!F:F,MATCH($A1376,'Plant data'!$A:$A,0))</f>
        <v>#N/A</v>
      </c>
      <c r="S1376" s="14">
        <f t="shared" si="21"/>
        <v>40</v>
      </c>
    </row>
    <row r="1377" spans="2:19" ht="15.75" hidden="1" customHeight="1" x14ac:dyDescent="0.35">
      <c r="B1377" s="22" t="e">
        <f>INDEX('Plant data'!D:D,MATCH($A1377,'Plant data'!$A:$A,0))</f>
        <v>#N/A</v>
      </c>
      <c r="C1377" s="22" t="e">
        <f>INDEX('Plant data'!E:E,MATCH($A1377,'Plant data'!$A:$A,0))</f>
        <v>#N/A</v>
      </c>
      <c r="D1377" s="22" t="e">
        <f>INDEX('Plant data'!F:F,MATCH($A1377,'Plant data'!$A:$A,0))</f>
        <v>#N/A</v>
      </c>
      <c r="S1377" s="14">
        <f t="shared" si="21"/>
        <v>40</v>
      </c>
    </row>
    <row r="1378" spans="2:19" ht="15.75" hidden="1" customHeight="1" x14ac:dyDescent="0.35">
      <c r="B1378" s="22" t="e">
        <f>INDEX('Plant data'!D:D,MATCH($A1378,'Plant data'!$A:$A,0))</f>
        <v>#N/A</v>
      </c>
      <c r="C1378" s="22" t="e">
        <f>INDEX('Plant data'!E:E,MATCH($A1378,'Plant data'!$A:$A,0))</f>
        <v>#N/A</v>
      </c>
      <c r="D1378" s="22" t="e">
        <f>INDEX('Plant data'!F:F,MATCH($A1378,'Plant data'!$A:$A,0))</f>
        <v>#N/A</v>
      </c>
      <c r="S1378" s="14">
        <f t="shared" si="21"/>
        <v>40</v>
      </c>
    </row>
    <row r="1379" spans="2:19" ht="15.75" hidden="1" customHeight="1" x14ac:dyDescent="0.35">
      <c r="B1379" s="22" t="e">
        <f>INDEX('Plant data'!D:D,MATCH($A1379,'Plant data'!$A:$A,0))</f>
        <v>#N/A</v>
      </c>
      <c r="C1379" s="22" t="e">
        <f>INDEX('Plant data'!E:E,MATCH($A1379,'Plant data'!$A:$A,0))</f>
        <v>#N/A</v>
      </c>
      <c r="D1379" s="22" t="e">
        <f>INDEX('Plant data'!F:F,MATCH($A1379,'Plant data'!$A:$A,0))</f>
        <v>#N/A</v>
      </c>
      <c r="S1379" s="14">
        <f t="shared" si="21"/>
        <v>40</v>
      </c>
    </row>
    <row r="1380" spans="2:19" ht="15.75" hidden="1" customHeight="1" x14ac:dyDescent="0.35">
      <c r="B1380" s="22" t="e">
        <f>INDEX('Plant data'!D:D,MATCH($A1380,'Plant data'!$A:$A,0))</f>
        <v>#N/A</v>
      </c>
      <c r="C1380" s="22" t="e">
        <f>INDEX('Plant data'!E:E,MATCH($A1380,'Plant data'!$A:$A,0))</f>
        <v>#N/A</v>
      </c>
      <c r="D1380" s="22" t="e">
        <f>INDEX('Plant data'!F:F,MATCH($A1380,'Plant data'!$A:$A,0))</f>
        <v>#N/A</v>
      </c>
      <c r="S1380" s="14">
        <f t="shared" si="21"/>
        <v>40</v>
      </c>
    </row>
    <row r="1381" spans="2:19" ht="15.75" hidden="1" customHeight="1" x14ac:dyDescent="0.35">
      <c r="B1381" s="22" t="e">
        <f>INDEX('Plant data'!D:D,MATCH($A1381,'Plant data'!$A:$A,0))</f>
        <v>#N/A</v>
      </c>
      <c r="C1381" s="22" t="e">
        <f>INDEX('Plant data'!E:E,MATCH($A1381,'Plant data'!$A:$A,0))</f>
        <v>#N/A</v>
      </c>
      <c r="D1381" s="22" t="e">
        <f>INDEX('Plant data'!F:F,MATCH($A1381,'Plant data'!$A:$A,0))</f>
        <v>#N/A</v>
      </c>
      <c r="S1381" s="14">
        <f t="shared" si="21"/>
        <v>40</v>
      </c>
    </row>
    <row r="1382" spans="2:19" ht="15.75" hidden="1" customHeight="1" x14ac:dyDescent="0.35">
      <c r="B1382" s="22" t="e">
        <f>INDEX('Plant data'!D:D,MATCH($A1382,'Plant data'!$A:$A,0))</f>
        <v>#N/A</v>
      </c>
      <c r="C1382" s="22" t="e">
        <f>INDEX('Plant data'!E:E,MATCH($A1382,'Plant data'!$A:$A,0))</f>
        <v>#N/A</v>
      </c>
      <c r="D1382" s="22" t="e">
        <f>INDEX('Plant data'!F:F,MATCH($A1382,'Plant data'!$A:$A,0))</f>
        <v>#N/A</v>
      </c>
      <c r="S1382" s="14">
        <f t="shared" si="21"/>
        <v>40</v>
      </c>
    </row>
    <row r="1383" spans="2:19" ht="15.75" hidden="1" customHeight="1" x14ac:dyDescent="0.35">
      <c r="B1383" s="22" t="e">
        <f>INDEX('Plant data'!D:D,MATCH($A1383,'Plant data'!$A:$A,0))</f>
        <v>#N/A</v>
      </c>
      <c r="C1383" s="22" t="e">
        <f>INDEX('Plant data'!E:E,MATCH($A1383,'Plant data'!$A:$A,0))</f>
        <v>#N/A</v>
      </c>
      <c r="D1383" s="22" t="e">
        <f>INDEX('Plant data'!F:F,MATCH($A1383,'Plant data'!$A:$A,0))</f>
        <v>#N/A</v>
      </c>
      <c r="S1383" s="14">
        <f t="shared" si="21"/>
        <v>40</v>
      </c>
    </row>
    <row r="1384" spans="2:19" ht="15.75" hidden="1" customHeight="1" x14ac:dyDescent="0.35">
      <c r="B1384" s="22" t="e">
        <f>INDEX('Plant data'!D:D,MATCH($A1384,'Plant data'!$A:$A,0))</f>
        <v>#N/A</v>
      </c>
      <c r="C1384" s="22" t="e">
        <f>INDEX('Plant data'!E:E,MATCH($A1384,'Plant data'!$A:$A,0))</f>
        <v>#N/A</v>
      </c>
      <c r="D1384" s="22" t="e">
        <f>INDEX('Plant data'!F:F,MATCH($A1384,'Plant data'!$A:$A,0))</f>
        <v>#N/A</v>
      </c>
      <c r="S1384" s="14">
        <f t="shared" si="21"/>
        <v>40</v>
      </c>
    </row>
    <row r="1385" spans="2:19" ht="15.75" hidden="1" customHeight="1" x14ac:dyDescent="0.35">
      <c r="B1385" s="22" t="e">
        <f>INDEX('Plant data'!D:D,MATCH($A1385,'Plant data'!$A:$A,0))</f>
        <v>#N/A</v>
      </c>
      <c r="C1385" s="22" t="e">
        <f>INDEX('Plant data'!E:E,MATCH($A1385,'Plant data'!$A:$A,0))</f>
        <v>#N/A</v>
      </c>
      <c r="D1385" s="22" t="e">
        <f>INDEX('Plant data'!F:F,MATCH($A1385,'Plant data'!$A:$A,0))</f>
        <v>#N/A</v>
      </c>
      <c r="S1385" s="14">
        <f t="shared" si="21"/>
        <v>40</v>
      </c>
    </row>
    <row r="1386" spans="2:19" ht="15.75" hidden="1" customHeight="1" x14ac:dyDescent="0.35">
      <c r="B1386" s="22" t="e">
        <f>INDEX('Plant data'!D:D,MATCH($A1386,'Plant data'!$A:$A,0))</f>
        <v>#N/A</v>
      </c>
      <c r="C1386" s="22" t="e">
        <f>INDEX('Plant data'!E:E,MATCH($A1386,'Plant data'!$A:$A,0))</f>
        <v>#N/A</v>
      </c>
      <c r="D1386" s="22" t="e">
        <f>INDEX('Plant data'!F:F,MATCH($A1386,'Plant data'!$A:$A,0))</f>
        <v>#N/A</v>
      </c>
      <c r="S1386" s="14">
        <f t="shared" si="21"/>
        <v>40</v>
      </c>
    </row>
    <row r="1387" spans="2:19" ht="15.75" hidden="1" customHeight="1" x14ac:dyDescent="0.35">
      <c r="B1387" s="22" t="e">
        <f>INDEX('Plant data'!D:D,MATCH($A1387,'Plant data'!$A:$A,0))</f>
        <v>#N/A</v>
      </c>
      <c r="C1387" s="22" t="e">
        <f>INDEX('Plant data'!E:E,MATCH($A1387,'Plant data'!$A:$A,0))</f>
        <v>#N/A</v>
      </c>
      <c r="D1387" s="22" t="e">
        <f>INDEX('Plant data'!F:F,MATCH($A1387,'Plant data'!$A:$A,0))</f>
        <v>#N/A</v>
      </c>
      <c r="S1387" s="14">
        <f t="shared" si="21"/>
        <v>40</v>
      </c>
    </row>
    <row r="1388" spans="2:19" ht="15.75" hidden="1" customHeight="1" x14ac:dyDescent="0.35">
      <c r="B1388" s="22" t="e">
        <f>INDEX('Plant data'!D:D,MATCH($A1388,'Plant data'!$A:$A,0))</f>
        <v>#N/A</v>
      </c>
      <c r="C1388" s="22" t="e">
        <f>INDEX('Plant data'!E:E,MATCH($A1388,'Plant data'!$A:$A,0))</f>
        <v>#N/A</v>
      </c>
      <c r="D1388" s="22" t="e">
        <f>INDEX('Plant data'!F:F,MATCH($A1388,'Plant data'!$A:$A,0))</f>
        <v>#N/A</v>
      </c>
      <c r="S1388" s="14">
        <f t="shared" si="21"/>
        <v>40</v>
      </c>
    </row>
    <row r="1389" spans="2:19" ht="15.75" hidden="1" customHeight="1" x14ac:dyDescent="0.35">
      <c r="B1389" s="22" t="e">
        <f>INDEX('Plant data'!D:D,MATCH($A1389,'Plant data'!$A:$A,0))</f>
        <v>#N/A</v>
      </c>
      <c r="C1389" s="22" t="e">
        <f>INDEX('Plant data'!E:E,MATCH($A1389,'Plant data'!$A:$A,0))</f>
        <v>#N/A</v>
      </c>
      <c r="D1389" s="22" t="e">
        <f>INDEX('Plant data'!F:F,MATCH($A1389,'Plant data'!$A:$A,0))</f>
        <v>#N/A</v>
      </c>
      <c r="S1389" s="14">
        <f t="shared" si="21"/>
        <v>40</v>
      </c>
    </row>
    <row r="1390" spans="2:19" ht="15.75" hidden="1" customHeight="1" x14ac:dyDescent="0.35">
      <c r="B1390" s="22" t="e">
        <f>INDEX('Plant data'!D:D,MATCH($A1390,'Plant data'!$A:$A,0))</f>
        <v>#N/A</v>
      </c>
      <c r="C1390" s="22" t="e">
        <f>INDEX('Plant data'!E:E,MATCH($A1390,'Plant data'!$A:$A,0))</f>
        <v>#N/A</v>
      </c>
      <c r="D1390" s="22" t="e">
        <f>INDEX('Plant data'!F:F,MATCH($A1390,'Plant data'!$A:$A,0))</f>
        <v>#N/A</v>
      </c>
      <c r="S1390" s="14">
        <f t="shared" si="21"/>
        <v>40</v>
      </c>
    </row>
    <row r="1391" spans="2:19" ht="15.75" hidden="1" customHeight="1" x14ac:dyDescent="0.35">
      <c r="B1391" s="22" t="e">
        <f>INDEX('Plant data'!D:D,MATCH($A1391,'Plant data'!$A:$A,0))</f>
        <v>#N/A</v>
      </c>
      <c r="C1391" s="22" t="e">
        <f>INDEX('Plant data'!E:E,MATCH($A1391,'Plant data'!$A:$A,0))</f>
        <v>#N/A</v>
      </c>
      <c r="D1391" s="22" t="e">
        <f>INDEX('Plant data'!F:F,MATCH($A1391,'Plant data'!$A:$A,0))</f>
        <v>#N/A</v>
      </c>
      <c r="S1391" s="14">
        <f t="shared" si="21"/>
        <v>40</v>
      </c>
    </row>
    <row r="1392" spans="2:19" ht="15.75" hidden="1" customHeight="1" x14ac:dyDescent="0.35">
      <c r="B1392" s="22" t="e">
        <f>INDEX('Plant data'!D:D,MATCH($A1392,'Plant data'!$A:$A,0))</f>
        <v>#N/A</v>
      </c>
      <c r="C1392" s="22" t="e">
        <f>INDEX('Plant data'!E:E,MATCH($A1392,'Plant data'!$A:$A,0))</f>
        <v>#N/A</v>
      </c>
      <c r="D1392" s="22" t="e">
        <f>INDEX('Plant data'!F:F,MATCH($A1392,'Plant data'!$A:$A,0))</f>
        <v>#N/A</v>
      </c>
      <c r="S1392" s="14">
        <f t="shared" si="21"/>
        <v>40</v>
      </c>
    </row>
    <row r="1393" spans="2:19" ht="15.75" hidden="1" customHeight="1" x14ac:dyDescent="0.35">
      <c r="B1393" s="22" t="e">
        <f>INDEX('Plant data'!D:D,MATCH($A1393,'Plant data'!$A:$A,0))</f>
        <v>#N/A</v>
      </c>
      <c r="C1393" s="22" t="e">
        <f>INDEX('Plant data'!E:E,MATCH($A1393,'Plant data'!$A:$A,0))</f>
        <v>#N/A</v>
      </c>
      <c r="D1393" s="22" t="e">
        <f>INDEX('Plant data'!F:F,MATCH($A1393,'Plant data'!$A:$A,0))</f>
        <v>#N/A</v>
      </c>
      <c r="S1393" s="14">
        <f t="shared" si="21"/>
        <v>40</v>
      </c>
    </row>
    <row r="1394" spans="2:19" ht="15.75" hidden="1" customHeight="1" x14ac:dyDescent="0.35">
      <c r="B1394" s="22" t="e">
        <f>INDEX('Plant data'!D:D,MATCH($A1394,'Plant data'!$A:$A,0))</f>
        <v>#N/A</v>
      </c>
      <c r="C1394" s="22" t="e">
        <f>INDEX('Plant data'!E:E,MATCH($A1394,'Plant data'!$A:$A,0))</f>
        <v>#N/A</v>
      </c>
      <c r="D1394" s="22" t="e">
        <f>INDEX('Plant data'!F:F,MATCH($A1394,'Plant data'!$A:$A,0))</f>
        <v>#N/A</v>
      </c>
      <c r="S1394" s="14">
        <f t="shared" si="21"/>
        <v>40</v>
      </c>
    </row>
    <row r="1395" spans="2:19" ht="15.75" hidden="1" customHeight="1" x14ac:dyDescent="0.35">
      <c r="B1395" s="22" t="e">
        <f>INDEX('Plant data'!D:D,MATCH($A1395,'Plant data'!$A:$A,0))</f>
        <v>#N/A</v>
      </c>
      <c r="C1395" s="22" t="e">
        <f>INDEX('Plant data'!E:E,MATCH($A1395,'Plant data'!$A:$A,0))</f>
        <v>#N/A</v>
      </c>
      <c r="D1395" s="22" t="e">
        <f>INDEX('Plant data'!F:F,MATCH($A1395,'Plant data'!$A:$A,0))</f>
        <v>#N/A</v>
      </c>
      <c r="S1395" s="14">
        <f t="shared" si="21"/>
        <v>40</v>
      </c>
    </row>
    <row r="1396" spans="2:19" ht="15.75" hidden="1" customHeight="1" x14ac:dyDescent="0.35">
      <c r="B1396" s="22" t="e">
        <f>INDEX('Plant data'!D:D,MATCH($A1396,'Plant data'!$A:$A,0))</f>
        <v>#N/A</v>
      </c>
      <c r="C1396" s="22" t="e">
        <f>INDEX('Plant data'!E:E,MATCH($A1396,'Plant data'!$A:$A,0))</f>
        <v>#N/A</v>
      </c>
      <c r="D1396" s="22" t="e">
        <f>INDEX('Plant data'!F:F,MATCH($A1396,'Plant data'!$A:$A,0))</f>
        <v>#N/A</v>
      </c>
      <c r="S1396" s="14">
        <f t="shared" si="21"/>
        <v>40</v>
      </c>
    </row>
    <row r="1397" spans="2:19" ht="15.75" hidden="1" customHeight="1" x14ac:dyDescent="0.35">
      <c r="B1397" s="22" t="e">
        <f>INDEX('Plant data'!D:D,MATCH($A1397,'Plant data'!$A:$A,0))</f>
        <v>#N/A</v>
      </c>
      <c r="C1397" s="22" t="e">
        <f>INDEX('Plant data'!E:E,MATCH($A1397,'Plant data'!$A:$A,0))</f>
        <v>#N/A</v>
      </c>
      <c r="D1397" s="22" t="e">
        <f>INDEX('Plant data'!F:F,MATCH($A1397,'Plant data'!$A:$A,0))</f>
        <v>#N/A</v>
      </c>
      <c r="S1397" s="14">
        <f t="shared" si="21"/>
        <v>40</v>
      </c>
    </row>
    <row r="1398" spans="2:19" ht="15.75" hidden="1" customHeight="1" x14ac:dyDescent="0.35">
      <c r="B1398" s="22" t="e">
        <f>INDEX('Plant data'!D:D,MATCH($A1398,'Plant data'!$A:$A,0))</f>
        <v>#N/A</v>
      </c>
      <c r="C1398" s="22" t="e">
        <f>INDEX('Plant data'!E:E,MATCH($A1398,'Plant data'!$A:$A,0))</f>
        <v>#N/A</v>
      </c>
      <c r="D1398" s="22" t="e">
        <f>INDEX('Plant data'!F:F,MATCH($A1398,'Plant data'!$A:$A,0))</f>
        <v>#N/A</v>
      </c>
      <c r="S1398" s="14">
        <f t="shared" si="21"/>
        <v>40</v>
      </c>
    </row>
    <row r="1399" spans="2:19" ht="15.75" hidden="1" customHeight="1" x14ac:dyDescent="0.35">
      <c r="B1399" s="22" t="e">
        <f>INDEX('Plant data'!D:D,MATCH($A1399,'Plant data'!$A:$A,0))</f>
        <v>#N/A</v>
      </c>
      <c r="C1399" s="22" t="e">
        <f>INDEX('Plant data'!E:E,MATCH($A1399,'Plant data'!$A:$A,0))</f>
        <v>#N/A</v>
      </c>
      <c r="D1399" s="22" t="e">
        <f>INDEX('Plant data'!F:F,MATCH($A1399,'Plant data'!$A:$A,0))</f>
        <v>#N/A</v>
      </c>
      <c r="S1399" s="14">
        <f t="shared" si="21"/>
        <v>40</v>
      </c>
    </row>
    <row r="1400" spans="2:19" ht="15.75" hidden="1" customHeight="1" x14ac:dyDescent="0.35">
      <c r="B1400" s="22" t="e">
        <f>INDEX('Plant data'!D:D,MATCH($A1400,'Plant data'!$A:$A,0))</f>
        <v>#N/A</v>
      </c>
      <c r="C1400" s="22" t="e">
        <f>INDEX('Plant data'!E:E,MATCH($A1400,'Plant data'!$A:$A,0))</f>
        <v>#N/A</v>
      </c>
      <c r="D1400" s="22" t="e">
        <f>INDEX('Plant data'!F:F,MATCH($A1400,'Plant data'!$A:$A,0))</f>
        <v>#N/A</v>
      </c>
      <c r="S1400" s="14">
        <f t="shared" si="21"/>
        <v>40</v>
      </c>
    </row>
    <row r="1401" spans="2:19" ht="15.75" hidden="1" customHeight="1" x14ac:dyDescent="0.35">
      <c r="B1401" s="22" t="e">
        <f>INDEX('Plant data'!D:D,MATCH($A1401,'Plant data'!$A:$A,0))</f>
        <v>#N/A</v>
      </c>
      <c r="C1401" s="22" t="e">
        <f>INDEX('Plant data'!E:E,MATCH($A1401,'Plant data'!$A:$A,0))</f>
        <v>#N/A</v>
      </c>
      <c r="D1401" s="22" t="e">
        <f>INDEX('Plant data'!F:F,MATCH($A1401,'Plant data'!$A:$A,0))</f>
        <v>#N/A</v>
      </c>
      <c r="S1401" s="14">
        <f t="shared" si="21"/>
        <v>40</v>
      </c>
    </row>
    <row r="1402" spans="2:19" ht="15.75" hidden="1" customHeight="1" x14ac:dyDescent="0.35">
      <c r="B1402" s="22" t="e">
        <f>INDEX('Plant data'!D:D,MATCH($A1402,'Plant data'!$A:$A,0))</f>
        <v>#N/A</v>
      </c>
      <c r="C1402" s="22" t="e">
        <f>INDEX('Plant data'!E:E,MATCH($A1402,'Plant data'!$A:$A,0))</f>
        <v>#N/A</v>
      </c>
      <c r="D1402" s="22" t="e">
        <f>INDEX('Plant data'!F:F,MATCH($A1402,'Plant data'!$A:$A,0))</f>
        <v>#N/A</v>
      </c>
      <c r="S1402" s="14">
        <f t="shared" si="21"/>
        <v>40</v>
      </c>
    </row>
    <row r="1403" spans="2:19" ht="15.75" hidden="1" customHeight="1" x14ac:dyDescent="0.35">
      <c r="B1403" s="22" t="e">
        <f>INDEX('Plant data'!D:D,MATCH($A1403,'Plant data'!$A:$A,0))</f>
        <v>#N/A</v>
      </c>
      <c r="C1403" s="22" t="e">
        <f>INDEX('Plant data'!E:E,MATCH($A1403,'Plant data'!$A:$A,0))</f>
        <v>#N/A</v>
      </c>
      <c r="D1403" s="22" t="e">
        <f>INDEX('Plant data'!F:F,MATCH($A1403,'Plant data'!$A:$A,0))</f>
        <v>#N/A</v>
      </c>
      <c r="S1403" s="14">
        <f t="shared" si="21"/>
        <v>40</v>
      </c>
    </row>
    <row r="1404" spans="2:19" ht="15.75" hidden="1" customHeight="1" x14ac:dyDescent="0.35">
      <c r="B1404" s="22" t="e">
        <f>INDEX('Plant data'!D:D,MATCH($A1404,'Plant data'!$A:$A,0))</f>
        <v>#N/A</v>
      </c>
      <c r="C1404" s="22" t="e">
        <f>INDEX('Plant data'!E:E,MATCH($A1404,'Plant data'!$A:$A,0))</f>
        <v>#N/A</v>
      </c>
      <c r="D1404" s="22" t="e">
        <f>INDEX('Plant data'!F:F,MATCH($A1404,'Plant data'!$A:$A,0))</f>
        <v>#N/A</v>
      </c>
      <c r="S1404" s="14">
        <f t="shared" si="21"/>
        <v>40</v>
      </c>
    </row>
    <row r="1405" spans="2:19" ht="15.75" hidden="1" customHeight="1" x14ac:dyDescent="0.35">
      <c r="B1405" s="22" t="e">
        <f>INDEX('Plant data'!D:D,MATCH($A1405,'Plant data'!$A:$A,0))</f>
        <v>#N/A</v>
      </c>
      <c r="C1405" s="22" t="e">
        <f>INDEX('Plant data'!E:E,MATCH($A1405,'Plant data'!$A:$A,0))</f>
        <v>#N/A</v>
      </c>
      <c r="D1405" s="22" t="e">
        <f>INDEX('Plant data'!F:F,MATCH($A1405,'Plant data'!$A:$A,0))</f>
        <v>#N/A</v>
      </c>
      <c r="S1405" s="14">
        <f t="shared" si="21"/>
        <v>40</v>
      </c>
    </row>
    <row r="1406" spans="2:19" ht="15.75" hidden="1" customHeight="1" x14ac:dyDescent="0.35">
      <c r="B1406" s="22" t="e">
        <f>INDEX('Plant data'!D:D,MATCH($A1406,'Plant data'!$A:$A,0))</f>
        <v>#N/A</v>
      </c>
      <c r="C1406" s="22" t="e">
        <f>INDEX('Plant data'!E:E,MATCH($A1406,'Plant data'!$A:$A,0))</f>
        <v>#N/A</v>
      </c>
      <c r="D1406" s="22" t="e">
        <f>INDEX('Plant data'!F:F,MATCH($A1406,'Plant data'!$A:$A,0))</f>
        <v>#N/A</v>
      </c>
      <c r="S1406" s="14">
        <f t="shared" si="21"/>
        <v>40</v>
      </c>
    </row>
    <row r="1407" spans="2:19" ht="15.75" hidden="1" customHeight="1" x14ac:dyDescent="0.35">
      <c r="B1407" s="22" t="e">
        <f>INDEX('Plant data'!D:D,MATCH($A1407,'Plant data'!$A:$A,0))</f>
        <v>#N/A</v>
      </c>
      <c r="C1407" s="22" t="e">
        <f>INDEX('Plant data'!E:E,MATCH($A1407,'Plant data'!$A:$A,0))</f>
        <v>#N/A</v>
      </c>
      <c r="D1407" s="22" t="e">
        <f>INDEX('Plant data'!F:F,MATCH($A1407,'Plant data'!$A:$A,0))</f>
        <v>#N/A</v>
      </c>
      <c r="S1407" s="14">
        <f t="shared" si="21"/>
        <v>40</v>
      </c>
    </row>
    <row r="1408" spans="2:19" ht="15.75" hidden="1" customHeight="1" x14ac:dyDescent="0.35">
      <c r="B1408" s="22" t="e">
        <f>INDEX('Plant data'!D:D,MATCH($A1408,'Plant data'!$A:$A,0))</f>
        <v>#N/A</v>
      </c>
      <c r="C1408" s="22" t="e">
        <f>INDEX('Plant data'!E:E,MATCH($A1408,'Plant data'!$A:$A,0))</f>
        <v>#N/A</v>
      </c>
      <c r="D1408" s="22" t="e">
        <f>INDEX('Plant data'!F:F,MATCH($A1408,'Plant data'!$A:$A,0))</f>
        <v>#N/A</v>
      </c>
      <c r="S1408" s="14">
        <f t="shared" si="21"/>
        <v>40</v>
      </c>
    </row>
    <row r="1409" spans="2:19" ht="15.75" hidden="1" customHeight="1" x14ac:dyDescent="0.35">
      <c r="B1409" s="22" t="e">
        <f>INDEX('Plant data'!D:D,MATCH($A1409,'Plant data'!$A:$A,0))</f>
        <v>#N/A</v>
      </c>
      <c r="C1409" s="22" t="e">
        <f>INDEX('Plant data'!E:E,MATCH($A1409,'Plant data'!$A:$A,0))</f>
        <v>#N/A</v>
      </c>
      <c r="D1409" s="22" t="e">
        <f>INDEX('Plant data'!F:F,MATCH($A1409,'Plant data'!$A:$A,0))</f>
        <v>#N/A</v>
      </c>
      <c r="S1409" s="14">
        <f t="shared" si="21"/>
        <v>40</v>
      </c>
    </row>
    <row r="1410" spans="2:19" ht="15.75" hidden="1" customHeight="1" x14ac:dyDescent="0.35">
      <c r="B1410" s="22" t="e">
        <f>INDEX('Plant data'!D:D,MATCH($A1410,'Plant data'!$A:$A,0))</f>
        <v>#N/A</v>
      </c>
      <c r="C1410" s="22" t="e">
        <f>INDEX('Plant data'!E:E,MATCH($A1410,'Plant data'!$A:$A,0))</f>
        <v>#N/A</v>
      </c>
      <c r="D1410" s="22" t="e">
        <f>INDEX('Plant data'!F:F,MATCH($A1410,'Plant data'!$A:$A,0))</f>
        <v>#N/A</v>
      </c>
      <c r="S1410" s="14">
        <f t="shared" si="21"/>
        <v>40</v>
      </c>
    </row>
    <row r="1411" spans="2:19" ht="15.75" hidden="1" customHeight="1" x14ac:dyDescent="0.35">
      <c r="B1411" s="22" t="e">
        <f>INDEX('Plant data'!D:D,MATCH($A1411,'Plant data'!$A:$A,0))</f>
        <v>#N/A</v>
      </c>
      <c r="C1411" s="22" t="e">
        <f>INDEX('Plant data'!E:E,MATCH($A1411,'Plant data'!$A:$A,0))</f>
        <v>#N/A</v>
      </c>
      <c r="D1411" s="22" t="e">
        <f>INDEX('Plant data'!F:F,MATCH($A1411,'Plant data'!$A:$A,0))</f>
        <v>#N/A</v>
      </c>
      <c r="S1411" s="14">
        <f t="shared" ref="S1411:S1474" si="22">IFERROR(K1411+40,"")</f>
        <v>40</v>
      </c>
    </row>
    <row r="1412" spans="2:19" ht="15.75" hidden="1" customHeight="1" x14ac:dyDescent="0.35">
      <c r="B1412" s="22" t="e">
        <f>INDEX('Plant data'!D:D,MATCH($A1412,'Plant data'!$A:$A,0))</f>
        <v>#N/A</v>
      </c>
      <c r="C1412" s="22" t="e">
        <f>INDEX('Plant data'!E:E,MATCH($A1412,'Plant data'!$A:$A,0))</f>
        <v>#N/A</v>
      </c>
      <c r="D1412" s="22" t="e">
        <f>INDEX('Plant data'!F:F,MATCH($A1412,'Plant data'!$A:$A,0))</f>
        <v>#N/A</v>
      </c>
      <c r="S1412" s="14">
        <f t="shared" si="22"/>
        <v>40</v>
      </c>
    </row>
    <row r="1413" spans="2:19" ht="15.75" hidden="1" customHeight="1" x14ac:dyDescent="0.35">
      <c r="B1413" s="22" t="e">
        <f>INDEX('Plant data'!D:D,MATCH($A1413,'Plant data'!$A:$A,0))</f>
        <v>#N/A</v>
      </c>
      <c r="C1413" s="22" t="e">
        <f>INDEX('Plant data'!E:E,MATCH($A1413,'Plant data'!$A:$A,0))</f>
        <v>#N/A</v>
      </c>
      <c r="D1413" s="22" t="e">
        <f>INDEX('Plant data'!F:F,MATCH($A1413,'Plant data'!$A:$A,0))</f>
        <v>#N/A</v>
      </c>
      <c r="S1413" s="14">
        <f t="shared" si="22"/>
        <v>40</v>
      </c>
    </row>
    <row r="1414" spans="2:19" ht="15.75" hidden="1" customHeight="1" x14ac:dyDescent="0.35">
      <c r="B1414" s="22" t="e">
        <f>INDEX('Plant data'!D:D,MATCH($A1414,'Plant data'!$A:$A,0))</f>
        <v>#N/A</v>
      </c>
      <c r="C1414" s="22" t="e">
        <f>INDEX('Plant data'!E:E,MATCH($A1414,'Plant data'!$A:$A,0))</f>
        <v>#N/A</v>
      </c>
      <c r="D1414" s="22" t="e">
        <f>INDEX('Plant data'!F:F,MATCH($A1414,'Plant data'!$A:$A,0))</f>
        <v>#N/A</v>
      </c>
      <c r="S1414" s="14">
        <f t="shared" si="22"/>
        <v>40</v>
      </c>
    </row>
    <row r="1415" spans="2:19" ht="15.75" hidden="1" customHeight="1" x14ac:dyDescent="0.35">
      <c r="B1415" s="22" t="e">
        <f>INDEX('Plant data'!D:D,MATCH($A1415,'Plant data'!$A:$A,0))</f>
        <v>#N/A</v>
      </c>
      <c r="C1415" s="22" t="e">
        <f>INDEX('Plant data'!E:E,MATCH($A1415,'Plant data'!$A:$A,0))</f>
        <v>#N/A</v>
      </c>
      <c r="D1415" s="22" t="e">
        <f>INDEX('Plant data'!F:F,MATCH($A1415,'Plant data'!$A:$A,0))</f>
        <v>#N/A</v>
      </c>
      <c r="S1415" s="14">
        <f t="shared" si="22"/>
        <v>40</v>
      </c>
    </row>
    <row r="1416" spans="2:19" ht="15.75" hidden="1" customHeight="1" x14ac:dyDescent="0.35">
      <c r="B1416" s="22" t="e">
        <f>INDEX('Plant data'!D:D,MATCH($A1416,'Plant data'!$A:$A,0))</f>
        <v>#N/A</v>
      </c>
      <c r="C1416" s="22" t="e">
        <f>INDEX('Plant data'!E:E,MATCH($A1416,'Plant data'!$A:$A,0))</f>
        <v>#N/A</v>
      </c>
      <c r="D1416" s="22" t="e">
        <f>INDEX('Plant data'!F:F,MATCH($A1416,'Plant data'!$A:$A,0))</f>
        <v>#N/A</v>
      </c>
      <c r="S1416" s="14">
        <f t="shared" si="22"/>
        <v>40</v>
      </c>
    </row>
    <row r="1417" spans="2:19" ht="15.75" hidden="1" customHeight="1" x14ac:dyDescent="0.35">
      <c r="B1417" s="22" t="e">
        <f>INDEX('Plant data'!D:D,MATCH($A1417,'Plant data'!$A:$A,0))</f>
        <v>#N/A</v>
      </c>
      <c r="C1417" s="22" t="e">
        <f>INDEX('Plant data'!E:E,MATCH($A1417,'Plant data'!$A:$A,0))</f>
        <v>#N/A</v>
      </c>
      <c r="D1417" s="22" t="e">
        <f>INDEX('Plant data'!F:F,MATCH($A1417,'Plant data'!$A:$A,0))</f>
        <v>#N/A</v>
      </c>
      <c r="S1417" s="14">
        <f t="shared" si="22"/>
        <v>40</v>
      </c>
    </row>
    <row r="1418" spans="2:19" ht="15.75" hidden="1" customHeight="1" x14ac:dyDescent="0.35">
      <c r="B1418" s="22" t="e">
        <f>INDEX('Plant data'!D:D,MATCH($A1418,'Plant data'!$A:$A,0))</f>
        <v>#N/A</v>
      </c>
      <c r="C1418" s="22" t="e">
        <f>INDEX('Plant data'!E:E,MATCH($A1418,'Plant data'!$A:$A,0))</f>
        <v>#N/A</v>
      </c>
      <c r="D1418" s="22" t="e">
        <f>INDEX('Plant data'!F:F,MATCH($A1418,'Plant data'!$A:$A,0))</f>
        <v>#N/A</v>
      </c>
      <c r="S1418" s="14">
        <f t="shared" si="22"/>
        <v>40</v>
      </c>
    </row>
    <row r="1419" spans="2:19" ht="15.75" hidden="1" customHeight="1" x14ac:dyDescent="0.35">
      <c r="B1419" s="22" t="e">
        <f>INDEX('Plant data'!D:D,MATCH($A1419,'Plant data'!$A:$A,0))</f>
        <v>#N/A</v>
      </c>
      <c r="C1419" s="22" t="e">
        <f>INDEX('Plant data'!E:E,MATCH($A1419,'Plant data'!$A:$A,0))</f>
        <v>#N/A</v>
      </c>
      <c r="D1419" s="22" t="e">
        <f>INDEX('Plant data'!F:F,MATCH($A1419,'Plant data'!$A:$A,0))</f>
        <v>#N/A</v>
      </c>
      <c r="S1419" s="14">
        <f t="shared" si="22"/>
        <v>40</v>
      </c>
    </row>
    <row r="1420" spans="2:19" ht="15.75" hidden="1" customHeight="1" x14ac:dyDescent="0.35">
      <c r="B1420" s="22" t="e">
        <f>INDEX('Plant data'!D:D,MATCH($A1420,'Plant data'!$A:$A,0))</f>
        <v>#N/A</v>
      </c>
      <c r="C1420" s="22" t="e">
        <f>INDEX('Plant data'!E:E,MATCH($A1420,'Plant data'!$A:$A,0))</f>
        <v>#N/A</v>
      </c>
      <c r="D1420" s="22" t="e">
        <f>INDEX('Plant data'!F:F,MATCH($A1420,'Plant data'!$A:$A,0))</f>
        <v>#N/A</v>
      </c>
      <c r="S1420" s="14">
        <f t="shared" si="22"/>
        <v>40</v>
      </c>
    </row>
    <row r="1421" spans="2:19" ht="15.75" hidden="1" customHeight="1" x14ac:dyDescent="0.35">
      <c r="B1421" s="22" t="e">
        <f>INDEX('Plant data'!D:D,MATCH($A1421,'Plant data'!$A:$A,0))</f>
        <v>#N/A</v>
      </c>
      <c r="C1421" s="22" t="e">
        <f>INDEX('Plant data'!E:E,MATCH($A1421,'Plant data'!$A:$A,0))</f>
        <v>#N/A</v>
      </c>
      <c r="D1421" s="22" t="e">
        <f>INDEX('Plant data'!F:F,MATCH($A1421,'Plant data'!$A:$A,0))</f>
        <v>#N/A</v>
      </c>
      <c r="S1421" s="14">
        <f t="shared" si="22"/>
        <v>40</v>
      </c>
    </row>
    <row r="1422" spans="2:19" ht="15.75" hidden="1" customHeight="1" x14ac:dyDescent="0.35">
      <c r="B1422" s="22" t="e">
        <f>INDEX('Plant data'!D:D,MATCH($A1422,'Plant data'!$A:$A,0))</f>
        <v>#N/A</v>
      </c>
      <c r="C1422" s="22" t="e">
        <f>INDEX('Plant data'!E:E,MATCH($A1422,'Plant data'!$A:$A,0))</f>
        <v>#N/A</v>
      </c>
      <c r="D1422" s="22" t="e">
        <f>INDEX('Plant data'!F:F,MATCH($A1422,'Plant data'!$A:$A,0))</f>
        <v>#N/A</v>
      </c>
      <c r="S1422" s="14">
        <f t="shared" si="22"/>
        <v>40</v>
      </c>
    </row>
    <row r="1423" spans="2:19" ht="15.75" hidden="1" customHeight="1" x14ac:dyDescent="0.35">
      <c r="B1423" s="22" t="e">
        <f>INDEX('Plant data'!D:D,MATCH($A1423,'Plant data'!$A:$A,0))</f>
        <v>#N/A</v>
      </c>
      <c r="C1423" s="22" t="e">
        <f>INDEX('Plant data'!E:E,MATCH($A1423,'Plant data'!$A:$A,0))</f>
        <v>#N/A</v>
      </c>
      <c r="D1423" s="22" t="e">
        <f>INDEX('Plant data'!F:F,MATCH($A1423,'Plant data'!$A:$A,0))</f>
        <v>#N/A</v>
      </c>
      <c r="S1423" s="14">
        <f t="shared" si="22"/>
        <v>40</v>
      </c>
    </row>
    <row r="1424" spans="2:19" ht="15.75" hidden="1" customHeight="1" x14ac:dyDescent="0.35">
      <c r="B1424" s="22" t="e">
        <f>INDEX('Plant data'!D:D,MATCH($A1424,'Plant data'!$A:$A,0))</f>
        <v>#N/A</v>
      </c>
      <c r="C1424" s="22" t="e">
        <f>INDEX('Plant data'!E:E,MATCH($A1424,'Plant data'!$A:$A,0))</f>
        <v>#N/A</v>
      </c>
      <c r="D1424" s="22" t="e">
        <f>INDEX('Plant data'!F:F,MATCH($A1424,'Plant data'!$A:$A,0))</f>
        <v>#N/A</v>
      </c>
      <c r="S1424" s="14">
        <f t="shared" si="22"/>
        <v>40</v>
      </c>
    </row>
    <row r="1425" spans="2:19" ht="15.75" hidden="1" customHeight="1" x14ac:dyDescent="0.35">
      <c r="B1425" s="22" t="e">
        <f>INDEX('Plant data'!D:D,MATCH($A1425,'Plant data'!$A:$A,0))</f>
        <v>#N/A</v>
      </c>
      <c r="C1425" s="22" t="e">
        <f>INDEX('Plant data'!E:E,MATCH($A1425,'Plant data'!$A:$A,0))</f>
        <v>#N/A</v>
      </c>
      <c r="D1425" s="22" t="e">
        <f>INDEX('Plant data'!F:F,MATCH($A1425,'Plant data'!$A:$A,0))</f>
        <v>#N/A</v>
      </c>
      <c r="S1425" s="14">
        <f t="shared" si="22"/>
        <v>40</v>
      </c>
    </row>
    <row r="1426" spans="2:19" ht="15.75" hidden="1" customHeight="1" x14ac:dyDescent="0.35">
      <c r="B1426" s="22" t="e">
        <f>INDEX('Plant data'!D:D,MATCH($A1426,'Plant data'!$A:$A,0))</f>
        <v>#N/A</v>
      </c>
      <c r="C1426" s="22" t="e">
        <f>INDEX('Plant data'!E:E,MATCH($A1426,'Plant data'!$A:$A,0))</f>
        <v>#N/A</v>
      </c>
      <c r="D1426" s="22" t="e">
        <f>INDEX('Plant data'!F:F,MATCH($A1426,'Plant data'!$A:$A,0))</f>
        <v>#N/A</v>
      </c>
      <c r="S1426" s="14">
        <f t="shared" si="22"/>
        <v>40</v>
      </c>
    </row>
    <row r="1427" spans="2:19" ht="15.75" hidden="1" customHeight="1" x14ac:dyDescent="0.35">
      <c r="B1427" s="22" t="e">
        <f>INDEX('Plant data'!D:D,MATCH($A1427,'Plant data'!$A:$A,0))</f>
        <v>#N/A</v>
      </c>
      <c r="C1427" s="22" t="e">
        <f>INDEX('Plant data'!E:E,MATCH($A1427,'Plant data'!$A:$A,0))</f>
        <v>#N/A</v>
      </c>
      <c r="D1427" s="22" t="e">
        <f>INDEX('Plant data'!F:F,MATCH($A1427,'Plant data'!$A:$A,0))</f>
        <v>#N/A</v>
      </c>
      <c r="S1427" s="14">
        <f t="shared" si="22"/>
        <v>40</v>
      </c>
    </row>
    <row r="1428" spans="2:19" ht="15.75" hidden="1" customHeight="1" x14ac:dyDescent="0.35">
      <c r="B1428" s="22" t="e">
        <f>INDEX('Plant data'!D:D,MATCH($A1428,'Plant data'!$A:$A,0))</f>
        <v>#N/A</v>
      </c>
      <c r="C1428" s="22" t="e">
        <f>INDEX('Plant data'!E:E,MATCH($A1428,'Plant data'!$A:$A,0))</f>
        <v>#N/A</v>
      </c>
      <c r="D1428" s="22" t="e">
        <f>INDEX('Plant data'!F:F,MATCH($A1428,'Plant data'!$A:$A,0))</f>
        <v>#N/A</v>
      </c>
      <c r="S1428" s="14">
        <f t="shared" si="22"/>
        <v>40</v>
      </c>
    </row>
    <row r="1429" spans="2:19" ht="15.75" hidden="1" customHeight="1" x14ac:dyDescent="0.35">
      <c r="B1429" s="22" t="e">
        <f>INDEX('Plant data'!D:D,MATCH($A1429,'Plant data'!$A:$A,0))</f>
        <v>#N/A</v>
      </c>
      <c r="C1429" s="22" t="e">
        <f>INDEX('Plant data'!E:E,MATCH($A1429,'Plant data'!$A:$A,0))</f>
        <v>#N/A</v>
      </c>
      <c r="D1429" s="22" t="e">
        <f>INDEX('Plant data'!F:F,MATCH($A1429,'Plant data'!$A:$A,0))</f>
        <v>#N/A</v>
      </c>
      <c r="S1429" s="14">
        <f t="shared" si="22"/>
        <v>40</v>
      </c>
    </row>
    <row r="1430" spans="2:19" ht="15.75" hidden="1" customHeight="1" x14ac:dyDescent="0.35">
      <c r="B1430" s="22" t="e">
        <f>INDEX('Plant data'!D:D,MATCH($A1430,'Plant data'!$A:$A,0))</f>
        <v>#N/A</v>
      </c>
      <c r="C1430" s="22" t="e">
        <f>INDEX('Plant data'!E:E,MATCH($A1430,'Plant data'!$A:$A,0))</f>
        <v>#N/A</v>
      </c>
      <c r="D1430" s="22" t="e">
        <f>INDEX('Plant data'!F:F,MATCH($A1430,'Plant data'!$A:$A,0))</f>
        <v>#N/A</v>
      </c>
      <c r="S1430" s="14">
        <f t="shared" si="22"/>
        <v>40</v>
      </c>
    </row>
    <row r="1431" spans="2:19" ht="15.75" hidden="1" customHeight="1" x14ac:dyDescent="0.35">
      <c r="B1431" s="22" t="e">
        <f>INDEX('Plant data'!D:D,MATCH($A1431,'Plant data'!$A:$A,0))</f>
        <v>#N/A</v>
      </c>
      <c r="C1431" s="22" t="e">
        <f>INDEX('Plant data'!E:E,MATCH($A1431,'Plant data'!$A:$A,0))</f>
        <v>#N/A</v>
      </c>
      <c r="D1431" s="22" t="e">
        <f>INDEX('Plant data'!F:F,MATCH($A1431,'Plant data'!$A:$A,0))</f>
        <v>#N/A</v>
      </c>
      <c r="S1431" s="14">
        <f t="shared" si="22"/>
        <v>40</v>
      </c>
    </row>
    <row r="1432" spans="2:19" ht="15.75" hidden="1" customHeight="1" x14ac:dyDescent="0.35">
      <c r="B1432" s="22" t="e">
        <f>INDEX('Plant data'!D:D,MATCH($A1432,'Plant data'!$A:$A,0))</f>
        <v>#N/A</v>
      </c>
      <c r="C1432" s="22" t="e">
        <f>INDEX('Plant data'!E:E,MATCH($A1432,'Plant data'!$A:$A,0))</f>
        <v>#N/A</v>
      </c>
      <c r="D1432" s="22" t="e">
        <f>INDEX('Plant data'!F:F,MATCH($A1432,'Plant data'!$A:$A,0))</f>
        <v>#N/A</v>
      </c>
      <c r="S1432" s="14">
        <f t="shared" si="22"/>
        <v>40</v>
      </c>
    </row>
    <row r="1433" spans="2:19" ht="15.75" hidden="1" customHeight="1" x14ac:dyDescent="0.35">
      <c r="B1433" s="22" t="e">
        <f>INDEX('Plant data'!D:D,MATCH($A1433,'Plant data'!$A:$A,0))</f>
        <v>#N/A</v>
      </c>
      <c r="C1433" s="22" t="e">
        <f>INDEX('Plant data'!E:E,MATCH($A1433,'Plant data'!$A:$A,0))</f>
        <v>#N/A</v>
      </c>
      <c r="D1433" s="22" t="e">
        <f>INDEX('Plant data'!F:F,MATCH($A1433,'Plant data'!$A:$A,0))</f>
        <v>#N/A</v>
      </c>
      <c r="S1433" s="14">
        <f t="shared" si="22"/>
        <v>40</v>
      </c>
    </row>
    <row r="1434" spans="2:19" ht="15.75" hidden="1" customHeight="1" x14ac:dyDescent="0.35">
      <c r="B1434" s="22" t="e">
        <f>INDEX('Plant data'!D:D,MATCH($A1434,'Plant data'!$A:$A,0))</f>
        <v>#N/A</v>
      </c>
      <c r="C1434" s="22" t="e">
        <f>INDEX('Plant data'!E:E,MATCH($A1434,'Plant data'!$A:$A,0))</f>
        <v>#N/A</v>
      </c>
      <c r="D1434" s="22" t="e">
        <f>INDEX('Plant data'!F:F,MATCH($A1434,'Plant data'!$A:$A,0))</f>
        <v>#N/A</v>
      </c>
      <c r="S1434" s="14">
        <f t="shared" si="22"/>
        <v>40</v>
      </c>
    </row>
    <row r="1435" spans="2:19" ht="15.75" hidden="1" customHeight="1" x14ac:dyDescent="0.35">
      <c r="B1435" s="22" t="e">
        <f>INDEX('Plant data'!D:D,MATCH($A1435,'Plant data'!$A:$A,0))</f>
        <v>#N/A</v>
      </c>
      <c r="C1435" s="22" t="e">
        <f>INDEX('Plant data'!E:E,MATCH($A1435,'Plant data'!$A:$A,0))</f>
        <v>#N/A</v>
      </c>
      <c r="D1435" s="22" t="e">
        <f>INDEX('Plant data'!F:F,MATCH($A1435,'Plant data'!$A:$A,0))</f>
        <v>#N/A</v>
      </c>
      <c r="S1435" s="14">
        <f t="shared" si="22"/>
        <v>40</v>
      </c>
    </row>
    <row r="1436" spans="2:19" ht="15.75" hidden="1" customHeight="1" x14ac:dyDescent="0.35">
      <c r="B1436" s="22" t="e">
        <f>INDEX('Plant data'!D:D,MATCH($A1436,'Plant data'!$A:$A,0))</f>
        <v>#N/A</v>
      </c>
      <c r="C1436" s="22" t="e">
        <f>INDEX('Plant data'!E:E,MATCH($A1436,'Plant data'!$A:$A,0))</f>
        <v>#N/A</v>
      </c>
      <c r="D1436" s="22" t="e">
        <f>INDEX('Plant data'!F:F,MATCH($A1436,'Plant data'!$A:$A,0))</f>
        <v>#N/A</v>
      </c>
      <c r="S1436" s="14">
        <f t="shared" si="22"/>
        <v>40</v>
      </c>
    </row>
    <row r="1437" spans="2:19" ht="15.75" hidden="1" customHeight="1" x14ac:dyDescent="0.35">
      <c r="B1437" s="22" t="e">
        <f>INDEX('Plant data'!D:D,MATCH($A1437,'Plant data'!$A:$A,0))</f>
        <v>#N/A</v>
      </c>
      <c r="C1437" s="22" t="e">
        <f>INDEX('Plant data'!E:E,MATCH($A1437,'Plant data'!$A:$A,0))</f>
        <v>#N/A</v>
      </c>
      <c r="D1437" s="22" t="e">
        <f>INDEX('Plant data'!F:F,MATCH($A1437,'Plant data'!$A:$A,0))</f>
        <v>#N/A</v>
      </c>
      <c r="S1437" s="14">
        <f t="shared" si="22"/>
        <v>40</v>
      </c>
    </row>
    <row r="1438" spans="2:19" ht="15.75" hidden="1" customHeight="1" x14ac:dyDescent="0.35">
      <c r="B1438" s="22" t="e">
        <f>INDEX('Plant data'!D:D,MATCH($A1438,'Plant data'!$A:$A,0))</f>
        <v>#N/A</v>
      </c>
      <c r="C1438" s="22" t="e">
        <f>INDEX('Plant data'!E:E,MATCH($A1438,'Plant data'!$A:$A,0))</f>
        <v>#N/A</v>
      </c>
      <c r="D1438" s="22" t="e">
        <f>INDEX('Plant data'!F:F,MATCH($A1438,'Plant data'!$A:$A,0))</f>
        <v>#N/A</v>
      </c>
      <c r="S1438" s="14">
        <f t="shared" si="22"/>
        <v>40</v>
      </c>
    </row>
    <row r="1439" spans="2:19" ht="15.75" hidden="1" customHeight="1" x14ac:dyDescent="0.35">
      <c r="B1439" s="22" t="e">
        <f>INDEX('Plant data'!D:D,MATCH($A1439,'Plant data'!$A:$A,0))</f>
        <v>#N/A</v>
      </c>
      <c r="C1439" s="22" t="e">
        <f>INDEX('Plant data'!E:E,MATCH($A1439,'Plant data'!$A:$A,0))</f>
        <v>#N/A</v>
      </c>
      <c r="D1439" s="22" t="e">
        <f>INDEX('Plant data'!F:F,MATCH($A1439,'Plant data'!$A:$A,0))</f>
        <v>#N/A</v>
      </c>
      <c r="S1439" s="14">
        <f t="shared" si="22"/>
        <v>40</v>
      </c>
    </row>
    <row r="1440" spans="2:19" ht="15.75" hidden="1" customHeight="1" x14ac:dyDescent="0.35">
      <c r="B1440" s="22" t="e">
        <f>INDEX('Plant data'!D:D,MATCH($A1440,'Plant data'!$A:$A,0))</f>
        <v>#N/A</v>
      </c>
      <c r="C1440" s="22" t="e">
        <f>INDEX('Plant data'!E:E,MATCH($A1440,'Plant data'!$A:$A,0))</f>
        <v>#N/A</v>
      </c>
      <c r="D1440" s="22" t="e">
        <f>INDEX('Plant data'!F:F,MATCH($A1440,'Plant data'!$A:$A,0))</f>
        <v>#N/A</v>
      </c>
      <c r="S1440" s="14">
        <f t="shared" si="22"/>
        <v>40</v>
      </c>
    </row>
    <row r="1441" spans="2:19" ht="15.75" hidden="1" customHeight="1" x14ac:dyDescent="0.35">
      <c r="B1441" s="22" t="e">
        <f>INDEX('Plant data'!D:D,MATCH($A1441,'Plant data'!$A:$A,0))</f>
        <v>#N/A</v>
      </c>
      <c r="C1441" s="22" t="e">
        <f>INDEX('Plant data'!E:E,MATCH($A1441,'Plant data'!$A:$A,0))</f>
        <v>#N/A</v>
      </c>
      <c r="D1441" s="22" t="e">
        <f>INDEX('Plant data'!F:F,MATCH($A1441,'Plant data'!$A:$A,0))</f>
        <v>#N/A</v>
      </c>
      <c r="S1441" s="14">
        <f t="shared" si="22"/>
        <v>40</v>
      </c>
    </row>
    <row r="1442" spans="2:19" ht="15.75" hidden="1" customHeight="1" x14ac:dyDescent="0.35">
      <c r="B1442" s="22" t="e">
        <f>INDEX('Plant data'!D:D,MATCH($A1442,'Plant data'!$A:$A,0))</f>
        <v>#N/A</v>
      </c>
      <c r="C1442" s="22" t="e">
        <f>INDEX('Plant data'!E:E,MATCH($A1442,'Plant data'!$A:$A,0))</f>
        <v>#N/A</v>
      </c>
      <c r="D1442" s="22" t="e">
        <f>INDEX('Plant data'!F:F,MATCH($A1442,'Plant data'!$A:$A,0))</f>
        <v>#N/A</v>
      </c>
      <c r="S1442" s="14">
        <f t="shared" si="22"/>
        <v>40</v>
      </c>
    </row>
    <row r="1443" spans="2:19" ht="15.75" hidden="1" customHeight="1" x14ac:dyDescent="0.35">
      <c r="B1443" s="22" t="e">
        <f>INDEX('Plant data'!D:D,MATCH($A1443,'Plant data'!$A:$A,0))</f>
        <v>#N/A</v>
      </c>
      <c r="C1443" s="22" t="e">
        <f>INDEX('Plant data'!E:E,MATCH($A1443,'Plant data'!$A:$A,0))</f>
        <v>#N/A</v>
      </c>
      <c r="D1443" s="22" t="e">
        <f>INDEX('Plant data'!F:F,MATCH($A1443,'Plant data'!$A:$A,0))</f>
        <v>#N/A</v>
      </c>
      <c r="S1443" s="14">
        <f t="shared" si="22"/>
        <v>40</v>
      </c>
    </row>
    <row r="1444" spans="2:19" ht="15.75" hidden="1" customHeight="1" x14ac:dyDescent="0.35">
      <c r="B1444" s="22" t="e">
        <f>INDEX('Plant data'!D:D,MATCH($A1444,'Plant data'!$A:$A,0))</f>
        <v>#N/A</v>
      </c>
      <c r="C1444" s="22" t="e">
        <f>INDEX('Plant data'!E:E,MATCH($A1444,'Plant data'!$A:$A,0))</f>
        <v>#N/A</v>
      </c>
      <c r="D1444" s="22" t="e">
        <f>INDEX('Plant data'!F:F,MATCH($A1444,'Plant data'!$A:$A,0))</f>
        <v>#N/A</v>
      </c>
      <c r="S1444" s="14">
        <f t="shared" si="22"/>
        <v>40</v>
      </c>
    </row>
    <row r="1445" spans="2:19" ht="15.75" hidden="1" customHeight="1" x14ac:dyDescent="0.35">
      <c r="B1445" s="22" t="e">
        <f>INDEX('Plant data'!D:D,MATCH($A1445,'Plant data'!$A:$A,0))</f>
        <v>#N/A</v>
      </c>
      <c r="C1445" s="22" t="e">
        <f>INDEX('Plant data'!E:E,MATCH($A1445,'Plant data'!$A:$A,0))</f>
        <v>#N/A</v>
      </c>
      <c r="D1445" s="22" t="e">
        <f>INDEX('Plant data'!F:F,MATCH($A1445,'Plant data'!$A:$A,0))</f>
        <v>#N/A</v>
      </c>
      <c r="S1445" s="14">
        <f t="shared" si="22"/>
        <v>40</v>
      </c>
    </row>
    <row r="1446" spans="2:19" ht="15.75" hidden="1" customHeight="1" x14ac:dyDescent="0.35">
      <c r="B1446" s="22" t="e">
        <f>INDEX('Plant data'!D:D,MATCH($A1446,'Plant data'!$A:$A,0))</f>
        <v>#N/A</v>
      </c>
      <c r="C1446" s="22" t="e">
        <f>INDEX('Plant data'!E:E,MATCH($A1446,'Plant data'!$A:$A,0))</f>
        <v>#N/A</v>
      </c>
      <c r="D1446" s="22" t="e">
        <f>INDEX('Plant data'!F:F,MATCH($A1446,'Plant data'!$A:$A,0))</f>
        <v>#N/A</v>
      </c>
      <c r="S1446" s="14">
        <f t="shared" si="22"/>
        <v>40</v>
      </c>
    </row>
    <row r="1447" spans="2:19" ht="15.75" hidden="1" customHeight="1" x14ac:dyDescent="0.35">
      <c r="B1447" s="22" t="e">
        <f>INDEX('Plant data'!D:D,MATCH($A1447,'Plant data'!$A:$A,0))</f>
        <v>#N/A</v>
      </c>
      <c r="C1447" s="22" t="e">
        <f>INDEX('Plant data'!E:E,MATCH($A1447,'Plant data'!$A:$A,0))</f>
        <v>#N/A</v>
      </c>
      <c r="D1447" s="22" t="e">
        <f>INDEX('Plant data'!F:F,MATCH($A1447,'Plant data'!$A:$A,0))</f>
        <v>#N/A</v>
      </c>
      <c r="S1447" s="14">
        <f t="shared" si="22"/>
        <v>40</v>
      </c>
    </row>
    <row r="1448" spans="2:19" ht="15.75" hidden="1" customHeight="1" x14ac:dyDescent="0.35">
      <c r="B1448" s="22" t="e">
        <f>INDEX('Plant data'!D:D,MATCH($A1448,'Plant data'!$A:$A,0))</f>
        <v>#N/A</v>
      </c>
      <c r="C1448" s="22" t="e">
        <f>INDEX('Plant data'!E:E,MATCH($A1448,'Plant data'!$A:$A,0))</f>
        <v>#N/A</v>
      </c>
      <c r="D1448" s="22" t="e">
        <f>INDEX('Plant data'!F:F,MATCH($A1448,'Plant data'!$A:$A,0))</f>
        <v>#N/A</v>
      </c>
      <c r="S1448" s="14">
        <f t="shared" si="22"/>
        <v>40</v>
      </c>
    </row>
    <row r="1449" spans="2:19" ht="15.75" hidden="1" customHeight="1" x14ac:dyDescent="0.35">
      <c r="B1449" s="22" t="e">
        <f>INDEX('Plant data'!D:D,MATCH($A1449,'Plant data'!$A:$A,0))</f>
        <v>#N/A</v>
      </c>
      <c r="C1449" s="22" t="e">
        <f>INDEX('Plant data'!E:E,MATCH($A1449,'Plant data'!$A:$A,0))</f>
        <v>#N/A</v>
      </c>
      <c r="D1449" s="22" t="e">
        <f>INDEX('Plant data'!F:F,MATCH($A1449,'Plant data'!$A:$A,0))</f>
        <v>#N/A</v>
      </c>
      <c r="S1449" s="14">
        <f t="shared" si="22"/>
        <v>40</v>
      </c>
    </row>
    <row r="1450" spans="2:19" ht="15.75" hidden="1" customHeight="1" x14ac:dyDescent="0.35">
      <c r="B1450" s="22" t="e">
        <f>INDEX('Plant data'!D:D,MATCH($A1450,'Plant data'!$A:$A,0))</f>
        <v>#N/A</v>
      </c>
      <c r="C1450" s="22" t="e">
        <f>INDEX('Plant data'!E:E,MATCH($A1450,'Plant data'!$A:$A,0))</f>
        <v>#N/A</v>
      </c>
      <c r="D1450" s="22" t="e">
        <f>INDEX('Plant data'!F:F,MATCH($A1450,'Plant data'!$A:$A,0))</f>
        <v>#N/A</v>
      </c>
      <c r="S1450" s="14">
        <f t="shared" si="22"/>
        <v>40</v>
      </c>
    </row>
    <row r="1451" spans="2:19" ht="15.75" hidden="1" customHeight="1" x14ac:dyDescent="0.35">
      <c r="B1451" s="22" t="e">
        <f>INDEX('Plant data'!D:D,MATCH($A1451,'Plant data'!$A:$A,0))</f>
        <v>#N/A</v>
      </c>
      <c r="C1451" s="22" t="e">
        <f>INDEX('Plant data'!E:E,MATCH($A1451,'Plant data'!$A:$A,0))</f>
        <v>#N/A</v>
      </c>
      <c r="D1451" s="22" t="e">
        <f>INDEX('Plant data'!F:F,MATCH($A1451,'Plant data'!$A:$A,0))</f>
        <v>#N/A</v>
      </c>
      <c r="S1451" s="14">
        <f t="shared" si="22"/>
        <v>40</v>
      </c>
    </row>
    <row r="1452" spans="2:19" ht="15.75" hidden="1" customHeight="1" x14ac:dyDescent="0.35">
      <c r="B1452" s="22" t="e">
        <f>INDEX('Plant data'!D:D,MATCH($A1452,'Plant data'!$A:$A,0))</f>
        <v>#N/A</v>
      </c>
      <c r="C1452" s="22" t="e">
        <f>INDEX('Plant data'!E:E,MATCH($A1452,'Plant data'!$A:$A,0))</f>
        <v>#N/A</v>
      </c>
      <c r="D1452" s="22" t="e">
        <f>INDEX('Plant data'!F:F,MATCH($A1452,'Plant data'!$A:$A,0))</f>
        <v>#N/A</v>
      </c>
      <c r="S1452" s="14">
        <f t="shared" si="22"/>
        <v>40</v>
      </c>
    </row>
    <row r="1453" spans="2:19" ht="15.75" hidden="1" customHeight="1" x14ac:dyDescent="0.35">
      <c r="B1453" s="22" t="e">
        <f>INDEX('Plant data'!D:D,MATCH($A1453,'Plant data'!$A:$A,0))</f>
        <v>#N/A</v>
      </c>
      <c r="C1453" s="22" t="e">
        <f>INDEX('Plant data'!E:E,MATCH($A1453,'Plant data'!$A:$A,0))</f>
        <v>#N/A</v>
      </c>
      <c r="D1453" s="22" t="e">
        <f>INDEX('Plant data'!F:F,MATCH($A1453,'Plant data'!$A:$A,0))</f>
        <v>#N/A</v>
      </c>
      <c r="S1453" s="14">
        <f t="shared" si="22"/>
        <v>40</v>
      </c>
    </row>
    <row r="1454" spans="2:19" ht="15.75" hidden="1" customHeight="1" x14ac:dyDescent="0.35">
      <c r="B1454" s="22" t="e">
        <f>INDEX('Plant data'!D:D,MATCH($A1454,'Plant data'!$A:$A,0))</f>
        <v>#N/A</v>
      </c>
      <c r="C1454" s="22" t="e">
        <f>INDEX('Plant data'!E:E,MATCH($A1454,'Plant data'!$A:$A,0))</f>
        <v>#N/A</v>
      </c>
      <c r="D1454" s="22" t="e">
        <f>INDEX('Plant data'!F:F,MATCH($A1454,'Plant data'!$A:$A,0))</f>
        <v>#N/A</v>
      </c>
      <c r="S1454" s="14">
        <f t="shared" si="22"/>
        <v>40</v>
      </c>
    </row>
    <row r="1455" spans="2:19" ht="15.75" hidden="1" customHeight="1" x14ac:dyDescent="0.35">
      <c r="B1455" s="22" t="e">
        <f>INDEX('Plant data'!D:D,MATCH($A1455,'Plant data'!$A:$A,0))</f>
        <v>#N/A</v>
      </c>
      <c r="C1455" s="22" t="e">
        <f>INDEX('Plant data'!E:E,MATCH($A1455,'Plant data'!$A:$A,0))</f>
        <v>#N/A</v>
      </c>
      <c r="D1455" s="22" t="e">
        <f>INDEX('Plant data'!F:F,MATCH($A1455,'Plant data'!$A:$A,0))</f>
        <v>#N/A</v>
      </c>
      <c r="S1455" s="14">
        <f t="shared" si="22"/>
        <v>40</v>
      </c>
    </row>
    <row r="1456" spans="2:19" ht="15.75" hidden="1" customHeight="1" x14ac:dyDescent="0.35">
      <c r="B1456" s="22" t="e">
        <f>INDEX('Plant data'!D:D,MATCH($A1456,'Plant data'!$A:$A,0))</f>
        <v>#N/A</v>
      </c>
      <c r="C1456" s="22" t="e">
        <f>INDEX('Plant data'!E:E,MATCH($A1456,'Plant data'!$A:$A,0))</f>
        <v>#N/A</v>
      </c>
      <c r="D1456" s="22" t="e">
        <f>INDEX('Plant data'!F:F,MATCH($A1456,'Plant data'!$A:$A,0))</f>
        <v>#N/A</v>
      </c>
      <c r="S1456" s="14">
        <f t="shared" si="22"/>
        <v>40</v>
      </c>
    </row>
    <row r="1457" spans="2:19" ht="15.75" hidden="1" customHeight="1" x14ac:dyDescent="0.35">
      <c r="B1457" s="22" t="e">
        <f>INDEX('Plant data'!D:D,MATCH($A1457,'Plant data'!$A:$A,0))</f>
        <v>#N/A</v>
      </c>
      <c r="C1457" s="22" t="e">
        <f>INDEX('Plant data'!E:E,MATCH($A1457,'Plant data'!$A:$A,0))</f>
        <v>#N/A</v>
      </c>
      <c r="D1457" s="22" t="e">
        <f>INDEX('Plant data'!F:F,MATCH($A1457,'Plant data'!$A:$A,0))</f>
        <v>#N/A</v>
      </c>
      <c r="S1457" s="14">
        <f t="shared" si="22"/>
        <v>40</v>
      </c>
    </row>
    <row r="1458" spans="2:19" ht="15.75" hidden="1" customHeight="1" x14ac:dyDescent="0.35">
      <c r="B1458" s="22" t="e">
        <f>INDEX('Plant data'!D:D,MATCH($A1458,'Plant data'!$A:$A,0))</f>
        <v>#N/A</v>
      </c>
      <c r="C1458" s="22" t="e">
        <f>INDEX('Plant data'!E:E,MATCH($A1458,'Plant data'!$A:$A,0))</f>
        <v>#N/A</v>
      </c>
      <c r="D1458" s="22" t="e">
        <f>INDEX('Plant data'!F:F,MATCH($A1458,'Plant data'!$A:$A,0))</f>
        <v>#N/A</v>
      </c>
      <c r="S1458" s="14">
        <f t="shared" si="22"/>
        <v>40</v>
      </c>
    </row>
    <row r="1459" spans="2:19" ht="15.75" hidden="1" customHeight="1" x14ac:dyDescent="0.35">
      <c r="B1459" s="22" t="e">
        <f>INDEX('Plant data'!D:D,MATCH($A1459,'Plant data'!$A:$A,0))</f>
        <v>#N/A</v>
      </c>
      <c r="C1459" s="22" t="e">
        <f>INDEX('Plant data'!E:E,MATCH($A1459,'Plant data'!$A:$A,0))</f>
        <v>#N/A</v>
      </c>
      <c r="D1459" s="22" t="e">
        <f>INDEX('Plant data'!F:F,MATCH($A1459,'Plant data'!$A:$A,0))</f>
        <v>#N/A</v>
      </c>
      <c r="S1459" s="14">
        <f t="shared" si="22"/>
        <v>40</v>
      </c>
    </row>
    <row r="1460" spans="2:19" ht="15.75" hidden="1" customHeight="1" x14ac:dyDescent="0.35">
      <c r="B1460" s="22" t="e">
        <f>INDEX('Plant data'!D:D,MATCH($A1460,'Plant data'!$A:$A,0))</f>
        <v>#N/A</v>
      </c>
      <c r="C1460" s="22" t="e">
        <f>INDEX('Plant data'!E:E,MATCH($A1460,'Plant data'!$A:$A,0))</f>
        <v>#N/A</v>
      </c>
      <c r="D1460" s="22" t="e">
        <f>INDEX('Plant data'!F:F,MATCH($A1460,'Plant data'!$A:$A,0))</f>
        <v>#N/A</v>
      </c>
      <c r="S1460" s="14">
        <f t="shared" si="22"/>
        <v>40</v>
      </c>
    </row>
    <row r="1461" spans="2:19" ht="15.75" hidden="1" customHeight="1" x14ac:dyDescent="0.35">
      <c r="B1461" s="22" t="e">
        <f>INDEX('Plant data'!D:D,MATCH($A1461,'Plant data'!$A:$A,0))</f>
        <v>#N/A</v>
      </c>
      <c r="C1461" s="22" t="e">
        <f>INDEX('Plant data'!E:E,MATCH($A1461,'Plant data'!$A:$A,0))</f>
        <v>#N/A</v>
      </c>
      <c r="D1461" s="22" t="e">
        <f>INDEX('Plant data'!F:F,MATCH($A1461,'Plant data'!$A:$A,0))</f>
        <v>#N/A</v>
      </c>
      <c r="S1461" s="14">
        <f t="shared" si="22"/>
        <v>40</v>
      </c>
    </row>
    <row r="1462" spans="2:19" ht="15.75" hidden="1" customHeight="1" x14ac:dyDescent="0.35">
      <c r="B1462" s="22" t="e">
        <f>INDEX('Plant data'!D:D,MATCH($A1462,'Plant data'!$A:$A,0))</f>
        <v>#N/A</v>
      </c>
      <c r="C1462" s="22" t="e">
        <f>INDEX('Plant data'!E:E,MATCH($A1462,'Plant data'!$A:$A,0))</f>
        <v>#N/A</v>
      </c>
      <c r="D1462" s="22" t="e">
        <f>INDEX('Plant data'!F:F,MATCH($A1462,'Plant data'!$A:$A,0))</f>
        <v>#N/A</v>
      </c>
      <c r="S1462" s="14">
        <f t="shared" si="22"/>
        <v>40</v>
      </c>
    </row>
    <row r="1463" spans="2:19" ht="15.75" hidden="1" customHeight="1" x14ac:dyDescent="0.35">
      <c r="B1463" s="22" t="e">
        <f>INDEX('Plant data'!D:D,MATCH($A1463,'Plant data'!$A:$A,0))</f>
        <v>#N/A</v>
      </c>
      <c r="C1463" s="22" t="e">
        <f>INDEX('Plant data'!E:E,MATCH($A1463,'Plant data'!$A:$A,0))</f>
        <v>#N/A</v>
      </c>
      <c r="D1463" s="22" t="e">
        <f>INDEX('Plant data'!F:F,MATCH($A1463,'Plant data'!$A:$A,0))</f>
        <v>#N/A</v>
      </c>
      <c r="S1463" s="14">
        <f t="shared" si="22"/>
        <v>40</v>
      </c>
    </row>
    <row r="1464" spans="2:19" ht="15.75" hidden="1" customHeight="1" x14ac:dyDescent="0.35">
      <c r="B1464" s="22" t="e">
        <f>INDEX('Plant data'!D:D,MATCH($A1464,'Plant data'!$A:$A,0))</f>
        <v>#N/A</v>
      </c>
      <c r="C1464" s="22" t="e">
        <f>INDEX('Plant data'!E:E,MATCH($A1464,'Plant data'!$A:$A,0))</f>
        <v>#N/A</v>
      </c>
      <c r="D1464" s="22" t="e">
        <f>INDEX('Plant data'!F:F,MATCH($A1464,'Plant data'!$A:$A,0))</f>
        <v>#N/A</v>
      </c>
      <c r="S1464" s="14">
        <f t="shared" si="22"/>
        <v>40</v>
      </c>
    </row>
    <row r="1465" spans="2:19" ht="15.75" hidden="1" customHeight="1" x14ac:dyDescent="0.35">
      <c r="B1465" s="22" t="e">
        <f>INDEX('Plant data'!D:D,MATCH($A1465,'Plant data'!$A:$A,0))</f>
        <v>#N/A</v>
      </c>
      <c r="C1465" s="22" t="e">
        <f>INDEX('Plant data'!E:E,MATCH($A1465,'Plant data'!$A:$A,0))</f>
        <v>#N/A</v>
      </c>
      <c r="D1465" s="22" t="e">
        <f>INDEX('Plant data'!F:F,MATCH($A1465,'Plant data'!$A:$A,0))</f>
        <v>#N/A</v>
      </c>
      <c r="S1465" s="14">
        <f t="shared" si="22"/>
        <v>40</v>
      </c>
    </row>
    <row r="1466" spans="2:19" ht="15.75" hidden="1" customHeight="1" x14ac:dyDescent="0.35">
      <c r="B1466" s="22" t="e">
        <f>INDEX('Plant data'!D:D,MATCH($A1466,'Plant data'!$A:$A,0))</f>
        <v>#N/A</v>
      </c>
      <c r="C1466" s="22" t="e">
        <f>INDEX('Plant data'!E:E,MATCH($A1466,'Plant data'!$A:$A,0))</f>
        <v>#N/A</v>
      </c>
      <c r="D1466" s="22" t="e">
        <f>INDEX('Plant data'!F:F,MATCH($A1466,'Plant data'!$A:$A,0))</f>
        <v>#N/A</v>
      </c>
      <c r="S1466" s="14">
        <f t="shared" si="22"/>
        <v>40</v>
      </c>
    </row>
    <row r="1467" spans="2:19" ht="15.75" hidden="1" customHeight="1" x14ac:dyDescent="0.35">
      <c r="B1467" s="22" t="e">
        <f>INDEX('Plant data'!D:D,MATCH($A1467,'Plant data'!$A:$A,0))</f>
        <v>#N/A</v>
      </c>
      <c r="C1467" s="22" t="e">
        <f>INDEX('Plant data'!E:E,MATCH($A1467,'Plant data'!$A:$A,0))</f>
        <v>#N/A</v>
      </c>
      <c r="D1467" s="22" t="e">
        <f>INDEX('Plant data'!F:F,MATCH($A1467,'Plant data'!$A:$A,0))</f>
        <v>#N/A</v>
      </c>
      <c r="S1467" s="14">
        <f t="shared" si="22"/>
        <v>40</v>
      </c>
    </row>
    <row r="1468" spans="2:19" ht="15.75" hidden="1" customHeight="1" x14ac:dyDescent="0.35">
      <c r="B1468" s="22" t="e">
        <f>INDEX('Plant data'!D:D,MATCH($A1468,'Plant data'!$A:$A,0))</f>
        <v>#N/A</v>
      </c>
      <c r="C1468" s="22" t="e">
        <f>INDEX('Plant data'!E:E,MATCH($A1468,'Plant data'!$A:$A,0))</f>
        <v>#N/A</v>
      </c>
      <c r="D1468" s="22" t="e">
        <f>INDEX('Plant data'!F:F,MATCH($A1468,'Plant data'!$A:$A,0))</f>
        <v>#N/A</v>
      </c>
      <c r="S1468" s="14">
        <f t="shared" si="22"/>
        <v>40</v>
      </c>
    </row>
    <row r="1469" spans="2:19" ht="15.75" hidden="1" customHeight="1" x14ac:dyDescent="0.35">
      <c r="B1469" s="22" t="e">
        <f>INDEX('Plant data'!D:D,MATCH($A1469,'Plant data'!$A:$A,0))</f>
        <v>#N/A</v>
      </c>
      <c r="C1469" s="22" t="e">
        <f>INDEX('Plant data'!E:E,MATCH($A1469,'Plant data'!$A:$A,0))</f>
        <v>#N/A</v>
      </c>
      <c r="D1469" s="22" t="e">
        <f>INDEX('Plant data'!F:F,MATCH($A1469,'Plant data'!$A:$A,0))</f>
        <v>#N/A</v>
      </c>
      <c r="S1469" s="14">
        <f t="shared" si="22"/>
        <v>40</v>
      </c>
    </row>
    <row r="1470" spans="2:19" ht="15.75" hidden="1" customHeight="1" x14ac:dyDescent="0.35">
      <c r="B1470" s="22" t="e">
        <f>INDEX('Plant data'!D:D,MATCH($A1470,'Plant data'!$A:$A,0))</f>
        <v>#N/A</v>
      </c>
      <c r="C1470" s="22" t="e">
        <f>INDEX('Plant data'!E:E,MATCH($A1470,'Plant data'!$A:$A,0))</f>
        <v>#N/A</v>
      </c>
      <c r="D1470" s="22" t="e">
        <f>INDEX('Plant data'!F:F,MATCH($A1470,'Plant data'!$A:$A,0))</f>
        <v>#N/A</v>
      </c>
      <c r="S1470" s="14">
        <f t="shared" si="22"/>
        <v>40</v>
      </c>
    </row>
    <row r="1471" spans="2:19" ht="15.75" hidden="1" customHeight="1" x14ac:dyDescent="0.35">
      <c r="B1471" s="22" t="e">
        <f>INDEX('Plant data'!D:D,MATCH($A1471,'Plant data'!$A:$A,0))</f>
        <v>#N/A</v>
      </c>
      <c r="C1471" s="22" t="e">
        <f>INDEX('Plant data'!E:E,MATCH($A1471,'Plant data'!$A:$A,0))</f>
        <v>#N/A</v>
      </c>
      <c r="D1471" s="22" t="e">
        <f>INDEX('Plant data'!F:F,MATCH($A1471,'Plant data'!$A:$A,0))</f>
        <v>#N/A</v>
      </c>
      <c r="S1471" s="14">
        <f t="shared" si="22"/>
        <v>40</v>
      </c>
    </row>
    <row r="1472" spans="2:19" ht="15.75" hidden="1" customHeight="1" x14ac:dyDescent="0.35">
      <c r="B1472" s="22" t="e">
        <f>INDEX('Plant data'!D:D,MATCH($A1472,'Plant data'!$A:$A,0))</f>
        <v>#N/A</v>
      </c>
      <c r="C1472" s="22" t="e">
        <f>INDEX('Plant data'!E:E,MATCH($A1472,'Plant data'!$A:$A,0))</f>
        <v>#N/A</v>
      </c>
      <c r="D1472" s="22" t="e">
        <f>INDEX('Plant data'!F:F,MATCH($A1472,'Plant data'!$A:$A,0))</f>
        <v>#N/A</v>
      </c>
      <c r="S1472" s="14">
        <f t="shared" si="22"/>
        <v>40</v>
      </c>
    </row>
    <row r="1473" spans="2:19" ht="15.75" hidden="1" customHeight="1" x14ac:dyDescent="0.35">
      <c r="B1473" s="22" t="e">
        <f>INDEX('Plant data'!D:D,MATCH($A1473,'Plant data'!$A:$A,0))</f>
        <v>#N/A</v>
      </c>
      <c r="C1473" s="22" t="e">
        <f>INDEX('Plant data'!E:E,MATCH($A1473,'Plant data'!$A:$A,0))</f>
        <v>#N/A</v>
      </c>
      <c r="D1473" s="22" t="e">
        <f>INDEX('Plant data'!F:F,MATCH($A1473,'Plant data'!$A:$A,0))</f>
        <v>#N/A</v>
      </c>
      <c r="S1473" s="14">
        <f t="shared" si="22"/>
        <v>40</v>
      </c>
    </row>
    <row r="1474" spans="2:19" ht="15.75" hidden="1" customHeight="1" x14ac:dyDescent="0.35">
      <c r="B1474" s="22" t="e">
        <f>INDEX('Plant data'!D:D,MATCH($A1474,'Plant data'!$A:$A,0))</f>
        <v>#N/A</v>
      </c>
      <c r="C1474" s="22" t="e">
        <f>INDEX('Plant data'!E:E,MATCH($A1474,'Plant data'!$A:$A,0))</f>
        <v>#N/A</v>
      </c>
      <c r="D1474" s="22" t="e">
        <f>INDEX('Plant data'!F:F,MATCH($A1474,'Plant data'!$A:$A,0))</f>
        <v>#N/A</v>
      </c>
      <c r="S1474" s="14">
        <f t="shared" si="22"/>
        <v>40</v>
      </c>
    </row>
    <row r="1475" spans="2:19" ht="15.75" hidden="1" customHeight="1" x14ac:dyDescent="0.35">
      <c r="B1475" s="22" t="e">
        <f>INDEX('Plant data'!D:D,MATCH($A1475,'Plant data'!$A:$A,0))</f>
        <v>#N/A</v>
      </c>
      <c r="C1475" s="22" t="e">
        <f>INDEX('Plant data'!E:E,MATCH($A1475,'Plant data'!$A:$A,0))</f>
        <v>#N/A</v>
      </c>
      <c r="D1475" s="22" t="e">
        <f>INDEX('Plant data'!F:F,MATCH($A1475,'Plant data'!$A:$A,0))</f>
        <v>#N/A</v>
      </c>
      <c r="S1475" s="14">
        <f t="shared" ref="S1475:S1510" si="23">IFERROR(K1475+40,"")</f>
        <v>40</v>
      </c>
    </row>
    <row r="1476" spans="2:19" ht="15.75" hidden="1" customHeight="1" x14ac:dyDescent="0.35">
      <c r="B1476" s="22" t="e">
        <f>INDEX('Plant data'!D:D,MATCH($A1476,'Plant data'!$A:$A,0))</f>
        <v>#N/A</v>
      </c>
      <c r="C1476" s="22" t="e">
        <f>INDEX('Plant data'!E:E,MATCH($A1476,'Plant data'!$A:$A,0))</f>
        <v>#N/A</v>
      </c>
      <c r="D1476" s="22" t="e">
        <f>INDEX('Plant data'!F:F,MATCH($A1476,'Plant data'!$A:$A,0))</f>
        <v>#N/A</v>
      </c>
      <c r="S1476" s="14">
        <f t="shared" si="23"/>
        <v>40</v>
      </c>
    </row>
    <row r="1477" spans="2:19" ht="15.75" hidden="1" customHeight="1" x14ac:dyDescent="0.35">
      <c r="B1477" s="22" t="e">
        <f>INDEX('Plant data'!D:D,MATCH($A1477,'Plant data'!$A:$A,0))</f>
        <v>#N/A</v>
      </c>
      <c r="C1477" s="22" t="e">
        <f>INDEX('Plant data'!E:E,MATCH($A1477,'Plant data'!$A:$A,0))</f>
        <v>#N/A</v>
      </c>
      <c r="D1477" s="22" t="e">
        <f>INDEX('Plant data'!F:F,MATCH($A1477,'Plant data'!$A:$A,0))</f>
        <v>#N/A</v>
      </c>
      <c r="S1477" s="14">
        <f t="shared" si="23"/>
        <v>40</v>
      </c>
    </row>
    <row r="1478" spans="2:19" ht="15.75" hidden="1" customHeight="1" x14ac:dyDescent="0.35">
      <c r="B1478" s="22" t="e">
        <f>INDEX('Plant data'!D:D,MATCH($A1478,'Plant data'!$A:$A,0))</f>
        <v>#N/A</v>
      </c>
      <c r="C1478" s="22" t="e">
        <f>INDEX('Plant data'!E:E,MATCH($A1478,'Plant data'!$A:$A,0))</f>
        <v>#N/A</v>
      </c>
      <c r="D1478" s="22" t="e">
        <f>INDEX('Plant data'!F:F,MATCH($A1478,'Plant data'!$A:$A,0))</f>
        <v>#N/A</v>
      </c>
      <c r="S1478" s="14">
        <f t="shared" si="23"/>
        <v>40</v>
      </c>
    </row>
    <row r="1479" spans="2:19" ht="15.75" hidden="1" customHeight="1" x14ac:dyDescent="0.35">
      <c r="B1479" s="22" t="e">
        <f>INDEX('Plant data'!D:D,MATCH($A1479,'Plant data'!$A:$A,0))</f>
        <v>#N/A</v>
      </c>
      <c r="C1479" s="22" t="e">
        <f>INDEX('Plant data'!E:E,MATCH($A1479,'Plant data'!$A:$A,0))</f>
        <v>#N/A</v>
      </c>
      <c r="D1479" s="22" t="e">
        <f>INDEX('Plant data'!F:F,MATCH($A1479,'Plant data'!$A:$A,0))</f>
        <v>#N/A</v>
      </c>
      <c r="S1479" s="14">
        <f t="shared" si="23"/>
        <v>40</v>
      </c>
    </row>
    <row r="1480" spans="2:19" ht="15.75" hidden="1" customHeight="1" x14ac:dyDescent="0.35">
      <c r="B1480" s="22" t="e">
        <f>INDEX('Plant data'!D:D,MATCH($A1480,'Plant data'!$A:$A,0))</f>
        <v>#N/A</v>
      </c>
      <c r="C1480" s="22" t="e">
        <f>INDEX('Plant data'!E:E,MATCH($A1480,'Plant data'!$A:$A,0))</f>
        <v>#N/A</v>
      </c>
      <c r="D1480" s="22" t="e">
        <f>INDEX('Plant data'!F:F,MATCH($A1480,'Plant data'!$A:$A,0))</f>
        <v>#N/A</v>
      </c>
      <c r="S1480" s="14">
        <f t="shared" si="23"/>
        <v>40</v>
      </c>
    </row>
    <row r="1481" spans="2:19" ht="15.75" hidden="1" customHeight="1" x14ac:dyDescent="0.35">
      <c r="B1481" s="22" t="e">
        <f>INDEX('Plant data'!D:D,MATCH($A1481,'Plant data'!$A:$A,0))</f>
        <v>#N/A</v>
      </c>
      <c r="C1481" s="22" t="e">
        <f>INDEX('Plant data'!E:E,MATCH($A1481,'Plant data'!$A:$A,0))</f>
        <v>#N/A</v>
      </c>
      <c r="D1481" s="22" t="e">
        <f>INDEX('Plant data'!F:F,MATCH($A1481,'Plant data'!$A:$A,0))</f>
        <v>#N/A</v>
      </c>
      <c r="S1481" s="14">
        <f t="shared" si="23"/>
        <v>40</v>
      </c>
    </row>
    <row r="1482" spans="2:19" ht="15.75" hidden="1" customHeight="1" x14ac:dyDescent="0.35">
      <c r="B1482" s="22" t="e">
        <f>INDEX('Plant data'!D:D,MATCH($A1482,'Plant data'!$A:$A,0))</f>
        <v>#N/A</v>
      </c>
      <c r="C1482" s="22" t="e">
        <f>INDEX('Plant data'!E:E,MATCH($A1482,'Plant data'!$A:$A,0))</f>
        <v>#N/A</v>
      </c>
      <c r="D1482" s="22" t="e">
        <f>INDEX('Plant data'!F:F,MATCH($A1482,'Plant data'!$A:$A,0))</f>
        <v>#N/A</v>
      </c>
      <c r="S1482" s="14">
        <f t="shared" si="23"/>
        <v>40</v>
      </c>
    </row>
    <row r="1483" spans="2:19" ht="15.75" hidden="1" customHeight="1" x14ac:dyDescent="0.35">
      <c r="B1483" s="22" t="e">
        <f>INDEX('Plant data'!D:D,MATCH($A1483,'Plant data'!$A:$A,0))</f>
        <v>#N/A</v>
      </c>
      <c r="C1483" s="22" t="e">
        <f>INDEX('Plant data'!E:E,MATCH($A1483,'Plant data'!$A:$A,0))</f>
        <v>#N/A</v>
      </c>
      <c r="D1483" s="22" t="e">
        <f>INDEX('Plant data'!F:F,MATCH($A1483,'Plant data'!$A:$A,0))</f>
        <v>#N/A</v>
      </c>
      <c r="S1483" s="14">
        <f t="shared" si="23"/>
        <v>40</v>
      </c>
    </row>
    <row r="1484" spans="2:19" ht="15.75" hidden="1" customHeight="1" x14ac:dyDescent="0.35">
      <c r="B1484" s="22" t="e">
        <f>INDEX('Plant data'!D:D,MATCH($A1484,'Plant data'!$A:$A,0))</f>
        <v>#N/A</v>
      </c>
      <c r="C1484" s="22" t="e">
        <f>INDEX('Plant data'!E:E,MATCH($A1484,'Plant data'!$A:$A,0))</f>
        <v>#N/A</v>
      </c>
      <c r="D1484" s="22" t="e">
        <f>INDEX('Plant data'!F:F,MATCH($A1484,'Plant data'!$A:$A,0))</f>
        <v>#N/A</v>
      </c>
      <c r="S1484" s="14">
        <f t="shared" si="23"/>
        <v>40</v>
      </c>
    </row>
    <row r="1485" spans="2:19" ht="15.75" hidden="1" customHeight="1" x14ac:dyDescent="0.35">
      <c r="B1485" s="22" t="e">
        <f>INDEX('Plant data'!D:D,MATCH($A1485,'Plant data'!$A:$A,0))</f>
        <v>#N/A</v>
      </c>
      <c r="C1485" s="22" t="e">
        <f>INDEX('Plant data'!E:E,MATCH($A1485,'Plant data'!$A:$A,0))</f>
        <v>#N/A</v>
      </c>
      <c r="D1485" s="22" t="e">
        <f>INDEX('Plant data'!F:F,MATCH($A1485,'Plant data'!$A:$A,0))</f>
        <v>#N/A</v>
      </c>
      <c r="S1485" s="14">
        <f t="shared" si="23"/>
        <v>40</v>
      </c>
    </row>
    <row r="1486" spans="2:19" ht="15.75" hidden="1" customHeight="1" x14ac:dyDescent="0.35">
      <c r="B1486" s="22" t="e">
        <f>INDEX('Plant data'!D:D,MATCH($A1486,'Plant data'!$A:$A,0))</f>
        <v>#N/A</v>
      </c>
      <c r="C1486" s="22" t="e">
        <f>INDEX('Plant data'!E:E,MATCH($A1486,'Plant data'!$A:$A,0))</f>
        <v>#N/A</v>
      </c>
      <c r="D1486" s="22" t="e">
        <f>INDEX('Plant data'!F:F,MATCH($A1486,'Plant data'!$A:$A,0))</f>
        <v>#N/A</v>
      </c>
      <c r="S1486" s="14">
        <f t="shared" si="23"/>
        <v>40</v>
      </c>
    </row>
    <row r="1487" spans="2:19" ht="15.75" hidden="1" customHeight="1" x14ac:dyDescent="0.35">
      <c r="B1487" s="22" t="e">
        <f>INDEX('Plant data'!D:D,MATCH($A1487,'Plant data'!$A:$A,0))</f>
        <v>#N/A</v>
      </c>
      <c r="C1487" s="22" t="e">
        <f>INDEX('Plant data'!E:E,MATCH($A1487,'Plant data'!$A:$A,0))</f>
        <v>#N/A</v>
      </c>
      <c r="D1487" s="22" t="e">
        <f>INDEX('Plant data'!F:F,MATCH($A1487,'Plant data'!$A:$A,0))</f>
        <v>#N/A</v>
      </c>
      <c r="S1487" s="14">
        <f t="shared" si="23"/>
        <v>40</v>
      </c>
    </row>
    <row r="1488" spans="2:19" ht="15.75" hidden="1" customHeight="1" x14ac:dyDescent="0.35">
      <c r="B1488" s="22" t="e">
        <f>INDEX('Plant data'!D:D,MATCH($A1488,'Plant data'!$A:$A,0))</f>
        <v>#N/A</v>
      </c>
      <c r="C1488" s="22" t="e">
        <f>INDEX('Plant data'!E:E,MATCH($A1488,'Plant data'!$A:$A,0))</f>
        <v>#N/A</v>
      </c>
      <c r="D1488" s="22" t="e">
        <f>INDEX('Plant data'!F:F,MATCH($A1488,'Plant data'!$A:$A,0))</f>
        <v>#N/A</v>
      </c>
      <c r="S1488" s="14">
        <f t="shared" si="23"/>
        <v>40</v>
      </c>
    </row>
    <row r="1489" spans="2:19" ht="15.75" hidden="1" customHeight="1" x14ac:dyDescent="0.35">
      <c r="B1489" s="22" t="e">
        <f>INDEX('Plant data'!D:D,MATCH($A1489,'Plant data'!$A:$A,0))</f>
        <v>#N/A</v>
      </c>
      <c r="C1489" s="22" t="e">
        <f>INDEX('Plant data'!E:E,MATCH($A1489,'Plant data'!$A:$A,0))</f>
        <v>#N/A</v>
      </c>
      <c r="D1489" s="22" t="e">
        <f>INDEX('Plant data'!F:F,MATCH($A1489,'Plant data'!$A:$A,0))</f>
        <v>#N/A</v>
      </c>
      <c r="S1489" s="14">
        <f t="shared" si="23"/>
        <v>40</v>
      </c>
    </row>
    <row r="1490" spans="2:19" ht="15.75" hidden="1" customHeight="1" x14ac:dyDescent="0.35">
      <c r="B1490" s="22" t="e">
        <f>INDEX('Plant data'!D:D,MATCH($A1490,'Plant data'!$A:$A,0))</f>
        <v>#N/A</v>
      </c>
      <c r="C1490" s="22" t="e">
        <f>INDEX('Plant data'!E:E,MATCH($A1490,'Plant data'!$A:$A,0))</f>
        <v>#N/A</v>
      </c>
      <c r="D1490" s="22" t="e">
        <f>INDEX('Plant data'!F:F,MATCH($A1490,'Plant data'!$A:$A,0))</f>
        <v>#N/A</v>
      </c>
      <c r="S1490" s="14">
        <f t="shared" si="23"/>
        <v>40</v>
      </c>
    </row>
    <row r="1491" spans="2:19" ht="15.75" hidden="1" customHeight="1" x14ac:dyDescent="0.35">
      <c r="B1491" s="22" t="e">
        <f>INDEX('Plant data'!D:D,MATCH($A1491,'Plant data'!$A:$A,0))</f>
        <v>#N/A</v>
      </c>
      <c r="C1491" s="22" t="e">
        <f>INDEX('Plant data'!E:E,MATCH($A1491,'Plant data'!$A:$A,0))</f>
        <v>#N/A</v>
      </c>
      <c r="D1491" s="22" t="e">
        <f>INDEX('Plant data'!F:F,MATCH($A1491,'Plant data'!$A:$A,0))</f>
        <v>#N/A</v>
      </c>
      <c r="S1491" s="14">
        <f t="shared" si="23"/>
        <v>40</v>
      </c>
    </row>
    <row r="1492" spans="2:19" ht="15.75" hidden="1" customHeight="1" x14ac:dyDescent="0.35">
      <c r="B1492" s="22" t="e">
        <f>INDEX('Plant data'!D:D,MATCH($A1492,'Plant data'!$A:$A,0))</f>
        <v>#N/A</v>
      </c>
      <c r="C1492" s="22" t="e">
        <f>INDEX('Plant data'!E:E,MATCH($A1492,'Plant data'!$A:$A,0))</f>
        <v>#N/A</v>
      </c>
      <c r="D1492" s="22" t="e">
        <f>INDEX('Plant data'!F:F,MATCH($A1492,'Plant data'!$A:$A,0))</f>
        <v>#N/A</v>
      </c>
      <c r="S1492" s="14">
        <f t="shared" si="23"/>
        <v>40</v>
      </c>
    </row>
    <row r="1493" spans="2:19" ht="15.75" hidden="1" customHeight="1" x14ac:dyDescent="0.35">
      <c r="B1493" s="22" t="e">
        <f>INDEX('Plant data'!D:D,MATCH($A1493,'Plant data'!$A:$A,0))</f>
        <v>#N/A</v>
      </c>
      <c r="C1493" s="22" t="e">
        <f>INDEX('Plant data'!E:E,MATCH($A1493,'Plant data'!$A:$A,0))</f>
        <v>#N/A</v>
      </c>
      <c r="D1493" s="22" t="e">
        <f>INDEX('Plant data'!F:F,MATCH($A1493,'Plant data'!$A:$A,0))</f>
        <v>#N/A</v>
      </c>
      <c r="S1493" s="14">
        <f t="shared" si="23"/>
        <v>40</v>
      </c>
    </row>
    <row r="1494" spans="2:19" ht="15.75" hidden="1" customHeight="1" x14ac:dyDescent="0.35">
      <c r="B1494" s="22" t="e">
        <f>INDEX('Plant data'!D:D,MATCH($A1494,'Plant data'!$A:$A,0))</f>
        <v>#N/A</v>
      </c>
      <c r="C1494" s="22" t="e">
        <f>INDEX('Plant data'!E:E,MATCH($A1494,'Plant data'!$A:$A,0))</f>
        <v>#N/A</v>
      </c>
      <c r="D1494" s="22" t="e">
        <f>INDEX('Plant data'!F:F,MATCH($A1494,'Plant data'!$A:$A,0))</f>
        <v>#N/A</v>
      </c>
      <c r="S1494" s="14">
        <f t="shared" si="23"/>
        <v>40</v>
      </c>
    </row>
    <row r="1495" spans="2:19" ht="15.75" hidden="1" customHeight="1" x14ac:dyDescent="0.35">
      <c r="B1495" s="22" t="e">
        <f>INDEX('Plant data'!D:D,MATCH($A1495,'Plant data'!$A:$A,0))</f>
        <v>#N/A</v>
      </c>
      <c r="C1495" s="22" t="e">
        <f>INDEX('Plant data'!E:E,MATCH($A1495,'Plant data'!$A:$A,0))</f>
        <v>#N/A</v>
      </c>
      <c r="D1495" s="22" t="e">
        <f>INDEX('Plant data'!F:F,MATCH($A1495,'Plant data'!$A:$A,0))</f>
        <v>#N/A</v>
      </c>
      <c r="S1495" s="14">
        <f t="shared" si="23"/>
        <v>40</v>
      </c>
    </row>
    <row r="1496" spans="2:19" ht="15.75" hidden="1" customHeight="1" x14ac:dyDescent="0.35">
      <c r="B1496" s="22" t="e">
        <f>INDEX('Plant data'!D:D,MATCH($A1496,'Plant data'!$A:$A,0))</f>
        <v>#N/A</v>
      </c>
      <c r="C1496" s="22" t="e">
        <f>INDEX('Plant data'!E:E,MATCH($A1496,'Plant data'!$A:$A,0))</f>
        <v>#N/A</v>
      </c>
      <c r="D1496" s="22" t="e">
        <f>INDEX('Plant data'!F:F,MATCH($A1496,'Plant data'!$A:$A,0))</f>
        <v>#N/A</v>
      </c>
      <c r="S1496" s="14">
        <f t="shared" si="23"/>
        <v>40</v>
      </c>
    </row>
    <row r="1497" spans="2:19" ht="15.75" hidden="1" customHeight="1" x14ac:dyDescent="0.35">
      <c r="B1497" s="22" t="e">
        <f>INDEX('Plant data'!D:D,MATCH($A1497,'Plant data'!$A:$A,0))</f>
        <v>#N/A</v>
      </c>
      <c r="C1497" s="22" t="e">
        <f>INDEX('Plant data'!E:E,MATCH($A1497,'Plant data'!$A:$A,0))</f>
        <v>#N/A</v>
      </c>
      <c r="D1497" s="22" t="e">
        <f>INDEX('Plant data'!F:F,MATCH($A1497,'Plant data'!$A:$A,0))</f>
        <v>#N/A</v>
      </c>
      <c r="S1497" s="14">
        <f t="shared" si="23"/>
        <v>40</v>
      </c>
    </row>
    <row r="1498" spans="2:19" ht="15.75" hidden="1" customHeight="1" x14ac:dyDescent="0.35">
      <c r="B1498" s="22" t="e">
        <f>INDEX('Plant data'!D:D,MATCH($A1498,'Plant data'!$A:$A,0))</f>
        <v>#N/A</v>
      </c>
      <c r="C1498" s="22" t="e">
        <f>INDEX('Plant data'!E:E,MATCH($A1498,'Plant data'!$A:$A,0))</f>
        <v>#N/A</v>
      </c>
      <c r="D1498" s="22" t="e">
        <f>INDEX('Plant data'!F:F,MATCH($A1498,'Plant data'!$A:$A,0))</f>
        <v>#N/A</v>
      </c>
      <c r="S1498" s="14">
        <f t="shared" si="23"/>
        <v>40</v>
      </c>
    </row>
    <row r="1499" spans="2:19" ht="15.75" hidden="1" customHeight="1" x14ac:dyDescent="0.35">
      <c r="B1499" s="22" t="e">
        <f>INDEX('Plant data'!D:D,MATCH($A1499,'Plant data'!$A:$A,0))</f>
        <v>#N/A</v>
      </c>
      <c r="C1499" s="22" t="e">
        <f>INDEX('Plant data'!E:E,MATCH($A1499,'Plant data'!$A:$A,0))</f>
        <v>#N/A</v>
      </c>
      <c r="D1499" s="22" t="e">
        <f>INDEX('Plant data'!F:F,MATCH($A1499,'Plant data'!$A:$A,0))</f>
        <v>#N/A</v>
      </c>
      <c r="S1499" s="14">
        <f t="shared" si="23"/>
        <v>40</v>
      </c>
    </row>
    <row r="1500" spans="2:19" ht="15.75" hidden="1" customHeight="1" x14ac:dyDescent="0.35">
      <c r="B1500" s="22" t="e">
        <f>INDEX('Plant data'!D:D,MATCH($A1500,'Plant data'!$A:$A,0))</f>
        <v>#N/A</v>
      </c>
      <c r="C1500" s="22" t="e">
        <f>INDEX('Plant data'!E:E,MATCH($A1500,'Plant data'!$A:$A,0))</f>
        <v>#N/A</v>
      </c>
      <c r="D1500" s="22" t="e">
        <f>INDEX('Plant data'!F:F,MATCH($A1500,'Plant data'!$A:$A,0))</f>
        <v>#N/A</v>
      </c>
      <c r="S1500" s="14">
        <f t="shared" si="23"/>
        <v>40</v>
      </c>
    </row>
    <row r="1501" spans="2:19" ht="15.75" hidden="1" customHeight="1" x14ac:dyDescent="0.35">
      <c r="B1501" s="22" t="e">
        <f>INDEX('Plant data'!D:D,MATCH($A1501,'Plant data'!$A:$A,0))</f>
        <v>#N/A</v>
      </c>
      <c r="C1501" s="22" t="e">
        <f>INDEX('Plant data'!E:E,MATCH($A1501,'Plant data'!$A:$A,0))</f>
        <v>#N/A</v>
      </c>
      <c r="D1501" s="22" t="e">
        <f>INDEX('Plant data'!F:F,MATCH($A1501,'Plant data'!$A:$A,0))</f>
        <v>#N/A</v>
      </c>
      <c r="S1501" s="14">
        <f t="shared" si="23"/>
        <v>40</v>
      </c>
    </row>
    <row r="1502" spans="2:19" ht="15.75" hidden="1" customHeight="1" x14ac:dyDescent="0.35">
      <c r="B1502" s="22" t="e">
        <f>INDEX('Plant data'!D:D,MATCH($A1502,'Plant data'!$A:$A,0))</f>
        <v>#N/A</v>
      </c>
      <c r="C1502" s="22" t="e">
        <f>INDEX('Plant data'!E:E,MATCH($A1502,'Plant data'!$A:$A,0))</f>
        <v>#N/A</v>
      </c>
      <c r="D1502" s="22" t="e">
        <f>INDEX('Plant data'!F:F,MATCH($A1502,'Plant data'!$A:$A,0))</f>
        <v>#N/A</v>
      </c>
      <c r="S1502" s="14">
        <f t="shared" si="23"/>
        <v>40</v>
      </c>
    </row>
    <row r="1503" spans="2:19" ht="15.75" hidden="1" customHeight="1" x14ac:dyDescent="0.35">
      <c r="B1503" s="22" t="e">
        <f>INDEX('Plant data'!D:D,MATCH($A1503,'Plant data'!$A:$A,0))</f>
        <v>#N/A</v>
      </c>
      <c r="C1503" s="22" t="e">
        <f>INDEX('Plant data'!E:E,MATCH($A1503,'Plant data'!$A:$A,0))</f>
        <v>#N/A</v>
      </c>
      <c r="D1503" s="22" t="e">
        <f>INDEX('Plant data'!F:F,MATCH($A1503,'Plant data'!$A:$A,0))</f>
        <v>#N/A</v>
      </c>
      <c r="S1503" s="14">
        <f t="shared" si="23"/>
        <v>40</v>
      </c>
    </row>
    <row r="1504" spans="2:19" ht="15.75" hidden="1" customHeight="1" x14ac:dyDescent="0.35">
      <c r="B1504" s="22" t="e">
        <f>INDEX('Plant data'!D:D,MATCH($A1504,'Plant data'!$A:$A,0))</f>
        <v>#N/A</v>
      </c>
      <c r="C1504" s="22" t="e">
        <f>INDEX('Plant data'!E:E,MATCH($A1504,'Plant data'!$A:$A,0))</f>
        <v>#N/A</v>
      </c>
      <c r="D1504" s="22" t="e">
        <f>INDEX('Plant data'!F:F,MATCH($A1504,'Plant data'!$A:$A,0))</f>
        <v>#N/A</v>
      </c>
      <c r="S1504" s="14">
        <f t="shared" si="23"/>
        <v>40</v>
      </c>
    </row>
    <row r="1505" spans="2:19" ht="15.75" hidden="1" customHeight="1" x14ac:dyDescent="0.35">
      <c r="B1505" s="22" t="e">
        <f>INDEX('Plant data'!D:D,MATCH($A1505,'Plant data'!$A:$A,0))</f>
        <v>#N/A</v>
      </c>
      <c r="C1505" s="22" t="e">
        <f>INDEX('Plant data'!E:E,MATCH($A1505,'Plant data'!$A:$A,0))</f>
        <v>#N/A</v>
      </c>
      <c r="D1505" s="22" t="e">
        <f>INDEX('Plant data'!F:F,MATCH($A1505,'Plant data'!$A:$A,0))</f>
        <v>#N/A</v>
      </c>
      <c r="S1505" s="14">
        <f t="shared" si="23"/>
        <v>40</v>
      </c>
    </row>
    <row r="1506" spans="2:19" ht="15.75" hidden="1" customHeight="1" x14ac:dyDescent="0.35">
      <c r="B1506" s="22" t="e">
        <f>INDEX('Plant data'!D:D,MATCH($A1506,'Plant data'!$A:$A,0))</f>
        <v>#N/A</v>
      </c>
      <c r="C1506" s="22" t="e">
        <f>INDEX('Plant data'!E:E,MATCH($A1506,'Plant data'!$A:$A,0))</f>
        <v>#N/A</v>
      </c>
      <c r="D1506" s="22" t="e">
        <f>INDEX('Plant data'!F:F,MATCH($A1506,'Plant data'!$A:$A,0))</f>
        <v>#N/A</v>
      </c>
      <c r="S1506" s="14">
        <f t="shared" si="23"/>
        <v>40</v>
      </c>
    </row>
    <row r="1507" spans="2:19" ht="15.75" hidden="1" customHeight="1" x14ac:dyDescent="0.35">
      <c r="B1507" s="22" t="e">
        <f>INDEX('Plant data'!D:D,MATCH($A1507,'Plant data'!$A:$A,0))</f>
        <v>#N/A</v>
      </c>
      <c r="C1507" s="22" t="e">
        <f>INDEX('Plant data'!E:E,MATCH($A1507,'Plant data'!$A:$A,0))</f>
        <v>#N/A</v>
      </c>
      <c r="D1507" s="22" t="e">
        <f>INDEX('Plant data'!F:F,MATCH($A1507,'Plant data'!$A:$A,0))</f>
        <v>#N/A</v>
      </c>
      <c r="S1507" s="14">
        <f t="shared" si="23"/>
        <v>40</v>
      </c>
    </row>
    <row r="1508" spans="2:19" ht="15.75" hidden="1" customHeight="1" x14ac:dyDescent="0.35">
      <c r="B1508" s="22" t="e">
        <f>INDEX('Plant data'!D:D,MATCH($A1508,'Plant data'!$A:$A,0))</f>
        <v>#N/A</v>
      </c>
      <c r="C1508" s="22" t="e">
        <f>INDEX('Plant data'!E:E,MATCH($A1508,'Plant data'!$A:$A,0))</f>
        <v>#N/A</v>
      </c>
      <c r="D1508" s="22" t="e">
        <f>INDEX('Plant data'!F:F,MATCH($A1508,'Plant data'!$A:$A,0))</f>
        <v>#N/A</v>
      </c>
      <c r="S1508" s="14">
        <f t="shared" si="23"/>
        <v>40</v>
      </c>
    </row>
    <row r="1509" spans="2:19" ht="15.75" hidden="1" customHeight="1" x14ac:dyDescent="0.35">
      <c r="B1509" s="22" t="e">
        <f>INDEX('Plant data'!D:D,MATCH($A1509,'Plant data'!$A:$A,0))</f>
        <v>#N/A</v>
      </c>
      <c r="C1509" s="22" t="e">
        <f>INDEX('Plant data'!E:E,MATCH($A1509,'Plant data'!$A:$A,0))</f>
        <v>#N/A</v>
      </c>
      <c r="D1509" s="22" t="e">
        <f>INDEX('Plant data'!F:F,MATCH($A1509,'Plant data'!$A:$A,0))</f>
        <v>#N/A</v>
      </c>
      <c r="S1509" s="14">
        <f t="shared" si="23"/>
        <v>40</v>
      </c>
    </row>
    <row r="1510" spans="2:19" ht="15.75" hidden="1" customHeight="1" x14ac:dyDescent="0.35">
      <c r="B1510" s="22" t="e">
        <f>INDEX('Plant data'!D:D,MATCH($A1510,'Plant data'!$A:$A,0))</f>
        <v>#N/A</v>
      </c>
      <c r="C1510" s="22" t="e">
        <f>INDEX('Plant data'!E:E,MATCH($A1510,'Plant data'!$A:$A,0))</f>
        <v>#N/A</v>
      </c>
      <c r="D1510" s="22" t="e">
        <f>INDEX('Plant data'!F:F,MATCH($A1510,'Plant data'!$A:$A,0))</f>
        <v>#N/A</v>
      </c>
      <c r="S1510" s="14">
        <f t="shared" si="23"/>
        <v>40</v>
      </c>
    </row>
  </sheetData>
  <autoFilter ref="A1:S1510" xr:uid="{0F358223-D0C6-40ED-8D45-41419EAC5265}">
    <filterColumn colId="3">
      <filters>
        <filter val="United States"/>
      </filters>
    </filterColumn>
    <filterColumn colId="7">
      <filters>
        <filter val="construction"/>
        <filter val="operating"/>
      </filters>
    </filterColumn>
  </autoFilter>
  <conditionalFormatting sqref="A1:A1295 E1:R1295">
    <cfRule type="expression" dxfId="4" priority="3">
      <formula>A1&lt;&gt;INDIRECT("'Electric arc furnaces'!" &amp; ADDRESS(ROW(),COLUMN()))</formula>
    </cfRule>
  </conditionalFormatting>
  <conditionalFormatting sqref="B1:D1">
    <cfRule type="expression" dxfId="3" priority="2">
      <formula>B1&lt;&gt;INDIRECT("'Plant data'!" &amp; ADDRESS(ROW(),COLUMN()))</formula>
    </cfRule>
  </conditionalFormatting>
  <conditionalFormatting sqref="B2:D1510">
    <cfRule type="expression" dxfId="2" priority="1">
      <formula>B2&lt;&gt;INDIRECT("'Electric arc furnaces'!" &amp; ADDRESS(ROW(),COLUMN()))</formula>
    </cfRule>
  </conditionalFormatting>
  <hyperlinks>
    <hyperlink ref="G2" r:id="rId1" xr:uid="{08563D10-BBCE-4E79-BE02-5E7DD21F8DB1}"/>
    <hyperlink ref="G3" r:id="rId2" xr:uid="{19850203-FFAF-4148-9FFF-D3EA4F553B28}"/>
    <hyperlink ref="G4" r:id="rId3" xr:uid="{71AD8B0C-8FE1-4ECD-8DD9-1B1E187AD6C5}"/>
    <hyperlink ref="G5" r:id="rId4" xr:uid="{CD89ED16-34BD-403F-B074-85CC35C7FF15}"/>
    <hyperlink ref="G6" r:id="rId5" xr:uid="{283AAAB6-1C07-4D71-8704-39D6840AC304}"/>
    <hyperlink ref="G9" r:id="rId6" xr:uid="{41784041-A49A-499E-AE89-E1C480B2C115}"/>
    <hyperlink ref="G10" r:id="rId7" xr:uid="{3AC2A935-95DC-4700-A58A-F1CBA7B321D1}"/>
    <hyperlink ref="G11" r:id="rId8" xr:uid="{DBE985B2-BCE2-40C9-AAA6-C6CAFBE85F9F}"/>
    <hyperlink ref="G13" r:id="rId9" xr:uid="{0FC1AB09-47C9-4CAB-8C82-3712949D646F}"/>
    <hyperlink ref="G14" r:id="rId10" xr:uid="{0AE16EEC-A865-4C4A-A372-348E134F4E28}"/>
    <hyperlink ref="G15" r:id="rId11" xr:uid="{07D6A333-6DB8-4E9E-9EA4-2021DE10CBB3}"/>
    <hyperlink ref="G16" r:id="rId12" xr:uid="{BDA1937D-B93D-4468-BE33-3E8E77E72730}"/>
    <hyperlink ref="G17" r:id="rId13" xr:uid="{47FF42E8-BB72-46C2-ACB1-6D5232156AA6}"/>
    <hyperlink ref="G18" r:id="rId14" xr:uid="{332B9F6D-2276-40AF-9A0F-C08862113FDB}"/>
    <hyperlink ref="G19" r:id="rId15" xr:uid="{ACB088E7-E05A-44BA-B7A4-EAB56B0EA2AA}"/>
    <hyperlink ref="G20" r:id="rId16" xr:uid="{2C89C100-37AB-4EC3-83C6-2BEFC2015DCB}"/>
    <hyperlink ref="G21" r:id="rId17" xr:uid="{E9260642-33D9-463F-84CD-11C7407A186A}"/>
    <hyperlink ref="G22" r:id="rId18" xr:uid="{F666A443-EAB0-4462-97B8-B54A4846635D}"/>
    <hyperlink ref="G23" r:id="rId19" xr:uid="{8D5B3FF8-8D67-4162-9287-A68668D2CBCB}"/>
    <hyperlink ref="G24" r:id="rId20" xr:uid="{2041B3D9-41F1-458A-B37A-5C06382F96A1}"/>
    <hyperlink ref="G25" r:id="rId21" xr:uid="{3A334B0A-F8FA-4C86-A0C0-9EB88E1A3E06}"/>
    <hyperlink ref="G26" r:id="rId22" xr:uid="{E8A37141-CA15-4F55-AF7C-D941CB72E518}"/>
    <hyperlink ref="G27" r:id="rId23" xr:uid="{044E7E63-2272-4FC5-9D91-DAC70F217725}"/>
    <hyperlink ref="G28" r:id="rId24" xr:uid="{8A9AAEC9-A5FE-4D64-87E2-A782B6A87AC8}"/>
    <hyperlink ref="G29" r:id="rId25" xr:uid="{831D4537-29C4-45F4-9DD1-460D0D0F2521}"/>
    <hyperlink ref="G30" r:id="rId26" xr:uid="{33504850-B3D9-4BF6-B35B-41FE0F59575C}"/>
    <hyperlink ref="G31" r:id="rId27" xr:uid="{FF9A22E6-1B41-40F4-B870-4484544E2DAF}"/>
    <hyperlink ref="G33" r:id="rId28" xr:uid="{81D1A0E2-CB4C-4898-A26A-C595B05695F5}"/>
    <hyperlink ref="G34" r:id="rId29" xr:uid="{1B11487C-1A69-453E-8D1E-AE8795C68122}"/>
    <hyperlink ref="G35" r:id="rId30" xr:uid="{A8341935-495F-425D-9D1F-21621F99C2D8}"/>
    <hyperlink ref="G36" r:id="rId31" xr:uid="{4AE80A8D-1024-486D-A99D-835709480595}"/>
    <hyperlink ref="G37" r:id="rId32" xr:uid="{BB46056A-1753-4779-9F5D-B1E69CB5260E}"/>
    <hyperlink ref="G38" r:id="rId33" xr:uid="{B1A55EA7-2FE7-4729-BC9A-2BEF161E5D9E}"/>
    <hyperlink ref="G39" r:id="rId34" xr:uid="{7F3430E4-E921-4B0F-829F-0AC002A80187}"/>
    <hyperlink ref="G40" r:id="rId35" xr:uid="{09453A20-CB5A-4122-A92F-E90B046366CC}"/>
    <hyperlink ref="G41" r:id="rId36" xr:uid="{1F7B22D2-5AE4-43E5-89B0-7914A30B1A54}"/>
    <hyperlink ref="G42" r:id="rId37" xr:uid="{2A0B75F1-8028-416C-8B10-653A3406CE55}"/>
    <hyperlink ref="G43" r:id="rId38" xr:uid="{5253652E-E7EF-45E1-9CBE-37FCBAB54E7E}"/>
    <hyperlink ref="G44" r:id="rId39" xr:uid="{CD0EE72B-8073-4C2D-9A56-853CA94D9B7A}"/>
    <hyperlink ref="G45" r:id="rId40" xr:uid="{EDBB7FE9-6599-4ABA-9651-234DDE0708DE}"/>
    <hyperlink ref="G49" r:id="rId41" xr:uid="{73691493-00F8-4E92-95BD-6127AC59E101}"/>
    <hyperlink ref="G50" r:id="rId42" xr:uid="{F4C4D86A-4595-4942-BD12-26AB397F540E}"/>
    <hyperlink ref="G51" r:id="rId43" xr:uid="{10A26AFF-84A1-4A90-9E03-3C1FFE71CB42}"/>
    <hyperlink ref="G52" r:id="rId44" xr:uid="{19A55637-1313-4C55-B37A-99D24CBDCE0E}"/>
    <hyperlink ref="G53" r:id="rId45" xr:uid="{3F2D6321-EB97-42A4-8E23-B2099D02DB73}"/>
    <hyperlink ref="G54" r:id="rId46" xr:uid="{12BFE87F-B70D-40FD-9806-7BC6BA9D7803}"/>
    <hyperlink ref="G57" r:id="rId47" xr:uid="{25FBDE99-D588-43E1-80A9-B4FBE3233AB8}"/>
    <hyperlink ref="G58" r:id="rId48" xr:uid="{78B988FC-4E2E-479A-A970-E9B61E4625D8}"/>
    <hyperlink ref="G59" r:id="rId49" xr:uid="{4051023E-2005-4B85-BAF1-46E6D683398A}"/>
    <hyperlink ref="G60" r:id="rId50" xr:uid="{A5C90A8F-E5DC-47F0-B42F-96C7FD13A54F}"/>
    <hyperlink ref="G61" r:id="rId51" xr:uid="{7C0E6449-5A00-4438-96B0-CABD5330E694}"/>
    <hyperlink ref="G62" r:id="rId52" xr:uid="{3CBBFACD-2203-40F2-8DBA-E3EA4E6E084C}"/>
    <hyperlink ref="G63" r:id="rId53" xr:uid="{C7B626FD-0B98-4627-A90B-91C7F3DE545B}"/>
    <hyperlink ref="G64" r:id="rId54" xr:uid="{F60C7B19-FB86-498B-82E0-4E6D830F777E}"/>
    <hyperlink ref="G65" r:id="rId55" xr:uid="{9F65F04E-1A50-4BA8-92D0-34B1360D872E}"/>
    <hyperlink ref="G66" r:id="rId56" xr:uid="{CADC2715-033D-4DBD-939A-3A44FE69D07C}"/>
    <hyperlink ref="G67" r:id="rId57" xr:uid="{C159E172-2795-46F2-BEB5-E1FCB306C6AA}"/>
    <hyperlink ref="G68" r:id="rId58" xr:uid="{DA78ED9A-DFE0-46E5-9CBC-C05090189780}"/>
    <hyperlink ref="G69" r:id="rId59" xr:uid="{D44612B2-9A2D-44C6-99BA-A6A076335A65}"/>
    <hyperlink ref="G70" r:id="rId60" xr:uid="{80AEBA7F-288F-4455-BFFD-EDD47299F2BF}"/>
    <hyperlink ref="G71" r:id="rId61" xr:uid="{5F5A1112-461B-48E5-9925-88D2C7009BF6}"/>
    <hyperlink ref="G72" r:id="rId62" xr:uid="{0FB08FBF-BFA2-4422-889A-4982354C5561}"/>
    <hyperlink ref="G73" r:id="rId63" xr:uid="{4F5960E4-2AB2-48B7-9689-35BDEF9896A6}"/>
    <hyperlink ref="G74" r:id="rId64" xr:uid="{667AFCD5-E613-4430-A9C7-CC661D35911D}"/>
    <hyperlink ref="G75" r:id="rId65" xr:uid="{9559E5F3-66CD-46FD-8233-63FEA669CC75}"/>
    <hyperlink ref="G76" r:id="rId66" xr:uid="{9A029AAD-F750-497F-B368-51780662E85B}"/>
    <hyperlink ref="G77" r:id="rId67" xr:uid="{4161D097-A5E1-480F-8CDB-56B9441BDD17}"/>
    <hyperlink ref="G78" r:id="rId68" xr:uid="{71B012F6-639D-41D5-86FC-C8BF70ED625A}"/>
    <hyperlink ref="G79" r:id="rId69" xr:uid="{09449869-81B6-4D29-8F92-342CF38DD359}"/>
    <hyperlink ref="G80" r:id="rId70" xr:uid="{DC04921C-B3FF-45CA-AFB8-D79CEA8169B5}"/>
    <hyperlink ref="G81" r:id="rId71" xr:uid="{5F7DBF4B-014A-47C6-A667-82E779C56D30}"/>
    <hyperlink ref="G82" r:id="rId72" xr:uid="{29631715-AE4D-4D51-8D0B-1FC7338C3D1D}"/>
    <hyperlink ref="G83" r:id="rId73" xr:uid="{FB0854BA-4DD2-48BF-99ED-78866056AEA8}"/>
    <hyperlink ref="G84" r:id="rId74" xr:uid="{9234D9BF-D88F-403E-A993-89C34DBF9FEB}"/>
    <hyperlink ref="G85" r:id="rId75" xr:uid="{1E55EEB6-B816-41E5-B966-B86554E85682}"/>
    <hyperlink ref="G86" r:id="rId76" xr:uid="{3AD509F4-43B3-4850-81E0-A518DF2718BE}"/>
    <hyperlink ref="G87" r:id="rId77" xr:uid="{8843616D-CF39-4BFA-8689-B5286F585D3D}"/>
    <hyperlink ref="G88" r:id="rId78" xr:uid="{2CDC47E6-3F69-4D72-84BD-736FB93EFD4D}"/>
    <hyperlink ref="G89" r:id="rId79" xr:uid="{826E4EF9-382B-4CC4-A632-0833B32EAF47}"/>
    <hyperlink ref="G90" r:id="rId80" xr:uid="{A7E121E9-E5C8-4A7A-BEDB-8086B9D9A7EC}"/>
    <hyperlink ref="G91" r:id="rId81" xr:uid="{47A7D370-60FA-4751-A51E-E7ECA4B5ADAD}"/>
    <hyperlink ref="G92" r:id="rId82" xr:uid="{9D48EF41-D180-41E6-B994-7B1147335818}"/>
    <hyperlink ref="G93" r:id="rId83" xr:uid="{87CBB5DE-E10C-4A89-9DAB-5496F158A159}"/>
    <hyperlink ref="G94" r:id="rId84" xr:uid="{83755758-02A0-40C5-9056-B87D7189F027}"/>
    <hyperlink ref="G95" r:id="rId85" xr:uid="{C3AA1ECC-0678-4C27-877B-BEBE4F2AB7DC}"/>
    <hyperlink ref="G96" r:id="rId86" xr:uid="{227AE704-169A-4107-879B-E427471D3163}"/>
    <hyperlink ref="G97" r:id="rId87" xr:uid="{B4E43C1A-EC9E-4E20-ABAA-EC2D300D1834}"/>
    <hyperlink ref="G98" r:id="rId88" xr:uid="{FA70FD3C-3124-4761-A835-C675B52AC6F2}"/>
    <hyperlink ref="G99" r:id="rId89" xr:uid="{4C57F4EB-57B7-46F4-AE79-A472BC7C775F}"/>
    <hyperlink ref="G100" r:id="rId90" xr:uid="{1CEB2A51-446B-417E-9994-50894F65C765}"/>
    <hyperlink ref="G101" r:id="rId91" xr:uid="{A9E7D160-3D6B-4381-BFE9-01024022443D}"/>
    <hyperlink ref="G102" r:id="rId92" xr:uid="{16A7FE42-2199-482C-9E1F-633CB4B71A7D}"/>
    <hyperlink ref="G103" r:id="rId93" xr:uid="{6E0BDD85-749E-4037-B32D-D29B0C3CD565}"/>
    <hyperlink ref="G104" r:id="rId94" xr:uid="{148E6A51-E18F-4FD4-9427-9051B08825B2}"/>
    <hyperlink ref="G105" r:id="rId95" xr:uid="{35AF8CC0-CB3F-47B3-8C6A-3C4D2C34E2CE}"/>
    <hyperlink ref="G106" r:id="rId96" xr:uid="{30A9A417-4BFC-4BED-9B32-DE46F5B75E10}"/>
    <hyperlink ref="G107" r:id="rId97" xr:uid="{7766D381-DCC5-4623-A7A2-29D33612ED07}"/>
    <hyperlink ref="G108" r:id="rId98" xr:uid="{48AC93E5-2518-43F7-A4AF-8F540EBCC98F}"/>
    <hyperlink ref="G109" r:id="rId99" xr:uid="{06B3C6E8-9738-405F-9547-3685D90B3098}"/>
    <hyperlink ref="G110" r:id="rId100" xr:uid="{D5A8670F-B5ED-4F33-A81A-903C1566C51A}"/>
    <hyperlink ref="G111" r:id="rId101" xr:uid="{E9BE0E72-A151-4D1F-B5A8-C81C4B9A9623}"/>
    <hyperlink ref="G112" r:id="rId102" xr:uid="{DA9E7009-808A-49D6-A367-B3C0F17F2B6B}"/>
    <hyperlink ref="G113" r:id="rId103" xr:uid="{B989210A-6C38-4969-A5B8-FBF8FD2FAC21}"/>
    <hyperlink ref="G114" r:id="rId104" xr:uid="{1FF3A587-354A-4549-9C0D-3D50D6C3E189}"/>
    <hyperlink ref="G115" r:id="rId105" xr:uid="{E9470BA8-C3DD-475D-A5A3-4C135AE825CB}"/>
    <hyperlink ref="G116" r:id="rId106" xr:uid="{56D02771-E360-4DD4-9270-C54B1B354F3C}"/>
    <hyperlink ref="G117" r:id="rId107" xr:uid="{EC13EDD9-2D9E-4EEC-B150-CAD40926805F}"/>
    <hyperlink ref="G118" r:id="rId108" xr:uid="{A4060586-4951-48DB-A670-451A2BA2E815}"/>
    <hyperlink ref="G119" r:id="rId109" xr:uid="{552884E7-8E52-4906-9A78-C734BF225AFC}"/>
    <hyperlink ref="G120" r:id="rId110" xr:uid="{1E3B9C9E-29FB-44EE-B2FA-387BF5C22109}"/>
    <hyperlink ref="G121" r:id="rId111" xr:uid="{F724F12A-09DD-4DE9-B340-0CB95D6EF43F}"/>
    <hyperlink ref="G122" r:id="rId112" xr:uid="{C6718DF3-BAD1-4F6B-AD56-3C11CF1AFD3E}"/>
    <hyperlink ref="G123" r:id="rId113" xr:uid="{86FD5E96-94E7-4593-8C7D-340F5461F102}"/>
    <hyperlink ref="G124" r:id="rId114" xr:uid="{6F99BC83-A73C-4617-9D8C-D65688797AC2}"/>
    <hyperlink ref="G125" r:id="rId115" xr:uid="{15925BF5-C71F-4EFD-A3DC-B64196DB1A22}"/>
    <hyperlink ref="G126" r:id="rId116" xr:uid="{33FB0464-C84C-415C-A533-6758DCEC5563}"/>
    <hyperlink ref="G127" r:id="rId117" xr:uid="{A797706A-3407-440B-B3C5-297E09B3F28A}"/>
    <hyperlink ref="G128" r:id="rId118" xr:uid="{50701255-0083-4E43-B629-9D6156619AA0}"/>
    <hyperlink ref="G129" r:id="rId119" xr:uid="{FDE21FE9-CD1F-471A-BDFA-9FEF2F36B29F}"/>
    <hyperlink ref="G130" r:id="rId120" xr:uid="{1305F7CB-2E51-48B2-908B-F6D31A4067C5}"/>
    <hyperlink ref="G131" r:id="rId121" xr:uid="{C1C9106B-274E-449F-B1B3-0FB07A630459}"/>
    <hyperlink ref="G132" r:id="rId122" xr:uid="{5C3626FA-EB6D-4699-B4A3-30C3BEF41D94}"/>
    <hyperlink ref="G133" r:id="rId123" xr:uid="{CA072C17-A96E-4A8D-B736-6986CC5C538B}"/>
    <hyperlink ref="G134" r:id="rId124" xr:uid="{51D11257-9C5D-4E00-B956-BBA20B6DB73A}"/>
    <hyperlink ref="G135" r:id="rId125" xr:uid="{41AC83EF-B0CD-4C82-8342-85ACE87FB57E}"/>
    <hyperlink ref="G136" r:id="rId126" xr:uid="{B009F0B0-D827-4DE7-8B07-947086632D8D}"/>
    <hyperlink ref="G137" r:id="rId127" xr:uid="{B187A3F5-8A37-491A-AB43-DFB05D5D1B25}"/>
    <hyperlink ref="G138" r:id="rId128" xr:uid="{14770874-58A0-4AD4-A480-BA6B9D334E47}"/>
    <hyperlink ref="G139" r:id="rId129" xr:uid="{E4078F61-46B1-494A-8CD4-B43A2E1EFAB0}"/>
    <hyperlink ref="G140" r:id="rId130" xr:uid="{B49D8EC0-1DA2-4B1E-9FCD-7AA9D9B9CCEC}"/>
    <hyperlink ref="G141" r:id="rId131" xr:uid="{10FC71BB-B416-4422-8E7B-B52757A76720}"/>
    <hyperlink ref="G142" r:id="rId132" xr:uid="{FABECD82-E552-4B12-8FDD-63A3E595B27E}"/>
    <hyperlink ref="G143" r:id="rId133" xr:uid="{D76BA2AD-9DE0-4C86-9D17-7930E7D11AB1}"/>
    <hyperlink ref="G144" r:id="rId134" xr:uid="{4AA74D45-F4C3-421B-BC6F-C07FB7BBC385}"/>
    <hyperlink ref="G145" r:id="rId135" xr:uid="{C4B80ACC-148F-4116-AC80-99A0D7138749}"/>
    <hyperlink ref="G146" r:id="rId136" xr:uid="{D630B320-E602-47DF-A216-5DF5CDD3B7DA}"/>
    <hyperlink ref="G147" r:id="rId137" xr:uid="{76A31A2E-502F-43CD-BE5F-3B39DF1C51BC}"/>
    <hyperlink ref="G148" r:id="rId138" xr:uid="{68BC2879-0BA5-4801-9C76-35DC50601F68}"/>
    <hyperlink ref="G149" r:id="rId139" xr:uid="{1AFD9DBE-3605-4B5B-B7EB-D13C9E48B891}"/>
    <hyperlink ref="G150" r:id="rId140" xr:uid="{F0941942-456E-4639-896C-DA93F308DEFE}"/>
    <hyperlink ref="G151" r:id="rId141" xr:uid="{C29D19AA-75E3-4D17-BF8B-75E5D19F7FD4}"/>
    <hyperlink ref="G152" r:id="rId142" xr:uid="{0BA4BDFA-A08D-41AD-A0EB-BCE7C66FD827}"/>
    <hyperlink ref="G153" r:id="rId143" xr:uid="{8827217C-16A6-4E55-A2A7-FC5D7013CCB5}"/>
    <hyperlink ref="G154" r:id="rId144" xr:uid="{97C98B5C-FADE-43FF-92D4-B44D7FFFBB33}"/>
    <hyperlink ref="G155" r:id="rId145" xr:uid="{8A304061-0424-4AE3-B043-9D22BF7086AF}"/>
    <hyperlink ref="G156" r:id="rId146" xr:uid="{EE86DFFC-546D-4BA0-A9B1-25FAC05499D8}"/>
    <hyperlink ref="G157" r:id="rId147" xr:uid="{F26840B4-22C7-467B-9E27-31045D6F3A69}"/>
    <hyperlink ref="G158" r:id="rId148" xr:uid="{47B2FC9C-AF99-48CC-AAF9-AC42732C29E8}"/>
    <hyperlink ref="G159" r:id="rId149" xr:uid="{0B367C7C-F1B5-4B81-932F-270E2E55C276}"/>
    <hyperlink ref="G160" r:id="rId150" xr:uid="{7A07A931-6700-4CEB-B8D3-092071382AB8}"/>
    <hyperlink ref="G161" r:id="rId151" xr:uid="{8971DE26-6322-489A-9BCD-EA8C12B91116}"/>
    <hyperlink ref="G162" r:id="rId152" xr:uid="{F3227F61-1013-4341-B41F-C7B7E836B810}"/>
    <hyperlink ref="G163" r:id="rId153" xr:uid="{7F3BEE52-A49C-47C8-802C-4BC064D51555}"/>
    <hyperlink ref="G164" r:id="rId154" xr:uid="{63DD009F-E39A-4761-BD98-8EBF77AA52DC}"/>
    <hyperlink ref="G165" r:id="rId155" xr:uid="{2E9282CC-9C3A-49C1-963F-E6EFD0506517}"/>
    <hyperlink ref="G166" r:id="rId156" xr:uid="{235C3CF9-8972-4C95-889E-3899915506F1}"/>
    <hyperlink ref="G167" r:id="rId157" xr:uid="{D301A0A9-FB79-4A3E-BE09-EADF7B9A60F8}"/>
    <hyperlink ref="G168" r:id="rId158" xr:uid="{FCAC071D-A2B6-4274-9951-52B698159E5F}"/>
    <hyperlink ref="G169" r:id="rId159" xr:uid="{5B4F30CB-A077-4E47-B77E-59D217640C25}"/>
    <hyperlink ref="G170" r:id="rId160" xr:uid="{1F9AE181-9C5E-4921-8305-04DB28567D52}"/>
    <hyperlink ref="G171" r:id="rId161" xr:uid="{3874899F-78C0-40AB-8654-A0B43D18264E}"/>
    <hyperlink ref="G172" r:id="rId162" xr:uid="{20B2BEEA-EA4C-439B-B9AB-9B542F9F4858}"/>
    <hyperlink ref="G173" r:id="rId163" xr:uid="{A301FB66-A052-4A49-8B74-4903830FF52D}"/>
    <hyperlink ref="G174" r:id="rId164" xr:uid="{B371D386-8790-4CFF-B310-5C4E00C39804}"/>
    <hyperlink ref="G175" r:id="rId165" xr:uid="{58C87CBD-596A-4771-AF5B-06C71798C515}"/>
    <hyperlink ref="G176" r:id="rId166" xr:uid="{EDBA3C11-39CE-420A-9522-DEFBE03B65DF}"/>
    <hyperlink ref="G177" r:id="rId167" xr:uid="{4A9ECC8A-282F-4B92-8693-88980BFFB37E}"/>
    <hyperlink ref="G178" r:id="rId168" xr:uid="{E8C10D05-A275-4A1E-8FCD-2D080EF94039}"/>
    <hyperlink ref="G179" r:id="rId169" xr:uid="{16666251-A2D2-4911-B059-36B43DC85EC0}"/>
    <hyperlink ref="G180" r:id="rId170" xr:uid="{D42F984B-9BD7-42B7-97B1-340E06EF5056}"/>
    <hyperlink ref="G181" r:id="rId171" xr:uid="{808B3BEA-5120-4194-B7AA-EDEB57C2026A}"/>
    <hyperlink ref="G182" r:id="rId172" xr:uid="{864B635B-48F4-41A2-B6A2-9E1D7FC0981A}"/>
    <hyperlink ref="G183" r:id="rId173" xr:uid="{64A800A7-3029-40BA-8676-6F78F77E7534}"/>
    <hyperlink ref="G184" r:id="rId174" xr:uid="{96A4D6FA-0757-4406-8E4E-94C8886597E9}"/>
    <hyperlink ref="G185" r:id="rId175" xr:uid="{E11BA30D-299F-487A-97BC-471D4CE71DE1}"/>
    <hyperlink ref="G186" r:id="rId176" xr:uid="{1DF8605B-3D46-4EA3-8D4E-519E0314431E}"/>
    <hyperlink ref="G187" r:id="rId177" xr:uid="{B6925629-0DF4-4BB6-828D-7AAB42679662}"/>
    <hyperlink ref="G188" r:id="rId178" xr:uid="{64E5089F-8A1C-43B2-8B8C-57E6B80904D9}"/>
    <hyperlink ref="G189" r:id="rId179" xr:uid="{BDFA7A7D-C2BC-45D0-BF66-F90311BFE75C}"/>
    <hyperlink ref="G190" r:id="rId180" xr:uid="{1B9CFC7A-627C-4BCB-B23D-88FA125BA044}"/>
    <hyperlink ref="G191" r:id="rId181" xr:uid="{05AF1238-E2D1-44AD-A3F2-F419373B3EE6}"/>
    <hyperlink ref="G192" r:id="rId182" xr:uid="{0CCE48C3-3EBC-4847-9FC3-EE2EBB51C051}"/>
    <hyperlink ref="G193" r:id="rId183" xr:uid="{6536DD9A-6FA2-4103-A6D2-63EAEB8C81A1}"/>
    <hyperlink ref="G194" r:id="rId184" xr:uid="{48C0BACC-7150-427B-8658-FF6C63B44C3D}"/>
    <hyperlink ref="G195" r:id="rId185" xr:uid="{2C12B6B4-40DC-483E-839B-6F7E9058C607}"/>
    <hyperlink ref="G196" r:id="rId186" xr:uid="{5C1741BC-8648-43BB-A54D-9C99717A4D81}"/>
    <hyperlink ref="G197" r:id="rId187" xr:uid="{77CAF4E9-9FE8-4BBF-B19A-80EB3D1400E3}"/>
    <hyperlink ref="G198" r:id="rId188" xr:uid="{D42F042C-D630-4280-A467-C05D826276D8}"/>
    <hyperlink ref="G199" r:id="rId189" xr:uid="{18156EDE-AF3B-4473-9505-E8F36D38280C}"/>
    <hyperlink ref="G200" r:id="rId190" xr:uid="{4EEC9A0D-AF3F-4552-AA2D-C9E6EE1F0BCF}"/>
    <hyperlink ref="G201" r:id="rId191" xr:uid="{9057AF85-2736-4E03-826D-06F9EF5DC74A}"/>
    <hyperlink ref="G202" r:id="rId192" xr:uid="{F0CBE1AE-15D6-4924-B7FD-3B7B54DE17BE}"/>
    <hyperlink ref="G203" r:id="rId193" xr:uid="{542B987D-65AE-4F75-B1CF-49FB7766DC4B}"/>
    <hyperlink ref="G204" r:id="rId194" xr:uid="{518E0E4E-41FA-49BE-99B3-94D4CB84D2C4}"/>
    <hyperlink ref="G205" r:id="rId195" xr:uid="{60632883-8389-47C6-B1BA-8D11450A9EE3}"/>
    <hyperlink ref="G206" r:id="rId196" xr:uid="{819CA459-734B-4EB3-9705-B25558A31E3A}"/>
    <hyperlink ref="G207" r:id="rId197" xr:uid="{0BF9A349-AC92-4BFD-96E4-3F6B10BC84FB}"/>
    <hyperlink ref="G208" r:id="rId198" xr:uid="{C3A7E6F3-5650-4751-A189-24CAAA02B979}"/>
    <hyperlink ref="G209" r:id="rId199" xr:uid="{08DF6EA4-FFBE-4672-8940-7D9CB3A16188}"/>
    <hyperlink ref="G210" r:id="rId200" xr:uid="{4AC0F431-0264-4316-885D-C4EB3A6771D4}"/>
    <hyperlink ref="G211" r:id="rId201" xr:uid="{EB1F48DD-F455-4775-953F-33F17E80FB92}"/>
    <hyperlink ref="G212" r:id="rId202" xr:uid="{1494D635-211C-48DA-956B-25BF8C579187}"/>
    <hyperlink ref="G213" r:id="rId203" xr:uid="{FE6E60BB-EC94-4AEC-BEBF-4F97EAF5947B}"/>
    <hyperlink ref="G214" r:id="rId204" xr:uid="{0489A089-173B-498D-97FC-18727819F171}"/>
    <hyperlink ref="G215" r:id="rId205" xr:uid="{588BB15D-21F3-4F61-9A30-25904E2B21FE}"/>
    <hyperlink ref="G216" r:id="rId206" xr:uid="{6D88D78C-0F48-428E-9A6A-E0CFFF783918}"/>
    <hyperlink ref="G217" r:id="rId207" xr:uid="{55FC3C85-4BFF-4569-8222-8CE594117EB7}"/>
    <hyperlink ref="G218" r:id="rId208" xr:uid="{8C0192C2-834F-4770-A006-07A1485D0C37}"/>
    <hyperlink ref="G219" r:id="rId209" xr:uid="{FE5D8E8E-7E4E-4190-9C74-EFB6CAC21548}"/>
    <hyperlink ref="G220" r:id="rId210" xr:uid="{5E601926-D2E1-4A1D-8561-D22928E648B0}"/>
    <hyperlink ref="G221" r:id="rId211" xr:uid="{1CB04EFB-C261-4FB7-A71E-0F672574EBBA}"/>
    <hyperlink ref="G222" r:id="rId212" xr:uid="{D625E031-11E8-448C-882C-249BD3EB6049}"/>
    <hyperlink ref="G223" r:id="rId213" xr:uid="{766226A9-3DAF-41A2-B826-9ED4E29DCA38}"/>
    <hyperlink ref="G224" r:id="rId214" xr:uid="{1C386993-1EE3-4C34-B807-0514CDFA976E}"/>
    <hyperlink ref="G225" r:id="rId215" xr:uid="{660F357F-1A7E-478A-83CD-008CC900DB67}"/>
    <hyperlink ref="G226" r:id="rId216" xr:uid="{33A3237E-7E31-48BE-A408-17A13649382E}"/>
    <hyperlink ref="G227" r:id="rId217" xr:uid="{23542C84-E24C-4DB5-946A-5D5FCB462F8E}"/>
    <hyperlink ref="G228" r:id="rId218" xr:uid="{152952D8-B5B6-4215-8826-5988E1AB6DB3}"/>
    <hyperlink ref="G229" r:id="rId219" xr:uid="{C15E6DC3-11AE-47FF-8F31-544369BBBC80}"/>
    <hyperlink ref="G230" r:id="rId220" xr:uid="{F6164363-82DE-40CE-9864-E641288590A6}"/>
    <hyperlink ref="G231" r:id="rId221" xr:uid="{FDC1C357-0E04-422A-A298-087470059FA4}"/>
    <hyperlink ref="G232" r:id="rId222" xr:uid="{FDB2E88C-8119-43FC-8DCC-624E934DCE2D}"/>
    <hyperlink ref="G233" r:id="rId223" xr:uid="{91A44DD1-AD42-4E61-9547-72437617E3BC}"/>
    <hyperlink ref="G234" r:id="rId224" xr:uid="{CD28DDC8-387D-48AD-BF12-CE8A986D64FB}"/>
    <hyperlink ref="G235" r:id="rId225" xr:uid="{A0D0C05B-843C-4243-9DF2-74DD0EAEBCB7}"/>
    <hyperlink ref="G236" r:id="rId226" xr:uid="{CD4A7C6D-346E-450F-BC0E-06E03F378630}"/>
    <hyperlink ref="G237" r:id="rId227" xr:uid="{4F2E10B6-0EF0-44BF-AC10-46671AA35AF2}"/>
    <hyperlink ref="G238" r:id="rId228" xr:uid="{585781DA-E2BA-4E2E-BD5C-3E34E80EC4F0}"/>
    <hyperlink ref="G239" r:id="rId229" xr:uid="{C505947C-98E4-4944-AD63-7E28B793E3BD}"/>
    <hyperlink ref="G240" r:id="rId230" xr:uid="{A77A4FAB-A152-46F7-BD8B-F5D04ED76DC2}"/>
    <hyperlink ref="G241" r:id="rId231" xr:uid="{75823D4C-B717-4A48-97E9-AB42044E962E}"/>
    <hyperlink ref="G242" r:id="rId232" xr:uid="{D9D6E6CD-6FCE-4E96-9CFD-796A208DF7EC}"/>
    <hyperlink ref="G243" r:id="rId233" xr:uid="{A49EBBAC-9B20-4497-A76D-A37AEE38F28A}"/>
    <hyperlink ref="G244" r:id="rId234" xr:uid="{6F0070DB-BAC6-44FD-9A86-D69C32B5056A}"/>
    <hyperlink ref="G245" r:id="rId235" xr:uid="{931CC80B-983B-4A34-B90E-D1C48C447A5F}"/>
    <hyperlink ref="G246" r:id="rId236" xr:uid="{08D8E948-2E73-41F2-915E-CB30821490FB}"/>
    <hyperlink ref="G247" r:id="rId237" xr:uid="{3A5B41FB-714B-441A-B78F-8656F31F08D0}"/>
    <hyperlink ref="G248" r:id="rId238" xr:uid="{2A1AB878-D3FD-4C79-B8A8-9D4940698E5C}"/>
    <hyperlink ref="G249" r:id="rId239" xr:uid="{90F78611-7064-4F4F-A3D2-84A208B20900}"/>
    <hyperlink ref="G250" r:id="rId240" xr:uid="{BCFEA55D-2A41-40EB-B162-27FC7CF00B3C}"/>
    <hyperlink ref="G251" r:id="rId241" xr:uid="{70630108-1197-4FFB-8F21-885BFBC41A54}"/>
    <hyperlink ref="G252" r:id="rId242" xr:uid="{1A2A60BA-5FB8-4B9A-92EE-645EC2046A0E}"/>
    <hyperlink ref="G253" r:id="rId243" xr:uid="{E2F9AEFF-6400-4741-B6F9-03AD2377007A}"/>
    <hyperlink ref="G254" r:id="rId244" xr:uid="{4150361B-C564-4DC0-954E-2982F3660FBD}"/>
    <hyperlink ref="G255" r:id="rId245" xr:uid="{ABF45D6E-0AD9-4B08-9341-16170C5E5A4C}"/>
    <hyperlink ref="G256" r:id="rId246" xr:uid="{D03CE8A1-12DC-4785-8F74-08F07BE7D01B}"/>
    <hyperlink ref="G257" r:id="rId247" xr:uid="{07C4A6BE-3C5C-4267-8314-DAF16A6AC37F}"/>
    <hyperlink ref="G258" r:id="rId248" xr:uid="{25376956-4541-44E1-A9AD-FCD41FFFE7BB}"/>
    <hyperlink ref="G259" r:id="rId249" xr:uid="{3F26CF44-A8EE-4681-9EF2-A27F8DC14506}"/>
    <hyperlink ref="G260" r:id="rId250" xr:uid="{A62487FD-D248-470A-895A-151828E6EAB3}"/>
    <hyperlink ref="G261" r:id="rId251" xr:uid="{4028DEE6-FD6F-4A7C-9178-AE88FFDA6ECF}"/>
    <hyperlink ref="G262" r:id="rId252" xr:uid="{0F4B1CAF-C167-494F-8AED-95C11048E4ED}"/>
    <hyperlink ref="G263" r:id="rId253" xr:uid="{3B5CA5F1-88CF-43A0-90B7-30932CEA5F55}"/>
    <hyperlink ref="G264" r:id="rId254" xr:uid="{B27F8E88-6B6A-4E67-AB43-1BD965963B69}"/>
    <hyperlink ref="G265" r:id="rId255" xr:uid="{0D8DE61B-6963-4F0D-9C2C-161881EF9FFE}"/>
    <hyperlink ref="G266" r:id="rId256" xr:uid="{985DED0A-14C3-457E-8665-737B232CD1F0}"/>
    <hyperlink ref="G267" r:id="rId257" xr:uid="{91443856-EE10-4B8F-BFA5-1BB7D3753F5E}"/>
    <hyperlink ref="G268" r:id="rId258" xr:uid="{AF6A8B4F-2A9F-4A8F-8664-7E7FC700D533}"/>
    <hyperlink ref="G269" r:id="rId259" xr:uid="{F9625908-B089-48AF-BF8F-90D7BCF78641}"/>
    <hyperlink ref="G270" r:id="rId260" xr:uid="{8A54F02F-6FC6-48DE-B153-CF784E32682F}"/>
    <hyperlink ref="G271" r:id="rId261" xr:uid="{196F11E5-DA93-4B5C-8A00-F8E487E4CBE5}"/>
    <hyperlink ref="G272" r:id="rId262" xr:uid="{CE28D23F-61E7-48CF-B7EE-A1ED5168A463}"/>
    <hyperlink ref="G273" r:id="rId263" xr:uid="{43BB78B9-C5AE-469E-AAD8-FBBD03677A4B}"/>
    <hyperlink ref="G274" r:id="rId264" xr:uid="{62AC3622-BB5D-4566-9C02-8B1E3D33DFD0}"/>
    <hyperlink ref="G275" r:id="rId265" xr:uid="{3479C9C9-4132-49EB-9CAC-847F1FE45E6E}"/>
    <hyperlink ref="G276" r:id="rId266" xr:uid="{A02A9754-AAEF-44FC-A776-393DFC3E9A70}"/>
    <hyperlink ref="G277" r:id="rId267" xr:uid="{FD3851EC-644C-4F1D-87E3-2BD309AC533C}"/>
    <hyperlink ref="G278" r:id="rId268" xr:uid="{E83D01AA-F8E5-4AD2-90FF-E1D57864A0E8}"/>
    <hyperlink ref="G279" r:id="rId269" xr:uid="{19540259-B964-4300-9AEF-9AD3F9480AA0}"/>
    <hyperlink ref="G280" r:id="rId270" xr:uid="{AA915CBB-5528-47D5-824F-F11DEC354C69}"/>
    <hyperlink ref="G281" r:id="rId271" xr:uid="{5645D6B3-7666-4A2E-B62A-AD952764DCF4}"/>
    <hyperlink ref="G282" r:id="rId272" xr:uid="{21E7BE01-075B-4D87-887C-7CEDA95A9645}"/>
    <hyperlink ref="G283" r:id="rId273" xr:uid="{611392F2-6FD9-4217-BD6B-2344251ACB16}"/>
    <hyperlink ref="G284" r:id="rId274" xr:uid="{A2C29F2E-DD09-4E92-9A27-CB381BD52C99}"/>
    <hyperlink ref="G285" r:id="rId275" xr:uid="{795DE6B5-8C5E-44D5-9754-214287FB405C}"/>
    <hyperlink ref="G286" r:id="rId276" xr:uid="{FE0FFFB8-B8C6-4381-AC55-D93DEE0D59D4}"/>
    <hyperlink ref="G287" r:id="rId277" xr:uid="{6EE13375-0DA8-404E-99AE-BCBF1F08B83D}"/>
    <hyperlink ref="G288" r:id="rId278" xr:uid="{EDB49E6B-5866-4F11-80D2-7B1F3399AF3C}"/>
    <hyperlink ref="G289" r:id="rId279" xr:uid="{4D4DD5FB-7034-46A7-A41B-15BD5A5F251C}"/>
    <hyperlink ref="G290" r:id="rId280" xr:uid="{4987B018-9D7D-4196-A0DA-4178E2470ED7}"/>
    <hyperlink ref="G291" r:id="rId281" xr:uid="{72FB31B8-D94A-4752-97BE-9334E12A6C64}"/>
    <hyperlink ref="G292" r:id="rId282" xr:uid="{86E593E8-4F9C-47E4-88CE-600FCFB859D7}"/>
    <hyperlink ref="G293" r:id="rId283" xr:uid="{E82C8DB6-322F-4304-99B8-59626B9BE83A}"/>
    <hyperlink ref="G294" r:id="rId284" xr:uid="{D461E1A5-948A-4DA5-ABE5-437862D7E8DA}"/>
    <hyperlink ref="G295" r:id="rId285" xr:uid="{728E7999-A02D-4900-93CB-29DA1870E9C2}"/>
    <hyperlink ref="G296" r:id="rId286" xr:uid="{48D3CF37-035F-4701-9625-D1552887B1A6}"/>
    <hyperlink ref="G297" r:id="rId287" xr:uid="{AA97EED8-F677-41D7-A068-E5615662DB8A}"/>
    <hyperlink ref="G298" r:id="rId288" xr:uid="{24CB15AA-C743-4B26-89C3-90DE6AC1326E}"/>
    <hyperlink ref="G299" r:id="rId289" xr:uid="{427C8170-B1D6-41E7-89C0-B68C3AD2E128}"/>
    <hyperlink ref="G300" r:id="rId290" xr:uid="{BE71C7B4-A89C-414E-A629-41BDD4A396B4}"/>
    <hyperlink ref="G301" r:id="rId291" xr:uid="{1E73CB0D-A1C6-4094-8117-5240F977723D}"/>
    <hyperlink ref="G302" r:id="rId292" xr:uid="{71D5473A-10FE-4D56-8AE3-DBE0DFAD7729}"/>
    <hyperlink ref="G303" r:id="rId293" xr:uid="{75843C4F-81F6-4E07-B994-650B255526B5}"/>
    <hyperlink ref="G304" r:id="rId294" xr:uid="{2A698BB2-6C62-45E8-B8F2-5CC5088F4C55}"/>
    <hyperlink ref="G305" r:id="rId295" xr:uid="{4CD148E9-CE3C-485C-A084-B92B3747568D}"/>
    <hyperlink ref="G306" r:id="rId296" xr:uid="{8161399B-C9DD-4504-9E40-4E31E2C3D69F}"/>
    <hyperlink ref="G307" r:id="rId297" xr:uid="{248F7AB2-B118-4AFC-972A-AE3DFD53F0A5}"/>
    <hyperlink ref="G308" r:id="rId298" xr:uid="{3426517B-C90D-4E2B-9C66-CB5952CA899D}"/>
    <hyperlink ref="G309" r:id="rId299" xr:uid="{AB215EFB-B977-473B-AB46-045E3862AB34}"/>
    <hyperlink ref="G310" r:id="rId300" xr:uid="{57317B13-632C-4186-990E-D8E19DBE8D77}"/>
    <hyperlink ref="G311" r:id="rId301" xr:uid="{6BAE2C91-63BE-4B8E-AA44-306FD4233248}"/>
    <hyperlink ref="G312" r:id="rId302" xr:uid="{07AD8A27-29B3-4832-988E-E04CE58911A6}"/>
    <hyperlink ref="G313" r:id="rId303" xr:uid="{5B836C83-B1AC-4838-A9EF-AC6EAF46C34A}"/>
    <hyperlink ref="G314" r:id="rId304" xr:uid="{3CE5B09E-4DF9-4B2D-9F6B-070B637C75B9}"/>
    <hyperlink ref="G315" r:id="rId305" xr:uid="{62A82EDA-4B89-441C-8D50-9D511F42B65E}"/>
    <hyperlink ref="G316" r:id="rId306" xr:uid="{C20E9052-064A-4154-9BF1-72B36887573E}"/>
    <hyperlink ref="G317" r:id="rId307" xr:uid="{BB9EAD56-A062-476E-B0CA-88EA8BA4CE83}"/>
    <hyperlink ref="G318" r:id="rId308" xr:uid="{33B0B20C-E1D8-4A48-9BAD-EEBC20DCAC0B}"/>
    <hyperlink ref="G319" r:id="rId309" xr:uid="{29DEE38D-1FA7-46F4-9798-10F2B4BEAAC9}"/>
    <hyperlink ref="G320" r:id="rId310" xr:uid="{CED9AB0F-9897-4DAA-AE3F-62F012486F89}"/>
    <hyperlink ref="G321" r:id="rId311" xr:uid="{43E7B138-C7EE-4D97-B4E1-90380D1CD563}"/>
    <hyperlink ref="G322" r:id="rId312" xr:uid="{9AEB4B56-C58B-44D1-93A2-856333C37740}"/>
    <hyperlink ref="G323" r:id="rId313" xr:uid="{E4022E6E-BFFE-44F2-BB2F-6182E25299DF}"/>
    <hyperlink ref="G324" r:id="rId314" xr:uid="{12EAA851-F5FC-4753-883C-C68EFBE79585}"/>
    <hyperlink ref="G325" r:id="rId315" xr:uid="{55F8C22D-A95E-47C3-A1B4-3443B19E2433}"/>
    <hyperlink ref="G326" r:id="rId316" xr:uid="{82F782B5-6C22-47A2-A282-98B4A61EA5F9}"/>
    <hyperlink ref="G327" r:id="rId317" xr:uid="{54E2FBAA-341E-4E0F-8051-E657C6F05EF8}"/>
    <hyperlink ref="G328" r:id="rId318" xr:uid="{72D00B7E-59F8-41EF-B99A-88323FF67B48}"/>
    <hyperlink ref="G329" r:id="rId319" xr:uid="{E49A4C44-9100-4797-ACCF-82F237B98BE7}"/>
    <hyperlink ref="G330" r:id="rId320" xr:uid="{36428396-2FA9-4447-BC1D-1D2C50C1CAAD}"/>
    <hyperlink ref="G331" r:id="rId321" xr:uid="{718CFB9D-7B53-481C-B59B-4A8753B4E913}"/>
    <hyperlink ref="G332" r:id="rId322" xr:uid="{209E6E6A-23DC-4EC7-96C6-1CA5170EA36A}"/>
    <hyperlink ref="G333" r:id="rId323" xr:uid="{4D58250A-025D-479A-BA5B-762BD2EF0F14}"/>
    <hyperlink ref="G334" r:id="rId324" xr:uid="{810CB55E-63F0-4386-B622-4096B0E7729B}"/>
    <hyperlink ref="G335" r:id="rId325" xr:uid="{58E60475-9283-47E2-8433-1223359CA960}"/>
    <hyperlink ref="G336" r:id="rId326" xr:uid="{A6143E74-E0A5-4AA8-B15C-037BE76D6AA9}"/>
    <hyperlink ref="G337" r:id="rId327" xr:uid="{503517F7-8E16-4FB7-A56E-C31A4002207C}"/>
    <hyperlink ref="G338" r:id="rId328" xr:uid="{7E981FCD-A355-4915-8B5C-EBE927FB742E}"/>
    <hyperlink ref="G339" r:id="rId329" xr:uid="{E9E4B9F3-C061-42EB-9DF9-42824FA89543}"/>
    <hyperlink ref="G340" r:id="rId330" xr:uid="{5F8BCDEC-2502-46F5-B8C2-434FBE446649}"/>
    <hyperlink ref="G341" r:id="rId331" xr:uid="{08F96170-ED64-4E4C-BE12-5B9360A2070C}"/>
    <hyperlink ref="G342" r:id="rId332" xr:uid="{725B13A1-786F-4F64-8007-72D344DD8B95}"/>
    <hyperlink ref="G343" r:id="rId333" xr:uid="{3884EE91-BE07-4DBC-B332-07AA92514B4C}"/>
    <hyperlink ref="G344" r:id="rId334" xr:uid="{DCC54262-BA38-47EB-8019-CF662253A09F}"/>
    <hyperlink ref="G345" r:id="rId335" xr:uid="{23749141-6D46-479B-9C5E-032729AD092F}"/>
    <hyperlink ref="G346" r:id="rId336" xr:uid="{0CD43599-CE7F-4F91-8B01-6F92D28AF72F}"/>
    <hyperlink ref="G347" r:id="rId337" xr:uid="{2D000396-5185-4756-A973-E4AB5EA765CC}"/>
    <hyperlink ref="G348" r:id="rId338" xr:uid="{6533A090-1B99-4547-A4CF-23EDBE87096B}"/>
    <hyperlink ref="G349" r:id="rId339" xr:uid="{9C03AA00-A050-4EA8-858E-68359C76C971}"/>
    <hyperlink ref="G350" r:id="rId340" xr:uid="{862F419A-C509-4C41-9B26-243513B1E219}"/>
    <hyperlink ref="G351" r:id="rId341" xr:uid="{5A0E85D9-15A0-47D6-80EF-BAAAF9975398}"/>
    <hyperlink ref="G352" r:id="rId342" xr:uid="{0B65595A-6152-4916-AE0A-C41C2F7CE678}"/>
    <hyperlink ref="G353" r:id="rId343" xr:uid="{7AC08D4D-0FCE-4392-8DE4-FE8FAB5DAC92}"/>
    <hyperlink ref="G354" r:id="rId344" xr:uid="{E7BEDB88-5D52-4229-A1D1-3F0C803D7828}"/>
    <hyperlink ref="G355" r:id="rId345" xr:uid="{EF7F7A1C-12CB-4032-878C-64C60B6D7202}"/>
    <hyperlink ref="G356" r:id="rId346" xr:uid="{5A062259-80D7-4D77-802C-CEFDAC59121D}"/>
    <hyperlink ref="G357" r:id="rId347" xr:uid="{BF586D34-AEEA-44E4-AC65-95148B975220}"/>
    <hyperlink ref="G358" r:id="rId348" xr:uid="{C0E94B6A-BDEE-4ABB-9E45-CB568FE2A203}"/>
    <hyperlink ref="G359" r:id="rId349" xr:uid="{06C96454-ADC2-47E5-A37F-1D4AC56BB061}"/>
    <hyperlink ref="G360" r:id="rId350" xr:uid="{1720F8D5-33A6-446E-AD36-1F2CB81F23DE}"/>
    <hyperlink ref="G361" r:id="rId351" xr:uid="{3732F174-AB6B-4BDF-A97F-F8A90FAF2BA1}"/>
    <hyperlink ref="G362" r:id="rId352" xr:uid="{41C703B2-0E2F-436E-B241-79DFD4EBD7F2}"/>
    <hyperlink ref="G363" r:id="rId353" xr:uid="{010FDCF4-7036-4362-B5EA-877798D27F8E}"/>
    <hyperlink ref="G364" r:id="rId354" xr:uid="{3165F886-9B56-4127-95F0-7D7CD1488840}"/>
    <hyperlink ref="G365" r:id="rId355" xr:uid="{CBC82CB4-D6FF-4415-BD04-C37FF2F79526}"/>
    <hyperlink ref="G366" r:id="rId356" xr:uid="{C9B296EC-0E80-4FC4-BFE2-71EF9FEA269B}"/>
    <hyperlink ref="G367" r:id="rId357" xr:uid="{878285C4-5B30-46C2-83B2-188A63A33C74}"/>
    <hyperlink ref="G368" r:id="rId358" xr:uid="{A992BAB1-7F88-4982-AB5F-C1EF7C09CE01}"/>
    <hyperlink ref="G369" r:id="rId359" xr:uid="{2F2DF4ED-B922-4A2D-ACE1-849CDA20D7BF}"/>
    <hyperlink ref="G370" r:id="rId360" xr:uid="{A2BD2A7D-4046-4838-B6CD-A036660B6091}"/>
    <hyperlink ref="G371" r:id="rId361" xr:uid="{610F1BD4-9503-462B-8C80-F8AB3E93574E}"/>
    <hyperlink ref="G372" r:id="rId362" xr:uid="{08D97AEE-8116-49E4-B8C7-9B0EB28EE1A3}"/>
    <hyperlink ref="G373" r:id="rId363" xr:uid="{BC80D787-BA79-46DC-9575-F5686E0F6228}"/>
    <hyperlink ref="G374" r:id="rId364" xr:uid="{7702C4A6-2520-4E4C-9E28-9430E7D2EFE0}"/>
    <hyperlink ref="G375" r:id="rId365" xr:uid="{56F94B0F-E5ED-41D2-A886-FD3D4A461013}"/>
    <hyperlink ref="G376" r:id="rId366" xr:uid="{FF80CF58-6138-4435-896D-CD5D0AD59FEB}"/>
    <hyperlink ref="G377" r:id="rId367" xr:uid="{7A92BA71-8C80-4B76-A7C6-707CAAEDCDFB}"/>
    <hyperlink ref="G378" r:id="rId368" xr:uid="{BEB79C43-826A-438B-B1C8-E46B871E133E}"/>
    <hyperlink ref="G379" r:id="rId369" xr:uid="{BE06E832-C879-42B8-9CA7-802D06D956D5}"/>
    <hyperlink ref="G380" r:id="rId370" xr:uid="{822A249B-E14D-4479-811C-CC949EA361FC}"/>
    <hyperlink ref="G381" r:id="rId371" xr:uid="{A2D05B9F-BF30-4BD5-B4CD-C2FBE5341848}"/>
    <hyperlink ref="G384" r:id="rId372" xr:uid="{E44136E6-93DE-42A2-95C2-223BB015A8BA}"/>
    <hyperlink ref="G385" r:id="rId373" xr:uid="{9BEDEE63-2CCA-4505-9E41-F73E94E96F34}"/>
    <hyperlink ref="G390" r:id="rId374" xr:uid="{88A4AA57-E085-4800-880D-47F62CAD063E}"/>
    <hyperlink ref="G391" r:id="rId375" xr:uid="{A05DB185-0EC8-4656-AF0B-AEA4AC2EFC5F}"/>
    <hyperlink ref="G392" r:id="rId376" xr:uid="{68F004CD-EEAE-41BF-9ACB-020689B8D970}"/>
    <hyperlink ref="G395" r:id="rId377" xr:uid="{329BCE82-B2D6-439E-B0BD-FBC078F7B93B}"/>
    <hyperlink ref="G396" r:id="rId378" xr:uid="{56052241-A3C9-4CC1-9B45-0667B3BF8536}"/>
    <hyperlink ref="G397" r:id="rId379" xr:uid="{B265C7A4-BC48-4E90-A987-EF5D96C9F146}"/>
    <hyperlink ref="G398" r:id="rId380" xr:uid="{B5A5F340-6A31-480B-BE4E-5C09F5C5E2D9}"/>
    <hyperlink ref="G399" r:id="rId381" xr:uid="{799F3A8D-A3A6-4CEE-BF12-AED6DFFC4C42}"/>
    <hyperlink ref="G400" r:id="rId382" xr:uid="{012245EC-B8F6-4BF9-9C00-74E584F3004E}"/>
    <hyperlink ref="G401" r:id="rId383" xr:uid="{EDC9A174-4FAE-4FE2-A300-31FCCEEF2C7E}"/>
    <hyperlink ref="G402" r:id="rId384" xr:uid="{60047101-D81C-43EF-9737-06EEAD279D0C}"/>
    <hyperlink ref="G403" r:id="rId385" xr:uid="{9E60C231-CF6E-4518-B7AA-C7F97644D970}"/>
    <hyperlink ref="G407" r:id="rId386" xr:uid="{5B253736-BB4D-460E-A6EE-1CAE5D058E8A}"/>
    <hyperlink ref="G408" r:id="rId387" xr:uid="{2DB09F12-D521-4C9C-8E8C-01D26F04498A}"/>
    <hyperlink ref="G409" r:id="rId388" xr:uid="{76521881-8625-483B-A1CC-17290BC6E2FB}"/>
    <hyperlink ref="G410" r:id="rId389" xr:uid="{16D5ADFB-2E28-44F8-98F1-7D98578D3596}"/>
    <hyperlink ref="G411" r:id="rId390" xr:uid="{4E4BBA82-6CCE-4528-999E-1587FE5E4F23}"/>
    <hyperlink ref="G412" r:id="rId391" xr:uid="{17CFCABC-353C-442B-BA96-9225E4A0BAAE}"/>
    <hyperlink ref="G413" r:id="rId392" xr:uid="{9B479E05-6545-43C8-9A49-97C48F1D8B00}"/>
    <hyperlink ref="G414" r:id="rId393" xr:uid="{0CAC547B-FF04-457F-AACE-A55C7F4B5612}"/>
    <hyperlink ref="G415" r:id="rId394" xr:uid="{9083D4E1-40F5-4D88-A378-DAA8997F7AFB}"/>
    <hyperlink ref="G416" r:id="rId395" xr:uid="{88E61E1E-9623-4A0D-B58F-456E629AFFBA}"/>
    <hyperlink ref="G417" r:id="rId396" xr:uid="{1C4E2E8B-59EB-4437-80A0-D2F804802E84}"/>
    <hyperlink ref="G418" r:id="rId397" xr:uid="{222D100A-A020-48C5-A9C5-C138C1356CF8}"/>
    <hyperlink ref="G419" r:id="rId398" xr:uid="{9EAF6DC1-860E-4394-A2ED-ECD8BD91828A}"/>
    <hyperlink ref="G420" r:id="rId399" xr:uid="{4F1D26F9-6946-4DE5-8C67-5C06343192D1}"/>
    <hyperlink ref="G421" r:id="rId400" xr:uid="{A50502AA-02AE-44C1-AF80-60B1359677CF}"/>
    <hyperlink ref="G422" r:id="rId401" xr:uid="{2E511644-C080-49A2-AF7F-754E707C6F19}"/>
    <hyperlink ref="G423" r:id="rId402" xr:uid="{8BAFFA24-9634-4C95-8421-D60C87D5F691}"/>
    <hyperlink ref="G424" r:id="rId403" xr:uid="{031DD5EB-034B-44C3-BE26-D400CA9B2DFD}"/>
    <hyperlink ref="G425" r:id="rId404" xr:uid="{2981D913-6A63-4992-BE8B-E452AB31B254}"/>
    <hyperlink ref="G426" r:id="rId405" xr:uid="{F3FBEEFC-ACB8-4B38-A6EA-A3D15B2A85F9}"/>
    <hyperlink ref="G427" r:id="rId406" xr:uid="{E5D6B842-AF39-4961-92E1-ED6642A7283A}"/>
    <hyperlink ref="G428" r:id="rId407" xr:uid="{11F9D4D2-2777-4FDD-8EF4-2313B2757025}"/>
    <hyperlink ref="G429" r:id="rId408" xr:uid="{3D678418-35ED-4043-AD20-74CD86CFD3D0}"/>
    <hyperlink ref="G430" r:id="rId409" xr:uid="{3E159390-7834-4902-8E70-E20C484019C3}"/>
    <hyperlink ref="G431" r:id="rId410" xr:uid="{BCCC0143-6672-4E58-A37D-A9492AB78292}"/>
    <hyperlink ref="G432" r:id="rId411" xr:uid="{5749A816-A964-492A-843E-3156074C10DA}"/>
    <hyperlink ref="G433" r:id="rId412" xr:uid="{9AEDA23A-B1C9-4777-A8E1-FEAB2B93D442}"/>
    <hyperlink ref="G434" r:id="rId413" xr:uid="{70515AB3-09D2-4194-AB66-12A48CA88B9B}"/>
    <hyperlink ref="G435" r:id="rId414" xr:uid="{98E95468-D5BA-4CFE-865C-6096FECE87BB}"/>
    <hyperlink ref="G437" r:id="rId415" xr:uid="{D7FD2417-53D8-42A9-B18D-003DB71B985E}"/>
    <hyperlink ref="G438" r:id="rId416" xr:uid="{D7BFFB9E-54EF-4933-A9E1-83DD62FE3312}"/>
    <hyperlink ref="G439" r:id="rId417" xr:uid="{777B9F07-C1AB-4B3F-B59C-D33C0829DE0C}"/>
    <hyperlink ref="G440" r:id="rId418" xr:uid="{A10E3F1C-8225-4FF6-A3F6-D5620F649EA5}"/>
    <hyperlink ref="G441" r:id="rId419" xr:uid="{7D06F2DE-A836-4745-9115-806F7C6296F1}"/>
    <hyperlink ref="G442" r:id="rId420" xr:uid="{36885E9A-EC96-47C5-9977-A4132B784CCF}"/>
    <hyperlink ref="G443" r:id="rId421" xr:uid="{B8527B91-182C-4E54-B2E4-ED75CEB1C7A4}"/>
    <hyperlink ref="G444" r:id="rId422" xr:uid="{22F92E96-4740-477E-ADFD-5C68DD4D86B9}"/>
    <hyperlink ref="G445" r:id="rId423" xr:uid="{A7EF5CC8-616C-471E-A054-D72BD520197C}"/>
    <hyperlink ref="G446" r:id="rId424" xr:uid="{7D0C465D-1F42-4281-A6FA-BADA4A6A2839}"/>
    <hyperlink ref="G447" r:id="rId425" xr:uid="{6BC8D4D8-A0E1-4CFB-B56F-6A19C503E6CD}"/>
    <hyperlink ref="G448" r:id="rId426" xr:uid="{0CCEA463-A786-4471-8CCD-DA9B288E23DC}"/>
    <hyperlink ref="G449" r:id="rId427" xr:uid="{6D29ED1C-3100-4E85-A08A-02049AEF569B}"/>
    <hyperlink ref="G450" r:id="rId428" xr:uid="{59309655-2CD7-4B21-BA99-20C561440D14}"/>
    <hyperlink ref="G452" r:id="rId429" xr:uid="{7A5BD1FD-EC5B-4F83-9F09-CD9A183737E4}"/>
    <hyperlink ref="G453" r:id="rId430" xr:uid="{CD980670-B327-4ECE-AE83-72FB4D364AF8}"/>
    <hyperlink ref="G454" r:id="rId431" xr:uid="{F85FC6DD-6450-47A4-8E97-5C77F9EDE03F}"/>
    <hyperlink ref="G455" r:id="rId432" xr:uid="{8DFA1D4A-0727-4D9B-B1E7-D97C6D58D256}"/>
    <hyperlink ref="G456" r:id="rId433" xr:uid="{7508E656-8766-4D7D-B0C9-49D05BC8CEDC}"/>
    <hyperlink ref="G457" r:id="rId434" xr:uid="{271E2E28-CA6A-464D-A30E-3B9E157FD4CF}"/>
    <hyperlink ref="G458" r:id="rId435" xr:uid="{4C13F13E-BFF9-4E8C-B6EF-B970548200F2}"/>
    <hyperlink ref="G459" r:id="rId436" xr:uid="{607E0C1C-A519-4570-8B44-5C35A0446F46}"/>
    <hyperlink ref="G460" r:id="rId437" xr:uid="{350E0B09-E1AA-4E47-9FA6-AD975FBE8C17}"/>
    <hyperlink ref="G461" r:id="rId438" xr:uid="{37D28049-9310-4685-A131-21738CFE3160}"/>
    <hyperlink ref="G462" r:id="rId439" xr:uid="{412BEF83-C0ED-46D5-B20F-B0DFEFD77B9D}"/>
    <hyperlink ref="G463" r:id="rId440" xr:uid="{AC09152F-7D1D-4750-BF1D-2BD929029171}"/>
    <hyperlink ref="G465" r:id="rId441" xr:uid="{95F7A978-2CEA-4035-B0F7-37EF9AC2507D}"/>
    <hyperlink ref="G467" r:id="rId442" xr:uid="{F2C39300-CF6E-470B-B223-3BABB22FA50A}"/>
    <hyperlink ref="G468" r:id="rId443" xr:uid="{C9A1AF17-CEFF-4BEA-A507-FD8A531FA00F}"/>
    <hyperlink ref="G469" r:id="rId444" xr:uid="{E8D365BA-0BE8-48F2-9C8A-DFC3F849FF7C}"/>
    <hyperlink ref="G470" r:id="rId445" xr:uid="{3EF85BE5-5E18-4DB8-AC94-7EFB95BA810B}"/>
    <hyperlink ref="G471" r:id="rId446" xr:uid="{81DD3D5F-18EF-4E19-8AB2-D55E630CF6E6}"/>
    <hyperlink ref="G472" r:id="rId447" xr:uid="{CFD7E5B0-FC4D-4FB2-B299-8B940F6DA951}"/>
    <hyperlink ref="G473" r:id="rId448" xr:uid="{309D0EC2-99D6-4D02-B350-7D554D14AB24}"/>
    <hyperlink ref="G474" r:id="rId449" xr:uid="{50F2234E-5F85-4020-B7AD-9044F36D6FE9}"/>
    <hyperlink ref="G475" r:id="rId450" xr:uid="{E6FC5E15-23B4-4949-8A66-6AE9E11428CB}"/>
    <hyperlink ref="G476" r:id="rId451" xr:uid="{40259C8F-59DD-4C63-A3C2-9D15C224BB93}"/>
    <hyperlink ref="G477" r:id="rId452" xr:uid="{78702BB3-6D5E-43A8-87CD-58EBDE7077AC}"/>
    <hyperlink ref="G478" r:id="rId453" xr:uid="{EA74D76F-68B8-4EB2-A723-9349F824CE4C}"/>
    <hyperlink ref="G479" r:id="rId454" xr:uid="{4FA53374-C450-4796-84E0-8695A7C51FE0}"/>
    <hyperlink ref="G480" r:id="rId455" xr:uid="{80C6D765-0069-4A14-A550-74AC514ECDB2}"/>
    <hyperlink ref="G481" r:id="rId456" xr:uid="{0CAED29E-390F-4CE5-943C-7FCD9B2D2728}"/>
    <hyperlink ref="G482" r:id="rId457" xr:uid="{160C9534-663C-4708-9307-73FF43F2E3CA}"/>
    <hyperlink ref="G483" r:id="rId458" xr:uid="{BD3181E2-28A4-4D9F-843A-0155AD9CC49C}"/>
    <hyperlink ref="G484" r:id="rId459" xr:uid="{760899FE-F0D6-4380-A948-6F6EF92E7804}"/>
    <hyperlink ref="G485" r:id="rId460" xr:uid="{9FD93B63-0792-47B0-8D62-1E0F5D076C1C}"/>
    <hyperlink ref="G486" r:id="rId461" xr:uid="{04EE6D20-F79C-4591-8AFE-7D59A45FF3CB}"/>
    <hyperlink ref="G489" r:id="rId462" xr:uid="{E8E39921-9F80-4ACA-A5B2-3C408F8E60C3}"/>
    <hyperlink ref="G490" r:id="rId463" xr:uid="{5CAF56F8-CEE7-40F2-9898-5E6408DA6968}"/>
    <hyperlink ref="G491" r:id="rId464" xr:uid="{B606DB5B-2109-436A-8742-37D0A5A7F714}"/>
    <hyperlink ref="G492" r:id="rId465" xr:uid="{C1973648-2982-4614-94F5-640C06A05AB4}"/>
    <hyperlink ref="G493" r:id="rId466" xr:uid="{EBAB500E-741A-4C7B-BAA5-BE57CBD21B95}"/>
    <hyperlink ref="G494" r:id="rId467" xr:uid="{5932D028-0DEF-404A-9334-D7CB5F06C659}"/>
    <hyperlink ref="G495" r:id="rId468" xr:uid="{C38D6EE1-8850-4C59-92C1-252E337AB24E}"/>
    <hyperlink ref="G496" r:id="rId469" xr:uid="{B6DBBF22-E88D-4E71-BE3D-D28CE7BF62A5}"/>
    <hyperlink ref="G497" r:id="rId470" xr:uid="{9DE23D7E-C509-4862-BDF0-83971C8E6EAD}"/>
    <hyperlink ref="G498" r:id="rId471" xr:uid="{685D3318-7409-4D76-A7CE-E446082AF244}"/>
    <hyperlink ref="G499" r:id="rId472" xr:uid="{95B4D868-42A1-44A2-9417-731F86C2317D}"/>
    <hyperlink ref="G500" r:id="rId473" xr:uid="{265E946D-6820-4764-B37A-326BA4E9E2F5}"/>
    <hyperlink ref="G501" r:id="rId474" xr:uid="{500E58E0-DA3E-4585-99EB-3D1400F3E482}"/>
    <hyperlink ref="G502" r:id="rId475" xr:uid="{26CB47FD-293B-4109-864A-8E649E533873}"/>
    <hyperlink ref="G503" r:id="rId476" xr:uid="{22F2A52A-C0FD-4605-A8DC-0624FA4DF5BF}"/>
    <hyperlink ref="G504" r:id="rId477" xr:uid="{633E936D-701E-43EC-9575-6C51968815A4}"/>
    <hyperlink ref="G505" r:id="rId478" xr:uid="{9DDB88F7-9E7F-4ADF-A8BC-DB5269A77FCF}"/>
    <hyperlink ref="G506" r:id="rId479" xr:uid="{4E278A98-3742-44A8-A857-DE74119092A8}"/>
    <hyperlink ref="G507" r:id="rId480" xr:uid="{1EF8B77F-4697-4B25-A3CE-92506701F795}"/>
    <hyperlink ref="G508" r:id="rId481" xr:uid="{6DCBDDFF-B2AB-435F-99E6-44D36E50A1C8}"/>
    <hyperlink ref="G509" r:id="rId482" xr:uid="{8D7A9F0C-F343-4F31-8D2E-D4E5E5106BD7}"/>
    <hyperlink ref="G510" r:id="rId483" xr:uid="{2AC89AFE-AF45-48DF-B437-98888158DA57}"/>
    <hyperlink ref="G511" r:id="rId484" xr:uid="{504EC98E-E809-4C76-BAE3-969AB359EE33}"/>
    <hyperlink ref="G512" r:id="rId485" xr:uid="{149A2E4C-E2D1-464E-BC71-38009C3B3887}"/>
    <hyperlink ref="G513" r:id="rId486" xr:uid="{6856C0F2-A895-406B-BAC9-390F5053AA74}"/>
    <hyperlink ref="G514" r:id="rId487" xr:uid="{AAE58561-0BAF-463C-89CE-25462C95A1D0}"/>
    <hyperlink ref="G515" r:id="rId488" xr:uid="{7C9E2DB2-C290-48A0-AC47-01D987452D63}"/>
    <hyperlink ref="G516" r:id="rId489" xr:uid="{B914D4AB-6AE4-4C46-964B-81730D8F2233}"/>
    <hyperlink ref="G517" r:id="rId490" xr:uid="{EC693EE5-9844-45D2-8104-9B2504B9E77D}"/>
    <hyperlink ref="G518" r:id="rId491" xr:uid="{1EB95118-DAB2-42D3-8F69-F45595F47B17}"/>
    <hyperlink ref="G519" r:id="rId492" xr:uid="{DFEF4DAA-E3DA-48B1-9ABA-5068CEC3BC15}"/>
    <hyperlink ref="G520" r:id="rId493" xr:uid="{AFB00EE8-DE71-4465-8CCE-8F1FC7610397}"/>
    <hyperlink ref="G521" r:id="rId494" xr:uid="{428F6A3F-1378-441B-BF70-E85A37650EF5}"/>
    <hyperlink ref="G522" r:id="rId495" xr:uid="{2473BBC4-A6CE-4D61-AF7C-5D09EFD1707D}"/>
    <hyperlink ref="G523" r:id="rId496" xr:uid="{F712DF4A-C9DA-4351-8555-8055EBDFA0DC}"/>
    <hyperlink ref="G524" r:id="rId497" xr:uid="{CA59FBB7-D585-45C1-B64E-2DDB2925F0DD}"/>
    <hyperlink ref="G525" r:id="rId498" xr:uid="{81F58B42-43B8-4CFB-A5F4-0FA3524098B5}"/>
    <hyperlink ref="G526" r:id="rId499" xr:uid="{A9D0C56A-0960-4A9E-8AEB-E67E13CB0152}"/>
    <hyperlink ref="G527" r:id="rId500" xr:uid="{49463283-5686-453A-AF97-44852EBAEF17}"/>
    <hyperlink ref="G528" r:id="rId501" xr:uid="{72012912-F566-4CB5-811D-ECDAE127CE83}"/>
    <hyperlink ref="G529" r:id="rId502" xr:uid="{3566557A-AB49-49A4-8E9D-3A73D73F7731}"/>
    <hyperlink ref="G530" r:id="rId503" xr:uid="{0E506E23-C7B8-42D6-8395-AEDCFC2C913F}"/>
    <hyperlink ref="G531" r:id="rId504" xr:uid="{76D4DC62-07C1-4E5F-A7ED-5FD96D5B5181}"/>
    <hyperlink ref="G532" r:id="rId505" xr:uid="{428B1BAB-BB36-476B-8430-AC49BC88B6B8}"/>
    <hyperlink ref="G533" r:id="rId506" xr:uid="{AD224AF8-A986-4B0E-8D34-373E7CB807E0}"/>
    <hyperlink ref="G534" r:id="rId507" xr:uid="{4967BD85-4056-433C-ACEE-25928301AED6}"/>
    <hyperlink ref="G535" r:id="rId508" xr:uid="{AC30DB7F-D776-4118-B5C8-EABE1A1454DA}"/>
    <hyperlink ref="G536" r:id="rId509" xr:uid="{3FB393A4-47A7-48D5-97B6-1BC8CD121A3D}"/>
    <hyperlink ref="G537" r:id="rId510" xr:uid="{C0566C04-3995-475B-B85A-A79BD9A27D68}"/>
    <hyperlink ref="G538" r:id="rId511" xr:uid="{32B2A0EC-FDD2-4A26-8EDB-5F5D5367C683}"/>
    <hyperlink ref="G539" r:id="rId512" xr:uid="{42F4E090-CF24-45CC-8F9B-97706ADC8290}"/>
    <hyperlink ref="G540" r:id="rId513" xr:uid="{DA9210FC-AB53-434F-93E1-8DB9ADF787D4}"/>
    <hyperlink ref="G541" r:id="rId514" xr:uid="{6ECA929E-5886-4F37-81B8-2C1B4029ABD0}"/>
    <hyperlink ref="G542" r:id="rId515" xr:uid="{B48A3889-E0C6-4A05-988A-2A4371F3C5D0}"/>
    <hyperlink ref="G543" r:id="rId516" xr:uid="{2A970212-A46A-426C-83CD-89C8F39CB769}"/>
    <hyperlink ref="G544" r:id="rId517" xr:uid="{06C5BB0B-F92D-4175-BAF9-22A115E351E9}"/>
    <hyperlink ref="G545" r:id="rId518" xr:uid="{2AD6985C-B43B-4D53-A799-33347416950C}"/>
    <hyperlink ref="G546" r:id="rId519" xr:uid="{8DB2BAF6-0BEE-4992-A8D6-448895089BB7}"/>
    <hyperlink ref="G547" r:id="rId520" xr:uid="{F219E90E-8B69-4DD8-B84B-B30A761591BE}"/>
    <hyperlink ref="G548" r:id="rId521" xr:uid="{F7001376-9670-4487-90E9-FCC976BCF719}"/>
    <hyperlink ref="G549" r:id="rId522" xr:uid="{238E9F0B-0ED7-498F-8916-86E85860A2AE}"/>
    <hyperlink ref="G550" r:id="rId523" xr:uid="{7A19C26F-2C5A-4D1E-BEF2-E0605E067509}"/>
    <hyperlink ref="G551" r:id="rId524" xr:uid="{E05F7A44-0D9C-41E2-8EA2-142555561C50}"/>
    <hyperlink ref="G552" r:id="rId525" xr:uid="{986716BA-12B7-46FC-B642-11F526832B10}"/>
    <hyperlink ref="G553" r:id="rId526" xr:uid="{CE2F9729-FD58-4047-993F-9C6A7FC8C9C3}"/>
    <hyperlink ref="G554" r:id="rId527" xr:uid="{92F3D218-DA2C-4615-AA10-F12D15E3269D}"/>
    <hyperlink ref="G555" r:id="rId528" xr:uid="{3D4DFE79-DC5F-46EE-BEB8-4C2F43F1752E}"/>
    <hyperlink ref="G556" r:id="rId529" xr:uid="{86E56FBA-CFF1-488B-817E-AA5AFE766CD7}"/>
    <hyperlink ref="G557" r:id="rId530" xr:uid="{8B36AD87-D1F5-44C5-B493-5E4F90281B4E}"/>
    <hyperlink ref="G558" r:id="rId531" xr:uid="{970F5903-30D1-482B-B201-C14458E6B9E6}"/>
    <hyperlink ref="G559" r:id="rId532" xr:uid="{2A568889-44F5-4DA0-B74A-B9B9F520186A}"/>
    <hyperlink ref="G560" r:id="rId533" xr:uid="{06084ED5-09EB-43A1-8904-E3F0C1235BFA}"/>
    <hyperlink ref="G561" r:id="rId534" xr:uid="{A358109E-CAD7-4EE2-BE0C-6366A4FC2F90}"/>
    <hyperlink ref="G562" r:id="rId535" xr:uid="{941F29C0-1A6B-4348-B2C7-176BE11097E3}"/>
    <hyperlink ref="G563" r:id="rId536" xr:uid="{DCFEF379-89DF-40E0-9B4E-1CCB2795FF9D}"/>
    <hyperlink ref="G564" r:id="rId537" xr:uid="{6C153B35-1778-4148-9C8E-109B4B7847BC}"/>
    <hyperlink ref="G565" r:id="rId538" xr:uid="{2EC77E1F-7178-4DA8-A148-9B2D5C411E69}"/>
    <hyperlink ref="G566" r:id="rId539" xr:uid="{AD0DE118-AD04-472D-B6AA-1707288C7EB1}"/>
    <hyperlink ref="G567" r:id="rId540" xr:uid="{2423C9B4-057E-4CE9-AC58-08E8C4DA567A}"/>
    <hyperlink ref="G568" r:id="rId541" xr:uid="{0F8E82F4-8676-471F-9584-050D7E43733F}"/>
    <hyperlink ref="G569" r:id="rId542" xr:uid="{47FC5DE8-0E20-48FF-8581-812DCFFBFD80}"/>
    <hyperlink ref="G570" r:id="rId543" xr:uid="{D94A3FE9-A937-45CB-B2F0-1D692A4CA2B5}"/>
    <hyperlink ref="G571" r:id="rId544" xr:uid="{8EAF77F5-5489-442A-BED2-D295C087BE3D}"/>
    <hyperlink ref="G572" r:id="rId545" xr:uid="{BA8948BC-E940-4EDD-B2B4-70EA576C8221}"/>
    <hyperlink ref="G573" r:id="rId546" xr:uid="{8155F902-A00C-47DD-B668-7C51B4176993}"/>
    <hyperlink ref="G574" r:id="rId547" xr:uid="{B80B8BAD-FF81-47ED-A9CF-4B1F99A439ED}"/>
    <hyperlink ref="G575" r:id="rId548" xr:uid="{C0B4081C-4C9D-45A7-A5B8-0147431EC138}"/>
    <hyperlink ref="G576" r:id="rId549" xr:uid="{B64ACC34-4AF5-4E36-836C-D90D8E1BD6C9}"/>
    <hyperlink ref="G577" r:id="rId550" xr:uid="{A29DB030-A404-4D4C-A4E0-8CC25D73EDBD}"/>
    <hyperlink ref="G578" r:id="rId551" xr:uid="{A253DD17-5705-47EB-AFB7-C1F0C64291F7}"/>
    <hyperlink ref="G579" r:id="rId552" xr:uid="{E8F3789D-1CBB-47B1-849D-921569DB46E2}"/>
    <hyperlink ref="G580" r:id="rId553" xr:uid="{5783B178-01F0-4CA9-BEB6-DFD581FEE5BD}"/>
    <hyperlink ref="G581" r:id="rId554" xr:uid="{E8D4E0BB-0778-4EB4-AE08-AE3A57CAA34F}"/>
    <hyperlink ref="G582" r:id="rId555" xr:uid="{649E3597-5E2E-4B21-8606-CD4435FA8FBE}"/>
    <hyperlink ref="G583" r:id="rId556" xr:uid="{53D0F83E-9386-4BCB-B179-9F0B1E6EC711}"/>
    <hyperlink ref="G584" r:id="rId557" xr:uid="{69E8CE02-3A00-416C-BBC9-D82591A577D9}"/>
    <hyperlink ref="G585" r:id="rId558" xr:uid="{88A410C3-A473-4D71-ABBB-6A9B1BCD0DFC}"/>
    <hyperlink ref="G586" r:id="rId559" xr:uid="{534EA20B-A1C7-4A29-A36D-8253EF57C457}"/>
    <hyperlink ref="G587" r:id="rId560" xr:uid="{83745818-3C23-497E-BEE2-9EEE333E18E9}"/>
    <hyperlink ref="G588" r:id="rId561" xr:uid="{8130E8BB-F2D1-4649-BE24-8444D067ECC8}"/>
    <hyperlink ref="G589" r:id="rId562" xr:uid="{755F6C80-370D-4B0D-816F-EEB290DF7216}"/>
    <hyperlink ref="G590" r:id="rId563" xr:uid="{608B677E-2288-423C-9C43-C244ACF0DA5D}"/>
    <hyperlink ref="G591" r:id="rId564" xr:uid="{A6A50DC3-B90D-40DB-9A51-D05FCBEE3144}"/>
    <hyperlink ref="G592" r:id="rId565" xr:uid="{4FA21B63-A863-4A00-ADF5-70B1078074AE}"/>
    <hyperlink ref="G593" r:id="rId566" xr:uid="{F202AF5D-26BA-4BC3-A58B-8AEBA37B8665}"/>
    <hyperlink ref="G594" r:id="rId567" xr:uid="{93FB5A5C-0968-4F20-820F-5B1D97042FEE}"/>
    <hyperlink ref="G595" r:id="rId568" xr:uid="{1FB7B4A9-609A-4521-A37B-A75C8C0B5524}"/>
    <hyperlink ref="G596" r:id="rId569" xr:uid="{B00A26C7-EC61-4756-8FDD-5DF7D9053C1D}"/>
    <hyperlink ref="G597" r:id="rId570" xr:uid="{6C4A9F9C-EFC0-4311-9F77-184717E40F55}"/>
    <hyperlink ref="G598" r:id="rId571" xr:uid="{D6CDC23F-AAF0-49AE-A3E9-D55F21D56AE9}"/>
    <hyperlink ref="G599" r:id="rId572" xr:uid="{7DD731CB-20A3-41E8-A8B5-A3647948011E}"/>
    <hyperlink ref="G600" r:id="rId573" xr:uid="{6A1651EA-5D94-438E-B843-AF68B86D98BE}"/>
    <hyperlink ref="G601" r:id="rId574" xr:uid="{9C20B0F0-A0F0-4A68-B62C-21E892D07605}"/>
    <hyperlink ref="G602" r:id="rId575" xr:uid="{1D9BB2BF-CEF9-4600-A019-4FB642E3950A}"/>
    <hyperlink ref="G603" r:id="rId576" xr:uid="{14EC0D9B-5377-42DE-A9A4-E3B370F16E14}"/>
    <hyperlink ref="G604" r:id="rId577" xr:uid="{660F6B96-B51C-45BF-A746-35B3087C4840}"/>
    <hyperlink ref="G605" r:id="rId578" xr:uid="{4AB97577-C08F-4BC1-B6BF-43B4E93F4F99}"/>
    <hyperlink ref="G606" r:id="rId579" xr:uid="{CA8F5FA5-696E-4A1D-80BA-DBDD3D8D89A1}"/>
    <hyperlink ref="G607" r:id="rId580" xr:uid="{D700A1B1-04B6-4F67-B091-8C8F48A89847}"/>
    <hyperlink ref="G608" r:id="rId581" xr:uid="{D1481BE7-CBBE-4ABD-BF2D-0A03F72FE224}"/>
    <hyperlink ref="G609" r:id="rId582" xr:uid="{6CF32ABC-28F4-4195-88DB-C8BD0BC8356C}"/>
    <hyperlink ref="G610" r:id="rId583" xr:uid="{D7B5F482-62B6-44C1-BA1C-258C6A4A0A8F}"/>
    <hyperlink ref="G611" r:id="rId584" xr:uid="{D1B7F30B-19FE-40B2-8B84-A8CB0A4ADBD1}"/>
    <hyperlink ref="G612" r:id="rId585" xr:uid="{1ECEA873-4345-427D-9A7D-A59EAD587AE7}"/>
    <hyperlink ref="G613" r:id="rId586" xr:uid="{975BC6E8-BF7E-4616-9693-29CBC9A1D328}"/>
    <hyperlink ref="G614" r:id="rId587" xr:uid="{29CD3B65-0E13-4D1B-A853-DD7D8C2CD9FF}"/>
    <hyperlink ref="G615" r:id="rId588" xr:uid="{70BC2095-352E-4DAF-9AA9-82F0403CB270}"/>
    <hyperlink ref="G616" r:id="rId589" xr:uid="{35529941-80D5-475B-9884-D633D98E4F78}"/>
    <hyperlink ref="G617" r:id="rId590" xr:uid="{086D6BF4-2808-4C91-9723-4BB501917C3C}"/>
    <hyperlink ref="G618" r:id="rId591" xr:uid="{E8B8D167-0667-4AD0-BCF1-EF81DB337A5D}"/>
    <hyperlink ref="G619" r:id="rId592" xr:uid="{175F6090-C3E7-430E-B9D2-845434C68BED}"/>
    <hyperlink ref="G620" r:id="rId593" xr:uid="{C9AF3042-13EE-4F2F-A543-158BB5457557}"/>
    <hyperlink ref="G621" r:id="rId594" xr:uid="{ED35E915-B09F-4E20-ADB5-FC724428203A}"/>
    <hyperlink ref="G622" r:id="rId595" xr:uid="{804A6103-8BD3-41A1-A653-8B51617D0D78}"/>
    <hyperlink ref="G623" r:id="rId596" xr:uid="{A9DA7C3C-2AA3-4FA7-8A50-A57525671E94}"/>
    <hyperlink ref="G624" r:id="rId597" xr:uid="{0204497C-051E-4554-9651-4420D305C98D}"/>
    <hyperlink ref="G625" r:id="rId598" xr:uid="{F0B57963-D4C9-4453-BE99-BA89B1811BDB}"/>
    <hyperlink ref="G626" r:id="rId599" xr:uid="{780DA33C-21D3-446E-9EB6-327BBA20676B}"/>
    <hyperlink ref="G627" r:id="rId600" xr:uid="{7A9F46FD-E305-4137-B500-83EA77A69156}"/>
    <hyperlink ref="G628" r:id="rId601" xr:uid="{EA35A844-2201-49CB-A66D-3F1CA7E32788}"/>
    <hyperlink ref="G629" r:id="rId602" xr:uid="{249E86D9-42D4-4127-8838-0410D4941D10}"/>
    <hyperlink ref="G630" r:id="rId603" xr:uid="{3FE44661-D83F-45A7-8604-D188C68E821A}"/>
    <hyperlink ref="G631" r:id="rId604" xr:uid="{46511A05-DFB4-4026-8B15-2BCEAD22DA0C}"/>
    <hyperlink ref="G632" r:id="rId605" xr:uid="{4BBCE4E6-7372-4DFD-8DB1-EF08CFE7ACB5}"/>
    <hyperlink ref="G633" r:id="rId606" xr:uid="{A0727945-E824-40BA-99FF-93623B1CBE5E}"/>
    <hyperlink ref="G634" r:id="rId607" xr:uid="{141F5275-0E5B-4647-80AC-BF830F3A3031}"/>
    <hyperlink ref="G635" r:id="rId608" xr:uid="{827CB0AA-8225-4684-A7DE-D0AD770286AC}"/>
    <hyperlink ref="G636" r:id="rId609" xr:uid="{6AC98E1C-9F3E-4671-B49F-0DECAA392126}"/>
    <hyperlink ref="G637" r:id="rId610" xr:uid="{EE761FD3-C830-4B2E-935B-5A257E55D4D2}"/>
    <hyperlink ref="G638" r:id="rId611" xr:uid="{38C8EF4D-443E-42D7-A30B-BDE96F146020}"/>
    <hyperlink ref="G639" r:id="rId612" xr:uid="{C0FAAC0B-7579-41E4-9364-FB8CD873A168}"/>
    <hyperlink ref="G640" r:id="rId613" xr:uid="{4835B545-4A13-4BBA-8B28-D95C0BC3157E}"/>
    <hyperlink ref="G641" r:id="rId614" xr:uid="{E4CE01EF-A601-428A-9FF8-CC8EF5D3E9F0}"/>
    <hyperlink ref="G642" r:id="rId615" xr:uid="{E46B0C1F-B31F-48BB-A94D-546309EAF2BA}"/>
    <hyperlink ref="G643" r:id="rId616" xr:uid="{AD070E16-C2BF-40E0-B8CA-31D99EB22F77}"/>
    <hyperlink ref="G644" r:id="rId617" xr:uid="{E884893F-8194-4248-80F0-9776128B584D}"/>
    <hyperlink ref="G645" r:id="rId618" xr:uid="{44021A26-3046-40FB-89D7-23BDB511F122}"/>
    <hyperlink ref="G646" r:id="rId619" xr:uid="{3BD113FA-90B3-484C-9D8F-1542CC729177}"/>
    <hyperlink ref="G647" r:id="rId620" xr:uid="{C8F83495-B8BD-4BB2-B7EF-C6823AB48A7C}"/>
    <hyperlink ref="G648" r:id="rId621" xr:uid="{8ADF3EE0-5F51-4B3B-B5CE-799DB579F029}"/>
    <hyperlink ref="G649" r:id="rId622" xr:uid="{FBD91C51-C5E7-4838-98F0-2F8FF6E6AA86}"/>
    <hyperlink ref="G650" r:id="rId623" xr:uid="{35C88C74-38BA-4CD5-82CB-A973C898CB40}"/>
    <hyperlink ref="G651" r:id="rId624" xr:uid="{E9048BB1-64DD-4141-A180-72F01F007AA3}"/>
    <hyperlink ref="G652" r:id="rId625" xr:uid="{EE842B2C-DF6F-4239-BD1D-C677AB974CE1}"/>
    <hyperlink ref="G653" r:id="rId626" xr:uid="{5B26E93C-1EB8-475A-A5B3-E85BF1DF1DFF}"/>
    <hyperlink ref="G654" r:id="rId627" xr:uid="{0543968B-2D09-4957-9262-E668F4FE41D4}"/>
    <hyperlink ref="G655" r:id="rId628" xr:uid="{E4B50975-A8BF-422D-A75E-418A65759893}"/>
    <hyperlink ref="G656" r:id="rId629" xr:uid="{2AACAE5F-E427-46EE-93CB-94B4F7944DF5}"/>
    <hyperlink ref="G657" r:id="rId630" xr:uid="{75B80173-C33A-473C-8528-B9B296AFE6F8}"/>
    <hyperlink ref="G658" r:id="rId631" xr:uid="{D1BEB09D-7A3B-43FD-B574-6299FC450432}"/>
    <hyperlink ref="G659" r:id="rId632" xr:uid="{AB709B6E-F5FF-4501-8829-BAA5146CF51D}"/>
    <hyperlink ref="G660" r:id="rId633" xr:uid="{C12CE1B5-A789-4BC1-91B0-C28D9F4F9FCD}"/>
    <hyperlink ref="G661" r:id="rId634" xr:uid="{47D9618E-5154-4DB7-928C-7F12F2669ADF}"/>
    <hyperlink ref="G662" r:id="rId635" xr:uid="{4ECE568D-ED4F-4374-AE68-5CE87DA27CC7}"/>
    <hyperlink ref="G663" r:id="rId636" xr:uid="{702EB353-C125-472F-ACF8-C30A475B827A}"/>
    <hyperlink ref="G664" r:id="rId637" xr:uid="{99C1228C-D99E-4509-954D-9251ADEA8BFA}"/>
    <hyperlink ref="G665" r:id="rId638" xr:uid="{306A7EE2-58B4-4481-B8B9-1A411486DC74}"/>
    <hyperlink ref="G666" r:id="rId639" xr:uid="{C52F99CE-B609-4A5A-9C2E-95DD2C94BE2C}"/>
    <hyperlink ref="G667" r:id="rId640" xr:uid="{FCB2D663-18E2-40C4-B551-1BD0BAD3D4F8}"/>
    <hyperlink ref="G668" r:id="rId641" xr:uid="{FA11134F-7654-465E-BC23-89914087073F}"/>
    <hyperlink ref="G669" r:id="rId642" xr:uid="{2C199F8C-5286-4631-A4E3-7987E89F0731}"/>
    <hyperlink ref="G670" r:id="rId643" xr:uid="{56B98E43-E0E2-4789-B543-DAEBC4CB4DDA}"/>
    <hyperlink ref="G671" r:id="rId644" xr:uid="{5A0940EC-A1F4-4530-AE41-3821D02450E1}"/>
    <hyperlink ref="G672" r:id="rId645" xr:uid="{A24AB66E-2105-4270-9B24-87074586A58D}"/>
    <hyperlink ref="G673" r:id="rId646" xr:uid="{12C440E4-2E6B-46E0-9545-AC9142134E24}"/>
    <hyperlink ref="G674" r:id="rId647" xr:uid="{641E4A46-FAD2-441C-AFBF-D1CA1642BAA7}"/>
    <hyperlink ref="G675" r:id="rId648" xr:uid="{EE6869A2-829E-405B-9D94-85722969E8FD}"/>
    <hyperlink ref="G676" r:id="rId649" xr:uid="{02E1D88F-3046-44B7-AB09-C8F047221E45}"/>
    <hyperlink ref="G677" r:id="rId650" xr:uid="{A7206700-6196-48C4-9094-F8E64FBF6117}"/>
    <hyperlink ref="G678" r:id="rId651" xr:uid="{2528333C-C00F-4256-809E-7BFBD3912022}"/>
    <hyperlink ref="G679" r:id="rId652" xr:uid="{3BE6EFB1-EB64-47D8-842A-9C0024FD538F}"/>
    <hyperlink ref="G680" r:id="rId653" xr:uid="{4B3C592D-2D64-4C3B-B491-519C4ED7A878}"/>
    <hyperlink ref="G681" r:id="rId654" xr:uid="{8B36851C-A5E8-4E43-B63C-AED736E3EA81}"/>
    <hyperlink ref="G682" r:id="rId655" xr:uid="{30C65E55-1E65-4BE5-A549-13368400FAC9}"/>
    <hyperlink ref="G683" r:id="rId656" xr:uid="{9B3F6C55-1FC4-499D-9369-62FCAFB79277}"/>
    <hyperlink ref="G684" r:id="rId657" xr:uid="{D0620707-C949-4D58-97E9-89B93A2756BC}"/>
    <hyperlink ref="G685" r:id="rId658" xr:uid="{10EE93C5-772B-493D-B1CC-71131D027418}"/>
    <hyperlink ref="G686" r:id="rId659" xr:uid="{BF6D26DD-3E5D-4CAE-A228-50BAA925332E}"/>
    <hyperlink ref="G687" r:id="rId660" xr:uid="{EE910EE2-709A-4342-B74D-52F6DE78F3F0}"/>
    <hyperlink ref="G688" r:id="rId661" xr:uid="{336FB1F9-DA60-4131-92A7-C87F0ADC02AF}"/>
    <hyperlink ref="G689" r:id="rId662" xr:uid="{C913C9F4-7E38-4227-B2FD-FB0012456D53}"/>
    <hyperlink ref="G690" r:id="rId663" xr:uid="{46FA062A-A90C-4E85-96A9-7DC49D339FD1}"/>
    <hyperlink ref="G691" r:id="rId664" xr:uid="{59B36C7E-5A5E-41EB-802B-9237A3102EE7}"/>
    <hyperlink ref="G692" r:id="rId665" xr:uid="{9E92E28C-7E2F-438D-969E-2312F25B3EA9}"/>
    <hyperlink ref="G693" r:id="rId666" xr:uid="{136F1090-9CE4-47F5-B27C-1DE026D89C33}"/>
    <hyperlink ref="G694" r:id="rId667" xr:uid="{D40217F3-2712-493A-847F-96E267EEEF56}"/>
    <hyperlink ref="G695" r:id="rId668" xr:uid="{08FCCBDF-564A-44C1-95A7-9E9B01E32855}"/>
    <hyperlink ref="G696" r:id="rId669" xr:uid="{4B8F823C-FE5A-43EF-BA5D-83A4548ACCC0}"/>
    <hyperlink ref="G697" r:id="rId670" xr:uid="{57902869-AB50-4E8F-86F4-87D31520869A}"/>
    <hyperlink ref="G698" r:id="rId671" xr:uid="{9C61DD59-FD25-4C4D-8A46-89A2C7EE6A01}"/>
    <hyperlink ref="G699" r:id="rId672" xr:uid="{DE791798-B48B-4437-996D-3CB97C8604BD}"/>
    <hyperlink ref="G700" r:id="rId673" xr:uid="{D36A4349-CD98-4460-8C73-D670BF672F53}"/>
    <hyperlink ref="G701" r:id="rId674" xr:uid="{97FA2698-8B2F-4480-91DE-EE79F6B00F74}"/>
    <hyperlink ref="G702" r:id="rId675" xr:uid="{B6AB1BEB-E73F-43DC-88C1-8B3D6528BFA7}"/>
    <hyperlink ref="G703" r:id="rId676" xr:uid="{7D939866-45F6-4C83-BF98-7F58CD7128CA}"/>
    <hyperlink ref="G704" r:id="rId677" xr:uid="{7485EB3A-E42F-41DF-9892-A399268D118F}"/>
    <hyperlink ref="G705" r:id="rId678" xr:uid="{D8BC0B1F-399E-4554-AF33-B269B7429C2A}"/>
    <hyperlink ref="G706" r:id="rId679" xr:uid="{81BCC25F-2BC9-4605-A2BC-F2AA5A556B91}"/>
    <hyperlink ref="G707" r:id="rId680" xr:uid="{E490F51B-829C-4DD4-B041-5A105593690E}"/>
    <hyperlink ref="G708" r:id="rId681" xr:uid="{C53D4C46-27A3-4353-93FA-9888FE899C9A}"/>
    <hyperlink ref="G709" r:id="rId682" xr:uid="{C48434FE-67C0-4DC8-B174-0B62908E6DAF}"/>
    <hyperlink ref="G710" r:id="rId683" xr:uid="{E679DF40-5906-4C60-89CB-3066971B2A12}"/>
    <hyperlink ref="G711" r:id="rId684" xr:uid="{1B8B8F49-C42F-4355-9341-AD55ABA47700}"/>
    <hyperlink ref="G713" r:id="rId685" xr:uid="{D7251699-EF02-4646-BE38-83D270D993C1}"/>
    <hyperlink ref="G714" r:id="rId686" xr:uid="{16A5FCC8-66EF-4995-9079-3A833A7898DD}"/>
    <hyperlink ref="G715" r:id="rId687" xr:uid="{8AC65E50-4EFD-4966-8612-710D6851BAB3}"/>
    <hyperlink ref="G716" r:id="rId688" xr:uid="{372F3727-8962-4853-BAE8-A31FA1F0B279}"/>
    <hyperlink ref="G717" r:id="rId689" xr:uid="{3537AE10-6099-4394-8688-FD3AA85D3098}"/>
    <hyperlink ref="G718" r:id="rId690" xr:uid="{ACDAE649-D14E-448F-9684-FF2567185CCA}"/>
    <hyperlink ref="G719" r:id="rId691" xr:uid="{6AEC5E0D-46EE-4953-8A10-934D43784E8A}"/>
    <hyperlink ref="G720" r:id="rId692" xr:uid="{410D6178-37D2-46A9-AEF0-239B680EDC55}"/>
    <hyperlink ref="G721" r:id="rId693" xr:uid="{D4FB6156-C149-46A7-B742-7ADCB407E060}"/>
    <hyperlink ref="G722" r:id="rId694" xr:uid="{11223367-D362-4D8C-90AC-E571420F00C8}"/>
    <hyperlink ref="G723" r:id="rId695" xr:uid="{F49C7612-F905-4829-8135-2EA13078030A}"/>
    <hyperlink ref="G724" r:id="rId696" xr:uid="{257B1841-FA24-4FEA-9E56-FB4B25B390A6}"/>
    <hyperlink ref="G725" r:id="rId697" xr:uid="{2AB8090F-0550-4D4E-8D71-51AD2ED87686}"/>
    <hyperlink ref="G726" r:id="rId698" xr:uid="{F988BA85-FA0B-41E5-86D0-B588928D5F7E}"/>
    <hyperlink ref="G727" r:id="rId699" xr:uid="{09E7B43C-E558-4DD9-8CDB-B30B9B5B10FC}"/>
    <hyperlink ref="G728" r:id="rId700" xr:uid="{2D47AB41-5B72-4D93-AB95-27316941DE63}"/>
    <hyperlink ref="G729" r:id="rId701" xr:uid="{CC5B8DF9-79D9-44B5-BE5F-06F32D3BD9E1}"/>
    <hyperlink ref="G730" r:id="rId702" xr:uid="{079992EB-C567-4BF3-B4D9-5B50D2E156BD}"/>
    <hyperlink ref="G731" r:id="rId703" xr:uid="{C4F12504-1F2F-4434-9837-BB2F38FEBF3C}"/>
    <hyperlink ref="G732" r:id="rId704" xr:uid="{2B1D8F8B-8BBF-4C02-89BF-9944EA20EED2}"/>
    <hyperlink ref="G733" r:id="rId705" xr:uid="{7F3B40E9-9A34-44E5-A66C-6755B80B9918}"/>
    <hyperlink ref="G734" r:id="rId706" xr:uid="{AB13AC8C-1762-4EDD-AC29-394CA4FF49C2}"/>
    <hyperlink ref="G735" r:id="rId707" xr:uid="{5CB25040-0926-4115-A369-3D61456079B3}"/>
    <hyperlink ref="G736" r:id="rId708" xr:uid="{BF86EBC7-4648-4799-A946-30C3C2728827}"/>
    <hyperlink ref="G737" r:id="rId709" xr:uid="{5BDE8F1E-772E-4F2D-A4C3-7518D1A39789}"/>
    <hyperlink ref="G738" r:id="rId710" xr:uid="{7E61E34E-5556-4B39-8A35-E084E7BAA212}"/>
    <hyperlink ref="G739" r:id="rId711" xr:uid="{2A9A9A07-668E-4C8B-9105-6F6FAD54B465}"/>
    <hyperlink ref="G740" r:id="rId712" xr:uid="{1ADA0577-F9EF-42E4-903B-AE95AFAC3B77}"/>
    <hyperlink ref="G741" r:id="rId713" xr:uid="{8C6BDBBA-F41D-4D0E-9FB7-C71D6B59B814}"/>
    <hyperlink ref="G742" r:id="rId714" xr:uid="{56E3E155-C65E-4B07-9C6C-75EDE3BF38C3}"/>
    <hyperlink ref="G743" r:id="rId715" xr:uid="{3A6808D1-F418-4283-B7F7-DDFE3BBCF562}"/>
    <hyperlink ref="G744" r:id="rId716" xr:uid="{54B3E42D-86AF-413F-9A90-F78BB1C54244}"/>
    <hyperlink ref="G745" r:id="rId717" xr:uid="{F3213971-C9CA-4C19-A4CE-0065A81504F8}"/>
    <hyperlink ref="G746" r:id="rId718" xr:uid="{C3748389-4908-49B9-8D12-F3B44EFA4D42}"/>
    <hyperlink ref="G747" r:id="rId719" xr:uid="{75B007EA-DD57-4432-922D-711BF6EA7527}"/>
    <hyperlink ref="G748" r:id="rId720" xr:uid="{8EDD3DCC-D704-4456-843E-8D2684DE2F9A}"/>
    <hyperlink ref="G749" r:id="rId721" xr:uid="{153C583C-C743-45B5-9709-6B9FB2CEF4A1}"/>
    <hyperlink ref="G750" r:id="rId722" xr:uid="{3A5A5D22-A7A4-47D1-82A8-37058909E456}"/>
    <hyperlink ref="G751" r:id="rId723" xr:uid="{30693BA8-2376-4F71-A367-D2CD70D856CE}"/>
    <hyperlink ref="G752" r:id="rId724" xr:uid="{6A3AC46A-99FA-48F6-A3D4-A4A0C6DD6748}"/>
    <hyperlink ref="G753" r:id="rId725" xr:uid="{1F8E01C2-06C2-46AC-9343-441652393FC8}"/>
    <hyperlink ref="G754" r:id="rId726" xr:uid="{CFAB9E2E-C503-4024-BD5E-7693A3CEDB4F}"/>
    <hyperlink ref="G755" r:id="rId727" xr:uid="{5B2598C0-27CC-45C0-8A76-6694303A7AAE}"/>
    <hyperlink ref="G756" r:id="rId728" xr:uid="{64451A75-E591-4504-B8FF-91B65413A602}"/>
    <hyperlink ref="G757" r:id="rId729" xr:uid="{C587535E-7AAC-41B7-B138-581CE2A003DA}"/>
    <hyperlink ref="G758" r:id="rId730" xr:uid="{AC92DD5F-6F64-4C37-819B-A6545361A64B}"/>
    <hyperlink ref="G759" r:id="rId731" xr:uid="{D84D1320-5628-4093-B74E-F524B8DA6686}"/>
    <hyperlink ref="G760" r:id="rId732" xr:uid="{8E88577B-C3EB-40E1-8EC9-64D52F17F9C8}"/>
    <hyperlink ref="G761" r:id="rId733" xr:uid="{6A3823DF-02D9-4884-AC59-B109B59B947B}"/>
    <hyperlink ref="G762" r:id="rId734" xr:uid="{19B09F75-2F7C-437D-8E9E-B12B9CD084BF}"/>
    <hyperlink ref="G763" r:id="rId735" xr:uid="{5DDEB9E3-3E24-4B60-BFAA-E0ACFC548451}"/>
    <hyperlink ref="G764" r:id="rId736" xr:uid="{83CFE9FD-0064-4E8B-B313-3A95DE36B051}"/>
    <hyperlink ref="G766" r:id="rId737" xr:uid="{42A12F99-FDCA-4260-8CDC-80BFE824C196}"/>
    <hyperlink ref="G767" r:id="rId738" xr:uid="{EE07AE24-4F41-4162-AA2A-BA6BD896C717}"/>
    <hyperlink ref="G768" r:id="rId739" xr:uid="{F14F8C5C-E277-4EF8-B803-7186072CE570}"/>
    <hyperlink ref="G769" r:id="rId740" xr:uid="{6467827A-7B8B-4F49-AD63-CFD9B2592156}"/>
    <hyperlink ref="G770" r:id="rId741" xr:uid="{5CBC0449-1819-470D-8F4B-00F6A288B985}"/>
    <hyperlink ref="G771" r:id="rId742" xr:uid="{AAD53891-A17D-4E7D-B516-156295C62513}"/>
    <hyperlink ref="G772" r:id="rId743" xr:uid="{E8DBEEE5-E797-4700-8E20-D94A6EF6C5D2}"/>
    <hyperlink ref="G773" r:id="rId744" xr:uid="{1080D405-E6B8-4D57-A223-EAC372520B53}"/>
    <hyperlink ref="G774" r:id="rId745" xr:uid="{80BC1B06-897A-4ABE-A042-9CAECE5BFDFB}"/>
    <hyperlink ref="G775" r:id="rId746" xr:uid="{F0CA5FB0-28D7-4E69-ABAE-62DC67C2DF02}"/>
    <hyperlink ref="G776" r:id="rId747" xr:uid="{83C41412-61BE-4D5C-9E20-F2AF155718E2}"/>
    <hyperlink ref="G777" r:id="rId748" xr:uid="{1EEA4005-491C-40DE-9B6D-8DD154BE84BE}"/>
    <hyperlink ref="G782" r:id="rId749" xr:uid="{5057CC85-12A8-4A6E-936A-F37A727E2865}"/>
    <hyperlink ref="G783" r:id="rId750" xr:uid="{AB0607E6-185A-4F60-9C78-404A119CE0BF}"/>
    <hyperlink ref="G784" r:id="rId751" xr:uid="{08EB2E10-E777-45DB-ACE8-91B757E68DCD}"/>
    <hyperlink ref="G786" r:id="rId752" xr:uid="{625F5221-B3AE-4D3B-986C-0F5597DEC0AD}"/>
    <hyperlink ref="G789" r:id="rId753" xr:uid="{469B5979-DED0-4B36-93F4-13FBC5944E1A}"/>
    <hyperlink ref="G790" r:id="rId754" xr:uid="{7B1D7E2D-4BC6-4EBB-83EE-F71D083B2037}"/>
    <hyperlink ref="G791" r:id="rId755" xr:uid="{2F5402C5-3E6E-4438-9793-398A55AEAC6D}"/>
    <hyperlink ref="G792" r:id="rId756" xr:uid="{DFDC8489-29F4-45E5-8F1E-8E79A4D99057}"/>
    <hyperlink ref="G793" r:id="rId757" xr:uid="{A5E923B0-6E88-49C8-B1C4-B38C4BB65168}"/>
    <hyperlink ref="G794" r:id="rId758" xr:uid="{45594E15-3037-426B-AC90-ACF5305E86AE}"/>
    <hyperlink ref="G795" r:id="rId759" xr:uid="{25745338-4B63-4FE6-8C2C-E62BE8F9DCB1}"/>
    <hyperlink ref="G796" r:id="rId760" xr:uid="{8E4EF746-5749-4E7B-8AFC-D8BA5336629A}"/>
    <hyperlink ref="G797" r:id="rId761" xr:uid="{7C69A52F-0C44-4672-BBF7-78AEC83D586E}"/>
    <hyperlink ref="G799" r:id="rId762" xr:uid="{C14E0CDB-5281-4D84-B80C-236F792D3E18}"/>
    <hyperlink ref="G800" r:id="rId763" xr:uid="{A6622741-1BE7-43A1-9A69-CD7181E7BD4A}"/>
    <hyperlink ref="G801" r:id="rId764" xr:uid="{954D0A93-3254-4506-ADD7-A852AE3BC737}"/>
    <hyperlink ref="G802" r:id="rId765" xr:uid="{88F5DD03-5F19-40A1-BF09-7C71ED003A7D}"/>
    <hyperlink ref="G803" r:id="rId766" xr:uid="{EC6C9C30-3375-4CDE-9D27-D43EB966EB43}"/>
    <hyperlink ref="G804" r:id="rId767" xr:uid="{2B0BB502-BB7C-4BBA-9EC2-92B583A90744}"/>
    <hyperlink ref="G805" r:id="rId768" xr:uid="{AB12F324-82DB-4CCB-93E6-8F19216CDC54}"/>
    <hyperlink ref="G806" r:id="rId769" xr:uid="{1C716410-EBB8-4B12-B758-8EC4A14669DC}"/>
    <hyperlink ref="G807" r:id="rId770" xr:uid="{F5942FC7-55D7-477D-BB92-D9D6BD39C823}"/>
    <hyperlink ref="G808" r:id="rId771" xr:uid="{1ECEBDC5-927A-4E25-9AC5-18D8A9055262}"/>
    <hyperlink ref="G809" r:id="rId772" xr:uid="{E909C9C1-A3F6-4561-80D5-E7D10F53053F}"/>
    <hyperlink ref="G810" r:id="rId773" xr:uid="{9102B448-BA20-4D57-AD27-80561E24DDDB}"/>
    <hyperlink ref="G811" r:id="rId774" xr:uid="{6E697BEA-2061-4303-ACE6-CBEA4DD6A98E}"/>
    <hyperlink ref="G812" r:id="rId775" xr:uid="{0527BFA8-2899-4458-8A07-63F845DE2304}"/>
    <hyperlink ref="G813" r:id="rId776" xr:uid="{7533F0B5-1890-47EC-A4AB-B819A39AECD8}"/>
    <hyperlink ref="G814" r:id="rId777" xr:uid="{03C72C02-1C50-4114-941A-254E99F0FA1A}"/>
    <hyperlink ref="G815" r:id="rId778" xr:uid="{A5379A58-FF08-4A9D-9E1C-B65085BC37CA}"/>
    <hyperlink ref="G816" r:id="rId779" xr:uid="{CFA6BB1C-7983-4062-B53A-85B3304290A3}"/>
    <hyperlink ref="G817" r:id="rId780" xr:uid="{3F6F4904-ABFB-4078-A5D8-F8247774E26D}"/>
    <hyperlink ref="G818" r:id="rId781" xr:uid="{513466AB-FD4E-46B6-B659-16E9AD8A5D79}"/>
    <hyperlink ref="G819" r:id="rId782" xr:uid="{7A5A10CD-6913-484B-988F-60935C9C4C4E}"/>
    <hyperlink ref="G820" r:id="rId783" xr:uid="{A6757CAB-884B-465D-A7ED-B7DD5FDD6B67}"/>
    <hyperlink ref="G821" r:id="rId784" xr:uid="{BB94BA60-2782-4317-8FC0-4D65961A539E}"/>
    <hyperlink ref="G822" r:id="rId785" xr:uid="{62F8DD93-ED39-47D6-891D-74B8A4E0A558}"/>
    <hyperlink ref="G823" r:id="rId786" xr:uid="{AB63B18C-710C-4191-8C57-095B2389AE0E}"/>
    <hyperlink ref="G824" r:id="rId787" xr:uid="{D4312EE3-4191-4F14-ACE2-F2700F796283}"/>
    <hyperlink ref="G825" r:id="rId788" xr:uid="{38998797-B699-41E9-A4B9-409F52D59A77}"/>
    <hyperlink ref="G826" r:id="rId789" xr:uid="{4837DF84-08DF-4E3A-B068-89449F9CA885}"/>
    <hyperlink ref="G827" r:id="rId790" xr:uid="{6D7223E5-C456-4A79-A98B-FA046465C62A}"/>
    <hyperlink ref="G828" r:id="rId791" xr:uid="{12C903E9-40D7-4B5F-A222-F08F2449FD5C}"/>
    <hyperlink ref="G829" r:id="rId792" xr:uid="{FA3EFAE6-5EF2-49D2-A2FC-9EC69027E4A3}"/>
    <hyperlink ref="G830" r:id="rId793" xr:uid="{04C65BF4-1E3D-4A81-830E-027309E4509B}"/>
    <hyperlink ref="G831" r:id="rId794" xr:uid="{77C37F26-AB48-4989-A273-EA06139BC8AB}"/>
    <hyperlink ref="G832" r:id="rId795" xr:uid="{B911D55A-A4EE-4952-8BB1-980A1A9853E6}"/>
    <hyperlink ref="G833" r:id="rId796" xr:uid="{F874A74F-CAF0-4F6E-9387-E70BC97D5276}"/>
    <hyperlink ref="G834" r:id="rId797" xr:uid="{03351E05-B41C-4849-B742-8DB7F9D17594}"/>
    <hyperlink ref="G835" r:id="rId798" xr:uid="{C88CD655-EA09-4802-8C86-17D9DF53FB50}"/>
    <hyperlink ref="G836" r:id="rId799" xr:uid="{169D0431-A5CF-490E-8510-95EF698F7808}"/>
    <hyperlink ref="G837" r:id="rId800" xr:uid="{80106104-5E44-4EF6-B31B-4371AC2BE1EE}"/>
    <hyperlink ref="G838" r:id="rId801" xr:uid="{F9650862-3A26-4D4B-BE66-0188E93027DE}"/>
    <hyperlink ref="G839" r:id="rId802" xr:uid="{2F444A9B-21C2-4EAD-89A6-98EB5862154E}"/>
    <hyperlink ref="G840" r:id="rId803" xr:uid="{6CA960BD-2841-4422-8A68-30D007E993BC}"/>
    <hyperlink ref="G841" r:id="rId804" xr:uid="{FD6A062C-334B-4A79-9169-CFF13D3AB224}"/>
    <hyperlink ref="G842" r:id="rId805" xr:uid="{1EEE90F4-D2E1-4C4F-9080-963F9950371C}"/>
    <hyperlink ref="G843" r:id="rId806" xr:uid="{78DE53C4-BAB7-4B27-8255-851B0589A17A}"/>
    <hyperlink ref="G844" r:id="rId807" xr:uid="{FF6D0AFE-0D7D-4442-ACCD-D7E6BD1FC78E}"/>
    <hyperlink ref="G845" r:id="rId808" xr:uid="{7BCC2A6A-320D-4F06-BC8A-E3C95A3CE8E2}"/>
    <hyperlink ref="G846" r:id="rId809" xr:uid="{96AAC604-78F8-492F-A8EE-B67467317196}"/>
    <hyperlink ref="G847" r:id="rId810" xr:uid="{7DD82E07-902F-4DC7-9418-37251535E7B4}"/>
    <hyperlink ref="G848" r:id="rId811" xr:uid="{9BA94251-74BA-40F5-A3F7-930CDDEB7877}"/>
    <hyperlink ref="G849" r:id="rId812" xr:uid="{13814467-E059-4427-AA53-C20A49A92A51}"/>
    <hyperlink ref="G850" r:id="rId813" xr:uid="{847EBA0B-E813-416F-AD1B-19F1CD2CC3A8}"/>
    <hyperlink ref="G851" r:id="rId814" xr:uid="{1A0199AC-6742-441C-8819-6D3B9F424813}"/>
    <hyperlink ref="G852" r:id="rId815" xr:uid="{C9C3009A-9D06-4841-9C36-F85D24330930}"/>
    <hyperlink ref="G853" r:id="rId816" xr:uid="{DE75A7B8-6C4C-49AA-BCDE-068C3F28E818}"/>
    <hyperlink ref="G854" r:id="rId817" xr:uid="{6F8D1970-669C-459D-8A65-2F33A6A3FA78}"/>
    <hyperlink ref="G855" r:id="rId818" xr:uid="{21D85EF4-144F-4AE1-8783-E98FAF12CF7A}"/>
    <hyperlink ref="G856" r:id="rId819" xr:uid="{9D468CD5-D7CA-481B-886A-DA95B8705742}"/>
    <hyperlink ref="G857" r:id="rId820" xr:uid="{3220ACB5-398F-4DD8-AA47-DF4DC1DBEDDF}"/>
    <hyperlink ref="G858" r:id="rId821" xr:uid="{D80AF924-7F37-4F39-9DBA-7808C34E8B3B}"/>
    <hyperlink ref="G859" r:id="rId822" xr:uid="{14039091-CD39-44D5-8D7F-09EDBD3E26F2}"/>
    <hyperlink ref="G860" r:id="rId823" xr:uid="{52647E9E-CE21-4FD3-BD9F-32433C57EF56}"/>
    <hyperlink ref="G861" r:id="rId824" xr:uid="{9F4E5FE7-B532-4F9D-9E2F-D229A760E378}"/>
    <hyperlink ref="G862" r:id="rId825" xr:uid="{317F5F23-D94E-4EE0-B716-943B94B3B1DC}"/>
    <hyperlink ref="G863" r:id="rId826" xr:uid="{5F43CEB3-6AD8-4862-8CF3-3CC7B54268A1}"/>
    <hyperlink ref="G864" r:id="rId827" xr:uid="{0CBEAD1F-EBDB-4C98-A6C4-6E5DB522EB97}"/>
    <hyperlink ref="G865" r:id="rId828" xr:uid="{DB341343-99D4-4CFB-A6F5-D9EF24E62DFD}"/>
    <hyperlink ref="G866" r:id="rId829" xr:uid="{0D582D62-638C-49CC-BBC6-8BC116167D99}"/>
    <hyperlink ref="G867" r:id="rId830" xr:uid="{11A1CA79-D3A8-42C3-A090-925A9954FE0D}"/>
    <hyperlink ref="G868" r:id="rId831" xr:uid="{FC2037A4-518C-42D0-85CB-189FC64D6A1C}"/>
    <hyperlink ref="G869" r:id="rId832" xr:uid="{73E62BE8-0A1D-4FD0-A8EB-6836D4B43B40}"/>
    <hyperlink ref="G870" r:id="rId833" xr:uid="{2A87D149-69DC-45CB-8084-F887E858F842}"/>
    <hyperlink ref="G871" r:id="rId834" xr:uid="{297D6F9E-84B6-45EE-B805-219D9CE2E122}"/>
    <hyperlink ref="G872" r:id="rId835" xr:uid="{E8624CB0-9740-465E-B2DD-EA5F437117C3}"/>
    <hyperlink ref="G873" r:id="rId836" xr:uid="{59C2D2A3-0662-4A2A-922C-EBD388554223}"/>
    <hyperlink ref="G874" r:id="rId837" xr:uid="{5DABFC00-8BD9-4FF0-BFAC-7E3563FCB810}"/>
    <hyperlink ref="G875" r:id="rId838" xr:uid="{643CD860-AF91-4BAC-B170-BE44E9B043A3}"/>
    <hyperlink ref="G876" r:id="rId839" xr:uid="{2C09D94F-6CA3-4F9C-9551-DAD6BBE0FA68}"/>
    <hyperlink ref="G877" r:id="rId840" xr:uid="{7EC7F1BD-9406-4B4C-A90B-B1B2EB290DA2}"/>
    <hyperlink ref="G878" r:id="rId841" xr:uid="{32FC78EF-DE71-4DF4-9F42-72BB91E47B42}"/>
    <hyperlink ref="G879" r:id="rId842" xr:uid="{DA14D4E3-12E5-44FF-AF0B-2D7E71488602}"/>
    <hyperlink ref="G880" r:id="rId843" xr:uid="{DCCFF3CE-0F0E-4E26-BC9E-30B5602FC4BA}"/>
    <hyperlink ref="G881" r:id="rId844" xr:uid="{42C55A11-6565-4EC8-8142-FF119FB5B891}"/>
    <hyperlink ref="G882" r:id="rId845" xr:uid="{43906DC2-27C3-4B3E-B23B-CE37E6F336EB}"/>
    <hyperlink ref="G883" r:id="rId846" xr:uid="{8DE9BFBC-0222-40B3-AFD9-D6C636E3A5CC}"/>
    <hyperlink ref="G884" r:id="rId847" xr:uid="{DB67194D-A5C8-49F6-855D-776080DFEECB}"/>
    <hyperlink ref="G885" r:id="rId848" xr:uid="{2D9CD361-F277-4AD1-A373-75E2FE2AD566}"/>
    <hyperlink ref="G886" r:id="rId849" xr:uid="{1A7072C8-6DAD-482F-935F-FBA9E63F893D}"/>
    <hyperlink ref="G887" r:id="rId850" xr:uid="{25081F1A-DCDF-439F-BE8D-1454A6C19892}"/>
    <hyperlink ref="G888" r:id="rId851" xr:uid="{9F56EF0D-ADE7-4B3B-AA25-51CDD5093050}"/>
    <hyperlink ref="G889" r:id="rId852" xr:uid="{AD760E48-7DDF-46DB-BE73-87685381CE88}"/>
    <hyperlink ref="G890" r:id="rId853" xr:uid="{5FA5CD6B-85AD-4B85-A495-6CB8B29F63DD}"/>
    <hyperlink ref="G891" r:id="rId854" xr:uid="{CC8AB329-FBC6-4262-97EF-35EF517E2AA2}"/>
    <hyperlink ref="G892" r:id="rId855" xr:uid="{4B968842-9FFB-4ACC-9666-1F4575451D68}"/>
    <hyperlink ref="G893" r:id="rId856" xr:uid="{BE34B249-2E75-4281-8308-8EEA53CA1E77}"/>
    <hyperlink ref="G894" r:id="rId857" xr:uid="{F14ABBFC-8DB7-46A6-BAC3-947E866B65F8}"/>
    <hyperlink ref="G895" r:id="rId858" xr:uid="{E74811D7-62BF-4123-AB68-53B773B82EE6}"/>
    <hyperlink ref="G896" r:id="rId859" xr:uid="{CB7F0CFE-809E-4C93-BA54-F88FDD4A2868}"/>
    <hyperlink ref="G897" r:id="rId860" xr:uid="{84053F43-5E51-4748-B1FA-4DE48F705C50}"/>
    <hyperlink ref="G898" r:id="rId861" xr:uid="{5446F6D9-5CEF-4B3E-9235-EBF628771104}"/>
    <hyperlink ref="G899" r:id="rId862" xr:uid="{B0B6EF88-AC2A-46A8-BCC2-A03FBA07CED9}"/>
    <hyperlink ref="G900" r:id="rId863" xr:uid="{7A18CDB5-2215-4C4C-9606-00CC931772C8}"/>
    <hyperlink ref="G901" r:id="rId864" xr:uid="{2C5D8CE6-5C82-4A30-A036-170EFCF86F68}"/>
    <hyperlink ref="G902" r:id="rId865" xr:uid="{3DB99FBA-93C0-46A6-BFDC-DA6A5968F3CC}"/>
    <hyperlink ref="G903" r:id="rId866" xr:uid="{67FFC0B8-B30A-4DE4-B941-835B1F8A0EA4}"/>
    <hyperlink ref="G904" r:id="rId867" xr:uid="{B80B1A9C-DE52-458A-8A60-344DBF1528EF}"/>
    <hyperlink ref="G905" r:id="rId868" xr:uid="{B753D31D-9DFC-480A-A3AB-C056D7A1A292}"/>
    <hyperlink ref="G906" r:id="rId869" xr:uid="{BB73E6F4-8979-435C-A9D7-588ACF8EF5A4}"/>
    <hyperlink ref="G907" r:id="rId870" xr:uid="{4582BA00-0A5A-4CCB-9ED0-C808A7BA0C9D}"/>
    <hyperlink ref="G908" r:id="rId871" xr:uid="{1802FDB4-F633-4410-9D26-7E6A1CF96822}"/>
    <hyperlink ref="G909" r:id="rId872" xr:uid="{460C84BF-4752-4336-BB03-6C9B300CCD41}"/>
    <hyperlink ref="G910" r:id="rId873" xr:uid="{D349BF72-7B2F-4CAD-B7FB-208B6FA292D3}"/>
    <hyperlink ref="G911" r:id="rId874" xr:uid="{9EEA603F-DF93-4065-AFBC-0F59CA28FC97}"/>
    <hyperlink ref="G912" r:id="rId875" xr:uid="{289D50BD-7C6A-4678-9B14-DA2D5B492AEF}"/>
    <hyperlink ref="G913" r:id="rId876" xr:uid="{1A26AF2B-2B20-47DB-A3FD-44D8F1408208}"/>
    <hyperlink ref="G914" r:id="rId877" xr:uid="{B5EF63D7-06AF-44F2-8F99-9A3438E1FB03}"/>
    <hyperlink ref="G915" r:id="rId878" xr:uid="{87A24D85-85D9-4473-B5AB-D067DF8EDBEE}"/>
    <hyperlink ref="G916" r:id="rId879" xr:uid="{3ABD66FD-5B8F-4885-8413-68EA81B8565A}"/>
    <hyperlink ref="G917" r:id="rId880" xr:uid="{E0303C75-6493-4C51-9641-174B5E0032DA}"/>
    <hyperlink ref="G918" r:id="rId881" xr:uid="{F2776FEA-A0CF-4D15-9B1D-EB3F7706ADFE}"/>
    <hyperlink ref="G919" r:id="rId882" xr:uid="{F88F1A68-3A71-4684-BD71-A780FC227ED4}"/>
    <hyperlink ref="G920" r:id="rId883" xr:uid="{BD8573F7-3859-4D59-BCD2-091CCED14891}"/>
    <hyperlink ref="G921" r:id="rId884" xr:uid="{DF8A2FA0-203B-4D9A-A42E-4BAB569D0A10}"/>
    <hyperlink ref="G922" r:id="rId885" xr:uid="{BF040FFD-85B7-4D30-9E97-CA1BA6E2F355}"/>
    <hyperlink ref="G923" r:id="rId886" xr:uid="{F0EE483C-F46A-4DB0-9CF8-9040A031D940}"/>
    <hyperlink ref="G928" r:id="rId887" xr:uid="{375DC132-24C9-40A7-81F0-A2449BDEB78D}"/>
    <hyperlink ref="G929" r:id="rId888" xr:uid="{0E3A20F6-DDA1-4EAB-9395-252383E118CE}"/>
    <hyperlink ref="G930" r:id="rId889" xr:uid="{668C3BD7-DD1F-41F4-AFE0-2402D3D3F064}"/>
    <hyperlink ref="G931" r:id="rId890" xr:uid="{087CC847-1A24-4E70-B556-2BB78DABD72A}"/>
    <hyperlink ref="G932" r:id="rId891" xr:uid="{031485BD-74EC-4755-A2F6-A6FC750049BD}"/>
    <hyperlink ref="G933" r:id="rId892" xr:uid="{1AAF58E7-9BFB-493D-9688-AF50838FF248}"/>
    <hyperlink ref="G934" r:id="rId893" xr:uid="{393212B8-253E-46C0-A7E7-776399A23C95}"/>
    <hyperlink ref="G935" r:id="rId894" xr:uid="{BCF95278-81A0-40AC-AAE0-5F4360220576}"/>
    <hyperlink ref="G936" r:id="rId895" xr:uid="{C570C5F9-3B71-4D84-97F1-4C150BD5B0F3}"/>
    <hyperlink ref="G937" r:id="rId896" xr:uid="{A6DFB303-3D2B-4621-A016-0CC28F0D761A}"/>
    <hyperlink ref="G938" r:id="rId897" xr:uid="{22E9E4CF-E0E2-4F2F-A797-C9C51C3D8D3E}"/>
    <hyperlink ref="G939" r:id="rId898" xr:uid="{8336B987-970D-4985-ACB6-289D0876312B}"/>
    <hyperlink ref="G940" r:id="rId899" xr:uid="{7FCA0C3B-BFA7-4208-B501-C48B6FB7584B}"/>
    <hyperlink ref="G941" r:id="rId900" xr:uid="{591C8876-B6DE-46CD-ACDD-CADF0201F4B9}"/>
    <hyperlink ref="G942" r:id="rId901" xr:uid="{BD295362-D54D-4773-A24F-308BC7C45C07}"/>
    <hyperlink ref="G943" r:id="rId902" xr:uid="{3D8BBE26-F5B8-4DB8-AF65-7DA83494848C}"/>
    <hyperlink ref="G944" r:id="rId903" xr:uid="{78D89D17-A21A-49D7-A6FE-5B58E7A09FD9}"/>
    <hyperlink ref="G945" r:id="rId904" xr:uid="{CDB7AA5A-FDA7-4CEB-856E-7E769D988B27}"/>
    <hyperlink ref="G946" r:id="rId905" xr:uid="{692EA133-2A07-4383-A75C-7F1419E664E7}"/>
    <hyperlink ref="G947" r:id="rId906" xr:uid="{301FD036-1FCF-4464-9E22-9D7305E3235E}"/>
    <hyperlink ref="G948" r:id="rId907" xr:uid="{834E08E3-C512-46ED-9B45-173CBFF2CAA7}"/>
    <hyperlink ref="G949" r:id="rId908" xr:uid="{17855E04-B768-4E85-8677-C7952C80F5F3}"/>
    <hyperlink ref="G950" r:id="rId909" xr:uid="{401218BD-A077-40DF-BE3B-E35B790D3A2C}"/>
    <hyperlink ref="G951" r:id="rId910" xr:uid="{1D248CC6-FB0F-4EA5-BE12-A6C74CE89CA7}"/>
    <hyperlink ref="G952" r:id="rId911" xr:uid="{0DC31C81-89DD-407C-B494-110932CD16A3}"/>
    <hyperlink ref="G953" r:id="rId912" xr:uid="{1AEC6EF4-03F6-4E1C-8E96-62D2DC779D72}"/>
    <hyperlink ref="G954" r:id="rId913" xr:uid="{73E6865A-2881-4DFD-B03D-568160D2533B}"/>
    <hyperlink ref="G955" r:id="rId914" xr:uid="{D11BFB9A-569F-4C30-8A9D-EF8D90F32DD6}"/>
    <hyperlink ref="G956" r:id="rId915" xr:uid="{906032B8-3B89-4341-A3AF-16D46933AE79}"/>
    <hyperlink ref="G957" r:id="rId916" xr:uid="{16A6E5E3-2256-48A4-9D48-4AE89273DCDB}"/>
    <hyperlink ref="G958" r:id="rId917" xr:uid="{07821242-ACB3-438F-A5C0-CF7C919DFADF}"/>
    <hyperlink ref="G959" r:id="rId918" xr:uid="{7EED4CB9-62C9-4B54-9DEF-98F3C92BCE97}"/>
    <hyperlink ref="G965" r:id="rId919" xr:uid="{97C02A3F-5538-4C83-9C51-0657997A85D6}"/>
    <hyperlink ref="G966" r:id="rId920" xr:uid="{88261104-9871-417B-B912-D310BBAD95DC}"/>
    <hyperlink ref="G967" r:id="rId921" xr:uid="{07159806-095C-43F3-B2AD-4C0AF3B76230}"/>
    <hyperlink ref="G968" r:id="rId922" xr:uid="{DDF85258-C251-45ED-B686-AD940167EF4A}"/>
    <hyperlink ref="G969" r:id="rId923" xr:uid="{E9F96ED8-26D1-4210-BD71-622252915F5C}"/>
    <hyperlink ref="G970" r:id="rId924" xr:uid="{BE2F18DC-F740-43DA-A7FA-C0ED88B4289C}"/>
    <hyperlink ref="G972" r:id="rId925" xr:uid="{2E6286E7-2045-4D7B-87E4-782F3720FDF7}"/>
    <hyperlink ref="G973" r:id="rId926" xr:uid="{6DE25CDA-E198-456B-9B3C-45BCBEE3D172}"/>
    <hyperlink ref="G974" r:id="rId927" xr:uid="{E6A0D5CD-37A1-4932-97C0-6A0E2A9F4823}"/>
    <hyperlink ref="G975" r:id="rId928" xr:uid="{CD207076-2B60-488B-8371-5C4C00A89E2E}"/>
    <hyperlink ref="G976" r:id="rId929" xr:uid="{D7FDE730-34A4-456C-8BFA-E524F65B25D5}"/>
    <hyperlink ref="G977" r:id="rId930" xr:uid="{F041A7C9-4A68-479A-8E12-AAD4E1531620}"/>
    <hyperlink ref="G978" r:id="rId931" xr:uid="{EBC1F458-057B-41C5-8695-AC19F1888D0B}"/>
    <hyperlink ref="G979" r:id="rId932" xr:uid="{BE9CF11A-FF57-408A-AE24-FC68923DC101}"/>
    <hyperlink ref="G980" r:id="rId933" xr:uid="{964F0EA7-6AC8-4F62-B808-52214722641B}"/>
    <hyperlink ref="G981" r:id="rId934" xr:uid="{08563089-703B-4D6D-8F70-9EE223C6E2B8}"/>
    <hyperlink ref="G982" r:id="rId935" xr:uid="{810203D8-96D9-4693-AB2C-72D8FA49D96F}"/>
    <hyperlink ref="G983" r:id="rId936" xr:uid="{40C70A58-C684-4777-B4DF-ECECEA4E8A86}"/>
    <hyperlink ref="G984" r:id="rId937" xr:uid="{3018AD5E-FE45-4672-ABBB-774967E4547D}"/>
    <hyperlink ref="G985" r:id="rId938" xr:uid="{958C0689-73A3-4B0B-88C3-31DCF2C814DF}"/>
    <hyperlink ref="G986" r:id="rId939" xr:uid="{CA62ADDF-80B1-41DD-9539-8757732738DC}"/>
    <hyperlink ref="G987" r:id="rId940" xr:uid="{C49E521E-95C0-4D65-9FA4-73243624CAC6}"/>
    <hyperlink ref="G988" r:id="rId941" xr:uid="{E64D1297-69B7-4CB9-963F-55528FF3B2E9}"/>
    <hyperlink ref="G989" r:id="rId942" xr:uid="{C11CD1A4-C8DC-4D04-A0A0-716DE71A9653}"/>
    <hyperlink ref="G990" r:id="rId943" xr:uid="{B58CFCED-4F00-4482-8D00-8756314E6274}"/>
    <hyperlink ref="G991" r:id="rId944" xr:uid="{5F4DDEFB-59D7-4BEB-87CD-247965425700}"/>
    <hyperlink ref="G992" r:id="rId945" xr:uid="{7AAD9BE8-9612-4BFA-82BA-F6E7915E8543}"/>
    <hyperlink ref="G993" r:id="rId946" xr:uid="{312C2BC3-BC9D-49DD-BE3F-458F3CB8BD71}"/>
    <hyperlink ref="G994" r:id="rId947" xr:uid="{C7C92790-9723-494A-A942-D1ED2FD659BD}"/>
    <hyperlink ref="G995" r:id="rId948" xr:uid="{B951C5D7-3F70-40B1-98FB-56D680853261}"/>
    <hyperlink ref="G996" r:id="rId949" xr:uid="{B76ABCDA-D7BA-45E2-AF62-A092ABDD0C0B}"/>
    <hyperlink ref="G997" r:id="rId950" xr:uid="{7793E18C-9EFF-4ED9-8C4E-86FCFBC69F3F}"/>
    <hyperlink ref="G998" r:id="rId951" xr:uid="{DDA26AB5-E2BA-4594-A1E4-11FB7594E2BA}"/>
    <hyperlink ref="G999" r:id="rId952" xr:uid="{5C51EC69-2930-4593-8F1B-EA1F098DEA72}"/>
    <hyperlink ref="G1000" r:id="rId953" xr:uid="{F48CDF00-AFCA-4772-BBCB-DE2CD5826063}"/>
    <hyperlink ref="G1001" r:id="rId954" xr:uid="{67FE4181-6450-49D7-A4E1-1E2ED2D768B0}"/>
    <hyperlink ref="G1002" r:id="rId955" xr:uid="{BFBD64C2-ED95-4B18-9ED4-2E3C06EC95AB}"/>
    <hyperlink ref="G1003" r:id="rId956" xr:uid="{30CD26A1-0642-4407-A7DA-BF7EDEC06DE4}"/>
    <hyperlink ref="G1004" r:id="rId957" xr:uid="{EFACA599-02BD-4D78-AF3C-035199B10903}"/>
    <hyperlink ref="G1005" r:id="rId958" xr:uid="{74AB8470-F927-4466-BDB3-87955D7E8DD4}"/>
    <hyperlink ref="G1006" r:id="rId959" xr:uid="{16595AFC-9A9C-47B2-88DA-F592B5DE3427}"/>
    <hyperlink ref="G1007" r:id="rId960" xr:uid="{8FB8CF29-E9A2-4902-AB6D-A1DC341694B0}"/>
    <hyperlink ref="G1008" r:id="rId961" xr:uid="{7BE1E163-E0EC-457C-BF9A-D730D9ADFB27}"/>
    <hyperlink ref="G1009" r:id="rId962" xr:uid="{D97251E1-CE01-4791-A365-00B2BF1898C5}"/>
    <hyperlink ref="G1010" r:id="rId963" xr:uid="{931A78C3-12D0-409E-96DB-1A8DD416CCEF}"/>
    <hyperlink ref="G1011" r:id="rId964" xr:uid="{9C2D6F56-D8B7-4579-9E86-857008C32A5B}"/>
    <hyperlink ref="G1012" r:id="rId965" xr:uid="{FA285B7B-9A8F-4501-B852-78C08F17093F}"/>
    <hyperlink ref="G1013" r:id="rId966" xr:uid="{C4D92FB8-7E2D-48CC-9DD8-2FDE372D9A4D}"/>
    <hyperlink ref="G1014" r:id="rId967" xr:uid="{B3B3A22B-C83D-4DAF-AB63-A52FF9C8CB22}"/>
    <hyperlink ref="G1015" r:id="rId968" xr:uid="{5E54627C-479D-4E9B-B473-246AFE5608D5}"/>
    <hyperlink ref="G1016" r:id="rId969" xr:uid="{1D0F91D9-DF37-4C80-9C8A-410E33C7B506}"/>
    <hyperlink ref="G1017" r:id="rId970" xr:uid="{64731EA3-DC8D-4FC4-B6F8-EDDEC89CBBE8}"/>
    <hyperlink ref="G1018" r:id="rId971" xr:uid="{38A86946-AB81-468A-9EC7-204B659D6617}"/>
    <hyperlink ref="G1019" r:id="rId972" xr:uid="{BC3EEAAB-9A60-4F31-AA42-3AB02A836BD7}"/>
    <hyperlink ref="G1020" r:id="rId973" xr:uid="{D8AE0241-9568-4729-BEBF-8AD2B9266930}"/>
    <hyperlink ref="G1021" r:id="rId974" xr:uid="{77D68559-A266-4150-A8E9-E25DD71FC73A}"/>
    <hyperlink ref="G1022" r:id="rId975" xr:uid="{2E404F12-BCB0-41D7-AFD2-974F83B7FB20}"/>
    <hyperlink ref="G1023" r:id="rId976" xr:uid="{A9CB392A-65AB-4BA3-B7B9-C6B7F0ECC90F}"/>
    <hyperlink ref="G1024" r:id="rId977" xr:uid="{AAD80A36-29B2-4AD2-BBA5-DA29F6769319}"/>
    <hyperlink ref="G1025" r:id="rId978" xr:uid="{22DCCAAA-0D92-4ACA-B46B-4521CE6A47DB}"/>
    <hyperlink ref="G1026" r:id="rId979" xr:uid="{ADDC4AE2-9FE0-44B8-9FBA-36E6BC2C9D3E}"/>
    <hyperlink ref="G1027" r:id="rId980" xr:uid="{92A1F1CA-9A2A-434D-96C7-9ADA5C4A54BE}"/>
    <hyperlink ref="G1028" r:id="rId981" xr:uid="{65CF5BD0-B21E-4D2A-A12D-898CE4AC27AC}"/>
    <hyperlink ref="G1029" r:id="rId982" xr:uid="{D5BF320A-BFD7-4BBB-B8E5-9C017306C989}"/>
    <hyperlink ref="G1030" r:id="rId983" xr:uid="{CE885DD6-D03D-4794-9329-953FB2F2E248}"/>
    <hyperlink ref="G1031" r:id="rId984" xr:uid="{0858036C-30F7-44C4-8347-5C1AAAD6F1AB}"/>
    <hyperlink ref="G1032" r:id="rId985" xr:uid="{3E997741-FAD3-47C4-BB28-1292ACF8546D}"/>
    <hyperlink ref="G1033" r:id="rId986" xr:uid="{DFF167D6-6FDD-4F16-8F0B-3CD310FCF024}"/>
    <hyperlink ref="G1034" r:id="rId987" xr:uid="{31551E20-A939-4786-AABC-1E4CD14B1209}"/>
    <hyperlink ref="G1035" r:id="rId988" xr:uid="{C7B750A3-002E-49BD-A9A6-9D906BD4C850}"/>
    <hyperlink ref="G1036" r:id="rId989" xr:uid="{C2897A66-A8A5-4A07-AB86-B5071815A126}"/>
    <hyperlink ref="G1037" r:id="rId990" xr:uid="{90F73B69-9F07-447A-99D4-41938D11D17C}"/>
    <hyperlink ref="G1038" r:id="rId991" xr:uid="{781B84CF-238A-4858-A100-02FF59F89861}"/>
    <hyperlink ref="G1039" r:id="rId992" xr:uid="{2E7F5F0A-4A5F-421E-84D0-A9CF4560A88A}"/>
    <hyperlink ref="G1040" r:id="rId993" xr:uid="{62550C06-BA74-464C-9347-B7604C5D21C3}"/>
    <hyperlink ref="G1041" r:id="rId994" xr:uid="{914C233D-0D64-4915-9676-CBB9AA5B6088}"/>
    <hyperlink ref="G1042" r:id="rId995" xr:uid="{F95DC0D9-B51A-4FBF-BC21-A334EA0A516C}"/>
    <hyperlink ref="G1043" r:id="rId996" xr:uid="{4EC118EB-C329-4578-9CFF-6564B94580BF}"/>
    <hyperlink ref="G1044" r:id="rId997" xr:uid="{11A368B2-A339-4A63-A053-E428494C295C}"/>
    <hyperlink ref="G1045" r:id="rId998" xr:uid="{DDAF5CE7-F72A-415A-B73B-FE25838A3741}"/>
    <hyperlink ref="G1046" r:id="rId999" xr:uid="{B80C74AD-BFF0-480A-92D3-8AC6C3559DB8}"/>
    <hyperlink ref="G1047" r:id="rId1000" xr:uid="{EDBE4C3A-05D5-4954-8E33-8893E9CDCEC4}"/>
    <hyperlink ref="G1048" r:id="rId1001" xr:uid="{3783A59E-0E4D-49FA-8FA2-9D1E3CFAEB02}"/>
    <hyperlink ref="G1049" r:id="rId1002" xr:uid="{093BC0DA-9AF2-4B83-9963-BA6FB8DDABF1}"/>
    <hyperlink ref="G1050" r:id="rId1003" xr:uid="{6AF3BED9-DBBC-45A5-9ED1-FB4B49EF414D}"/>
    <hyperlink ref="G1051" r:id="rId1004" xr:uid="{15AF3038-210E-4A05-B629-1822AF6ACA16}"/>
    <hyperlink ref="G1052" r:id="rId1005" xr:uid="{75239E93-FDC6-41A1-A205-DAC4F4071734}"/>
    <hyperlink ref="G1053" r:id="rId1006" xr:uid="{7F77EE01-579B-4F6F-B4E8-C7631C1AB361}"/>
    <hyperlink ref="G1054" r:id="rId1007" xr:uid="{49359186-76B1-4C38-9782-5E326F7E8184}"/>
    <hyperlink ref="G1055" r:id="rId1008" xr:uid="{8D451039-4BDB-46B9-AEED-5494214932ED}"/>
    <hyperlink ref="G1056" r:id="rId1009" xr:uid="{4EDB1F44-1CD9-4426-91BB-39F3508AC1A7}"/>
    <hyperlink ref="G1057" r:id="rId1010" xr:uid="{3E1534F7-2596-4496-8983-AA7B47D9C6A2}"/>
    <hyperlink ref="G1058" r:id="rId1011" xr:uid="{D7E0F3F8-52DE-44D1-9EAA-F85424A4E8F5}"/>
    <hyperlink ref="G1059" r:id="rId1012" xr:uid="{22E7EB47-2AD6-4942-BC9A-3AFB69EB46F9}"/>
    <hyperlink ref="G1060" r:id="rId1013" xr:uid="{994D95F4-1F75-4400-A7A3-AD5774E44489}"/>
    <hyperlink ref="G1061" r:id="rId1014" xr:uid="{E8331B38-D76A-4AEC-9848-4C5C7123D9F9}"/>
    <hyperlink ref="G1062" r:id="rId1015" xr:uid="{B603BF1F-215A-48C4-B73B-080544E641D3}"/>
    <hyperlink ref="G1063" r:id="rId1016" xr:uid="{C060E48C-4026-4B77-8572-B6FEE5AFDCFF}"/>
    <hyperlink ref="G1064" r:id="rId1017" xr:uid="{842851C0-59F2-48E2-B0EE-A6946DF25693}"/>
    <hyperlink ref="G1065" r:id="rId1018" xr:uid="{3F112AAB-9E80-4539-B1C6-C5AD91638296}"/>
    <hyperlink ref="G1066" r:id="rId1019" xr:uid="{6728B484-85F1-408E-8BD8-7C4E312359B9}"/>
    <hyperlink ref="G1067" r:id="rId1020" xr:uid="{B9EDD691-F695-4EC7-B76F-B7FEC922073E}"/>
    <hyperlink ref="G1068" r:id="rId1021" xr:uid="{60CE542C-1775-4007-91FA-D64017D87808}"/>
    <hyperlink ref="G1069" r:id="rId1022" xr:uid="{E5A3801C-D210-4CBE-8AF7-0A7C22B33A9D}"/>
    <hyperlink ref="G1070" r:id="rId1023" xr:uid="{7D8C6E84-BAA0-4A81-976E-19F26590B46B}"/>
    <hyperlink ref="G1071" r:id="rId1024" xr:uid="{6DAD839A-C2CF-4BAB-906D-BA93C4E2FB24}"/>
    <hyperlink ref="G1072" r:id="rId1025" xr:uid="{3793EEA6-C708-4A30-B7C2-F31621257F0D}"/>
    <hyperlink ref="G1073" r:id="rId1026" xr:uid="{CA9E84A9-20EF-439F-B055-83221159D958}"/>
    <hyperlink ref="G1074" r:id="rId1027" xr:uid="{8A3E1145-DFAA-4505-B9A8-1D8FCE000531}"/>
    <hyperlink ref="G1075" r:id="rId1028" xr:uid="{9EF1DB0C-F426-4F58-BEC1-BC0847128C20}"/>
    <hyperlink ref="G1076" r:id="rId1029" xr:uid="{F1927A44-7C34-4E7E-B495-C5EAAB79499A}"/>
    <hyperlink ref="G1077" r:id="rId1030" xr:uid="{4E7AD647-1054-4FC0-842E-C176C91D3AD1}"/>
    <hyperlink ref="G1078" r:id="rId1031" xr:uid="{C2FDA5BA-D1E6-4AF6-B2FC-ED615E3D091E}"/>
    <hyperlink ref="G1079" r:id="rId1032" xr:uid="{E2F5A12C-434D-435C-ADCD-F2AE953AB624}"/>
    <hyperlink ref="G1080" r:id="rId1033" xr:uid="{A11AED1B-DEF6-480A-AF46-3D9483AD9575}"/>
    <hyperlink ref="G1081" r:id="rId1034" xr:uid="{5A3956A3-23C5-4AD4-B2DA-6852B7966D14}"/>
    <hyperlink ref="G1082" r:id="rId1035" xr:uid="{BB4137CF-C85A-434C-A3C9-F1CACAD5F887}"/>
    <hyperlink ref="G1083" r:id="rId1036" xr:uid="{83AE32CA-8BB9-45AA-885E-465607B1E33A}"/>
    <hyperlink ref="G1084" r:id="rId1037" xr:uid="{93100670-C36F-4C36-BF80-8287FB10982C}"/>
    <hyperlink ref="G1085" r:id="rId1038" xr:uid="{F23EBA57-1162-4EF3-9A91-55FDAFAF3C55}"/>
    <hyperlink ref="G1086" r:id="rId1039" xr:uid="{C37B1957-ACFE-4DB2-8401-DB72164F5C13}"/>
    <hyperlink ref="G1087" r:id="rId1040" xr:uid="{E6EC8E1C-73E9-4419-AB13-ACD402ECED87}"/>
    <hyperlink ref="G1088" r:id="rId1041" xr:uid="{9A3A851F-019F-4DCA-9C26-ECFB02E11138}"/>
    <hyperlink ref="G1089" r:id="rId1042" xr:uid="{49D51E07-5FBF-4DF9-8200-5271310EE8FA}"/>
    <hyperlink ref="G1090" r:id="rId1043" xr:uid="{2A17AD43-81B1-4FA9-9A3E-63266905E99F}"/>
    <hyperlink ref="G1091" r:id="rId1044" xr:uid="{2191DA2E-4619-437D-AE6F-4B6E6CE206E7}"/>
    <hyperlink ref="G1092" r:id="rId1045" xr:uid="{605BBA3A-9CE7-4227-93C8-32C36B3BB4BB}"/>
    <hyperlink ref="G1093" r:id="rId1046" xr:uid="{FF97A66E-0B62-4487-B922-AB65D4812933}"/>
    <hyperlink ref="G1094" r:id="rId1047" xr:uid="{89D36C8E-5D88-4AA7-B390-EB3201A9C93A}"/>
    <hyperlink ref="G1095" r:id="rId1048" xr:uid="{C7F2EA9E-E62B-4A9A-9BEC-0F988A8FA257}"/>
    <hyperlink ref="G1096" r:id="rId1049" xr:uid="{528DC694-0C17-4B0E-A809-6D14A412D457}"/>
    <hyperlink ref="G1097" r:id="rId1050" xr:uid="{96A5BFE4-65C3-4894-827D-C7A0C684042B}"/>
    <hyperlink ref="G1098" r:id="rId1051" xr:uid="{EF8578BB-6A02-4DCF-9781-A2B31208075D}"/>
    <hyperlink ref="G1099" r:id="rId1052" xr:uid="{AD7F68E8-53DD-42B1-8E52-1803FDA87DD5}"/>
    <hyperlink ref="G1100" r:id="rId1053" xr:uid="{4EF101DC-B6FB-447C-AB2A-3BD4C5BF9010}"/>
    <hyperlink ref="G1101" r:id="rId1054" xr:uid="{83A54AC2-BB2A-46B7-9396-6F169E38B6BA}"/>
    <hyperlink ref="G1102" r:id="rId1055" xr:uid="{D6A836F5-802D-4078-869B-89C309E3978B}"/>
    <hyperlink ref="G1103" r:id="rId1056" xr:uid="{DE701515-637A-4F0A-9695-BE259B728E08}"/>
    <hyperlink ref="G1104" r:id="rId1057" xr:uid="{2AB23622-4CAF-480C-BB28-ACCED2E6E487}"/>
    <hyperlink ref="G1105" r:id="rId1058" xr:uid="{9B6DD2CE-942D-4F7C-AD02-4B49247C6B0B}"/>
    <hyperlink ref="G1106" r:id="rId1059" xr:uid="{262B3B84-DE32-49E0-836B-A31853F4A28A}"/>
    <hyperlink ref="G1107" r:id="rId1060" xr:uid="{B799414D-59BF-4927-B2DA-8C7A3A81A062}"/>
    <hyperlink ref="G1108" r:id="rId1061" xr:uid="{90F77314-CCA6-4E06-B6A8-DAAEA4E8567E}"/>
    <hyperlink ref="G1109" r:id="rId1062" xr:uid="{DE32BBB4-91D1-4FBA-9F57-43D9F42078F7}"/>
    <hyperlink ref="G1110" r:id="rId1063" xr:uid="{DC11C381-76A8-4BD4-B8A2-D16E028337CA}"/>
    <hyperlink ref="G1111" r:id="rId1064" xr:uid="{16DB28CC-FFD3-4525-9E88-7DB816D774F9}"/>
    <hyperlink ref="G1112" r:id="rId1065" xr:uid="{F06D7D22-0BA7-44AC-85C7-CBE1F4479FFF}"/>
    <hyperlink ref="G1113" r:id="rId1066" xr:uid="{8B76F0F0-6801-468A-96EB-07A43AF64906}"/>
    <hyperlink ref="G1114" r:id="rId1067" xr:uid="{486C371C-453F-4EC6-836B-425A9C6C750B}"/>
    <hyperlink ref="G1115" r:id="rId1068" xr:uid="{7C4C8D04-F74F-4BBF-8147-1AC216EB055F}"/>
    <hyperlink ref="G1116" r:id="rId1069" xr:uid="{24B69E0F-4E98-44F3-AD22-F69A5C17DC6E}"/>
    <hyperlink ref="G1117" r:id="rId1070" xr:uid="{05F8B8EB-BE73-4A6B-A259-53072B6D4D5E}"/>
    <hyperlink ref="G1118" r:id="rId1071" xr:uid="{D9575BEE-B452-4695-9E27-6AAC8713A23B}"/>
    <hyperlink ref="G1119" r:id="rId1072" xr:uid="{6E944DCC-877B-4C7D-BAD8-097E6DC25E0F}"/>
    <hyperlink ref="G1120" r:id="rId1073" xr:uid="{CA878067-CF34-480B-86C6-50C111E546CB}"/>
    <hyperlink ref="G1121" r:id="rId1074" xr:uid="{2DB4EBD1-0DFA-426A-BAD9-A75CDEF6B631}"/>
    <hyperlink ref="G1122" r:id="rId1075" xr:uid="{8B0AA44C-6478-4E63-9470-9B915CD732A6}"/>
    <hyperlink ref="G1123" r:id="rId1076" xr:uid="{99130C1F-6237-4705-91A3-6232776C7BF2}"/>
    <hyperlink ref="G1124" r:id="rId1077" xr:uid="{6FDF0BD0-16A6-4486-8F19-4ADA27198C1E}"/>
    <hyperlink ref="G1125" r:id="rId1078" xr:uid="{2A3185FC-B29C-40F6-A254-2B7DCD21F54F}"/>
    <hyperlink ref="G1126" r:id="rId1079" xr:uid="{C1EEC627-1CCD-4E8F-BEEB-EF23D45F092A}"/>
    <hyperlink ref="G1127" r:id="rId1080" xr:uid="{7945A8C3-6604-4072-BA0E-8BA5063FEE81}"/>
    <hyperlink ref="G1128" r:id="rId1081" xr:uid="{6F0DED59-B516-4DF6-BA09-395A5BC34405}"/>
    <hyperlink ref="G1129" r:id="rId1082" xr:uid="{C740EC69-50DA-41C2-B6B7-242928CEF866}"/>
    <hyperlink ref="G1130" r:id="rId1083" xr:uid="{C0253009-7181-4080-9B72-9110ADBFDB7B}"/>
    <hyperlink ref="G1131" r:id="rId1084" xr:uid="{CE754A26-FDA1-446D-90BD-63C418DF52BD}"/>
    <hyperlink ref="G1132" r:id="rId1085" xr:uid="{3332784D-3528-4B74-8999-E623D24C66E9}"/>
    <hyperlink ref="G1133" r:id="rId1086" xr:uid="{1C53EA6C-7C00-4DB9-A91C-49F662F9D7AF}"/>
    <hyperlink ref="G1134" r:id="rId1087" xr:uid="{61928DFE-697D-4FD7-8E7A-DB2EFA324275}"/>
    <hyperlink ref="G1135" r:id="rId1088" xr:uid="{5E649812-D245-45C0-BE4C-F37BBC075356}"/>
    <hyperlink ref="G1136" r:id="rId1089" xr:uid="{A5D881D6-1946-4758-B117-C3B02CE5C1D7}"/>
    <hyperlink ref="G1137" r:id="rId1090" xr:uid="{349B2640-C55C-4FC3-B7F6-5FF247AC9CD1}"/>
    <hyperlink ref="G1138" r:id="rId1091" xr:uid="{39B6D8B6-4A4D-4B70-837B-92EEE781B9B7}"/>
    <hyperlink ref="G1139" r:id="rId1092" xr:uid="{E95ECFFC-8553-42ED-BB08-8D140EF00CA5}"/>
    <hyperlink ref="G1140" r:id="rId1093" xr:uid="{891FD337-AE93-412E-A80D-CBDA68325B4F}"/>
    <hyperlink ref="G1141" r:id="rId1094" xr:uid="{E15527E1-B0F0-4401-B23E-98D16E5E8547}"/>
    <hyperlink ref="G1142" r:id="rId1095" xr:uid="{7BBB356A-2E95-47F8-A152-FABB1C05F6AE}"/>
    <hyperlink ref="G1143" r:id="rId1096" xr:uid="{A7D45AC7-CD69-4172-898E-4DC802D1EE07}"/>
    <hyperlink ref="G1144" r:id="rId1097" xr:uid="{F39C88B2-CC69-4883-A6E6-80B61051F9FA}"/>
    <hyperlink ref="G1145" r:id="rId1098" xr:uid="{858BA81B-81F3-44C3-86AC-F88AA483262D}"/>
    <hyperlink ref="G1146" r:id="rId1099" xr:uid="{A0FAEA19-26F8-4157-8424-16E5229DA52C}"/>
    <hyperlink ref="G1147" r:id="rId1100" xr:uid="{361B1B7A-614F-4DAA-B3CA-7CDAE3DB4B17}"/>
    <hyperlink ref="G1148" r:id="rId1101" xr:uid="{1BE840BD-8633-4FFA-8358-30CAE9E13B98}"/>
    <hyperlink ref="G1150" r:id="rId1102" xr:uid="{8CC2651D-B08B-4DE3-B039-ACB3D3599138}"/>
    <hyperlink ref="G1151" r:id="rId1103" xr:uid="{AD100352-4112-4B42-BC88-E125D18BAD22}"/>
    <hyperlink ref="G1152" r:id="rId1104" xr:uid="{7A9890A1-890D-4BCD-B7EB-AFC515FFA68B}"/>
    <hyperlink ref="G1153" r:id="rId1105" xr:uid="{B8C17D5A-DAEC-4CA8-9EE4-FBA70FF93DE8}"/>
    <hyperlink ref="G1154" r:id="rId1106" xr:uid="{7BEB2F36-65BF-450D-8CFC-2A32D65001A0}"/>
    <hyperlink ref="G1155" r:id="rId1107" xr:uid="{51E54B68-96DF-402C-9C8B-79388104EBCA}"/>
    <hyperlink ref="G1156" r:id="rId1108" xr:uid="{2EAD493D-40A2-4347-90C9-BD4A08678E35}"/>
    <hyperlink ref="G1157" r:id="rId1109" xr:uid="{15B962E4-C9EF-457B-8B36-C9739F496FC6}"/>
    <hyperlink ref="G1158" r:id="rId1110" xr:uid="{06D950AA-DC33-4ABE-AC26-E3AD2EECFEA1}"/>
    <hyperlink ref="G1159" r:id="rId1111" xr:uid="{1CF0A76F-83E0-429C-8523-EB8188CFBB8D}"/>
    <hyperlink ref="G1160" r:id="rId1112" xr:uid="{AC08126A-5944-4420-B30E-8B226455C54B}"/>
    <hyperlink ref="G1161" r:id="rId1113" xr:uid="{49D12268-E149-4857-8E0B-D9CF2E7279D7}"/>
    <hyperlink ref="G1162" r:id="rId1114" xr:uid="{CF6861C6-9820-4C82-B74A-BA8493C2CC80}"/>
    <hyperlink ref="G1163" r:id="rId1115" xr:uid="{2B596BF7-FB3E-4CE3-BCD4-6648C5C95F54}"/>
    <hyperlink ref="G1164" r:id="rId1116" xr:uid="{961521D9-D0BF-440C-BAA9-721292685C39}"/>
    <hyperlink ref="G1165" r:id="rId1117" xr:uid="{277F1863-01C2-47B6-A891-46295B4FF3B9}"/>
    <hyperlink ref="G1166" r:id="rId1118" xr:uid="{D026FAE1-A61A-4275-B97D-266D81010470}"/>
    <hyperlink ref="G1167" r:id="rId1119" xr:uid="{1CB3A48E-914B-4332-BB0E-3F6A36F02A6B}"/>
    <hyperlink ref="G1168" r:id="rId1120" xr:uid="{D054CFF8-1C73-4D25-ACB4-BAF7700A5958}"/>
    <hyperlink ref="G1169" r:id="rId1121" xr:uid="{F90D0FD5-22C7-4C52-B026-5E7AC1228B25}"/>
    <hyperlink ref="G1170" r:id="rId1122" xr:uid="{7BE19357-1ADA-4C93-935E-D349230208A0}"/>
    <hyperlink ref="G1171" r:id="rId1123" xr:uid="{2AADF8F1-6004-469E-BE19-77B36AD90EAC}"/>
    <hyperlink ref="G1172" r:id="rId1124" xr:uid="{F4365102-86D7-4E49-B957-5DF85CB0E85B}"/>
    <hyperlink ref="G1173" r:id="rId1125" xr:uid="{B86F8480-71BE-462A-B502-20BDE297B356}"/>
    <hyperlink ref="G1174" r:id="rId1126" xr:uid="{6CD1E67D-4222-4FCF-BB29-3115F73EFD05}"/>
    <hyperlink ref="G1175" r:id="rId1127" xr:uid="{28F25EBB-55E6-4EED-AECD-368C95D38747}"/>
    <hyperlink ref="G1176" r:id="rId1128" xr:uid="{FB95CAD0-3CA9-4036-B5C9-17D6D76D8925}"/>
    <hyperlink ref="G1177" r:id="rId1129" xr:uid="{B8976087-0E25-4DC2-9EFB-49A392A9C9E8}"/>
    <hyperlink ref="G1178" r:id="rId1130" xr:uid="{D2CFFB64-CE39-404B-94C8-5C4C0C8A4B62}"/>
    <hyperlink ref="G1179" r:id="rId1131" xr:uid="{CEDD1089-6CAB-4C31-B561-7E74F6BAB4B6}"/>
    <hyperlink ref="G1180" r:id="rId1132" xr:uid="{1B940777-34AC-4A6A-AC42-9408751A01C8}"/>
    <hyperlink ref="G1181" r:id="rId1133" xr:uid="{6C6AEEF6-FDDC-4D90-8704-4A28E64A88A5}"/>
    <hyperlink ref="G1182" r:id="rId1134" xr:uid="{51AC2880-13C4-40A8-8F28-5C3FA82BBDDC}"/>
    <hyperlink ref="G1183" r:id="rId1135" xr:uid="{954563CB-DB9D-47C7-9D48-A22B05932A37}"/>
    <hyperlink ref="G1184" r:id="rId1136" xr:uid="{16D3AD4B-5308-4245-8D96-91B1C89BAA84}"/>
    <hyperlink ref="G1185" r:id="rId1137" xr:uid="{D136AF83-8C60-44C3-88FD-044D149A3F79}"/>
    <hyperlink ref="G1186" r:id="rId1138" xr:uid="{A552E741-2BB7-43A5-ADC3-29C52F0B4A8F}"/>
    <hyperlink ref="G1187" r:id="rId1139" xr:uid="{B890EF17-3937-4BE1-8ECB-F4E64A757590}"/>
    <hyperlink ref="G1188" r:id="rId1140" xr:uid="{2B58BF2F-16EE-4D3C-9725-2A2E534B5395}"/>
    <hyperlink ref="G1189" r:id="rId1141" xr:uid="{F6144C99-0F58-4C65-AFE6-0F95658D2341}"/>
    <hyperlink ref="G1190" r:id="rId1142" xr:uid="{E9C7F4CE-629A-4C29-A48D-DC40E63EE525}"/>
    <hyperlink ref="G1191" r:id="rId1143" xr:uid="{3F532086-F57C-4398-8E9A-46F7B86F5459}"/>
    <hyperlink ref="G1192" r:id="rId1144" xr:uid="{99037F19-7A59-4A4B-992D-92EC1C1CF0AB}"/>
    <hyperlink ref="G1193" r:id="rId1145" xr:uid="{D498C30D-1BA2-468E-B977-8ABA097393FE}"/>
    <hyperlink ref="G1194" r:id="rId1146" xr:uid="{40D16417-C0A6-431A-9C80-ACEC5E96C57B}"/>
    <hyperlink ref="G1197" r:id="rId1147" xr:uid="{A2ACA3B0-E8F1-4A2E-A063-5E8D54C591D5}"/>
    <hyperlink ref="G1198" r:id="rId1148" xr:uid="{5858D2CE-E9BD-462A-8A9B-ADC57B23B05D}"/>
    <hyperlink ref="G1199" r:id="rId1149" xr:uid="{11B6118B-319E-43C8-B04D-E5DF10ACBF67}"/>
    <hyperlink ref="G1200" r:id="rId1150" xr:uid="{28D15149-EBB6-4056-8152-7DFE38306F27}"/>
    <hyperlink ref="G1201" r:id="rId1151" xr:uid="{EF387FBE-EB6B-42C4-B311-ECABD5FFDE86}"/>
    <hyperlink ref="G1202" r:id="rId1152" xr:uid="{D87DE447-D1EE-4F17-B6E9-75D3D348DF60}"/>
    <hyperlink ref="G1203" r:id="rId1153" xr:uid="{0FC41939-FE07-4067-A162-9F4F58844345}"/>
    <hyperlink ref="G1204" r:id="rId1154" xr:uid="{852ED2F9-4CA0-4E1D-9377-8072729C54F2}"/>
    <hyperlink ref="G1205" r:id="rId1155" xr:uid="{9B8D2E28-82F7-44A7-ABD2-E65C367A5E39}"/>
    <hyperlink ref="G1206" r:id="rId1156" xr:uid="{C03E8182-DD18-4731-B5D8-C0258580EE48}"/>
    <hyperlink ref="G1207" r:id="rId1157" xr:uid="{FC688525-1AAC-45F0-8AC7-E953BC205212}"/>
    <hyperlink ref="G1208" r:id="rId1158" xr:uid="{678A81CE-C449-42E4-AACC-2900A130EDAF}"/>
    <hyperlink ref="G1209" r:id="rId1159" xr:uid="{D40537BB-AA02-4AA5-A8CF-8E5C5D13260F}"/>
    <hyperlink ref="G1211" r:id="rId1160" xr:uid="{656284A6-7696-411C-8306-72A229A0878C}"/>
    <hyperlink ref="G1212" r:id="rId1161" xr:uid="{3A4523FF-69FD-4631-864B-D5D1ACF4250B}"/>
    <hyperlink ref="G1213" r:id="rId1162" xr:uid="{52BA5DFF-9ED8-4F2D-B244-0F1D9470203F}"/>
    <hyperlink ref="G1214" r:id="rId1163" xr:uid="{52E7DF54-7114-4F6F-9AEF-6FABA61D7BB3}"/>
    <hyperlink ref="G1215" r:id="rId1164" xr:uid="{D94014D0-D704-4A8B-B5E5-3D0E3E247FF3}"/>
    <hyperlink ref="G1216" r:id="rId1165" xr:uid="{64A7A8E5-A7ED-4CA3-8A26-DC2337288802}"/>
    <hyperlink ref="G1217" r:id="rId1166" xr:uid="{9D069D54-00B4-45D8-9818-ACF04AE1C11D}"/>
    <hyperlink ref="G1218" r:id="rId1167" xr:uid="{0D522E75-EDC2-494D-AE1A-50DEDB933A31}"/>
    <hyperlink ref="G1219" r:id="rId1168" xr:uid="{4451B7B7-8159-4A76-90F3-CE11D567A35E}"/>
    <hyperlink ref="G1220" r:id="rId1169" xr:uid="{D26AD49A-0228-4D0A-B983-94FA855AACFA}"/>
    <hyperlink ref="G1221" r:id="rId1170" xr:uid="{56D18C8C-D521-4B87-AC40-E9CC496A4147}"/>
    <hyperlink ref="G1222" r:id="rId1171" xr:uid="{1CCD92EE-D153-4701-9631-583360C2A4AC}"/>
    <hyperlink ref="G1223" r:id="rId1172" xr:uid="{723CE0A7-6ACE-47D6-B527-2A262C8644FC}"/>
    <hyperlink ref="G1224" r:id="rId1173" xr:uid="{9D432925-84D3-40A8-8F07-CCEF6CD4FCB8}"/>
    <hyperlink ref="G1225" r:id="rId1174" xr:uid="{CB4E019B-0F65-4729-B426-4D976E0F772A}"/>
    <hyperlink ref="G1226" r:id="rId1175" xr:uid="{9F1DACBA-A03B-4E7F-ABAE-80360ADEDB38}"/>
    <hyperlink ref="G1227" r:id="rId1176" xr:uid="{77C4AA3E-589F-4634-AD4A-3890970B4535}"/>
    <hyperlink ref="G1228" r:id="rId1177" xr:uid="{003E7507-48CC-46D4-A8F9-7D4A8E8C566A}"/>
    <hyperlink ref="G1229" r:id="rId1178" xr:uid="{0CD2160F-07DF-4E0F-AF1D-32B34446F330}"/>
    <hyperlink ref="G1230" r:id="rId1179" xr:uid="{62B391EB-C839-42E8-B851-6D4CFE79624A}"/>
    <hyperlink ref="G1231" r:id="rId1180" xr:uid="{4D55884A-AA99-430F-8648-EAE7A6BAAA5F}"/>
    <hyperlink ref="G1232" r:id="rId1181" xr:uid="{7853D9E7-165B-4547-B4CF-D183872EA967}"/>
    <hyperlink ref="G1233" r:id="rId1182" xr:uid="{EF967140-717A-4093-BDD2-FD5D54C11514}"/>
    <hyperlink ref="G1234" r:id="rId1183" xr:uid="{5AD98884-55AB-4E09-B4AE-5557E193781C}"/>
    <hyperlink ref="G1235" r:id="rId1184" xr:uid="{CFBC6ED8-ADB7-4996-A06C-73DF766DA231}"/>
    <hyperlink ref="G1236" r:id="rId1185" xr:uid="{4C6F31E6-3161-4E22-B951-2547F245612C}"/>
    <hyperlink ref="G1238" r:id="rId1186" xr:uid="{7B80D07D-9E51-45B4-9C11-052AC3BBC88F}"/>
    <hyperlink ref="G1239" r:id="rId1187" xr:uid="{48EE551A-6A7A-45BC-952D-E51FE166BFF3}"/>
    <hyperlink ref="G1240" r:id="rId1188" xr:uid="{FE8034C1-455C-4D32-A986-FB93EE59EC1A}"/>
    <hyperlink ref="G1241" r:id="rId1189" xr:uid="{02FEB34F-DACA-4888-A9F3-4874DF9E52EE}"/>
    <hyperlink ref="G1242" r:id="rId1190" xr:uid="{E2C56019-4BC5-4E9C-BB19-C16BEF22E1A1}"/>
    <hyperlink ref="G1243" r:id="rId1191" xr:uid="{671D2588-83A9-4681-A00E-625DA0A4927F}"/>
    <hyperlink ref="G1244" r:id="rId1192" xr:uid="{2B90AC35-4414-48D8-AECA-3AE9E73DC719}"/>
    <hyperlink ref="G1245" r:id="rId1193" xr:uid="{EEB9220C-5A2E-4B26-B49D-0D5E4DF42CFF}"/>
    <hyperlink ref="G1246" r:id="rId1194" xr:uid="{EA520DEE-B257-4F4F-BA78-D84C0FB12A7C}"/>
    <hyperlink ref="G1247" r:id="rId1195" xr:uid="{6C58D671-9847-4256-97B6-B665CC32AEBC}"/>
    <hyperlink ref="G1248" r:id="rId1196" xr:uid="{1B3C14F3-D899-4870-9E59-0E98A4457946}"/>
    <hyperlink ref="G1249" r:id="rId1197" xr:uid="{D37722B3-F95A-4DF0-BEE0-9C532A7F8A7E}"/>
    <hyperlink ref="G1250" r:id="rId1198" xr:uid="{7A0F5A2B-07C6-458C-B7B2-C49F90F058B2}"/>
    <hyperlink ref="G1251" r:id="rId1199" xr:uid="{A2607E52-4AC6-4C28-AEA5-54810898C400}"/>
    <hyperlink ref="G1252" r:id="rId1200" xr:uid="{45C50C94-4447-479A-8DB6-7335F87921E4}"/>
    <hyperlink ref="G1253" r:id="rId1201" xr:uid="{80EB6282-7B04-4818-80DA-A869331EFC2F}"/>
    <hyperlink ref="G1254" r:id="rId1202" xr:uid="{B6859689-0742-4BCF-8AC4-F0237F7A3C33}"/>
    <hyperlink ref="G1255" r:id="rId1203" xr:uid="{A7EFDFF1-D6F5-498A-B209-5BFA68998AA0}"/>
    <hyperlink ref="G1256" r:id="rId1204" xr:uid="{0FFC7328-6D65-465E-A361-9964A7CEC717}"/>
    <hyperlink ref="G1257" r:id="rId1205" xr:uid="{3F8248D7-A008-431A-9975-BD7B413FFFC4}"/>
    <hyperlink ref="G1258" r:id="rId1206" xr:uid="{72007213-B06F-408D-8BE7-7A101C229ED0}"/>
    <hyperlink ref="G1259" r:id="rId1207" xr:uid="{306AFA9D-5423-417A-8D5D-A8CDF492E9EC}"/>
    <hyperlink ref="G1260" r:id="rId1208" xr:uid="{935377FE-BDB6-4037-BEFA-DFA74596BFF3}"/>
    <hyperlink ref="G1261" r:id="rId1209" xr:uid="{0B0161F4-1B69-43BA-8BED-36D22B380D50}"/>
    <hyperlink ref="G1262" r:id="rId1210" xr:uid="{B9DD6CAA-5F9C-4CD8-B435-9FA6C5F6E5FB}"/>
    <hyperlink ref="G1263" r:id="rId1211" xr:uid="{F64850AE-9D1F-435F-8009-39931BCD0800}"/>
    <hyperlink ref="G1264" r:id="rId1212" xr:uid="{17B3AFCB-56C3-4AD4-88BD-8780D51DD73A}"/>
    <hyperlink ref="G1265" r:id="rId1213" xr:uid="{2471DEA8-62E5-44A3-8540-44AFA0BC5D2D}"/>
    <hyperlink ref="G1266" r:id="rId1214" xr:uid="{AA551A0B-C242-4ECA-9BB4-D93620536417}"/>
    <hyperlink ref="G1267" r:id="rId1215" xr:uid="{8C774F60-4372-4708-9D03-D1C20D095D0E}"/>
    <hyperlink ref="G1268" r:id="rId1216" xr:uid="{2F2C55B6-3A63-410F-9572-AD0D4947371C}"/>
    <hyperlink ref="G1269" r:id="rId1217" xr:uid="{CAE92ED7-5353-469B-B6B4-4851BD913022}"/>
    <hyperlink ref="G1270" r:id="rId1218" xr:uid="{969791E1-B41E-4759-B791-EA18F53B798B}"/>
    <hyperlink ref="G1271" r:id="rId1219" xr:uid="{89FFAC26-361D-46F3-8A75-86C6A1A218B0}"/>
    <hyperlink ref="G1272" r:id="rId1220" xr:uid="{346A22D7-7919-4B52-AABF-AAB86717E43F}"/>
    <hyperlink ref="G1273" r:id="rId1221" xr:uid="{6D107170-119A-4E43-9545-DD280AC96172}"/>
    <hyperlink ref="G1274" r:id="rId1222" xr:uid="{597E709F-A0E0-4C35-B0AA-7FB066D1D6FD}"/>
    <hyperlink ref="G1275" r:id="rId1223" xr:uid="{C3B97FE5-F1EB-496D-BEE5-C5E4548C4671}"/>
    <hyperlink ref="G1277" r:id="rId1224" xr:uid="{3AFE4F07-662B-4858-8F29-C39190413377}"/>
    <hyperlink ref="G1278" r:id="rId1225" xr:uid="{08E9E261-7299-4B02-981A-FABB79889D57}"/>
    <hyperlink ref="G1279" r:id="rId1226" xr:uid="{87BFF345-3AF7-4F47-9DAB-7EB5E9832BFA}"/>
    <hyperlink ref="G1280" r:id="rId1227" xr:uid="{B8436611-F5B8-4D17-B05E-1CE96907334C}"/>
    <hyperlink ref="G1281" r:id="rId1228" xr:uid="{811C337A-D9DC-4EEA-9C0C-9C8FA9BD81B8}"/>
    <hyperlink ref="G1282" r:id="rId1229" xr:uid="{853D46D3-8D2F-430A-A0FB-C402FCD2321F}"/>
    <hyperlink ref="G1283" r:id="rId1230" xr:uid="{5D87542F-2BBF-4B00-B36B-B82B0DBC1FCE}"/>
    <hyperlink ref="G1284" r:id="rId1231" xr:uid="{A7590748-471B-4B0E-80F2-7ACFBDA6B206}"/>
    <hyperlink ref="G1285" r:id="rId1232" xr:uid="{ED726A4E-54F2-4EC9-807B-8F18F4ED367A}"/>
    <hyperlink ref="G1286" r:id="rId1233" xr:uid="{B8E77EA5-846B-4707-BD33-2C962445AB19}"/>
    <hyperlink ref="G1288" r:id="rId1234" xr:uid="{7BEB541C-D598-4588-AD39-CA5FB3536963}"/>
    <hyperlink ref="G1289" r:id="rId1235" xr:uid="{AA33C76E-D9E0-43D1-AF5C-516BAA9C4580}"/>
    <hyperlink ref="G1290" r:id="rId1236" xr:uid="{71C9914A-F0E8-4BE4-B858-6F3ABD82D469}"/>
    <hyperlink ref="G1291" r:id="rId1237" xr:uid="{45235804-6C69-46FF-8367-BAFAB81668D0}"/>
    <hyperlink ref="G1292" r:id="rId1238" xr:uid="{C8F31A6D-C9BE-4EF3-B606-3371F47CBEB6}"/>
    <hyperlink ref="G1293" r:id="rId1239" xr:uid="{2FC7A1B6-5B5D-4B1C-AB34-7118FED185D1}"/>
    <hyperlink ref="G1294" r:id="rId1240" xr:uid="{C7A9A201-55A4-4498-AD74-0F59EC13C845}"/>
    <hyperlink ref="G1295" r:id="rId1241" xr:uid="{5DB43B6C-649B-491B-BFBD-90ECCA46EE6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C5CC-15EA-4A80-9164-314939CEF551}">
  <sheetPr filterMode="1">
    <outlinePr summaryBelow="0" summaryRight="0"/>
  </sheetPr>
  <dimension ref="A1:AA1510"/>
  <sheetViews>
    <sheetView topLeftCell="I1" zoomScale="74" workbookViewId="0">
      <selection activeCell="S1388" sqref="A1388:S1390"/>
    </sheetView>
  </sheetViews>
  <sheetFormatPr defaultColWidth="14.3984375" defaultRowHeight="15.75" customHeight="1" x14ac:dyDescent="0.3"/>
  <cols>
    <col min="1" max="1" width="18.59765625" style="14" customWidth="1"/>
    <col min="2" max="4" width="16.69921875" style="14" customWidth="1"/>
    <col min="5" max="18" width="18.59765625" style="14" customWidth="1"/>
    <col min="19" max="16384" width="14.3984375" style="14"/>
  </cols>
  <sheetData>
    <row r="1" spans="1:27" x14ac:dyDescent="0.35">
      <c r="A1" s="12" t="s">
        <v>5</v>
      </c>
      <c r="B1" s="1" t="s">
        <v>3863</v>
      </c>
      <c r="C1" s="1" t="s">
        <v>3864</v>
      </c>
      <c r="D1" s="1" t="s">
        <v>3865</v>
      </c>
      <c r="E1" s="12" t="s">
        <v>6</v>
      </c>
      <c r="F1" s="12" t="s">
        <v>10175</v>
      </c>
      <c r="G1" s="12" t="s">
        <v>8</v>
      </c>
      <c r="H1" s="12" t="s">
        <v>9</v>
      </c>
      <c r="I1" s="12" t="s">
        <v>10</v>
      </c>
      <c r="J1" s="12" t="s">
        <v>11</v>
      </c>
      <c r="K1" s="12" t="s">
        <v>12</v>
      </c>
      <c r="L1" s="12" t="s">
        <v>13</v>
      </c>
      <c r="M1" s="12" t="s">
        <v>14</v>
      </c>
      <c r="N1" s="12" t="s">
        <v>15</v>
      </c>
      <c r="O1" s="12" t="s">
        <v>16</v>
      </c>
      <c r="P1" s="12" t="s">
        <v>19</v>
      </c>
      <c r="Q1" s="12" t="s">
        <v>10176</v>
      </c>
      <c r="R1" s="12" t="s">
        <v>10177</v>
      </c>
      <c r="S1" s="31" t="s">
        <v>11743</v>
      </c>
      <c r="T1" s="29"/>
      <c r="U1" s="29"/>
      <c r="V1" s="29"/>
      <c r="W1" s="29"/>
      <c r="X1" s="29"/>
      <c r="Y1" s="29"/>
      <c r="Z1" s="29"/>
      <c r="AA1" s="29"/>
    </row>
    <row r="2" spans="1:27" hidden="1" x14ac:dyDescent="0.35">
      <c r="A2" s="15" t="s">
        <v>25</v>
      </c>
      <c r="B2" s="22" t="str">
        <f>INDEX('Plant data'!D:D,MATCH($A2,'Plant data'!$A:$A,0))</f>
        <v>San Nicolás de los Arroyos</v>
      </c>
      <c r="C2" s="22" t="str">
        <f>INDEX('Plant data'!E:E,MATCH($A2,'Plant data'!$A:$A,0))</f>
        <v>Buenos Aires</v>
      </c>
      <c r="D2" s="22" t="str">
        <f>INDEX('Plant data'!F:F,MATCH($A2,'Plant data'!$A:$A,0))</f>
        <v>Argentina</v>
      </c>
      <c r="E2" s="15" t="s">
        <v>10178</v>
      </c>
      <c r="F2" s="15" t="s">
        <v>10179</v>
      </c>
      <c r="G2" s="15" t="s">
        <v>28</v>
      </c>
      <c r="H2" s="15" t="s">
        <v>29</v>
      </c>
      <c r="I2" s="15" t="s">
        <v>30</v>
      </c>
      <c r="J2" s="15" t="s">
        <v>30</v>
      </c>
      <c r="K2" s="15" t="s">
        <v>30</v>
      </c>
      <c r="L2" s="15" t="s">
        <v>30</v>
      </c>
      <c r="M2" s="15" t="s">
        <v>30</v>
      </c>
      <c r="N2" s="15" t="s">
        <v>30</v>
      </c>
      <c r="O2" s="15" t="s">
        <v>30</v>
      </c>
      <c r="P2" s="15">
        <v>1167</v>
      </c>
      <c r="Q2" s="15">
        <v>200</v>
      </c>
      <c r="R2" s="15" t="s">
        <v>10180</v>
      </c>
      <c r="S2" s="29" t="str">
        <f>IFERROR(K2+40,"")</f>
        <v/>
      </c>
      <c r="T2" s="29"/>
      <c r="U2" s="29"/>
      <c r="V2" s="29"/>
      <c r="W2" s="29"/>
      <c r="X2" s="29"/>
      <c r="Y2" s="29"/>
      <c r="Z2" s="29"/>
      <c r="AA2" s="29"/>
    </row>
    <row r="3" spans="1:27" hidden="1" x14ac:dyDescent="0.35">
      <c r="A3" s="15" t="s">
        <v>25</v>
      </c>
      <c r="B3" s="22" t="str">
        <f>INDEX('Plant data'!D:D,MATCH($A3,'Plant data'!$A:$A,0))</f>
        <v>San Nicolás de los Arroyos</v>
      </c>
      <c r="C3" s="22" t="str">
        <f>INDEX('Plant data'!E:E,MATCH($A3,'Plant data'!$A:$A,0))</f>
        <v>Buenos Aires</v>
      </c>
      <c r="D3" s="22" t="str">
        <f>INDEX('Plant data'!F:F,MATCH($A3,'Plant data'!$A:$A,0))</f>
        <v>Argentina</v>
      </c>
      <c r="E3" s="15" t="s">
        <v>10181</v>
      </c>
      <c r="F3" s="15" t="s">
        <v>10182</v>
      </c>
      <c r="G3" s="15" t="s">
        <v>28</v>
      </c>
      <c r="H3" s="15" t="s">
        <v>29</v>
      </c>
      <c r="I3" s="15" t="s">
        <v>30</v>
      </c>
      <c r="J3" s="15" t="s">
        <v>30</v>
      </c>
      <c r="K3" s="15" t="s">
        <v>30</v>
      </c>
      <c r="L3" s="15" t="s">
        <v>30</v>
      </c>
      <c r="M3" s="15" t="s">
        <v>30</v>
      </c>
      <c r="N3" s="15" t="s">
        <v>30</v>
      </c>
      <c r="O3" s="15" t="s">
        <v>30</v>
      </c>
      <c r="P3" s="15">
        <v>1167</v>
      </c>
      <c r="Q3" s="15">
        <v>200</v>
      </c>
      <c r="R3" s="15" t="s">
        <v>10180</v>
      </c>
      <c r="S3" s="29" t="str">
        <f t="shared" ref="S3:S66" si="0">IFERROR(K3+40,"")</f>
        <v/>
      </c>
      <c r="T3" s="29"/>
      <c r="U3" s="29"/>
      <c r="V3" s="29"/>
      <c r="W3" s="29"/>
      <c r="X3" s="29"/>
      <c r="Y3" s="29"/>
      <c r="Z3" s="29"/>
      <c r="AA3" s="29"/>
    </row>
    <row r="4" spans="1:27" hidden="1" x14ac:dyDescent="0.35">
      <c r="A4" s="15" t="s">
        <v>25</v>
      </c>
      <c r="B4" s="22" t="str">
        <f>INDEX('Plant data'!D:D,MATCH($A4,'Plant data'!$A:$A,0))</f>
        <v>San Nicolás de los Arroyos</v>
      </c>
      <c r="C4" s="22" t="str">
        <f>INDEX('Plant data'!E:E,MATCH($A4,'Plant data'!$A:$A,0))</f>
        <v>Buenos Aires</v>
      </c>
      <c r="D4" s="22" t="str">
        <f>INDEX('Plant data'!F:F,MATCH($A4,'Plant data'!$A:$A,0))</f>
        <v>Argentina</v>
      </c>
      <c r="E4" s="15" t="s">
        <v>10183</v>
      </c>
      <c r="F4" s="15" t="s">
        <v>10184</v>
      </c>
      <c r="G4" s="15" t="s">
        <v>28</v>
      </c>
      <c r="H4" s="15" t="s">
        <v>29</v>
      </c>
      <c r="I4" s="15" t="s">
        <v>30</v>
      </c>
      <c r="J4" s="15" t="s">
        <v>30</v>
      </c>
      <c r="K4" s="15" t="s">
        <v>30</v>
      </c>
      <c r="L4" s="15" t="s">
        <v>30</v>
      </c>
      <c r="M4" s="15" t="s">
        <v>30</v>
      </c>
      <c r="N4" s="15" t="s">
        <v>30</v>
      </c>
      <c r="O4" s="15" t="s">
        <v>30</v>
      </c>
      <c r="P4" s="15">
        <v>1167</v>
      </c>
      <c r="Q4" s="15">
        <v>200</v>
      </c>
      <c r="R4" s="15" t="s">
        <v>10180</v>
      </c>
      <c r="S4" s="29" t="str">
        <f t="shared" si="0"/>
        <v/>
      </c>
      <c r="T4" s="29"/>
      <c r="U4" s="29"/>
      <c r="V4" s="29"/>
      <c r="W4" s="29"/>
      <c r="X4" s="29"/>
      <c r="Y4" s="29"/>
      <c r="Z4" s="29"/>
      <c r="AA4" s="29"/>
    </row>
    <row r="5" spans="1:27" hidden="1" x14ac:dyDescent="0.35">
      <c r="A5" s="15" t="s">
        <v>34</v>
      </c>
      <c r="B5" s="22" t="str">
        <f>INDEX('Plant data'!D:D,MATCH($A5,'Plant data'!$A:$A,0))</f>
        <v>Linz</v>
      </c>
      <c r="C5" s="22" t="str">
        <f>INDEX('Plant data'!E:E,MATCH($A5,'Plant data'!$A:$A,0))</f>
        <v>Upper Austria</v>
      </c>
      <c r="D5" s="22" t="str">
        <f>INDEX('Plant data'!F:F,MATCH($A5,'Plant data'!$A:$A,0))</f>
        <v>Austria</v>
      </c>
      <c r="E5" s="15" t="s">
        <v>10185</v>
      </c>
      <c r="F5" s="15" t="s">
        <v>10179</v>
      </c>
      <c r="G5" s="16" t="s">
        <v>37</v>
      </c>
      <c r="H5" s="15" t="s">
        <v>29</v>
      </c>
      <c r="I5" s="15" t="s">
        <v>30</v>
      </c>
      <c r="J5" s="15" t="s">
        <v>30</v>
      </c>
      <c r="K5" s="15">
        <v>1973</v>
      </c>
      <c r="L5" s="15">
        <v>52</v>
      </c>
      <c r="M5" s="15" t="s">
        <v>30</v>
      </c>
      <c r="N5" s="15" t="s">
        <v>30</v>
      </c>
      <c r="O5" s="15" t="s">
        <v>30</v>
      </c>
      <c r="P5" s="15">
        <v>2000</v>
      </c>
      <c r="Q5" s="15">
        <v>180</v>
      </c>
      <c r="R5" s="15" t="s">
        <v>10180</v>
      </c>
      <c r="S5" s="29">
        <f t="shared" si="0"/>
        <v>2013</v>
      </c>
      <c r="T5" s="29"/>
      <c r="U5" s="29"/>
      <c r="V5" s="29"/>
      <c r="W5" s="29"/>
      <c r="X5" s="29"/>
      <c r="Y5" s="29"/>
      <c r="Z5" s="29"/>
      <c r="AA5" s="29"/>
    </row>
    <row r="6" spans="1:27" hidden="1" x14ac:dyDescent="0.35">
      <c r="A6" s="15" t="s">
        <v>34</v>
      </c>
      <c r="B6" s="22" t="str">
        <f>INDEX('Plant data'!D:D,MATCH($A6,'Plant data'!$A:$A,0))</f>
        <v>Linz</v>
      </c>
      <c r="C6" s="22" t="str">
        <f>INDEX('Plant data'!E:E,MATCH($A6,'Plant data'!$A:$A,0))</f>
        <v>Upper Austria</v>
      </c>
      <c r="D6" s="22" t="str">
        <f>INDEX('Plant data'!F:F,MATCH($A6,'Plant data'!$A:$A,0))</f>
        <v>Austria</v>
      </c>
      <c r="E6" s="15" t="s">
        <v>10186</v>
      </c>
      <c r="F6" s="15" t="s">
        <v>10182</v>
      </c>
      <c r="G6" s="16" t="s">
        <v>37</v>
      </c>
      <c r="H6" s="15" t="s">
        <v>40</v>
      </c>
      <c r="I6" s="15" t="s">
        <v>30</v>
      </c>
      <c r="J6" s="15" t="s">
        <v>30</v>
      </c>
      <c r="K6" s="15">
        <v>1973</v>
      </c>
      <c r="L6" s="15">
        <v>54</v>
      </c>
      <c r="M6" s="15">
        <v>2023</v>
      </c>
      <c r="N6" s="15" t="s">
        <v>30</v>
      </c>
      <c r="O6" s="15">
        <v>2027</v>
      </c>
      <c r="P6" s="15">
        <v>2000</v>
      </c>
      <c r="Q6" s="15">
        <v>180</v>
      </c>
      <c r="R6" s="15" t="s">
        <v>10180</v>
      </c>
      <c r="S6" s="29">
        <f t="shared" si="0"/>
        <v>2013</v>
      </c>
      <c r="T6" s="29"/>
      <c r="U6" s="29"/>
      <c r="V6" s="29"/>
      <c r="W6" s="29"/>
      <c r="X6" s="29"/>
      <c r="Y6" s="29"/>
      <c r="Z6" s="29"/>
      <c r="AA6" s="29"/>
    </row>
    <row r="7" spans="1:27" hidden="1" x14ac:dyDescent="0.35">
      <c r="A7" s="15" t="s">
        <v>34</v>
      </c>
      <c r="B7" s="22" t="str">
        <f>INDEX('Plant data'!D:D,MATCH($A7,'Plant data'!$A:$A,0))</f>
        <v>Linz</v>
      </c>
      <c r="C7" s="22" t="str">
        <f>INDEX('Plant data'!E:E,MATCH($A7,'Plant data'!$A:$A,0))</f>
        <v>Upper Austria</v>
      </c>
      <c r="D7" s="22" t="str">
        <f>INDEX('Plant data'!F:F,MATCH($A7,'Plant data'!$A:$A,0))</f>
        <v>Austria</v>
      </c>
      <c r="E7" s="15" t="s">
        <v>10187</v>
      </c>
      <c r="F7" s="15" t="s">
        <v>10184</v>
      </c>
      <c r="G7" s="16" t="s">
        <v>37</v>
      </c>
      <c r="H7" s="15" t="s">
        <v>29</v>
      </c>
      <c r="I7" s="15" t="s">
        <v>30</v>
      </c>
      <c r="J7" s="15" t="s">
        <v>30</v>
      </c>
      <c r="K7" s="15">
        <v>1973</v>
      </c>
      <c r="L7" s="15">
        <v>52</v>
      </c>
      <c r="M7" s="15" t="s">
        <v>30</v>
      </c>
      <c r="N7" s="15" t="s">
        <v>30</v>
      </c>
      <c r="O7" s="15" t="s">
        <v>30</v>
      </c>
      <c r="P7" s="15">
        <v>2000</v>
      </c>
      <c r="Q7" s="15">
        <v>180</v>
      </c>
      <c r="R7" s="15" t="s">
        <v>10180</v>
      </c>
      <c r="S7" s="29">
        <f t="shared" si="0"/>
        <v>2013</v>
      </c>
      <c r="T7" s="29"/>
      <c r="U7" s="29"/>
      <c r="V7" s="29"/>
      <c r="W7" s="29"/>
      <c r="X7" s="29"/>
      <c r="Y7" s="29"/>
      <c r="Z7" s="29"/>
      <c r="AA7" s="29"/>
    </row>
    <row r="8" spans="1:27" hidden="1" x14ac:dyDescent="0.35">
      <c r="A8" s="15" t="s">
        <v>44</v>
      </c>
      <c r="B8" s="22" t="str">
        <f>INDEX('Plant data'!D:D,MATCH($A8,'Plant data'!$A:$A,0))</f>
        <v>Leoben</v>
      </c>
      <c r="C8" s="22" t="str">
        <f>INDEX('Plant data'!E:E,MATCH($A8,'Plant data'!$A:$A,0))</f>
        <v>Styria</v>
      </c>
      <c r="D8" s="22" t="str">
        <f>INDEX('Plant data'!F:F,MATCH($A8,'Plant data'!$A:$A,0))</f>
        <v>Austria</v>
      </c>
      <c r="E8" s="15" t="s">
        <v>10188</v>
      </c>
      <c r="F8" s="15" t="s">
        <v>10189</v>
      </c>
      <c r="G8" s="16" t="s">
        <v>46</v>
      </c>
      <c r="H8" s="15" t="s">
        <v>29</v>
      </c>
      <c r="I8" s="15" t="s">
        <v>30</v>
      </c>
      <c r="J8" s="15" t="s">
        <v>30</v>
      </c>
      <c r="K8" s="15">
        <v>2025</v>
      </c>
      <c r="L8" s="15">
        <v>0</v>
      </c>
      <c r="M8" s="15" t="s">
        <v>30</v>
      </c>
      <c r="N8" s="15" t="s">
        <v>30</v>
      </c>
      <c r="O8" s="15" t="s">
        <v>30</v>
      </c>
      <c r="P8" s="15">
        <v>720</v>
      </c>
      <c r="Q8" s="15">
        <v>67</v>
      </c>
      <c r="R8" s="15" t="s">
        <v>10180</v>
      </c>
      <c r="S8" s="29">
        <f t="shared" si="0"/>
        <v>2065</v>
      </c>
      <c r="T8" s="29"/>
      <c r="U8" s="29"/>
      <c r="V8" s="29"/>
      <c r="W8" s="29"/>
      <c r="X8" s="29"/>
      <c r="Y8" s="29"/>
      <c r="Z8" s="29"/>
      <c r="AA8" s="29"/>
    </row>
    <row r="9" spans="1:27" hidden="1" x14ac:dyDescent="0.35">
      <c r="A9" s="15" t="s">
        <v>44</v>
      </c>
      <c r="B9" s="22" t="str">
        <f>INDEX('Plant data'!D:D,MATCH($A9,'Plant data'!$A:$A,0))</f>
        <v>Leoben</v>
      </c>
      <c r="C9" s="22" t="str">
        <f>INDEX('Plant data'!E:E,MATCH($A9,'Plant data'!$A:$A,0))</f>
        <v>Styria</v>
      </c>
      <c r="D9" s="22" t="str">
        <f>INDEX('Plant data'!F:F,MATCH($A9,'Plant data'!$A:$A,0))</f>
        <v>Austria</v>
      </c>
      <c r="E9" s="15" t="s">
        <v>10190</v>
      </c>
      <c r="F9" s="15" t="s">
        <v>10179</v>
      </c>
      <c r="G9" s="16" t="s">
        <v>46</v>
      </c>
      <c r="H9" s="15" t="s">
        <v>40</v>
      </c>
      <c r="I9" s="15" t="s">
        <v>30</v>
      </c>
      <c r="J9" s="15" t="s">
        <v>30</v>
      </c>
      <c r="K9" s="15" t="s">
        <v>30</v>
      </c>
      <c r="L9" s="15" t="s">
        <v>30</v>
      </c>
      <c r="M9" s="15">
        <v>2023</v>
      </c>
      <c r="N9" s="15" t="s">
        <v>30</v>
      </c>
      <c r="O9" s="15">
        <v>2027</v>
      </c>
      <c r="P9" s="15">
        <v>850</v>
      </c>
      <c r="Q9" s="15">
        <v>65</v>
      </c>
      <c r="R9" s="15" t="s">
        <v>10180</v>
      </c>
      <c r="S9" s="29" t="str">
        <f t="shared" si="0"/>
        <v/>
      </c>
      <c r="T9" s="29"/>
      <c r="U9" s="29"/>
      <c r="V9" s="29"/>
      <c r="W9" s="29"/>
      <c r="X9" s="29"/>
      <c r="Y9" s="29"/>
      <c r="Z9" s="29"/>
      <c r="AA9" s="29"/>
    </row>
    <row r="10" spans="1:27" hidden="1" x14ac:dyDescent="0.35">
      <c r="A10" s="15" t="s">
        <v>49</v>
      </c>
      <c r="B10" s="22" t="str">
        <f>INDEX('Plant data'!D:D,MATCH($A10,'Plant data'!$A:$A,0))</f>
        <v>Port Kembla</v>
      </c>
      <c r="C10" s="22" t="str">
        <f>INDEX('Plant data'!E:E,MATCH($A10,'Plant data'!$A:$A,0))</f>
        <v>New South Wales</v>
      </c>
      <c r="D10" s="22" t="str">
        <f>INDEX('Plant data'!F:F,MATCH($A10,'Plant data'!$A:$A,0))</f>
        <v>Australia</v>
      </c>
      <c r="E10" s="15" t="s">
        <v>10191</v>
      </c>
      <c r="F10" s="15" t="s">
        <v>10179</v>
      </c>
      <c r="G10" s="16" t="s">
        <v>51</v>
      </c>
      <c r="H10" s="15" t="s">
        <v>29</v>
      </c>
      <c r="I10" s="15" t="s">
        <v>30</v>
      </c>
      <c r="J10" s="15" t="s">
        <v>30</v>
      </c>
      <c r="K10" s="15">
        <v>1972</v>
      </c>
      <c r="L10" s="15">
        <v>53</v>
      </c>
      <c r="M10" s="15" t="s">
        <v>30</v>
      </c>
      <c r="N10" s="15" t="s">
        <v>30</v>
      </c>
      <c r="O10" s="15" t="s">
        <v>30</v>
      </c>
      <c r="P10" s="15">
        <v>3200</v>
      </c>
      <c r="Q10" s="15" t="s">
        <v>30</v>
      </c>
      <c r="R10" s="22"/>
      <c r="S10" s="29">
        <f t="shared" si="0"/>
        <v>2012</v>
      </c>
      <c r="T10" s="29"/>
      <c r="U10" s="29"/>
      <c r="V10" s="29"/>
      <c r="W10" s="29"/>
      <c r="X10" s="29"/>
      <c r="Y10" s="29"/>
      <c r="Z10" s="29"/>
      <c r="AA10" s="29"/>
    </row>
    <row r="11" spans="1:27" hidden="1" x14ac:dyDescent="0.35">
      <c r="A11" s="15" t="s">
        <v>54</v>
      </c>
      <c r="B11" s="22" t="str">
        <f>INDEX('Plant data'!D:D,MATCH($A11,'Plant data'!$A:$A,0))</f>
        <v>Whyalla</v>
      </c>
      <c r="C11" s="22" t="str">
        <f>INDEX('Plant data'!E:E,MATCH($A11,'Plant data'!$A:$A,0))</f>
        <v>South Australia</v>
      </c>
      <c r="D11" s="22" t="str">
        <f>INDEX('Plant data'!F:F,MATCH($A11,'Plant data'!$A:$A,0))</f>
        <v>Australia</v>
      </c>
      <c r="E11" s="15" t="s">
        <v>10192</v>
      </c>
      <c r="F11" s="15" t="s">
        <v>10179</v>
      </c>
      <c r="G11" s="16" t="s">
        <v>56</v>
      </c>
      <c r="H11" s="15" t="s">
        <v>40</v>
      </c>
      <c r="I11" s="15" t="s">
        <v>30</v>
      </c>
      <c r="J11" s="15" t="s">
        <v>30</v>
      </c>
      <c r="K11" s="15">
        <v>1964</v>
      </c>
      <c r="L11" s="15">
        <v>61</v>
      </c>
      <c r="M11" s="15" t="s">
        <v>30</v>
      </c>
      <c r="N11" s="15" t="s">
        <v>30</v>
      </c>
      <c r="O11" s="15" t="s">
        <v>30</v>
      </c>
      <c r="P11" s="15">
        <v>1200</v>
      </c>
      <c r="Q11" s="15">
        <v>100</v>
      </c>
      <c r="R11" s="15" t="s">
        <v>3862</v>
      </c>
      <c r="S11" s="29">
        <f t="shared" si="0"/>
        <v>2004</v>
      </c>
      <c r="T11" s="29"/>
      <c r="U11" s="29"/>
      <c r="V11" s="29"/>
      <c r="W11" s="29"/>
      <c r="X11" s="29"/>
      <c r="Y11" s="29"/>
      <c r="Z11" s="29"/>
      <c r="AA11" s="29"/>
    </row>
    <row r="12" spans="1:27" hidden="1" x14ac:dyDescent="0.35">
      <c r="A12" s="15" t="s">
        <v>57</v>
      </c>
      <c r="B12" s="22" t="str">
        <f>INDEX('Plant data'!D:D,MATCH($A12,'Plant data'!$A:$A,0))</f>
        <v>Zenica</v>
      </c>
      <c r="C12" s="22" t="str">
        <f>INDEX('Plant data'!E:E,MATCH($A12,'Plant data'!$A:$A,0))</f>
        <v>Zenica-Doboj</v>
      </c>
      <c r="D12" s="22" t="str">
        <f>INDEX('Plant data'!F:F,MATCH($A12,'Plant data'!$A:$A,0))</f>
        <v>Bosnia and Herzegovina</v>
      </c>
      <c r="E12" s="15" t="s">
        <v>10193</v>
      </c>
      <c r="F12" s="15" t="s">
        <v>10194</v>
      </c>
      <c r="G12" s="16" t="s">
        <v>59</v>
      </c>
      <c r="H12" s="15" t="s">
        <v>29</v>
      </c>
      <c r="I12" s="15" t="s">
        <v>30</v>
      </c>
      <c r="J12" s="15" t="s">
        <v>30</v>
      </c>
      <c r="K12" s="15">
        <v>2022</v>
      </c>
      <c r="L12" s="15">
        <v>3</v>
      </c>
      <c r="M12" s="15" t="s">
        <v>30</v>
      </c>
      <c r="N12" s="15" t="s">
        <v>30</v>
      </c>
      <c r="O12" s="15" t="s">
        <v>30</v>
      </c>
      <c r="P12" s="15">
        <v>1140</v>
      </c>
      <c r="Q12" s="15">
        <v>125</v>
      </c>
      <c r="R12" s="15" t="s">
        <v>10180</v>
      </c>
      <c r="S12" s="29">
        <f t="shared" si="0"/>
        <v>2062</v>
      </c>
      <c r="T12" s="29"/>
      <c r="U12" s="29"/>
      <c r="V12" s="29"/>
      <c r="W12" s="29"/>
      <c r="X12" s="29"/>
      <c r="Y12" s="29"/>
      <c r="Z12" s="29"/>
      <c r="AA12" s="29"/>
    </row>
    <row r="13" spans="1:27" hidden="1" x14ac:dyDescent="0.35">
      <c r="A13" s="15" t="s">
        <v>60</v>
      </c>
      <c r="B13" s="22" t="str">
        <f>INDEX('Plant data'!D:D,MATCH($A13,'Plant data'!$A:$A,0))</f>
        <v>Mirsarai</v>
      </c>
      <c r="C13" s="22" t="str">
        <f>INDEX('Plant data'!E:E,MATCH($A13,'Plant data'!$A:$A,0))</f>
        <v>Chittagong</v>
      </c>
      <c r="D13" s="22" t="str">
        <f>INDEX('Plant data'!F:F,MATCH($A13,'Plant data'!$A:$A,0))</f>
        <v>Bangladesh</v>
      </c>
      <c r="E13" s="15" t="s">
        <v>10195</v>
      </c>
      <c r="F13" s="15" t="s">
        <v>10179</v>
      </c>
      <c r="G13" s="16" t="s">
        <v>63</v>
      </c>
      <c r="H13" s="15" t="s">
        <v>64</v>
      </c>
      <c r="I13" s="15" t="s">
        <v>30</v>
      </c>
      <c r="J13" s="15" t="s">
        <v>30</v>
      </c>
      <c r="K13" s="15" t="s">
        <v>30</v>
      </c>
      <c r="L13" s="15" t="s">
        <v>30</v>
      </c>
      <c r="M13" s="15" t="s">
        <v>30</v>
      </c>
      <c r="N13" s="15" t="s">
        <v>30</v>
      </c>
      <c r="O13" s="15" t="s">
        <v>30</v>
      </c>
      <c r="P13" s="15">
        <v>2000</v>
      </c>
      <c r="Q13" s="15" t="s">
        <v>30</v>
      </c>
      <c r="R13" s="22"/>
      <c r="S13" s="29" t="str">
        <f t="shared" si="0"/>
        <v/>
      </c>
      <c r="T13" s="29"/>
      <c r="U13" s="29"/>
      <c r="V13" s="29"/>
      <c r="W13" s="29"/>
      <c r="X13" s="29"/>
      <c r="Y13" s="29"/>
      <c r="Z13" s="29"/>
      <c r="AA13" s="29"/>
    </row>
    <row r="14" spans="1:27" hidden="1" x14ac:dyDescent="0.35">
      <c r="A14" s="15" t="s">
        <v>65</v>
      </c>
      <c r="B14" s="22" t="str">
        <f>INDEX('Plant data'!D:D,MATCH($A14,'Plant data'!$A:$A,0))</f>
        <v>Gent</v>
      </c>
      <c r="C14" s="22" t="str">
        <f>INDEX('Plant data'!E:E,MATCH($A14,'Plant data'!$A:$A,0))</f>
        <v>Vlaanderen</v>
      </c>
      <c r="D14" s="22" t="str">
        <f>INDEX('Plant data'!F:F,MATCH($A14,'Plant data'!$A:$A,0))</f>
        <v>Belgium</v>
      </c>
      <c r="E14" s="15" t="s">
        <v>10196</v>
      </c>
      <c r="F14" s="15" t="s">
        <v>10179</v>
      </c>
      <c r="G14" s="16" t="s">
        <v>68</v>
      </c>
      <c r="H14" s="15" t="s">
        <v>29</v>
      </c>
      <c r="I14" s="15" t="s">
        <v>30</v>
      </c>
      <c r="J14" s="15" t="s">
        <v>30</v>
      </c>
      <c r="K14" s="15" t="s">
        <v>30</v>
      </c>
      <c r="L14" s="15" t="s">
        <v>30</v>
      </c>
      <c r="M14" s="15" t="s">
        <v>30</v>
      </c>
      <c r="N14" s="15" t="s">
        <v>30</v>
      </c>
      <c r="O14" s="15" t="s">
        <v>30</v>
      </c>
      <c r="P14" s="15">
        <v>2500</v>
      </c>
      <c r="Q14" s="15">
        <v>300</v>
      </c>
      <c r="R14" s="15" t="s">
        <v>10180</v>
      </c>
      <c r="S14" s="29" t="str">
        <f t="shared" si="0"/>
        <v/>
      </c>
      <c r="T14" s="29"/>
      <c r="U14" s="29"/>
      <c r="V14" s="29"/>
      <c r="W14" s="29"/>
      <c r="X14" s="29"/>
      <c r="Y14" s="29"/>
      <c r="Z14" s="29"/>
      <c r="AA14" s="29"/>
    </row>
    <row r="15" spans="1:27" hidden="1" x14ac:dyDescent="0.35">
      <c r="A15" s="15" t="s">
        <v>65</v>
      </c>
      <c r="B15" s="22" t="str">
        <f>INDEX('Plant data'!D:D,MATCH($A15,'Plant data'!$A:$A,0))</f>
        <v>Gent</v>
      </c>
      <c r="C15" s="22" t="str">
        <f>INDEX('Plant data'!E:E,MATCH($A15,'Plant data'!$A:$A,0))</f>
        <v>Vlaanderen</v>
      </c>
      <c r="D15" s="22" t="str">
        <f>INDEX('Plant data'!F:F,MATCH($A15,'Plant data'!$A:$A,0))</f>
        <v>Belgium</v>
      </c>
      <c r="E15" s="15" t="s">
        <v>10197</v>
      </c>
      <c r="F15" s="15" t="s">
        <v>10182</v>
      </c>
      <c r="G15" s="16" t="s">
        <v>68</v>
      </c>
      <c r="H15" s="15" t="s">
        <v>40</v>
      </c>
      <c r="I15" s="15" t="s">
        <v>30</v>
      </c>
      <c r="J15" s="15" t="s">
        <v>30</v>
      </c>
      <c r="K15" s="15" t="s">
        <v>30</v>
      </c>
      <c r="L15" s="15" t="s">
        <v>30</v>
      </c>
      <c r="M15" s="15" t="s">
        <v>30</v>
      </c>
      <c r="N15" s="15" t="s">
        <v>30</v>
      </c>
      <c r="O15" s="15" t="s">
        <v>30</v>
      </c>
      <c r="P15" s="15">
        <v>2500</v>
      </c>
      <c r="Q15" s="15">
        <v>300</v>
      </c>
      <c r="R15" s="15" t="s">
        <v>10180</v>
      </c>
      <c r="S15" s="29" t="str">
        <f t="shared" si="0"/>
        <v/>
      </c>
      <c r="T15" s="29"/>
      <c r="U15" s="29"/>
      <c r="V15" s="29"/>
      <c r="W15" s="29"/>
      <c r="X15" s="29"/>
      <c r="Y15" s="29"/>
      <c r="Z15" s="29"/>
      <c r="AA15" s="29"/>
    </row>
    <row r="16" spans="1:27" hidden="1" x14ac:dyDescent="0.35">
      <c r="A16" s="15" t="s">
        <v>70</v>
      </c>
      <c r="B16" s="22" t="str">
        <f>INDEX('Plant data'!D:D,MATCH($A16,'Plant data'!$A:$A,0))</f>
        <v>Ouro Branco</v>
      </c>
      <c r="C16" s="22" t="str">
        <f>INDEX('Plant data'!E:E,MATCH($A16,'Plant data'!$A:$A,0))</f>
        <v>Minas Gerais</v>
      </c>
      <c r="D16" s="22" t="str">
        <f>INDEX('Plant data'!F:F,MATCH($A16,'Plant data'!$A:$A,0))</f>
        <v>Brazil</v>
      </c>
      <c r="E16" s="15" t="s">
        <v>10198</v>
      </c>
      <c r="F16" s="15" t="s">
        <v>10179</v>
      </c>
      <c r="G16" s="15" t="s">
        <v>72</v>
      </c>
      <c r="H16" s="15" t="s">
        <v>29</v>
      </c>
      <c r="I16" s="15" t="s">
        <v>30</v>
      </c>
      <c r="J16" s="15" t="s">
        <v>30</v>
      </c>
      <c r="K16" s="15" t="s">
        <v>30</v>
      </c>
      <c r="L16" s="15" t="s">
        <v>30</v>
      </c>
      <c r="M16" s="15" t="s">
        <v>30</v>
      </c>
      <c r="N16" s="15" t="s">
        <v>30</v>
      </c>
      <c r="O16" s="15" t="s">
        <v>30</v>
      </c>
      <c r="P16" s="15">
        <v>2180</v>
      </c>
      <c r="Q16" s="15" t="s">
        <v>30</v>
      </c>
      <c r="R16" s="22"/>
      <c r="S16" s="29" t="str">
        <f t="shared" si="0"/>
        <v/>
      </c>
      <c r="T16" s="29"/>
      <c r="U16" s="29"/>
      <c r="V16" s="29"/>
      <c r="W16" s="29"/>
      <c r="X16" s="29"/>
      <c r="Y16" s="29"/>
      <c r="Z16" s="29"/>
      <c r="AA16" s="29"/>
    </row>
    <row r="17" spans="1:27" hidden="1" x14ac:dyDescent="0.35">
      <c r="A17" s="15" t="s">
        <v>70</v>
      </c>
      <c r="B17" s="22" t="str">
        <f>INDEX('Plant data'!D:D,MATCH($A17,'Plant data'!$A:$A,0))</f>
        <v>Ouro Branco</v>
      </c>
      <c r="C17" s="22" t="str">
        <f>INDEX('Plant data'!E:E,MATCH($A17,'Plant data'!$A:$A,0))</f>
        <v>Minas Gerais</v>
      </c>
      <c r="D17" s="22" t="str">
        <f>INDEX('Plant data'!F:F,MATCH($A17,'Plant data'!$A:$A,0))</f>
        <v>Brazil</v>
      </c>
      <c r="E17" s="15" t="s">
        <v>10199</v>
      </c>
      <c r="F17" s="15" t="s">
        <v>10182</v>
      </c>
      <c r="G17" s="15" t="s">
        <v>72</v>
      </c>
      <c r="H17" s="15" t="s">
        <v>29</v>
      </c>
      <c r="I17" s="15" t="s">
        <v>30</v>
      </c>
      <c r="J17" s="15" t="s">
        <v>30</v>
      </c>
      <c r="K17" s="15" t="s">
        <v>30</v>
      </c>
      <c r="L17" s="15" t="s">
        <v>30</v>
      </c>
      <c r="M17" s="15" t="s">
        <v>30</v>
      </c>
      <c r="N17" s="15" t="s">
        <v>30</v>
      </c>
      <c r="O17" s="15" t="s">
        <v>30</v>
      </c>
      <c r="P17" s="15">
        <v>2180</v>
      </c>
      <c r="Q17" s="15" t="s">
        <v>30</v>
      </c>
      <c r="R17" s="22"/>
      <c r="S17" s="29" t="str">
        <f t="shared" si="0"/>
        <v/>
      </c>
      <c r="T17" s="29"/>
      <c r="U17" s="29"/>
      <c r="V17" s="29"/>
      <c r="W17" s="29"/>
      <c r="X17" s="29"/>
      <c r="Y17" s="29"/>
      <c r="Z17" s="29"/>
      <c r="AA17" s="29"/>
    </row>
    <row r="18" spans="1:27" hidden="1" x14ac:dyDescent="0.35">
      <c r="A18" s="15" t="s">
        <v>74</v>
      </c>
      <c r="B18" s="22" t="str">
        <f>INDEX('Plant data'!D:D,MATCH($A18,'Plant data'!$A:$A,0))</f>
        <v>Tubarão, Serra</v>
      </c>
      <c r="C18" s="22" t="str">
        <f>INDEX('Plant data'!E:E,MATCH($A18,'Plant data'!$A:$A,0))</f>
        <v>Espírito Santo</v>
      </c>
      <c r="D18" s="22" t="str">
        <f>INDEX('Plant data'!F:F,MATCH($A18,'Plant data'!$A:$A,0))</f>
        <v>Brazil</v>
      </c>
      <c r="E18" s="15" t="s">
        <v>10200</v>
      </c>
      <c r="F18" s="15" t="s">
        <v>10201</v>
      </c>
      <c r="G18" s="15" t="s">
        <v>76</v>
      </c>
      <c r="H18" s="15" t="s">
        <v>29</v>
      </c>
      <c r="I18" s="15" t="s">
        <v>30</v>
      </c>
      <c r="J18" s="15" t="s">
        <v>30</v>
      </c>
      <c r="K18" s="15" t="s">
        <v>30</v>
      </c>
      <c r="L18" s="15" t="s">
        <v>30</v>
      </c>
      <c r="M18" s="15" t="s">
        <v>30</v>
      </c>
      <c r="N18" s="15" t="s">
        <v>30</v>
      </c>
      <c r="O18" s="15" t="s">
        <v>30</v>
      </c>
      <c r="P18" s="15">
        <v>2500</v>
      </c>
      <c r="Q18" s="15">
        <v>320</v>
      </c>
      <c r="R18" s="15" t="s">
        <v>3862</v>
      </c>
      <c r="S18" s="29" t="str">
        <f t="shared" si="0"/>
        <v/>
      </c>
      <c r="T18" s="29"/>
      <c r="U18" s="29"/>
      <c r="V18" s="29"/>
      <c r="W18" s="29"/>
      <c r="X18" s="29"/>
      <c r="Y18" s="29"/>
      <c r="Z18" s="29"/>
      <c r="AA18" s="29"/>
    </row>
    <row r="19" spans="1:27" hidden="1" x14ac:dyDescent="0.35">
      <c r="A19" s="15" t="s">
        <v>74</v>
      </c>
      <c r="B19" s="22" t="str">
        <f>INDEX('Plant data'!D:D,MATCH($A19,'Plant data'!$A:$A,0))</f>
        <v>Tubarão, Serra</v>
      </c>
      <c r="C19" s="22" t="str">
        <f>INDEX('Plant data'!E:E,MATCH($A19,'Plant data'!$A:$A,0))</f>
        <v>Espírito Santo</v>
      </c>
      <c r="D19" s="22" t="str">
        <f>INDEX('Plant data'!F:F,MATCH($A19,'Plant data'!$A:$A,0))</f>
        <v>Brazil</v>
      </c>
      <c r="E19" s="15" t="s">
        <v>10202</v>
      </c>
      <c r="F19" s="15" t="s">
        <v>10194</v>
      </c>
      <c r="G19" s="15" t="s">
        <v>76</v>
      </c>
      <c r="H19" s="15" t="s">
        <v>29</v>
      </c>
      <c r="I19" s="15" t="s">
        <v>30</v>
      </c>
      <c r="J19" s="15" t="s">
        <v>30</v>
      </c>
      <c r="K19" s="15" t="s">
        <v>30</v>
      </c>
      <c r="L19" s="15" t="s">
        <v>30</v>
      </c>
      <c r="M19" s="15" t="s">
        <v>30</v>
      </c>
      <c r="N19" s="15" t="s">
        <v>30</v>
      </c>
      <c r="O19" s="15" t="s">
        <v>30</v>
      </c>
      <c r="P19" s="15">
        <v>2500</v>
      </c>
      <c r="Q19" s="15">
        <v>320</v>
      </c>
      <c r="R19" s="15" t="s">
        <v>3862</v>
      </c>
      <c r="S19" s="29" t="str">
        <f t="shared" si="0"/>
        <v/>
      </c>
      <c r="T19" s="29"/>
      <c r="U19" s="29"/>
      <c r="V19" s="29"/>
      <c r="W19" s="29"/>
      <c r="X19" s="29"/>
      <c r="Y19" s="29"/>
      <c r="Z19" s="29"/>
      <c r="AA19" s="29"/>
    </row>
    <row r="20" spans="1:27" hidden="1" x14ac:dyDescent="0.35">
      <c r="A20" s="15" t="s">
        <v>74</v>
      </c>
      <c r="B20" s="22" t="str">
        <f>INDEX('Plant data'!D:D,MATCH($A20,'Plant data'!$A:$A,0))</f>
        <v>Tubarão, Serra</v>
      </c>
      <c r="C20" s="22" t="str">
        <f>INDEX('Plant data'!E:E,MATCH($A20,'Plant data'!$A:$A,0))</f>
        <v>Espírito Santo</v>
      </c>
      <c r="D20" s="22" t="str">
        <f>INDEX('Plant data'!F:F,MATCH($A20,'Plant data'!$A:$A,0))</f>
        <v>Brazil</v>
      </c>
      <c r="E20" s="15" t="s">
        <v>10203</v>
      </c>
      <c r="F20" s="15" t="s">
        <v>10204</v>
      </c>
      <c r="G20" s="15" t="s">
        <v>76</v>
      </c>
      <c r="H20" s="15" t="s">
        <v>29</v>
      </c>
      <c r="I20" s="15" t="s">
        <v>30</v>
      </c>
      <c r="J20" s="15" t="s">
        <v>30</v>
      </c>
      <c r="K20" s="15" t="s">
        <v>30</v>
      </c>
      <c r="L20" s="15" t="s">
        <v>30</v>
      </c>
      <c r="M20" s="15" t="s">
        <v>30</v>
      </c>
      <c r="N20" s="15" t="s">
        <v>30</v>
      </c>
      <c r="O20" s="15" t="s">
        <v>30</v>
      </c>
      <c r="P20" s="15">
        <v>2500</v>
      </c>
      <c r="Q20" s="15">
        <v>398</v>
      </c>
      <c r="R20" s="15" t="s">
        <v>3862</v>
      </c>
      <c r="S20" s="29" t="str">
        <f t="shared" si="0"/>
        <v/>
      </c>
      <c r="T20" s="29"/>
      <c r="U20" s="29"/>
      <c r="V20" s="29"/>
      <c r="W20" s="29"/>
      <c r="X20" s="29"/>
      <c r="Y20" s="29"/>
      <c r="Z20" s="29"/>
      <c r="AA20" s="29"/>
    </row>
    <row r="21" spans="1:27" hidden="1" x14ac:dyDescent="0.35">
      <c r="A21" s="15" t="s">
        <v>80</v>
      </c>
      <c r="B21" s="22" t="str">
        <f>INDEX('Plant data'!D:D,MATCH($A21,'Plant data'!$A:$A,0))</f>
        <v>João Monlevade</v>
      </c>
      <c r="C21" s="22" t="str">
        <f>INDEX('Plant data'!E:E,MATCH($A21,'Plant data'!$A:$A,0))</f>
        <v>Minas Gerais</v>
      </c>
      <c r="D21" s="22" t="str">
        <f>INDEX('Plant data'!F:F,MATCH($A21,'Plant data'!$A:$A,0))</f>
        <v>Brazil</v>
      </c>
      <c r="E21" s="15" t="s">
        <v>10205</v>
      </c>
      <c r="F21" s="15" t="s">
        <v>10179</v>
      </c>
      <c r="G21" s="16" t="s">
        <v>82</v>
      </c>
      <c r="H21" s="15" t="s">
        <v>29</v>
      </c>
      <c r="I21" s="15" t="s">
        <v>30</v>
      </c>
      <c r="J21" s="15" t="s">
        <v>30</v>
      </c>
      <c r="K21" s="15">
        <v>1957</v>
      </c>
      <c r="L21" s="15">
        <v>68</v>
      </c>
      <c r="M21" s="15" t="s">
        <v>30</v>
      </c>
      <c r="N21" s="15" t="s">
        <v>30</v>
      </c>
      <c r="O21" s="15" t="s">
        <v>30</v>
      </c>
      <c r="P21" s="15">
        <v>600</v>
      </c>
      <c r="Q21" s="15" t="s">
        <v>30</v>
      </c>
      <c r="R21" s="22"/>
      <c r="S21" s="29">
        <f t="shared" si="0"/>
        <v>1997</v>
      </c>
      <c r="T21" s="29"/>
      <c r="U21" s="29"/>
      <c r="V21" s="29"/>
      <c r="W21" s="29"/>
      <c r="X21" s="29"/>
      <c r="Y21" s="29"/>
      <c r="Z21" s="29"/>
      <c r="AA21" s="29"/>
    </row>
    <row r="22" spans="1:27" hidden="1" x14ac:dyDescent="0.35">
      <c r="A22" s="15" t="s">
        <v>80</v>
      </c>
      <c r="B22" s="22" t="str">
        <f>INDEX('Plant data'!D:D,MATCH($A22,'Plant data'!$A:$A,0))</f>
        <v>João Monlevade</v>
      </c>
      <c r="C22" s="22" t="str">
        <f>INDEX('Plant data'!E:E,MATCH($A22,'Plant data'!$A:$A,0))</f>
        <v>Minas Gerais</v>
      </c>
      <c r="D22" s="22" t="str">
        <f>INDEX('Plant data'!F:F,MATCH($A22,'Plant data'!$A:$A,0))</f>
        <v>Brazil</v>
      </c>
      <c r="E22" s="15" t="s">
        <v>10206</v>
      </c>
      <c r="F22" s="15" t="s">
        <v>10182</v>
      </c>
      <c r="G22" s="16" t="s">
        <v>82</v>
      </c>
      <c r="H22" s="15" t="s">
        <v>29</v>
      </c>
      <c r="I22" s="15" t="s">
        <v>30</v>
      </c>
      <c r="J22" s="15" t="s">
        <v>30</v>
      </c>
      <c r="K22" s="15">
        <v>1985</v>
      </c>
      <c r="L22" s="15">
        <v>40</v>
      </c>
      <c r="M22" s="15" t="s">
        <v>30</v>
      </c>
      <c r="N22" s="15" t="s">
        <v>30</v>
      </c>
      <c r="O22" s="15" t="s">
        <v>30</v>
      </c>
      <c r="P22" s="15">
        <v>600</v>
      </c>
      <c r="Q22" s="15" t="s">
        <v>30</v>
      </c>
      <c r="R22" s="22"/>
      <c r="S22" s="29">
        <f t="shared" si="0"/>
        <v>2025</v>
      </c>
      <c r="T22" s="29"/>
      <c r="U22" s="29"/>
      <c r="V22" s="29"/>
      <c r="W22" s="29"/>
      <c r="X22" s="29"/>
      <c r="Y22" s="29"/>
      <c r="Z22" s="29"/>
      <c r="AA22" s="29"/>
    </row>
    <row r="23" spans="1:27" hidden="1" x14ac:dyDescent="0.35">
      <c r="A23" s="15" t="s">
        <v>84</v>
      </c>
      <c r="B23" s="22" t="str">
        <f>INDEX('Plant data'!D:D,MATCH($A23,'Plant data'!$A:$A,0))</f>
        <v>Cubatão</v>
      </c>
      <c r="C23" s="22" t="str">
        <f>INDEX('Plant data'!E:E,MATCH($A23,'Plant data'!$A:$A,0))</f>
        <v>São Paulo</v>
      </c>
      <c r="D23" s="22" t="str">
        <f>INDEX('Plant data'!F:F,MATCH($A23,'Plant data'!$A:$A,0))</f>
        <v>Brazil</v>
      </c>
      <c r="E23" s="15" t="s">
        <v>10207</v>
      </c>
      <c r="F23" s="15" t="s">
        <v>10179</v>
      </c>
      <c r="G23" s="15" t="s">
        <v>86</v>
      </c>
      <c r="H23" s="15" t="s">
        <v>53</v>
      </c>
      <c r="I23" s="15" t="s">
        <v>30</v>
      </c>
      <c r="J23" s="15" t="s">
        <v>30</v>
      </c>
      <c r="K23" s="15" t="s">
        <v>30</v>
      </c>
      <c r="L23" s="15" t="s">
        <v>30</v>
      </c>
      <c r="M23" s="15" t="s">
        <v>30</v>
      </c>
      <c r="N23" s="15" t="s">
        <v>30</v>
      </c>
      <c r="O23" s="15" t="s">
        <v>30</v>
      </c>
      <c r="P23" s="15">
        <v>1500</v>
      </c>
      <c r="Q23" s="15" t="s">
        <v>30</v>
      </c>
      <c r="R23" s="22"/>
      <c r="S23" s="29" t="str">
        <f t="shared" si="0"/>
        <v/>
      </c>
      <c r="T23" s="29"/>
      <c r="U23" s="29"/>
      <c r="V23" s="29"/>
      <c r="W23" s="29"/>
      <c r="X23" s="29"/>
      <c r="Y23" s="29"/>
      <c r="Z23" s="29"/>
      <c r="AA23" s="29"/>
    </row>
    <row r="24" spans="1:27" hidden="1" x14ac:dyDescent="0.35">
      <c r="A24" s="15" t="s">
        <v>84</v>
      </c>
      <c r="B24" s="22" t="str">
        <f>INDEX('Plant data'!D:D,MATCH($A24,'Plant data'!$A:$A,0))</f>
        <v>Cubatão</v>
      </c>
      <c r="C24" s="22" t="str">
        <f>INDEX('Plant data'!E:E,MATCH($A24,'Plant data'!$A:$A,0))</f>
        <v>São Paulo</v>
      </c>
      <c r="D24" s="22" t="str">
        <f>INDEX('Plant data'!F:F,MATCH($A24,'Plant data'!$A:$A,0))</f>
        <v>Brazil</v>
      </c>
      <c r="E24" s="15" t="s">
        <v>10208</v>
      </c>
      <c r="F24" s="15" t="s">
        <v>10182</v>
      </c>
      <c r="G24" s="15" t="s">
        <v>86</v>
      </c>
      <c r="H24" s="15" t="s">
        <v>53</v>
      </c>
      <c r="I24" s="15" t="s">
        <v>30</v>
      </c>
      <c r="J24" s="15" t="s">
        <v>30</v>
      </c>
      <c r="K24" s="15" t="s">
        <v>30</v>
      </c>
      <c r="L24" s="15" t="s">
        <v>30</v>
      </c>
      <c r="M24" s="15" t="s">
        <v>30</v>
      </c>
      <c r="N24" s="15" t="s">
        <v>30</v>
      </c>
      <c r="O24" s="15" t="s">
        <v>30</v>
      </c>
      <c r="P24" s="15">
        <v>1500</v>
      </c>
      <c r="Q24" s="15" t="s">
        <v>30</v>
      </c>
      <c r="R24" s="22"/>
      <c r="S24" s="29" t="str">
        <f t="shared" si="0"/>
        <v/>
      </c>
      <c r="T24" s="29"/>
      <c r="U24" s="29"/>
      <c r="V24" s="29"/>
      <c r="W24" s="29"/>
      <c r="X24" s="29"/>
      <c r="Y24" s="29"/>
      <c r="Z24" s="29"/>
      <c r="AA24" s="29"/>
    </row>
    <row r="25" spans="1:27" hidden="1" x14ac:dyDescent="0.35">
      <c r="A25" s="15" t="s">
        <v>84</v>
      </c>
      <c r="B25" s="22" t="str">
        <f>INDEX('Plant data'!D:D,MATCH($A25,'Plant data'!$A:$A,0))</f>
        <v>Cubatão</v>
      </c>
      <c r="C25" s="22" t="str">
        <f>INDEX('Plant data'!E:E,MATCH($A25,'Plant data'!$A:$A,0))</f>
        <v>São Paulo</v>
      </c>
      <c r="D25" s="22" t="str">
        <f>INDEX('Plant data'!F:F,MATCH($A25,'Plant data'!$A:$A,0))</f>
        <v>Brazil</v>
      </c>
      <c r="E25" s="15" t="s">
        <v>10209</v>
      </c>
      <c r="F25" s="15" t="s">
        <v>10184</v>
      </c>
      <c r="G25" s="15" t="s">
        <v>86</v>
      </c>
      <c r="H25" s="15" t="s">
        <v>53</v>
      </c>
      <c r="I25" s="15" t="s">
        <v>30</v>
      </c>
      <c r="J25" s="15" t="s">
        <v>30</v>
      </c>
      <c r="K25" s="15" t="s">
        <v>30</v>
      </c>
      <c r="L25" s="15" t="s">
        <v>30</v>
      </c>
      <c r="M25" s="15" t="s">
        <v>30</v>
      </c>
      <c r="N25" s="15" t="s">
        <v>30</v>
      </c>
      <c r="O25" s="15" t="s">
        <v>30</v>
      </c>
      <c r="P25" s="15">
        <v>1500</v>
      </c>
      <c r="Q25" s="15" t="s">
        <v>30</v>
      </c>
      <c r="R25" s="22"/>
      <c r="S25" s="29" t="str">
        <f t="shared" si="0"/>
        <v/>
      </c>
      <c r="T25" s="29"/>
      <c r="U25" s="29"/>
      <c r="V25" s="29"/>
      <c r="W25" s="29"/>
      <c r="X25" s="29"/>
      <c r="Y25" s="29"/>
      <c r="Z25" s="29"/>
      <c r="AA25" s="29"/>
    </row>
    <row r="26" spans="1:27" hidden="1" x14ac:dyDescent="0.35">
      <c r="A26" s="15" t="s">
        <v>88</v>
      </c>
      <c r="B26" s="22" t="str">
        <f>INDEX('Plant data'!D:D,MATCH($A26,'Plant data'!$A:$A,0))</f>
        <v>Santa Cruz</v>
      </c>
      <c r="C26" s="22" t="str">
        <f>INDEX('Plant data'!E:E,MATCH($A26,'Plant data'!$A:$A,0))</f>
        <v>Rio de Janeiro</v>
      </c>
      <c r="D26" s="22" t="str">
        <f>INDEX('Plant data'!F:F,MATCH($A26,'Plant data'!$A:$A,0))</f>
        <v>Brazil</v>
      </c>
      <c r="E26" s="15" t="s">
        <v>10210</v>
      </c>
      <c r="F26" s="15" t="s">
        <v>10179</v>
      </c>
      <c r="G26" s="16" t="s">
        <v>90</v>
      </c>
      <c r="H26" s="15" t="s">
        <v>29</v>
      </c>
      <c r="I26" s="15" t="s">
        <v>30</v>
      </c>
      <c r="J26" s="15" t="s">
        <v>30</v>
      </c>
      <c r="K26" s="15" t="s">
        <v>30</v>
      </c>
      <c r="L26" s="15" t="s">
        <v>30</v>
      </c>
      <c r="M26" s="15" t="s">
        <v>30</v>
      </c>
      <c r="N26" s="15" t="s">
        <v>30</v>
      </c>
      <c r="O26" s="15" t="s">
        <v>30</v>
      </c>
      <c r="P26" s="15">
        <v>2600</v>
      </c>
      <c r="Q26" s="15" t="s">
        <v>30</v>
      </c>
      <c r="R26" s="22"/>
      <c r="S26" s="29" t="str">
        <f t="shared" si="0"/>
        <v/>
      </c>
      <c r="T26" s="29"/>
      <c r="U26" s="29"/>
      <c r="V26" s="29"/>
      <c r="W26" s="29"/>
      <c r="X26" s="29"/>
      <c r="Y26" s="29"/>
      <c r="Z26" s="29"/>
      <c r="AA26" s="29"/>
    </row>
    <row r="27" spans="1:27" hidden="1" x14ac:dyDescent="0.35">
      <c r="A27" s="15" t="s">
        <v>88</v>
      </c>
      <c r="B27" s="22" t="str">
        <f>INDEX('Plant data'!D:D,MATCH($A27,'Plant data'!$A:$A,0))</f>
        <v>Santa Cruz</v>
      </c>
      <c r="C27" s="22" t="str">
        <f>INDEX('Plant data'!E:E,MATCH($A27,'Plant data'!$A:$A,0))</f>
        <v>Rio de Janeiro</v>
      </c>
      <c r="D27" s="22" t="str">
        <f>INDEX('Plant data'!F:F,MATCH($A27,'Plant data'!$A:$A,0))</f>
        <v>Brazil</v>
      </c>
      <c r="E27" s="15" t="s">
        <v>10211</v>
      </c>
      <c r="F27" s="15" t="s">
        <v>10182</v>
      </c>
      <c r="G27" s="16" t="s">
        <v>90</v>
      </c>
      <c r="H27" s="15" t="s">
        <v>29</v>
      </c>
      <c r="I27" s="15" t="s">
        <v>30</v>
      </c>
      <c r="J27" s="15" t="s">
        <v>30</v>
      </c>
      <c r="K27" s="15" t="s">
        <v>30</v>
      </c>
      <c r="L27" s="15" t="s">
        <v>30</v>
      </c>
      <c r="M27" s="15" t="s">
        <v>30</v>
      </c>
      <c r="N27" s="15" t="s">
        <v>30</v>
      </c>
      <c r="O27" s="15" t="s">
        <v>30</v>
      </c>
      <c r="P27" s="15">
        <v>2600</v>
      </c>
      <c r="Q27" s="15" t="s">
        <v>30</v>
      </c>
      <c r="R27" s="22"/>
      <c r="S27" s="29" t="str">
        <f t="shared" si="0"/>
        <v/>
      </c>
      <c r="T27" s="29"/>
      <c r="U27" s="29"/>
      <c r="V27" s="29"/>
      <c r="W27" s="29"/>
      <c r="X27" s="29"/>
      <c r="Y27" s="29"/>
      <c r="Z27" s="29"/>
      <c r="AA27" s="29"/>
    </row>
    <row r="28" spans="1:27" hidden="1" x14ac:dyDescent="0.35">
      <c r="A28" s="15" t="s">
        <v>92</v>
      </c>
      <c r="B28" s="22" t="str">
        <f>INDEX('Plant data'!D:D,MATCH($A28,'Plant data'!$A:$A,0))</f>
        <v>Volta Redonda</v>
      </c>
      <c r="C28" s="22" t="str">
        <f>INDEX('Plant data'!E:E,MATCH($A28,'Plant data'!$A:$A,0))</f>
        <v>Rio de Janeiro</v>
      </c>
      <c r="D28" s="22" t="str">
        <f>INDEX('Plant data'!F:F,MATCH($A28,'Plant data'!$A:$A,0))</f>
        <v>Brazil</v>
      </c>
      <c r="E28" s="15" t="s">
        <v>10212</v>
      </c>
      <c r="F28" s="15" t="s">
        <v>10179</v>
      </c>
      <c r="G28" s="16" t="s">
        <v>94</v>
      </c>
      <c r="H28" s="15" t="s">
        <v>29</v>
      </c>
      <c r="I28" s="15" t="s">
        <v>30</v>
      </c>
      <c r="J28" s="15" t="s">
        <v>30</v>
      </c>
      <c r="K28" s="15">
        <v>1977</v>
      </c>
      <c r="L28" s="15">
        <v>48</v>
      </c>
      <c r="M28" s="15" t="s">
        <v>30</v>
      </c>
      <c r="N28" s="15" t="s">
        <v>30</v>
      </c>
      <c r="O28" s="15" t="s">
        <v>30</v>
      </c>
      <c r="P28" s="15">
        <v>1917</v>
      </c>
      <c r="Q28" s="15" t="s">
        <v>30</v>
      </c>
      <c r="R28" s="22"/>
      <c r="S28" s="29">
        <f t="shared" si="0"/>
        <v>2017</v>
      </c>
      <c r="T28" s="29"/>
      <c r="U28" s="29"/>
      <c r="V28" s="29"/>
      <c r="W28" s="29"/>
      <c r="X28" s="29"/>
      <c r="Y28" s="29"/>
      <c r="Z28" s="29"/>
      <c r="AA28" s="29"/>
    </row>
    <row r="29" spans="1:27" hidden="1" x14ac:dyDescent="0.35">
      <c r="A29" s="15" t="s">
        <v>92</v>
      </c>
      <c r="B29" s="22" t="str">
        <f>INDEX('Plant data'!D:D,MATCH($A29,'Plant data'!$A:$A,0))</f>
        <v>Volta Redonda</v>
      </c>
      <c r="C29" s="22" t="str">
        <f>INDEX('Plant data'!E:E,MATCH($A29,'Plant data'!$A:$A,0))</f>
        <v>Rio de Janeiro</v>
      </c>
      <c r="D29" s="22" t="str">
        <f>INDEX('Plant data'!F:F,MATCH($A29,'Plant data'!$A:$A,0))</f>
        <v>Brazil</v>
      </c>
      <c r="E29" s="15" t="s">
        <v>10213</v>
      </c>
      <c r="F29" s="15" t="s">
        <v>10182</v>
      </c>
      <c r="G29" s="16" t="s">
        <v>94</v>
      </c>
      <c r="H29" s="15" t="s">
        <v>29</v>
      </c>
      <c r="I29" s="15" t="s">
        <v>30</v>
      </c>
      <c r="J29" s="15" t="s">
        <v>30</v>
      </c>
      <c r="K29" s="15">
        <v>1977</v>
      </c>
      <c r="L29" s="15">
        <v>48</v>
      </c>
      <c r="M29" s="15" t="s">
        <v>30</v>
      </c>
      <c r="N29" s="15" t="s">
        <v>30</v>
      </c>
      <c r="O29" s="15" t="s">
        <v>30</v>
      </c>
      <c r="P29" s="15">
        <v>1917</v>
      </c>
      <c r="Q29" s="15" t="s">
        <v>30</v>
      </c>
      <c r="R29" s="22"/>
      <c r="S29" s="29">
        <f t="shared" si="0"/>
        <v>2017</v>
      </c>
      <c r="T29" s="29"/>
      <c r="U29" s="29"/>
      <c r="V29" s="29"/>
      <c r="W29" s="29"/>
      <c r="X29" s="29"/>
      <c r="Y29" s="29"/>
      <c r="Z29" s="29"/>
      <c r="AA29" s="29"/>
    </row>
    <row r="30" spans="1:27" hidden="1" x14ac:dyDescent="0.35">
      <c r="A30" s="15" t="s">
        <v>92</v>
      </c>
      <c r="B30" s="22" t="str">
        <f>INDEX('Plant data'!D:D,MATCH($A30,'Plant data'!$A:$A,0))</f>
        <v>Volta Redonda</v>
      </c>
      <c r="C30" s="22" t="str">
        <f>INDEX('Plant data'!E:E,MATCH($A30,'Plant data'!$A:$A,0))</f>
        <v>Rio de Janeiro</v>
      </c>
      <c r="D30" s="22" t="str">
        <f>INDEX('Plant data'!F:F,MATCH($A30,'Plant data'!$A:$A,0))</f>
        <v>Brazil</v>
      </c>
      <c r="E30" s="15" t="s">
        <v>10214</v>
      </c>
      <c r="F30" s="15" t="s">
        <v>10184</v>
      </c>
      <c r="G30" s="16" t="s">
        <v>94</v>
      </c>
      <c r="H30" s="15" t="s">
        <v>29</v>
      </c>
      <c r="I30" s="15" t="s">
        <v>30</v>
      </c>
      <c r="J30" s="15" t="s">
        <v>30</v>
      </c>
      <c r="K30" s="15">
        <v>1977</v>
      </c>
      <c r="L30" s="15">
        <v>48</v>
      </c>
      <c r="M30" s="15" t="s">
        <v>30</v>
      </c>
      <c r="N30" s="15" t="s">
        <v>30</v>
      </c>
      <c r="O30" s="15" t="s">
        <v>30</v>
      </c>
      <c r="P30" s="15">
        <v>1917</v>
      </c>
      <c r="Q30" s="15" t="s">
        <v>30</v>
      </c>
      <c r="R30" s="22"/>
      <c r="S30" s="29">
        <f t="shared" si="0"/>
        <v>2017</v>
      </c>
      <c r="T30" s="29"/>
      <c r="U30" s="29"/>
      <c r="V30" s="29"/>
      <c r="W30" s="29"/>
      <c r="X30" s="29"/>
      <c r="Y30" s="29"/>
      <c r="Z30" s="29"/>
      <c r="AA30" s="29"/>
    </row>
    <row r="31" spans="1:27" hidden="1" x14ac:dyDescent="0.35">
      <c r="A31" s="15" t="s">
        <v>96</v>
      </c>
      <c r="B31" s="22" t="str">
        <f>INDEX('Plant data'!D:D,MATCH($A31,'Plant data'!$A:$A,0))</f>
        <v>São Gonçalo do Amarante</v>
      </c>
      <c r="C31" s="22" t="str">
        <f>INDEX('Plant data'!E:E,MATCH($A31,'Plant data'!$A:$A,0))</f>
        <v>Ceará</v>
      </c>
      <c r="D31" s="22" t="str">
        <f>INDEX('Plant data'!F:F,MATCH($A31,'Plant data'!$A:$A,0))</f>
        <v>Brazil</v>
      </c>
      <c r="E31" s="15" t="s">
        <v>10215</v>
      </c>
      <c r="F31" s="15" t="s">
        <v>10179</v>
      </c>
      <c r="G31" s="15" t="s">
        <v>98</v>
      </c>
      <c r="H31" s="15" t="s">
        <v>29</v>
      </c>
      <c r="I31" s="15" t="s">
        <v>30</v>
      </c>
      <c r="J31" s="15" t="s">
        <v>30</v>
      </c>
      <c r="K31" s="15" t="s">
        <v>30</v>
      </c>
      <c r="L31" s="15" t="s">
        <v>30</v>
      </c>
      <c r="M31" s="15" t="s">
        <v>30</v>
      </c>
      <c r="N31" s="15" t="s">
        <v>30</v>
      </c>
      <c r="O31" s="15" t="s">
        <v>30</v>
      </c>
      <c r="P31" s="15">
        <v>1500</v>
      </c>
      <c r="Q31" s="15">
        <v>300</v>
      </c>
      <c r="R31" s="15" t="s">
        <v>10180</v>
      </c>
      <c r="S31" s="29" t="str">
        <f t="shared" si="0"/>
        <v/>
      </c>
      <c r="T31" s="29"/>
      <c r="U31" s="29"/>
      <c r="V31" s="29"/>
      <c r="W31" s="29"/>
      <c r="X31" s="29"/>
      <c r="Y31" s="29"/>
      <c r="Z31" s="29"/>
      <c r="AA31" s="29"/>
    </row>
    <row r="32" spans="1:27" hidden="1" x14ac:dyDescent="0.35">
      <c r="A32" s="15" t="s">
        <v>96</v>
      </c>
      <c r="B32" s="22" t="str">
        <f>INDEX('Plant data'!D:D,MATCH($A32,'Plant data'!$A:$A,0))</f>
        <v>São Gonçalo do Amarante</v>
      </c>
      <c r="C32" s="22" t="str">
        <f>INDEX('Plant data'!E:E,MATCH($A32,'Plant data'!$A:$A,0))</f>
        <v>Ceará</v>
      </c>
      <c r="D32" s="22" t="str">
        <f>INDEX('Plant data'!F:F,MATCH($A32,'Plant data'!$A:$A,0))</f>
        <v>Brazil</v>
      </c>
      <c r="E32" s="15" t="s">
        <v>10216</v>
      </c>
      <c r="F32" s="15" t="s">
        <v>10182</v>
      </c>
      <c r="G32" s="15" t="s">
        <v>98</v>
      </c>
      <c r="H32" s="15" t="s">
        <v>29</v>
      </c>
      <c r="I32" s="15" t="s">
        <v>30</v>
      </c>
      <c r="J32" s="15" t="s">
        <v>30</v>
      </c>
      <c r="K32" s="15" t="s">
        <v>30</v>
      </c>
      <c r="L32" s="15" t="s">
        <v>30</v>
      </c>
      <c r="M32" s="15" t="s">
        <v>30</v>
      </c>
      <c r="N32" s="15" t="s">
        <v>30</v>
      </c>
      <c r="O32" s="15" t="s">
        <v>30</v>
      </c>
      <c r="P32" s="15">
        <v>1500</v>
      </c>
      <c r="Q32" s="15">
        <v>300</v>
      </c>
      <c r="R32" s="15" t="s">
        <v>10180</v>
      </c>
      <c r="S32" s="29" t="str">
        <f t="shared" si="0"/>
        <v/>
      </c>
      <c r="T32" s="29"/>
      <c r="U32" s="29"/>
      <c r="V32" s="29"/>
      <c r="W32" s="29"/>
      <c r="X32" s="29"/>
      <c r="Y32" s="29"/>
      <c r="Z32" s="29"/>
      <c r="AA32" s="29"/>
    </row>
    <row r="33" spans="1:27" hidden="1" x14ac:dyDescent="0.35">
      <c r="A33" s="15" t="s">
        <v>99</v>
      </c>
      <c r="B33" s="22" t="str">
        <f>INDEX('Plant data'!D:D,MATCH($A33,'Plant data'!$A:$A,0))</f>
        <v>Ipatinga</v>
      </c>
      <c r="C33" s="22" t="str">
        <f>INDEX('Plant data'!E:E,MATCH($A33,'Plant data'!$A:$A,0))</f>
        <v>Minas Gerais</v>
      </c>
      <c r="D33" s="22" t="str">
        <f>INDEX('Plant data'!F:F,MATCH($A33,'Plant data'!$A:$A,0))</f>
        <v>Brazil</v>
      </c>
      <c r="E33" s="15" t="s">
        <v>10217</v>
      </c>
      <c r="F33" s="15" t="s">
        <v>10201</v>
      </c>
      <c r="G33" s="16" t="s">
        <v>101</v>
      </c>
      <c r="H33" s="15" t="s">
        <v>29</v>
      </c>
      <c r="I33" s="15" t="s">
        <v>30</v>
      </c>
      <c r="J33" s="15" t="s">
        <v>30</v>
      </c>
      <c r="K33" s="15" t="s">
        <v>30</v>
      </c>
      <c r="L33" s="15" t="s">
        <v>30</v>
      </c>
      <c r="M33" s="15" t="s">
        <v>30</v>
      </c>
      <c r="N33" s="15" t="s">
        <v>30</v>
      </c>
      <c r="O33" s="15" t="s">
        <v>30</v>
      </c>
      <c r="P33" s="15">
        <v>459</v>
      </c>
      <c r="Q33" s="15" t="s">
        <v>30</v>
      </c>
      <c r="R33" s="22"/>
      <c r="S33" s="29" t="str">
        <f t="shared" si="0"/>
        <v/>
      </c>
      <c r="T33" s="29"/>
      <c r="U33" s="29"/>
      <c r="V33" s="29"/>
      <c r="W33" s="29"/>
      <c r="X33" s="29"/>
      <c r="Y33" s="29"/>
      <c r="Z33" s="29"/>
      <c r="AA33" s="29"/>
    </row>
    <row r="34" spans="1:27" hidden="1" x14ac:dyDescent="0.35">
      <c r="A34" s="15" t="s">
        <v>99</v>
      </c>
      <c r="B34" s="22" t="str">
        <f>INDEX('Plant data'!D:D,MATCH($A34,'Plant data'!$A:$A,0))</f>
        <v>Ipatinga</v>
      </c>
      <c r="C34" s="22" t="str">
        <f>INDEX('Plant data'!E:E,MATCH($A34,'Plant data'!$A:$A,0))</f>
        <v>Minas Gerais</v>
      </c>
      <c r="D34" s="22" t="str">
        <f>INDEX('Plant data'!F:F,MATCH($A34,'Plant data'!$A:$A,0))</f>
        <v>Brazil</v>
      </c>
      <c r="E34" s="15" t="s">
        <v>10218</v>
      </c>
      <c r="F34" s="15" t="s">
        <v>10194</v>
      </c>
      <c r="G34" s="16" t="s">
        <v>101</v>
      </c>
      <c r="H34" s="15" t="s">
        <v>29</v>
      </c>
      <c r="I34" s="15" t="s">
        <v>30</v>
      </c>
      <c r="J34" s="15" t="s">
        <v>30</v>
      </c>
      <c r="K34" s="15" t="s">
        <v>30</v>
      </c>
      <c r="L34" s="15" t="s">
        <v>30</v>
      </c>
      <c r="M34" s="15" t="s">
        <v>30</v>
      </c>
      <c r="N34" s="15" t="s">
        <v>30</v>
      </c>
      <c r="O34" s="15" t="s">
        <v>30</v>
      </c>
      <c r="P34" s="15">
        <v>459</v>
      </c>
      <c r="Q34" s="15" t="s">
        <v>30</v>
      </c>
      <c r="R34" s="22"/>
      <c r="S34" s="29" t="str">
        <f t="shared" si="0"/>
        <v/>
      </c>
      <c r="T34" s="29"/>
      <c r="U34" s="29"/>
      <c r="V34" s="29"/>
      <c r="W34" s="29"/>
      <c r="X34" s="29"/>
      <c r="Y34" s="29"/>
      <c r="Z34" s="29"/>
      <c r="AA34" s="29"/>
    </row>
    <row r="35" spans="1:27" hidden="1" x14ac:dyDescent="0.35">
      <c r="A35" s="15" t="s">
        <v>99</v>
      </c>
      <c r="B35" s="22" t="str">
        <f>INDEX('Plant data'!D:D,MATCH($A35,'Plant data'!$A:$A,0))</f>
        <v>Ipatinga</v>
      </c>
      <c r="C35" s="22" t="str">
        <f>INDEX('Plant data'!E:E,MATCH($A35,'Plant data'!$A:$A,0))</f>
        <v>Minas Gerais</v>
      </c>
      <c r="D35" s="22" t="str">
        <f>INDEX('Plant data'!F:F,MATCH($A35,'Plant data'!$A:$A,0))</f>
        <v>Brazil</v>
      </c>
      <c r="E35" s="15" t="s">
        <v>10219</v>
      </c>
      <c r="F35" s="15" t="s">
        <v>10204</v>
      </c>
      <c r="G35" s="16" t="s">
        <v>101</v>
      </c>
      <c r="H35" s="15" t="s">
        <v>29</v>
      </c>
      <c r="I35" s="15" t="s">
        <v>30</v>
      </c>
      <c r="J35" s="15" t="s">
        <v>30</v>
      </c>
      <c r="K35" s="15" t="s">
        <v>30</v>
      </c>
      <c r="L35" s="15" t="s">
        <v>30</v>
      </c>
      <c r="M35" s="15" t="s">
        <v>30</v>
      </c>
      <c r="N35" s="15" t="s">
        <v>30</v>
      </c>
      <c r="O35" s="15" t="s">
        <v>30</v>
      </c>
      <c r="P35" s="15">
        <v>780</v>
      </c>
      <c r="Q35" s="15" t="s">
        <v>30</v>
      </c>
      <c r="R35" s="22"/>
      <c r="S35" s="29" t="str">
        <f t="shared" si="0"/>
        <v/>
      </c>
      <c r="T35" s="29"/>
      <c r="U35" s="29"/>
      <c r="V35" s="29"/>
      <c r="W35" s="29"/>
      <c r="X35" s="29"/>
      <c r="Y35" s="29"/>
      <c r="Z35" s="29"/>
      <c r="AA35" s="29"/>
    </row>
    <row r="36" spans="1:27" hidden="1" x14ac:dyDescent="0.35">
      <c r="A36" s="15" t="s">
        <v>99</v>
      </c>
      <c r="B36" s="22" t="str">
        <f>INDEX('Plant data'!D:D,MATCH($A36,'Plant data'!$A:$A,0))</f>
        <v>Ipatinga</v>
      </c>
      <c r="C36" s="22" t="str">
        <f>INDEX('Plant data'!E:E,MATCH($A36,'Plant data'!$A:$A,0))</f>
        <v>Minas Gerais</v>
      </c>
      <c r="D36" s="22" t="str">
        <f>INDEX('Plant data'!F:F,MATCH($A36,'Plant data'!$A:$A,0))</f>
        <v>Brazil</v>
      </c>
      <c r="E36" s="15" t="s">
        <v>10220</v>
      </c>
      <c r="F36" s="15" t="s">
        <v>10189</v>
      </c>
      <c r="G36" s="16" t="s">
        <v>101</v>
      </c>
      <c r="H36" s="15" t="s">
        <v>29</v>
      </c>
      <c r="I36" s="15" t="s">
        <v>30</v>
      </c>
      <c r="J36" s="15" t="s">
        <v>30</v>
      </c>
      <c r="K36" s="15" t="s">
        <v>30</v>
      </c>
      <c r="L36" s="15" t="s">
        <v>30</v>
      </c>
      <c r="M36" s="15" t="s">
        <v>30</v>
      </c>
      <c r="N36" s="15" t="s">
        <v>30</v>
      </c>
      <c r="O36" s="15" t="s">
        <v>30</v>
      </c>
      <c r="P36" s="15">
        <v>1651</v>
      </c>
      <c r="Q36" s="15" t="s">
        <v>30</v>
      </c>
      <c r="R36" s="22"/>
      <c r="S36" s="29" t="str">
        <f t="shared" si="0"/>
        <v/>
      </c>
      <c r="T36" s="29"/>
      <c r="U36" s="29"/>
      <c r="V36" s="29"/>
      <c r="W36" s="29"/>
      <c r="X36" s="29"/>
      <c r="Y36" s="29"/>
      <c r="Z36" s="29"/>
      <c r="AA36" s="29"/>
    </row>
    <row r="37" spans="1:27" hidden="1" x14ac:dyDescent="0.35">
      <c r="A37" s="15" t="s">
        <v>99</v>
      </c>
      <c r="B37" s="22" t="str">
        <f>INDEX('Plant data'!D:D,MATCH($A37,'Plant data'!$A:$A,0))</f>
        <v>Ipatinga</v>
      </c>
      <c r="C37" s="22" t="str">
        <f>INDEX('Plant data'!E:E,MATCH($A37,'Plant data'!$A:$A,0))</f>
        <v>Minas Gerais</v>
      </c>
      <c r="D37" s="22" t="str">
        <f>INDEX('Plant data'!F:F,MATCH($A37,'Plant data'!$A:$A,0))</f>
        <v>Brazil</v>
      </c>
      <c r="E37" s="15" t="s">
        <v>10221</v>
      </c>
      <c r="F37" s="15" t="s">
        <v>10222</v>
      </c>
      <c r="G37" s="16" t="s">
        <v>101</v>
      </c>
      <c r="H37" s="15" t="s">
        <v>29</v>
      </c>
      <c r="I37" s="15" t="s">
        <v>30</v>
      </c>
      <c r="J37" s="15" t="s">
        <v>30</v>
      </c>
      <c r="K37" s="15" t="s">
        <v>30</v>
      </c>
      <c r="L37" s="15" t="s">
        <v>30</v>
      </c>
      <c r="M37" s="15" t="s">
        <v>30</v>
      </c>
      <c r="N37" s="15" t="s">
        <v>30</v>
      </c>
      <c r="O37" s="15" t="s">
        <v>30</v>
      </c>
      <c r="P37" s="15">
        <v>1651</v>
      </c>
      <c r="Q37" s="15" t="s">
        <v>30</v>
      </c>
      <c r="R37" s="22"/>
      <c r="S37" s="29" t="str">
        <f t="shared" si="0"/>
        <v/>
      </c>
      <c r="T37" s="29"/>
      <c r="U37" s="29"/>
      <c r="V37" s="29"/>
      <c r="W37" s="29"/>
      <c r="X37" s="29"/>
      <c r="Y37" s="29"/>
      <c r="Z37" s="29"/>
      <c r="AA37" s="29"/>
    </row>
    <row r="38" spans="1:27" hidden="1" x14ac:dyDescent="0.35">
      <c r="A38" s="15" t="s">
        <v>112</v>
      </c>
      <c r="B38" s="22" t="str">
        <f>INDEX('Plant data'!D:D,MATCH($A38,'Plant data'!$A:$A,0))</f>
        <v>Açailândia</v>
      </c>
      <c r="C38" s="22" t="str">
        <f>INDEX('Plant data'!E:E,MATCH($A38,'Plant data'!$A:$A,0))</f>
        <v>Maranhão</v>
      </c>
      <c r="D38" s="22" t="str">
        <f>INDEX('Plant data'!F:F,MATCH($A38,'Plant data'!$A:$A,0))</f>
        <v>Brazil</v>
      </c>
      <c r="E38" s="15" t="s">
        <v>10223</v>
      </c>
      <c r="F38" s="15" t="s">
        <v>10179</v>
      </c>
      <c r="G38" s="15" t="s">
        <v>115</v>
      </c>
      <c r="H38" s="15" t="s">
        <v>29</v>
      </c>
      <c r="I38" s="15" t="s">
        <v>30</v>
      </c>
      <c r="J38" s="15" t="s">
        <v>30</v>
      </c>
      <c r="K38" s="15" t="s">
        <v>30</v>
      </c>
      <c r="L38" s="15" t="s">
        <v>30</v>
      </c>
      <c r="M38" s="15" t="s">
        <v>30</v>
      </c>
      <c r="N38" s="15" t="s">
        <v>30</v>
      </c>
      <c r="O38" s="15" t="s">
        <v>30</v>
      </c>
      <c r="P38" s="15">
        <v>600</v>
      </c>
      <c r="Q38" s="15">
        <v>50</v>
      </c>
      <c r="R38" s="15" t="s">
        <v>10180</v>
      </c>
      <c r="S38" s="29" t="str">
        <f t="shared" si="0"/>
        <v/>
      </c>
      <c r="T38" s="29"/>
      <c r="U38" s="29"/>
      <c r="V38" s="29"/>
      <c r="W38" s="29"/>
      <c r="X38" s="29"/>
      <c r="Y38" s="29"/>
      <c r="Z38" s="29"/>
      <c r="AA38" s="29"/>
    </row>
    <row r="39" spans="1:27" hidden="1" x14ac:dyDescent="0.35">
      <c r="A39" s="15" t="s">
        <v>118</v>
      </c>
      <c r="B39" s="22" t="str">
        <f>INDEX('Plant data'!D:D,MATCH($A39,'Plant data'!$A:$A,0))</f>
        <v>Divinópolis</v>
      </c>
      <c r="C39" s="22" t="str">
        <f>INDEX('Plant data'!E:E,MATCH($A39,'Plant data'!$A:$A,0))</f>
        <v>Minas Gerais</v>
      </c>
      <c r="D39" s="22" t="str">
        <f>INDEX('Plant data'!F:F,MATCH($A39,'Plant data'!$A:$A,0))</f>
        <v>Brazil</v>
      </c>
      <c r="E39" s="15" t="s">
        <v>10224</v>
      </c>
      <c r="F39" s="15" t="s">
        <v>10179</v>
      </c>
      <c r="G39" s="15" t="s">
        <v>120</v>
      </c>
      <c r="H39" s="15" t="s">
        <v>29</v>
      </c>
      <c r="I39" s="15" t="s">
        <v>30</v>
      </c>
      <c r="J39" s="15" t="s">
        <v>30</v>
      </c>
      <c r="K39" s="15" t="s">
        <v>30</v>
      </c>
      <c r="L39" s="15" t="s">
        <v>30</v>
      </c>
      <c r="M39" s="15" t="s">
        <v>30</v>
      </c>
      <c r="N39" s="15" t="s">
        <v>30</v>
      </c>
      <c r="O39" s="15" t="s">
        <v>30</v>
      </c>
      <c r="P39" s="15">
        <v>600</v>
      </c>
      <c r="Q39" s="15" t="s">
        <v>30</v>
      </c>
      <c r="R39" s="22"/>
      <c r="S39" s="29" t="str">
        <f t="shared" si="0"/>
        <v/>
      </c>
      <c r="T39" s="29"/>
      <c r="U39" s="29"/>
      <c r="V39" s="29"/>
      <c r="W39" s="29"/>
      <c r="X39" s="29"/>
      <c r="Y39" s="29"/>
      <c r="Z39" s="29"/>
      <c r="AA39" s="29"/>
    </row>
    <row r="40" spans="1:27" hidden="1" x14ac:dyDescent="0.35">
      <c r="A40" s="15" t="s">
        <v>134</v>
      </c>
      <c r="B40" s="22" t="str">
        <f>INDEX('Plant data'!D:D,MATCH($A40,'Plant data'!$A:$A,0))</f>
        <v>Hamilton</v>
      </c>
      <c r="C40" s="22" t="str">
        <f>INDEX('Plant data'!E:E,MATCH($A40,'Plant data'!$A:$A,0))</f>
        <v>Ontario</v>
      </c>
      <c r="D40" s="22" t="str">
        <f>INDEX('Plant data'!F:F,MATCH($A40,'Plant data'!$A:$A,0))</f>
        <v>Canada</v>
      </c>
      <c r="E40" s="15" t="s">
        <v>10225</v>
      </c>
      <c r="F40" s="15" t="s">
        <v>10179</v>
      </c>
      <c r="G40" s="16" t="s">
        <v>136</v>
      </c>
      <c r="H40" s="15" t="s">
        <v>40</v>
      </c>
      <c r="I40" s="15" t="s">
        <v>30</v>
      </c>
      <c r="J40" s="15" t="s">
        <v>30</v>
      </c>
      <c r="K40" s="15" t="s">
        <v>30</v>
      </c>
      <c r="L40" s="15" t="s">
        <v>30</v>
      </c>
      <c r="M40" s="15" t="s">
        <v>30</v>
      </c>
      <c r="N40" s="15" t="s">
        <v>30</v>
      </c>
      <c r="O40" s="15" t="s">
        <v>30</v>
      </c>
      <c r="P40" s="15">
        <v>2700</v>
      </c>
      <c r="Q40" s="15">
        <v>190</v>
      </c>
      <c r="R40" s="15" t="s">
        <v>3862</v>
      </c>
      <c r="S40" s="29" t="str">
        <f t="shared" si="0"/>
        <v/>
      </c>
      <c r="T40" s="29"/>
      <c r="U40" s="29"/>
      <c r="V40" s="29"/>
      <c r="W40" s="29"/>
      <c r="X40" s="29"/>
      <c r="Y40" s="29"/>
      <c r="Z40" s="29"/>
      <c r="AA40" s="29"/>
    </row>
    <row r="41" spans="1:27" hidden="1" x14ac:dyDescent="0.35">
      <c r="A41" s="15" t="s">
        <v>139</v>
      </c>
      <c r="B41" s="22" t="str">
        <f>INDEX('Plant data'!D:D,MATCH($A41,'Plant data'!$A:$A,0))</f>
        <v>Sault Ste. Marie</v>
      </c>
      <c r="C41" s="22" t="str">
        <f>INDEX('Plant data'!E:E,MATCH($A41,'Plant data'!$A:$A,0))</f>
        <v>Ontario</v>
      </c>
      <c r="D41" s="22" t="str">
        <f>INDEX('Plant data'!F:F,MATCH($A41,'Plant data'!$A:$A,0))</f>
        <v>Canada</v>
      </c>
      <c r="E41" s="15" t="s">
        <v>10226</v>
      </c>
      <c r="F41" s="15" t="s">
        <v>10179</v>
      </c>
      <c r="G41" s="16" t="s">
        <v>142</v>
      </c>
      <c r="H41" s="15" t="s">
        <v>40</v>
      </c>
      <c r="I41" s="15" t="s">
        <v>30</v>
      </c>
      <c r="J41" s="15" t="s">
        <v>30</v>
      </c>
      <c r="K41" s="15" t="s">
        <v>30</v>
      </c>
      <c r="L41" s="15" t="s">
        <v>30</v>
      </c>
      <c r="M41" s="15" t="s">
        <v>30</v>
      </c>
      <c r="N41" s="15" t="s">
        <v>30</v>
      </c>
      <c r="O41" s="15" t="s">
        <v>30</v>
      </c>
      <c r="P41" s="15">
        <v>1600</v>
      </c>
      <c r="Q41" s="15">
        <v>232</v>
      </c>
      <c r="R41" s="15" t="s">
        <v>3862</v>
      </c>
      <c r="S41" s="29" t="str">
        <f t="shared" si="0"/>
        <v/>
      </c>
      <c r="T41" s="29"/>
      <c r="U41" s="29"/>
      <c r="V41" s="29"/>
      <c r="W41" s="29"/>
      <c r="X41" s="29"/>
      <c r="Y41" s="29"/>
      <c r="Z41" s="29"/>
      <c r="AA41" s="29"/>
    </row>
    <row r="42" spans="1:27" hidden="1" x14ac:dyDescent="0.35">
      <c r="A42" s="15" t="s">
        <v>139</v>
      </c>
      <c r="B42" s="22" t="str">
        <f>INDEX('Plant data'!D:D,MATCH($A42,'Plant data'!$A:$A,0))</f>
        <v>Sault Ste. Marie</v>
      </c>
      <c r="C42" s="22" t="str">
        <f>INDEX('Plant data'!E:E,MATCH($A42,'Plant data'!$A:$A,0))</f>
        <v>Ontario</v>
      </c>
      <c r="D42" s="22" t="str">
        <f>INDEX('Plant data'!F:F,MATCH($A42,'Plant data'!$A:$A,0))</f>
        <v>Canada</v>
      </c>
      <c r="E42" s="15" t="s">
        <v>10227</v>
      </c>
      <c r="F42" s="15" t="s">
        <v>10182</v>
      </c>
      <c r="G42" s="16" t="s">
        <v>142</v>
      </c>
      <c r="H42" s="15" t="s">
        <v>40</v>
      </c>
      <c r="I42" s="15" t="s">
        <v>30</v>
      </c>
      <c r="J42" s="15" t="s">
        <v>30</v>
      </c>
      <c r="K42" s="15" t="s">
        <v>30</v>
      </c>
      <c r="L42" s="15" t="s">
        <v>30</v>
      </c>
      <c r="M42" s="15" t="s">
        <v>30</v>
      </c>
      <c r="N42" s="15" t="s">
        <v>30</v>
      </c>
      <c r="O42" s="15" t="s">
        <v>30</v>
      </c>
      <c r="P42" s="15">
        <v>1600</v>
      </c>
      <c r="Q42" s="15">
        <v>232</v>
      </c>
      <c r="R42" s="15" t="s">
        <v>3862</v>
      </c>
      <c r="S42" s="29" t="str">
        <f t="shared" si="0"/>
        <v/>
      </c>
      <c r="T42" s="29"/>
      <c r="U42" s="29"/>
      <c r="V42" s="29"/>
      <c r="W42" s="29"/>
      <c r="X42" s="29"/>
      <c r="Y42" s="29"/>
      <c r="Z42" s="29"/>
      <c r="AA42" s="29"/>
    </row>
    <row r="43" spans="1:27" hidden="1" x14ac:dyDescent="0.35">
      <c r="A43" s="15" t="s">
        <v>144</v>
      </c>
      <c r="B43" s="22" t="str">
        <f>INDEX('Plant data'!D:D,MATCH($A43,'Plant data'!$A:$A,0))</f>
        <v>Nanticoke</v>
      </c>
      <c r="C43" s="22" t="str">
        <f>INDEX('Plant data'!E:E,MATCH($A43,'Plant data'!$A:$A,0))</f>
        <v>Ontario</v>
      </c>
      <c r="D43" s="22" t="str">
        <f>INDEX('Plant data'!F:F,MATCH($A43,'Plant data'!$A:$A,0))</f>
        <v>Canada</v>
      </c>
      <c r="E43" s="15" t="s">
        <v>10228</v>
      </c>
      <c r="F43" s="15" t="s">
        <v>10179</v>
      </c>
      <c r="G43" s="16" t="s">
        <v>146</v>
      </c>
      <c r="H43" s="15" t="s">
        <v>29</v>
      </c>
      <c r="I43" s="15" t="s">
        <v>30</v>
      </c>
      <c r="J43" s="15" t="s">
        <v>30</v>
      </c>
      <c r="K43" s="15" t="s">
        <v>30</v>
      </c>
      <c r="L43" s="15" t="s">
        <v>30</v>
      </c>
      <c r="M43" s="15" t="s">
        <v>30</v>
      </c>
      <c r="N43" s="15" t="s">
        <v>30</v>
      </c>
      <c r="O43" s="15" t="s">
        <v>30</v>
      </c>
      <c r="P43" s="15">
        <v>1250</v>
      </c>
      <c r="Q43" s="15">
        <v>245</v>
      </c>
      <c r="R43" s="15" t="s">
        <v>10180</v>
      </c>
      <c r="S43" s="29" t="str">
        <f t="shared" si="0"/>
        <v/>
      </c>
      <c r="T43" s="29"/>
      <c r="U43" s="29"/>
      <c r="V43" s="29"/>
      <c r="W43" s="29"/>
      <c r="X43" s="29"/>
      <c r="Y43" s="29"/>
      <c r="Z43" s="29"/>
      <c r="AA43" s="29"/>
    </row>
    <row r="44" spans="1:27" hidden="1" x14ac:dyDescent="0.35">
      <c r="A44" s="15" t="s">
        <v>144</v>
      </c>
      <c r="B44" s="22" t="str">
        <f>INDEX('Plant data'!D:D,MATCH($A44,'Plant data'!$A:$A,0))</f>
        <v>Nanticoke</v>
      </c>
      <c r="C44" s="22" t="str">
        <f>INDEX('Plant data'!E:E,MATCH($A44,'Plant data'!$A:$A,0))</f>
        <v>Ontario</v>
      </c>
      <c r="D44" s="22" t="str">
        <f>INDEX('Plant data'!F:F,MATCH($A44,'Plant data'!$A:$A,0))</f>
        <v>Canada</v>
      </c>
      <c r="E44" s="15" t="s">
        <v>10229</v>
      </c>
      <c r="F44" s="15" t="s">
        <v>10182</v>
      </c>
      <c r="G44" s="16" t="s">
        <v>146</v>
      </c>
      <c r="H44" s="15" t="s">
        <v>29</v>
      </c>
      <c r="I44" s="15" t="s">
        <v>30</v>
      </c>
      <c r="J44" s="15" t="s">
        <v>30</v>
      </c>
      <c r="K44" s="15" t="s">
        <v>30</v>
      </c>
      <c r="L44" s="15" t="s">
        <v>30</v>
      </c>
      <c r="M44" s="15" t="s">
        <v>30</v>
      </c>
      <c r="N44" s="15" t="s">
        <v>30</v>
      </c>
      <c r="O44" s="15" t="s">
        <v>30</v>
      </c>
      <c r="P44" s="15">
        <v>1250</v>
      </c>
      <c r="Q44" s="15">
        <v>245</v>
      </c>
      <c r="R44" s="15" t="s">
        <v>10180</v>
      </c>
      <c r="S44" s="29" t="str">
        <f t="shared" si="0"/>
        <v/>
      </c>
      <c r="T44" s="29"/>
      <c r="U44" s="29"/>
      <c r="V44" s="29"/>
      <c r="W44" s="29"/>
      <c r="X44" s="29"/>
      <c r="Y44" s="29"/>
      <c r="Z44" s="29"/>
      <c r="AA44" s="29"/>
    </row>
    <row r="45" spans="1:27" hidden="1" x14ac:dyDescent="0.35">
      <c r="A45" s="15" t="s">
        <v>5432</v>
      </c>
      <c r="B45" s="22" t="str">
        <f>INDEX('Plant data'!D:D,MATCH($A45,'Plant data'!$A:$A,0))</f>
        <v>Sorel-Tracy</v>
      </c>
      <c r="C45" s="22" t="str">
        <f>INDEX('Plant data'!E:E,MATCH($A45,'Plant data'!$A:$A,0))</f>
        <v>Quebec</v>
      </c>
      <c r="D45" s="22" t="str">
        <f>INDEX('Plant data'!F:F,MATCH($A45,'Plant data'!$A:$A,0))</f>
        <v>Canada</v>
      </c>
      <c r="E45" s="15" t="s">
        <v>10230</v>
      </c>
      <c r="F45" s="15" t="s">
        <v>10179</v>
      </c>
      <c r="G45" s="16" t="s">
        <v>5435</v>
      </c>
      <c r="H45" s="15" t="s">
        <v>29</v>
      </c>
      <c r="I45" s="15" t="s">
        <v>30</v>
      </c>
      <c r="J45" s="15" t="s">
        <v>30</v>
      </c>
      <c r="K45" s="15">
        <v>1986</v>
      </c>
      <c r="L45" s="15">
        <v>39</v>
      </c>
      <c r="M45" s="15" t="s">
        <v>30</v>
      </c>
      <c r="N45" s="15" t="s">
        <v>30</v>
      </c>
      <c r="O45" s="15" t="s">
        <v>30</v>
      </c>
      <c r="P45" s="15">
        <v>600</v>
      </c>
      <c r="Q45" s="15">
        <v>115</v>
      </c>
      <c r="R45" s="15" t="s">
        <v>10180</v>
      </c>
      <c r="S45" s="29">
        <f t="shared" si="0"/>
        <v>2026</v>
      </c>
      <c r="T45" s="29"/>
      <c r="U45" s="29"/>
      <c r="V45" s="29"/>
      <c r="W45" s="29"/>
      <c r="X45" s="29"/>
      <c r="Y45" s="29"/>
      <c r="Z45" s="29"/>
      <c r="AA45" s="29"/>
    </row>
    <row r="46" spans="1:27" hidden="1" x14ac:dyDescent="0.35">
      <c r="A46" s="15" t="s">
        <v>147</v>
      </c>
      <c r="B46" s="22" t="str">
        <f>INDEX('Plant data'!D:D,MATCH($A46,'Plant data'!$A:$A,0))</f>
        <v>Talcahuano</v>
      </c>
      <c r="C46" s="22" t="str">
        <f>INDEX('Plant data'!E:E,MATCH($A46,'Plant data'!$A:$A,0))</f>
        <v>Concepción</v>
      </c>
      <c r="D46" s="22" t="str">
        <f>INDEX('Plant data'!F:F,MATCH($A46,'Plant data'!$A:$A,0))</f>
        <v>Chile</v>
      </c>
      <c r="E46" s="15" t="s">
        <v>10231</v>
      </c>
      <c r="F46" s="15" t="s">
        <v>10201</v>
      </c>
      <c r="G46" s="16" t="s">
        <v>149</v>
      </c>
      <c r="H46" s="15" t="s">
        <v>53</v>
      </c>
      <c r="I46" s="15" t="s">
        <v>30</v>
      </c>
      <c r="J46" s="15" t="s">
        <v>30</v>
      </c>
      <c r="K46" s="15" t="s">
        <v>30</v>
      </c>
      <c r="L46" s="15" t="s">
        <v>30</v>
      </c>
      <c r="M46" s="15" t="s">
        <v>30</v>
      </c>
      <c r="N46" s="20">
        <v>45551</v>
      </c>
      <c r="O46" s="15" t="s">
        <v>30</v>
      </c>
      <c r="P46" s="15">
        <v>669</v>
      </c>
      <c r="Q46" s="15">
        <v>755</v>
      </c>
      <c r="R46" s="15" t="s">
        <v>3862</v>
      </c>
      <c r="S46" s="29" t="str">
        <f t="shared" si="0"/>
        <v/>
      </c>
      <c r="T46" s="29"/>
      <c r="U46" s="29"/>
      <c r="V46" s="29"/>
      <c r="W46" s="29"/>
      <c r="X46" s="29"/>
      <c r="Y46" s="29"/>
      <c r="Z46" s="29"/>
      <c r="AA46" s="29"/>
    </row>
    <row r="47" spans="1:27" hidden="1" x14ac:dyDescent="0.35">
      <c r="A47" s="15" t="s">
        <v>147</v>
      </c>
      <c r="B47" s="22" t="str">
        <f>INDEX('Plant data'!D:D,MATCH($A47,'Plant data'!$A:$A,0))</f>
        <v>Talcahuano</v>
      </c>
      <c r="C47" s="22" t="str">
        <f>INDEX('Plant data'!E:E,MATCH($A47,'Plant data'!$A:$A,0))</f>
        <v>Concepción</v>
      </c>
      <c r="D47" s="22" t="str">
        <f>INDEX('Plant data'!F:F,MATCH($A47,'Plant data'!$A:$A,0))</f>
        <v>Chile</v>
      </c>
      <c r="E47" s="15" t="s">
        <v>10232</v>
      </c>
      <c r="F47" s="15" t="s">
        <v>10194</v>
      </c>
      <c r="G47" s="16" t="s">
        <v>149</v>
      </c>
      <c r="H47" s="15" t="s">
        <v>53</v>
      </c>
      <c r="I47" s="15" t="s">
        <v>30</v>
      </c>
      <c r="J47" s="15" t="s">
        <v>30</v>
      </c>
      <c r="K47" s="15" t="s">
        <v>30</v>
      </c>
      <c r="L47" s="15" t="s">
        <v>30</v>
      </c>
      <c r="M47" s="15" t="s">
        <v>30</v>
      </c>
      <c r="N47" s="20">
        <v>45551</v>
      </c>
      <c r="O47" s="15" t="s">
        <v>30</v>
      </c>
      <c r="P47" s="15">
        <v>781</v>
      </c>
      <c r="Q47" s="15">
        <v>881</v>
      </c>
      <c r="R47" s="15" t="s">
        <v>3862</v>
      </c>
      <c r="S47" s="29" t="str">
        <f t="shared" si="0"/>
        <v/>
      </c>
      <c r="T47" s="29"/>
      <c r="U47" s="29"/>
      <c r="V47" s="29"/>
      <c r="W47" s="29"/>
      <c r="X47" s="29"/>
      <c r="Y47" s="29"/>
      <c r="Z47" s="29"/>
      <c r="AA47" s="29"/>
    </row>
    <row r="48" spans="1:27" hidden="1" x14ac:dyDescent="0.35">
      <c r="A48" s="15" t="s">
        <v>151</v>
      </c>
      <c r="B48" s="22" t="str">
        <f>INDEX('Plant data'!D:D,MATCH($A48,'Plant data'!$A:$A,0))</f>
        <v>Wuhu</v>
      </c>
      <c r="C48" s="22" t="str">
        <f>INDEX('Plant data'!E:E,MATCH($A48,'Plant data'!$A:$A,0))</f>
        <v>Anhui</v>
      </c>
      <c r="D48" s="22" t="str">
        <f>INDEX('Plant data'!F:F,MATCH($A48,'Plant data'!$A:$A,0))</f>
        <v>China</v>
      </c>
      <c r="E48" s="15" t="s">
        <v>10233</v>
      </c>
      <c r="F48" s="15" t="s">
        <v>10179</v>
      </c>
      <c r="G48" s="16" t="s">
        <v>154</v>
      </c>
      <c r="H48" s="15" t="s">
        <v>29</v>
      </c>
      <c r="I48" s="15" t="s">
        <v>30</v>
      </c>
      <c r="J48" s="15" t="s">
        <v>30</v>
      </c>
      <c r="K48" s="15">
        <v>2016</v>
      </c>
      <c r="L48" s="15">
        <v>9</v>
      </c>
      <c r="M48" s="15" t="s">
        <v>30</v>
      </c>
      <c r="N48" s="15" t="s">
        <v>30</v>
      </c>
      <c r="O48" s="15" t="s">
        <v>30</v>
      </c>
      <c r="P48" s="15">
        <v>750</v>
      </c>
      <c r="Q48" s="15">
        <v>120</v>
      </c>
      <c r="R48" s="15" t="s">
        <v>10180</v>
      </c>
      <c r="S48" s="29">
        <f t="shared" si="0"/>
        <v>2056</v>
      </c>
      <c r="T48" s="29"/>
      <c r="U48" s="29"/>
      <c r="V48" s="29"/>
      <c r="W48" s="29"/>
      <c r="X48" s="29"/>
      <c r="Y48" s="29"/>
      <c r="Z48" s="29"/>
      <c r="AA48" s="29"/>
    </row>
    <row r="49" spans="1:27" hidden="1" x14ac:dyDescent="0.35">
      <c r="A49" s="15" t="s">
        <v>151</v>
      </c>
      <c r="B49" s="22" t="str">
        <f>INDEX('Plant data'!D:D,MATCH($A49,'Plant data'!$A:$A,0))</f>
        <v>Wuhu</v>
      </c>
      <c r="C49" s="22" t="str">
        <f>INDEX('Plant data'!E:E,MATCH($A49,'Plant data'!$A:$A,0))</f>
        <v>Anhui</v>
      </c>
      <c r="D49" s="22" t="str">
        <f>INDEX('Plant data'!F:F,MATCH($A49,'Plant data'!$A:$A,0))</f>
        <v>China</v>
      </c>
      <c r="E49" s="15" t="s">
        <v>10234</v>
      </c>
      <c r="F49" s="15" t="s">
        <v>10182</v>
      </c>
      <c r="G49" s="16" t="s">
        <v>154</v>
      </c>
      <c r="H49" s="15" t="s">
        <v>29</v>
      </c>
      <c r="I49" s="15" t="s">
        <v>30</v>
      </c>
      <c r="J49" s="15" t="s">
        <v>30</v>
      </c>
      <c r="K49" s="15">
        <v>2016</v>
      </c>
      <c r="L49" s="15">
        <v>9</v>
      </c>
      <c r="M49" s="15" t="s">
        <v>30</v>
      </c>
      <c r="N49" s="15" t="s">
        <v>30</v>
      </c>
      <c r="O49" s="15" t="s">
        <v>30</v>
      </c>
      <c r="P49" s="15">
        <v>750</v>
      </c>
      <c r="Q49" s="15">
        <v>120</v>
      </c>
      <c r="R49" s="15" t="s">
        <v>10180</v>
      </c>
      <c r="S49" s="29">
        <f t="shared" si="0"/>
        <v>2056</v>
      </c>
      <c r="T49" s="29"/>
      <c r="U49" s="29"/>
      <c r="V49" s="29"/>
      <c r="W49" s="29"/>
      <c r="X49" s="29"/>
      <c r="Y49" s="29"/>
      <c r="Z49" s="29"/>
      <c r="AA49" s="29"/>
    </row>
    <row r="50" spans="1:27" hidden="1" x14ac:dyDescent="0.35">
      <c r="A50" s="15" t="s">
        <v>156</v>
      </c>
      <c r="B50" s="22" t="str">
        <f>INDEX('Plant data'!D:D,MATCH($A50,'Plant data'!$A:$A,0))</f>
        <v>Ma'anshan</v>
      </c>
      <c r="C50" s="22" t="str">
        <f>INDEX('Plant data'!E:E,MATCH($A50,'Plant data'!$A:$A,0))</f>
        <v>Anhui</v>
      </c>
      <c r="D50" s="22" t="str">
        <f>INDEX('Plant data'!F:F,MATCH($A50,'Plant data'!$A:$A,0))</f>
        <v>China</v>
      </c>
      <c r="E50" s="15" t="s">
        <v>10235</v>
      </c>
      <c r="F50" s="15" t="s">
        <v>10179</v>
      </c>
      <c r="G50" s="16" t="s">
        <v>158</v>
      </c>
      <c r="H50" s="15" t="s">
        <v>190</v>
      </c>
      <c r="I50" s="15" t="s">
        <v>30</v>
      </c>
      <c r="J50" s="15" t="s">
        <v>30</v>
      </c>
      <c r="K50" s="15" t="s">
        <v>30</v>
      </c>
      <c r="L50" s="15" t="s">
        <v>30</v>
      </c>
      <c r="M50" s="21">
        <v>44470</v>
      </c>
      <c r="N50" s="21">
        <v>44501</v>
      </c>
      <c r="O50" s="15">
        <v>2023</v>
      </c>
      <c r="P50" s="15">
        <v>930</v>
      </c>
      <c r="Q50" s="15">
        <v>60</v>
      </c>
      <c r="R50" s="15" t="s">
        <v>10180</v>
      </c>
      <c r="S50" s="29" t="str">
        <f t="shared" si="0"/>
        <v/>
      </c>
      <c r="T50" s="29"/>
      <c r="U50" s="29"/>
      <c r="V50" s="29"/>
      <c r="W50" s="29"/>
      <c r="X50" s="29"/>
      <c r="Y50" s="29"/>
      <c r="Z50" s="29"/>
      <c r="AA50" s="29"/>
    </row>
    <row r="51" spans="1:27" hidden="1" x14ac:dyDescent="0.35">
      <c r="A51" s="15" t="s">
        <v>156</v>
      </c>
      <c r="B51" s="22" t="str">
        <f>INDEX('Plant data'!D:D,MATCH($A51,'Plant data'!$A:$A,0))</f>
        <v>Ma'anshan</v>
      </c>
      <c r="C51" s="22" t="str">
        <f>INDEX('Plant data'!E:E,MATCH($A51,'Plant data'!$A:$A,0))</f>
        <v>Anhui</v>
      </c>
      <c r="D51" s="22" t="str">
        <f>INDEX('Plant data'!F:F,MATCH($A51,'Plant data'!$A:$A,0))</f>
        <v>China</v>
      </c>
      <c r="E51" s="15" t="s">
        <v>10236</v>
      </c>
      <c r="F51" s="15" t="s">
        <v>10237</v>
      </c>
      <c r="G51" s="16" t="s">
        <v>158</v>
      </c>
      <c r="H51" s="15" t="s">
        <v>29</v>
      </c>
      <c r="I51" s="15" t="s">
        <v>30</v>
      </c>
      <c r="J51" s="15" t="s">
        <v>30</v>
      </c>
      <c r="K51" s="15" t="s">
        <v>30</v>
      </c>
      <c r="L51" s="15" t="s">
        <v>30</v>
      </c>
      <c r="M51" s="15" t="s">
        <v>30</v>
      </c>
      <c r="N51" s="15" t="s">
        <v>30</v>
      </c>
      <c r="O51" s="15" t="s">
        <v>30</v>
      </c>
      <c r="P51" s="15">
        <v>3000</v>
      </c>
      <c r="Q51" s="15">
        <v>300</v>
      </c>
      <c r="R51" s="15" t="s">
        <v>10180</v>
      </c>
      <c r="S51" s="29" t="str">
        <f t="shared" si="0"/>
        <v/>
      </c>
      <c r="T51" s="29"/>
      <c r="U51" s="29"/>
      <c r="V51" s="29"/>
      <c r="W51" s="29"/>
      <c r="X51" s="29"/>
      <c r="Y51" s="29"/>
      <c r="Z51" s="29"/>
      <c r="AA51" s="29"/>
    </row>
    <row r="52" spans="1:27" hidden="1" x14ac:dyDescent="0.35">
      <c r="A52" s="15" t="s">
        <v>156</v>
      </c>
      <c r="B52" s="22" t="str">
        <f>INDEX('Plant data'!D:D,MATCH($A52,'Plant data'!$A:$A,0))</f>
        <v>Ma'anshan</v>
      </c>
      <c r="C52" s="22" t="str">
        <f>INDEX('Plant data'!E:E,MATCH($A52,'Plant data'!$A:$A,0))</f>
        <v>Anhui</v>
      </c>
      <c r="D52" s="22" t="str">
        <f>INDEX('Plant data'!F:F,MATCH($A52,'Plant data'!$A:$A,0))</f>
        <v>China</v>
      </c>
      <c r="E52" s="15" t="s">
        <v>10238</v>
      </c>
      <c r="F52" s="15" t="s">
        <v>10239</v>
      </c>
      <c r="G52" s="16" t="s">
        <v>158</v>
      </c>
      <c r="H52" s="15" t="s">
        <v>29</v>
      </c>
      <c r="I52" s="21">
        <v>44470</v>
      </c>
      <c r="J52" s="21">
        <v>44866</v>
      </c>
      <c r="K52" s="15">
        <v>2023</v>
      </c>
      <c r="L52" s="15">
        <v>2</v>
      </c>
      <c r="M52" s="15" t="s">
        <v>30</v>
      </c>
      <c r="N52" s="15" t="s">
        <v>30</v>
      </c>
      <c r="O52" s="15" t="s">
        <v>30</v>
      </c>
      <c r="P52" s="15">
        <v>1600</v>
      </c>
      <c r="Q52" s="15">
        <v>150</v>
      </c>
      <c r="R52" s="15" t="s">
        <v>10180</v>
      </c>
      <c r="S52" s="29">
        <f t="shared" si="0"/>
        <v>2063</v>
      </c>
      <c r="T52" s="29"/>
      <c r="U52" s="29"/>
      <c r="V52" s="29"/>
      <c r="W52" s="29"/>
      <c r="X52" s="29"/>
      <c r="Y52" s="29"/>
      <c r="Z52" s="29"/>
      <c r="AA52" s="29"/>
    </row>
    <row r="53" spans="1:27" hidden="1" x14ac:dyDescent="0.35">
      <c r="A53" s="15" t="s">
        <v>156</v>
      </c>
      <c r="B53" s="22" t="str">
        <f>INDEX('Plant data'!D:D,MATCH($A53,'Plant data'!$A:$A,0))</f>
        <v>Ma'anshan</v>
      </c>
      <c r="C53" s="22" t="str">
        <f>INDEX('Plant data'!E:E,MATCH($A53,'Plant data'!$A:$A,0))</f>
        <v>Anhui</v>
      </c>
      <c r="D53" s="22" t="str">
        <f>INDEX('Plant data'!F:F,MATCH($A53,'Plant data'!$A:$A,0))</f>
        <v>China</v>
      </c>
      <c r="E53" s="15" t="s">
        <v>10240</v>
      </c>
      <c r="F53" s="15" t="s">
        <v>10241</v>
      </c>
      <c r="G53" s="16" t="s">
        <v>158</v>
      </c>
      <c r="H53" s="15" t="s">
        <v>224</v>
      </c>
      <c r="I53" s="21">
        <v>44470</v>
      </c>
      <c r="J53" s="18">
        <v>45139</v>
      </c>
      <c r="K53" s="15" t="s">
        <v>30</v>
      </c>
      <c r="L53" s="15" t="s">
        <v>30</v>
      </c>
      <c r="M53" s="15" t="s">
        <v>30</v>
      </c>
      <c r="N53" s="15" t="s">
        <v>30</v>
      </c>
      <c r="O53" s="15" t="s">
        <v>30</v>
      </c>
      <c r="P53" s="15">
        <v>1600</v>
      </c>
      <c r="Q53" s="15">
        <v>150</v>
      </c>
      <c r="R53" s="15" t="s">
        <v>10180</v>
      </c>
      <c r="S53" s="29" t="str">
        <f t="shared" si="0"/>
        <v/>
      </c>
      <c r="T53" s="29"/>
      <c r="U53" s="29"/>
      <c r="V53" s="29"/>
      <c r="W53" s="29"/>
      <c r="X53" s="29"/>
      <c r="Y53" s="29"/>
      <c r="Z53" s="29"/>
      <c r="AA53" s="29"/>
    </row>
    <row r="54" spans="1:27" hidden="1" x14ac:dyDescent="0.35">
      <c r="A54" s="15" t="s">
        <v>156</v>
      </c>
      <c r="B54" s="22" t="str">
        <f>INDEX('Plant data'!D:D,MATCH($A54,'Plant data'!$A:$A,0))</f>
        <v>Ma'anshan</v>
      </c>
      <c r="C54" s="22" t="str">
        <f>INDEX('Plant data'!E:E,MATCH($A54,'Plant data'!$A:$A,0))</f>
        <v>Anhui</v>
      </c>
      <c r="D54" s="22" t="str">
        <f>INDEX('Plant data'!F:F,MATCH($A54,'Plant data'!$A:$A,0))</f>
        <v>China</v>
      </c>
      <c r="E54" s="15" t="s">
        <v>10242</v>
      </c>
      <c r="F54" s="15" t="s">
        <v>10182</v>
      </c>
      <c r="G54" s="16" t="s">
        <v>158</v>
      </c>
      <c r="H54" s="15" t="s">
        <v>190</v>
      </c>
      <c r="I54" s="15" t="s">
        <v>30</v>
      </c>
      <c r="J54" s="15" t="s">
        <v>30</v>
      </c>
      <c r="K54" s="15" t="s">
        <v>30</v>
      </c>
      <c r="L54" s="15" t="s">
        <v>30</v>
      </c>
      <c r="M54" s="21">
        <v>44470</v>
      </c>
      <c r="N54" s="21">
        <v>44501</v>
      </c>
      <c r="O54" s="15">
        <v>2023</v>
      </c>
      <c r="P54" s="15">
        <v>930</v>
      </c>
      <c r="Q54" s="15">
        <v>60</v>
      </c>
      <c r="R54" s="15" t="s">
        <v>10180</v>
      </c>
      <c r="S54" s="29" t="str">
        <f t="shared" si="0"/>
        <v/>
      </c>
      <c r="T54" s="29"/>
      <c r="U54" s="29"/>
      <c r="V54" s="29"/>
      <c r="W54" s="29"/>
      <c r="X54" s="29"/>
      <c r="Y54" s="29"/>
      <c r="Z54" s="29"/>
      <c r="AA54" s="29"/>
    </row>
    <row r="55" spans="1:27" hidden="1" x14ac:dyDescent="0.35">
      <c r="A55" s="15" t="s">
        <v>156</v>
      </c>
      <c r="B55" s="22" t="str">
        <f>INDEX('Plant data'!D:D,MATCH($A55,'Plant data'!$A:$A,0))</f>
        <v>Ma'anshan</v>
      </c>
      <c r="C55" s="22" t="str">
        <f>INDEX('Plant data'!E:E,MATCH($A55,'Plant data'!$A:$A,0))</f>
        <v>Anhui</v>
      </c>
      <c r="D55" s="22" t="str">
        <f>INDEX('Plant data'!F:F,MATCH($A55,'Plant data'!$A:$A,0))</f>
        <v>China</v>
      </c>
      <c r="E55" s="15" t="s">
        <v>10243</v>
      </c>
      <c r="F55" s="15" t="s">
        <v>10184</v>
      </c>
      <c r="G55" s="16" t="s">
        <v>158</v>
      </c>
      <c r="H55" s="15" t="s">
        <v>40</v>
      </c>
      <c r="I55" s="15" t="s">
        <v>30</v>
      </c>
      <c r="J55" s="15" t="s">
        <v>30</v>
      </c>
      <c r="K55" s="15" t="s">
        <v>30</v>
      </c>
      <c r="L55" s="15" t="s">
        <v>30</v>
      </c>
      <c r="M55" s="21">
        <v>44470</v>
      </c>
      <c r="N55" s="15" t="s">
        <v>30</v>
      </c>
      <c r="O55" s="15" t="s">
        <v>30</v>
      </c>
      <c r="P55" s="15">
        <v>930</v>
      </c>
      <c r="Q55" s="15">
        <v>60</v>
      </c>
      <c r="R55" s="15" t="s">
        <v>10180</v>
      </c>
      <c r="S55" s="29" t="str">
        <f t="shared" si="0"/>
        <v/>
      </c>
      <c r="T55" s="29"/>
      <c r="U55" s="29"/>
      <c r="V55" s="29"/>
      <c r="W55" s="29"/>
      <c r="X55" s="29"/>
      <c r="Y55" s="29"/>
      <c r="Z55" s="29"/>
      <c r="AA55" s="29"/>
    </row>
    <row r="56" spans="1:27" hidden="1" x14ac:dyDescent="0.35">
      <c r="A56" s="15" t="s">
        <v>156</v>
      </c>
      <c r="B56" s="22" t="str">
        <f>INDEX('Plant data'!D:D,MATCH($A56,'Plant data'!$A:$A,0))</f>
        <v>Ma'anshan</v>
      </c>
      <c r="C56" s="22" t="str">
        <f>INDEX('Plant data'!E:E,MATCH($A56,'Plant data'!$A:$A,0))</f>
        <v>Anhui</v>
      </c>
      <c r="D56" s="22" t="str">
        <f>INDEX('Plant data'!F:F,MATCH($A56,'Plant data'!$A:$A,0))</f>
        <v>China</v>
      </c>
      <c r="E56" s="15" t="s">
        <v>10244</v>
      </c>
      <c r="F56" s="15" t="s">
        <v>10245</v>
      </c>
      <c r="G56" s="16" t="s">
        <v>158</v>
      </c>
      <c r="H56" s="15" t="s">
        <v>40</v>
      </c>
      <c r="I56" s="15" t="s">
        <v>30</v>
      </c>
      <c r="J56" s="15" t="s">
        <v>30</v>
      </c>
      <c r="K56" s="15" t="s">
        <v>30</v>
      </c>
      <c r="L56" s="15" t="s">
        <v>30</v>
      </c>
      <c r="M56" s="21">
        <v>44470</v>
      </c>
      <c r="N56" s="15" t="s">
        <v>30</v>
      </c>
      <c r="O56" s="15" t="s">
        <v>30</v>
      </c>
      <c r="P56" s="15">
        <v>930</v>
      </c>
      <c r="Q56" s="15">
        <v>60</v>
      </c>
      <c r="R56" s="15" t="s">
        <v>10180</v>
      </c>
      <c r="S56" s="29" t="str">
        <f t="shared" si="0"/>
        <v/>
      </c>
      <c r="T56" s="29"/>
      <c r="U56" s="29"/>
      <c r="V56" s="29"/>
      <c r="W56" s="29"/>
      <c r="X56" s="29"/>
      <c r="Y56" s="29"/>
      <c r="Z56" s="29"/>
      <c r="AA56" s="29"/>
    </row>
    <row r="57" spans="1:27" hidden="1" x14ac:dyDescent="0.35">
      <c r="A57" s="15" t="s">
        <v>156</v>
      </c>
      <c r="B57" s="22" t="str">
        <f>INDEX('Plant data'!D:D,MATCH($A57,'Plant data'!$A:$A,0))</f>
        <v>Ma'anshan</v>
      </c>
      <c r="C57" s="22" t="str">
        <f>INDEX('Plant data'!E:E,MATCH($A57,'Plant data'!$A:$A,0))</f>
        <v>Anhui</v>
      </c>
      <c r="D57" s="22" t="str">
        <f>INDEX('Plant data'!F:F,MATCH($A57,'Plant data'!$A:$A,0))</f>
        <v>China</v>
      </c>
      <c r="E57" s="15" t="s">
        <v>10246</v>
      </c>
      <c r="F57" s="15" t="s">
        <v>10247</v>
      </c>
      <c r="G57" s="16" t="s">
        <v>158</v>
      </c>
      <c r="H57" s="15" t="s">
        <v>29</v>
      </c>
      <c r="I57" s="15" t="s">
        <v>30</v>
      </c>
      <c r="J57" s="15" t="s">
        <v>30</v>
      </c>
      <c r="K57" s="15" t="s">
        <v>30</v>
      </c>
      <c r="L57" s="15" t="s">
        <v>30</v>
      </c>
      <c r="M57" s="15" t="s">
        <v>30</v>
      </c>
      <c r="N57" s="15" t="s">
        <v>30</v>
      </c>
      <c r="O57" s="15" t="s">
        <v>30</v>
      </c>
      <c r="P57" s="15">
        <v>1350</v>
      </c>
      <c r="Q57" s="15">
        <v>120</v>
      </c>
      <c r="R57" s="15" t="s">
        <v>10180</v>
      </c>
      <c r="S57" s="29" t="str">
        <f t="shared" si="0"/>
        <v/>
      </c>
      <c r="T57" s="29"/>
      <c r="U57" s="29"/>
      <c r="V57" s="29"/>
      <c r="W57" s="29"/>
      <c r="X57" s="29"/>
      <c r="Y57" s="29"/>
      <c r="Z57" s="29"/>
      <c r="AA57" s="29"/>
    </row>
    <row r="58" spans="1:27" hidden="1" x14ac:dyDescent="0.35">
      <c r="A58" s="15" t="s">
        <v>156</v>
      </c>
      <c r="B58" s="22" t="str">
        <f>INDEX('Plant data'!D:D,MATCH($A58,'Plant data'!$A:$A,0))</f>
        <v>Ma'anshan</v>
      </c>
      <c r="C58" s="22" t="str">
        <f>INDEX('Plant data'!E:E,MATCH($A58,'Plant data'!$A:$A,0))</f>
        <v>Anhui</v>
      </c>
      <c r="D58" s="22" t="str">
        <f>INDEX('Plant data'!F:F,MATCH($A58,'Plant data'!$A:$A,0))</f>
        <v>China</v>
      </c>
      <c r="E58" s="15" t="s">
        <v>10248</v>
      </c>
      <c r="F58" s="15" t="s">
        <v>10249</v>
      </c>
      <c r="G58" s="16" t="s">
        <v>158</v>
      </c>
      <c r="H58" s="15" t="s">
        <v>29</v>
      </c>
      <c r="I58" s="15" t="s">
        <v>30</v>
      </c>
      <c r="J58" s="15" t="s">
        <v>30</v>
      </c>
      <c r="K58" s="15" t="s">
        <v>30</v>
      </c>
      <c r="L58" s="15" t="s">
        <v>30</v>
      </c>
      <c r="M58" s="15" t="s">
        <v>30</v>
      </c>
      <c r="N58" s="15" t="s">
        <v>30</v>
      </c>
      <c r="O58" s="15" t="s">
        <v>30</v>
      </c>
      <c r="P58" s="15">
        <v>1350</v>
      </c>
      <c r="Q58" s="15">
        <v>120</v>
      </c>
      <c r="R58" s="15" t="s">
        <v>10180</v>
      </c>
      <c r="S58" s="29" t="str">
        <f t="shared" si="0"/>
        <v/>
      </c>
      <c r="T58" s="29"/>
      <c r="U58" s="29"/>
      <c r="V58" s="29"/>
      <c r="W58" s="29"/>
      <c r="X58" s="29"/>
      <c r="Y58" s="29"/>
      <c r="Z58" s="29"/>
      <c r="AA58" s="29"/>
    </row>
    <row r="59" spans="1:27" hidden="1" x14ac:dyDescent="0.35">
      <c r="A59" s="15" t="s">
        <v>156</v>
      </c>
      <c r="B59" s="22" t="str">
        <f>INDEX('Plant data'!D:D,MATCH($A59,'Plant data'!$A:$A,0))</f>
        <v>Ma'anshan</v>
      </c>
      <c r="C59" s="22" t="str">
        <f>INDEX('Plant data'!E:E,MATCH($A59,'Plant data'!$A:$A,0))</f>
        <v>Anhui</v>
      </c>
      <c r="D59" s="22" t="str">
        <f>INDEX('Plant data'!F:F,MATCH($A59,'Plant data'!$A:$A,0))</f>
        <v>China</v>
      </c>
      <c r="E59" s="15" t="s">
        <v>10250</v>
      </c>
      <c r="F59" s="15" t="s">
        <v>10251</v>
      </c>
      <c r="G59" s="16" t="s">
        <v>158</v>
      </c>
      <c r="H59" s="15" t="s">
        <v>29</v>
      </c>
      <c r="I59" s="15" t="s">
        <v>30</v>
      </c>
      <c r="J59" s="15" t="s">
        <v>30</v>
      </c>
      <c r="K59" s="15" t="s">
        <v>30</v>
      </c>
      <c r="L59" s="15" t="s">
        <v>30</v>
      </c>
      <c r="M59" s="15" t="s">
        <v>30</v>
      </c>
      <c r="N59" s="15" t="s">
        <v>30</v>
      </c>
      <c r="O59" s="15" t="s">
        <v>30</v>
      </c>
      <c r="P59" s="15">
        <v>1350</v>
      </c>
      <c r="Q59" s="15">
        <v>120</v>
      </c>
      <c r="R59" s="15" t="s">
        <v>10180</v>
      </c>
      <c r="S59" s="29" t="str">
        <f t="shared" si="0"/>
        <v/>
      </c>
      <c r="T59" s="29"/>
      <c r="U59" s="29"/>
      <c r="V59" s="29"/>
      <c r="W59" s="29"/>
      <c r="X59" s="29"/>
      <c r="Y59" s="29"/>
      <c r="Z59" s="29"/>
      <c r="AA59" s="29"/>
    </row>
    <row r="60" spans="1:27" hidden="1" x14ac:dyDescent="0.35">
      <c r="A60" s="15" t="s">
        <v>156</v>
      </c>
      <c r="B60" s="22" t="str">
        <f>INDEX('Plant data'!D:D,MATCH($A60,'Plant data'!$A:$A,0))</f>
        <v>Ma'anshan</v>
      </c>
      <c r="C60" s="22" t="str">
        <f>INDEX('Plant data'!E:E,MATCH($A60,'Plant data'!$A:$A,0))</f>
        <v>Anhui</v>
      </c>
      <c r="D60" s="22" t="str">
        <f>INDEX('Plant data'!F:F,MATCH($A60,'Plant data'!$A:$A,0))</f>
        <v>China</v>
      </c>
      <c r="E60" s="15" t="s">
        <v>10252</v>
      </c>
      <c r="F60" s="15" t="s">
        <v>10253</v>
      </c>
      <c r="G60" s="16" t="s">
        <v>158</v>
      </c>
      <c r="H60" s="15" t="s">
        <v>29</v>
      </c>
      <c r="I60" s="15" t="s">
        <v>30</v>
      </c>
      <c r="J60" s="15" t="s">
        <v>30</v>
      </c>
      <c r="K60" s="15" t="s">
        <v>30</v>
      </c>
      <c r="L60" s="15" t="s">
        <v>30</v>
      </c>
      <c r="M60" s="15" t="s">
        <v>30</v>
      </c>
      <c r="N60" s="15" t="s">
        <v>30</v>
      </c>
      <c r="O60" s="15" t="s">
        <v>30</v>
      </c>
      <c r="P60" s="15">
        <v>3000</v>
      </c>
      <c r="Q60" s="15">
        <v>300</v>
      </c>
      <c r="R60" s="15" t="s">
        <v>10180</v>
      </c>
      <c r="S60" s="29" t="str">
        <f t="shared" si="0"/>
        <v/>
      </c>
      <c r="T60" s="29"/>
      <c r="U60" s="29"/>
      <c r="V60" s="29"/>
      <c r="W60" s="29"/>
      <c r="X60" s="29"/>
      <c r="Y60" s="29"/>
      <c r="Z60" s="29"/>
      <c r="AA60" s="29"/>
    </row>
    <row r="61" spans="1:27" hidden="1" x14ac:dyDescent="0.35">
      <c r="A61" s="15" t="s">
        <v>156</v>
      </c>
      <c r="B61" s="22" t="str">
        <f>INDEX('Plant data'!D:D,MATCH($A61,'Plant data'!$A:$A,0))</f>
        <v>Ma'anshan</v>
      </c>
      <c r="C61" s="22" t="str">
        <f>INDEX('Plant data'!E:E,MATCH($A61,'Plant data'!$A:$A,0))</f>
        <v>Anhui</v>
      </c>
      <c r="D61" s="22" t="str">
        <f>INDEX('Plant data'!F:F,MATCH($A61,'Plant data'!$A:$A,0))</f>
        <v>China</v>
      </c>
      <c r="E61" s="15" t="s">
        <v>10254</v>
      </c>
      <c r="F61" s="15" t="s">
        <v>10255</v>
      </c>
      <c r="G61" s="16" t="s">
        <v>158</v>
      </c>
      <c r="H61" s="15" t="s">
        <v>29</v>
      </c>
      <c r="I61" s="15" t="s">
        <v>30</v>
      </c>
      <c r="J61" s="15" t="s">
        <v>30</v>
      </c>
      <c r="K61" s="15" t="s">
        <v>30</v>
      </c>
      <c r="L61" s="15" t="s">
        <v>30</v>
      </c>
      <c r="M61" s="15" t="s">
        <v>30</v>
      </c>
      <c r="N61" s="15" t="s">
        <v>30</v>
      </c>
      <c r="O61" s="15" t="s">
        <v>30</v>
      </c>
      <c r="P61" s="15">
        <v>3000</v>
      </c>
      <c r="Q61" s="15">
        <v>300</v>
      </c>
      <c r="R61" s="15" t="s">
        <v>10180</v>
      </c>
      <c r="S61" s="29" t="str">
        <f t="shared" si="0"/>
        <v/>
      </c>
      <c r="T61" s="29"/>
      <c r="U61" s="29"/>
      <c r="V61" s="29"/>
      <c r="W61" s="29"/>
      <c r="X61" s="29"/>
      <c r="Y61" s="29"/>
      <c r="Z61" s="29"/>
      <c r="AA61" s="29"/>
    </row>
    <row r="62" spans="1:27" hidden="1" x14ac:dyDescent="0.35">
      <c r="A62" s="15" t="s">
        <v>164</v>
      </c>
      <c r="B62" s="22" t="str">
        <f>INDEX('Plant data'!D:D,MATCH($A62,'Plant data'!$A:$A,0))</f>
        <v>unknown</v>
      </c>
      <c r="C62" s="22" t="str">
        <f>INDEX('Plant data'!E:E,MATCH($A62,'Plant data'!$A:$A,0))</f>
        <v>Anhui</v>
      </c>
      <c r="D62" s="22" t="str">
        <f>INDEX('Plant data'!F:F,MATCH($A62,'Plant data'!$A:$A,0))</f>
        <v>China</v>
      </c>
      <c r="E62" s="15" t="s">
        <v>10256</v>
      </c>
      <c r="F62" s="15" t="s">
        <v>10179</v>
      </c>
      <c r="G62" s="16" t="s">
        <v>166</v>
      </c>
      <c r="H62" s="15" t="s">
        <v>29</v>
      </c>
      <c r="I62" s="15" t="s">
        <v>30</v>
      </c>
      <c r="J62" s="15" t="s">
        <v>30</v>
      </c>
      <c r="K62" s="15" t="s">
        <v>30</v>
      </c>
      <c r="L62" s="15" t="s">
        <v>30</v>
      </c>
      <c r="M62" s="15" t="s">
        <v>30</v>
      </c>
      <c r="N62" s="15" t="s">
        <v>30</v>
      </c>
      <c r="O62" s="15" t="s">
        <v>30</v>
      </c>
      <c r="P62" s="15">
        <v>1350</v>
      </c>
      <c r="Q62" s="15">
        <v>120</v>
      </c>
      <c r="R62" s="15" t="s">
        <v>10180</v>
      </c>
      <c r="S62" s="29" t="str">
        <f t="shared" si="0"/>
        <v/>
      </c>
      <c r="T62" s="29"/>
      <c r="U62" s="29"/>
      <c r="V62" s="29"/>
      <c r="W62" s="29"/>
      <c r="X62" s="29"/>
      <c r="Y62" s="29"/>
      <c r="Z62" s="29"/>
      <c r="AA62" s="29"/>
    </row>
    <row r="63" spans="1:27" hidden="1" x14ac:dyDescent="0.35">
      <c r="A63" s="15" t="s">
        <v>164</v>
      </c>
      <c r="B63" s="22" t="str">
        <f>INDEX('Plant data'!D:D,MATCH($A63,'Plant data'!$A:$A,0))</f>
        <v>unknown</v>
      </c>
      <c r="C63" s="22" t="str">
        <f>INDEX('Plant data'!E:E,MATCH($A63,'Plant data'!$A:$A,0))</f>
        <v>Anhui</v>
      </c>
      <c r="D63" s="22" t="str">
        <f>INDEX('Plant data'!F:F,MATCH($A63,'Plant data'!$A:$A,0))</f>
        <v>China</v>
      </c>
      <c r="E63" s="15" t="s">
        <v>10257</v>
      </c>
      <c r="F63" s="15" t="s">
        <v>10182</v>
      </c>
      <c r="G63" s="16" t="s">
        <v>166</v>
      </c>
      <c r="H63" s="15" t="s">
        <v>29</v>
      </c>
      <c r="I63" s="15" t="s">
        <v>30</v>
      </c>
      <c r="J63" s="15" t="s">
        <v>30</v>
      </c>
      <c r="K63" s="15" t="s">
        <v>30</v>
      </c>
      <c r="L63" s="15" t="s">
        <v>30</v>
      </c>
      <c r="M63" s="15" t="s">
        <v>30</v>
      </c>
      <c r="N63" s="15" t="s">
        <v>30</v>
      </c>
      <c r="O63" s="15" t="s">
        <v>30</v>
      </c>
      <c r="P63" s="15">
        <v>1350</v>
      </c>
      <c r="Q63" s="15">
        <v>120</v>
      </c>
      <c r="R63" s="15" t="s">
        <v>10180</v>
      </c>
      <c r="S63" s="29" t="str">
        <f t="shared" si="0"/>
        <v/>
      </c>
      <c r="T63" s="29"/>
      <c r="U63" s="29"/>
      <c r="V63" s="29"/>
      <c r="W63" s="29"/>
      <c r="X63" s="29"/>
      <c r="Y63" s="29"/>
      <c r="Z63" s="29"/>
      <c r="AA63" s="29"/>
    </row>
    <row r="64" spans="1:27" hidden="1" x14ac:dyDescent="0.35">
      <c r="A64" s="15" t="s">
        <v>169</v>
      </c>
      <c r="B64" s="22" t="str">
        <f>INDEX('Plant data'!D:D,MATCH($A64,'Plant data'!$A:$A,0))</f>
        <v>Chizhou</v>
      </c>
      <c r="C64" s="22" t="str">
        <f>INDEX('Plant data'!E:E,MATCH($A64,'Plant data'!$A:$A,0))</f>
        <v>Anhui</v>
      </c>
      <c r="D64" s="22" t="str">
        <f>INDEX('Plant data'!F:F,MATCH($A64,'Plant data'!$A:$A,0))</f>
        <v>China</v>
      </c>
      <c r="E64" s="15" t="s">
        <v>10258</v>
      </c>
      <c r="F64" s="15" t="s">
        <v>10201</v>
      </c>
      <c r="G64" s="16" t="s">
        <v>171</v>
      </c>
      <c r="H64" s="15" t="s">
        <v>29</v>
      </c>
      <c r="I64" s="15" t="s">
        <v>30</v>
      </c>
      <c r="J64" s="15">
        <v>2011</v>
      </c>
      <c r="K64" s="15" t="s">
        <v>30</v>
      </c>
      <c r="L64" s="15" t="s">
        <v>30</v>
      </c>
      <c r="M64" s="15" t="s">
        <v>30</v>
      </c>
      <c r="N64" s="15" t="s">
        <v>30</v>
      </c>
      <c r="O64" s="15" t="s">
        <v>30</v>
      </c>
      <c r="P64" s="15">
        <v>1350</v>
      </c>
      <c r="Q64" s="15">
        <v>120</v>
      </c>
      <c r="R64" s="15" t="s">
        <v>10180</v>
      </c>
      <c r="S64" s="29" t="str">
        <f t="shared" si="0"/>
        <v/>
      </c>
      <c r="T64" s="29"/>
      <c r="U64" s="29"/>
      <c r="V64" s="29"/>
      <c r="W64" s="29"/>
      <c r="X64" s="29"/>
      <c r="Y64" s="29"/>
      <c r="Z64" s="29"/>
      <c r="AA64" s="29"/>
    </row>
    <row r="65" spans="1:27" hidden="1" x14ac:dyDescent="0.35">
      <c r="A65" s="15" t="s">
        <v>169</v>
      </c>
      <c r="B65" s="22" t="str">
        <f>INDEX('Plant data'!D:D,MATCH($A65,'Plant data'!$A:$A,0))</f>
        <v>Chizhou</v>
      </c>
      <c r="C65" s="22" t="str">
        <f>INDEX('Plant data'!E:E,MATCH($A65,'Plant data'!$A:$A,0))</f>
        <v>Anhui</v>
      </c>
      <c r="D65" s="22" t="str">
        <f>INDEX('Plant data'!F:F,MATCH($A65,'Plant data'!$A:$A,0))</f>
        <v>China</v>
      </c>
      <c r="E65" s="15" t="s">
        <v>10259</v>
      </c>
      <c r="F65" s="15" t="s">
        <v>10194</v>
      </c>
      <c r="G65" s="16" t="s">
        <v>171</v>
      </c>
      <c r="H65" s="15" t="s">
        <v>29</v>
      </c>
      <c r="I65" s="15" t="s">
        <v>30</v>
      </c>
      <c r="J65" s="15" t="s">
        <v>30</v>
      </c>
      <c r="K65" s="15" t="s">
        <v>30</v>
      </c>
      <c r="L65" s="15" t="s">
        <v>30</v>
      </c>
      <c r="M65" s="15" t="s">
        <v>30</v>
      </c>
      <c r="N65" s="15" t="s">
        <v>30</v>
      </c>
      <c r="O65" s="15" t="s">
        <v>30</v>
      </c>
      <c r="P65" s="15">
        <v>1350</v>
      </c>
      <c r="Q65" s="15">
        <v>120</v>
      </c>
      <c r="R65" s="15" t="s">
        <v>10180</v>
      </c>
      <c r="S65" s="29" t="str">
        <f t="shared" si="0"/>
        <v/>
      </c>
      <c r="T65" s="29"/>
      <c r="U65" s="29"/>
      <c r="V65" s="29"/>
      <c r="W65" s="29"/>
      <c r="X65" s="29"/>
      <c r="Y65" s="29"/>
      <c r="Z65" s="29"/>
      <c r="AA65" s="29"/>
    </row>
    <row r="66" spans="1:27" hidden="1" x14ac:dyDescent="0.35">
      <c r="A66" s="15" t="s">
        <v>173</v>
      </c>
      <c r="B66" s="22" t="str">
        <f>INDEX('Plant data'!D:D,MATCH($A66,'Plant data'!$A:$A,0))</f>
        <v>Tongling</v>
      </c>
      <c r="C66" s="22" t="str">
        <f>INDEX('Plant data'!E:E,MATCH($A66,'Plant data'!$A:$A,0))</f>
        <v>Anhui</v>
      </c>
      <c r="D66" s="22" t="str">
        <f>INDEX('Plant data'!F:F,MATCH($A66,'Plant data'!$A:$A,0))</f>
        <v>China</v>
      </c>
      <c r="E66" s="15" t="s">
        <v>10260</v>
      </c>
      <c r="F66" s="15" t="s">
        <v>10179</v>
      </c>
      <c r="G66" s="16" t="s">
        <v>175</v>
      </c>
      <c r="H66" s="15" t="s">
        <v>29</v>
      </c>
      <c r="I66" s="15" t="s">
        <v>30</v>
      </c>
      <c r="J66" s="18">
        <v>40725</v>
      </c>
      <c r="K66" s="15">
        <v>2012</v>
      </c>
      <c r="L66" s="15">
        <v>13</v>
      </c>
      <c r="M66" s="15" t="s">
        <v>30</v>
      </c>
      <c r="N66" s="15" t="s">
        <v>30</v>
      </c>
      <c r="O66" s="15" t="s">
        <v>30</v>
      </c>
      <c r="P66" s="15">
        <v>1350</v>
      </c>
      <c r="Q66" s="15">
        <v>120</v>
      </c>
      <c r="R66" s="15" t="s">
        <v>10180</v>
      </c>
      <c r="S66" s="29">
        <f t="shared" si="0"/>
        <v>2052</v>
      </c>
      <c r="T66" s="29"/>
      <c r="U66" s="29"/>
      <c r="V66" s="29"/>
      <c r="W66" s="29"/>
      <c r="X66" s="29"/>
      <c r="Y66" s="29"/>
      <c r="Z66" s="29"/>
      <c r="AA66" s="29"/>
    </row>
    <row r="67" spans="1:27" hidden="1" x14ac:dyDescent="0.35">
      <c r="A67" s="15" t="s">
        <v>176</v>
      </c>
      <c r="B67" s="22" t="str">
        <f>INDEX('Plant data'!D:D,MATCH($A67,'Plant data'!$A:$A,0))</f>
        <v>Wuhu</v>
      </c>
      <c r="C67" s="22" t="str">
        <f>INDEX('Plant data'!E:E,MATCH($A67,'Plant data'!$A:$A,0))</f>
        <v>Anhui</v>
      </c>
      <c r="D67" s="22" t="str">
        <f>INDEX('Plant data'!F:F,MATCH($A67,'Plant data'!$A:$A,0))</f>
        <v>China</v>
      </c>
      <c r="E67" s="15" t="s">
        <v>10261</v>
      </c>
      <c r="F67" s="15" t="s">
        <v>10179</v>
      </c>
      <c r="G67" s="16" t="s">
        <v>178</v>
      </c>
      <c r="H67" s="15" t="s">
        <v>29</v>
      </c>
      <c r="I67" s="15" t="s">
        <v>30</v>
      </c>
      <c r="J67" s="15" t="s">
        <v>30</v>
      </c>
      <c r="K67" s="15">
        <v>2010</v>
      </c>
      <c r="L67" s="15">
        <v>15</v>
      </c>
      <c r="M67" s="15" t="s">
        <v>30</v>
      </c>
      <c r="N67" s="15" t="s">
        <v>30</v>
      </c>
      <c r="O67" s="15" t="s">
        <v>30</v>
      </c>
      <c r="P67" s="15">
        <v>1000</v>
      </c>
      <c r="Q67" s="15">
        <v>80</v>
      </c>
      <c r="R67" s="15" t="s">
        <v>10180</v>
      </c>
      <c r="S67" s="29">
        <f t="shared" ref="S67:S130" si="1">IFERROR(K67+40,"")</f>
        <v>2050</v>
      </c>
      <c r="T67" s="29"/>
      <c r="U67" s="29"/>
      <c r="V67" s="29"/>
      <c r="W67" s="29"/>
      <c r="X67" s="29"/>
      <c r="Y67" s="29"/>
      <c r="Z67" s="29"/>
      <c r="AA67" s="29"/>
    </row>
    <row r="68" spans="1:27" hidden="1" x14ac:dyDescent="0.35">
      <c r="A68" s="15" t="s">
        <v>176</v>
      </c>
      <c r="B68" s="22" t="str">
        <f>INDEX('Plant data'!D:D,MATCH($A68,'Plant data'!$A:$A,0))</f>
        <v>Wuhu</v>
      </c>
      <c r="C68" s="22" t="str">
        <f>INDEX('Plant data'!E:E,MATCH($A68,'Plant data'!$A:$A,0))</f>
        <v>Anhui</v>
      </c>
      <c r="D68" s="22" t="str">
        <f>INDEX('Plant data'!F:F,MATCH($A68,'Plant data'!$A:$A,0))</f>
        <v>China</v>
      </c>
      <c r="E68" s="15" t="s">
        <v>10262</v>
      </c>
      <c r="F68" s="15" t="s">
        <v>10182</v>
      </c>
      <c r="G68" s="16" t="s">
        <v>178</v>
      </c>
      <c r="H68" s="15" t="s">
        <v>29</v>
      </c>
      <c r="I68" s="15" t="s">
        <v>30</v>
      </c>
      <c r="J68" s="15">
        <v>2010</v>
      </c>
      <c r="K68" s="15">
        <v>2012</v>
      </c>
      <c r="L68" s="15">
        <v>13</v>
      </c>
      <c r="M68" s="15" t="s">
        <v>30</v>
      </c>
      <c r="N68" s="15" t="s">
        <v>30</v>
      </c>
      <c r="O68" s="15" t="s">
        <v>30</v>
      </c>
      <c r="P68" s="15">
        <v>1000</v>
      </c>
      <c r="Q68" s="15">
        <v>120</v>
      </c>
      <c r="R68" s="15" t="s">
        <v>10180</v>
      </c>
      <c r="S68" s="29">
        <f t="shared" si="1"/>
        <v>2052</v>
      </c>
      <c r="T68" s="29"/>
      <c r="U68" s="29"/>
      <c r="V68" s="29"/>
      <c r="W68" s="29"/>
      <c r="X68" s="29"/>
      <c r="Y68" s="29"/>
      <c r="Z68" s="29"/>
      <c r="AA68" s="29"/>
    </row>
    <row r="69" spans="1:27" hidden="1" x14ac:dyDescent="0.35">
      <c r="A69" s="15" t="s">
        <v>181</v>
      </c>
      <c r="B69" s="22" t="str">
        <f>INDEX('Plant data'!D:D,MATCH($A69,'Plant data'!$A:$A,0))</f>
        <v>Changshou</v>
      </c>
      <c r="C69" s="22" t="str">
        <f>INDEX('Plant data'!E:E,MATCH($A69,'Plant data'!$A:$A,0))</f>
        <v>Chongqing</v>
      </c>
      <c r="D69" s="22" t="str">
        <f>INDEX('Plant data'!F:F,MATCH($A69,'Plant data'!$A:$A,0))</f>
        <v>China</v>
      </c>
      <c r="E69" s="15" t="s">
        <v>10263</v>
      </c>
      <c r="F69" s="15" t="s">
        <v>10179</v>
      </c>
      <c r="G69" s="16" t="s">
        <v>183</v>
      </c>
      <c r="H69" s="15" t="s">
        <v>29</v>
      </c>
      <c r="I69" s="15" t="s">
        <v>30</v>
      </c>
      <c r="J69" s="15" t="s">
        <v>30</v>
      </c>
      <c r="K69" s="15" t="s">
        <v>30</v>
      </c>
      <c r="L69" s="15" t="s">
        <v>30</v>
      </c>
      <c r="M69" s="15" t="s">
        <v>30</v>
      </c>
      <c r="N69" s="15" t="s">
        <v>30</v>
      </c>
      <c r="O69" s="15" t="s">
        <v>30</v>
      </c>
      <c r="P69" s="15">
        <v>772</v>
      </c>
      <c r="Q69" s="15">
        <v>80</v>
      </c>
      <c r="R69" s="15" t="s">
        <v>10180</v>
      </c>
      <c r="S69" s="29" t="str">
        <f t="shared" si="1"/>
        <v/>
      </c>
      <c r="T69" s="29"/>
      <c r="U69" s="29"/>
      <c r="V69" s="29"/>
      <c r="W69" s="29"/>
      <c r="X69" s="29"/>
      <c r="Y69" s="29"/>
      <c r="Z69" s="29"/>
      <c r="AA69" s="29"/>
    </row>
    <row r="70" spans="1:27" hidden="1" x14ac:dyDescent="0.35">
      <c r="A70" s="15" t="s">
        <v>181</v>
      </c>
      <c r="B70" s="22" t="str">
        <f>INDEX('Plant data'!D:D,MATCH($A70,'Plant data'!$A:$A,0))</f>
        <v>Changshou</v>
      </c>
      <c r="C70" s="22" t="str">
        <f>INDEX('Plant data'!E:E,MATCH($A70,'Plant data'!$A:$A,0))</f>
        <v>Chongqing</v>
      </c>
      <c r="D70" s="22" t="str">
        <f>INDEX('Plant data'!F:F,MATCH($A70,'Plant data'!$A:$A,0))</f>
        <v>China</v>
      </c>
      <c r="E70" s="15" t="s">
        <v>10264</v>
      </c>
      <c r="F70" s="15" t="s">
        <v>10182</v>
      </c>
      <c r="G70" s="16" t="s">
        <v>183</v>
      </c>
      <c r="H70" s="15" t="s">
        <v>29</v>
      </c>
      <c r="I70" s="15" t="s">
        <v>30</v>
      </c>
      <c r="J70" s="15" t="s">
        <v>30</v>
      </c>
      <c r="K70" s="15" t="s">
        <v>30</v>
      </c>
      <c r="L70" s="15" t="s">
        <v>30</v>
      </c>
      <c r="M70" s="15" t="s">
        <v>30</v>
      </c>
      <c r="N70" s="15" t="s">
        <v>30</v>
      </c>
      <c r="O70" s="15" t="s">
        <v>30</v>
      </c>
      <c r="P70" s="15">
        <v>772</v>
      </c>
      <c r="Q70" s="15">
        <v>80</v>
      </c>
      <c r="R70" s="15" t="s">
        <v>10180</v>
      </c>
      <c r="S70" s="29" t="str">
        <f t="shared" si="1"/>
        <v/>
      </c>
      <c r="T70" s="29"/>
      <c r="U70" s="29"/>
      <c r="V70" s="29"/>
      <c r="W70" s="29"/>
      <c r="X70" s="29"/>
      <c r="Y70" s="29"/>
      <c r="Z70" s="29"/>
      <c r="AA70" s="29"/>
    </row>
    <row r="71" spans="1:27" hidden="1" x14ac:dyDescent="0.35">
      <c r="A71" s="15" t="s">
        <v>181</v>
      </c>
      <c r="B71" s="22" t="str">
        <f>INDEX('Plant data'!D:D,MATCH($A71,'Plant data'!$A:$A,0))</f>
        <v>Changshou</v>
      </c>
      <c r="C71" s="22" t="str">
        <f>INDEX('Plant data'!E:E,MATCH($A71,'Plant data'!$A:$A,0))</f>
        <v>Chongqing</v>
      </c>
      <c r="D71" s="22" t="str">
        <f>INDEX('Plant data'!F:F,MATCH($A71,'Plant data'!$A:$A,0))</f>
        <v>China</v>
      </c>
      <c r="E71" s="15" t="s">
        <v>10265</v>
      </c>
      <c r="F71" s="15" t="s">
        <v>10184</v>
      </c>
      <c r="G71" s="16" t="s">
        <v>183</v>
      </c>
      <c r="H71" s="15" t="s">
        <v>29</v>
      </c>
      <c r="I71" s="15" t="s">
        <v>30</v>
      </c>
      <c r="J71" s="15" t="s">
        <v>30</v>
      </c>
      <c r="K71" s="15" t="s">
        <v>30</v>
      </c>
      <c r="L71" s="15" t="s">
        <v>30</v>
      </c>
      <c r="M71" s="15" t="s">
        <v>30</v>
      </c>
      <c r="N71" s="15" t="s">
        <v>30</v>
      </c>
      <c r="O71" s="15" t="s">
        <v>30</v>
      </c>
      <c r="P71" s="15">
        <v>772</v>
      </c>
      <c r="Q71" s="15">
        <v>80</v>
      </c>
      <c r="R71" s="15" t="s">
        <v>10180</v>
      </c>
      <c r="S71" s="29" t="str">
        <f t="shared" si="1"/>
        <v/>
      </c>
      <c r="T71" s="29"/>
      <c r="U71" s="29"/>
      <c r="V71" s="29"/>
      <c r="W71" s="29"/>
      <c r="X71" s="29"/>
      <c r="Y71" s="29"/>
      <c r="Z71" s="29"/>
      <c r="AA71" s="29"/>
    </row>
    <row r="72" spans="1:27" hidden="1" x14ac:dyDescent="0.35">
      <c r="A72" s="15" t="s">
        <v>181</v>
      </c>
      <c r="B72" s="22" t="str">
        <f>INDEX('Plant data'!D:D,MATCH($A72,'Plant data'!$A:$A,0))</f>
        <v>Changshou</v>
      </c>
      <c r="C72" s="22" t="str">
        <f>INDEX('Plant data'!E:E,MATCH($A72,'Plant data'!$A:$A,0))</f>
        <v>Chongqing</v>
      </c>
      <c r="D72" s="22" t="str">
        <f>INDEX('Plant data'!F:F,MATCH($A72,'Plant data'!$A:$A,0))</f>
        <v>China</v>
      </c>
      <c r="E72" s="15" t="s">
        <v>10266</v>
      </c>
      <c r="F72" s="15" t="s">
        <v>10245</v>
      </c>
      <c r="G72" s="16" t="s">
        <v>183</v>
      </c>
      <c r="H72" s="15" t="s">
        <v>29</v>
      </c>
      <c r="I72" s="15" t="s">
        <v>30</v>
      </c>
      <c r="J72" s="15" t="s">
        <v>30</v>
      </c>
      <c r="K72" s="15" t="s">
        <v>30</v>
      </c>
      <c r="L72" s="15" t="s">
        <v>30</v>
      </c>
      <c r="M72" s="15" t="s">
        <v>30</v>
      </c>
      <c r="N72" s="15" t="s">
        <v>30</v>
      </c>
      <c r="O72" s="15" t="s">
        <v>30</v>
      </c>
      <c r="P72" s="15">
        <v>2028</v>
      </c>
      <c r="Q72" s="15">
        <v>210</v>
      </c>
      <c r="R72" s="15" t="s">
        <v>10180</v>
      </c>
      <c r="S72" s="29" t="str">
        <f t="shared" si="1"/>
        <v/>
      </c>
      <c r="T72" s="29"/>
      <c r="U72" s="29"/>
      <c r="V72" s="29"/>
      <c r="W72" s="29"/>
      <c r="X72" s="29"/>
      <c r="Y72" s="29"/>
      <c r="Z72" s="29"/>
      <c r="AA72" s="29"/>
    </row>
    <row r="73" spans="1:27" hidden="1" x14ac:dyDescent="0.35">
      <c r="A73" s="15" t="s">
        <v>181</v>
      </c>
      <c r="B73" s="22" t="str">
        <f>INDEX('Plant data'!D:D,MATCH($A73,'Plant data'!$A:$A,0))</f>
        <v>Changshou</v>
      </c>
      <c r="C73" s="22" t="str">
        <f>INDEX('Plant data'!E:E,MATCH($A73,'Plant data'!$A:$A,0))</f>
        <v>Chongqing</v>
      </c>
      <c r="D73" s="22" t="str">
        <f>INDEX('Plant data'!F:F,MATCH($A73,'Plant data'!$A:$A,0))</f>
        <v>China</v>
      </c>
      <c r="E73" s="15" t="s">
        <v>10267</v>
      </c>
      <c r="F73" s="15" t="s">
        <v>10247</v>
      </c>
      <c r="G73" s="16" t="s">
        <v>183</v>
      </c>
      <c r="H73" s="15" t="s">
        <v>29</v>
      </c>
      <c r="I73" s="15" t="s">
        <v>30</v>
      </c>
      <c r="J73" s="15" t="s">
        <v>30</v>
      </c>
      <c r="K73" s="15" t="s">
        <v>30</v>
      </c>
      <c r="L73" s="15" t="s">
        <v>30</v>
      </c>
      <c r="M73" s="15" t="s">
        <v>30</v>
      </c>
      <c r="N73" s="15" t="s">
        <v>30</v>
      </c>
      <c r="O73" s="15" t="s">
        <v>30</v>
      </c>
      <c r="P73" s="15">
        <v>2028</v>
      </c>
      <c r="Q73" s="15">
        <v>210</v>
      </c>
      <c r="R73" s="15" t="s">
        <v>10180</v>
      </c>
      <c r="S73" s="29" t="str">
        <f t="shared" si="1"/>
        <v/>
      </c>
      <c r="T73" s="29"/>
      <c r="U73" s="29"/>
      <c r="V73" s="29"/>
      <c r="W73" s="29"/>
      <c r="X73" s="29"/>
      <c r="Y73" s="29"/>
      <c r="Z73" s="29"/>
      <c r="AA73" s="29"/>
    </row>
    <row r="74" spans="1:27" hidden="1" x14ac:dyDescent="0.35">
      <c r="A74" s="15" t="s">
        <v>181</v>
      </c>
      <c r="B74" s="22" t="str">
        <f>INDEX('Plant data'!D:D,MATCH($A74,'Plant data'!$A:$A,0))</f>
        <v>Changshou</v>
      </c>
      <c r="C74" s="22" t="str">
        <f>INDEX('Plant data'!E:E,MATCH($A74,'Plant data'!$A:$A,0))</f>
        <v>Chongqing</v>
      </c>
      <c r="D74" s="22" t="str">
        <f>INDEX('Plant data'!F:F,MATCH($A74,'Plant data'!$A:$A,0))</f>
        <v>China</v>
      </c>
      <c r="E74" s="15" t="s">
        <v>10268</v>
      </c>
      <c r="F74" s="15" t="s">
        <v>10249</v>
      </c>
      <c r="G74" s="16" t="s">
        <v>183</v>
      </c>
      <c r="H74" s="15" t="s">
        <v>29</v>
      </c>
      <c r="I74" s="15" t="s">
        <v>30</v>
      </c>
      <c r="J74" s="15" t="s">
        <v>30</v>
      </c>
      <c r="K74" s="15" t="s">
        <v>30</v>
      </c>
      <c r="L74" s="15" t="s">
        <v>30</v>
      </c>
      <c r="M74" s="15" t="s">
        <v>30</v>
      </c>
      <c r="N74" s="15" t="s">
        <v>30</v>
      </c>
      <c r="O74" s="15" t="s">
        <v>30</v>
      </c>
      <c r="P74" s="15">
        <v>2028</v>
      </c>
      <c r="Q74" s="15">
        <v>210</v>
      </c>
      <c r="R74" s="15" t="s">
        <v>10180</v>
      </c>
      <c r="S74" s="29" t="str">
        <f t="shared" si="1"/>
        <v/>
      </c>
      <c r="T74" s="29"/>
      <c r="U74" s="29"/>
      <c r="V74" s="29"/>
      <c r="W74" s="29"/>
      <c r="X74" s="29"/>
      <c r="Y74" s="29"/>
      <c r="Z74" s="29"/>
      <c r="AA74" s="29"/>
    </row>
    <row r="75" spans="1:27" hidden="1" x14ac:dyDescent="0.35">
      <c r="A75" s="15" t="s">
        <v>187</v>
      </c>
      <c r="B75" s="22" t="str">
        <f>INDEX('Plant data'!D:D,MATCH($A75,'Plant data'!$A:$A,0))</f>
        <v>Leshan</v>
      </c>
      <c r="C75" s="22" t="str">
        <f>INDEX('Plant data'!E:E,MATCH($A75,'Plant data'!$A:$A,0))</f>
        <v>Chongqing</v>
      </c>
      <c r="D75" s="22" t="str">
        <f>INDEX('Plant data'!F:F,MATCH($A75,'Plant data'!$A:$A,0))</f>
        <v>China</v>
      </c>
      <c r="E75" s="15" t="s">
        <v>10269</v>
      </c>
      <c r="F75" s="15" t="s">
        <v>10179</v>
      </c>
      <c r="G75" s="16" t="s">
        <v>189</v>
      </c>
      <c r="H75" s="15" t="s">
        <v>29</v>
      </c>
      <c r="I75" s="15" t="s">
        <v>30</v>
      </c>
      <c r="J75" s="15" t="s">
        <v>30</v>
      </c>
      <c r="K75" s="15" t="s">
        <v>30</v>
      </c>
      <c r="L75" s="15" t="s">
        <v>30</v>
      </c>
      <c r="M75" s="15" t="s">
        <v>30</v>
      </c>
      <c r="N75" s="15" t="s">
        <v>30</v>
      </c>
      <c r="O75" s="15" t="s">
        <v>30</v>
      </c>
      <c r="P75" s="15">
        <v>1000</v>
      </c>
      <c r="Q75" s="15">
        <v>80</v>
      </c>
      <c r="R75" s="15" t="s">
        <v>10180</v>
      </c>
      <c r="S75" s="29" t="str">
        <f t="shared" si="1"/>
        <v/>
      </c>
      <c r="T75" s="29"/>
      <c r="U75" s="29"/>
      <c r="V75" s="29"/>
      <c r="W75" s="29"/>
      <c r="X75" s="29"/>
      <c r="Y75" s="29"/>
      <c r="Z75" s="29"/>
      <c r="AA75" s="29"/>
    </row>
    <row r="76" spans="1:27" hidden="1" x14ac:dyDescent="0.35">
      <c r="A76" s="15" t="s">
        <v>187</v>
      </c>
      <c r="B76" s="22" t="str">
        <f>INDEX('Plant data'!D:D,MATCH($A76,'Plant data'!$A:$A,0))</f>
        <v>Leshan</v>
      </c>
      <c r="C76" s="22" t="str">
        <f>INDEX('Plant data'!E:E,MATCH($A76,'Plant data'!$A:$A,0))</f>
        <v>Chongqing</v>
      </c>
      <c r="D76" s="22" t="str">
        <f>INDEX('Plant data'!F:F,MATCH($A76,'Plant data'!$A:$A,0))</f>
        <v>China</v>
      </c>
      <c r="E76" s="15" t="s">
        <v>10270</v>
      </c>
      <c r="F76" s="15" t="s">
        <v>10182</v>
      </c>
      <c r="G76" s="16" t="s">
        <v>189</v>
      </c>
      <c r="H76" s="15" t="s">
        <v>29</v>
      </c>
      <c r="I76" s="15" t="s">
        <v>30</v>
      </c>
      <c r="J76" s="15" t="s">
        <v>30</v>
      </c>
      <c r="K76" s="15" t="s">
        <v>30</v>
      </c>
      <c r="L76" s="15" t="s">
        <v>30</v>
      </c>
      <c r="M76" s="15" t="s">
        <v>30</v>
      </c>
      <c r="N76" s="15" t="s">
        <v>30</v>
      </c>
      <c r="O76" s="15" t="s">
        <v>30</v>
      </c>
      <c r="P76" s="15">
        <v>1000</v>
      </c>
      <c r="Q76" s="15">
        <v>80</v>
      </c>
      <c r="R76" s="15" t="s">
        <v>10180</v>
      </c>
      <c r="S76" s="29" t="str">
        <f t="shared" si="1"/>
        <v/>
      </c>
      <c r="T76" s="29"/>
      <c r="U76" s="29"/>
      <c r="V76" s="29"/>
      <c r="W76" s="29"/>
      <c r="X76" s="29"/>
      <c r="Y76" s="29"/>
      <c r="Z76" s="29"/>
      <c r="AA76" s="29"/>
    </row>
    <row r="77" spans="1:27" hidden="1" x14ac:dyDescent="0.35">
      <c r="A77" s="15" t="s">
        <v>187</v>
      </c>
      <c r="B77" s="22" t="str">
        <f>INDEX('Plant data'!D:D,MATCH($A77,'Plant data'!$A:$A,0))</f>
        <v>Leshan</v>
      </c>
      <c r="C77" s="22" t="str">
        <f>INDEX('Plant data'!E:E,MATCH($A77,'Plant data'!$A:$A,0))</f>
        <v>Chongqing</v>
      </c>
      <c r="D77" s="22" t="str">
        <f>INDEX('Plant data'!F:F,MATCH($A77,'Plant data'!$A:$A,0))</f>
        <v>China</v>
      </c>
      <c r="E77" s="15" t="s">
        <v>10271</v>
      </c>
      <c r="F77" s="15" t="s">
        <v>10184</v>
      </c>
      <c r="G77" s="16" t="s">
        <v>189</v>
      </c>
      <c r="H77" s="15" t="s">
        <v>29</v>
      </c>
      <c r="I77" s="15" t="s">
        <v>30</v>
      </c>
      <c r="J77" s="15" t="s">
        <v>30</v>
      </c>
      <c r="K77" s="15" t="s">
        <v>30</v>
      </c>
      <c r="L77" s="15" t="s">
        <v>30</v>
      </c>
      <c r="M77" s="15" t="s">
        <v>30</v>
      </c>
      <c r="N77" s="15" t="s">
        <v>30</v>
      </c>
      <c r="O77" s="15" t="s">
        <v>30</v>
      </c>
      <c r="P77" s="15">
        <v>1000</v>
      </c>
      <c r="Q77" s="15">
        <v>80</v>
      </c>
      <c r="R77" s="15" t="s">
        <v>10180</v>
      </c>
      <c r="S77" s="29" t="str">
        <f t="shared" si="1"/>
        <v/>
      </c>
      <c r="T77" s="29"/>
      <c r="U77" s="29"/>
      <c r="V77" s="29"/>
      <c r="W77" s="29"/>
      <c r="X77" s="29"/>
      <c r="Y77" s="29"/>
      <c r="Z77" s="29"/>
      <c r="AA77" s="29"/>
    </row>
    <row r="78" spans="1:27" hidden="1" x14ac:dyDescent="0.35">
      <c r="A78" s="15" t="s">
        <v>194</v>
      </c>
      <c r="B78" s="22" t="str">
        <f>INDEX('Plant data'!D:D,MATCH($A78,'Plant data'!$A:$A,0))</f>
        <v>Sanming</v>
      </c>
      <c r="C78" s="22" t="str">
        <f>INDEX('Plant data'!E:E,MATCH($A78,'Plant data'!$A:$A,0))</f>
        <v>Fujian</v>
      </c>
      <c r="D78" s="22" t="str">
        <f>INDEX('Plant data'!F:F,MATCH($A78,'Plant data'!$A:$A,0))</f>
        <v>China</v>
      </c>
      <c r="E78" s="15" t="s">
        <v>10272</v>
      </c>
      <c r="F78" s="15" t="s">
        <v>10179</v>
      </c>
      <c r="G78" s="16" t="s">
        <v>196</v>
      </c>
      <c r="H78" s="15" t="s">
        <v>29</v>
      </c>
      <c r="I78" s="15" t="s">
        <v>30</v>
      </c>
      <c r="J78" s="15" t="s">
        <v>30</v>
      </c>
      <c r="K78" s="15" t="s">
        <v>30</v>
      </c>
      <c r="L78" s="15" t="s">
        <v>30</v>
      </c>
      <c r="M78" s="15" t="s">
        <v>30</v>
      </c>
      <c r="N78" s="15" t="s">
        <v>30</v>
      </c>
      <c r="O78" s="15" t="s">
        <v>30</v>
      </c>
      <c r="P78" s="15">
        <v>1214</v>
      </c>
      <c r="Q78" s="15">
        <v>100</v>
      </c>
      <c r="R78" s="15" t="s">
        <v>10180</v>
      </c>
      <c r="S78" s="29" t="str">
        <f t="shared" si="1"/>
        <v/>
      </c>
      <c r="T78" s="29"/>
      <c r="U78" s="29"/>
      <c r="V78" s="29"/>
      <c r="W78" s="29"/>
      <c r="X78" s="29"/>
      <c r="Y78" s="29"/>
      <c r="Z78" s="29"/>
      <c r="AA78" s="29"/>
    </row>
    <row r="79" spans="1:27" hidden="1" x14ac:dyDescent="0.35">
      <c r="A79" s="15" t="s">
        <v>194</v>
      </c>
      <c r="B79" s="22" t="str">
        <f>INDEX('Plant data'!D:D,MATCH($A79,'Plant data'!$A:$A,0))</f>
        <v>Sanming</v>
      </c>
      <c r="C79" s="22" t="str">
        <f>INDEX('Plant data'!E:E,MATCH($A79,'Plant data'!$A:$A,0))</f>
        <v>Fujian</v>
      </c>
      <c r="D79" s="22" t="str">
        <f>INDEX('Plant data'!F:F,MATCH($A79,'Plant data'!$A:$A,0))</f>
        <v>China</v>
      </c>
      <c r="E79" s="15" t="s">
        <v>10273</v>
      </c>
      <c r="F79" s="15" t="s">
        <v>10182</v>
      </c>
      <c r="G79" s="16" t="s">
        <v>196</v>
      </c>
      <c r="H79" s="15" t="s">
        <v>29</v>
      </c>
      <c r="I79" s="15" t="s">
        <v>30</v>
      </c>
      <c r="J79" s="15" t="s">
        <v>30</v>
      </c>
      <c r="K79" s="15" t="s">
        <v>30</v>
      </c>
      <c r="L79" s="15" t="s">
        <v>30</v>
      </c>
      <c r="M79" s="15" t="s">
        <v>30</v>
      </c>
      <c r="N79" s="15" t="s">
        <v>30</v>
      </c>
      <c r="O79" s="15" t="s">
        <v>30</v>
      </c>
      <c r="P79" s="15">
        <v>1214</v>
      </c>
      <c r="Q79" s="15">
        <v>100</v>
      </c>
      <c r="R79" s="15" t="s">
        <v>10180</v>
      </c>
      <c r="S79" s="29" t="str">
        <f t="shared" si="1"/>
        <v/>
      </c>
      <c r="T79" s="29"/>
      <c r="U79" s="29"/>
      <c r="V79" s="29"/>
      <c r="W79" s="29"/>
      <c r="X79" s="29"/>
      <c r="Y79" s="29"/>
      <c r="Z79" s="29"/>
      <c r="AA79" s="29"/>
    </row>
    <row r="80" spans="1:27" hidden="1" x14ac:dyDescent="0.35">
      <c r="A80" s="15" t="s">
        <v>194</v>
      </c>
      <c r="B80" s="22" t="str">
        <f>INDEX('Plant data'!D:D,MATCH($A80,'Plant data'!$A:$A,0))</f>
        <v>Sanming</v>
      </c>
      <c r="C80" s="22" t="str">
        <f>INDEX('Plant data'!E:E,MATCH($A80,'Plant data'!$A:$A,0))</f>
        <v>Fujian</v>
      </c>
      <c r="D80" s="22" t="str">
        <f>INDEX('Plant data'!F:F,MATCH($A80,'Plant data'!$A:$A,0))</f>
        <v>China</v>
      </c>
      <c r="E80" s="15" t="s">
        <v>10274</v>
      </c>
      <c r="F80" s="15" t="s">
        <v>10184</v>
      </c>
      <c r="G80" s="16" t="s">
        <v>196</v>
      </c>
      <c r="H80" s="15" t="s">
        <v>29</v>
      </c>
      <c r="I80" s="15" t="s">
        <v>30</v>
      </c>
      <c r="J80" s="15" t="s">
        <v>30</v>
      </c>
      <c r="K80" s="15" t="s">
        <v>30</v>
      </c>
      <c r="L80" s="15" t="s">
        <v>30</v>
      </c>
      <c r="M80" s="15" t="s">
        <v>30</v>
      </c>
      <c r="N80" s="15" t="s">
        <v>30</v>
      </c>
      <c r="O80" s="15" t="s">
        <v>30</v>
      </c>
      <c r="P80" s="15">
        <v>1457</v>
      </c>
      <c r="Q80" s="15">
        <v>120</v>
      </c>
      <c r="R80" s="15" t="s">
        <v>10180</v>
      </c>
      <c r="S80" s="29" t="str">
        <f t="shared" si="1"/>
        <v/>
      </c>
      <c r="T80" s="29"/>
      <c r="U80" s="29"/>
      <c r="V80" s="29"/>
      <c r="W80" s="29"/>
      <c r="X80" s="29"/>
      <c r="Y80" s="29"/>
      <c r="Z80" s="29"/>
      <c r="AA80" s="29"/>
    </row>
    <row r="81" spans="1:27" hidden="1" x14ac:dyDescent="0.35">
      <c r="A81" s="15" t="s">
        <v>194</v>
      </c>
      <c r="B81" s="22" t="str">
        <f>INDEX('Plant data'!D:D,MATCH($A81,'Plant data'!$A:$A,0))</f>
        <v>Sanming</v>
      </c>
      <c r="C81" s="22" t="str">
        <f>INDEX('Plant data'!E:E,MATCH($A81,'Plant data'!$A:$A,0))</f>
        <v>Fujian</v>
      </c>
      <c r="D81" s="22" t="str">
        <f>INDEX('Plant data'!F:F,MATCH($A81,'Plant data'!$A:$A,0))</f>
        <v>China</v>
      </c>
      <c r="E81" s="15" t="s">
        <v>10275</v>
      </c>
      <c r="F81" s="15" t="s">
        <v>10245</v>
      </c>
      <c r="G81" s="16" t="s">
        <v>196</v>
      </c>
      <c r="H81" s="15" t="s">
        <v>29</v>
      </c>
      <c r="I81" s="15" t="s">
        <v>30</v>
      </c>
      <c r="J81" s="15" t="s">
        <v>30</v>
      </c>
      <c r="K81" s="15" t="s">
        <v>30</v>
      </c>
      <c r="L81" s="15" t="s">
        <v>30</v>
      </c>
      <c r="M81" s="15" t="s">
        <v>30</v>
      </c>
      <c r="N81" s="15" t="s">
        <v>30</v>
      </c>
      <c r="O81" s="15" t="s">
        <v>30</v>
      </c>
      <c r="P81" s="15">
        <v>1457</v>
      </c>
      <c r="Q81" s="15">
        <v>120</v>
      </c>
      <c r="R81" s="15" t="s">
        <v>10180</v>
      </c>
      <c r="S81" s="29" t="str">
        <f t="shared" si="1"/>
        <v/>
      </c>
      <c r="T81" s="29"/>
      <c r="U81" s="29"/>
      <c r="V81" s="29"/>
      <c r="W81" s="29"/>
      <c r="X81" s="29"/>
      <c r="Y81" s="29"/>
      <c r="Z81" s="29"/>
      <c r="AA81" s="29"/>
    </row>
    <row r="82" spans="1:27" hidden="1" x14ac:dyDescent="0.35">
      <c r="A82" s="15" t="s">
        <v>194</v>
      </c>
      <c r="B82" s="22" t="str">
        <f>INDEX('Plant data'!D:D,MATCH($A82,'Plant data'!$A:$A,0))</f>
        <v>Sanming</v>
      </c>
      <c r="C82" s="22" t="str">
        <f>INDEX('Plant data'!E:E,MATCH($A82,'Plant data'!$A:$A,0))</f>
        <v>Fujian</v>
      </c>
      <c r="D82" s="22" t="str">
        <f>INDEX('Plant data'!F:F,MATCH($A82,'Plant data'!$A:$A,0))</f>
        <v>China</v>
      </c>
      <c r="E82" s="15" t="s">
        <v>10276</v>
      </c>
      <c r="F82" s="15" t="s">
        <v>10247</v>
      </c>
      <c r="G82" s="16" t="s">
        <v>196</v>
      </c>
      <c r="H82" s="15" t="s">
        <v>29</v>
      </c>
      <c r="I82" s="15" t="s">
        <v>30</v>
      </c>
      <c r="J82" s="15" t="s">
        <v>30</v>
      </c>
      <c r="K82" s="15" t="s">
        <v>30</v>
      </c>
      <c r="L82" s="15" t="s">
        <v>30</v>
      </c>
      <c r="M82" s="15" t="s">
        <v>30</v>
      </c>
      <c r="N82" s="15" t="s">
        <v>30</v>
      </c>
      <c r="O82" s="15" t="s">
        <v>30</v>
      </c>
      <c r="P82" s="15">
        <v>1457</v>
      </c>
      <c r="Q82" s="15">
        <v>120</v>
      </c>
      <c r="R82" s="15" t="s">
        <v>10180</v>
      </c>
      <c r="S82" s="29" t="str">
        <f t="shared" si="1"/>
        <v/>
      </c>
      <c r="T82" s="29"/>
      <c r="U82" s="29"/>
      <c r="V82" s="29"/>
      <c r="W82" s="29"/>
      <c r="X82" s="29"/>
      <c r="Y82" s="29"/>
      <c r="Z82" s="29"/>
      <c r="AA82" s="29"/>
    </row>
    <row r="83" spans="1:27" hidden="1" x14ac:dyDescent="0.35">
      <c r="A83" s="15" t="s">
        <v>206</v>
      </c>
      <c r="B83" s="22" t="str">
        <f>INDEX('Plant data'!D:D,MATCH($A83,'Plant data'!$A:$A,0))</f>
        <v>Quanzhou</v>
      </c>
      <c r="C83" s="22" t="str">
        <f>INDEX('Plant data'!E:E,MATCH($A83,'Plant data'!$A:$A,0))</f>
        <v>Fujian</v>
      </c>
      <c r="D83" s="22" t="str">
        <f>INDEX('Plant data'!F:F,MATCH($A83,'Plant data'!$A:$A,0))</f>
        <v>China</v>
      </c>
      <c r="E83" s="15" t="s">
        <v>10277</v>
      </c>
      <c r="F83" s="15" t="s">
        <v>10179</v>
      </c>
      <c r="G83" s="16" t="s">
        <v>208</v>
      </c>
      <c r="H83" s="15" t="s">
        <v>40</v>
      </c>
      <c r="I83" s="15" t="s">
        <v>30</v>
      </c>
      <c r="J83" s="15" t="s">
        <v>30</v>
      </c>
      <c r="K83" s="15" t="s">
        <v>30</v>
      </c>
      <c r="L83" s="15" t="s">
        <v>30</v>
      </c>
      <c r="M83" s="20">
        <v>44495</v>
      </c>
      <c r="N83" s="15" t="s">
        <v>30</v>
      </c>
      <c r="O83" s="15" t="s">
        <v>30</v>
      </c>
      <c r="P83" s="15">
        <v>850</v>
      </c>
      <c r="Q83" s="15">
        <v>50</v>
      </c>
      <c r="R83" s="15" t="s">
        <v>10180</v>
      </c>
      <c r="S83" s="29" t="str">
        <f t="shared" si="1"/>
        <v/>
      </c>
      <c r="T83" s="29"/>
      <c r="U83" s="29"/>
      <c r="V83" s="29"/>
      <c r="W83" s="29"/>
      <c r="X83" s="29"/>
      <c r="Y83" s="29"/>
      <c r="Z83" s="29"/>
      <c r="AA83" s="29"/>
    </row>
    <row r="84" spans="1:27" hidden="1" x14ac:dyDescent="0.35">
      <c r="A84" s="15" t="s">
        <v>206</v>
      </c>
      <c r="B84" s="22" t="str">
        <f>INDEX('Plant data'!D:D,MATCH($A84,'Plant data'!$A:$A,0))</f>
        <v>Quanzhou</v>
      </c>
      <c r="C84" s="22" t="str">
        <f>INDEX('Plant data'!E:E,MATCH($A84,'Plant data'!$A:$A,0))</f>
        <v>Fujian</v>
      </c>
      <c r="D84" s="22" t="str">
        <f>INDEX('Plant data'!F:F,MATCH($A84,'Plant data'!$A:$A,0))</f>
        <v>China</v>
      </c>
      <c r="E84" s="15" t="s">
        <v>10278</v>
      </c>
      <c r="F84" s="15" t="s">
        <v>10182</v>
      </c>
      <c r="G84" s="16" t="s">
        <v>208</v>
      </c>
      <c r="H84" s="15" t="s">
        <v>40</v>
      </c>
      <c r="I84" s="15" t="s">
        <v>30</v>
      </c>
      <c r="J84" s="15" t="s">
        <v>30</v>
      </c>
      <c r="K84" s="15" t="s">
        <v>30</v>
      </c>
      <c r="L84" s="15" t="s">
        <v>30</v>
      </c>
      <c r="M84" s="20">
        <v>44495</v>
      </c>
      <c r="N84" s="15" t="s">
        <v>30</v>
      </c>
      <c r="O84" s="15" t="s">
        <v>30</v>
      </c>
      <c r="P84" s="15">
        <v>850</v>
      </c>
      <c r="Q84" s="15">
        <v>50</v>
      </c>
      <c r="R84" s="15" t="s">
        <v>10180</v>
      </c>
      <c r="S84" s="29" t="str">
        <f t="shared" si="1"/>
        <v/>
      </c>
      <c r="T84" s="29"/>
      <c r="U84" s="29"/>
      <c r="V84" s="29"/>
      <c r="W84" s="29"/>
      <c r="X84" s="29"/>
      <c r="Y84" s="29"/>
      <c r="Z84" s="29"/>
      <c r="AA84" s="29"/>
    </row>
    <row r="85" spans="1:27" hidden="1" x14ac:dyDescent="0.35">
      <c r="A85" s="15" t="s">
        <v>206</v>
      </c>
      <c r="B85" s="22" t="str">
        <f>INDEX('Plant data'!D:D,MATCH($A85,'Plant data'!$A:$A,0))</f>
        <v>Quanzhou</v>
      </c>
      <c r="C85" s="22" t="str">
        <f>INDEX('Plant data'!E:E,MATCH($A85,'Plant data'!$A:$A,0))</f>
        <v>Fujian</v>
      </c>
      <c r="D85" s="22" t="str">
        <f>INDEX('Plant data'!F:F,MATCH($A85,'Plant data'!$A:$A,0))</f>
        <v>China</v>
      </c>
      <c r="E85" s="15" t="s">
        <v>10279</v>
      </c>
      <c r="F85" s="15" t="s">
        <v>10184</v>
      </c>
      <c r="G85" s="16" t="s">
        <v>208</v>
      </c>
      <c r="H85" s="15" t="s">
        <v>190</v>
      </c>
      <c r="I85" s="15" t="s">
        <v>30</v>
      </c>
      <c r="J85" s="15" t="s">
        <v>30</v>
      </c>
      <c r="K85" s="15" t="s">
        <v>30</v>
      </c>
      <c r="L85" s="15" t="s">
        <v>30</v>
      </c>
      <c r="M85" s="20">
        <v>44495</v>
      </c>
      <c r="N85" s="15" t="s">
        <v>30</v>
      </c>
      <c r="O85" s="20">
        <v>45377</v>
      </c>
      <c r="P85" s="15">
        <v>850</v>
      </c>
      <c r="Q85" s="15">
        <v>50</v>
      </c>
      <c r="R85" s="15" t="s">
        <v>10180</v>
      </c>
      <c r="S85" s="29" t="str">
        <f t="shared" si="1"/>
        <v/>
      </c>
      <c r="T85" s="29"/>
      <c r="U85" s="29"/>
      <c r="V85" s="29"/>
      <c r="W85" s="29"/>
      <c r="X85" s="29"/>
      <c r="Y85" s="29"/>
      <c r="Z85" s="29"/>
      <c r="AA85" s="29"/>
    </row>
    <row r="86" spans="1:27" hidden="1" x14ac:dyDescent="0.35">
      <c r="A86" s="15" t="s">
        <v>206</v>
      </c>
      <c r="B86" s="22" t="str">
        <f>INDEX('Plant data'!D:D,MATCH($A86,'Plant data'!$A:$A,0))</f>
        <v>Quanzhou</v>
      </c>
      <c r="C86" s="22" t="str">
        <f>INDEX('Plant data'!E:E,MATCH($A86,'Plant data'!$A:$A,0))</f>
        <v>Fujian</v>
      </c>
      <c r="D86" s="22" t="str">
        <f>INDEX('Plant data'!F:F,MATCH($A86,'Plant data'!$A:$A,0))</f>
        <v>China</v>
      </c>
      <c r="E86" s="15" t="s">
        <v>10280</v>
      </c>
      <c r="F86" s="15" t="s">
        <v>10245</v>
      </c>
      <c r="G86" s="16" t="s">
        <v>208</v>
      </c>
      <c r="H86" s="15" t="s">
        <v>224</v>
      </c>
      <c r="I86" s="20">
        <v>44495</v>
      </c>
      <c r="J86" s="20">
        <v>45530</v>
      </c>
      <c r="K86" s="15" t="s">
        <v>30</v>
      </c>
      <c r="L86" s="15" t="s">
        <v>30</v>
      </c>
      <c r="M86" s="15" t="s">
        <v>30</v>
      </c>
      <c r="N86" s="15" t="s">
        <v>30</v>
      </c>
      <c r="O86" s="15" t="s">
        <v>30</v>
      </c>
      <c r="P86" s="15">
        <v>1150</v>
      </c>
      <c r="Q86" s="15">
        <v>100</v>
      </c>
      <c r="R86" s="15" t="s">
        <v>10180</v>
      </c>
      <c r="S86" s="29" t="str">
        <f t="shared" si="1"/>
        <v/>
      </c>
      <c r="T86" s="29"/>
      <c r="U86" s="29"/>
      <c r="V86" s="29"/>
      <c r="W86" s="29"/>
      <c r="X86" s="29"/>
      <c r="Y86" s="29"/>
      <c r="Z86" s="29"/>
      <c r="AA86" s="29"/>
    </row>
    <row r="87" spans="1:27" hidden="1" x14ac:dyDescent="0.35">
      <c r="A87" s="15" t="s">
        <v>206</v>
      </c>
      <c r="B87" s="22" t="str">
        <f>INDEX('Plant data'!D:D,MATCH($A87,'Plant data'!$A:$A,0))</f>
        <v>Quanzhou</v>
      </c>
      <c r="C87" s="22" t="str">
        <f>INDEX('Plant data'!E:E,MATCH($A87,'Plant data'!$A:$A,0))</f>
        <v>Fujian</v>
      </c>
      <c r="D87" s="22" t="str">
        <f>INDEX('Plant data'!F:F,MATCH($A87,'Plant data'!$A:$A,0))</f>
        <v>China</v>
      </c>
      <c r="E87" s="15" t="s">
        <v>10281</v>
      </c>
      <c r="F87" s="15" t="s">
        <v>10247</v>
      </c>
      <c r="G87" s="16" t="s">
        <v>208</v>
      </c>
      <c r="H87" s="15" t="s">
        <v>224</v>
      </c>
      <c r="I87" s="20">
        <v>44495</v>
      </c>
      <c r="J87" s="20">
        <v>45530</v>
      </c>
      <c r="K87" s="15" t="s">
        <v>30</v>
      </c>
      <c r="L87" s="15" t="s">
        <v>30</v>
      </c>
      <c r="M87" s="15" t="s">
        <v>30</v>
      </c>
      <c r="N87" s="15" t="s">
        <v>30</v>
      </c>
      <c r="O87" s="15" t="s">
        <v>30</v>
      </c>
      <c r="P87" s="15">
        <v>1150</v>
      </c>
      <c r="Q87" s="15">
        <v>100</v>
      </c>
      <c r="R87" s="15" t="s">
        <v>10180</v>
      </c>
      <c r="S87" s="29" t="str">
        <f t="shared" si="1"/>
        <v/>
      </c>
      <c r="T87" s="29"/>
      <c r="U87" s="29"/>
      <c r="V87" s="29"/>
      <c r="W87" s="29"/>
      <c r="X87" s="29"/>
      <c r="Y87" s="29"/>
      <c r="Z87" s="29"/>
      <c r="AA87" s="29"/>
    </row>
    <row r="88" spans="1:27" hidden="1" x14ac:dyDescent="0.35">
      <c r="A88" s="15" t="s">
        <v>213</v>
      </c>
      <c r="B88" s="22" t="str">
        <f>INDEX('Plant data'!D:D,MATCH($A88,'Plant data'!$A:$A,0))</f>
        <v>Zhangzhou</v>
      </c>
      <c r="C88" s="22" t="str">
        <f>INDEX('Plant data'!E:E,MATCH($A88,'Plant data'!$A:$A,0))</f>
        <v>Fujian</v>
      </c>
      <c r="D88" s="22" t="str">
        <f>INDEX('Plant data'!F:F,MATCH($A88,'Plant data'!$A:$A,0))</f>
        <v>China</v>
      </c>
      <c r="E88" s="15" t="s">
        <v>10282</v>
      </c>
      <c r="F88" s="15" t="s">
        <v>10179</v>
      </c>
      <c r="G88" s="16" t="s">
        <v>216</v>
      </c>
      <c r="H88" s="15" t="s">
        <v>29</v>
      </c>
      <c r="I88" s="15" t="s">
        <v>30</v>
      </c>
      <c r="J88" s="15" t="s">
        <v>30</v>
      </c>
      <c r="K88" s="15" t="s">
        <v>30</v>
      </c>
      <c r="L88" s="15" t="s">
        <v>30</v>
      </c>
      <c r="M88" s="15" t="s">
        <v>30</v>
      </c>
      <c r="N88" s="15" t="s">
        <v>30</v>
      </c>
      <c r="O88" s="15" t="s">
        <v>30</v>
      </c>
      <c r="P88" s="15">
        <v>2310</v>
      </c>
      <c r="Q88" s="15">
        <v>100</v>
      </c>
      <c r="R88" s="15" t="s">
        <v>10180</v>
      </c>
      <c r="S88" s="29" t="str">
        <f t="shared" si="1"/>
        <v/>
      </c>
      <c r="T88" s="29"/>
      <c r="U88" s="29"/>
      <c r="V88" s="29"/>
      <c r="W88" s="29"/>
      <c r="X88" s="29"/>
      <c r="Y88" s="29"/>
      <c r="Z88" s="29"/>
      <c r="AA88" s="29"/>
    </row>
    <row r="89" spans="1:27" hidden="1" x14ac:dyDescent="0.35">
      <c r="A89" s="15" t="s">
        <v>213</v>
      </c>
      <c r="B89" s="22" t="str">
        <f>INDEX('Plant data'!D:D,MATCH($A89,'Plant data'!$A:$A,0))</f>
        <v>Zhangzhou</v>
      </c>
      <c r="C89" s="22" t="str">
        <f>INDEX('Plant data'!E:E,MATCH($A89,'Plant data'!$A:$A,0))</f>
        <v>Fujian</v>
      </c>
      <c r="D89" s="22" t="str">
        <f>INDEX('Plant data'!F:F,MATCH($A89,'Plant data'!$A:$A,0))</f>
        <v>China</v>
      </c>
      <c r="E89" s="15" t="s">
        <v>10283</v>
      </c>
      <c r="F89" s="15" t="s">
        <v>10182</v>
      </c>
      <c r="G89" s="16" t="s">
        <v>216</v>
      </c>
      <c r="H89" s="15" t="s">
        <v>29</v>
      </c>
      <c r="I89" s="15" t="s">
        <v>30</v>
      </c>
      <c r="J89" s="15" t="s">
        <v>30</v>
      </c>
      <c r="K89" s="15" t="s">
        <v>30</v>
      </c>
      <c r="L89" s="15" t="s">
        <v>30</v>
      </c>
      <c r="M89" s="15" t="s">
        <v>30</v>
      </c>
      <c r="N89" s="15" t="s">
        <v>30</v>
      </c>
      <c r="O89" s="15" t="s">
        <v>30</v>
      </c>
      <c r="P89" s="15">
        <v>2310</v>
      </c>
      <c r="Q89" s="15">
        <v>100</v>
      </c>
      <c r="R89" s="15" t="s">
        <v>10180</v>
      </c>
      <c r="S89" s="29" t="str">
        <f t="shared" si="1"/>
        <v/>
      </c>
      <c r="T89" s="29"/>
      <c r="U89" s="29"/>
      <c r="V89" s="29"/>
      <c r="W89" s="29"/>
      <c r="X89" s="29"/>
      <c r="Y89" s="29"/>
      <c r="Z89" s="29"/>
      <c r="AA89" s="29"/>
    </row>
    <row r="90" spans="1:27" hidden="1" x14ac:dyDescent="0.35">
      <c r="A90" s="15" t="s">
        <v>218</v>
      </c>
      <c r="B90" s="22" t="str">
        <f>INDEX('Plant data'!D:D,MATCH($A90,'Plant data'!$A:$A,0))</f>
        <v>Fuzhou</v>
      </c>
      <c r="C90" s="22" t="str">
        <f>INDEX('Plant data'!E:E,MATCH($A90,'Plant data'!$A:$A,0))</f>
        <v>Fujian</v>
      </c>
      <c r="D90" s="22" t="str">
        <f>INDEX('Plant data'!F:F,MATCH($A90,'Plant data'!$A:$A,0))</f>
        <v>China</v>
      </c>
      <c r="E90" s="15" t="s">
        <v>10284</v>
      </c>
      <c r="F90" s="15" t="s">
        <v>10179</v>
      </c>
      <c r="G90" s="16" t="s">
        <v>220</v>
      </c>
      <c r="H90" s="15" t="s">
        <v>40</v>
      </c>
      <c r="I90" s="15" t="s">
        <v>30</v>
      </c>
      <c r="J90" s="15" t="s">
        <v>30</v>
      </c>
      <c r="K90" s="15" t="s">
        <v>30</v>
      </c>
      <c r="L90" s="15" t="s">
        <v>30</v>
      </c>
      <c r="M90" s="15">
        <v>2019</v>
      </c>
      <c r="N90" s="15" t="s">
        <v>30</v>
      </c>
      <c r="O90" s="15" t="s">
        <v>30</v>
      </c>
      <c r="P90" s="15">
        <v>680</v>
      </c>
      <c r="Q90" s="15">
        <v>45</v>
      </c>
      <c r="R90" s="15" t="s">
        <v>10180</v>
      </c>
      <c r="S90" s="29" t="str">
        <f t="shared" si="1"/>
        <v/>
      </c>
      <c r="T90" s="29"/>
      <c r="U90" s="29"/>
      <c r="V90" s="29"/>
      <c r="W90" s="29"/>
      <c r="X90" s="29"/>
      <c r="Y90" s="29"/>
      <c r="Z90" s="29"/>
      <c r="AA90" s="29"/>
    </row>
    <row r="91" spans="1:27" hidden="1" x14ac:dyDescent="0.35">
      <c r="A91" s="15" t="s">
        <v>218</v>
      </c>
      <c r="B91" s="22" t="str">
        <f>INDEX('Plant data'!D:D,MATCH($A91,'Plant data'!$A:$A,0))</f>
        <v>Fuzhou</v>
      </c>
      <c r="C91" s="22" t="str">
        <f>INDEX('Plant data'!E:E,MATCH($A91,'Plant data'!$A:$A,0))</f>
        <v>Fujian</v>
      </c>
      <c r="D91" s="22" t="str">
        <f>INDEX('Plant data'!F:F,MATCH($A91,'Plant data'!$A:$A,0))</f>
        <v>China</v>
      </c>
      <c r="E91" s="15" t="s">
        <v>10285</v>
      </c>
      <c r="F91" s="15" t="s">
        <v>10182</v>
      </c>
      <c r="G91" s="16" t="s">
        <v>220</v>
      </c>
      <c r="H91" s="15" t="s">
        <v>40</v>
      </c>
      <c r="I91" s="15" t="s">
        <v>30</v>
      </c>
      <c r="J91" s="15" t="s">
        <v>30</v>
      </c>
      <c r="K91" s="15" t="s">
        <v>30</v>
      </c>
      <c r="L91" s="15" t="s">
        <v>30</v>
      </c>
      <c r="M91" s="15">
        <v>2019</v>
      </c>
      <c r="N91" s="15" t="s">
        <v>30</v>
      </c>
      <c r="O91" s="15" t="s">
        <v>30</v>
      </c>
      <c r="P91" s="15">
        <v>680</v>
      </c>
      <c r="Q91" s="15">
        <v>45</v>
      </c>
      <c r="R91" s="15" t="s">
        <v>10180</v>
      </c>
      <c r="S91" s="29" t="str">
        <f t="shared" si="1"/>
        <v/>
      </c>
      <c r="T91" s="29"/>
      <c r="U91" s="29"/>
      <c r="V91" s="29"/>
      <c r="W91" s="29"/>
      <c r="X91" s="29"/>
      <c r="Y91" s="29"/>
      <c r="Z91" s="29"/>
      <c r="AA91" s="29"/>
    </row>
    <row r="92" spans="1:27" hidden="1" x14ac:dyDescent="0.35">
      <c r="A92" s="15" t="s">
        <v>218</v>
      </c>
      <c r="B92" s="22" t="str">
        <f>INDEX('Plant data'!D:D,MATCH($A92,'Plant data'!$A:$A,0))</f>
        <v>Fuzhou</v>
      </c>
      <c r="C92" s="22" t="str">
        <f>INDEX('Plant data'!E:E,MATCH($A92,'Plant data'!$A:$A,0))</f>
        <v>Fujian</v>
      </c>
      <c r="D92" s="22" t="str">
        <f>INDEX('Plant data'!F:F,MATCH($A92,'Plant data'!$A:$A,0))</f>
        <v>China</v>
      </c>
      <c r="E92" s="15" t="s">
        <v>10286</v>
      </c>
      <c r="F92" s="15" t="s">
        <v>10184</v>
      </c>
      <c r="G92" s="16" t="s">
        <v>220</v>
      </c>
      <c r="H92" s="15" t="s">
        <v>224</v>
      </c>
      <c r="I92" s="15">
        <v>2019</v>
      </c>
      <c r="J92" s="15">
        <v>2020</v>
      </c>
      <c r="K92" s="15" t="s">
        <v>30</v>
      </c>
      <c r="L92" s="15" t="s">
        <v>30</v>
      </c>
      <c r="M92" s="15" t="s">
        <v>30</v>
      </c>
      <c r="N92" s="15" t="s">
        <v>30</v>
      </c>
      <c r="O92" s="15" t="s">
        <v>30</v>
      </c>
      <c r="P92" s="15">
        <v>1150</v>
      </c>
      <c r="Q92" s="15">
        <v>100</v>
      </c>
      <c r="R92" s="15" t="s">
        <v>10180</v>
      </c>
      <c r="S92" s="29" t="str">
        <f t="shared" si="1"/>
        <v/>
      </c>
      <c r="T92" s="29"/>
      <c r="U92" s="29"/>
      <c r="V92" s="29"/>
      <c r="W92" s="29"/>
      <c r="X92" s="29"/>
      <c r="Y92" s="29"/>
      <c r="Z92" s="29"/>
      <c r="AA92" s="29"/>
    </row>
    <row r="93" spans="1:27" hidden="1" x14ac:dyDescent="0.35">
      <c r="A93" s="15" t="s">
        <v>225</v>
      </c>
      <c r="B93" s="22" t="str">
        <f>INDEX('Plant data'!D:D,MATCH($A93,'Plant data'!$A:$A,0))</f>
        <v>Fuzhou</v>
      </c>
      <c r="C93" s="22" t="str">
        <f>INDEX('Plant data'!E:E,MATCH($A93,'Plant data'!$A:$A,0))</f>
        <v>Fujian</v>
      </c>
      <c r="D93" s="22" t="str">
        <f>INDEX('Plant data'!F:F,MATCH($A93,'Plant data'!$A:$A,0))</f>
        <v>China</v>
      </c>
      <c r="E93" s="15" t="s">
        <v>10287</v>
      </c>
      <c r="F93" s="15" t="s">
        <v>10179</v>
      </c>
      <c r="G93" s="16" t="s">
        <v>227</v>
      </c>
      <c r="H93" s="15" t="s">
        <v>190</v>
      </c>
      <c r="I93" s="15" t="s">
        <v>30</v>
      </c>
      <c r="J93" s="15" t="s">
        <v>30</v>
      </c>
      <c r="K93" s="15" t="s">
        <v>30</v>
      </c>
      <c r="L93" s="15" t="s">
        <v>30</v>
      </c>
      <c r="M93" s="21">
        <v>44470</v>
      </c>
      <c r="N93" s="18">
        <v>45017</v>
      </c>
      <c r="O93" s="18">
        <v>45536</v>
      </c>
      <c r="P93" s="15">
        <v>900</v>
      </c>
      <c r="Q93" s="15">
        <v>50</v>
      </c>
      <c r="R93" s="15" t="s">
        <v>10180</v>
      </c>
      <c r="S93" s="29" t="str">
        <f t="shared" si="1"/>
        <v/>
      </c>
      <c r="T93" s="29"/>
      <c r="U93" s="29"/>
      <c r="V93" s="29"/>
      <c r="W93" s="29"/>
      <c r="X93" s="29"/>
      <c r="Y93" s="29"/>
      <c r="Z93" s="29"/>
      <c r="AA93" s="29"/>
    </row>
    <row r="94" spans="1:27" hidden="1" x14ac:dyDescent="0.35">
      <c r="A94" s="15" t="s">
        <v>225</v>
      </c>
      <c r="B94" s="22" t="str">
        <f>INDEX('Plant data'!D:D,MATCH($A94,'Plant data'!$A:$A,0))</f>
        <v>Fuzhou</v>
      </c>
      <c r="C94" s="22" t="str">
        <f>INDEX('Plant data'!E:E,MATCH($A94,'Plant data'!$A:$A,0))</f>
        <v>Fujian</v>
      </c>
      <c r="D94" s="22" t="str">
        <f>INDEX('Plant data'!F:F,MATCH($A94,'Plant data'!$A:$A,0))</f>
        <v>China</v>
      </c>
      <c r="E94" s="15" t="s">
        <v>10288</v>
      </c>
      <c r="F94" s="15" t="s">
        <v>10182</v>
      </c>
      <c r="G94" s="16" t="s">
        <v>227</v>
      </c>
      <c r="H94" s="15" t="s">
        <v>190</v>
      </c>
      <c r="I94" s="15" t="s">
        <v>30</v>
      </c>
      <c r="J94" s="15" t="s">
        <v>30</v>
      </c>
      <c r="K94" s="15" t="s">
        <v>30</v>
      </c>
      <c r="L94" s="15" t="s">
        <v>30</v>
      </c>
      <c r="M94" s="21">
        <v>44470</v>
      </c>
      <c r="N94" s="18">
        <v>45017</v>
      </c>
      <c r="O94" s="18">
        <v>45536</v>
      </c>
      <c r="P94" s="15">
        <v>900</v>
      </c>
      <c r="Q94" s="15">
        <v>50</v>
      </c>
      <c r="R94" s="15" t="s">
        <v>10180</v>
      </c>
      <c r="S94" s="29" t="str">
        <f t="shared" si="1"/>
        <v/>
      </c>
      <c r="T94" s="29"/>
      <c r="U94" s="29"/>
      <c r="V94" s="29"/>
      <c r="W94" s="29"/>
      <c r="X94" s="29"/>
      <c r="Y94" s="29"/>
      <c r="Z94" s="29"/>
      <c r="AA94" s="29"/>
    </row>
    <row r="95" spans="1:27" hidden="1" x14ac:dyDescent="0.35">
      <c r="A95" s="15" t="s">
        <v>225</v>
      </c>
      <c r="B95" s="22" t="str">
        <f>INDEX('Plant data'!D:D,MATCH($A95,'Plant data'!$A:$A,0))</f>
        <v>Fuzhou</v>
      </c>
      <c r="C95" s="22" t="str">
        <f>INDEX('Plant data'!E:E,MATCH($A95,'Plant data'!$A:$A,0))</f>
        <v>Fujian</v>
      </c>
      <c r="D95" s="22" t="str">
        <f>INDEX('Plant data'!F:F,MATCH($A95,'Plant data'!$A:$A,0))</f>
        <v>China</v>
      </c>
      <c r="E95" s="15" t="s">
        <v>10289</v>
      </c>
      <c r="F95" s="15" t="s">
        <v>10184</v>
      </c>
      <c r="G95" s="16" t="s">
        <v>227</v>
      </c>
      <c r="H95" s="15" t="s">
        <v>29</v>
      </c>
      <c r="I95" s="21">
        <v>44470</v>
      </c>
      <c r="J95" s="18">
        <v>45017</v>
      </c>
      <c r="K95" s="15">
        <v>2024</v>
      </c>
      <c r="L95" s="15">
        <v>1</v>
      </c>
      <c r="M95" s="15" t="s">
        <v>30</v>
      </c>
      <c r="N95" s="15" t="s">
        <v>30</v>
      </c>
      <c r="O95" s="15" t="s">
        <v>30</v>
      </c>
      <c r="P95" s="15">
        <v>1250</v>
      </c>
      <c r="Q95" s="15">
        <v>110</v>
      </c>
      <c r="R95" s="15" t="s">
        <v>10180</v>
      </c>
      <c r="S95" s="29">
        <f t="shared" si="1"/>
        <v>2064</v>
      </c>
      <c r="T95" s="29"/>
      <c r="U95" s="29"/>
      <c r="V95" s="29"/>
      <c r="W95" s="29"/>
      <c r="X95" s="29"/>
      <c r="Y95" s="29"/>
      <c r="Z95" s="29"/>
      <c r="AA95" s="29"/>
    </row>
    <row r="96" spans="1:27" hidden="1" x14ac:dyDescent="0.35">
      <c r="A96" s="15" t="s">
        <v>225</v>
      </c>
      <c r="B96" s="22" t="str">
        <f>INDEX('Plant data'!D:D,MATCH($A96,'Plant data'!$A:$A,0))</f>
        <v>Fuzhou</v>
      </c>
      <c r="C96" s="22" t="str">
        <f>INDEX('Plant data'!E:E,MATCH($A96,'Plant data'!$A:$A,0))</f>
        <v>Fujian</v>
      </c>
      <c r="D96" s="22" t="str">
        <f>INDEX('Plant data'!F:F,MATCH($A96,'Plant data'!$A:$A,0))</f>
        <v>China</v>
      </c>
      <c r="E96" s="15" t="s">
        <v>10290</v>
      </c>
      <c r="F96" s="15" t="s">
        <v>10245</v>
      </c>
      <c r="G96" s="16" t="s">
        <v>227</v>
      </c>
      <c r="H96" s="15" t="s">
        <v>29</v>
      </c>
      <c r="I96" s="15" t="s">
        <v>30</v>
      </c>
      <c r="J96" s="15">
        <v>2020</v>
      </c>
      <c r="K96" s="15">
        <v>2022</v>
      </c>
      <c r="L96" s="15">
        <v>3</v>
      </c>
      <c r="M96" s="15" t="s">
        <v>30</v>
      </c>
      <c r="N96" s="15" t="s">
        <v>30</v>
      </c>
      <c r="O96" s="15" t="s">
        <v>30</v>
      </c>
      <c r="P96" s="15">
        <v>1400</v>
      </c>
      <c r="Q96" s="15">
        <v>120</v>
      </c>
      <c r="R96" s="15" t="s">
        <v>10180</v>
      </c>
      <c r="S96" s="29">
        <f t="shared" si="1"/>
        <v>2062</v>
      </c>
      <c r="T96" s="29"/>
      <c r="U96" s="29"/>
      <c r="V96" s="29"/>
      <c r="W96" s="29"/>
      <c r="X96" s="29"/>
      <c r="Y96" s="29"/>
      <c r="Z96" s="29"/>
      <c r="AA96" s="29"/>
    </row>
    <row r="97" spans="1:27" hidden="1" x14ac:dyDescent="0.35">
      <c r="A97" s="15" t="s">
        <v>239</v>
      </c>
      <c r="B97" s="22" t="str">
        <f>INDEX('Plant data'!D:D,MATCH($A97,'Plant data'!$A:$A,0))</f>
        <v>Jiayuguan</v>
      </c>
      <c r="C97" s="22" t="str">
        <f>INDEX('Plant data'!E:E,MATCH($A97,'Plant data'!$A:$A,0))</f>
        <v>Gansu</v>
      </c>
      <c r="D97" s="22" t="str">
        <f>INDEX('Plant data'!F:F,MATCH($A97,'Plant data'!$A:$A,0))</f>
        <v>China</v>
      </c>
      <c r="E97" s="15" t="s">
        <v>10291</v>
      </c>
      <c r="F97" s="15" t="s">
        <v>10179</v>
      </c>
      <c r="G97" s="16" t="s">
        <v>241</v>
      </c>
      <c r="H97" s="15" t="s">
        <v>40</v>
      </c>
      <c r="I97" s="15" t="s">
        <v>30</v>
      </c>
      <c r="J97" s="15" t="s">
        <v>30</v>
      </c>
      <c r="K97" s="15" t="s">
        <v>30</v>
      </c>
      <c r="L97" s="15" t="s">
        <v>30</v>
      </c>
      <c r="M97" s="21">
        <v>45231</v>
      </c>
      <c r="N97" s="15" t="s">
        <v>30</v>
      </c>
      <c r="O97" s="15" t="s">
        <v>30</v>
      </c>
      <c r="P97" s="15">
        <v>589</v>
      </c>
      <c r="Q97" s="15">
        <v>60</v>
      </c>
      <c r="R97" s="15" t="s">
        <v>10180</v>
      </c>
      <c r="S97" s="29" t="str">
        <f t="shared" si="1"/>
        <v/>
      </c>
      <c r="T97" s="29"/>
      <c r="U97" s="29"/>
      <c r="V97" s="29"/>
      <c r="W97" s="29"/>
      <c r="X97" s="29"/>
      <c r="Y97" s="29"/>
      <c r="Z97" s="29"/>
      <c r="AA97" s="29"/>
    </row>
    <row r="98" spans="1:27" hidden="1" x14ac:dyDescent="0.35">
      <c r="A98" s="15" t="s">
        <v>239</v>
      </c>
      <c r="B98" s="22" t="str">
        <f>INDEX('Plant data'!D:D,MATCH($A98,'Plant data'!$A:$A,0))</f>
        <v>Jiayuguan</v>
      </c>
      <c r="C98" s="22" t="str">
        <f>INDEX('Plant data'!E:E,MATCH($A98,'Plant data'!$A:$A,0))</f>
        <v>Gansu</v>
      </c>
      <c r="D98" s="22" t="str">
        <f>INDEX('Plant data'!F:F,MATCH($A98,'Plant data'!$A:$A,0))</f>
        <v>China</v>
      </c>
      <c r="E98" s="15" t="s">
        <v>10292</v>
      </c>
      <c r="F98" s="15" t="s">
        <v>10182</v>
      </c>
      <c r="G98" s="16" t="s">
        <v>241</v>
      </c>
      <c r="H98" s="15" t="s">
        <v>40</v>
      </c>
      <c r="I98" s="15" t="s">
        <v>30</v>
      </c>
      <c r="J98" s="15" t="s">
        <v>30</v>
      </c>
      <c r="K98" s="15" t="s">
        <v>30</v>
      </c>
      <c r="L98" s="15" t="s">
        <v>30</v>
      </c>
      <c r="M98" s="21">
        <v>45231</v>
      </c>
      <c r="N98" s="15" t="s">
        <v>30</v>
      </c>
      <c r="O98" s="15" t="s">
        <v>30</v>
      </c>
      <c r="P98" s="15">
        <v>589</v>
      </c>
      <c r="Q98" s="15">
        <v>60</v>
      </c>
      <c r="R98" s="15" t="s">
        <v>10180</v>
      </c>
      <c r="S98" s="29" t="str">
        <f t="shared" si="1"/>
        <v/>
      </c>
      <c r="T98" s="29"/>
      <c r="U98" s="29"/>
      <c r="V98" s="29"/>
      <c r="W98" s="29"/>
      <c r="X98" s="29"/>
      <c r="Y98" s="29"/>
      <c r="Z98" s="29"/>
      <c r="AA98" s="29"/>
    </row>
    <row r="99" spans="1:27" hidden="1" x14ac:dyDescent="0.35">
      <c r="A99" s="15" t="s">
        <v>239</v>
      </c>
      <c r="B99" s="22" t="str">
        <f>INDEX('Plant data'!D:D,MATCH($A99,'Plant data'!$A:$A,0))</f>
        <v>Jiayuguan</v>
      </c>
      <c r="C99" s="22" t="str">
        <f>INDEX('Plant data'!E:E,MATCH($A99,'Plant data'!$A:$A,0))</f>
        <v>Gansu</v>
      </c>
      <c r="D99" s="22" t="str">
        <f>INDEX('Plant data'!F:F,MATCH($A99,'Plant data'!$A:$A,0))</f>
        <v>China</v>
      </c>
      <c r="E99" s="15" t="s">
        <v>10293</v>
      </c>
      <c r="F99" s="15" t="s">
        <v>10184</v>
      </c>
      <c r="G99" s="16" t="s">
        <v>241</v>
      </c>
      <c r="H99" s="15" t="s">
        <v>40</v>
      </c>
      <c r="I99" s="15" t="s">
        <v>30</v>
      </c>
      <c r="J99" s="15" t="s">
        <v>30</v>
      </c>
      <c r="K99" s="15" t="s">
        <v>30</v>
      </c>
      <c r="L99" s="15" t="s">
        <v>30</v>
      </c>
      <c r="M99" s="21">
        <v>45231</v>
      </c>
      <c r="N99" s="15" t="s">
        <v>30</v>
      </c>
      <c r="O99" s="15" t="s">
        <v>30</v>
      </c>
      <c r="P99" s="15">
        <v>589</v>
      </c>
      <c r="Q99" s="15">
        <v>60</v>
      </c>
      <c r="R99" s="15" t="s">
        <v>10180</v>
      </c>
      <c r="S99" s="29" t="str">
        <f t="shared" si="1"/>
        <v/>
      </c>
      <c r="T99" s="29"/>
      <c r="U99" s="29"/>
      <c r="V99" s="29"/>
      <c r="W99" s="29"/>
      <c r="X99" s="29"/>
      <c r="Y99" s="29"/>
      <c r="Z99" s="29"/>
      <c r="AA99" s="29"/>
    </row>
    <row r="100" spans="1:27" hidden="1" x14ac:dyDescent="0.35">
      <c r="A100" s="15" t="s">
        <v>239</v>
      </c>
      <c r="B100" s="22" t="str">
        <f>INDEX('Plant data'!D:D,MATCH($A100,'Plant data'!$A:$A,0))</f>
        <v>Jiayuguan</v>
      </c>
      <c r="C100" s="22" t="str">
        <f>INDEX('Plant data'!E:E,MATCH($A100,'Plant data'!$A:$A,0))</f>
        <v>Gansu</v>
      </c>
      <c r="D100" s="22" t="str">
        <f>INDEX('Plant data'!F:F,MATCH($A100,'Plant data'!$A:$A,0))</f>
        <v>China</v>
      </c>
      <c r="E100" s="15" t="s">
        <v>10294</v>
      </c>
      <c r="F100" s="15" t="s">
        <v>10245</v>
      </c>
      <c r="G100" s="16" t="s">
        <v>241</v>
      </c>
      <c r="H100" s="15" t="s">
        <v>29</v>
      </c>
      <c r="I100" s="15" t="s">
        <v>30</v>
      </c>
      <c r="J100" s="15" t="s">
        <v>30</v>
      </c>
      <c r="K100" s="15" t="s">
        <v>30</v>
      </c>
      <c r="L100" s="15" t="s">
        <v>30</v>
      </c>
      <c r="M100" s="15" t="s">
        <v>30</v>
      </c>
      <c r="N100" s="15" t="s">
        <v>30</v>
      </c>
      <c r="O100" s="15" t="s">
        <v>30</v>
      </c>
      <c r="P100" s="15">
        <v>1178</v>
      </c>
      <c r="Q100" s="15">
        <v>120</v>
      </c>
      <c r="R100" s="15" t="s">
        <v>10180</v>
      </c>
      <c r="S100" s="29" t="str">
        <f t="shared" si="1"/>
        <v/>
      </c>
      <c r="T100" s="29"/>
      <c r="U100" s="29"/>
      <c r="V100" s="29"/>
      <c r="W100" s="29"/>
      <c r="X100" s="29"/>
      <c r="Y100" s="29"/>
      <c r="Z100" s="29"/>
      <c r="AA100" s="29"/>
    </row>
    <row r="101" spans="1:27" hidden="1" x14ac:dyDescent="0.35">
      <c r="A101" s="15" t="s">
        <v>239</v>
      </c>
      <c r="B101" s="22" t="str">
        <f>INDEX('Plant data'!D:D,MATCH($A101,'Plant data'!$A:$A,0))</f>
        <v>Jiayuguan</v>
      </c>
      <c r="C101" s="22" t="str">
        <f>INDEX('Plant data'!E:E,MATCH($A101,'Plant data'!$A:$A,0))</f>
        <v>Gansu</v>
      </c>
      <c r="D101" s="22" t="str">
        <f>INDEX('Plant data'!F:F,MATCH($A101,'Plant data'!$A:$A,0))</f>
        <v>China</v>
      </c>
      <c r="E101" s="15" t="s">
        <v>10295</v>
      </c>
      <c r="F101" s="15" t="s">
        <v>10247</v>
      </c>
      <c r="G101" s="16" t="s">
        <v>241</v>
      </c>
      <c r="H101" s="15" t="s">
        <v>29</v>
      </c>
      <c r="I101" s="15" t="s">
        <v>30</v>
      </c>
      <c r="J101" s="15" t="s">
        <v>30</v>
      </c>
      <c r="K101" s="15" t="s">
        <v>30</v>
      </c>
      <c r="L101" s="15" t="s">
        <v>30</v>
      </c>
      <c r="M101" s="15" t="s">
        <v>30</v>
      </c>
      <c r="N101" s="15" t="s">
        <v>30</v>
      </c>
      <c r="O101" s="15" t="s">
        <v>30</v>
      </c>
      <c r="P101" s="15">
        <v>1178</v>
      </c>
      <c r="Q101" s="15">
        <v>120</v>
      </c>
      <c r="R101" s="15" t="s">
        <v>10180</v>
      </c>
      <c r="S101" s="29" t="str">
        <f t="shared" si="1"/>
        <v/>
      </c>
      <c r="T101" s="29"/>
      <c r="U101" s="29"/>
      <c r="V101" s="29"/>
      <c r="W101" s="29"/>
      <c r="X101" s="29"/>
      <c r="Y101" s="29"/>
      <c r="Z101" s="29"/>
      <c r="AA101" s="29"/>
    </row>
    <row r="102" spans="1:27" hidden="1" x14ac:dyDescent="0.35">
      <c r="A102" s="15" t="s">
        <v>239</v>
      </c>
      <c r="B102" s="22" t="str">
        <f>INDEX('Plant data'!D:D,MATCH($A102,'Plant data'!$A:$A,0))</f>
        <v>Jiayuguan</v>
      </c>
      <c r="C102" s="22" t="str">
        <f>INDEX('Plant data'!E:E,MATCH($A102,'Plant data'!$A:$A,0))</f>
        <v>Gansu</v>
      </c>
      <c r="D102" s="22" t="str">
        <f>INDEX('Plant data'!F:F,MATCH($A102,'Plant data'!$A:$A,0))</f>
        <v>China</v>
      </c>
      <c r="E102" s="15" t="s">
        <v>10296</v>
      </c>
      <c r="F102" s="15" t="s">
        <v>10249</v>
      </c>
      <c r="G102" s="16" t="s">
        <v>241</v>
      </c>
      <c r="H102" s="15" t="s">
        <v>29</v>
      </c>
      <c r="I102" s="15" t="s">
        <v>30</v>
      </c>
      <c r="J102" s="15" t="s">
        <v>30</v>
      </c>
      <c r="K102" s="15" t="s">
        <v>30</v>
      </c>
      <c r="L102" s="15" t="s">
        <v>30</v>
      </c>
      <c r="M102" s="15" t="s">
        <v>30</v>
      </c>
      <c r="N102" s="15" t="s">
        <v>30</v>
      </c>
      <c r="O102" s="15" t="s">
        <v>30</v>
      </c>
      <c r="P102" s="15">
        <v>1178</v>
      </c>
      <c r="Q102" s="15">
        <v>120</v>
      </c>
      <c r="R102" s="15" t="s">
        <v>10180</v>
      </c>
      <c r="S102" s="29" t="str">
        <f t="shared" si="1"/>
        <v/>
      </c>
      <c r="T102" s="29"/>
      <c r="U102" s="29"/>
      <c r="V102" s="29"/>
      <c r="W102" s="29"/>
      <c r="X102" s="29"/>
      <c r="Y102" s="29"/>
      <c r="Z102" s="29"/>
      <c r="AA102" s="29"/>
    </row>
    <row r="103" spans="1:27" hidden="1" x14ac:dyDescent="0.35">
      <c r="A103" s="15" t="s">
        <v>239</v>
      </c>
      <c r="B103" s="22" t="str">
        <f>INDEX('Plant data'!D:D,MATCH($A103,'Plant data'!$A:$A,0))</f>
        <v>Jiayuguan</v>
      </c>
      <c r="C103" s="22" t="str">
        <f>INDEX('Plant data'!E:E,MATCH($A103,'Plant data'!$A:$A,0))</f>
        <v>Gansu</v>
      </c>
      <c r="D103" s="22" t="str">
        <f>INDEX('Plant data'!F:F,MATCH($A103,'Plant data'!$A:$A,0))</f>
        <v>China</v>
      </c>
      <c r="E103" s="15" t="s">
        <v>10297</v>
      </c>
      <c r="F103" s="15" t="s">
        <v>10253</v>
      </c>
      <c r="G103" s="16" t="s">
        <v>241</v>
      </c>
      <c r="H103" s="15" t="s">
        <v>224</v>
      </c>
      <c r="I103" s="21">
        <v>45231</v>
      </c>
      <c r="J103" s="18">
        <v>45323</v>
      </c>
      <c r="K103" s="15" t="s">
        <v>30</v>
      </c>
      <c r="L103" s="15" t="s">
        <v>30</v>
      </c>
      <c r="M103" s="15" t="s">
        <v>30</v>
      </c>
      <c r="N103" s="15" t="s">
        <v>30</v>
      </c>
      <c r="O103" s="15" t="s">
        <v>30</v>
      </c>
      <c r="P103" s="15">
        <v>1150</v>
      </c>
      <c r="Q103" s="15">
        <v>100</v>
      </c>
      <c r="R103" s="15" t="s">
        <v>10180</v>
      </c>
      <c r="S103" s="29" t="str">
        <f t="shared" si="1"/>
        <v/>
      </c>
      <c r="T103" s="29"/>
      <c r="U103" s="29"/>
      <c r="V103" s="29"/>
      <c r="W103" s="29"/>
      <c r="X103" s="29"/>
      <c r="Y103" s="29"/>
      <c r="Z103" s="29"/>
      <c r="AA103" s="29"/>
    </row>
    <row r="104" spans="1:27" hidden="1" x14ac:dyDescent="0.35">
      <c r="A104" s="15" t="s">
        <v>253</v>
      </c>
      <c r="B104" s="22" t="str">
        <f>INDEX('Plant data'!D:D,MATCH($A104,'Plant data'!$A:$A,0))</f>
        <v>Lanzhou</v>
      </c>
      <c r="C104" s="22" t="str">
        <f>INDEX('Plant data'!E:E,MATCH($A104,'Plant data'!$A:$A,0))</f>
        <v>Gansu</v>
      </c>
      <c r="D104" s="22" t="str">
        <f>INDEX('Plant data'!F:F,MATCH($A104,'Plant data'!$A:$A,0))</f>
        <v>China</v>
      </c>
      <c r="E104" s="15" t="s">
        <v>10298</v>
      </c>
      <c r="F104" s="15" t="s">
        <v>10179</v>
      </c>
      <c r="G104" s="16" t="s">
        <v>255</v>
      </c>
      <c r="H104" s="15" t="s">
        <v>29</v>
      </c>
      <c r="I104" s="15" t="s">
        <v>30</v>
      </c>
      <c r="J104" s="15" t="s">
        <v>30</v>
      </c>
      <c r="K104" s="15" t="s">
        <v>30</v>
      </c>
      <c r="L104" s="15" t="s">
        <v>30</v>
      </c>
      <c r="M104" s="15" t="s">
        <v>30</v>
      </c>
      <c r="N104" s="15" t="s">
        <v>30</v>
      </c>
      <c r="O104" s="15" t="s">
        <v>30</v>
      </c>
      <c r="P104" s="15">
        <v>2000</v>
      </c>
      <c r="Q104" s="15">
        <v>120</v>
      </c>
      <c r="R104" s="15" t="s">
        <v>10180</v>
      </c>
      <c r="S104" s="29" t="str">
        <f t="shared" si="1"/>
        <v/>
      </c>
      <c r="T104" s="29"/>
      <c r="U104" s="29"/>
      <c r="V104" s="29"/>
      <c r="W104" s="29"/>
      <c r="X104" s="29"/>
      <c r="Y104" s="29"/>
      <c r="Z104" s="29"/>
      <c r="AA104" s="29"/>
    </row>
    <row r="105" spans="1:27" hidden="1" x14ac:dyDescent="0.35">
      <c r="A105" s="15" t="s">
        <v>253</v>
      </c>
      <c r="B105" s="22" t="str">
        <f>INDEX('Plant data'!D:D,MATCH($A105,'Plant data'!$A:$A,0))</f>
        <v>Lanzhou</v>
      </c>
      <c r="C105" s="22" t="str">
        <f>INDEX('Plant data'!E:E,MATCH($A105,'Plant data'!$A:$A,0))</f>
        <v>Gansu</v>
      </c>
      <c r="D105" s="22" t="str">
        <f>INDEX('Plant data'!F:F,MATCH($A105,'Plant data'!$A:$A,0))</f>
        <v>China</v>
      </c>
      <c r="E105" s="15" t="s">
        <v>10299</v>
      </c>
      <c r="F105" s="15" t="s">
        <v>10182</v>
      </c>
      <c r="G105" s="16" t="s">
        <v>255</v>
      </c>
      <c r="H105" s="15" t="s">
        <v>29</v>
      </c>
      <c r="I105" s="15" t="s">
        <v>30</v>
      </c>
      <c r="J105" s="15" t="s">
        <v>30</v>
      </c>
      <c r="K105" s="15" t="s">
        <v>30</v>
      </c>
      <c r="L105" s="15" t="s">
        <v>30</v>
      </c>
      <c r="M105" s="15" t="s">
        <v>30</v>
      </c>
      <c r="N105" s="15" t="s">
        <v>30</v>
      </c>
      <c r="O105" s="15" t="s">
        <v>30</v>
      </c>
      <c r="P105" s="15">
        <v>2000</v>
      </c>
      <c r="Q105" s="15">
        <v>120</v>
      </c>
      <c r="R105" s="15" t="s">
        <v>10180</v>
      </c>
      <c r="S105" s="29" t="str">
        <f t="shared" si="1"/>
        <v/>
      </c>
      <c r="T105" s="29"/>
      <c r="U105" s="29"/>
      <c r="V105" s="29"/>
      <c r="W105" s="29"/>
      <c r="X105" s="29"/>
      <c r="Y105" s="29"/>
      <c r="Z105" s="29"/>
      <c r="AA105" s="29"/>
    </row>
    <row r="106" spans="1:27" hidden="1" x14ac:dyDescent="0.35">
      <c r="A106" s="15" t="s">
        <v>258</v>
      </c>
      <c r="B106" s="22" t="str">
        <f>INDEX('Plant data'!D:D,MATCH($A106,'Plant data'!$A:$A,0))</f>
        <v>Shaoguan</v>
      </c>
      <c r="C106" s="22" t="str">
        <f>INDEX('Plant data'!E:E,MATCH($A106,'Plant data'!$A:$A,0))</f>
        <v>Guangdong</v>
      </c>
      <c r="D106" s="22" t="str">
        <f>INDEX('Plant data'!F:F,MATCH($A106,'Plant data'!$A:$A,0))</f>
        <v>China</v>
      </c>
      <c r="E106" s="15" t="s">
        <v>10300</v>
      </c>
      <c r="F106" s="15" t="s">
        <v>10222</v>
      </c>
      <c r="G106" s="16" t="s">
        <v>260</v>
      </c>
      <c r="H106" s="15" t="s">
        <v>29</v>
      </c>
      <c r="I106" s="15" t="s">
        <v>30</v>
      </c>
      <c r="J106" s="15" t="s">
        <v>30</v>
      </c>
      <c r="K106" s="15">
        <v>2012</v>
      </c>
      <c r="L106" s="15">
        <v>13</v>
      </c>
      <c r="M106" s="15" t="s">
        <v>30</v>
      </c>
      <c r="N106" s="15" t="s">
        <v>30</v>
      </c>
      <c r="O106" s="15" t="s">
        <v>30</v>
      </c>
      <c r="P106" s="15">
        <v>1677</v>
      </c>
      <c r="Q106" s="15">
        <v>130</v>
      </c>
      <c r="R106" s="15" t="s">
        <v>10180</v>
      </c>
      <c r="S106" s="29">
        <f t="shared" si="1"/>
        <v>2052</v>
      </c>
      <c r="T106" s="29"/>
      <c r="U106" s="29"/>
      <c r="V106" s="29"/>
      <c r="W106" s="29"/>
      <c r="X106" s="29"/>
      <c r="Y106" s="29"/>
      <c r="Z106" s="29"/>
      <c r="AA106" s="29"/>
    </row>
    <row r="107" spans="1:27" hidden="1" x14ac:dyDescent="0.35">
      <c r="A107" s="15" t="s">
        <v>258</v>
      </c>
      <c r="B107" s="22" t="str">
        <f>INDEX('Plant data'!D:D,MATCH($A107,'Plant data'!$A:$A,0))</f>
        <v>Shaoguan</v>
      </c>
      <c r="C107" s="22" t="str">
        <f>INDEX('Plant data'!E:E,MATCH($A107,'Plant data'!$A:$A,0))</f>
        <v>Guangdong</v>
      </c>
      <c r="D107" s="22" t="str">
        <f>INDEX('Plant data'!F:F,MATCH($A107,'Plant data'!$A:$A,0))</f>
        <v>China</v>
      </c>
      <c r="E107" s="15" t="s">
        <v>10301</v>
      </c>
      <c r="F107" s="15" t="s">
        <v>10179</v>
      </c>
      <c r="G107" s="16" t="s">
        <v>260</v>
      </c>
      <c r="H107" s="15" t="s">
        <v>29</v>
      </c>
      <c r="I107" s="15" t="s">
        <v>30</v>
      </c>
      <c r="J107" s="15" t="s">
        <v>30</v>
      </c>
      <c r="K107" s="15">
        <v>2003</v>
      </c>
      <c r="L107" s="15">
        <v>22</v>
      </c>
      <c r="M107" s="15" t="s">
        <v>30</v>
      </c>
      <c r="N107" s="15" t="s">
        <v>30</v>
      </c>
      <c r="O107" s="15" t="s">
        <v>30</v>
      </c>
      <c r="P107" s="15">
        <v>1548</v>
      </c>
      <c r="Q107" s="15">
        <v>120</v>
      </c>
      <c r="R107" s="15" t="s">
        <v>10180</v>
      </c>
      <c r="S107" s="29">
        <f t="shared" si="1"/>
        <v>2043</v>
      </c>
      <c r="T107" s="29"/>
      <c r="U107" s="29"/>
      <c r="V107" s="29"/>
      <c r="W107" s="29"/>
      <c r="X107" s="29"/>
      <c r="Y107" s="29"/>
      <c r="Z107" s="29"/>
      <c r="AA107" s="29"/>
    </row>
    <row r="108" spans="1:27" hidden="1" x14ac:dyDescent="0.35">
      <c r="A108" s="15" t="s">
        <v>258</v>
      </c>
      <c r="B108" s="22" t="str">
        <f>INDEX('Plant data'!D:D,MATCH($A108,'Plant data'!$A:$A,0))</f>
        <v>Shaoguan</v>
      </c>
      <c r="C108" s="22" t="str">
        <f>INDEX('Plant data'!E:E,MATCH($A108,'Plant data'!$A:$A,0))</f>
        <v>Guangdong</v>
      </c>
      <c r="D108" s="22" t="str">
        <f>INDEX('Plant data'!F:F,MATCH($A108,'Plant data'!$A:$A,0))</f>
        <v>China</v>
      </c>
      <c r="E108" s="15" t="s">
        <v>10302</v>
      </c>
      <c r="F108" s="15" t="s">
        <v>10182</v>
      </c>
      <c r="G108" s="16" t="s">
        <v>260</v>
      </c>
      <c r="H108" s="15" t="s">
        <v>29</v>
      </c>
      <c r="I108" s="15" t="s">
        <v>30</v>
      </c>
      <c r="J108" s="15" t="s">
        <v>30</v>
      </c>
      <c r="K108" s="15">
        <v>2003</v>
      </c>
      <c r="L108" s="15">
        <v>22</v>
      </c>
      <c r="M108" s="15" t="s">
        <v>30</v>
      </c>
      <c r="N108" s="15" t="s">
        <v>30</v>
      </c>
      <c r="O108" s="15" t="s">
        <v>30</v>
      </c>
      <c r="P108" s="15">
        <v>1548</v>
      </c>
      <c r="Q108" s="15">
        <v>120</v>
      </c>
      <c r="R108" s="15" t="s">
        <v>10180</v>
      </c>
      <c r="S108" s="29">
        <f t="shared" si="1"/>
        <v>2043</v>
      </c>
      <c r="T108" s="29"/>
      <c r="U108" s="29"/>
      <c r="V108" s="29"/>
      <c r="W108" s="29"/>
      <c r="X108" s="29"/>
      <c r="Y108" s="29"/>
      <c r="Z108" s="29"/>
      <c r="AA108" s="29"/>
    </row>
    <row r="109" spans="1:27" hidden="1" x14ac:dyDescent="0.35">
      <c r="A109" s="15" t="s">
        <v>258</v>
      </c>
      <c r="B109" s="22" t="str">
        <f>INDEX('Plant data'!D:D,MATCH($A109,'Plant data'!$A:$A,0))</f>
        <v>Shaoguan</v>
      </c>
      <c r="C109" s="22" t="str">
        <f>INDEX('Plant data'!E:E,MATCH($A109,'Plant data'!$A:$A,0))</f>
        <v>Guangdong</v>
      </c>
      <c r="D109" s="22" t="str">
        <f>INDEX('Plant data'!F:F,MATCH($A109,'Plant data'!$A:$A,0))</f>
        <v>China</v>
      </c>
      <c r="E109" s="15" t="s">
        <v>10303</v>
      </c>
      <c r="F109" s="15" t="s">
        <v>10184</v>
      </c>
      <c r="G109" s="16" t="s">
        <v>260</v>
      </c>
      <c r="H109" s="15" t="s">
        <v>29</v>
      </c>
      <c r="I109" s="15" t="s">
        <v>30</v>
      </c>
      <c r="J109" s="15" t="s">
        <v>30</v>
      </c>
      <c r="K109" s="15" t="s">
        <v>30</v>
      </c>
      <c r="L109" s="15" t="s">
        <v>30</v>
      </c>
      <c r="M109" s="15" t="s">
        <v>30</v>
      </c>
      <c r="N109" s="15" t="s">
        <v>30</v>
      </c>
      <c r="O109" s="15" t="s">
        <v>30</v>
      </c>
      <c r="P109" s="15">
        <v>1548</v>
      </c>
      <c r="Q109" s="15">
        <v>120</v>
      </c>
      <c r="R109" s="15" t="s">
        <v>10180</v>
      </c>
      <c r="S109" s="29" t="str">
        <f t="shared" si="1"/>
        <v/>
      </c>
      <c r="T109" s="29"/>
      <c r="U109" s="29"/>
      <c r="V109" s="29"/>
      <c r="W109" s="29"/>
      <c r="X109" s="29"/>
      <c r="Y109" s="29"/>
      <c r="Z109" s="29"/>
      <c r="AA109" s="29"/>
    </row>
    <row r="110" spans="1:27" hidden="1" x14ac:dyDescent="0.35">
      <c r="A110" s="15" t="s">
        <v>258</v>
      </c>
      <c r="B110" s="22" t="str">
        <f>INDEX('Plant data'!D:D,MATCH($A110,'Plant data'!$A:$A,0))</f>
        <v>Shaoguan</v>
      </c>
      <c r="C110" s="22" t="str">
        <f>INDEX('Plant data'!E:E,MATCH($A110,'Plant data'!$A:$A,0))</f>
        <v>Guangdong</v>
      </c>
      <c r="D110" s="22" t="str">
        <f>INDEX('Plant data'!F:F,MATCH($A110,'Plant data'!$A:$A,0))</f>
        <v>China</v>
      </c>
      <c r="E110" s="15" t="s">
        <v>10304</v>
      </c>
      <c r="F110" s="15" t="s">
        <v>10245</v>
      </c>
      <c r="G110" s="16" t="s">
        <v>260</v>
      </c>
      <c r="H110" s="15" t="s">
        <v>29</v>
      </c>
      <c r="I110" s="15" t="s">
        <v>30</v>
      </c>
      <c r="J110" s="15" t="s">
        <v>30</v>
      </c>
      <c r="K110" s="15" t="s">
        <v>30</v>
      </c>
      <c r="L110" s="15" t="s">
        <v>30</v>
      </c>
      <c r="M110" s="15" t="s">
        <v>30</v>
      </c>
      <c r="N110" s="15" t="s">
        <v>30</v>
      </c>
      <c r="O110" s="15" t="s">
        <v>30</v>
      </c>
      <c r="P110" s="15">
        <v>1677</v>
      </c>
      <c r="Q110" s="15">
        <v>130</v>
      </c>
      <c r="R110" s="15" t="s">
        <v>10180</v>
      </c>
      <c r="S110" s="29" t="str">
        <f t="shared" si="1"/>
        <v/>
      </c>
      <c r="T110" s="29"/>
      <c r="U110" s="29"/>
      <c r="V110" s="29"/>
      <c r="W110" s="29"/>
      <c r="X110" s="29"/>
      <c r="Y110" s="29"/>
      <c r="Z110" s="29"/>
      <c r="AA110" s="29"/>
    </row>
    <row r="111" spans="1:27" hidden="1" x14ac:dyDescent="0.35">
      <c r="A111" s="15" t="s">
        <v>264</v>
      </c>
      <c r="B111" s="22" t="str">
        <f>INDEX('Plant data'!D:D,MATCH($A111,'Plant data'!$A:$A,0))</f>
        <v>Zhanjiang</v>
      </c>
      <c r="C111" s="22" t="str">
        <f>INDEX('Plant data'!E:E,MATCH($A111,'Plant data'!$A:$A,0))</f>
        <v>Guangdong</v>
      </c>
      <c r="D111" s="22" t="str">
        <f>INDEX('Plant data'!F:F,MATCH($A111,'Plant data'!$A:$A,0))</f>
        <v>China</v>
      </c>
      <c r="E111" s="15" t="s">
        <v>10305</v>
      </c>
      <c r="F111" s="15" t="s">
        <v>10201</v>
      </c>
      <c r="G111" s="16" t="s">
        <v>266</v>
      </c>
      <c r="H111" s="15" t="s">
        <v>29</v>
      </c>
      <c r="I111" s="15" t="s">
        <v>30</v>
      </c>
      <c r="J111" s="15" t="s">
        <v>30</v>
      </c>
      <c r="K111" s="15">
        <v>2015</v>
      </c>
      <c r="L111" s="15">
        <v>10</v>
      </c>
      <c r="M111" s="15" t="s">
        <v>30</v>
      </c>
      <c r="N111" s="15" t="s">
        <v>30</v>
      </c>
      <c r="O111" s="15" t="s">
        <v>30</v>
      </c>
      <c r="P111" s="15">
        <v>3132</v>
      </c>
      <c r="Q111" s="15">
        <v>350</v>
      </c>
      <c r="R111" s="15" t="s">
        <v>10180</v>
      </c>
      <c r="S111" s="29">
        <f t="shared" si="1"/>
        <v>2055</v>
      </c>
      <c r="T111" s="29"/>
      <c r="U111" s="29"/>
      <c r="V111" s="29"/>
      <c r="W111" s="29"/>
      <c r="X111" s="29"/>
      <c r="Y111" s="29"/>
      <c r="Z111" s="29"/>
      <c r="AA111" s="29"/>
    </row>
    <row r="112" spans="1:27" hidden="1" x14ac:dyDescent="0.35">
      <c r="A112" s="15" t="s">
        <v>264</v>
      </c>
      <c r="B112" s="22" t="str">
        <f>INDEX('Plant data'!D:D,MATCH($A112,'Plant data'!$A:$A,0))</f>
        <v>Zhanjiang</v>
      </c>
      <c r="C112" s="22" t="str">
        <f>INDEX('Plant data'!E:E,MATCH($A112,'Plant data'!$A:$A,0))</f>
        <v>Guangdong</v>
      </c>
      <c r="D112" s="22" t="str">
        <f>INDEX('Plant data'!F:F,MATCH($A112,'Plant data'!$A:$A,0))</f>
        <v>China</v>
      </c>
      <c r="E112" s="15" t="s">
        <v>10306</v>
      </c>
      <c r="F112" s="15" t="s">
        <v>10194</v>
      </c>
      <c r="G112" s="16" t="s">
        <v>266</v>
      </c>
      <c r="H112" s="15" t="s">
        <v>29</v>
      </c>
      <c r="I112" s="15" t="s">
        <v>30</v>
      </c>
      <c r="J112" s="15" t="s">
        <v>30</v>
      </c>
      <c r="K112" s="15">
        <v>2015</v>
      </c>
      <c r="L112" s="15">
        <v>10</v>
      </c>
      <c r="M112" s="15" t="s">
        <v>30</v>
      </c>
      <c r="N112" s="15" t="s">
        <v>30</v>
      </c>
      <c r="O112" s="15" t="s">
        <v>30</v>
      </c>
      <c r="P112" s="15">
        <v>3132</v>
      </c>
      <c r="Q112" s="15">
        <v>350</v>
      </c>
      <c r="R112" s="15" t="s">
        <v>10180</v>
      </c>
      <c r="S112" s="29">
        <f t="shared" si="1"/>
        <v>2055</v>
      </c>
      <c r="T112" s="29"/>
      <c r="U112" s="29"/>
      <c r="V112" s="29"/>
      <c r="W112" s="29"/>
      <c r="X112" s="29"/>
      <c r="Y112" s="29"/>
      <c r="Z112" s="29"/>
      <c r="AA112" s="29"/>
    </row>
    <row r="113" spans="1:27" hidden="1" x14ac:dyDescent="0.35">
      <c r="A113" s="15" t="s">
        <v>264</v>
      </c>
      <c r="B113" s="22" t="str">
        <f>INDEX('Plant data'!D:D,MATCH($A113,'Plant data'!$A:$A,0))</f>
        <v>Zhanjiang</v>
      </c>
      <c r="C113" s="22" t="str">
        <f>INDEX('Plant data'!E:E,MATCH($A113,'Plant data'!$A:$A,0))</f>
        <v>Guangdong</v>
      </c>
      <c r="D113" s="22" t="str">
        <f>INDEX('Plant data'!F:F,MATCH($A113,'Plant data'!$A:$A,0))</f>
        <v>China</v>
      </c>
      <c r="E113" s="15" t="s">
        <v>10307</v>
      </c>
      <c r="F113" s="15" t="s">
        <v>10204</v>
      </c>
      <c r="G113" s="16" t="s">
        <v>266</v>
      </c>
      <c r="H113" s="15" t="s">
        <v>29</v>
      </c>
      <c r="I113" s="15" t="s">
        <v>30</v>
      </c>
      <c r="J113" s="15" t="s">
        <v>30</v>
      </c>
      <c r="K113" s="15" t="s">
        <v>30</v>
      </c>
      <c r="L113" s="15" t="s">
        <v>30</v>
      </c>
      <c r="M113" s="15" t="s">
        <v>30</v>
      </c>
      <c r="N113" s="15" t="s">
        <v>30</v>
      </c>
      <c r="O113" s="15" t="s">
        <v>30</v>
      </c>
      <c r="P113" s="15">
        <v>3132</v>
      </c>
      <c r="Q113" s="15">
        <v>350</v>
      </c>
      <c r="R113" s="15" t="s">
        <v>10180</v>
      </c>
      <c r="S113" s="29" t="str">
        <f t="shared" si="1"/>
        <v/>
      </c>
      <c r="T113" s="29"/>
      <c r="U113" s="29"/>
      <c r="V113" s="29"/>
      <c r="W113" s="29"/>
      <c r="X113" s="29"/>
      <c r="Y113" s="29"/>
      <c r="Z113" s="29"/>
      <c r="AA113" s="29"/>
    </row>
    <row r="114" spans="1:27" hidden="1" x14ac:dyDescent="0.35">
      <c r="A114" s="15" t="s">
        <v>264</v>
      </c>
      <c r="B114" s="22" t="str">
        <f>INDEX('Plant data'!D:D,MATCH($A114,'Plant data'!$A:$A,0))</f>
        <v>Zhanjiang</v>
      </c>
      <c r="C114" s="22" t="str">
        <f>INDEX('Plant data'!E:E,MATCH($A114,'Plant data'!$A:$A,0))</f>
        <v>Guangdong</v>
      </c>
      <c r="D114" s="22" t="str">
        <f>INDEX('Plant data'!F:F,MATCH($A114,'Plant data'!$A:$A,0))</f>
        <v>China</v>
      </c>
      <c r="E114" s="15" t="s">
        <v>10308</v>
      </c>
      <c r="F114" s="15" t="s">
        <v>10189</v>
      </c>
      <c r="G114" s="16" t="s">
        <v>266</v>
      </c>
      <c r="H114" s="15" t="s">
        <v>29</v>
      </c>
      <c r="I114" s="15" t="s">
        <v>30</v>
      </c>
      <c r="J114" s="15" t="s">
        <v>30</v>
      </c>
      <c r="K114" s="15">
        <v>2021</v>
      </c>
      <c r="L114" s="15">
        <v>4</v>
      </c>
      <c r="M114" s="15" t="s">
        <v>30</v>
      </c>
      <c r="N114" s="15" t="s">
        <v>30</v>
      </c>
      <c r="O114" s="15" t="s">
        <v>30</v>
      </c>
      <c r="P114" s="15">
        <v>3132</v>
      </c>
      <c r="Q114" s="15">
        <v>350</v>
      </c>
      <c r="R114" s="15" t="s">
        <v>10180</v>
      </c>
      <c r="S114" s="29">
        <f t="shared" si="1"/>
        <v>2061</v>
      </c>
      <c r="T114" s="29"/>
      <c r="U114" s="29"/>
      <c r="V114" s="29"/>
      <c r="W114" s="29"/>
      <c r="X114" s="29"/>
      <c r="Y114" s="29"/>
      <c r="Z114" s="29"/>
      <c r="AA114" s="29"/>
    </row>
    <row r="115" spans="1:27" hidden="1" x14ac:dyDescent="0.35">
      <c r="A115" s="15" t="s">
        <v>269</v>
      </c>
      <c r="B115" s="22" t="str">
        <f>INDEX('Plant data'!D:D,MATCH($A115,'Plant data'!$A:$A,0))</f>
        <v>Zhuhai</v>
      </c>
      <c r="C115" s="22" t="str">
        <f>INDEX('Plant data'!E:E,MATCH($A115,'Plant data'!$A:$A,0))</f>
        <v>Guangdong</v>
      </c>
      <c r="D115" s="22" t="str">
        <f>INDEX('Plant data'!F:F,MATCH($A115,'Plant data'!$A:$A,0))</f>
        <v>China</v>
      </c>
      <c r="E115" s="15" t="s">
        <v>10309</v>
      </c>
      <c r="F115" s="15" t="s">
        <v>10179</v>
      </c>
      <c r="G115" s="16" t="s">
        <v>271</v>
      </c>
      <c r="H115" s="15" t="s">
        <v>29</v>
      </c>
      <c r="I115" s="15" t="s">
        <v>30</v>
      </c>
      <c r="J115" s="15" t="s">
        <v>30</v>
      </c>
      <c r="K115" s="15" t="s">
        <v>30</v>
      </c>
      <c r="L115" s="15" t="s">
        <v>30</v>
      </c>
      <c r="M115" s="15" t="s">
        <v>30</v>
      </c>
      <c r="N115" s="15" t="s">
        <v>30</v>
      </c>
      <c r="O115" s="15" t="s">
        <v>30</v>
      </c>
      <c r="P115" s="15">
        <v>946</v>
      </c>
      <c r="Q115" s="15">
        <v>65</v>
      </c>
      <c r="R115" s="15" t="s">
        <v>10180</v>
      </c>
      <c r="S115" s="29" t="str">
        <f t="shared" si="1"/>
        <v/>
      </c>
      <c r="T115" s="29"/>
      <c r="U115" s="29"/>
      <c r="V115" s="29"/>
      <c r="W115" s="29"/>
      <c r="X115" s="29"/>
      <c r="Y115" s="29"/>
      <c r="Z115" s="29"/>
      <c r="AA115" s="29"/>
    </row>
    <row r="116" spans="1:27" hidden="1" x14ac:dyDescent="0.35">
      <c r="A116" s="15" t="s">
        <v>269</v>
      </c>
      <c r="B116" s="22" t="str">
        <f>INDEX('Plant data'!D:D,MATCH($A116,'Plant data'!$A:$A,0))</f>
        <v>Zhuhai</v>
      </c>
      <c r="C116" s="22" t="str">
        <f>INDEX('Plant data'!E:E,MATCH($A116,'Plant data'!$A:$A,0))</f>
        <v>Guangdong</v>
      </c>
      <c r="D116" s="22" t="str">
        <f>INDEX('Plant data'!F:F,MATCH($A116,'Plant data'!$A:$A,0))</f>
        <v>China</v>
      </c>
      <c r="E116" s="15" t="s">
        <v>10310</v>
      </c>
      <c r="F116" s="15" t="s">
        <v>10182</v>
      </c>
      <c r="G116" s="16" t="s">
        <v>271</v>
      </c>
      <c r="H116" s="15" t="s">
        <v>29</v>
      </c>
      <c r="I116" s="15" t="s">
        <v>30</v>
      </c>
      <c r="J116" s="15" t="s">
        <v>30</v>
      </c>
      <c r="K116" s="15" t="s">
        <v>30</v>
      </c>
      <c r="L116" s="15" t="s">
        <v>30</v>
      </c>
      <c r="M116" s="15" t="s">
        <v>30</v>
      </c>
      <c r="N116" s="15" t="s">
        <v>30</v>
      </c>
      <c r="O116" s="15" t="s">
        <v>30</v>
      </c>
      <c r="P116" s="15">
        <v>946</v>
      </c>
      <c r="Q116" s="15">
        <v>65</v>
      </c>
      <c r="R116" s="15" t="s">
        <v>10180</v>
      </c>
      <c r="S116" s="29" t="str">
        <f t="shared" si="1"/>
        <v/>
      </c>
      <c r="T116" s="29"/>
      <c r="U116" s="29"/>
      <c r="V116" s="29"/>
      <c r="W116" s="29"/>
      <c r="X116" s="29"/>
      <c r="Y116" s="29"/>
      <c r="Z116" s="29"/>
      <c r="AA116" s="29"/>
    </row>
    <row r="117" spans="1:27" hidden="1" x14ac:dyDescent="0.35">
      <c r="A117" s="15" t="s">
        <v>269</v>
      </c>
      <c r="B117" s="22" t="str">
        <f>INDEX('Plant data'!D:D,MATCH($A117,'Plant data'!$A:$A,0))</f>
        <v>Zhuhai</v>
      </c>
      <c r="C117" s="22" t="str">
        <f>INDEX('Plant data'!E:E,MATCH($A117,'Plant data'!$A:$A,0))</f>
        <v>Guangdong</v>
      </c>
      <c r="D117" s="22" t="str">
        <f>INDEX('Plant data'!F:F,MATCH($A117,'Plant data'!$A:$A,0))</f>
        <v>China</v>
      </c>
      <c r="E117" s="15" t="s">
        <v>10311</v>
      </c>
      <c r="F117" s="15" t="s">
        <v>10184</v>
      </c>
      <c r="G117" s="16" t="s">
        <v>271</v>
      </c>
      <c r="H117" s="15" t="s">
        <v>29</v>
      </c>
      <c r="I117" s="15" t="s">
        <v>30</v>
      </c>
      <c r="J117" s="15" t="s">
        <v>30</v>
      </c>
      <c r="K117" s="15" t="s">
        <v>30</v>
      </c>
      <c r="L117" s="15" t="s">
        <v>30</v>
      </c>
      <c r="M117" s="15" t="s">
        <v>30</v>
      </c>
      <c r="N117" s="15" t="s">
        <v>30</v>
      </c>
      <c r="O117" s="15" t="s">
        <v>30</v>
      </c>
      <c r="P117" s="15">
        <v>1159</v>
      </c>
      <c r="Q117" s="15">
        <v>70</v>
      </c>
      <c r="R117" s="15" t="s">
        <v>10180</v>
      </c>
      <c r="S117" s="29" t="str">
        <f t="shared" si="1"/>
        <v/>
      </c>
      <c r="T117" s="29"/>
      <c r="U117" s="29"/>
      <c r="V117" s="29"/>
      <c r="W117" s="29"/>
      <c r="X117" s="29"/>
      <c r="Y117" s="29"/>
      <c r="Z117" s="29"/>
      <c r="AA117" s="29"/>
    </row>
    <row r="118" spans="1:27" hidden="1" x14ac:dyDescent="0.35">
      <c r="A118" s="15" t="s">
        <v>275</v>
      </c>
      <c r="B118" s="22" t="str">
        <f>INDEX('Plant data'!D:D,MATCH($A118,'Plant data'!$A:$A,0))</f>
        <v>Yangjiang</v>
      </c>
      <c r="C118" s="22" t="str">
        <f>INDEX('Plant data'!E:E,MATCH($A118,'Plant data'!$A:$A,0))</f>
        <v>Guangdong</v>
      </c>
      <c r="D118" s="22" t="str">
        <f>INDEX('Plant data'!F:F,MATCH($A118,'Plant data'!$A:$A,0))</f>
        <v>China</v>
      </c>
      <c r="E118" s="15" t="s">
        <v>10312</v>
      </c>
      <c r="F118" s="15" t="s">
        <v>10179</v>
      </c>
      <c r="G118" s="16" t="s">
        <v>277</v>
      </c>
      <c r="H118" s="15" t="s">
        <v>29</v>
      </c>
      <c r="I118" s="15" t="s">
        <v>30</v>
      </c>
      <c r="J118" s="15" t="s">
        <v>30</v>
      </c>
      <c r="K118" s="15" t="s">
        <v>30</v>
      </c>
      <c r="L118" s="15" t="s">
        <v>30</v>
      </c>
      <c r="M118" s="15" t="s">
        <v>30</v>
      </c>
      <c r="N118" s="15" t="s">
        <v>30</v>
      </c>
      <c r="O118" s="15" t="s">
        <v>30</v>
      </c>
      <c r="P118" s="15">
        <v>1200</v>
      </c>
      <c r="Q118" s="15">
        <v>120</v>
      </c>
      <c r="R118" s="15" t="s">
        <v>10180</v>
      </c>
      <c r="S118" s="29" t="str">
        <f t="shared" si="1"/>
        <v/>
      </c>
      <c r="T118" s="29"/>
      <c r="U118" s="29"/>
      <c r="V118" s="29"/>
      <c r="W118" s="29"/>
      <c r="X118" s="29"/>
      <c r="Y118" s="29"/>
      <c r="Z118" s="29"/>
      <c r="AA118" s="29"/>
    </row>
    <row r="119" spans="1:27" hidden="1" x14ac:dyDescent="0.35">
      <c r="A119" s="15" t="s">
        <v>275</v>
      </c>
      <c r="B119" s="22" t="str">
        <f>INDEX('Plant data'!D:D,MATCH($A119,'Plant data'!$A:$A,0))</f>
        <v>Yangjiang</v>
      </c>
      <c r="C119" s="22" t="str">
        <f>INDEX('Plant data'!E:E,MATCH($A119,'Plant data'!$A:$A,0))</f>
        <v>Guangdong</v>
      </c>
      <c r="D119" s="22" t="str">
        <f>INDEX('Plant data'!F:F,MATCH($A119,'Plant data'!$A:$A,0))</f>
        <v>China</v>
      </c>
      <c r="E119" s="15" t="s">
        <v>10313</v>
      </c>
      <c r="F119" s="15" t="s">
        <v>10182</v>
      </c>
      <c r="G119" s="16" t="s">
        <v>277</v>
      </c>
      <c r="H119" s="15" t="s">
        <v>29</v>
      </c>
      <c r="I119" s="15" t="s">
        <v>30</v>
      </c>
      <c r="J119" s="15" t="s">
        <v>30</v>
      </c>
      <c r="K119" s="15" t="s">
        <v>30</v>
      </c>
      <c r="L119" s="15" t="s">
        <v>30</v>
      </c>
      <c r="M119" s="15" t="s">
        <v>30</v>
      </c>
      <c r="N119" s="15" t="s">
        <v>30</v>
      </c>
      <c r="O119" s="15" t="s">
        <v>30</v>
      </c>
      <c r="P119" s="15">
        <v>1200</v>
      </c>
      <c r="Q119" s="15">
        <v>120</v>
      </c>
      <c r="R119" s="15" t="s">
        <v>10180</v>
      </c>
      <c r="S119" s="29" t="str">
        <f t="shared" si="1"/>
        <v/>
      </c>
      <c r="T119" s="29"/>
      <c r="U119" s="29"/>
      <c r="V119" s="29"/>
      <c r="W119" s="29"/>
      <c r="X119" s="29"/>
      <c r="Y119" s="29"/>
      <c r="Z119" s="29"/>
      <c r="AA119" s="29"/>
    </row>
    <row r="120" spans="1:27" hidden="1" x14ac:dyDescent="0.35">
      <c r="A120" s="15" t="s">
        <v>279</v>
      </c>
      <c r="B120" s="22" t="str">
        <f>INDEX('Plant data'!D:D,MATCH($A120,'Plant data'!$A:$A,0))</f>
        <v>Liuzhou</v>
      </c>
      <c r="C120" s="22" t="str">
        <f>INDEX('Plant data'!E:E,MATCH($A120,'Plant data'!$A:$A,0))</f>
        <v>Guangxi</v>
      </c>
      <c r="D120" s="22" t="str">
        <f>INDEX('Plant data'!F:F,MATCH($A120,'Plant data'!$A:$A,0))</f>
        <v>China</v>
      </c>
      <c r="E120" s="15" t="s">
        <v>10314</v>
      </c>
      <c r="F120" s="15" t="s">
        <v>10179</v>
      </c>
      <c r="G120" s="16" t="s">
        <v>281</v>
      </c>
      <c r="H120" s="15" t="s">
        <v>190</v>
      </c>
      <c r="I120" s="15" t="s">
        <v>30</v>
      </c>
      <c r="J120" s="15" t="s">
        <v>30</v>
      </c>
      <c r="K120" s="15" t="s">
        <v>30</v>
      </c>
      <c r="L120" s="15" t="s">
        <v>30</v>
      </c>
      <c r="M120" s="15">
        <v>2021</v>
      </c>
      <c r="N120" s="15" t="s">
        <v>30</v>
      </c>
      <c r="O120" s="21">
        <v>45597</v>
      </c>
      <c r="P120" s="15">
        <v>1400</v>
      </c>
      <c r="Q120" s="15">
        <v>120</v>
      </c>
      <c r="R120" s="15" t="s">
        <v>10180</v>
      </c>
      <c r="S120" s="29" t="str">
        <f t="shared" si="1"/>
        <v/>
      </c>
      <c r="T120" s="29"/>
      <c r="U120" s="29"/>
      <c r="V120" s="29"/>
      <c r="W120" s="29"/>
      <c r="X120" s="29"/>
      <c r="Y120" s="29"/>
      <c r="Z120" s="29"/>
      <c r="AA120" s="29"/>
    </row>
    <row r="121" spans="1:27" hidden="1" x14ac:dyDescent="0.35">
      <c r="A121" s="15" t="s">
        <v>279</v>
      </c>
      <c r="B121" s="22" t="str">
        <f>INDEX('Plant data'!D:D,MATCH($A121,'Plant data'!$A:$A,0))</f>
        <v>Liuzhou</v>
      </c>
      <c r="C121" s="22" t="str">
        <f>INDEX('Plant data'!E:E,MATCH($A121,'Plant data'!$A:$A,0))</f>
        <v>Guangxi</v>
      </c>
      <c r="D121" s="22" t="str">
        <f>INDEX('Plant data'!F:F,MATCH($A121,'Plant data'!$A:$A,0))</f>
        <v>China</v>
      </c>
      <c r="E121" s="15" t="s">
        <v>10315</v>
      </c>
      <c r="F121" s="15" t="s">
        <v>10182</v>
      </c>
      <c r="G121" s="16" t="s">
        <v>281</v>
      </c>
      <c r="H121" s="15" t="s">
        <v>29</v>
      </c>
      <c r="I121" s="15" t="s">
        <v>30</v>
      </c>
      <c r="J121" s="15" t="s">
        <v>30</v>
      </c>
      <c r="K121" s="15" t="s">
        <v>30</v>
      </c>
      <c r="L121" s="15" t="s">
        <v>30</v>
      </c>
      <c r="M121" s="15" t="s">
        <v>30</v>
      </c>
      <c r="N121" s="15" t="s">
        <v>30</v>
      </c>
      <c r="O121" s="15" t="s">
        <v>30</v>
      </c>
      <c r="P121" s="15">
        <v>1351</v>
      </c>
      <c r="Q121" s="15">
        <v>120</v>
      </c>
      <c r="R121" s="15" t="s">
        <v>10180</v>
      </c>
      <c r="S121" s="29" t="str">
        <f t="shared" si="1"/>
        <v/>
      </c>
      <c r="T121" s="29"/>
      <c r="U121" s="29"/>
      <c r="V121" s="29"/>
      <c r="W121" s="29"/>
      <c r="X121" s="29"/>
      <c r="Y121" s="29"/>
      <c r="Z121" s="29"/>
      <c r="AA121" s="29"/>
    </row>
    <row r="122" spans="1:27" hidden="1" x14ac:dyDescent="0.35">
      <c r="A122" s="15" t="s">
        <v>279</v>
      </c>
      <c r="B122" s="22" t="str">
        <f>INDEX('Plant data'!D:D,MATCH($A122,'Plant data'!$A:$A,0))</f>
        <v>Liuzhou</v>
      </c>
      <c r="C122" s="22" t="str">
        <f>INDEX('Plant data'!E:E,MATCH($A122,'Plant data'!$A:$A,0))</f>
        <v>Guangxi</v>
      </c>
      <c r="D122" s="22" t="str">
        <f>INDEX('Plant data'!F:F,MATCH($A122,'Plant data'!$A:$A,0))</f>
        <v>China</v>
      </c>
      <c r="E122" s="15" t="s">
        <v>10316</v>
      </c>
      <c r="F122" s="15" t="s">
        <v>10184</v>
      </c>
      <c r="G122" s="16" t="s">
        <v>281</v>
      </c>
      <c r="H122" s="15" t="s">
        <v>29</v>
      </c>
      <c r="I122" s="15" t="s">
        <v>30</v>
      </c>
      <c r="J122" s="15" t="s">
        <v>30</v>
      </c>
      <c r="K122" s="15" t="s">
        <v>30</v>
      </c>
      <c r="L122" s="15" t="s">
        <v>30</v>
      </c>
      <c r="M122" s="15" t="s">
        <v>30</v>
      </c>
      <c r="N122" s="15" t="s">
        <v>30</v>
      </c>
      <c r="O122" s="15" t="s">
        <v>30</v>
      </c>
      <c r="P122" s="15">
        <v>1351</v>
      </c>
      <c r="Q122" s="15">
        <v>120</v>
      </c>
      <c r="R122" s="15" t="s">
        <v>10180</v>
      </c>
      <c r="S122" s="29" t="str">
        <f t="shared" si="1"/>
        <v/>
      </c>
      <c r="T122" s="29"/>
      <c r="U122" s="29"/>
      <c r="V122" s="29"/>
      <c r="W122" s="29"/>
      <c r="X122" s="29"/>
      <c r="Y122" s="29"/>
      <c r="Z122" s="29"/>
      <c r="AA122" s="29"/>
    </row>
    <row r="123" spans="1:27" hidden="1" x14ac:dyDescent="0.35">
      <c r="A123" s="15" t="s">
        <v>279</v>
      </c>
      <c r="B123" s="22" t="str">
        <f>INDEX('Plant data'!D:D,MATCH($A123,'Plant data'!$A:$A,0))</f>
        <v>Liuzhou</v>
      </c>
      <c r="C123" s="22" t="str">
        <f>INDEX('Plant data'!E:E,MATCH($A123,'Plant data'!$A:$A,0))</f>
        <v>Guangxi</v>
      </c>
      <c r="D123" s="22" t="str">
        <f>INDEX('Plant data'!F:F,MATCH($A123,'Plant data'!$A:$A,0))</f>
        <v>China</v>
      </c>
      <c r="E123" s="15" t="s">
        <v>10317</v>
      </c>
      <c r="F123" s="15" t="s">
        <v>10245</v>
      </c>
      <c r="G123" s="16" t="s">
        <v>281</v>
      </c>
      <c r="H123" s="15" t="s">
        <v>190</v>
      </c>
      <c r="I123" s="15" t="s">
        <v>30</v>
      </c>
      <c r="J123" s="18">
        <v>39203</v>
      </c>
      <c r="K123" s="15">
        <v>2008</v>
      </c>
      <c r="L123" s="15">
        <v>16.84</v>
      </c>
      <c r="M123" s="15">
        <v>2021</v>
      </c>
      <c r="N123" s="15" t="s">
        <v>30</v>
      </c>
      <c r="O123" s="21">
        <v>45597</v>
      </c>
      <c r="P123" s="15">
        <v>1700</v>
      </c>
      <c r="Q123" s="15">
        <v>150</v>
      </c>
      <c r="R123" s="15" t="s">
        <v>10180</v>
      </c>
      <c r="S123" s="29">
        <f t="shared" si="1"/>
        <v>2048</v>
      </c>
      <c r="T123" s="29"/>
      <c r="U123" s="29"/>
      <c r="V123" s="29"/>
      <c r="W123" s="29"/>
      <c r="X123" s="29"/>
      <c r="Y123" s="29"/>
      <c r="Z123" s="29"/>
      <c r="AA123" s="29"/>
    </row>
    <row r="124" spans="1:27" hidden="1" x14ac:dyDescent="0.35">
      <c r="A124" s="15" t="s">
        <v>279</v>
      </c>
      <c r="B124" s="22" t="str">
        <f>INDEX('Plant data'!D:D,MATCH($A124,'Plant data'!$A:$A,0))</f>
        <v>Liuzhou</v>
      </c>
      <c r="C124" s="22" t="str">
        <f>INDEX('Plant data'!E:E,MATCH($A124,'Plant data'!$A:$A,0))</f>
        <v>Guangxi</v>
      </c>
      <c r="D124" s="22" t="str">
        <f>INDEX('Plant data'!F:F,MATCH($A124,'Plant data'!$A:$A,0))</f>
        <v>China</v>
      </c>
      <c r="E124" s="15" t="s">
        <v>10318</v>
      </c>
      <c r="F124" s="15" t="s">
        <v>10247</v>
      </c>
      <c r="G124" s="16" t="s">
        <v>281</v>
      </c>
      <c r="H124" s="15" t="s">
        <v>29</v>
      </c>
      <c r="I124" s="15" t="s">
        <v>30</v>
      </c>
      <c r="J124" s="15" t="s">
        <v>30</v>
      </c>
      <c r="K124" s="15">
        <v>2009</v>
      </c>
      <c r="L124" s="15">
        <v>16</v>
      </c>
      <c r="M124" s="15" t="s">
        <v>30</v>
      </c>
      <c r="N124" s="15" t="s">
        <v>30</v>
      </c>
      <c r="O124" s="15" t="s">
        <v>30</v>
      </c>
      <c r="P124" s="15">
        <v>1689</v>
      </c>
      <c r="Q124" s="15">
        <v>150</v>
      </c>
      <c r="R124" s="15" t="s">
        <v>10180</v>
      </c>
      <c r="S124" s="29">
        <f t="shared" si="1"/>
        <v>2049</v>
      </c>
      <c r="T124" s="29"/>
      <c r="U124" s="29"/>
      <c r="V124" s="29"/>
      <c r="W124" s="29"/>
      <c r="X124" s="29"/>
      <c r="Y124" s="29"/>
      <c r="Z124" s="29"/>
      <c r="AA124" s="29"/>
    </row>
    <row r="125" spans="1:27" hidden="1" x14ac:dyDescent="0.35">
      <c r="A125" s="15" t="s">
        <v>279</v>
      </c>
      <c r="B125" s="22" t="str">
        <f>INDEX('Plant data'!D:D,MATCH($A125,'Plant data'!$A:$A,0))</f>
        <v>Liuzhou</v>
      </c>
      <c r="C125" s="22" t="str">
        <f>INDEX('Plant data'!E:E,MATCH($A125,'Plant data'!$A:$A,0))</f>
        <v>Guangxi</v>
      </c>
      <c r="D125" s="22" t="str">
        <f>INDEX('Plant data'!F:F,MATCH($A125,'Plant data'!$A:$A,0))</f>
        <v>China</v>
      </c>
      <c r="E125" s="15" t="s">
        <v>10319</v>
      </c>
      <c r="F125" s="15" t="s">
        <v>10249</v>
      </c>
      <c r="G125" s="16" t="s">
        <v>281</v>
      </c>
      <c r="H125" s="15" t="s">
        <v>29</v>
      </c>
      <c r="I125" s="15" t="s">
        <v>30</v>
      </c>
      <c r="J125" s="15" t="s">
        <v>30</v>
      </c>
      <c r="K125" s="15">
        <v>2009</v>
      </c>
      <c r="L125" s="15">
        <v>16</v>
      </c>
      <c r="M125" s="15" t="s">
        <v>30</v>
      </c>
      <c r="N125" s="15" t="s">
        <v>30</v>
      </c>
      <c r="O125" s="15" t="s">
        <v>30</v>
      </c>
      <c r="P125" s="15">
        <v>1689</v>
      </c>
      <c r="Q125" s="15">
        <v>150</v>
      </c>
      <c r="R125" s="15" t="s">
        <v>10180</v>
      </c>
      <c r="S125" s="29">
        <f t="shared" si="1"/>
        <v>2049</v>
      </c>
      <c r="T125" s="29"/>
      <c r="U125" s="29"/>
      <c r="V125" s="29"/>
      <c r="W125" s="29"/>
      <c r="X125" s="29"/>
      <c r="Y125" s="29"/>
      <c r="Z125" s="29"/>
      <c r="AA125" s="29"/>
    </row>
    <row r="126" spans="1:27" hidden="1" x14ac:dyDescent="0.35">
      <c r="A126" s="15" t="s">
        <v>279</v>
      </c>
      <c r="B126" s="22" t="str">
        <f>INDEX('Plant data'!D:D,MATCH($A126,'Plant data'!$A:$A,0))</f>
        <v>Liuzhou</v>
      </c>
      <c r="C126" s="22" t="str">
        <f>INDEX('Plant data'!E:E,MATCH($A126,'Plant data'!$A:$A,0))</f>
        <v>Guangxi</v>
      </c>
      <c r="D126" s="22" t="str">
        <f>INDEX('Plant data'!F:F,MATCH($A126,'Plant data'!$A:$A,0))</f>
        <v>China</v>
      </c>
      <c r="E126" s="15" t="s">
        <v>10320</v>
      </c>
      <c r="F126" s="15" t="s">
        <v>10251</v>
      </c>
      <c r="G126" s="16" t="s">
        <v>281</v>
      </c>
      <c r="H126" s="15" t="s">
        <v>29</v>
      </c>
      <c r="I126" s="15" t="s">
        <v>30</v>
      </c>
      <c r="J126" s="15" t="s">
        <v>30</v>
      </c>
      <c r="K126" s="15" t="s">
        <v>30</v>
      </c>
      <c r="L126" s="15" t="s">
        <v>30</v>
      </c>
      <c r="M126" s="15" t="s">
        <v>30</v>
      </c>
      <c r="N126" s="15" t="s">
        <v>30</v>
      </c>
      <c r="O126" s="15" t="s">
        <v>30</v>
      </c>
      <c r="P126" s="15">
        <v>1689</v>
      </c>
      <c r="Q126" s="15">
        <v>150</v>
      </c>
      <c r="R126" s="15" t="s">
        <v>10180</v>
      </c>
      <c r="S126" s="29" t="str">
        <f t="shared" si="1"/>
        <v/>
      </c>
      <c r="T126" s="29"/>
      <c r="U126" s="29"/>
      <c r="V126" s="29"/>
      <c r="W126" s="29"/>
      <c r="X126" s="29"/>
      <c r="Y126" s="29"/>
      <c r="Z126" s="29"/>
      <c r="AA126" s="29"/>
    </row>
    <row r="127" spans="1:27" hidden="1" x14ac:dyDescent="0.35">
      <c r="A127" s="15" t="s">
        <v>279</v>
      </c>
      <c r="B127" s="22" t="str">
        <f>INDEX('Plant data'!D:D,MATCH($A127,'Plant data'!$A:$A,0))</f>
        <v>Liuzhou</v>
      </c>
      <c r="C127" s="22" t="str">
        <f>INDEX('Plant data'!E:E,MATCH($A127,'Plant data'!$A:$A,0))</f>
        <v>Guangxi</v>
      </c>
      <c r="D127" s="22" t="str">
        <f>INDEX('Plant data'!F:F,MATCH($A127,'Plant data'!$A:$A,0))</f>
        <v>China</v>
      </c>
      <c r="E127" s="15" t="s">
        <v>10321</v>
      </c>
      <c r="F127" s="15" t="s">
        <v>10253</v>
      </c>
      <c r="G127" s="16" t="s">
        <v>281</v>
      </c>
      <c r="H127" s="15" t="s">
        <v>29</v>
      </c>
      <c r="I127" s="15" t="s">
        <v>30</v>
      </c>
      <c r="J127" s="15" t="s">
        <v>30</v>
      </c>
      <c r="K127" s="15" t="s">
        <v>30</v>
      </c>
      <c r="L127" s="15" t="s">
        <v>30</v>
      </c>
      <c r="M127" s="15" t="s">
        <v>30</v>
      </c>
      <c r="N127" s="15" t="s">
        <v>30</v>
      </c>
      <c r="O127" s="15" t="s">
        <v>30</v>
      </c>
      <c r="P127" s="15">
        <v>1689</v>
      </c>
      <c r="Q127" s="15">
        <v>150</v>
      </c>
      <c r="R127" s="15" t="s">
        <v>10180</v>
      </c>
      <c r="S127" s="29" t="str">
        <f t="shared" si="1"/>
        <v/>
      </c>
      <c r="T127" s="29"/>
      <c r="U127" s="29"/>
      <c r="V127" s="29"/>
      <c r="W127" s="29"/>
      <c r="X127" s="29"/>
      <c r="Y127" s="29"/>
      <c r="Z127" s="29"/>
      <c r="AA127" s="29"/>
    </row>
    <row r="128" spans="1:27" hidden="1" x14ac:dyDescent="0.35">
      <c r="A128" s="15" t="s">
        <v>293</v>
      </c>
      <c r="B128" s="22" t="str">
        <f>INDEX('Plant data'!D:D,MATCH($A128,'Plant data'!$A:$A,0))</f>
        <v>Fangchenggang</v>
      </c>
      <c r="C128" s="22" t="str">
        <f>INDEX('Plant data'!E:E,MATCH($A128,'Plant data'!$A:$A,0))</f>
        <v>Guangxi</v>
      </c>
      <c r="D128" s="22" t="str">
        <f>INDEX('Plant data'!F:F,MATCH($A128,'Plant data'!$A:$A,0))</f>
        <v>China</v>
      </c>
      <c r="E128" s="15" t="s">
        <v>10322</v>
      </c>
      <c r="F128" s="15" t="s">
        <v>10179</v>
      </c>
      <c r="G128" s="16" t="s">
        <v>295</v>
      </c>
      <c r="H128" s="15" t="s">
        <v>190</v>
      </c>
      <c r="I128" s="15" t="s">
        <v>30</v>
      </c>
      <c r="J128" s="15" t="s">
        <v>30</v>
      </c>
      <c r="K128" s="15">
        <v>2005</v>
      </c>
      <c r="L128" s="15">
        <v>18</v>
      </c>
      <c r="M128" s="15">
        <v>2019</v>
      </c>
      <c r="N128" s="15" t="s">
        <v>30</v>
      </c>
      <c r="O128" s="15">
        <v>2023</v>
      </c>
      <c r="P128" s="15">
        <v>1050</v>
      </c>
      <c r="Q128" s="15">
        <v>60</v>
      </c>
      <c r="R128" s="15" t="s">
        <v>10180</v>
      </c>
      <c r="S128" s="29">
        <f t="shared" si="1"/>
        <v>2045</v>
      </c>
      <c r="T128" s="29"/>
      <c r="U128" s="29"/>
      <c r="V128" s="29"/>
      <c r="W128" s="29"/>
      <c r="X128" s="29"/>
      <c r="Y128" s="29"/>
      <c r="Z128" s="29"/>
      <c r="AA128" s="29"/>
    </row>
    <row r="129" spans="1:27" hidden="1" x14ac:dyDescent="0.35">
      <c r="A129" s="15" t="s">
        <v>293</v>
      </c>
      <c r="B129" s="22" t="str">
        <f>INDEX('Plant data'!D:D,MATCH($A129,'Plant data'!$A:$A,0))</f>
        <v>Fangchenggang</v>
      </c>
      <c r="C129" s="22" t="str">
        <f>INDEX('Plant data'!E:E,MATCH($A129,'Plant data'!$A:$A,0))</f>
        <v>Guangxi</v>
      </c>
      <c r="D129" s="22" t="str">
        <f>INDEX('Plant data'!F:F,MATCH($A129,'Plant data'!$A:$A,0))</f>
        <v>China</v>
      </c>
      <c r="E129" s="15" t="s">
        <v>10323</v>
      </c>
      <c r="F129" s="15" t="s">
        <v>10237</v>
      </c>
      <c r="G129" s="16" t="s">
        <v>295</v>
      </c>
      <c r="H129" s="15" t="s">
        <v>29</v>
      </c>
      <c r="I129" s="21">
        <v>43800</v>
      </c>
      <c r="J129" s="15">
        <v>2020</v>
      </c>
      <c r="K129" s="15">
        <v>2023</v>
      </c>
      <c r="L129" s="15">
        <v>2</v>
      </c>
      <c r="M129" s="15" t="s">
        <v>30</v>
      </c>
      <c r="N129" s="15" t="s">
        <v>30</v>
      </c>
      <c r="O129" s="15" t="s">
        <v>30</v>
      </c>
      <c r="P129" s="15">
        <v>1600</v>
      </c>
      <c r="Q129" s="15">
        <v>150</v>
      </c>
      <c r="R129" s="15" t="s">
        <v>10180</v>
      </c>
      <c r="S129" s="29">
        <f t="shared" si="1"/>
        <v>2063</v>
      </c>
      <c r="T129" s="29"/>
      <c r="U129" s="29"/>
      <c r="V129" s="29"/>
      <c r="W129" s="29"/>
      <c r="X129" s="29"/>
      <c r="Y129" s="29"/>
      <c r="Z129" s="29"/>
      <c r="AA129" s="29"/>
    </row>
    <row r="130" spans="1:27" hidden="1" x14ac:dyDescent="0.35">
      <c r="A130" s="15" t="s">
        <v>293</v>
      </c>
      <c r="B130" s="22" t="str">
        <f>INDEX('Plant data'!D:D,MATCH($A130,'Plant data'!$A:$A,0))</f>
        <v>Fangchenggang</v>
      </c>
      <c r="C130" s="22" t="str">
        <f>INDEX('Plant data'!E:E,MATCH($A130,'Plant data'!$A:$A,0))</f>
        <v>Guangxi</v>
      </c>
      <c r="D130" s="22" t="str">
        <f>INDEX('Plant data'!F:F,MATCH($A130,'Plant data'!$A:$A,0))</f>
        <v>China</v>
      </c>
      <c r="E130" s="15" t="s">
        <v>10324</v>
      </c>
      <c r="F130" s="15" t="s">
        <v>10239</v>
      </c>
      <c r="G130" s="16" t="s">
        <v>295</v>
      </c>
      <c r="H130" s="15" t="s">
        <v>29</v>
      </c>
      <c r="I130" s="21">
        <v>43800</v>
      </c>
      <c r="J130" s="15">
        <v>2020</v>
      </c>
      <c r="K130" s="15">
        <v>2023</v>
      </c>
      <c r="L130" s="15">
        <v>2</v>
      </c>
      <c r="M130" s="15" t="s">
        <v>30</v>
      </c>
      <c r="N130" s="15" t="s">
        <v>30</v>
      </c>
      <c r="O130" s="15" t="s">
        <v>30</v>
      </c>
      <c r="P130" s="15">
        <v>1583</v>
      </c>
      <c r="Q130" s="15">
        <v>148</v>
      </c>
      <c r="R130" s="15" t="s">
        <v>10180</v>
      </c>
      <c r="S130" s="29">
        <f t="shared" si="1"/>
        <v>2063</v>
      </c>
      <c r="T130" s="29"/>
      <c r="U130" s="29"/>
      <c r="V130" s="29"/>
      <c r="W130" s="29"/>
      <c r="X130" s="29"/>
      <c r="Y130" s="29"/>
      <c r="Z130" s="29"/>
      <c r="AA130" s="29"/>
    </row>
    <row r="131" spans="1:27" hidden="1" x14ac:dyDescent="0.35">
      <c r="A131" s="15" t="s">
        <v>293</v>
      </c>
      <c r="B131" s="22" t="str">
        <f>INDEX('Plant data'!D:D,MATCH($A131,'Plant data'!$A:$A,0))</f>
        <v>Fangchenggang</v>
      </c>
      <c r="C131" s="22" t="str">
        <f>INDEX('Plant data'!E:E,MATCH($A131,'Plant data'!$A:$A,0))</f>
        <v>Guangxi</v>
      </c>
      <c r="D131" s="22" t="str">
        <f>INDEX('Plant data'!F:F,MATCH($A131,'Plant data'!$A:$A,0))</f>
        <v>China</v>
      </c>
      <c r="E131" s="15" t="s">
        <v>10325</v>
      </c>
      <c r="F131" s="15" t="s">
        <v>10241</v>
      </c>
      <c r="G131" s="16" t="s">
        <v>295</v>
      </c>
      <c r="H131" s="15" t="s">
        <v>313</v>
      </c>
      <c r="I131" s="20">
        <v>45493</v>
      </c>
      <c r="J131" s="15" t="s">
        <v>30</v>
      </c>
      <c r="K131" s="15" t="s">
        <v>30</v>
      </c>
      <c r="L131" s="15" t="s">
        <v>30</v>
      </c>
      <c r="M131" s="15" t="s">
        <v>30</v>
      </c>
      <c r="N131" s="15" t="s">
        <v>30</v>
      </c>
      <c r="O131" s="15" t="s">
        <v>30</v>
      </c>
      <c r="P131" s="15">
        <v>1200</v>
      </c>
      <c r="Q131" s="15" t="s">
        <v>30</v>
      </c>
      <c r="R131" s="22"/>
      <c r="S131" s="29" t="str">
        <f t="shared" ref="S131:S194" si="2">IFERROR(K131+40,"")</f>
        <v/>
      </c>
      <c r="T131" s="29"/>
      <c r="U131" s="29"/>
      <c r="V131" s="29"/>
      <c r="W131" s="29"/>
      <c r="X131" s="29"/>
      <c r="Y131" s="29"/>
      <c r="Z131" s="29"/>
      <c r="AA131" s="29"/>
    </row>
    <row r="132" spans="1:27" hidden="1" x14ac:dyDescent="0.35">
      <c r="A132" s="15" t="s">
        <v>293</v>
      </c>
      <c r="B132" s="22" t="str">
        <f>INDEX('Plant data'!D:D,MATCH($A132,'Plant data'!$A:$A,0))</f>
        <v>Fangchenggang</v>
      </c>
      <c r="C132" s="22" t="str">
        <f>INDEX('Plant data'!E:E,MATCH($A132,'Plant data'!$A:$A,0))</f>
        <v>Guangxi</v>
      </c>
      <c r="D132" s="22" t="str">
        <f>INDEX('Plant data'!F:F,MATCH($A132,'Plant data'!$A:$A,0))</f>
        <v>China</v>
      </c>
      <c r="E132" s="15" t="s">
        <v>10326</v>
      </c>
      <c r="F132" s="15" t="s">
        <v>10182</v>
      </c>
      <c r="G132" s="16" t="s">
        <v>295</v>
      </c>
      <c r="H132" s="15" t="s">
        <v>190</v>
      </c>
      <c r="I132" s="15" t="s">
        <v>30</v>
      </c>
      <c r="J132" s="15" t="s">
        <v>30</v>
      </c>
      <c r="K132" s="15">
        <v>2005</v>
      </c>
      <c r="L132" s="15">
        <v>18</v>
      </c>
      <c r="M132" s="15">
        <v>2019</v>
      </c>
      <c r="N132" s="15" t="s">
        <v>30</v>
      </c>
      <c r="O132" s="15">
        <v>2023</v>
      </c>
      <c r="P132" s="15">
        <v>1050</v>
      </c>
      <c r="Q132" s="15">
        <v>60</v>
      </c>
      <c r="R132" s="15" t="s">
        <v>10180</v>
      </c>
      <c r="S132" s="29">
        <f t="shared" si="2"/>
        <v>2045</v>
      </c>
      <c r="T132" s="29"/>
      <c r="U132" s="29"/>
      <c r="V132" s="29"/>
      <c r="W132" s="29"/>
      <c r="X132" s="29"/>
      <c r="Y132" s="29"/>
      <c r="Z132" s="29"/>
      <c r="AA132" s="29"/>
    </row>
    <row r="133" spans="1:27" hidden="1" x14ac:dyDescent="0.35">
      <c r="A133" s="15" t="s">
        <v>293</v>
      </c>
      <c r="B133" s="22" t="str">
        <f>INDEX('Plant data'!D:D,MATCH($A133,'Plant data'!$A:$A,0))</f>
        <v>Fangchenggang</v>
      </c>
      <c r="C133" s="22" t="str">
        <f>INDEX('Plant data'!E:E,MATCH($A133,'Plant data'!$A:$A,0))</f>
        <v>Guangxi</v>
      </c>
      <c r="D133" s="22" t="str">
        <f>INDEX('Plant data'!F:F,MATCH($A133,'Plant data'!$A:$A,0))</f>
        <v>China</v>
      </c>
      <c r="E133" s="15" t="s">
        <v>10327</v>
      </c>
      <c r="F133" s="15" t="s">
        <v>10184</v>
      </c>
      <c r="G133" s="16" t="s">
        <v>295</v>
      </c>
      <c r="H133" s="15" t="s">
        <v>190</v>
      </c>
      <c r="I133" s="15" t="s">
        <v>30</v>
      </c>
      <c r="J133" s="15" t="s">
        <v>30</v>
      </c>
      <c r="K133" s="15">
        <v>2013</v>
      </c>
      <c r="L133" s="15">
        <v>10</v>
      </c>
      <c r="M133" s="15">
        <v>2019</v>
      </c>
      <c r="N133" s="15" t="s">
        <v>30</v>
      </c>
      <c r="O133" s="15">
        <v>2023</v>
      </c>
      <c r="P133" s="15">
        <v>1300</v>
      </c>
      <c r="Q133" s="15">
        <v>80</v>
      </c>
      <c r="R133" s="15" t="s">
        <v>10180</v>
      </c>
      <c r="S133" s="29">
        <f t="shared" si="2"/>
        <v>2053</v>
      </c>
      <c r="T133" s="29"/>
      <c r="U133" s="29"/>
      <c r="V133" s="29"/>
      <c r="W133" s="29"/>
      <c r="X133" s="29"/>
      <c r="Y133" s="29"/>
      <c r="Z133" s="29"/>
      <c r="AA133" s="29"/>
    </row>
    <row r="134" spans="1:27" hidden="1" x14ac:dyDescent="0.35">
      <c r="A134" s="15" t="s">
        <v>293</v>
      </c>
      <c r="B134" s="22" t="str">
        <f>INDEX('Plant data'!D:D,MATCH($A134,'Plant data'!$A:$A,0))</f>
        <v>Fangchenggang</v>
      </c>
      <c r="C134" s="22" t="str">
        <f>INDEX('Plant data'!E:E,MATCH($A134,'Plant data'!$A:$A,0))</f>
        <v>Guangxi</v>
      </c>
      <c r="D134" s="22" t="str">
        <f>INDEX('Plant data'!F:F,MATCH($A134,'Plant data'!$A:$A,0))</f>
        <v>China</v>
      </c>
      <c r="E134" s="15" t="s">
        <v>10328</v>
      </c>
      <c r="F134" s="15" t="s">
        <v>10245</v>
      </c>
      <c r="G134" s="16" t="s">
        <v>295</v>
      </c>
      <c r="H134" s="15" t="s">
        <v>190</v>
      </c>
      <c r="I134" s="15" t="s">
        <v>30</v>
      </c>
      <c r="J134" s="15" t="s">
        <v>30</v>
      </c>
      <c r="K134" s="15">
        <v>2013</v>
      </c>
      <c r="L134" s="15">
        <v>10</v>
      </c>
      <c r="M134" s="15">
        <v>2019</v>
      </c>
      <c r="N134" s="15" t="s">
        <v>30</v>
      </c>
      <c r="O134" s="15">
        <v>2023</v>
      </c>
      <c r="P134" s="15">
        <v>1300</v>
      </c>
      <c r="Q134" s="15">
        <v>80</v>
      </c>
      <c r="R134" s="15" t="s">
        <v>10180</v>
      </c>
      <c r="S134" s="29">
        <f t="shared" si="2"/>
        <v>2053</v>
      </c>
      <c r="T134" s="29"/>
      <c r="U134" s="29"/>
      <c r="V134" s="29"/>
      <c r="W134" s="29"/>
      <c r="X134" s="29"/>
      <c r="Y134" s="29"/>
      <c r="Z134" s="29"/>
      <c r="AA134" s="29"/>
    </row>
    <row r="135" spans="1:27" hidden="1" x14ac:dyDescent="0.35">
      <c r="A135" s="15" t="s">
        <v>293</v>
      </c>
      <c r="B135" s="22" t="str">
        <f>INDEX('Plant data'!D:D,MATCH($A135,'Plant data'!$A:$A,0))</f>
        <v>Fangchenggang</v>
      </c>
      <c r="C135" s="22" t="str">
        <f>INDEX('Plant data'!E:E,MATCH($A135,'Plant data'!$A:$A,0))</f>
        <v>Guangxi</v>
      </c>
      <c r="D135" s="22" t="str">
        <f>INDEX('Plant data'!F:F,MATCH($A135,'Plant data'!$A:$A,0))</f>
        <v>China</v>
      </c>
      <c r="E135" s="15" t="s">
        <v>10329</v>
      </c>
      <c r="F135" s="15" t="s">
        <v>10247</v>
      </c>
      <c r="G135" s="16" t="s">
        <v>295</v>
      </c>
      <c r="H135" s="15" t="s">
        <v>190</v>
      </c>
      <c r="I135" s="15" t="s">
        <v>30</v>
      </c>
      <c r="J135" s="15" t="s">
        <v>30</v>
      </c>
      <c r="K135" s="15">
        <v>2013</v>
      </c>
      <c r="L135" s="15">
        <v>10</v>
      </c>
      <c r="M135" s="15">
        <v>2019</v>
      </c>
      <c r="N135" s="15" t="s">
        <v>30</v>
      </c>
      <c r="O135" s="15">
        <v>2023</v>
      </c>
      <c r="P135" s="15">
        <v>1300</v>
      </c>
      <c r="Q135" s="15">
        <v>80</v>
      </c>
      <c r="R135" s="15" t="s">
        <v>10180</v>
      </c>
      <c r="S135" s="29">
        <f t="shared" si="2"/>
        <v>2053</v>
      </c>
      <c r="T135" s="29"/>
      <c r="U135" s="29"/>
      <c r="V135" s="29"/>
      <c r="W135" s="29"/>
      <c r="X135" s="29"/>
      <c r="Y135" s="29"/>
      <c r="Z135" s="29"/>
      <c r="AA135" s="29"/>
    </row>
    <row r="136" spans="1:27" hidden="1" x14ac:dyDescent="0.35">
      <c r="A136" s="15" t="s">
        <v>293</v>
      </c>
      <c r="B136" s="22" t="str">
        <f>INDEX('Plant data'!D:D,MATCH($A136,'Plant data'!$A:$A,0))</f>
        <v>Fangchenggang</v>
      </c>
      <c r="C136" s="22" t="str">
        <f>INDEX('Plant data'!E:E,MATCH($A136,'Plant data'!$A:$A,0))</f>
        <v>Guangxi</v>
      </c>
      <c r="D136" s="22" t="str">
        <f>INDEX('Plant data'!F:F,MATCH($A136,'Plant data'!$A:$A,0))</f>
        <v>China</v>
      </c>
      <c r="E136" s="15" t="s">
        <v>10330</v>
      </c>
      <c r="F136" s="15" t="s">
        <v>10249</v>
      </c>
      <c r="G136" s="16" t="s">
        <v>295</v>
      </c>
      <c r="H136" s="15" t="s">
        <v>29</v>
      </c>
      <c r="I136" s="15" t="s">
        <v>30</v>
      </c>
      <c r="J136" s="15" t="s">
        <v>30</v>
      </c>
      <c r="K136" s="15">
        <v>2019</v>
      </c>
      <c r="L136" s="15">
        <v>6</v>
      </c>
      <c r="M136" s="15" t="s">
        <v>30</v>
      </c>
      <c r="N136" s="15" t="s">
        <v>30</v>
      </c>
      <c r="O136" s="15" t="s">
        <v>30</v>
      </c>
      <c r="P136" s="15">
        <v>1700</v>
      </c>
      <c r="Q136" s="15">
        <v>150</v>
      </c>
      <c r="R136" s="15" t="s">
        <v>10180</v>
      </c>
      <c r="S136" s="29">
        <f t="shared" si="2"/>
        <v>2059</v>
      </c>
      <c r="T136" s="29"/>
      <c r="U136" s="29"/>
      <c r="V136" s="29"/>
      <c r="W136" s="29"/>
      <c r="X136" s="29"/>
      <c r="Y136" s="29"/>
      <c r="Z136" s="29"/>
      <c r="AA136" s="29"/>
    </row>
    <row r="137" spans="1:27" hidden="1" x14ac:dyDescent="0.35">
      <c r="A137" s="15" t="s">
        <v>293</v>
      </c>
      <c r="B137" s="22" t="str">
        <f>INDEX('Plant data'!D:D,MATCH($A137,'Plant data'!$A:$A,0))</f>
        <v>Fangchenggang</v>
      </c>
      <c r="C137" s="22" t="str">
        <f>INDEX('Plant data'!E:E,MATCH($A137,'Plant data'!$A:$A,0))</f>
        <v>Guangxi</v>
      </c>
      <c r="D137" s="22" t="str">
        <f>INDEX('Plant data'!F:F,MATCH($A137,'Plant data'!$A:$A,0))</f>
        <v>China</v>
      </c>
      <c r="E137" s="15" t="s">
        <v>10331</v>
      </c>
      <c r="F137" s="15" t="s">
        <v>10251</v>
      </c>
      <c r="G137" s="16" t="s">
        <v>295</v>
      </c>
      <c r="H137" s="15" t="s">
        <v>29</v>
      </c>
      <c r="I137" s="15" t="s">
        <v>30</v>
      </c>
      <c r="J137" s="15" t="s">
        <v>30</v>
      </c>
      <c r="K137" s="15">
        <v>2019</v>
      </c>
      <c r="L137" s="15">
        <v>6</v>
      </c>
      <c r="M137" s="15" t="s">
        <v>30</v>
      </c>
      <c r="N137" s="15" t="s">
        <v>30</v>
      </c>
      <c r="O137" s="15" t="s">
        <v>30</v>
      </c>
      <c r="P137" s="15">
        <v>1700</v>
      </c>
      <c r="Q137" s="15">
        <v>150</v>
      </c>
      <c r="R137" s="15" t="s">
        <v>10180</v>
      </c>
      <c r="S137" s="29">
        <f t="shared" si="2"/>
        <v>2059</v>
      </c>
      <c r="T137" s="29"/>
      <c r="U137" s="29"/>
      <c r="V137" s="29"/>
      <c r="W137" s="29"/>
      <c r="X137" s="29"/>
      <c r="Y137" s="29"/>
      <c r="Z137" s="29"/>
      <c r="AA137" s="29"/>
    </row>
    <row r="138" spans="1:27" hidden="1" x14ac:dyDescent="0.35">
      <c r="A138" s="15" t="s">
        <v>293</v>
      </c>
      <c r="B138" s="22" t="str">
        <f>INDEX('Plant data'!D:D,MATCH($A138,'Plant data'!$A:$A,0))</f>
        <v>Fangchenggang</v>
      </c>
      <c r="C138" s="22" t="str">
        <f>INDEX('Plant data'!E:E,MATCH($A138,'Plant data'!$A:$A,0))</f>
        <v>Guangxi</v>
      </c>
      <c r="D138" s="22" t="str">
        <f>INDEX('Plant data'!F:F,MATCH($A138,'Plant data'!$A:$A,0))</f>
        <v>China</v>
      </c>
      <c r="E138" s="15" t="s">
        <v>10332</v>
      </c>
      <c r="F138" s="15" t="s">
        <v>10253</v>
      </c>
      <c r="G138" s="16" t="s">
        <v>295</v>
      </c>
      <c r="H138" s="15" t="s">
        <v>29</v>
      </c>
      <c r="I138" s="21">
        <v>43800</v>
      </c>
      <c r="J138" s="15">
        <v>2020</v>
      </c>
      <c r="K138" s="15">
        <v>2023</v>
      </c>
      <c r="L138" s="15">
        <v>2</v>
      </c>
      <c r="M138" s="15" t="s">
        <v>30</v>
      </c>
      <c r="N138" s="15" t="s">
        <v>30</v>
      </c>
      <c r="O138" s="15" t="s">
        <v>30</v>
      </c>
      <c r="P138" s="15">
        <v>1600</v>
      </c>
      <c r="Q138" s="15">
        <v>150</v>
      </c>
      <c r="R138" s="15" t="s">
        <v>10180</v>
      </c>
      <c r="S138" s="29">
        <f t="shared" si="2"/>
        <v>2063</v>
      </c>
      <c r="T138" s="29"/>
      <c r="U138" s="29"/>
      <c r="V138" s="29"/>
      <c r="W138" s="29"/>
      <c r="X138" s="29"/>
      <c r="Y138" s="29"/>
      <c r="Z138" s="29"/>
      <c r="AA138" s="29"/>
    </row>
    <row r="139" spans="1:27" hidden="1" x14ac:dyDescent="0.35">
      <c r="A139" s="15" t="s">
        <v>293</v>
      </c>
      <c r="B139" s="22" t="str">
        <f>INDEX('Plant data'!D:D,MATCH($A139,'Plant data'!$A:$A,0))</f>
        <v>Fangchenggang</v>
      </c>
      <c r="C139" s="22" t="str">
        <f>INDEX('Plant data'!E:E,MATCH($A139,'Plant data'!$A:$A,0))</f>
        <v>Guangxi</v>
      </c>
      <c r="D139" s="22" t="str">
        <f>INDEX('Plant data'!F:F,MATCH($A139,'Plant data'!$A:$A,0))</f>
        <v>China</v>
      </c>
      <c r="E139" s="15" t="s">
        <v>10333</v>
      </c>
      <c r="F139" s="15" t="s">
        <v>10255</v>
      </c>
      <c r="G139" s="16" t="s">
        <v>295</v>
      </c>
      <c r="H139" s="15" t="s">
        <v>29</v>
      </c>
      <c r="I139" s="21">
        <v>43800</v>
      </c>
      <c r="J139" s="15">
        <v>2020</v>
      </c>
      <c r="K139" s="15">
        <v>2023</v>
      </c>
      <c r="L139" s="15">
        <v>2</v>
      </c>
      <c r="M139" s="15" t="s">
        <v>30</v>
      </c>
      <c r="N139" s="15" t="s">
        <v>30</v>
      </c>
      <c r="O139" s="15" t="s">
        <v>30</v>
      </c>
      <c r="P139" s="15">
        <v>1600</v>
      </c>
      <c r="Q139" s="15">
        <v>150</v>
      </c>
      <c r="R139" s="15" t="s">
        <v>10180</v>
      </c>
      <c r="S139" s="29">
        <f t="shared" si="2"/>
        <v>2063</v>
      </c>
      <c r="T139" s="29"/>
      <c r="U139" s="29"/>
      <c r="V139" s="29"/>
      <c r="W139" s="29"/>
      <c r="X139" s="29"/>
      <c r="Y139" s="29"/>
      <c r="Z139" s="29"/>
      <c r="AA139" s="29"/>
    </row>
    <row r="140" spans="1:27" hidden="1" x14ac:dyDescent="0.35">
      <c r="A140" s="15" t="s">
        <v>307</v>
      </c>
      <c r="B140" s="22" t="str">
        <f>INDEX('Plant data'!D:D,MATCH($A140,'Plant data'!$A:$A,0))</f>
        <v>Guigang</v>
      </c>
      <c r="C140" s="22" t="str">
        <f>INDEX('Plant data'!E:E,MATCH($A140,'Plant data'!$A:$A,0))</f>
        <v>Guangxi</v>
      </c>
      <c r="D140" s="22" t="str">
        <f>INDEX('Plant data'!F:F,MATCH($A140,'Plant data'!$A:$A,0))</f>
        <v>China</v>
      </c>
      <c r="E140" s="15" t="s">
        <v>10334</v>
      </c>
      <c r="F140" s="15" t="s">
        <v>10179</v>
      </c>
      <c r="G140" s="16" t="s">
        <v>309</v>
      </c>
      <c r="H140" s="15" t="s">
        <v>29</v>
      </c>
      <c r="I140" s="15" t="s">
        <v>30</v>
      </c>
      <c r="J140" s="15" t="s">
        <v>30</v>
      </c>
      <c r="K140" s="15" t="s">
        <v>30</v>
      </c>
      <c r="L140" s="15" t="s">
        <v>30</v>
      </c>
      <c r="M140" s="15" t="s">
        <v>30</v>
      </c>
      <c r="N140" s="15" t="s">
        <v>30</v>
      </c>
      <c r="O140" s="15" t="s">
        <v>30</v>
      </c>
      <c r="P140" s="15">
        <v>1400</v>
      </c>
      <c r="Q140" s="15">
        <v>120</v>
      </c>
      <c r="R140" s="15" t="s">
        <v>10180</v>
      </c>
      <c r="S140" s="29" t="str">
        <f t="shared" si="2"/>
        <v/>
      </c>
      <c r="T140" s="29"/>
      <c r="U140" s="29"/>
      <c r="V140" s="29"/>
      <c r="W140" s="29"/>
      <c r="X140" s="29"/>
      <c r="Y140" s="29"/>
      <c r="Z140" s="29"/>
      <c r="AA140" s="29"/>
    </row>
    <row r="141" spans="1:27" hidden="1" x14ac:dyDescent="0.35">
      <c r="A141" s="15" t="s">
        <v>307</v>
      </c>
      <c r="B141" s="22" t="str">
        <f>INDEX('Plant data'!D:D,MATCH($A141,'Plant data'!$A:$A,0))</f>
        <v>Guigang</v>
      </c>
      <c r="C141" s="22" t="str">
        <f>INDEX('Plant data'!E:E,MATCH($A141,'Plant data'!$A:$A,0))</f>
        <v>Guangxi</v>
      </c>
      <c r="D141" s="22" t="str">
        <f>INDEX('Plant data'!F:F,MATCH($A141,'Plant data'!$A:$A,0))</f>
        <v>China</v>
      </c>
      <c r="E141" s="15" t="s">
        <v>10335</v>
      </c>
      <c r="F141" s="15" t="s">
        <v>10182</v>
      </c>
      <c r="G141" s="16" t="s">
        <v>309</v>
      </c>
      <c r="H141" s="15" t="s">
        <v>53</v>
      </c>
      <c r="I141" s="15" t="s">
        <v>30</v>
      </c>
      <c r="J141" s="15" t="s">
        <v>30</v>
      </c>
      <c r="K141" s="15" t="s">
        <v>30</v>
      </c>
      <c r="L141" s="15" t="s">
        <v>30</v>
      </c>
      <c r="M141" s="15" t="s">
        <v>30</v>
      </c>
      <c r="N141" s="15">
        <v>2012</v>
      </c>
      <c r="O141" s="15" t="s">
        <v>30</v>
      </c>
      <c r="P141" s="15">
        <v>550</v>
      </c>
      <c r="Q141" s="15">
        <v>35</v>
      </c>
      <c r="R141" s="15" t="s">
        <v>10180</v>
      </c>
      <c r="S141" s="29" t="str">
        <f t="shared" si="2"/>
        <v/>
      </c>
      <c r="T141" s="29"/>
      <c r="U141" s="29"/>
      <c r="V141" s="29"/>
      <c r="W141" s="29"/>
      <c r="X141" s="29"/>
      <c r="Y141" s="29"/>
      <c r="Z141" s="29"/>
      <c r="AA141" s="29"/>
    </row>
    <row r="142" spans="1:27" hidden="1" x14ac:dyDescent="0.35">
      <c r="A142" s="15" t="s">
        <v>307</v>
      </c>
      <c r="B142" s="22" t="str">
        <f>INDEX('Plant data'!D:D,MATCH($A142,'Plant data'!$A:$A,0))</f>
        <v>Guigang</v>
      </c>
      <c r="C142" s="22" t="str">
        <f>INDEX('Plant data'!E:E,MATCH($A142,'Plant data'!$A:$A,0))</f>
        <v>Guangxi</v>
      </c>
      <c r="D142" s="22" t="str">
        <f>INDEX('Plant data'!F:F,MATCH($A142,'Plant data'!$A:$A,0))</f>
        <v>China</v>
      </c>
      <c r="E142" s="15" t="s">
        <v>10336</v>
      </c>
      <c r="F142" s="15" t="s">
        <v>10184</v>
      </c>
      <c r="G142" s="16" t="s">
        <v>309</v>
      </c>
      <c r="H142" s="15" t="s">
        <v>53</v>
      </c>
      <c r="I142" s="15" t="s">
        <v>30</v>
      </c>
      <c r="J142" s="15" t="s">
        <v>30</v>
      </c>
      <c r="K142" s="15" t="s">
        <v>30</v>
      </c>
      <c r="L142" s="15" t="s">
        <v>30</v>
      </c>
      <c r="M142" s="15" t="s">
        <v>30</v>
      </c>
      <c r="N142" s="15">
        <v>2012</v>
      </c>
      <c r="O142" s="15" t="s">
        <v>30</v>
      </c>
      <c r="P142" s="15">
        <v>550</v>
      </c>
      <c r="Q142" s="15">
        <v>35</v>
      </c>
      <c r="R142" s="15" t="s">
        <v>10180</v>
      </c>
      <c r="S142" s="29" t="str">
        <f t="shared" si="2"/>
        <v/>
      </c>
      <c r="T142" s="29"/>
      <c r="U142" s="29"/>
      <c r="V142" s="29"/>
      <c r="W142" s="29"/>
      <c r="X142" s="29"/>
      <c r="Y142" s="29"/>
      <c r="Z142" s="29"/>
      <c r="AA142" s="29"/>
    </row>
    <row r="143" spans="1:27" hidden="1" x14ac:dyDescent="0.35">
      <c r="A143" s="15" t="s">
        <v>314</v>
      </c>
      <c r="B143" s="22" t="str">
        <f>INDEX('Plant data'!D:D,MATCH($A143,'Plant data'!$A:$A,0))</f>
        <v>Liupanshui</v>
      </c>
      <c r="C143" s="22" t="str">
        <f>INDEX('Plant data'!E:E,MATCH($A143,'Plant data'!$A:$A,0))</f>
        <v>Guizhou</v>
      </c>
      <c r="D143" s="22" t="str">
        <f>INDEX('Plant data'!F:F,MATCH($A143,'Plant data'!$A:$A,0))</f>
        <v>China</v>
      </c>
      <c r="E143" s="15" t="s">
        <v>10337</v>
      </c>
      <c r="F143" s="15" t="s">
        <v>10179</v>
      </c>
      <c r="G143" s="16" t="s">
        <v>316</v>
      </c>
      <c r="H143" s="15" t="s">
        <v>29</v>
      </c>
      <c r="I143" s="15" t="s">
        <v>30</v>
      </c>
      <c r="J143" s="15" t="s">
        <v>30</v>
      </c>
      <c r="K143" s="15">
        <v>1966</v>
      </c>
      <c r="L143" s="15">
        <v>59</v>
      </c>
      <c r="M143" s="15" t="s">
        <v>30</v>
      </c>
      <c r="N143" s="15" t="s">
        <v>30</v>
      </c>
      <c r="O143" s="15" t="s">
        <v>30</v>
      </c>
      <c r="P143" s="15">
        <v>1167</v>
      </c>
      <c r="Q143" s="15">
        <v>100</v>
      </c>
      <c r="R143" s="15" t="s">
        <v>10180</v>
      </c>
      <c r="S143" s="29">
        <f t="shared" si="2"/>
        <v>2006</v>
      </c>
      <c r="T143" s="29"/>
      <c r="U143" s="29"/>
      <c r="V143" s="29"/>
      <c r="W143" s="29"/>
      <c r="X143" s="29"/>
      <c r="Y143" s="29"/>
      <c r="Z143" s="29"/>
      <c r="AA143" s="29"/>
    </row>
    <row r="144" spans="1:27" hidden="1" x14ac:dyDescent="0.35">
      <c r="A144" s="15" t="s">
        <v>314</v>
      </c>
      <c r="B144" s="22" t="str">
        <f>INDEX('Plant data'!D:D,MATCH($A144,'Plant data'!$A:$A,0))</f>
        <v>Liupanshui</v>
      </c>
      <c r="C144" s="22" t="str">
        <f>INDEX('Plant data'!E:E,MATCH($A144,'Plant data'!$A:$A,0))</f>
        <v>Guizhou</v>
      </c>
      <c r="D144" s="22" t="str">
        <f>INDEX('Plant data'!F:F,MATCH($A144,'Plant data'!$A:$A,0))</f>
        <v>China</v>
      </c>
      <c r="E144" s="15" t="s">
        <v>10338</v>
      </c>
      <c r="F144" s="15" t="s">
        <v>10182</v>
      </c>
      <c r="G144" s="16" t="s">
        <v>316</v>
      </c>
      <c r="H144" s="15" t="s">
        <v>29</v>
      </c>
      <c r="I144" s="15" t="s">
        <v>30</v>
      </c>
      <c r="J144" s="15" t="s">
        <v>30</v>
      </c>
      <c r="K144" s="15">
        <v>1966</v>
      </c>
      <c r="L144" s="15">
        <v>59</v>
      </c>
      <c r="M144" s="15" t="s">
        <v>30</v>
      </c>
      <c r="N144" s="15" t="s">
        <v>30</v>
      </c>
      <c r="O144" s="15" t="s">
        <v>30</v>
      </c>
      <c r="P144" s="15">
        <v>1167</v>
      </c>
      <c r="Q144" s="15">
        <v>100</v>
      </c>
      <c r="R144" s="15" t="s">
        <v>10180</v>
      </c>
      <c r="S144" s="29">
        <f t="shared" si="2"/>
        <v>2006</v>
      </c>
      <c r="T144" s="29"/>
      <c r="U144" s="29"/>
      <c r="V144" s="29"/>
      <c r="W144" s="29"/>
      <c r="X144" s="29"/>
      <c r="Y144" s="29"/>
      <c r="Z144" s="29"/>
      <c r="AA144" s="29"/>
    </row>
    <row r="145" spans="1:27" hidden="1" x14ac:dyDescent="0.35">
      <c r="A145" s="15" t="s">
        <v>314</v>
      </c>
      <c r="B145" s="22" t="str">
        <f>INDEX('Plant data'!D:D,MATCH($A145,'Plant data'!$A:$A,0))</f>
        <v>Liupanshui</v>
      </c>
      <c r="C145" s="22" t="str">
        <f>INDEX('Plant data'!E:E,MATCH($A145,'Plant data'!$A:$A,0))</f>
        <v>Guizhou</v>
      </c>
      <c r="D145" s="22" t="str">
        <f>INDEX('Plant data'!F:F,MATCH($A145,'Plant data'!$A:$A,0))</f>
        <v>China</v>
      </c>
      <c r="E145" s="15" t="s">
        <v>10339</v>
      </c>
      <c r="F145" s="15" t="s">
        <v>10184</v>
      </c>
      <c r="G145" s="16" t="s">
        <v>316</v>
      </c>
      <c r="H145" s="15" t="s">
        <v>29</v>
      </c>
      <c r="I145" s="15" t="s">
        <v>30</v>
      </c>
      <c r="J145" s="15" t="s">
        <v>30</v>
      </c>
      <c r="K145" s="15">
        <v>1966</v>
      </c>
      <c r="L145" s="15">
        <v>59</v>
      </c>
      <c r="M145" s="15" t="s">
        <v>30</v>
      </c>
      <c r="N145" s="15" t="s">
        <v>30</v>
      </c>
      <c r="O145" s="15" t="s">
        <v>30</v>
      </c>
      <c r="P145" s="15">
        <v>1167</v>
      </c>
      <c r="Q145" s="15">
        <v>100</v>
      </c>
      <c r="R145" s="15" t="s">
        <v>10180</v>
      </c>
      <c r="S145" s="29">
        <f t="shared" si="2"/>
        <v>2006</v>
      </c>
      <c r="T145" s="29"/>
      <c r="U145" s="29"/>
      <c r="V145" s="29"/>
      <c r="W145" s="29"/>
      <c r="X145" s="29"/>
      <c r="Y145" s="29"/>
      <c r="Z145" s="29"/>
      <c r="AA145" s="29"/>
    </row>
    <row r="146" spans="1:27" hidden="1" x14ac:dyDescent="0.35">
      <c r="A146" s="15" t="s">
        <v>318</v>
      </c>
      <c r="B146" s="22" t="str">
        <f>INDEX('Plant data'!D:D,MATCH($A146,'Plant data'!$A:$A,0))</f>
        <v>Handan</v>
      </c>
      <c r="C146" s="22" t="str">
        <f>INDEX('Plant data'!E:E,MATCH($A146,'Plant data'!$A:$A,0))</f>
        <v>Hebei</v>
      </c>
      <c r="D146" s="22" t="str">
        <f>INDEX('Plant data'!F:F,MATCH($A146,'Plant data'!$A:$A,0))</f>
        <v>China</v>
      </c>
      <c r="E146" s="15" t="s">
        <v>10340</v>
      </c>
      <c r="F146" s="15" t="s">
        <v>10179</v>
      </c>
      <c r="G146" s="16" t="s">
        <v>320</v>
      </c>
      <c r="H146" s="15" t="s">
        <v>29</v>
      </c>
      <c r="I146" s="15" t="s">
        <v>30</v>
      </c>
      <c r="J146" s="15" t="s">
        <v>30</v>
      </c>
      <c r="K146" s="15" t="s">
        <v>30</v>
      </c>
      <c r="L146" s="15" t="s">
        <v>30</v>
      </c>
      <c r="M146" s="15" t="s">
        <v>30</v>
      </c>
      <c r="N146" s="15" t="s">
        <v>30</v>
      </c>
      <c r="O146" s="15" t="s">
        <v>30</v>
      </c>
      <c r="P146" s="15">
        <v>1250</v>
      </c>
      <c r="Q146" s="15">
        <v>80</v>
      </c>
      <c r="R146" s="15" t="s">
        <v>10180</v>
      </c>
      <c r="S146" s="29" t="str">
        <f t="shared" si="2"/>
        <v/>
      </c>
      <c r="T146" s="29"/>
      <c r="U146" s="29"/>
      <c r="V146" s="29"/>
      <c r="W146" s="29"/>
      <c r="X146" s="29"/>
      <c r="Y146" s="29"/>
      <c r="Z146" s="29"/>
      <c r="AA146" s="29"/>
    </row>
    <row r="147" spans="1:27" hidden="1" x14ac:dyDescent="0.35">
      <c r="A147" s="15" t="s">
        <v>318</v>
      </c>
      <c r="B147" s="22" t="str">
        <f>INDEX('Plant data'!D:D,MATCH($A147,'Plant data'!$A:$A,0))</f>
        <v>Handan</v>
      </c>
      <c r="C147" s="22" t="str">
        <f>INDEX('Plant data'!E:E,MATCH($A147,'Plant data'!$A:$A,0))</f>
        <v>Hebei</v>
      </c>
      <c r="D147" s="22" t="str">
        <f>INDEX('Plant data'!F:F,MATCH($A147,'Plant data'!$A:$A,0))</f>
        <v>China</v>
      </c>
      <c r="E147" s="15" t="s">
        <v>10341</v>
      </c>
      <c r="F147" s="15" t="s">
        <v>10182</v>
      </c>
      <c r="G147" s="16" t="s">
        <v>320</v>
      </c>
      <c r="H147" s="15" t="s">
        <v>29</v>
      </c>
      <c r="I147" s="15" t="s">
        <v>30</v>
      </c>
      <c r="J147" s="15" t="s">
        <v>30</v>
      </c>
      <c r="K147" s="15" t="s">
        <v>30</v>
      </c>
      <c r="L147" s="15" t="s">
        <v>30</v>
      </c>
      <c r="M147" s="15" t="s">
        <v>30</v>
      </c>
      <c r="N147" s="15" t="s">
        <v>30</v>
      </c>
      <c r="O147" s="15" t="s">
        <v>30</v>
      </c>
      <c r="P147" s="15">
        <v>1250</v>
      </c>
      <c r="Q147" s="15">
        <v>80</v>
      </c>
      <c r="R147" s="15" t="s">
        <v>10180</v>
      </c>
      <c r="S147" s="29" t="str">
        <f t="shared" si="2"/>
        <v/>
      </c>
      <c r="T147" s="29"/>
      <c r="U147" s="29"/>
      <c r="V147" s="29"/>
      <c r="W147" s="29"/>
      <c r="X147" s="29"/>
      <c r="Y147" s="29"/>
      <c r="Z147" s="29"/>
      <c r="AA147" s="29"/>
    </row>
    <row r="148" spans="1:27" hidden="1" x14ac:dyDescent="0.35">
      <c r="A148" s="15" t="s">
        <v>321</v>
      </c>
      <c r="B148" s="22" t="str">
        <f>INDEX('Plant data'!D:D,MATCH($A148,'Plant data'!$A:$A,0))</f>
        <v>Tangshan</v>
      </c>
      <c r="C148" s="22" t="str">
        <f>INDEX('Plant data'!E:E,MATCH($A148,'Plant data'!$A:$A,0))</f>
        <v>Hebei</v>
      </c>
      <c r="D148" s="22" t="str">
        <f>INDEX('Plant data'!F:F,MATCH($A148,'Plant data'!$A:$A,0))</f>
        <v>China</v>
      </c>
      <c r="E148" s="15" t="s">
        <v>10342</v>
      </c>
      <c r="F148" s="15" t="s">
        <v>10179</v>
      </c>
      <c r="G148" s="16" t="s">
        <v>323</v>
      </c>
      <c r="H148" s="15" t="s">
        <v>190</v>
      </c>
      <c r="I148" s="15" t="s">
        <v>30</v>
      </c>
      <c r="J148" s="15" t="s">
        <v>30</v>
      </c>
      <c r="K148" s="15" t="s">
        <v>30</v>
      </c>
      <c r="L148" s="15" t="s">
        <v>30</v>
      </c>
      <c r="M148" s="21">
        <v>44501</v>
      </c>
      <c r="N148" s="15" t="s">
        <v>30</v>
      </c>
      <c r="O148" s="15">
        <v>2023</v>
      </c>
      <c r="P148" s="15">
        <v>1500</v>
      </c>
      <c r="Q148" s="15">
        <v>160</v>
      </c>
      <c r="R148" s="15" t="s">
        <v>10180</v>
      </c>
      <c r="S148" s="29" t="str">
        <f t="shared" si="2"/>
        <v/>
      </c>
      <c r="T148" s="29"/>
      <c r="U148" s="29"/>
      <c r="V148" s="29"/>
      <c r="W148" s="29"/>
      <c r="X148" s="29"/>
      <c r="Y148" s="29"/>
      <c r="Z148" s="29"/>
      <c r="AA148" s="29"/>
    </row>
    <row r="149" spans="1:27" hidden="1" x14ac:dyDescent="0.35">
      <c r="A149" s="15" t="s">
        <v>325</v>
      </c>
      <c r="B149" s="22" t="str">
        <f>INDEX('Plant data'!D:D,MATCH($A149,'Plant data'!$A:$A,0))</f>
        <v>Tangshan</v>
      </c>
      <c r="C149" s="22" t="str">
        <f>INDEX('Plant data'!E:E,MATCH($A149,'Plant data'!$A:$A,0))</f>
        <v>Hebei</v>
      </c>
      <c r="D149" s="22" t="str">
        <f>INDEX('Plant data'!F:F,MATCH($A149,'Plant data'!$A:$A,0))</f>
        <v>China</v>
      </c>
      <c r="E149" s="15" t="s">
        <v>10343</v>
      </c>
      <c r="F149" s="15" t="s">
        <v>10179</v>
      </c>
      <c r="G149" s="16" t="s">
        <v>327</v>
      </c>
      <c r="H149" s="15" t="s">
        <v>190</v>
      </c>
      <c r="I149" s="15" t="s">
        <v>30</v>
      </c>
      <c r="J149" s="15" t="s">
        <v>30</v>
      </c>
      <c r="K149" s="15" t="s">
        <v>30</v>
      </c>
      <c r="L149" s="15" t="s">
        <v>30</v>
      </c>
      <c r="M149" s="15" t="s">
        <v>30</v>
      </c>
      <c r="N149" s="15" t="s">
        <v>30</v>
      </c>
      <c r="O149" s="15" t="s">
        <v>30</v>
      </c>
      <c r="P149" s="15">
        <v>672</v>
      </c>
      <c r="Q149" s="15">
        <v>55</v>
      </c>
      <c r="R149" s="15" t="s">
        <v>10180</v>
      </c>
      <c r="S149" s="29" t="str">
        <f t="shared" si="2"/>
        <v/>
      </c>
      <c r="T149" s="29"/>
      <c r="U149" s="29"/>
      <c r="V149" s="29"/>
      <c r="W149" s="29"/>
      <c r="X149" s="29"/>
      <c r="Y149" s="29"/>
      <c r="Z149" s="29"/>
      <c r="AA149" s="29"/>
    </row>
    <row r="150" spans="1:27" hidden="1" x14ac:dyDescent="0.35">
      <c r="A150" s="15" t="s">
        <v>325</v>
      </c>
      <c r="B150" s="22" t="str">
        <f>INDEX('Plant data'!D:D,MATCH($A150,'Plant data'!$A:$A,0))</f>
        <v>Tangshan</v>
      </c>
      <c r="C150" s="22" t="str">
        <f>INDEX('Plant data'!E:E,MATCH($A150,'Plant data'!$A:$A,0))</f>
        <v>Hebei</v>
      </c>
      <c r="D150" s="22" t="str">
        <f>INDEX('Plant data'!F:F,MATCH($A150,'Plant data'!$A:$A,0))</f>
        <v>China</v>
      </c>
      <c r="E150" s="15" t="s">
        <v>10344</v>
      </c>
      <c r="F150" s="15" t="s">
        <v>10182</v>
      </c>
      <c r="G150" s="16" t="s">
        <v>327</v>
      </c>
      <c r="H150" s="15" t="s">
        <v>190</v>
      </c>
      <c r="I150" s="15" t="s">
        <v>30</v>
      </c>
      <c r="J150" s="15" t="s">
        <v>30</v>
      </c>
      <c r="K150" s="15" t="s">
        <v>30</v>
      </c>
      <c r="L150" s="15" t="s">
        <v>30</v>
      </c>
      <c r="M150" s="15" t="s">
        <v>30</v>
      </c>
      <c r="N150" s="15" t="s">
        <v>30</v>
      </c>
      <c r="O150" s="15" t="s">
        <v>30</v>
      </c>
      <c r="P150" s="15">
        <v>672</v>
      </c>
      <c r="Q150" s="15">
        <v>55</v>
      </c>
      <c r="R150" s="15" t="s">
        <v>10180</v>
      </c>
      <c r="S150" s="29" t="str">
        <f t="shared" si="2"/>
        <v/>
      </c>
      <c r="T150" s="29"/>
      <c r="U150" s="29"/>
      <c r="V150" s="29"/>
      <c r="W150" s="29"/>
      <c r="X150" s="29"/>
      <c r="Y150" s="29"/>
      <c r="Z150" s="29"/>
      <c r="AA150" s="29"/>
    </row>
    <row r="151" spans="1:27" hidden="1" x14ac:dyDescent="0.35">
      <c r="A151" s="15" t="s">
        <v>325</v>
      </c>
      <c r="B151" s="22" t="str">
        <f>INDEX('Plant data'!D:D,MATCH($A151,'Plant data'!$A:$A,0))</f>
        <v>Tangshan</v>
      </c>
      <c r="C151" s="22" t="str">
        <f>INDEX('Plant data'!E:E,MATCH($A151,'Plant data'!$A:$A,0))</f>
        <v>Hebei</v>
      </c>
      <c r="D151" s="22" t="str">
        <f>INDEX('Plant data'!F:F,MATCH($A151,'Plant data'!$A:$A,0))</f>
        <v>China</v>
      </c>
      <c r="E151" s="15" t="s">
        <v>10345</v>
      </c>
      <c r="F151" s="15" t="s">
        <v>10184</v>
      </c>
      <c r="G151" s="16" t="s">
        <v>327</v>
      </c>
      <c r="H151" s="15" t="s">
        <v>190</v>
      </c>
      <c r="I151" s="15" t="s">
        <v>30</v>
      </c>
      <c r="J151" s="15" t="s">
        <v>30</v>
      </c>
      <c r="K151" s="15" t="s">
        <v>30</v>
      </c>
      <c r="L151" s="15" t="s">
        <v>30</v>
      </c>
      <c r="M151" s="15" t="s">
        <v>30</v>
      </c>
      <c r="N151" s="15" t="s">
        <v>30</v>
      </c>
      <c r="O151" s="15" t="s">
        <v>30</v>
      </c>
      <c r="P151" s="15">
        <v>1832</v>
      </c>
      <c r="Q151" s="15">
        <v>150</v>
      </c>
      <c r="R151" s="15" t="s">
        <v>10180</v>
      </c>
      <c r="S151" s="29" t="str">
        <f t="shared" si="2"/>
        <v/>
      </c>
      <c r="T151" s="29"/>
      <c r="U151" s="29"/>
      <c r="V151" s="29"/>
      <c r="W151" s="29"/>
      <c r="X151" s="29"/>
      <c r="Y151" s="29"/>
      <c r="Z151" s="29"/>
      <c r="AA151" s="29"/>
    </row>
    <row r="152" spans="1:27" hidden="1" x14ac:dyDescent="0.35">
      <c r="A152" s="15" t="s">
        <v>325</v>
      </c>
      <c r="B152" s="22" t="str">
        <f>INDEX('Plant data'!D:D,MATCH($A152,'Plant data'!$A:$A,0))</f>
        <v>Tangshan</v>
      </c>
      <c r="C152" s="22" t="str">
        <f>INDEX('Plant data'!E:E,MATCH($A152,'Plant data'!$A:$A,0))</f>
        <v>Hebei</v>
      </c>
      <c r="D152" s="22" t="str">
        <f>INDEX('Plant data'!F:F,MATCH($A152,'Plant data'!$A:$A,0))</f>
        <v>China</v>
      </c>
      <c r="E152" s="15" t="s">
        <v>10346</v>
      </c>
      <c r="F152" s="15" t="s">
        <v>10245</v>
      </c>
      <c r="G152" s="16" t="s">
        <v>327</v>
      </c>
      <c r="H152" s="15" t="s">
        <v>190</v>
      </c>
      <c r="I152" s="15" t="s">
        <v>30</v>
      </c>
      <c r="J152" s="15" t="s">
        <v>30</v>
      </c>
      <c r="K152" s="15" t="s">
        <v>30</v>
      </c>
      <c r="L152" s="15" t="s">
        <v>30</v>
      </c>
      <c r="M152" s="15" t="s">
        <v>30</v>
      </c>
      <c r="N152" s="15" t="s">
        <v>30</v>
      </c>
      <c r="O152" s="15" t="s">
        <v>30</v>
      </c>
      <c r="P152" s="15">
        <v>1832</v>
      </c>
      <c r="Q152" s="15">
        <v>150</v>
      </c>
      <c r="R152" s="15" t="s">
        <v>10180</v>
      </c>
      <c r="S152" s="29" t="str">
        <f t="shared" si="2"/>
        <v/>
      </c>
      <c r="T152" s="29"/>
      <c r="U152" s="29"/>
      <c r="V152" s="29"/>
      <c r="W152" s="29"/>
      <c r="X152" s="29"/>
      <c r="Y152" s="29"/>
      <c r="Z152" s="29"/>
      <c r="AA152" s="29"/>
    </row>
    <row r="153" spans="1:27" hidden="1" x14ac:dyDescent="0.35">
      <c r="A153" s="15" t="s">
        <v>325</v>
      </c>
      <c r="B153" s="22" t="str">
        <f>INDEX('Plant data'!D:D,MATCH($A153,'Plant data'!$A:$A,0))</f>
        <v>Tangshan</v>
      </c>
      <c r="C153" s="22" t="str">
        <f>INDEX('Plant data'!E:E,MATCH($A153,'Plant data'!$A:$A,0))</f>
        <v>Hebei</v>
      </c>
      <c r="D153" s="22" t="str">
        <f>INDEX('Plant data'!F:F,MATCH($A153,'Plant data'!$A:$A,0))</f>
        <v>China</v>
      </c>
      <c r="E153" s="15" t="s">
        <v>10347</v>
      </c>
      <c r="F153" s="15" t="s">
        <v>10247</v>
      </c>
      <c r="G153" s="16" t="s">
        <v>327</v>
      </c>
      <c r="H153" s="15" t="s">
        <v>190</v>
      </c>
      <c r="I153" s="15" t="s">
        <v>30</v>
      </c>
      <c r="J153" s="15" t="s">
        <v>30</v>
      </c>
      <c r="K153" s="15" t="s">
        <v>30</v>
      </c>
      <c r="L153" s="15" t="s">
        <v>30</v>
      </c>
      <c r="M153" s="15" t="s">
        <v>30</v>
      </c>
      <c r="N153" s="15" t="s">
        <v>30</v>
      </c>
      <c r="O153" s="15" t="s">
        <v>30</v>
      </c>
      <c r="P153" s="15">
        <v>1832</v>
      </c>
      <c r="Q153" s="15">
        <v>150</v>
      </c>
      <c r="R153" s="15" t="s">
        <v>10180</v>
      </c>
      <c r="S153" s="29" t="str">
        <f t="shared" si="2"/>
        <v/>
      </c>
      <c r="T153" s="29"/>
      <c r="U153" s="29"/>
      <c r="V153" s="29"/>
      <c r="W153" s="29"/>
      <c r="X153" s="29"/>
      <c r="Y153" s="29"/>
      <c r="Z153" s="29"/>
      <c r="AA153" s="29"/>
    </row>
    <row r="154" spans="1:27" hidden="1" x14ac:dyDescent="0.35">
      <c r="A154" s="15" t="s">
        <v>330</v>
      </c>
      <c r="B154" s="22" t="str">
        <f>INDEX('Plant data'!D:D,MATCH($A154,'Plant data'!$A:$A,0))</f>
        <v>Handan</v>
      </c>
      <c r="C154" s="22" t="str">
        <f>INDEX('Plant data'!E:E,MATCH($A154,'Plant data'!$A:$A,0))</f>
        <v>Hebei</v>
      </c>
      <c r="D154" s="22" t="str">
        <f>INDEX('Plant data'!F:F,MATCH($A154,'Plant data'!$A:$A,0))</f>
        <v>China</v>
      </c>
      <c r="E154" s="15" t="s">
        <v>10348</v>
      </c>
      <c r="F154" s="15" t="s">
        <v>10179</v>
      </c>
      <c r="G154" s="16" t="s">
        <v>332</v>
      </c>
      <c r="H154" s="15" t="s">
        <v>190</v>
      </c>
      <c r="I154" s="15" t="s">
        <v>30</v>
      </c>
      <c r="J154" s="15" t="s">
        <v>30</v>
      </c>
      <c r="K154" s="15" t="s">
        <v>30</v>
      </c>
      <c r="L154" s="15" t="s">
        <v>30</v>
      </c>
      <c r="M154" s="15" t="s">
        <v>30</v>
      </c>
      <c r="N154" s="15" t="s">
        <v>30</v>
      </c>
      <c r="O154" s="15" t="s">
        <v>30</v>
      </c>
      <c r="P154" s="15">
        <v>513</v>
      </c>
      <c r="Q154" s="15">
        <v>100</v>
      </c>
      <c r="R154" s="15" t="s">
        <v>10180</v>
      </c>
      <c r="S154" s="29" t="str">
        <f t="shared" si="2"/>
        <v/>
      </c>
      <c r="T154" s="29"/>
      <c r="U154" s="29"/>
      <c r="V154" s="29"/>
      <c r="W154" s="29"/>
      <c r="X154" s="29"/>
      <c r="Y154" s="29"/>
      <c r="Z154" s="29"/>
      <c r="AA154" s="29"/>
    </row>
    <row r="155" spans="1:27" hidden="1" x14ac:dyDescent="0.35">
      <c r="A155" s="15" t="s">
        <v>330</v>
      </c>
      <c r="B155" s="22" t="str">
        <f>INDEX('Plant data'!D:D,MATCH($A155,'Plant data'!$A:$A,0))</f>
        <v>Handan</v>
      </c>
      <c r="C155" s="22" t="str">
        <f>INDEX('Plant data'!E:E,MATCH($A155,'Plant data'!$A:$A,0))</f>
        <v>Hebei</v>
      </c>
      <c r="D155" s="22" t="str">
        <f>INDEX('Plant data'!F:F,MATCH($A155,'Plant data'!$A:$A,0))</f>
        <v>China</v>
      </c>
      <c r="E155" s="15" t="s">
        <v>10349</v>
      </c>
      <c r="F155" s="15" t="s">
        <v>10182</v>
      </c>
      <c r="G155" s="16" t="s">
        <v>332</v>
      </c>
      <c r="H155" s="15" t="s">
        <v>190</v>
      </c>
      <c r="I155" s="15" t="s">
        <v>30</v>
      </c>
      <c r="J155" s="15" t="s">
        <v>30</v>
      </c>
      <c r="K155" s="15" t="s">
        <v>30</v>
      </c>
      <c r="L155" s="15" t="s">
        <v>30</v>
      </c>
      <c r="M155" s="15" t="s">
        <v>30</v>
      </c>
      <c r="N155" s="15" t="s">
        <v>30</v>
      </c>
      <c r="O155" s="15" t="s">
        <v>30</v>
      </c>
      <c r="P155" s="15">
        <v>513</v>
      </c>
      <c r="Q155" s="15">
        <v>100</v>
      </c>
      <c r="R155" s="15" t="s">
        <v>10180</v>
      </c>
      <c r="S155" s="29" t="str">
        <f t="shared" si="2"/>
        <v/>
      </c>
      <c r="T155" s="29"/>
      <c r="U155" s="29"/>
      <c r="V155" s="29"/>
      <c r="W155" s="29"/>
      <c r="X155" s="29"/>
      <c r="Y155" s="29"/>
      <c r="Z155" s="29"/>
      <c r="AA155" s="29"/>
    </row>
    <row r="156" spans="1:27" hidden="1" x14ac:dyDescent="0.35">
      <c r="A156" s="15" t="s">
        <v>330</v>
      </c>
      <c r="B156" s="22" t="str">
        <f>INDEX('Plant data'!D:D,MATCH($A156,'Plant data'!$A:$A,0))</f>
        <v>Handan</v>
      </c>
      <c r="C156" s="22" t="str">
        <f>INDEX('Plant data'!E:E,MATCH($A156,'Plant data'!$A:$A,0))</f>
        <v>Hebei</v>
      </c>
      <c r="D156" s="22" t="str">
        <f>INDEX('Plant data'!F:F,MATCH($A156,'Plant data'!$A:$A,0))</f>
        <v>China</v>
      </c>
      <c r="E156" s="15" t="s">
        <v>10350</v>
      </c>
      <c r="F156" s="15" t="s">
        <v>10184</v>
      </c>
      <c r="G156" s="16" t="s">
        <v>332</v>
      </c>
      <c r="H156" s="15" t="s">
        <v>190</v>
      </c>
      <c r="I156" s="15" t="s">
        <v>30</v>
      </c>
      <c r="J156" s="15" t="s">
        <v>30</v>
      </c>
      <c r="K156" s="15" t="s">
        <v>30</v>
      </c>
      <c r="L156" s="15" t="s">
        <v>30</v>
      </c>
      <c r="M156" s="15" t="s">
        <v>30</v>
      </c>
      <c r="N156" s="15" t="s">
        <v>30</v>
      </c>
      <c r="O156" s="15" t="s">
        <v>30</v>
      </c>
      <c r="P156" s="15">
        <v>513</v>
      </c>
      <c r="Q156" s="15">
        <v>100</v>
      </c>
      <c r="R156" s="15" t="s">
        <v>10180</v>
      </c>
      <c r="S156" s="29" t="str">
        <f t="shared" si="2"/>
        <v/>
      </c>
      <c r="T156" s="29"/>
      <c r="U156" s="29"/>
      <c r="V156" s="29"/>
      <c r="W156" s="29"/>
      <c r="X156" s="29"/>
      <c r="Y156" s="29"/>
      <c r="Z156" s="29"/>
      <c r="AA156" s="29"/>
    </row>
    <row r="157" spans="1:27" hidden="1" x14ac:dyDescent="0.35">
      <c r="A157" s="15" t="s">
        <v>330</v>
      </c>
      <c r="B157" s="22" t="str">
        <f>INDEX('Plant data'!D:D,MATCH($A157,'Plant data'!$A:$A,0))</f>
        <v>Handan</v>
      </c>
      <c r="C157" s="22" t="str">
        <f>INDEX('Plant data'!E:E,MATCH($A157,'Plant data'!$A:$A,0))</f>
        <v>Hebei</v>
      </c>
      <c r="D157" s="22" t="str">
        <f>INDEX('Plant data'!F:F,MATCH($A157,'Plant data'!$A:$A,0))</f>
        <v>China</v>
      </c>
      <c r="E157" s="15" t="s">
        <v>10351</v>
      </c>
      <c r="F157" s="15" t="s">
        <v>10245</v>
      </c>
      <c r="G157" s="16" t="s">
        <v>332</v>
      </c>
      <c r="H157" s="15" t="s">
        <v>190</v>
      </c>
      <c r="I157" s="15" t="s">
        <v>30</v>
      </c>
      <c r="J157" s="15" t="s">
        <v>30</v>
      </c>
      <c r="K157" s="15" t="s">
        <v>30</v>
      </c>
      <c r="L157" s="15" t="s">
        <v>30</v>
      </c>
      <c r="M157" s="15" t="s">
        <v>30</v>
      </c>
      <c r="N157" s="15" t="s">
        <v>30</v>
      </c>
      <c r="O157" s="15" t="s">
        <v>30</v>
      </c>
      <c r="P157" s="15">
        <v>513</v>
      </c>
      <c r="Q157" s="15">
        <v>100</v>
      </c>
      <c r="R157" s="15" t="s">
        <v>10180</v>
      </c>
      <c r="S157" s="29" t="str">
        <f t="shared" si="2"/>
        <v/>
      </c>
      <c r="T157" s="29"/>
      <c r="U157" s="29"/>
      <c r="V157" s="29"/>
      <c r="W157" s="29"/>
      <c r="X157" s="29"/>
      <c r="Y157" s="29"/>
      <c r="Z157" s="29"/>
      <c r="AA157" s="29"/>
    </row>
    <row r="158" spans="1:27" hidden="1" x14ac:dyDescent="0.35">
      <c r="A158" s="15" t="s">
        <v>330</v>
      </c>
      <c r="B158" s="22" t="str">
        <f>INDEX('Plant data'!D:D,MATCH($A158,'Plant data'!$A:$A,0))</f>
        <v>Handan</v>
      </c>
      <c r="C158" s="22" t="str">
        <f>INDEX('Plant data'!E:E,MATCH($A158,'Plant data'!$A:$A,0))</f>
        <v>Hebei</v>
      </c>
      <c r="D158" s="22" t="str">
        <f>INDEX('Plant data'!F:F,MATCH($A158,'Plant data'!$A:$A,0))</f>
        <v>China</v>
      </c>
      <c r="E158" s="15" t="s">
        <v>10352</v>
      </c>
      <c r="F158" s="15" t="s">
        <v>10247</v>
      </c>
      <c r="G158" s="16" t="s">
        <v>332</v>
      </c>
      <c r="H158" s="15" t="s">
        <v>190</v>
      </c>
      <c r="I158" s="15" t="s">
        <v>30</v>
      </c>
      <c r="J158" s="15" t="s">
        <v>30</v>
      </c>
      <c r="K158" s="15" t="s">
        <v>30</v>
      </c>
      <c r="L158" s="15" t="s">
        <v>30</v>
      </c>
      <c r="M158" s="15" t="s">
        <v>30</v>
      </c>
      <c r="N158" s="15" t="s">
        <v>30</v>
      </c>
      <c r="O158" s="15" t="s">
        <v>30</v>
      </c>
      <c r="P158" s="15">
        <v>616</v>
      </c>
      <c r="Q158" s="15">
        <v>120</v>
      </c>
      <c r="R158" s="15" t="s">
        <v>10180</v>
      </c>
      <c r="S158" s="29" t="str">
        <f t="shared" si="2"/>
        <v/>
      </c>
      <c r="T158" s="29"/>
      <c r="U158" s="29"/>
      <c r="V158" s="29"/>
      <c r="W158" s="29"/>
      <c r="X158" s="29"/>
      <c r="Y158" s="29"/>
      <c r="Z158" s="29"/>
      <c r="AA158" s="29"/>
    </row>
    <row r="159" spans="1:27" hidden="1" x14ac:dyDescent="0.35">
      <c r="A159" s="15" t="s">
        <v>330</v>
      </c>
      <c r="B159" s="22" t="str">
        <f>INDEX('Plant data'!D:D,MATCH($A159,'Plant data'!$A:$A,0))</f>
        <v>Handan</v>
      </c>
      <c r="C159" s="22" t="str">
        <f>INDEX('Plant data'!E:E,MATCH($A159,'Plant data'!$A:$A,0))</f>
        <v>Hebei</v>
      </c>
      <c r="D159" s="22" t="str">
        <f>INDEX('Plant data'!F:F,MATCH($A159,'Plant data'!$A:$A,0))</f>
        <v>China</v>
      </c>
      <c r="E159" s="15" t="s">
        <v>10353</v>
      </c>
      <c r="F159" s="15" t="s">
        <v>10249</v>
      </c>
      <c r="G159" s="16" t="s">
        <v>332</v>
      </c>
      <c r="H159" s="15" t="s">
        <v>190</v>
      </c>
      <c r="I159" s="15" t="s">
        <v>30</v>
      </c>
      <c r="J159" s="15" t="s">
        <v>30</v>
      </c>
      <c r="K159" s="15" t="s">
        <v>30</v>
      </c>
      <c r="L159" s="15" t="s">
        <v>30</v>
      </c>
      <c r="M159" s="15" t="s">
        <v>30</v>
      </c>
      <c r="N159" s="15" t="s">
        <v>30</v>
      </c>
      <c r="O159" s="15" t="s">
        <v>30</v>
      </c>
      <c r="P159" s="15">
        <v>616</v>
      </c>
      <c r="Q159" s="15">
        <v>120</v>
      </c>
      <c r="R159" s="15" t="s">
        <v>10180</v>
      </c>
      <c r="S159" s="29" t="str">
        <f t="shared" si="2"/>
        <v/>
      </c>
      <c r="T159" s="29"/>
      <c r="U159" s="29"/>
      <c r="V159" s="29"/>
      <c r="W159" s="29"/>
      <c r="X159" s="29"/>
      <c r="Y159" s="29"/>
      <c r="Z159" s="29"/>
      <c r="AA159" s="29"/>
    </row>
    <row r="160" spans="1:27" hidden="1" x14ac:dyDescent="0.35">
      <c r="A160" s="15" t="s">
        <v>330</v>
      </c>
      <c r="B160" s="22" t="str">
        <f>INDEX('Plant data'!D:D,MATCH($A160,'Plant data'!$A:$A,0))</f>
        <v>Handan</v>
      </c>
      <c r="C160" s="22" t="str">
        <f>INDEX('Plant data'!E:E,MATCH($A160,'Plant data'!$A:$A,0))</f>
        <v>Hebei</v>
      </c>
      <c r="D160" s="22" t="str">
        <f>INDEX('Plant data'!F:F,MATCH($A160,'Plant data'!$A:$A,0))</f>
        <v>China</v>
      </c>
      <c r="E160" s="15" t="s">
        <v>10354</v>
      </c>
      <c r="F160" s="15" t="s">
        <v>10251</v>
      </c>
      <c r="G160" s="16" t="s">
        <v>332</v>
      </c>
      <c r="H160" s="15" t="s">
        <v>190</v>
      </c>
      <c r="I160" s="15" t="s">
        <v>30</v>
      </c>
      <c r="J160" s="15" t="s">
        <v>30</v>
      </c>
      <c r="K160" s="15" t="s">
        <v>30</v>
      </c>
      <c r="L160" s="15" t="s">
        <v>30</v>
      </c>
      <c r="M160" s="15" t="s">
        <v>30</v>
      </c>
      <c r="N160" s="15" t="s">
        <v>30</v>
      </c>
      <c r="O160" s="15" t="s">
        <v>30</v>
      </c>
      <c r="P160" s="15">
        <v>1334</v>
      </c>
      <c r="Q160" s="15">
        <v>260</v>
      </c>
      <c r="R160" s="15" t="s">
        <v>10180</v>
      </c>
      <c r="S160" s="29" t="str">
        <f t="shared" si="2"/>
        <v/>
      </c>
      <c r="T160" s="29"/>
      <c r="U160" s="29"/>
      <c r="V160" s="29"/>
      <c r="W160" s="29"/>
      <c r="X160" s="29"/>
      <c r="Y160" s="29"/>
      <c r="Z160" s="29"/>
      <c r="AA160" s="29"/>
    </row>
    <row r="161" spans="1:27" hidden="1" x14ac:dyDescent="0.35">
      <c r="A161" s="15" t="s">
        <v>330</v>
      </c>
      <c r="B161" s="22" t="str">
        <f>INDEX('Plant data'!D:D,MATCH($A161,'Plant data'!$A:$A,0))</f>
        <v>Handan</v>
      </c>
      <c r="C161" s="22" t="str">
        <f>INDEX('Plant data'!E:E,MATCH($A161,'Plant data'!$A:$A,0))</f>
        <v>Hebei</v>
      </c>
      <c r="D161" s="22" t="str">
        <f>INDEX('Plant data'!F:F,MATCH($A161,'Plant data'!$A:$A,0))</f>
        <v>China</v>
      </c>
      <c r="E161" s="15" t="s">
        <v>10355</v>
      </c>
      <c r="F161" s="15" t="s">
        <v>10253</v>
      </c>
      <c r="G161" s="16" t="s">
        <v>332</v>
      </c>
      <c r="H161" s="15" t="s">
        <v>190</v>
      </c>
      <c r="I161" s="15" t="s">
        <v>30</v>
      </c>
      <c r="J161" s="15" t="s">
        <v>30</v>
      </c>
      <c r="K161" s="15" t="s">
        <v>30</v>
      </c>
      <c r="L161" s="15" t="s">
        <v>30</v>
      </c>
      <c r="M161" s="15" t="s">
        <v>30</v>
      </c>
      <c r="N161" s="15" t="s">
        <v>30</v>
      </c>
      <c r="O161" s="15" t="s">
        <v>30</v>
      </c>
      <c r="P161" s="15">
        <v>1334</v>
      </c>
      <c r="Q161" s="15">
        <v>260</v>
      </c>
      <c r="R161" s="15" t="s">
        <v>10180</v>
      </c>
      <c r="S161" s="29" t="str">
        <f t="shared" si="2"/>
        <v/>
      </c>
      <c r="T161" s="29"/>
      <c r="U161" s="29"/>
      <c r="V161" s="29"/>
      <c r="W161" s="29"/>
      <c r="X161" s="29"/>
      <c r="Y161" s="29"/>
      <c r="Z161" s="29"/>
      <c r="AA161" s="29"/>
    </row>
    <row r="162" spans="1:27" hidden="1" x14ac:dyDescent="0.35">
      <c r="A162" s="15" t="s">
        <v>337</v>
      </c>
      <c r="B162" s="22" t="str">
        <f>INDEX('Plant data'!D:D,MATCH($A162,'Plant data'!$A:$A,0))</f>
        <v>Shijiazhuang</v>
      </c>
      <c r="C162" s="22" t="str">
        <f>INDEX('Plant data'!E:E,MATCH($A162,'Plant data'!$A:$A,0))</f>
        <v>Hebei</v>
      </c>
      <c r="D162" s="22" t="str">
        <f>INDEX('Plant data'!F:F,MATCH($A162,'Plant data'!$A:$A,0))</f>
        <v>China</v>
      </c>
      <c r="E162" s="15" t="s">
        <v>10356</v>
      </c>
      <c r="F162" s="15" t="s">
        <v>10179</v>
      </c>
      <c r="G162" s="16" t="s">
        <v>339</v>
      </c>
      <c r="H162" s="15" t="s">
        <v>190</v>
      </c>
      <c r="I162" s="15" t="s">
        <v>30</v>
      </c>
      <c r="J162" s="15" t="s">
        <v>30</v>
      </c>
      <c r="K162" s="15" t="s">
        <v>30</v>
      </c>
      <c r="L162" s="15" t="s">
        <v>30</v>
      </c>
      <c r="M162" s="15" t="s">
        <v>30</v>
      </c>
      <c r="N162" s="15" t="s">
        <v>30</v>
      </c>
      <c r="O162" s="15">
        <v>2020</v>
      </c>
      <c r="P162" s="15">
        <v>850</v>
      </c>
      <c r="Q162" s="15">
        <v>60</v>
      </c>
      <c r="R162" s="15" t="s">
        <v>10180</v>
      </c>
      <c r="S162" s="29" t="str">
        <f t="shared" si="2"/>
        <v/>
      </c>
      <c r="T162" s="29"/>
      <c r="U162" s="29"/>
      <c r="V162" s="29"/>
      <c r="W162" s="29"/>
      <c r="X162" s="29"/>
      <c r="Y162" s="29"/>
      <c r="Z162" s="29"/>
      <c r="AA162" s="29"/>
    </row>
    <row r="163" spans="1:27" hidden="1" x14ac:dyDescent="0.35">
      <c r="A163" s="15" t="s">
        <v>337</v>
      </c>
      <c r="B163" s="22" t="str">
        <f>INDEX('Plant data'!D:D,MATCH($A163,'Plant data'!$A:$A,0))</f>
        <v>Shijiazhuang</v>
      </c>
      <c r="C163" s="22" t="str">
        <f>INDEX('Plant data'!E:E,MATCH($A163,'Plant data'!$A:$A,0))</f>
        <v>Hebei</v>
      </c>
      <c r="D163" s="22" t="str">
        <f>INDEX('Plant data'!F:F,MATCH($A163,'Plant data'!$A:$A,0))</f>
        <v>China</v>
      </c>
      <c r="E163" s="15" t="s">
        <v>10357</v>
      </c>
      <c r="F163" s="15" t="s">
        <v>10182</v>
      </c>
      <c r="G163" s="16" t="s">
        <v>339</v>
      </c>
      <c r="H163" s="15" t="s">
        <v>190</v>
      </c>
      <c r="I163" s="15" t="s">
        <v>30</v>
      </c>
      <c r="J163" s="15" t="s">
        <v>30</v>
      </c>
      <c r="K163" s="15" t="s">
        <v>30</v>
      </c>
      <c r="L163" s="15" t="s">
        <v>30</v>
      </c>
      <c r="M163" s="15" t="s">
        <v>30</v>
      </c>
      <c r="N163" s="15" t="s">
        <v>30</v>
      </c>
      <c r="O163" s="15">
        <v>2020</v>
      </c>
      <c r="P163" s="15">
        <v>850</v>
      </c>
      <c r="Q163" s="15">
        <v>60</v>
      </c>
      <c r="R163" s="15" t="s">
        <v>10180</v>
      </c>
      <c r="S163" s="29" t="str">
        <f t="shared" si="2"/>
        <v/>
      </c>
      <c r="T163" s="29"/>
      <c r="U163" s="29"/>
      <c r="V163" s="29"/>
      <c r="W163" s="29"/>
      <c r="X163" s="29"/>
      <c r="Y163" s="29"/>
      <c r="Z163" s="29"/>
      <c r="AA163" s="29"/>
    </row>
    <row r="164" spans="1:27" hidden="1" x14ac:dyDescent="0.35">
      <c r="A164" s="15" t="s">
        <v>342</v>
      </c>
      <c r="B164" s="22" t="str">
        <f>INDEX('Plant data'!D:D,MATCH($A164,'Plant data'!$A:$A,0))</f>
        <v>Zhangjiakou</v>
      </c>
      <c r="C164" s="22" t="str">
        <f>INDEX('Plant data'!E:E,MATCH($A164,'Plant data'!$A:$A,0))</f>
        <v>Hebei</v>
      </c>
      <c r="D164" s="22" t="str">
        <f>INDEX('Plant data'!F:F,MATCH($A164,'Plant data'!$A:$A,0))</f>
        <v>China</v>
      </c>
      <c r="E164" s="15" t="s">
        <v>10358</v>
      </c>
      <c r="F164" s="15" t="s">
        <v>10179</v>
      </c>
      <c r="G164" s="16" t="s">
        <v>344</v>
      </c>
      <c r="H164" s="15" t="s">
        <v>190</v>
      </c>
      <c r="I164" s="15" t="s">
        <v>30</v>
      </c>
      <c r="J164" s="15" t="s">
        <v>30</v>
      </c>
      <c r="K164" s="15" t="s">
        <v>30</v>
      </c>
      <c r="L164" s="15" t="s">
        <v>30</v>
      </c>
      <c r="M164" s="15" t="s">
        <v>30</v>
      </c>
      <c r="N164" s="15" t="s">
        <v>30</v>
      </c>
      <c r="O164" s="15">
        <v>2021</v>
      </c>
      <c r="P164" s="15">
        <v>1714</v>
      </c>
      <c r="Q164" s="15">
        <v>120</v>
      </c>
      <c r="R164" s="15" t="s">
        <v>10180</v>
      </c>
      <c r="S164" s="29" t="str">
        <f t="shared" si="2"/>
        <v/>
      </c>
      <c r="T164" s="29"/>
      <c r="U164" s="29"/>
      <c r="V164" s="29"/>
      <c r="W164" s="29"/>
      <c r="X164" s="29"/>
      <c r="Y164" s="29"/>
      <c r="Z164" s="29"/>
      <c r="AA164" s="29"/>
    </row>
    <row r="165" spans="1:27" hidden="1" x14ac:dyDescent="0.35">
      <c r="A165" s="15" t="s">
        <v>342</v>
      </c>
      <c r="B165" s="22" t="str">
        <f>INDEX('Plant data'!D:D,MATCH($A165,'Plant data'!$A:$A,0))</f>
        <v>Zhangjiakou</v>
      </c>
      <c r="C165" s="22" t="str">
        <f>INDEX('Plant data'!E:E,MATCH($A165,'Plant data'!$A:$A,0))</f>
        <v>Hebei</v>
      </c>
      <c r="D165" s="22" t="str">
        <f>INDEX('Plant data'!F:F,MATCH($A165,'Plant data'!$A:$A,0))</f>
        <v>China</v>
      </c>
      <c r="E165" s="15" t="s">
        <v>10359</v>
      </c>
      <c r="F165" s="15" t="s">
        <v>10182</v>
      </c>
      <c r="G165" s="16" t="s">
        <v>344</v>
      </c>
      <c r="H165" s="15" t="s">
        <v>190</v>
      </c>
      <c r="I165" s="15" t="s">
        <v>30</v>
      </c>
      <c r="J165" s="15" t="s">
        <v>30</v>
      </c>
      <c r="K165" s="15" t="s">
        <v>30</v>
      </c>
      <c r="L165" s="15" t="s">
        <v>30</v>
      </c>
      <c r="M165" s="15" t="s">
        <v>30</v>
      </c>
      <c r="N165" s="15" t="s">
        <v>30</v>
      </c>
      <c r="O165" s="15">
        <v>2021</v>
      </c>
      <c r="P165" s="15">
        <v>2143</v>
      </c>
      <c r="Q165" s="15">
        <v>150</v>
      </c>
      <c r="R165" s="15" t="s">
        <v>10180</v>
      </c>
      <c r="S165" s="29" t="str">
        <f t="shared" si="2"/>
        <v/>
      </c>
      <c r="T165" s="29"/>
      <c r="U165" s="29"/>
      <c r="V165" s="29"/>
      <c r="W165" s="29"/>
      <c r="X165" s="29"/>
      <c r="Y165" s="29"/>
      <c r="Z165" s="29"/>
      <c r="AA165" s="29"/>
    </row>
    <row r="166" spans="1:27" hidden="1" x14ac:dyDescent="0.35">
      <c r="A166" s="15" t="s">
        <v>342</v>
      </c>
      <c r="B166" s="22" t="str">
        <f>INDEX('Plant data'!D:D,MATCH($A166,'Plant data'!$A:$A,0))</f>
        <v>Zhangjiakou</v>
      </c>
      <c r="C166" s="22" t="str">
        <f>INDEX('Plant data'!E:E,MATCH($A166,'Plant data'!$A:$A,0))</f>
        <v>Hebei</v>
      </c>
      <c r="D166" s="22" t="str">
        <f>INDEX('Plant data'!F:F,MATCH($A166,'Plant data'!$A:$A,0))</f>
        <v>China</v>
      </c>
      <c r="E166" s="15" t="s">
        <v>10360</v>
      </c>
      <c r="F166" s="15" t="s">
        <v>10184</v>
      </c>
      <c r="G166" s="16" t="s">
        <v>344</v>
      </c>
      <c r="H166" s="15" t="s">
        <v>190</v>
      </c>
      <c r="I166" s="15" t="s">
        <v>30</v>
      </c>
      <c r="J166" s="15" t="s">
        <v>30</v>
      </c>
      <c r="K166" s="15" t="s">
        <v>30</v>
      </c>
      <c r="L166" s="15" t="s">
        <v>30</v>
      </c>
      <c r="M166" s="15" t="s">
        <v>30</v>
      </c>
      <c r="N166" s="15" t="s">
        <v>30</v>
      </c>
      <c r="O166" s="15">
        <v>2021</v>
      </c>
      <c r="P166" s="15">
        <v>2143</v>
      </c>
      <c r="Q166" s="15">
        <v>150</v>
      </c>
      <c r="R166" s="15" t="s">
        <v>10180</v>
      </c>
      <c r="S166" s="29" t="str">
        <f t="shared" si="2"/>
        <v/>
      </c>
      <c r="T166" s="29"/>
      <c r="U166" s="29"/>
      <c r="V166" s="29"/>
      <c r="W166" s="29"/>
      <c r="X166" s="29"/>
      <c r="Y166" s="29"/>
      <c r="Z166" s="29"/>
      <c r="AA166" s="29"/>
    </row>
    <row r="167" spans="1:27" hidden="1" x14ac:dyDescent="0.35">
      <c r="A167" s="15" t="s">
        <v>348</v>
      </c>
      <c r="B167" s="22" t="str">
        <f>INDEX('Plant data'!D:D,MATCH($A167,'Plant data'!$A:$A,0))</f>
        <v>Chengde</v>
      </c>
      <c r="C167" s="22" t="str">
        <f>INDEX('Plant data'!E:E,MATCH($A167,'Plant data'!$A:$A,0))</f>
        <v>Hebei</v>
      </c>
      <c r="D167" s="22" t="str">
        <f>INDEX('Plant data'!F:F,MATCH($A167,'Plant data'!$A:$A,0))</f>
        <v>China</v>
      </c>
      <c r="E167" s="15" t="s">
        <v>10361</v>
      </c>
      <c r="F167" s="15" t="s">
        <v>10179</v>
      </c>
      <c r="G167" s="16" t="s">
        <v>350</v>
      </c>
      <c r="H167" s="15" t="s">
        <v>29</v>
      </c>
      <c r="I167" s="15" t="s">
        <v>30</v>
      </c>
      <c r="J167" s="15" t="s">
        <v>30</v>
      </c>
      <c r="K167" s="15" t="s">
        <v>30</v>
      </c>
      <c r="L167" s="15" t="s">
        <v>30</v>
      </c>
      <c r="M167" s="15" t="s">
        <v>30</v>
      </c>
      <c r="N167" s="15" t="s">
        <v>30</v>
      </c>
      <c r="O167" s="15" t="s">
        <v>30</v>
      </c>
      <c r="P167" s="15">
        <v>1250</v>
      </c>
      <c r="Q167" s="15">
        <v>100</v>
      </c>
      <c r="R167" s="15" t="s">
        <v>10180</v>
      </c>
      <c r="S167" s="29" t="str">
        <f t="shared" si="2"/>
        <v/>
      </c>
      <c r="T167" s="29"/>
      <c r="U167" s="29"/>
      <c r="V167" s="29"/>
      <c r="W167" s="29"/>
      <c r="X167" s="29"/>
      <c r="Y167" s="29"/>
      <c r="Z167" s="29"/>
      <c r="AA167" s="29"/>
    </row>
    <row r="168" spans="1:27" hidden="1" x14ac:dyDescent="0.35">
      <c r="A168" s="15" t="s">
        <v>348</v>
      </c>
      <c r="B168" s="22" t="str">
        <f>INDEX('Plant data'!D:D,MATCH($A168,'Plant data'!$A:$A,0))</f>
        <v>Chengde</v>
      </c>
      <c r="C168" s="22" t="str">
        <f>INDEX('Plant data'!E:E,MATCH($A168,'Plant data'!$A:$A,0))</f>
        <v>Hebei</v>
      </c>
      <c r="D168" s="22" t="str">
        <f>INDEX('Plant data'!F:F,MATCH($A168,'Plant data'!$A:$A,0))</f>
        <v>China</v>
      </c>
      <c r="E168" s="15" t="s">
        <v>10362</v>
      </c>
      <c r="F168" s="15" t="s">
        <v>10182</v>
      </c>
      <c r="G168" s="16" t="s">
        <v>350</v>
      </c>
      <c r="H168" s="15" t="s">
        <v>29</v>
      </c>
      <c r="I168" s="15" t="s">
        <v>30</v>
      </c>
      <c r="J168" s="15" t="s">
        <v>30</v>
      </c>
      <c r="K168" s="15" t="s">
        <v>30</v>
      </c>
      <c r="L168" s="15" t="s">
        <v>30</v>
      </c>
      <c r="M168" s="15" t="s">
        <v>30</v>
      </c>
      <c r="N168" s="15" t="s">
        <v>30</v>
      </c>
      <c r="O168" s="15" t="s">
        <v>30</v>
      </c>
      <c r="P168" s="15">
        <v>1500</v>
      </c>
      <c r="Q168" s="15">
        <v>120</v>
      </c>
      <c r="R168" s="15" t="s">
        <v>10180</v>
      </c>
      <c r="S168" s="29" t="str">
        <f t="shared" si="2"/>
        <v/>
      </c>
      <c r="T168" s="29"/>
      <c r="U168" s="29"/>
      <c r="V168" s="29"/>
      <c r="W168" s="29"/>
      <c r="X168" s="29"/>
      <c r="Y168" s="29"/>
      <c r="Z168" s="29"/>
      <c r="AA168" s="29"/>
    </row>
    <row r="169" spans="1:27" hidden="1" x14ac:dyDescent="0.35">
      <c r="A169" s="15" t="s">
        <v>348</v>
      </c>
      <c r="B169" s="22" t="str">
        <f>INDEX('Plant data'!D:D,MATCH($A169,'Plant data'!$A:$A,0))</f>
        <v>Chengde</v>
      </c>
      <c r="C169" s="22" t="str">
        <f>INDEX('Plant data'!E:E,MATCH($A169,'Plant data'!$A:$A,0))</f>
        <v>Hebei</v>
      </c>
      <c r="D169" s="22" t="str">
        <f>INDEX('Plant data'!F:F,MATCH($A169,'Plant data'!$A:$A,0))</f>
        <v>China</v>
      </c>
      <c r="E169" s="15" t="s">
        <v>10363</v>
      </c>
      <c r="F169" s="15" t="s">
        <v>10184</v>
      </c>
      <c r="G169" s="16" t="s">
        <v>350</v>
      </c>
      <c r="H169" s="15" t="s">
        <v>29</v>
      </c>
      <c r="I169" s="15" t="s">
        <v>30</v>
      </c>
      <c r="J169" s="15" t="s">
        <v>30</v>
      </c>
      <c r="K169" s="15" t="s">
        <v>30</v>
      </c>
      <c r="L169" s="15" t="s">
        <v>30</v>
      </c>
      <c r="M169" s="15" t="s">
        <v>30</v>
      </c>
      <c r="N169" s="15" t="s">
        <v>30</v>
      </c>
      <c r="O169" s="15" t="s">
        <v>30</v>
      </c>
      <c r="P169" s="15">
        <v>1500</v>
      </c>
      <c r="Q169" s="15">
        <v>120</v>
      </c>
      <c r="R169" s="15" t="s">
        <v>10180</v>
      </c>
      <c r="S169" s="29" t="str">
        <f t="shared" si="2"/>
        <v/>
      </c>
      <c r="T169" s="29"/>
      <c r="U169" s="29"/>
      <c r="V169" s="29"/>
      <c r="W169" s="29"/>
      <c r="X169" s="29"/>
      <c r="Y169" s="29"/>
      <c r="Z169" s="29"/>
      <c r="AA169" s="29"/>
    </row>
    <row r="170" spans="1:27" hidden="1" x14ac:dyDescent="0.35">
      <c r="A170" s="15" t="s">
        <v>348</v>
      </c>
      <c r="B170" s="22" t="str">
        <f>INDEX('Plant data'!D:D,MATCH($A170,'Plant data'!$A:$A,0))</f>
        <v>Chengde</v>
      </c>
      <c r="C170" s="22" t="str">
        <f>INDEX('Plant data'!E:E,MATCH($A170,'Plant data'!$A:$A,0))</f>
        <v>Hebei</v>
      </c>
      <c r="D170" s="22" t="str">
        <f>INDEX('Plant data'!F:F,MATCH($A170,'Plant data'!$A:$A,0))</f>
        <v>China</v>
      </c>
      <c r="E170" s="15" t="s">
        <v>10364</v>
      </c>
      <c r="F170" s="15" t="s">
        <v>10245</v>
      </c>
      <c r="G170" s="16" t="s">
        <v>350</v>
      </c>
      <c r="H170" s="15" t="s">
        <v>29</v>
      </c>
      <c r="I170" s="15" t="s">
        <v>30</v>
      </c>
      <c r="J170" s="15" t="s">
        <v>30</v>
      </c>
      <c r="K170" s="15" t="s">
        <v>30</v>
      </c>
      <c r="L170" s="15" t="s">
        <v>30</v>
      </c>
      <c r="M170" s="15" t="s">
        <v>30</v>
      </c>
      <c r="N170" s="15" t="s">
        <v>30</v>
      </c>
      <c r="O170" s="15" t="s">
        <v>30</v>
      </c>
      <c r="P170" s="15">
        <v>1875</v>
      </c>
      <c r="Q170" s="15">
        <v>150</v>
      </c>
      <c r="R170" s="15" t="s">
        <v>10180</v>
      </c>
      <c r="S170" s="29" t="str">
        <f t="shared" si="2"/>
        <v/>
      </c>
      <c r="T170" s="29"/>
      <c r="U170" s="29"/>
      <c r="V170" s="29"/>
      <c r="W170" s="29"/>
      <c r="X170" s="29"/>
      <c r="Y170" s="29"/>
      <c r="Z170" s="29"/>
      <c r="AA170" s="29"/>
    </row>
    <row r="171" spans="1:27" hidden="1" x14ac:dyDescent="0.35">
      <c r="A171" s="15" t="s">
        <v>348</v>
      </c>
      <c r="B171" s="22" t="str">
        <f>INDEX('Plant data'!D:D,MATCH($A171,'Plant data'!$A:$A,0))</f>
        <v>Chengde</v>
      </c>
      <c r="C171" s="22" t="str">
        <f>INDEX('Plant data'!E:E,MATCH($A171,'Plant data'!$A:$A,0))</f>
        <v>Hebei</v>
      </c>
      <c r="D171" s="22" t="str">
        <f>INDEX('Plant data'!F:F,MATCH($A171,'Plant data'!$A:$A,0))</f>
        <v>China</v>
      </c>
      <c r="E171" s="15" t="s">
        <v>10365</v>
      </c>
      <c r="F171" s="15" t="s">
        <v>10247</v>
      </c>
      <c r="G171" s="16" t="s">
        <v>350</v>
      </c>
      <c r="H171" s="15" t="s">
        <v>29</v>
      </c>
      <c r="I171" s="15" t="s">
        <v>30</v>
      </c>
      <c r="J171" s="15" t="s">
        <v>30</v>
      </c>
      <c r="K171" s="15" t="s">
        <v>30</v>
      </c>
      <c r="L171" s="15" t="s">
        <v>30</v>
      </c>
      <c r="M171" s="15" t="s">
        <v>30</v>
      </c>
      <c r="N171" s="15" t="s">
        <v>30</v>
      </c>
      <c r="O171" s="15" t="s">
        <v>30</v>
      </c>
      <c r="P171" s="15">
        <v>1875</v>
      </c>
      <c r="Q171" s="15">
        <v>150</v>
      </c>
      <c r="R171" s="15" t="s">
        <v>10180</v>
      </c>
      <c r="S171" s="29" t="str">
        <f t="shared" si="2"/>
        <v/>
      </c>
      <c r="T171" s="29"/>
      <c r="U171" s="29"/>
      <c r="V171" s="29"/>
      <c r="W171" s="29"/>
      <c r="X171" s="29"/>
      <c r="Y171" s="29"/>
      <c r="Z171" s="29"/>
      <c r="AA171" s="29"/>
    </row>
    <row r="172" spans="1:27" hidden="1" x14ac:dyDescent="0.35">
      <c r="A172" s="15" t="s">
        <v>354</v>
      </c>
      <c r="B172" s="22" t="str">
        <f>INDEX('Plant data'!D:D,MATCH($A172,'Plant data'!$A:$A,0))</f>
        <v>Tangshan</v>
      </c>
      <c r="C172" s="22" t="str">
        <f>INDEX('Plant data'!E:E,MATCH($A172,'Plant data'!$A:$A,0))</f>
        <v>Hebei</v>
      </c>
      <c r="D172" s="22" t="str">
        <f>INDEX('Plant data'!F:F,MATCH($A172,'Plant data'!$A:$A,0))</f>
        <v>China</v>
      </c>
      <c r="E172" s="15" t="s">
        <v>10366</v>
      </c>
      <c r="F172" s="15" t="s">
        <v>10179</v>
      </c>
      <c r="G172" s="16" t="s">
        <v>356</v>
      </c>
      <c r="H172" s="15" t="s">
        <v>29</v>
      </c>
      <c r="I172" s="15" t="s">
        <v>30</v>
      </c>
      <c r="J172" s="15" t="s">
        <v>30</v>
      </c>
      <c r="K172" s="15" t="s">
        <v>30</v>
      </c>
      <c r="L172" s="15" t="s">
        <v>30</v>
      </c>
      <c r="M172" s="15" t="s">
        <v>30</v>
      </c>
      <c r="N172" s="15" t="s">
        <v>30</v>
      </c>
      <c r="O172" s="15" t="s">
        <v>30</v>
      </c>
      <c r="P172" s="15">
        <v>1957</v>
      </c>
      <c r="Q172" s="15">
        <v>300</v>
      </c>
      <c r="R172" s="15" t="s">
        <v>10180</v>
      </c>
      <c r="S172" s="29" t="str">
        <f t="shared" si="2"/>
        <v/>
      </c>
      <c r="T172" s="29"/>
      <c r="U172" s="29"/>
      <c r="V172" s="29"/>
      <c r="W172" s="29"/>
      <c r="X172" s="29"/>
      <c r="Y172" s="29"/>
      <c r="Z172" s="29"/>
      <c r="AA172" s="29"/>
    </row>
    <row r="173" spans="1:27" hidden="1" x14ac:dyDescent="0.35">
      <c r="A173" s="15" t="s">
        <v>354</v>
      </c>
      <c r="B173" s="22" t="str">
        <f>INDEX('Plant data'!D:D,MATCH($A173,'Plant data'!$A:$A,0))</f>
        <v>Tangshan</v>
      </c>
      <c r="C173" s="22" t="str">
        <f>INDEX('Plant data'!E:E,MATCH($A173,'Plant data'!$A:$A,0))</f>
        <v>Hebei</v>
      </c>
      <c r="D173" s="22" t="str">
        <f>INDEX('Plant data'!F:F,MATCH($A173,'Plant data'!$A:$A,0))</f>
        <v>China</v>
      </c>
      <c r="E173" s="15" t="s">
        <v>10367</v>
      </c>
      <c r="F173" s="15" t="s">
        <v>10182</v>
      </c>
      <c r="G173" s="16" t="s">
        <v>356</v>
      </c>
      <c r="H173" s="15" t="s">
        <v>29</v>
      </c>
      <c r="I173" s="15" t="s">
        <v>30</v>
      </c>
      <c r="J173" s="15" t="s">
        <v>30</v>
      </c>
      <c r="K173" s="15" t="s">
        <v>30</v>
      </c>
      <c r="L173" s="15" t="s">
        <v>30</v>
      </c>
      <c r="M173" s="15" t="s">
        <v>30</v>
      </c>
      <c r="N173" s="15" t="s">
        <v>30</v>
      </c>
      <c r="O173" s="15" t="s">
        <v>30</v>
      </c>
      <c r="P173" s="15">
        <v>1957</v>
      </c>
      <c r="Q173" s="15">
        <v>300</v>
      </c>
      <c r="R173" s="15" t="s">
        <v>10180</v>
      </c>
      <c r="S173" s="29" t="str">
        <f t="shared" si="2"/>
        <v/>
      </c>
      <c r="T173" s="29"/>
      <c r="U173" s="29"/>
      <c r="V173" s="29"/>
      <c r="W173" s="29"/>
      <c r="X173" s="29"/>
      <c r="Y173" s="29"/>
      <c r="Z173" s="29"/>
      <c r="AA173" s="29"/>
    </row>
    <row r="174" spans="1:27" hidden="1" x14ac:dyDescent="0.35">
      <c r="A174" s="15" t="s">
        <v>354</v>
      </c>
      <c r="B174" s="22" t="str">
        <f>INDEX('Plant data'!D:D,MATCH($A174,'Plant data'!$A:$A,0))</f>
        <v>Tangshan</v>
      </c>
      <c r="C174" s="22" t="str">
        <f>INDEX('Plant data'!E:E,MATCH($A174,'Plant data'!$A:$A,0))</f>
        <v>Hebei</v>
      </c>
      <c r="D174" s="22" t="str">
        <f>INDEX('Plant data'!F:F,MATCH($A174,'Plant data'!$A:$A,0))</f>
        <v>China</v>
      </c>
      <c r="E174" s="15" t="s">
        <v>10368</v>
      </c>
      <c r="F174" s="15" t="s">
        <v>10184</v>
      </c>
      <c r="G174" s="16" t="s">
        <v>356</v>
      </c>
      <c r="H174" s="15" t="s">
        <v>29</v>
      </c>
      <c r="I174" s="15" t="s">
        <v>30</v>
      </c>
      <c r="J174" s="15" t="s">
        <v>30</v>
      </c>
      <c r="K174" s="15" t="s">
        <v>30</v>
      </c>
      <c r="L174" s="15" t="s">
        <v>30</v>
      </c>
      <c r="M174" s="15" t="s">
        <v>30</v>
      </c>
      <c r="N174" s="15" t="s">
        <v>30</v>
      </c>
      <c r="O174" s="15" t="s">
        <v>30</v>
      </c>
      <c r="P174" s="15">
        <v>1957</v>
      </c>
      <c r="Q174" s="15">
        <v>300</v>
      </c>
      <c r="R174" s="15" t="s">
        <v>10180</v>
      </c>
      <c r="S174" s="29" t="str">
        <f t="shared" si="2"/>
        <v/>
      </c>
      <c r="T174" s="29"/>
      <c r="U174" s="29"/>
      <c r="V174" s="29"/>
      <c r="W174" s="29"/>
      <c r="X174" s="29"/>
      <c r="Y174" s="29"/>
      <c r="Z174" s="29"/>
      <c r="AA174" s="29"/>
    </row>
    <row r="175" spans="1:27" hidden="1" x14ac:dyDescent="0.35">
      <c r="A175" s="15" t="s">
        <v>354</v>
      </c>
      <c r="B175" s="22" t="str">
        <f>INDEX('Plant data'!D:D,MATCH($A175,'Plant data'!$A:$A,0))</f>
        <v>Tangshan</v>
      </c>
      <c r="C175" s="22" t="str">
        <f>INDEX('Plant data'!E:E,MATCH($A175,'Plant data'!$A:$A,0))</f>
        <v>Hebei</v>
      </c>
      <c r="D175" s="22" t="str">
        <f>INDEX('Plant data'!F:F,MATCH($A175,'Plant data'!$A:$A,0))</f>
        <v>China</v>
      </c>
      <c r="E175" s="15" t="s">
        <v>10369</v>
      </c>
      <c r="F175" s="15" t="s">
        <v>10245</v>
      </c>
      <c r="G175" s="16" t="s">
        <v>356</v>
      </c>
      <c r="H175" s="15" t="s">
        <v>29</v>
      </c>
      <c r="I175" s="15" t="s">
        <v>30</v>
      </c>
      <c r="J175" s="15" t="s">
        <v>30</v>
      </c>
      <c r="K175" s="15" t="s">
        <v>30</v>
      </c>
      <c r="L175" s="15" t="s">
        <v>30</v>
      </c>
      <c r="M175" s="15" t="s">
        <v>30</v>
      </c>
      <c r="N175" s="15" t="s">
        <v>30</v>
      </c>
      <c r="O175" s="15" t="s">
        <v>30</v>
      </c>
      <c r="P175" s="15">
        <v>1957</v>
      </c>
      <c r="Q175" s="15">
        <v>300</v>
      </c>
      <c r="R175" s="15" t="s">
        <v>10180</v>
      </c>
      <c r="S175" s="29" t="str">
        <f t="shared" si="2"/>
        <v/>
      </c>
      <c r="T175" s="29"/>
      <c r="U175" s="29"/>
      <c r="V175" s="29"/>
      <c r="W175" s="29"/>
      <c r="X175" s="29"/>
      <c r="Y175" s="29"/>
      <c r="Z175" s="29"/>
      <c r="AA175" s="29"/>
    </row>
    <row r="176" spans="1:27" hidden="1" x14ac:dyDescent="0.35">
      <c r="A176" s="15" t="s">
        <v>354</v>
      </c>
      <c r="B176" s="22" t="str">
        <f>INDEX('Plant data'!D:D,MATCH($A176,'Plant data'!$A:$A,0))</f>
        <v>Tangshan</v>
      </c>
      <c r="C176" s="22" t="str">
        <f>INDEX('Plant data'!E:E,MATCH($A176,'Plant data'!$A:$A,0))</f>
        <v>Hebei</v>
      </c>
      <c r="D176" s="22" t="str">
        <f>INDEX('Plant data'!F:F,MATCH($A176,'Plant data'!$A:$A,0))</f>
        <v>China</v>
      </c>
      <c r="E176" s="15" t="s">
        <v>10370</v>
      </c>
      <c r="F176" s="15" t="s">
        <v>10247</v>
      </c>
      <c r="G176" s="16" t="s">
        <v>356</v>
      </c>
      <c r="H176" s="15" t="s">
        <v>29</v>
      </c>
      <c r="I176" s="15" t="s">
        <v>30</v>
      </c>
      <c r="J176" s="15" t="s">
        <v>30</v>
      </c>
      <c r="K176" s="15" t="s">
        <v>30</v>
      </c>
      <c r="L176" s="15" t="s">
        <v>30</v>
      </c>
      <c r="M176" s="15" t="s">
        <v>30</v>
      </c>
      <c r="N176" s="15" t="s">
        <v>30</v>
      </c>
      <c r="O176" s="15" t="s">
        <v>30</v>
      </c>
      <c r="P176" s="15">
        <v>1957</v>
      </c>
      <c r="Q176" s="15">
        <v>300</v>
      </c>
      <c r="R176" s="15" t="s">
        <v>10180</v>
      </c>
      <c r="S176" s="29" t="str">
        <f t="shared" si="2"/>
        <v/>
      </c>
      <c r="T176" s="29"/>
      <c r="U176" s="29"/>
      <c r="V176" s="29"/>
      <c r="W176" s="29"/>
      <c r="X176" s="29"/>
      <c r="Y176" s="29"/>
      <c r="Z176" s="29"/>
      <c r="AA176" s="29"/>
    </row>
    <row r="177" spans="1:27" hidden="1" x14ac:dyDescent="0.35">
      <c r="A177" s="15" t="s">
        <v>354</v>
      </c>
      <c r="B177" s="22" t="str">
        <f>INDEX('Plant data'!D:D,MATCH($A177,'Plant data'!$A:$A,0))</f>
        <v>Tangshan</v>
      </c>
      <c r="C177" s="22" t="str">
        <f>INDEX('Plant data'!E:E,MATCH($A177,'Plant data'!$A:$A,0))</f>
        <v>Hebei</v>
      </c>
      <c r="D177" s="22" t="str">
        <f>INDEX('Plant data'!F:F,MATCH($A177,'Plant data'!$A:$A,0))</f>
        <v>China</v>
      </c>
      <c r="E177" s="15" t="s">
        <v>10371</v>
      </c>
      <c r="F177" s="15" t="s">
        <v>10249</v>
      </c>
      <c r="G177" s="16" t="s">
        <v>356</v>
      </c>
      <c r="H177" s="15" t="s">
        <v>29</v>
      </c>
      <c r="I177" s="15" t="s">
        <v>30</v>
      </c>
      <c r="J177" s="15" t="s">
        <v>30</v>
      </c>
      <c r="K177" s="15" t="s">
        <v>30</v>
      </c>
      <c r="L177" s="15" t="s">
        <v>30</v>
      </c>
      <c r="M177" s="15" t="s">
        <v>30</v>
      </c>
      <c r="N177" s="15" t="s">
        <v>30</v>
      </c>
      <c r="O177" s="15" t="s">
        <v>30</v>
      </c>
      <c r="P177" s="15">
        <v>1305</v>
      </c>
      <c r="Q177" s="15">
        <v>200</v>
      </c>
      <c r="R177" s="15" t="s">
        <v>10180</v>
      </c>
      <c r="S177" s="29" t="str">
        <f t="shared" si="2"/>
        <v/>
      </c>
      <c r="T177" s="29"/>
      <c r="U177" s="29"/>
      <c r="V177" s="29"/>
      <c r="W177" s="29"/>
      <c r="X177" s="29"/>
      <c r="Y177" s="29"/>
      <c r="Z177" s="29"/>
      <c r="AA177" s="29"/>
    </row>
    <row r="178" spans="1:27" hidden="1" x14ac:dyDescent="0.35">
      <c r="A178" s="15" t="s">
        <v>354</v>
      </c>
      <c r="B178" s="22" t="str">
        <f>INDEX('Plant data'!D:D,MATCH($A178,'Plant data'!$A:$A,0))</f>
        <v>Tangshan</v>
      </c>
      <c r="C178" s="22" t="str">
        <f>INDEX('Plant data'!E:E,MATCH($A178,'Plant data'!$A:$A,0))</f>
        <v>Hebei</v>
      </c>
      <c r="D178" s="22" t="str">
        <f>INDEX('Plant data'!F:F,MATCH($A178,'Plant data'!$A:$A,0))</f>
        <v>China</v>
      </c>
      <c r="E178" s="15" t="s">
        <v>10372</v>
      </c>
      <c r="F178" s="15" t="s">
        <v>10251</v>
      </c>
      <c r="G178" s="16" t="s">
        <v>356</v>
      </c>
      <c r="H178" s="15" t="s">
        <v>29</v>
      </c>
      <c r="I178" s="15" t="s">
        <v>30</v>
      </c>
      <c r="J178" s="15" t="s">
        <v>30</v>
      </c>
      <c r="K178" s="15" t="s">
        <v>30</v>
      </c>
      <c r="L178" s="15" t="s">
        <v>30</v>
      </c>
      <c r="M178" s="15" t="s">
        <v>30</v>
      </c>
      <c r="N178" s="15" t="s">
        <v>30</v>
      </c>
      <c r="O178" s="15" t="s">
        <v>30</v>
      </c>
      <c r="P178" s="15">
        <v>1305</v>
      </c>
      <c r="Q178" s="15">
        <v>200</v>
      </c>
      <c r="R178" s="15" t="s">
        <v>10180</v>
      </c>
      <c r="S178" s="29" t="str">
        <f t="shared" si="2"/>
        <v/>
      </c>
      <c r="T178" s="29"/>
      <c r="U178" s="29"/>
      <c r="V178" s="29"/>
      <c r="W178" s="29"/>
      <c r="X178" s="29"/>
      <c r="Y178" s="29"/>
      <c r="Z178" s="29"/>
      <c r="AA178" s="29"/>
    </row>
    <row r="179" spans="1:27" hidden="1" x14ac:dyDescent="0.35">
      <c r="A179" s="15" t="s">
        <v>354</v>
      </c>
      <c r="B179" s="22" t="str">
        <f>INDEX('Plant data'!D:D,MATCH($A179,'Plant data'!$A:$A,0))</f>
        <v>Tangshan</v>
      </c>
      <c r="C179" s="22" t="str">
        <f>INDEX('Plant data'!E:E,MATCH($A179,'Plant data'!$A:$A,0))</f>
        <v>Hebei</v>
      </c>
      <c r="D179" s="22" t="str">
        <f>INDEX('Plant data'!F:F,MATCH($A179,'Plant data'!$A:$A,0))</f>
        <v>China</v>
      </c>
      <c r="E179" s="15" t="s">
        <v>10373</v>
      </c>
      <c r="F179" s="15" t="s">
        <v>10253</v>
      </c>
      <c r="G179" s="16" t="s">
        <v>356</v>
      </c>
      <c r="H179" s="15" t="s">
        <v>29</v>
      </c>
      <c r="I179" s="15" t="s">
        <v>30</v>
      </c>
      <c r="J179" s="15" t="s">
        <v>30</v>
      </c>
      <c r="K179" s="15" t="s">
        <v>30</v>
      </c>
      <c r="L179" s="15" t="s">
        <v>30</v>
      </c>
      <c r="M179" s="15" t="s">
        <v>30</v>
      </c>
      <c r="N179" s="15" t="s">
        <v>30</v>
      </c>
      <c r="O179" s="15" t="s">
        <v>30</v>
      </c>
      <c r="P179" s="15">
        <v>1305</v>
      </c>
      <c r="Q179" s="15">
        <v>200</v>
      </c>
      <c r="R179" s="15" t="s">
        <v>10180</v>
      </c>
      <c r="S179" s="29" t="str">
        <f t="shared" si="2"/>
        <v/>
      </c>
      <c r="T179" s="29"/>
      <c r="U179" s="29"/>
      <c r="V179" s="29"/>
      <c r="W179" s="29"/>
      <c r="X179" s="29"/>
      <c r="Y179" s="29"/>
      <c r="Z179" s="29"/>
      <c r="AA179" s="29"/>
    </row>
    <row r="180" spans="1:27" hidden="1" x14ac:dyDescent="0.35">
      <c r="A180" s="15" t="s">
        <v>359</v>
      </c>
      <c r="B180" s="22" t="str">
        <f>INDEX('Plant data'!D:D,MATCH($A180,'Plant data'!$A:$A,0))</f>
        <v>Tangshan</v>
      </c>
      <c r="C180" s="22" t="str">
        <f>INDEX('Plant data'!E:E,MATCH($A180,'Plant data'!$A:$A,0))</f>
        <v>Hebei</v>
      </c>
      <c r="D180" s="22" t="str">
        <f>INDEX('Plant data'!F:F,MATCH($A180,'Plant data'!$A:$A,0))</f>
        <v>China</v>
      </c>
      <c r="E180" s="15" t="s">
        <v>10374</v>
      </c>
      <c r="F180" s="15" t="s">
        <v>10375</v>
      </c>
      <c r="G180" s="16" t="s">
        <v>361</v>
      </c>
      <c r="H180" s="15" t="s">
        <v>40</v>
      </c>
      <c r="I180" s="15" t="s">
        <v>30</v>
      </c>
      <c r="J180" s="15" t="s">
        <v>30</v>
      </c>
      <c r="K180" s="15" t="s">
        <v>30</v>
      </c>
      <c r="L180" s="15" t="s">
        <v>30</v>
      </c>
      <c r="M180" s="18">
        <v>45352</v>
      </c>
      <c r="N180" s="15" t="s">
        <v>30</v>
      </c>
      <c r="O180" s="15">
        <v>2026</v>
      </c>
      <c r="P180" s="15">
        <v>2000</v>
      </c>
      <c r="Q180" s="15">
        <v>210</v>
      </c>
      <c r="R180" s="15" t="s">
        <v>10180</v>
      </c>
      <c r="S180" s="29" t="str">
        <f t="shared" si="2"/>
        <v/>
      </c>
      <c r="T180" s="29"/>
      <c r="U180" s="29"/>
      <c r="V180" s="29"/>
      <c r="W180" s="29"/>
      <c r="X180" s="29"/>
      <c r="Y180" s="29"/>
      <c r="Z180" s="29"/>
      <c r="AA180" s="29"/>
    </row>
    <row r="181" spans="1:27" hidden="1" x14ac:dyDescent="0.35">
      <c r="A181" s="15" t="s">
        <v>359</v>
      </c>
      <c r="B181" s="22" t="str">
        <f>INDEX('Plant data'!D:D,MATCH($A181,'Plant data'!$A:$A,0))</f>
        <v>Tangshan</v>
      </c>
      <c r="C181" s="22" t="str">
        <f>INDEX('Plant data'!E:E,MATCH($A181,'Plant data'!$A:$A,0))</f>
        <v>Hebei</v>
      </c>
      <c r="D181" s="22" t="str">
        <f>INDEX('Plant data'!F:F,MATCH($A181,'Plant data'!$A:$A,0))</f>
        <v>China</v>
      </c>
      <c r="E181" s="15" t="s">
        <v>10376</v>
      </c>
      <c r="F181" s="15" t="s">
        <v>10377</v>
      </c>
      <c r="G181" s="16" t="s">
        <v>361</v>
      </c>
      <c r="H181" s="15" t="s">
        <v>29</v>
      </c>
      <c r="I181" s="15" t="s">
        <v>30</v>
      </c>
      <c r="J181" s="15" t="s">
        <v>30</v>
      </c>
      <c r="K181" s="15" t="s">
        <v>30</v>
      </c>
      <c r="L181" s="15" t="s">
        <v>30</v>
      </c>
      <c r="M181" s="15" t="s">
        <v>30</v>
      </c>
      <c r="N181" s="15" t="s">
        <v>30</v>
      </c>
      <c r="O181" s="15" t="s">
        <v>30</v>
      </c>
      <c r="P181" s="15">
        <v>1600</v>
      </c>
      <c r="Q181" s="15">
        <v>210</v>
      </c>
      <c r="R181" s="15" t="s">
        <v>10180</v>
      </c>
      <c r="S181" s="29" t="str">
        <f t="shared" si="2"/>
        <v/>
      </c>
      <c r="T181" s="29"/>
      <c r="U181" s="29"/>
      <c r="V181" s="29"/>
      <c r="W181" s="29"/>
      <c r="X181" s="29"/>
      <c r="Y181" s="29"/>
      <c r="Z181" s="29"/>
      <c r="AA181" s="29"/>
    </row>
    <row r="182" spans="1:27" hidden="1" x14ac:dyDescent="0.35">
      <c r="A182" s="15" t="s">
        <v>359</v>
      </c>
      <c r="B182" s="22" t="str">
        <f>INDEX('Plant data'!D:D,MATCH($A182,'Plant data'!$A:$A,0))</f>
        <v>Tangshan</v>
      </c>
      <c r="C182" s="22" t="str">
        <f>INDEX('Plant data'!E:E,MATCH($A182,'Plant data'!$A:$A,0))</f>
        <v>Hebei</v>
      </c>
      <c r="D182" s="22" t="str">
        <f>INDEX('Plant data'!F:F,MATCH($A182,'Plant data'!$A:$A,0))</f>
        <v>China</v>
      </c>
      <c r="E182" s="15" t="s">
        <v>10378</v>
      </c>
      <c r="F182" s="15" t="s">
        <v>10379</v>
      </c>
      <c r="G182" s="16" t="s">
        <v>361</v>
      </c>
      <c r="H182" s="15" t="s">
        <v>29</v>
      </c>
      <c r="I182" s="15" t="s">
        <v>30</v>
      </c>
      <c r="J182" s="15" t="s">
        <v>30</v>
      </c>
      <c r="K182" s="15" t="s">
        <v>30</v>
      </c>
      <c r="L182" s="15" t="s">
        <v>30</v>
      </c>
      <c r="M182" s="15" t="s">
        <v>30</v>
      </c>
      <c r="N182" s="15" t="s">
        <v>30</v>
      </c>
      <c r="O182" s="15" t="s">
        <v>30</v>
      </c>
      <c r="P182" s="15">
        <v>1500</v>
      </c>
      <c r="Q182" s="15">
        <v>210</v>
      </c>
      <c r="R182" s="15" t="s">
        <v>10180</v>
      </c>
      <c r="S182" s="29" t="str">
        <f t="shared" si="2"/>
        <v/>
      </c>
      <c r="T182" s="29"/>
      <c r="U182" s="29"/>
      <c r="V182" s="29"/>
      <c r="W182" s="29"/>
      <c r="X182" s="29"/>
      <c r="Y182" s="29"/>
      <c r="Z182" s="29"/>
      <c r="AA182" s="29"/>
    </row>
    <row r="183" spans="1:27" hidden="1" x14ac:dyDescent="0.35">
      <c r="A183" s="15" t="s">
        <v>359</v>
      </c>
      <c r="B183" s="22" t="str">
        <f>INDEX('Plant data'!D:D,MATCH($A183,'Plant data'!$A:$A,0))</f>
        <v>Tangshan</v>
      </c>
      <c r="C183" s="22" t="str">
        <f>INDEX('Plant data'!E:E,MATCH($A183,'Plant data'!$A:$A,0))</f>
        <v>Hebei</v>
      </c>
      <c r="D183" s="22" t="str">
        <f>INDEX('Plant data'!F:F,MATCH($A183,'Plant data'!$A:$A,0))</f>
        <v>China</v>
      </c>
      <c r="E183" s="15" t="s">
        <v>10380</v>
      </c>
      <c r="F183" s="15" t="s">
        <v>10245</v>
      </c>
      <c r="G183" s="16" t="s">
        <v>361</v>
      </c>
      <c r="H183" s="15" t="s">
        <v>29</v>
      </c>
      <c r="I183" s="15" t="s">
        <v>30</v>
      </c>
      <c r="J183" s="15" t="s">
        <v>30</v>
      </c>
      <c r="K183" s="15" t="s">
        <v>30</v>
      </c>
      <c r="L183" s="15" t="s">
        <v>30</v>
      </c>
      <c r="M183" s="15" t="s">
        <v>30</v>
      </c>
      <c r="N183" s="15" t="s">
        <v>30</v>
      </c>
      <c r="O183" s="15" t="s">
        <v>30</v>
      </c>
      <c r="P183" s="15">
        <v>1600</v>
      </c>
      <c r="Q183" s="15">
        <v>210</v>
      </c>
      <c r="R183" s="15" t="s">
        <v>10180</v>
      </c>
      <c r="S183" s="29" t="str">
        <f t="shared" si="2"/>
        <v/>
      </c>
      <c r="T183" s="29"/>
      <c r="U183" s="29"/>
      <c r="V183" s="29"/>
      <c r="W183" s="29"/>
      <c r="X183" s="29"/>
      <c r="Y183" s="29"/>
      <c r="Z183" s="29"/>
      <c r="AA183" s="29"/>
    </row>
    <row r="184" spans="1:27" hidden="1" x14ac:dyDescent="0.35">
      <c r="A184" s="15" t="s">
        <v>359</v>
      </c>
      <c r="B184" s="22" t="str">
        <f>INDEX('Plant data'!D:D,MATCH($A184,'Plant data'!$A:$A,0))</f>
        <v>Tangshan</v>
      </c>
      <c r="C184" s="22" t="str">
        <f>INDEX('Plant data'!E:E,MATCH($A184,'Plant data'!$A:$A,0))</f>
        <v>Hebei</v>
      </c>
      <c r="D184" s="22" t="str">
        <f>INDEX('Plant data'!F:F,MATCH($A184,'Plant data'!$A:$A,0))</f>
        <v>China</v>
      </c>
      <c r="E184" s="15" t="s">
        <v>10381</v>
      </c>
      <c r="F184" s="15" t="s">
        <v>10247</v>
      </c>
      <c r="G184" s="16" t="s">
        <v>361</v>
      </c>
      <c r="H184" s="15" t="s">
        <v>29</v>
      </c>
      <c r="I184" s="15" t="s">
        <v>30</v>
      </c>
      <c r="J184" s="15" t="s">
        <v>30</v>
      </c>
      <c r="K184" s="15" t="s">
        <v>30</v>
      </c>
      <c r="L184" s="15" t="s">
        <v>30</v>
      </c>
      <c r="M184" s="15" t="s">
        <v>30</v>
      </c>
      <c r="N184" s="15" t="s">
        <v>30</v>
      </c>
      <c r="O184" s="15" t="s">
        <v>30</v>
      </c>
      <c r="P184" s="15">
        <v>1600</v>
      </c>
      <c r="Q184" s="15">
        <v>210</v>
      </c>
      <c r="R184" s="15" t="s">
        <v>10180</v>
      </c>
      <c r="S184" s="29" t="str">
        <f t="shared" si="2"/>
        <v/>
      </c>
      <c r="T184" s="29"/>
      <c r="U184" s="29"/>
      <c r="V184" s="29"/>
      <c r="W184" s="29"/>
      <c r="X184" s="29"/>
      <c r="Y184" s="29"/>
      <c r="Z184" s="29"/>
      <c r="AA184" s="29"/>
    </row>
    <row r="185" spans="1:27" hidden="1" x14ac:dyDescent="0.35">
      <c r="A185" s="15" t="s">
        <v>364</v>
      </c>
      <c r="B185" s="22" t="str">
        <f>INDEX('Plant data'!D:D,MATCH($A185,'Plant data'!$A:$A,0))</f>
        <v>Tangshan</v>
      </c>
      <c r="C185" s="22" t="str">
        <f>INDEX('Plant data'!E:E,MATCH($A185,'Plant data'!$A:$A,0))</f>
        <v>Hebei</v>
      </c>
      <c r="D185" s="22" t="str">
        <f>INDEX('Plant data'!F:F,MATCH($A185,'Plant data'!$A:$A,0))</f>
        <v>China</v>
      </c>
      <c r="E185" s="15" t="s">
        <v>10382</v>
      </c>
      <c r="F185" s="15" t="s">
        <v>10383</v>
      </c>
      <c r="G185" s="16" t="s">
        <v>366</v>
      </c>
      <c r="H185" s="15" t="s">
        <v>40</v>
      </c>
      <c r="I185" s="15" t="s">
        <v>30</v>
      </c>
      <c r="J185" s="15" t="s">
        <v>30</v>
      </c>
      <c r="K185" s="15" t="s">
        <v>30</v>
      </c>
      <c r="L185" s="15" t="s">
        <v>30</v>
      </c>
      <c r="M185" s="18">
        <v>44652</v>
      </c>
      <c r="N185" s="15" t="s">
        <v>30</v>
      </c>
      <c r="O185" s="15" t="s">
        <v>30</v>
      </c>
      <c r="P185" s="15">
        <v>1200</v>
      </c>
      <c r="Q185" s="15">
        <v>120</v>
      </c>
      <c r="R185" s="15" t="s">
        <v>10180</v>
      </c>
      <c r="S185" s="29" t="str">
        <f t="shared" si="2"/>
        <v/>
      </c>
      <c r="T185" s="29"/>
      <c r="U185" s="29"/>
      <c r="V185" s="29"/>
      <c r="W185" s="29"/>
      <c r="X185" s="29"/>
      <c r="Y185" s="29"/>
      <c r="Z185" s="29"/>
      <c r="AA185" s="29"/>
    </row>
    <row r="186" spans="1:27" hidden="1" x14ac:dyDescent="0.35">
      <c r="A186" s="15" t="s">
        <v>364</v>
      </c>
      <c r="B186" s="22" t="str">
        <f>INDEX('Plant data'!D:D,MATCH($A186,'Plant data'!$A:$A,0))</f>
        <v>Tangshan</v>
      </c>
      <c r="C186" s="22" t="str">
        <f>INDEX('Plant data'!E:E,MATCH($A186,'Plant data'!$A:$A,0))</f>
        <v>Hebei</v>
      </c>
      <c r="D186" s="22" t="str">
        <f>INDEX('Plant data'!F:F,MATCH($A186,'Plant data'!$A:$A,0))</f>
        <v>China</v>
      </c>
      <c r="E186" s="15" t="s">
        <v>10384</v>
      </c>
      <c r="F186" s="15" t="s">
        <v>10377</v>
      </c>
      <c r="G186" s="16" t="s">
        <v>366</v>
      </c>
      <c r="H186" s="15" t="s">
        <v>190</v>
      </c>
      <c r="I186" s="15" t="s">
        <v>30</v>
      </c>
      <c r="J186" s="15" t="s">
        <v>30</v>
      </c>
      <c r="K186" s="15" t="s">
        <v>30</v>
      </c>
      <c r="L186" s="15" t="s">
        <v>30</v>
      </c>
      <c r="M186" s="18">
        <v>44652</v>
      </c>
      <c r="N186" s="15" t="s">
        <v>30</v>
      </c>
      <c r="O186" s="21">
        <v>45566</v>
      </c>
      <c r="P186" s="15">
        <v>1500</v>
      </c>
      <c r="Q186" s="15">
        <v>150</v>
      </c>
      <c r="R186" s="15" t="s">
        <v>10180</v>
      </c>
      <c r="S186" s="29" t="str">
        <f t="shared" si="2"/>
        <v/>
      </c>
      <c r="T186" s="29"/>
      <c r="U186" s="29"/>
      <c r="V186" s="29"/>
      <c r="W186" s="29"/>
      <c r="X186" s="29"/>
      <c r="Y186" s="29"/>
      <c r="Z186" s="29"/>
      <c r="AA186" s="29"/>
    </row>
    <row r="187" spans="1:27" hidden="1" x14ac:dyDescent="0.35">
      <c r="A187" s="15" t="s">
        <v>364</v>
      </c>
      <c r="B187" s="22" t="str">
        <f>INDEX('Plant data'!D:D,MATCH($A187,'Plant data'!$A:$A,0))</f>
        <v>Tangshan</v>
      </c>
      <c r="C187" s="22" t="str">
        <f>INDEX('Plant data'!E:E,MATCH($A187,'Plant data'!$A:$A,0))</f>
        <v>Hebei</v>
      </c>
      <c r="D187" s="22" t="str">
        <f>INDEX('Plant data'!F:F,MATCH($A187,'Plant data'!$A:$A,0))</f>
        <v>China</v>
      </c>
      <c r="E187" s="15" t="s">
        <v>10385</v>
      </c>
      <c r="F187" s="15" t="s">
        <v>10179</v>
      </c>
      <c r="G187" s="16" t="s">
        <v>366</v>
      </c>
      <c r="H187" s="15" t="s">
        <v>224</v>
      </c>
      <c r="I187" s="15">
        <v>2022</v>
      </c>
      <c r="J187" s="15">
        <v>2024</v>
      </c>
      <c r="K187" s="15" t="s">
        <v>30</v>
      </c>
      <c r="L187" s="15" t="s">
        <v>30</v>
      </c>
      <c r="M187" s="15" t="s">
        <v>30</v>
      </c>
      <c r="N187" s="15" t="s">
        <v>30</v>
      </c>
      <c r="O187" s="15" t="s">
        <v>30</v>
      </c>
      <c r="P187" s="15">
        <v>1350</v>
      </c>
      <c r="Q187" s="15">
        <v>120</v>
      </c>
      <c r="R187" s="15" t="s">
        <v>10180</v>
      </c>
      <c r="S187" s="29" t="str">
        <f t="shared" si="2"/>
        <v/>
      </c>
      <c r="T187" s="29"/>
      <c r="U187" s="29"/>
      <c r="V187" s="29"/>
      <c r="W187" s="29"/>
      <c r="X187" s="29"/>
      <c r="Y187" s="29"/>
      <c r="Z187" s="29"/>
      <c r="AA187" s="29"/>
    </row>
    <row r="188" spans="1:27" hidden="1" x14ac:dyDescent="0.35">
      <c r="A188" s="15" t="s">
        <v>364</v>
      </c>
      <c r="B188" s="22" t="str">
        <f>INDEX('Plant data'!D:D,MATCH($A188,'Plant data'!$A:$A,0))</f>
        <v>Tangshan</v>
      </c>
      <c r="C188" s="22" t="str">
        <f>INDEX('Plant data'!E:E,MATCH($A188,'Plant data'!$A:$A,0))</f>
        <v>Hebei</v>
      </c>
      <c r="D188" s="22" t="str">
        <f>INDEX('Plant data'!F:F,MATCH($A188,'Plant data'!$A:$A,0))</f>
        <v>China</v>
      </c>
      <c r="E188" s="15" t="s">
        <v>10386</v>
      </c>
      <c r="F188" s="15" t="s">
        <v>10182</v>
      </c>
      <c r="G188" s="16" t="s">
        <v>366</v>
      </c>
      <c r="H188" s="15" t="s">
        <v>29</v>
      </c>
      <c r="I188" s="15">
        <v>2022</v>
      </c>
      <c r="J188" s="15" t="s">
        <v>30</v>
      </c>
      <c r="K188" s="15">
        <v>2024</v>
      </c>
      <c r="L188" s="15">
        <v>1</v>
      </c>
      <c r="M188" s="15" t="s">
        <v>30</v>
      </c>
      <c r="N188" s="15" t="s">
        <v>30</v>
      </c>
      <c r="O188" s="15" t="s">
        <v>30</v>
      </c>
      <c r="P188" s="15">
        <v>1600</v>
      </c>
      <c r="Q188" s="15">
        <v>150</v>
      </c>
      <c r="R188" s="15" t="s">
        <v>10180</v>
      </c>
      <c r="S188" s="29">
        <f t="shared" si="2"/>
        <v>2064</v>
      </c>
      <c r="T188" s="29"/>
      <c r="U188" s="29"/>
      <c r="V188" s="29"/>
      <c r="W188" s="29"/>
      <c r="X188" s="29"/>
      <c r="Y188" s="29"/>
      <c r="Z188" s="29"/>
      <c r="AA188" s="29"/>
    </row>
    <row r="189" spans="1:27" hidden="1" x14ac:dyDescent="0.35">
      <c r="A189" s="15" t="s">
        <v>364</v>
      </c>
      <c r="B189" s="22" t="str">
        <f>INDEX('Plant data'!D:D,MATCH($A189,'Plant data'!$A:$A,0))</f>
        <v>Tangshan</v>
      </c>
      <c r="C189" s="22" t="str">
        <f>INDEX('Plant data'!E:E,MATCH($A189,'Plant data'!$A:$A,0))</f>
        <v>Hebei</v>
      </c>
      <c r="D189" s="22" t="str">
        <f>INDEX('Plant data'!F:F,MATCH($A189,'Plant data'!$A:$A,0))</f>
        <v>China</v>
      </c>
      <c r="E189" s="15" t="s">
        <v>10387</v>
      </c>
      <c r="F189" s="15" t="s">
        <v>10184</v>
      </c>
      <c r="G189" s="16" t="s">
        <v>366</v>
      </c>
      <c r="H189" s="15" t="s">
        <v>29</v>
      </c>
      <c r="I189" s="15" t="s">
        <v>30</v>
      </c>
      <c r="J189" s="15" t="s">
        <v>30</v>
      </c>
      <c r="K189" s="15" t="s">
        <v>30</v>
      </c>
      <c r="L189" s="15" t="s">
        <v>30</v>
      </c>
      <c r="M189" s="15" t="s">
        <v>30</v>
      </c>
      <c r="N189" s="15" t="s">
        <v>30</v>
      </c>
      <c r="O189" s="15" t="s">
        <v>30</v>
      </c>
      <c r="P189" s="15">
        <v>1800</v>
      </c>
      <c r="Q189" s="15">
        <v>120</v>
      </c>
      <c r="R189" s="15" t="s">
        <v>10180</v>
      </c>
      <c r="S189" s="29" t="str">
        <f t="shared" si="2"/>
        <v/>
      </c>
      <c r="T189" s="29"/>
      <c r="U189" s="29"/>
      <c r="V189" s="29"/>
      <c r="W189" s="29"/>
      <c r="X189" s="29"/>
      <c r="Y189" s="29"/>
      <c r="Z189" s="29"/>
      <c r="AA189" s="29"/>
    </row>
    <row r="190" spans="1:27" hidden="1" x14ac:dyDescent="0.35">
      <c r="A190" s="15" t="s">
        <v>374</v>
      </c>
      <c r="B190" s="22" t="str">
        <f>INDEX('Plant data'!D:D,MATCH($A190,'Plant data'!$A:$A,0))</f>
        <v>Tangshan</v>
      </c>
      <c r="C190" s="22" t="str">
        <f>INDEX('Plant data'!E:E,MATCH($A190,'Plant data'!$A:$A,0))</f>
        <v>Hebei</v>
      </c>
      <c r="D190" s="22" t="str">
        <f>INDEX('Plant data'!F:F,MATCH($A190,'Plant data'!$A:$A,0))</f>
        <v>China</v>
      </c>
      <c r="E190" s="15" t="s">
        <v>10388</v>
      </c>
      <c r="F190" s="15" t="s">
        <v>10179</v>
      </c>
      <c r="G190" s="16" t="s">
        <v>376</v>
      </c>
      <c r="H190" s="15" t="s">
        <v>29</v>
      </c>
      <c r="I190" s="15" t="s">
        <v>30</v>
      </c>
      <c r="J190" s="15" t="s">
        <v>30</v>
      </c>
      <c r="K190" s="15">
        <v>2002</v>
      </c>
      <c r="L190" s="15">
        <v>23</v>
      </c>
      <c r="M190" s="15" t="s">
        <v>30</v>
      </c>
      <c r="N190" s="15" t="s">
        <v>30</v>
      </c>
      <c r="O190" s="15" t="s">
        <v>30</v>
      </c>
      <c r="P190" s="15">
        <v>1200</v>
      </c>
      <c r="Q190" s="15">
        <v>120</v>
      </c>
      <c r="R190" s="15" t="s">
        <v>10180</v>
      </c>
      <c r="S190" s="29">
        <f t="shared" si="2"/>
        <v>2042</v>
      </c>
      <c r="T190" s="29"/>
      <c r="U190" s="29"/>
      <c r="V190" s="29"/>
      <c r="W190" s="29"/>
      <c r="X190" s="29"/>
      <c r="Y190" s="29"/>
      <c r="Z190" s="29"/>
      <c r="AA190" s="29"/>
    </row>
    <row r="191" spans="1:27" hidden="1" x14ac:dyDescent="0.35">
      <c r="A191" s="15" t="s">
        <v>374</v>
      </c>
      <c r="B191" s="22" t="str">
        <f>INDEX('Plant data'!D:D,MATCH($A191,'Plant data'!$A:$A,0))</f>
        <v>Tangshan</v>
      </c>
      <c r="C191" s="22" t="str">
        <f>INDEX('Plant data'!E:E,MATCH($A191,'Plant data'!$A:$A,0))</f>
        <v>Hebei</v>
      </c>
      <c r="D191" s="22" t="str">
        <f>INDEX('Plant data'!F:F,MATCH($A191,'Plant data'!$A:$A,0))</f>
        <v>China</v>
      </c>
      <c r="E191" s="15" t="s">
        <v>10389</v>
      </c>
      <c r="F191" s="15" t="s">
        <v>10182</v>
      </c>
      <c r="G191" s="16" t="s">
        <v>376</v>
      </c>
      <c r="H191" s="15" t="s">
        <v>29</v>
      </c>
      <c r="I191" s="15" t="s">
        <v>30</v>
      </c>
      <c r="J191" s="15" t="s">
        <v>30</v>
      </c>
      <c r="K191" s="15">
        <v>2002</v>
      </c>
      <c r="L191" s="15">
        <v>23</v>
      </c>
      <c r="M191" s="15" t="s">
        <v>30</v>
      </c>
      <c r="N191" s="15" t="s">
        <v>30</v>
      </c>
      <c r="O191" s="15" t="s">
        <v>30</v>
      </c>
      <c r="P191" s="15">
        <v>1200</v>
      </c>
      <c r="Q191" s="15">
        <v>120</v>
      </c>
      <c r="R191" s="15" t="s">
        <v>10180</v>
      </c>
      <c r="S191" s="29">
        <f t="shared" si="2"/>
        <v>2042</v>
      </c>
      <c r="T191" s="29"/>
      <c r="U191" s="29"/>
      <c r="V191" s="29"/>
      <c r="W191" s="29"/>
      <c r="X191" s="29"/>
      <c r="Y191" s="29"/>
      <c r="Z191" s="29"/>
      <c r="AA191" s="29"/>
    </row>
    <row r="192" spans="1:27" hidden="1" x14ac:dyDescent="0.35">
      <c r="A192" s="15" t="s">
        <v>374</v>
      </c>
      <c r="B192" s="22" t="str">
        <f>INDEX('Plant data'!D:D,MATCH($A192,'Plant data'!$A:$A,0))</f>
        <v>Tangshan</v>
      </c>
      <c r="C192" s="22" t="str">
        <f>INDEX('Plant data'!E:E,MATCH($A192,'Plant data'!$A:$A,0))</f>
        <v>Hebei</v>
      </c>
      <c r="D192" s="22" t="str">
        <f>INDEX('Plant data'!F:F,MATCH($A192,'Plant data'!$A:$A,0))</f>
        <v>China</v>
      </c>
      <c r="E192" s="15" t="s">
        <v>10390</v>
      </c>
      <c r="F192" s="15" t="s">
        <v>10184</v>
      </c>
      <c r="G192" s="16" t="s">
        <v>376</v>
      </c>
      <c r="H192" s="15" t="s">
        <v>29</v>
      </c>
      <c r="I192" s="15" t="s">
        <v>30</v>
      </c>
      <c r="J192" s="15" t="s">
        <v>30</v>
      </c>
      <c r="K192" s="15">
        <v>2021</v>
      </c>
      <c r="L192" s="15">
        <v>4</v>
      </c>
      <c r="M192" s="15" t="s">
        <v>30</v>
      </c>
      <c r="N192" s="15" t="s">
        <v>30</v>
      </c>
      <c r="O192" s="15" t="s">
        <v>30</v>
      </c>
      <c r="P192" s="15">
        <v>2100</v>
      </c>
      <c r="Q192" s="15">
        <v>210</v>
      </c>
      <c r="R192" s="15" t="s">
        <v>10180</v>
      </c>
      <c r="S192" s="29">
        <f t="shared" si="2"/>
        <v>2061</v>
      </c>
      <c r="T192" s="29"/>
      <c r="U192" s="29"/>
      <c r="V192" s="29"/>
      <c r="W192" s="29"/>
      <c r="X192" s="29"/>
      <c r="Y192" s="29"/>
      <c r="Z192" s="29"/>
      <c r="AA192" s="29"/>
    </row>
    <row r="193" spans="1:27" hidden="1" x14ac:dyDescent="0.35">
      <c r="A193" s="15" t="s">
        <v>380</v>
      </c>
      <c r="B193" s="22" t="str">
        <f>INDEX('Plant data'!D:D,MATCH($A193,'Plant data'!$A:$A,0))</f>
        <v>Tangshan</v>
      </c>
      <c r="C193" s="22" t="str">
        <f>INDEX('Plant data'!E:E,MATCH($A193,'Plant data'!$A:$A,0))</f>
        <v>Hebei</v>
      </c>
      <c r="D193" s="22" t="str">
        <f>INDEX('Plant data'!F:F,MATCH($A193,'Plant data'!$A:$A,0))</f>
        <v>China</v>
      </c>
      <c r="E193" s="15" t="s">
        <v>10391</v>
      </c>
      <c r="F193" s="15" t="s">
        <v>10392</v>
      </c>
      <c r="G193" s="16" t="s">
        <v>382</v>
      </c>
      <c r="H193" s="15" t="s">
        <v>190</v>
      </c>
      <c r="I193" s="15" t="s">
        <v>30</v>
      </c>
      <c r="J193" s="15" t="s">
        <v>30</v>
      </c>
      <c r="K193" s="15" t="s">
        <v>30</v>
      </c>
      <c r="L193" s="15" t="s">
        <v>30</v>
      </c>
      <c r="M193" s="21">
        <v>45261</v>
      </c>
      <c r="N193" s="15" t="s">
        <v>30</v>
      </c>
      <c r="O193" s="18">
        <v>45108</v>
      </c>
      <c r="P193" s="15">
        <v>960</v>
      </c>
      <c r="Q193" s="15">
        <v>80</v>
      </c>
      <c r="R193" s="15" t="s">
        <v>10180</v>
      </c>
      <c r="S193" s="29" t="str">
        <f t="shared" si="2"/>
        <v/>
      </c>
      <c r="T193" s="29"/>
      <c r="U193" s="29"/>
      <c r="V193" s="29"/>
      <c r="W193" s="29"/>
      <c r="X193" s="29"/>
      <c r="Y193" s="29"/>
      <c r="Z193" s="29"/>
      <c r="AA193" s="29"/>
    </row>
    <row r="194" spans="1:27" hidden="1" x14ac:dyDescent="0.35">
      <c r="A194" s="15" t="s">
        <v>380</v>
      </c>
      <c r="B194" s="22" t="str">
        <f>INDEX('Plant data'!D:D,MATCH($A194,'Plant data'!$A:$A,0))</f>
        <v>Tangshan</v>
      </c>
      <c r="C194" s="22" t="str">
        <f>INDEX('Plant data'!E:E,MATCH($A194,'Plant data'!$A:$A,0))</f>
        <v>Hebei</v>
      </c>
      <c r="D194" s="22" t="str">
        <f>INDEX('Plant data'!F:F,MATCH($A194,'Plant data'!$A:$A,0))</f>
        <v>China</v>
      </c>
      <c r="E194" s="15" t="s">
        <v>10393</v>
      </c>
      <c r="F194" s="15" t="s">
        <v>10394</v>
      </c>
      <c r="G194" s="16" t="s">
        <v>382</v>
      </c>
      <c r="H194" s="15" t="s">
        <v>190</v>
      </c>
      <c r="I194" s="15" t="s">
        <v>30</v>
      </c>
      <c r="J194" s="15" t="s">
        <v>30</v>
      </c>
      <c r="K194" s="15" t="s">
        <v>30</v>
      </c>
      <c r="L194" s="15" t="s">
        <v>30</v>
      </c>
      <c r="M194" s="21">
        <v>45261</v>
      </c>
      <c r="N194" s="15" t="s">
        <v>30</v>
      </c>
      <c r="O194" s="18">
        <v>45108</v>
      </c>
      <c r="P194" s="15">
        <v>960</v>
      </c>
      <c r="Q194" s="15">
        <v>80</v>
      </c>
      <c r="R194" s="15" t="s">
        <v>10180</v>
      </c>
      <c r="S194" s="29" t="str">
        <f t="shared" si="2"/>
        <v/>
      </c>
      <c r="T194" s="29"/>
      <c r="U194" s="29"/>
      <c r="V194" s="29"/>
      <c r="W194" s="29"/>
      <c r="X194" s="29"/>
      <c r="Y194" s="29"/>
      <c r="Z194" s="29"/>
      <c r="AA194" s="29"/>
    </row>
    <row r="195" spans="1:27" hidden="1" x14ac:dyDescent="0.35">
      <c r="A195" s="15" t="s">
        <v>380</v>
      </c>
      <c r="B195" s="22" t="str">
        <f>INDEX('Plant data'!D:D,MATCH($A195,'Plant data'!$A:$A,0))</f>
        <v>Tangshan</v>
      </c>
      <c r="C195" s="22" t="str">
        <f>INDEX('Plant data'!E:E,MATCH($A195,'Plant data'!$A:$A,0))</f>
        <v>Hebei</v>
      </c>
      <c r="D195" s="22" t="str">
        <f>INDEX('Plant data'!F:F,MATCH($A195,'Plant data'!$A:$A,0))</f>
        <v>China</v>
      </c>
      <c r="E195" s="15" t="s">
        <v>10395</v>
      </c>
      <c r="F195" s="15" t="s">
        <v>10179</v>
      </c>
      <c r="G195" s="16" t="s">
        <v>382</v>
      </c>
      <c r="H195" s="15" t="s">
        <v>29</v>
      </c>
      <c r="I195" s="15" t="s">
        <v>30</v>
      </c>
      <c r="J195" s="15" t="s">
        <v>30</v>
      </c>
      <c r="K195" s="15" t="s">
        <v>30</v>
      </c>
      <c r="L195" s="15" t="s">
        <v>30</v>
      </c>
      <c r="M195" s="15" t="s">
        <v>30</v>
      </c>
      <c r="N195" s="15" t="s">
        <v>30</v>
      </c>
      <c r="O195" s="15" t="s">
        <v>30</v>
      </c>
      <c r="P195" s="15">
        <v>529</v>
      </c>
      <c r="Q195" s="15">
        <v>50</v>
      </c>
      <c r="R195" s="15" t="s">
        <v>10180</v>
      </c>
      <c r="S195" s="29" t="str">
        <f t="shared" ref="S195:S258" si="3">IFERROR(K195+40,"")</f>
        <v/>
      </c>
      <c r="T195" s="29"/>
      <c r="U195" s="29"/>
      <c r="V195" s="29"/>
      <c r="W195" s="29"/>
      <c r="X195" s="29"/>
      <c r="Y195" s="29"/>
      <c r="Z195" s="29"/>
      <c r="AA195" s="29"/>
    </row>
    <row r="196" spans="1:27" hidden="1" x14ac:dyDescent="0.35">
      <c r="A196" s="15" t="s">
        <v>380</v>
      </c>
      <c r="B196" s="22" t="str">
        <f>INDEX('Plant data'!D:D,MATCH($A196,'Plant data'!$A:$A,0))</f>
        <v>Tangshan</v>
      </c>
      <c r="C196" s="22" t="str">
        <f>INDEX('Plant data'!E:E,MATCH($A196,'Plant data'!$A:$A,0))</f>
        <v>Hebei</v>
      </c>
      <c r="D196" s="22" t="str">
        <f>INDEX('Plant data'!F:F,MATCH($A196,'Plant data'!$A:$A,0))</f>
        <v>China</v>
      </c>
      <c r="E196" s="15" t="s">
        <v>10396</v>
      </c>
      <c r="F196" s="15" t="s">
        <v>10182</v>
      </c>
      <c r="G196" s="16" t="s">
        <v>382</v>
      </c>
      <c r="H196" s="15" t="s">
        <v>29</v>
      </c>
      <c r="I196" s="15" t="s">
        <v>30</v>
      </c>
      <c r="J196" s="15" t="s">
        <v>30</v>
      </c>
      <c r="K196" s="15" t="s">
        <v>30</v>
      </c>
      <c r="L196" s="15" t="s">
        <v>30</v>
      </c>
      <c r="M196" s="15" t="s">
        <v>30</v>
      </c>
      <c r="N196" s="15" t="s">
        <v>30</v>
      </c>
      <c r="O196" s="15" t="s">
        <v>30</v>
      </c>
      <c r="P196" s="15">
        <v>529</v>
      </c>
      <c r="Q196" s="15">
        <v>50</v>
      </c>
      <c r="R196" s="15" t="s">
        <v>10180</v>
      </c>
      <c r="S196" s="29" t="str">
        <f t="shared" si="3"/>
        <v/>
      </c>
      <c r="T196" s="29"/>
      <c r="U196" s="29"/>
      <c r="V196" s="29"/>
      <c r="W196" s="29"/>
      <c r="X196" s="29"/>
      <c r="Y196" s="29"/>
      <c r="Z196" s="29"/>
      <c r="AA196" s="29"/>
    </row>
    <row r="197" spans="1:27" hidden="1" x14ac:dyDescent="0.35">
      <c r="A197" s="15" t="s">
        <v>380</v>
      </c>
      <c r="B197" s="22" t="str">
        <f>INDEX('Plant data'!D:D,MATCH($A197,'Plant data'!$A:$A,0))</f>
        <v>Tangshan</v>
      </c>
      <c r="C197" s="22" t="str">
        <f>INDEX('Plant data'!E:E,MATCH($A197,'Plant data'!$A:$A,0))</f>
        <v>Hebei</v>
      </c>
      <c r="D197" s="22" t="str">
        <f>INDEX('Plant data'!F:F,MATCH($A197,'Plant data'!$A:$A,0))</f>
        <v>China</v>
      </c>
      <c r="E197" s="15" t="s">
        <v>10397</v>
      </c>
      <c r="F197" s="15" t="s">
        <v>10247</v>
      </c>
      <c r="G197" s="16" t="s">
        <v>382</v>
      </c>
      <c r="H197" s="15" t="s">
        <v>29</v>
      </c>
      <c r="I197" s="15" t="s">
        <v>30</v>
      </c>
      <c r="J197" s="15" t="s">
        <v>30</v>
      </c>
      <c r="K197" s="15" t="s">
        <v>30</v>
      </c>
      <c r="L197" s="15" t="s">
        <v>30</v>
      </c>
      <c r="M197" s="15" t="s">
        <v>30</v>
      </c>
      <c r="N197" s="15" t="s">
        <v>30</v>
      </c>
      <c r="O197" s="15" t="s">
        <v>30</v>
      </c>
      <c r="P197" s="15">
        <v>1057</v>
      </c>
      <c r="Q197" s="15">
        <v>100</v>
      </c>
      <c r="R197" s="15" t="s">
        <v>10180</v>
      </c>
      <c r="S197" s="29" t="str">
        <f t="shared" si="3"/>
        <v/>
      </c>
      <c r="T197" s="29"/>
      <c r="U197" s="29"/>
      <c r="V197" s="29"/>
      <c r="W197" s="29"/>
      <c r="X197" s="29"/>
      <c r="Y197" s="29"/>
      <c r="Z197" s="29"/>
      <c r="AA197" s="29"/>
    </row>
    <row r="198" spans="1:27" hidden="1" x14ac:dyDescent="0.35">
      <c r="A198" s="15" t="s">
        <v>380</v>
      </c>
      <c r="B198" s="22" t="str">
        <f>INDEX('Plant data'!D:D,MATCH($A198,'Plant data'!$A:$A,0))</f>
        <v>Tangshan</v>
      </c>
      <c r="C198" s="22" t="str">
        <f>INDEX('Plant data'!E:E,MATCH($A198,'Plant data'!$A:$A,0))</f>
        <v>Hebei</v>
      </c>
      <c r="D198" s="22" t="str">
        <f>INDEX('Plant data'!F:F,MATCH($A198,'Plant data'!$A:$A,0))</f>
        <v>China</v>
      </c>
      <c r="E198" s="15" t="s">
        <v>10398</v>
      </c>
      <c r="F198" s="15" t="s">
        <v>10249</v>
      </c>
      <c r="G198" s="16" t="s">
        <v>382</v>
      </c>
      <c r="H198" s="15" t="s">
        <v>29</v>
      </c>
      <c r="I198" s="15" t="s">
        <v>30</v>
      </c>
      <c r="J198" s="15" t="s">
        <v>30</v>
      </c>
      <c r="K198" s="15" t="s">
        <v>30</v>
      </c>
      <c r="L198" s="15" t="s">
        <v>30</v>
      </c>
      <c r="M198" s="15" t="s">
        <v>30</v>
      </c>
      <c r="N198" s="15" t="s">
        <v>30</v>
      </c>
      <c r="O198" s="15" t="s">
        <v>30</v>
      </c>
      <c r="P198" s="15">
        <v>1057</v>
      </c>
      <c r="Q198" s="15">
        <v>100</v>
      </c>
      <c r="R198" s="15" t="s">
        <v>10180</v>
      </c>
      <c r="S198" s="29" t="str">
        <f t="shared" si="3"/>
        <v/>
      </c>
      <c r="T198" s="29"/>
      <c r="U198" s="29"/>
      <c r="V198" s="29"/>
      <c r="W198" s="29"/>
      <c r="X198" s="29"/>
      <c r="Y198" s="29"/>
      <c r="Z198" s="29"/>
      <c r="AA198" s="29"/>
    </row>
    <row r="199" spans="1:27" hidden="1" x14ac:dyDescent="0.35">
      <c r="A199" s="15" t="s">
        <v>380</v>
      </c>
      <c r="B199" s="22" t="str">
        <f>INDEX('Plant data'!D:D,MATCH($A199,'Plant data'!$A:$A,0))</f>
        <v>Tangshan</v>
      </c>
      <c r="C199" s="22" t="str">
        <f>INDEX('Plant data'!E:E,MATCH($A199,'Plant data'!$A:$A,0))</f>
        <v>Hebei</v>
      </c>
      <c r="D199" s="22" t="str">
        <f>INDEX('Plant data'!F:F,MATCH($A199,'Plant data'!$A:$A,0))</f>
        <v>China</v>
      </c>
      <c r="E199" s="15" t="s">
        <v>10399</v>
      </c>
      <c r="F199" s="15" t="s">
        <v>10251</v>
      </c>
      <c r="G199" s="16" t="s">
        <v>382</v>
      </c>
      <c r="H199" s="15" t="s">
        <v>29</v>
      </c>
      <c r="I199" s="15" t="s">
        <v>30</v>
      </c>
      <c r="J199" s="15" t="s">
        <v>30</v>
      </c>
      <c r="K199" s="15" t="s">
        <v>30</v>
      </c>
      <c r="L199" s="15" t="s">
        <v>30</v>
      </c>
      <c r="M199" s="15" t="s">
        <v>30</v>
      </c>
      <c r="N199" s="15" t="s">
        <v>30</v>
      </c>
      <c r="O199" s="15" t="s">
        <v>30</v>
      </c>
      <c r="P199" s="15">
        <v>1057</v>
      </c>
      <c r="Q199" s="15">
        <v>100</v>
      </c>
      <c r="R199" s="15" t="s">
        <v>10180</v>
      </c>
      <c r="S199" s="29" t="str">
        <f t="shared" si="3"/>
        <v/>
      </c>
      <c r="T199" s="29"/>
      <c r="U199" s="29"/>
      <c r="V199" s="29"/>
      <c r="W199" s="29"/>
      <c r="X199" s="29"/>
      <c r="Y199" s="29"/>
      <c r="Z199" s="29"/>
      <c r="AA199" s="29"/>
    </row>
    <row r="200" spans="1:27" hidden="1" x14ac:dyDescent="0.35">
      <c r="A200" s="15" t="s">
        <v>380</v>
      </c>
      <c r="B200" s="22" t="str">
        <f>INDEX('Plant data'!D:D,MATCH($A200,'Plant data'!$A:$A,0))</f>
        <v>Tangshan</v>
      </c>
      <c r="C200" s="22" t="str">
        <f>INDEX('Plant data'!E:E,MATCH($A200,'Plant data'!$A:$A,0))</f>
        <v>Hebei</v>
      </c>
      <c r="D200" s="22" t="str">
        <f>INDEX('Plant data'!F:F,MATCH($A200,'Plant data'!$A:$A,0))</f>
        <v>China</v>
      </c>
      <c r="E200" s="15" t="s">
        <v>10400</v>
      </c>
      <c r="F200" s="15" t="s">
        <v>10253</v>
      </c>
      <c r="G200" s="16" t="s">
        <v>382</v>
      </c>
      <c r="H200" s="15" t="s">
        <v>313</v>
      </c>
      <c r="I200" s="21">
        <v>45261</v>
      </c>
      <c r="J200" s="15" t="s">
        <v>30</v>
      </c>
      <c r="K200" s="15" t="s">
        <v>30</v>
      </c>
      <c r="L200" s="15" t="s">
        <v>30</v>
      </c>
      <c r="M200" s="15" t="s">
        <v>30</v>
      </c>
      <c r="N200" s="15" t="s">
        <v>30</v>
      </c>
      <c r="O200" s="15" t="s">
        <v>30</v>
      </c>
      <c r="P200" s="15">
        <v>1350</v>
      </c>
      <c r="Q200" s="15">
        <v>120</v>
      </c>
      <c r="R200" s="15" t="s">
        <v>10180</v>
      </c>
      <c r="S200" s="29" t="str">
        <f t="shared" si="3"/>
        <v/>
      </c>
      <c r="T200" s="29"/>
      <c r="U200" s="29"/>
      <c r="V200" s="29"/>
      <c r="W200" s="29"/>
      <c r="X200" s="29"/>
      <c r="Y200" s="29"/>
      <c r="Z200" s="29"/>
      <c r="AA200" s="29"/>
    </row>
    <row r="201" spans="1:27" hidden="1" x14ac:dyDescent="0.35">
      <c r="A201" s="15" t="s">
        <v>393</v>
      </c>
      <c r="B201" s="22" t="str">
        <f>INDEX('Plant data'!D:D,MATCH($A201,'Plant data'!$A:$A,0))</f>
        <v>Tangshan</v>
      </c>
      <c r="C201" s="22" t="str">
        <f>INDEX('Plant data'!E:E,MATCH($A201,'Plant data'!$A:$A,0))</f>
        <v>Hebei</v>
      </c>
      <c r="D201" s="22" t="str">
        <f>INDEX('Plant data'!F:F,MATCH($A201,'Plant data'!$A:$A,0))</f>
        <v>China</v>
      </c>
      <c r="E201" s="15" t="s">
        <v>10401</v>
      </c>
      <c r="F201" s="15" t="s">
        <v>10179</v>
      </c>
      <c r="G201" s="16" t="s">
        <v>396</v>
      </c>
      <c r="H201" s="15" t="s">
        <v>29</v>
      </c>
      <c r="I201" s="15" t="s">
        <v>30</v>
      </c>
      <c r="J201" s="15" t="s">
        <v>30</v>
      </c>
      <c r="K201" s="15" t="s">
        <v>30</v>
      </c>
      <c r="L201" s="15" t="s">
        <v>30</v>
      </c>
      <c r="M201" s="15" t="s">
        <v>30</v>
      </c>
      <c r="N201" s="15" t="s">
        <v>30</v>
      </c>
      <c r="O201" s="15" t="s">
        <v>30</v>
      </c>
      <c r="P201" s="15">
        <v>2310</v>
      </c>
      <c r="Q201" s="15">
        <v>180</v>
      </c>
      <c r="R201" s="15" t="s">
        <v>10180</v>
      </c>
      <c r="S201" s="29" t="str">
        <f t="shared" si="3"/>
        <v/>
      </c>
      <c r="T201" s="29"/>
      <c r="U201" s="29"/>
      <c r="V201" s="29"/>
      <c r="W201" s="29"/>
      <c r="X201" s="29"/>
      <c r="Y201" s="29"/>
      <c r="Z201" s="29"/>
      <c r="AA201" s="29"/>
    </row>
    <row r="202" spans="1:27" hidden="1" x14ac:dyDescent="0.35">
      <c r="A202" s="15" t="s">
        <v>393</v>
      </c>
      <c r="B202" s="22" t="str">
        <f>INDEX('Plant data'!D:D,MATCH($A202,'Plant data'!$A:$A,0))</f>
        <v>Tangshan</v>
      </c>
      <c r="C202" s="22" t="str">
        <f>INDEX('Plant data'!E:E,MATCH($A202,'Plant data'!$A:$A,0))</f>
        <v>Hebei</v>
      </c>
      <c r="D202" s="22" t="str">
        <f>INDEX('Plant data'!F:F,MATCH($A202,'Plant data'!$A:$A,0))</f>
        <v>China</v>
      </c>
      <c r="E202" s="15" t="s">
        <v>10402</v>
      </c>
      <c r="F202" s="15" t="s">
        <v>10182</v>
      </c>
      <c r="G202" s="16" t="s">
        <v>396</v>
      </c>
      <c r="H202" s="15" t="s">
        <v>29</v>
      </c>
      <c r="I202" s="15" t="s">
        <v>30</v>
      </c>
      <c r="J202" s="15" t="s">
        <v>30</v>
      </c>
      <c r="K202" s="15" t="s">
        <v>30</v>
      </c>
      <c r="L202" s="15" t="s">
        <v>30</v>
      </c>
      <c r="M202" s="15" t="s">
        <v>30</v>
      </c>
      <c r="N202" s="15" t="s">
        <v>30</v>
      </c>
      <c r="O202" s="15" t="s">
        <v>30</v>
      </c>
      <c r="P202" s="15">
        <v>2310</v>
      </c>
      <c r="Q202" s="15">
        <v>180</v>
      </c>
      <c r="R202" s="15" t="s">
        <v>10180</v>
      </c>
      <c r="S202" s="29" t="str">
        <f t="shared" si="3"/>
        <v/>
      </c>
      <c r="T202" s="29"/>
      <c r="U202" s="29"/>
      <c r="V202" s="29"/>
      <c r="W202" s="29"/>
      <c r="X202" s="29"/>
      <c r="Y202" s="29"/>
      <c r="Z202" s="29"/>
      <c r="AA202" s="29"/>
    </row>
    <row r="203" spans="1:27" hidden="1" x14ac:dyDescent="0.35">
      <c r="A203" s="15" t="s">
        <v>393</v>
      </c>
      <c r="B203" s="22" t="str">
        <f>INDEX('Plant data'!D:D,MATCH($A203,'Plant data'!$A:$A,0))</f>
        <v>Tangshan</v>
      </c>
      <c r="C203" s="22" t="str">
        <f>INDEX('Plant data'!E:E,MATCH($A203,'Plant data'!$A:$A,0))</f>
        <v>Hebei</v>
      </c>
      <c r="D203" s="22" t="str">
        <f>INDEX('Plant data'!F:F,MATCH($A203,'Plant data'!$A:$A,0))</f>
        <v>China</v>
      </c>
      <c r="E203" s="15" t="s">
        <v>10403</v>
      </c>
      <c r="F203" s="15" t="s">
        <v>10184</v>
      </c>
      <c r="G203" s="16" t="s">
        <v>396</v>
      </c>
      <c r="H203" s="15" t="s">
        <v>29</v>
      </c>
      <c r="I203" s="15" t="s">
        <v>30</v>
      </c>
      <c r="J203" s="15" t="s">
        <v>30</v>
      </c>
      <c r="K203" s="15" t="s">
        <v>30</v>
      </c>
      <c r="L203" s="15" t="s">
        <v>30</v>
      </c>
      <c r="M203" s="15" t="s">
        <v>30</v>
      </c>
      <c r="N203" s="15" t="s">
        <v>30</v>
      </c>
      <c r="O203" s="15" t="s">
        <v>30</v>
      </c>
      <c r="P203" s="15">
        <v>2310</v>
      </c>
      <c r="Q203" s="15">
        <v>180</v>
      </c>
      <c r="R203" s="15" t="s">
        <v>10180</v>
      </c>
      <c r="S203" s="29" t="str">
        <f t="shared" si="3"/>
        <v/>
      </c>
      <c r="T203" s="29"/>
      <c r="U203" s="29"/>
      <c r="V203" s="29"/>
      <c r="W203" s="29"/>
      <c r="X203" s="29"/>
      <c r="Y203" s="29"/>
      <c r="Z203" s="29"/>
      <c r="AA203" s="29"/>
    </row>
    <row r="204" spans="1:27" hidden="1" x14ac:dyDescent="0.35">
      <c r="A204" s="15" t="s">
        <v>393</v>
      </c>
      <c r="B204" s="22" t="str">
        <f>INDEX('Plant data'!D:D,MATCH($A204,'Plant data'!$A:$A,0))</f>
        <v>Tangshan</v>
      </c>
      <c r="C204" s="22" t="str">
        <f>INDEX('Plant data'!E:E,MATCH($A204,'Plant data'!$A:$A,0))</f>
        <v>Hebei</v>
      </c>
      <c r="D204" s="22" t="str">
        <f>INDEX('Plant data'!F:F,MATCH($A204,'Plant data'!$A:$A,0))</f>
        <v>China</v>
      </c>
      <c r="E204" s="15" t="s">
        <v>10404</v>
      </c>
      <c r="F204" s="15" t="s">
        <v>10245</v>
      </c>
      <c r="G204" s="16" t="s">
        <v>396</v>
      </c>
      <c r="H204" s="15" t="s">
        <v>29</v>
      </c>
      <c r="I204" s="15" t="s">
        <v>30</v>
      </c>
      <c r="J204" s="15" t="s">
        <v>30</v>
      </c>
      <c r="K204" s="15" t="s">
        <v>30</v>
      </c>
      <c r="L204" s="15" t="s">
        <v>30</v>
      </c>
      <c r="M204" s="15" t="s">
        <v>30</v>
      </c>
      <c r="N204" s="15" t="s">
        <v>30</v>
      </c>
      <c r="O204" s="15" t="s">
        <v>30</v>
      </c>
      <c r="P204" s="15">
        <v>2310</v>
      </c>
      <c r="Q204" s="15">
        <v>180</v>
      </c>
      <c r="R204" s="15" t="s">
        <v>10180</v>
      </c>
      <c r="S204" s="29" t="str">
        <f t="shared" si="3"/>
        <v/>
      </c>
      <c r="T204" s="29"/>
      <c r="U204" s="29"/>
      <c r="V204" s="29"/>
      <c r="W204" s="29"/>
      <c r="X204" s="29"/>
      <c r="Y204" s="29"/>
      <c r="Z204" s="29"/>
      <c r="AA204" s="29"/>
    </row>
    <row r="205" spans="1:27" hidden="1" x14ac:dyDescent="0.35">
      <c r="A205" s="15" t="s">
        <v>401</v>
      </c>
      <c r="B205" s="22" t="str">
        <f>INDEX('Plant data'!D:D,MATCH($A205,'Plant data'!$A:$A,0))</f>
        <v>Tangshan</v>
      </c>
      <c r="C205" s="22" t="str">
        <f>INDEX('Plant data'!E:E,MATCH($A205,'Plant data'!$A:$A,0))</f>
        <v>Hebei</v>
      </c>
      <c r="D205" s="22" t="str">
        <f>INDEX('Plant data'!F:F,MATCH($A205,'Plant data'!$A:$A,0))</f>
        <v>China</v>
      </c>
      <c r="E205" s="15" t="s">
        <v>10405</v>
      </c>
      <c r="F205" s="15" t="s">
        <v>10179</v>
      </c>
      <c r="G205" s="16" t="s">
        <v>403</v>
      </c>
      <c r="H205" s="15" t="s">
        <v>29</v>
      </c>
      <c r="I205" s="15" t="s">
        <v>30</v>
      </c>
      <c r="J205" s="15" t="s">
        <v>30</v>
      </c>
      <c r="K205" s="15" t="s">
        <v>30</v>
      </c>
      <c r="L205" s="15" t="s">
        <v>30</v>
      </c>
      <c r="M205" s="15" t="s">
        <v>30</v>
      </c>
      <c r="N205" s="15" t="s">
        <v>30</v>
      </c>
      <c r="O205" s="15" t="s">
        <v>30</v>
      </c>
      <c r="P205" s="15">
        <v>1150</v>
      </c>
      <c r="Q205" s="15">
        <v>100</v>
      </c>
      <c r="R205" s="15" t="s">
        <v>10180</v>
      </c>
      <c r="S205" s="29" t="str">
        <f t="shared" si="3"/>
        <v/>
      </c>
      <c r="T205" s="29"/>
      <c r="U205" s="29"/>
      <c r="V205" s="29"/>
      <c r="W205" s="29"/>
      <c r="X205" s="29"/>
      <c r="Y205" s="29"/>
      <c r="Z205" s="29"/>
      <c r="AA205" s="29"/>
    </row>
    <row r="206" spans="1:27" hidden="1" x14ac:dyDescent="0.35">
      <c r="A206" s="15" t="s">
        <v>401</v>
      </c>
      <c r="B206" s="22" t="str">
        <f>INDEX('Plant data'!D:D,MATCH($A206,'Plant data'!$A:$A,0))</f>
        <v>Tangshan</v>
      </c>
      <c r="C206" s="22" t="str">
        <f>INDEX('Plant data'!E:E,MATCH($A206,'Plant data'!$A:$A,0))</f>
        <v>Hebei</v>
      </c>
      <c r="D206" s="22" t="str">
        <f>INDEX('Plant data'!F:F,MATCH($A206,'Plant data'!$A:$A,0))</f>
        <v>China</v>
      </c>
      <c r="E206" s="15" t="s">
        <v>10406</v>
      </c>
      <c r="F206" s="15" t="s">
        <v>10182</v>
      </c>
      <c r="G206" s="16" t="s">
        <v>403</v>
      </c>
      <c r="H206" s="15" t="s">
        <v>29</v>
      </c>
      <c r="I206" s="15" t="s">
        <v>30</v>
      </c>
      <c r="J206" s="15" t="s">
        <v>30</v>
      </c>
      <c r="K206" s="15" t="s">
        <v>30</v>
      </c>
      <c r="L206" s="15" t="s">
        <v>30</v>
      </c>
      <c r="M206" s="15" t="s">
        <v>30</v>
      </c>
      <c r="N206" s="15" t="s">
        <v>30</v>
      </c>
      <c r="O206" s="15" t="s">
        <v>30</v>
      </c>
      <c r="P206" s="15">
        <v>1350</v>
      </c>
      <c r="Q206" s="15">
        <v>120</v>
      </c>
      <c r="R206" s="15" t="s">
        <v>10180</v>
      </c>
      <c r="S206" s="29" t="str">
        <f t="shared" si="3"/>
        <v/>
      </c>
      <c r="T206" s="29"/>
      <c r="U206" s="29"/>
      <c r="V206" s="29"/>
      <c r="W206" s="29"/>
      <c r="X206" s="29"/>
      <c r="Y206" s="29"/>
      <c r="Z206" s="29"/>
      <c r="AA206" s="29"/>
    </row>
    <row r="207" spans="1:27" hidden="1" x14ac:dyDescent="0.35">
      <c r="A207" s="15" t="s">
        <v>401</v>
      </c>
      <c r="B207" s="22" t="str">
        <f>INDEX('Plant data'!D:D,MATCH($A207,'Plant data'!$A:$A,0))</f>
        <v>Tangshan</v>
      </c>
      <c r="C207" s="22" t="str">
        <f>INDEX('Plant data'!E:E,MATCH($A207,'Plant data'!$A:$A,0))</f>
        <v>Hebei</v>
      </c>
      <c r="D207" s="22" t="str">
        <f>INDEX('Plant data'!F:F,MATCH($A207,'Plant data'!$A:$A,0))</f>
        <v>China</v>
      </c>
      <c r="E207" s="15" t="s">
        <v>10407</v>
      </c>
      <c r="F207" s="15" t="s">
        <v>10184</v>
      </c>
      <c r="G207" s="16" t="s">
        <v>403</v>
      </c>
      <c r="H207" s="15" t="s">
        <v>29</v>
      </c>
      <c r="I207" s="15" t="s">
        <v>30</v>
      </c>
      <c r="J207" s="15" t="s">
        <v>30</v>
      </c>
      <c r="K207" s="15" t="s">
        <v>30</v>
      </c>
      <c r="L207" s="15" t="s">
        <v>30</v>
      </c>
      <c r="M207" s="15" t="s">
        <v>30</v>
      </c>
      <c r="N207" s="15" t="s">
        <v>30</v>
      </c>
      <c r="O207" s="15" t="s">
        <v>30</v>
      </c>
      <c r="P207" s="15">
        <v>1350</v>
      </c>
      <c r="Q207" s="15">
        <v>120</v>
      </c>
      <c r="R207" s="15" t="s">
        <v>10180</v>
      </c>
      <c r="S207" s="29" t="str">
        <f t="shared" si="3"/>
        <v/>
      </c>
      <c r="T207" s="29"/>
      <c r="U207" s="29"/>
      <c r="V207" s="29"/>
      <c r="W207" s="29"/>
      <c r="X207" s="29"/>
      <c r="Y207" s="29"/>
      <c r="Z207" s="29"/>
      <c r="AA207" s="29"/>
    </row>
    <row r="208" spans="1:27" hidden="1" x14ac:dyDescent="0.35">
      <c r="A208" s="15" t="s">
        <v>401</v>
      </c>
      <c r="B208" s="22" t="str">
        <f>INDEX('Plant data'!D:D,MATCH($A208,'Plant data'!$A:$A,0))</f>
        <v>Tangshan</v>
      </c>
      <c r="C208" s="22" t="str">
        <f>INDEX('Plant data'!E:E,MATCH($A208,'Plant data'!$A:$A,0))</f>
        <v>Hebei</v>
      </c>
      <c r="D208" s="22" t="str">
        <f>INDEX('Plant data'!F:F,MATCH($A208,'Plant data'!$A:$A,0))</f>
        <v>China</v>
      </c>
      <c r="E208" s="15" t="s">
        <v>10408</v>
      </c>
      <c r="F208" s="15" t="s">
        <v>10245</v>
      </c>
      <c r="G208" s="16" t="s">
        <v>403</v>
      </c>
      <c r="H208" s="15" t="s">
        <v>29</v>
      </c>
      <c r="I208" s="15" t="s">
        <v>30</v>
      </c>
      <c r="J208" s="15" t="s">
        <v>30</v>
      </c>
      <c r="K208" s="15" t="s">
        <v>30</v>
      </c>
      <c r="L208" s="15" t="s">
        <v>30</v>
      </c>
      <c r="M208" s="15" t="s">
        <v>30</v>
      </c>
      <c r="N208" s="15" t="s">
        <v>30</v>
      </c>
      <c r="O208" s="15" t="s">
        <v>30</v>
      </c>
      <c r="P208" s="15">
        <v>1150</v>
      </c>
      <c r="Q208" s="15">
        <v>100</v>
      </c>
      <c r="R208" s="15" t="s">
        <v>10180</v>
      </c>
      <c r="S208" s="29" t="str">
        <f t="shared" si="3"/>
        <v/>
      </c>
      <c r="T208" s="29"/>
      <c r="U208" s="29"/>
      <c r="V208" s="29"/>
      <c r="W208" s="29"/>
      <c r="X208" s="29"/>
      <c r="Y208" s="29"/>
      <c r="Z208" s="29"/>
      <c r="AA208" s="29"/>
    </row>
    <row r="209" spans="1:27" hidden="1" x14ac:dyDescent="0.35">
      <c r="A209" s="15" t="s">
        <v>408</v>
      </c>
      <c r="B209" s="22" t="str">
        <f>INDEX('Plant data'!D:D,MATCH($A209,'Plant data'!$A:$A,0))</f>
        <v>Handan</v>
      </c>
      <c r="C209" s="22" t="str">
        <f>INDEX('Plant data'!E:E,MATCH($A209,'Plant data'!$A:$A,0))</f>
        <v>Hebei</v>
      </c>
      <c r="D209" s="22" t="str">
        <f>INDEX('Plant data'!F:F,MATCH($A209,'Plant data'!$A:$A,0))</f>
        <v>China</v>
      </c>
      <c r="E209" s="15" t="s">
        <v>10409</v>
      </c>
      <c r="F209" s="15" t="s">
        <v>10179</v>
      </c>
      <c r="G209" s="16" t="s">
        <v>410</v>
      </c>
      <c r="H209" s="15" t="s">
        <v>29</v>
      </c>
      <c r="I209" s="15" t="s">
        <v>30</v>
      </c>
      <c r="J209" s="15" t="s">
        <v>30</v>
      </c>
      <c r="K209" s="15" t="s">
        <v>30</v>
      </c>
      <c r="L209" s="15" t="s">
        <v>30</v>
      </c>
      <c r="M209" s="15" t="s">
        <v>30</v>
      </c>
      <c r="N209" s="15" t="s">
        <v>30</v>
      </c>
      <c r="O209" s="15" t="s">
        <v>30</v>
      </c>
      <c r="P209" s="15">
        <v>1350</v>
      </c>
      <c r="Q209" s="15">
        <v>120</v>
      </c>
      <c r="R209" s="15" t="s">
        <v>10180</v>
      </c>
      <c r="S209" s="29" t="str">
        <f t="shared" si="3"/>
        <v/>
      </c>
      <c r="T209" s="29"/>
      <c r="U209" s="29"/>
      <c r="V209" s="29"/>
      <c r="W209" s="29"/>
      <c r="X209" s="29"/>
      <c r="Y209" s="29"/>
      <c r="Z209" s="29"/>
      <c r="AA209" s="29"/>
    </row>
    <row r="210" spans="1:27" hidden="1" x14ac:dyDescent="0.35">
      <c r="A210" s="15" t="s">
        <v>408</v>
      </c>
      <c r="B210" s="22" t="str">
        <f>INDEX('Plant data'!D:D,MATCH($A210,'Plant data'!$A:$A,0))</f>
        <v>Handan</v>
      </c>
      <c r="C210" s="22" t="str">
        <f>INDEX('Plant data'!E:E,MATCH($A210,'Plant data'!$A:$A,0))</f>
        <v>Hebei</v>
      </c>
      <c r="D210" s="22" t="str">
        <f>INDEX('Plant data'!F:F,MATCH($A210,'Plant data'!$A:$A,0))</f>
        <v>China</v>
      </c>
      <c r="E210" s="15" t="s">
        <v>10410</v>
      </c>
      <c r="F210" s="15" t="s">
        <v>10182</v>
      </c>
      <c r="G210" s="16" t="s">
        <v>410</v>
      </c>
      <c r="H210" s="15" t="s">
        <v>29</v>
      </c>
      <c r="I210" s="15" t="s">
        <v>30</v>
      </c>
      <c r="J210" s="15" t="s">
        <v>30</v>
      </c>
      <c r="K210" s="15" t="s">
        <v>30</v>
      </c>
      <c r="L210" s="15" t="s">
        <v>30</v>
      </c>
      <c r="M210" s="15" t="s">
        <v>30</v>
      </c>
      <c r="N210" s="15" t="s">
        <v>30</v>
      </c>
      <c r="O210" s="15" t="s">
        <v>30</v>
      </c>
      <c r="P210" s="15">
        <v>1350</v>
      </c>
      <c r="Q210" s="15">
        <v>120</v>
      </c>
      <c r="R210" s="15" t="s">
        <v>10180</v>
      </c>
      <c r="S210" s="29" t="str">
        <f t="shared" si="3"/>
        <v/>
      </c>
      <c r="T210" s="29"/>
      <c r="U210" s="29"/>
      <c r="V210" s="29"/>
      <c r="W210" s="29"/>
      <c r="X210" s="29"/>
      <c r="Y210" s="29"/>
      <c r="Z210" s="29"/>
      <c r="AA210" s="29"/>
    </row>
    <row r="211" spans="1:27" hidden="1" x14ac:dyDescent="0.35">
      <c r="A211" s="15" t="s">
        <v>408</v>
      </c>
      <c r="B211" s="22" t="str">
        <f>INDEX('Plant data'!D:D,MATCH($A211,'Plant data'!$A:$A,0))</f>
        <v>Handan</v>
      </c>
      <c r="C211" s="22" t="str">
        <f>INDEX('Plant data'!E:E,MATCH($A211,'Plant data'!$A:$A,0))</f>
        <v>Hebei</v>
      </c>
      <c r="D211" s="22" t="str">
        <f>INDEX('Plant data'!F:F,MATCH($A211,'Plant data'!$A:$A,0))</f>
        <v>China</v>
      </c>
      <c r="E211" s="15" t="s">
        <v>10411</v>
      </c>
      <c r="F211" s="15" t="s">
        <v>10184</v>
      </c>
      <c r="G211" s="16" t="s">
        <v>410</v>
      </c>
      <c r="H211" s="15" t="s">
        <v>29</v>
      </c>
      <c r="I211" s="15">
        <v>2019</v>
      </c>
      <c r="J211" s="15" t="s">
        <v>30</v>
      </c>
      <c r="K211" s="15">
        <v>2022</v>
      </c>
      <c r="L211" s="15">
        <v>3</v>
      </c>
      <c r="M211" s="15" t="s">
        <v>30</v>
      </c>
      <c r="N211" s="15" t="s">
        <v>30</v>
      </c>
      <c r="O211" s="15" t="s">
        <v>30</v>
      </c>
      <c r="P211" s="15">
        <v>1517</v>
      </c>
      <c r="Q211" s="15">
        <v>140</v>
      </c>
      <c r="R211" s="15" t="s">
        <v>10180</v>
      </c>
      <c r="S211" s="29">
        <f t="shared" si="3"/>
        <v>2062</v>
      </c>
      <c r="T211" s="29"/>
      <c r="U211" s="29"/>
      <c r="V211" s="29"/>
      <c r="W211" s="29"/>
      <c r="X211" s="29"/>
      <c r="Y211" s="29"/>
      <c r="Z211" s="29"/>
      <c r="AA211" s="29"/>
    </row>
    <row r="212" spans="1:27" hidden="1" x14ac:dyDescent="0.35">
      <c r="A212" s="15" t="s">
        <v>408</v>
      </c>
      <c r="B212" s="22" t="str">
        <f>INDEX('Plant data'!D:D,MATCH($A212,'Plant data'!$A:$A,0))</f>
        <v>Handan</v>
      </c>
      <c r="C212" s="22" t="str">
        <f>INDEX('Plant data'!E:E,MATCH($A212,'Plant data'!$A:$A,0))</f>
        <v>Hebei</v>
      </c>
      <c r="D212" s="22" t="str">
        <f>INDEX('Plant data'!F:F,MATCH($A212,'Plant data'!$A:$A,0))</f>
        <v>China</v>
      </c>
      <c r="E212" s="15" t="s">
        <v>10412</v>
      </c>
      <c r="F212" s="15" t="s">
        <v>10245</v>
      </c>
      <c r="G212" s="16" t="s">
        <v>410</v>
      </c>
      <c r="H212" s="15" t="s">
        <v>29</v>
      </c>
      <c r="I212" s="21">
        <v>44501</v>
      </c>
      <c r="J212" s="15" t="s">
        <v>30</v>
      </c>
      <c r="K212" s="15">
        <v>2024</v>
      </c>
      <c r="L212" s="15">
        <v>1</v>
      </c>
      <c r="M212" s="15" t="s">
        <v>30</v>
      </c>
      <c r="N212" s="15" t="s">
        <v>30</v>
      </c>
      <c r="O212" s="15" t="s">
        <v>30</v>
      </c>
      <c r="P212" s="15">
        <v>1350</v>
      </c>
      <c r="Q212" s="15">
        <v>120</v>
      </c>
      <c r="R212" s="15" t="s">
        <v>10180</v>
      </c>
      <c r="S212" s="29">
        <f t="shared" si="3"/>
        <v>2064</v>
      </c>
      <c r="T212" s="29"/>
      <c r="U212" s="29"/>
      <c r="V212" s="29"/>
      <c r="W212" s="29"/>
      <c r="X212" s="29"/>
      <c r="Y212" s="29"/>
      <c r="Z212" s="29"/>
      <c r="AA212" s="29"/>
    </row>
    <row r="213" spans="1:27" hidden="1" x14ac:dyDescent="0.35">
      <c r="A213" s="15" t="s">
        <v>416</v>
      </c>
      <c r="B213" s="22" t="str">
        <f>INDEX('Plant data'!D:D,MATCH($A213,'Plant data'!$A:$A,0))</f>
        <v>Handan</v>
      </c>
      <c r="C213" s="22" t="str">
        <f>INDEX('Plant data'!E:E,MATCH($A213,'Plant data'!$A:$A,0))</f>
        <v>Hebei</v>
      </c>
      <c r="D213" s="22" t="str">
        <f>INDEX('Plant data'!F:F,MATCH($A213,'Plant data'!$A:$A,0))</f>
        <v>China</v>
      </c>
      <c r="E213" s="15" t="s">
        <v>10413</v>
      </c>
      <c r="F213" s="15" t="s">
        <v>10201</v>
      </c>
      <c r="G213" s="16" t="s">
        <v>418</v>
      </c>
      <c r="H213" s="15" t="s">
        <v>40</v>
      </c>
      <c r="I213" s="15" t="s">
        <v>30</v>
      </c>
      <c r="J213" s="15" t="s">
        <v>30</v>
      </c>
      <c r="K213" s="15" t="s">
        <v>30</v>
      </c>
      <c r="L213" s="15" t="s">
        <v>30</v>
      </c>
      <c r="M213" s="15">
        <v>2021</v>
      </c>
      <c r="N213" s="15" t="s">
        <v>30</v>
      </c>
      <c r="O213" s="15" t="s">
        <v>30</v>
      </c>
      <c r="P213" s="15">
        <v>700</v>
      </c>
      <c r="Q213" s="15">
        <v>50</v>
      </c>
      <c r="R213" s="15" t="s">
        <v>10180</v>
      </c>
      <c r="S213" s="29" t="str">
        <f t="shared" si="3"/>
        <v/>
      </c>
      <c r="T213" s="29"/>
      <c r="U213" s="29"/>
      <c r="V213" s="29"/>
      <c r="W213" s="29"/>
      <c r="X213" s="29"/>
      <c r="Y213" s="29"/>
      <c r="Z213" s="29"/>
      <c r="AA213" s="29"/>
    </row>
    <row r="214" spans="1:27" hidden="1" x14ac:dyDescent="0.35">
      <c r="A214" s="15" t="s">
        <v>416</v>
      </c>
      <c r="B214" s="22" t="str">
        <f>INDEX('Plant data'!D:D,MATCH($A214,'Plant data'!$A:$A,0))</f>
        <v>Handan</v>
      </c>
      <c r="C214" s="22" t="str">
        <f>INDEX('Plant data'!E:E,MATCH($A214,'Plant data'!$A:$A,0))</f>
        <v>Hebei</v>
      </c>
      <c r="D214" s="22" t="str">
        <f>INDEX('Plant data'!F:F,MATCH($A214,'Plant data'!$A:$A,0))</f>
        <v>China</v>
      </c>
      <c r="E214" s="15" t="s">
        <v>10414</v>
      </c>
      <c r="F214" s="15" t="s">
        <v>10194</v>
      </c>
      <c r="G214" s="16" t="s">
        <v>418</v>
      </c>
      <c r="H214" s="15" t="s">
        <v>40</v>
      </c>
      <c r="I214" s="15" t="s">
        <v>30</v>
      </c>
      <c r="J214" s="15" t="s">
        <v>30</v>
      </c>
      <c r="K214" s="15" t="s">
        <v>30</v>
      </c>
      <c r="L214" s="15" t="s">
        <v>30</v>
      </c>
      <c r="M214" s="15">
        <v>2021</v>
      </c>
      <c r="N214" s="15" t="s">
        <v>30</v>
      </c>
      <c r="O214" s="15" t="s">
        <v>30</v>
      </c>
      <c r="P214" s="15">
        <v>700</v>
      </c>
      <c r="Q214" s="15">
        <v>50</v>
      </c>
      <c r="R214" s="15" t="s">
        <v>10180</v>
      </c>
      <c r="S214" s="29" t="str">
        <f t="shared" si="3"/>
        <v/>
      </c>
      <c r="T214" s="29"/>
      <c r="U214" s="29"/>
      <c r="V214" s="29"/>
      <c r="W214" s="29"/>
      <c r="X214" s="29"/>
      <c r="Y214" s="29"/>
      <c r="Z214" s="29"/>
      <c r="AA214" s="29"/>
    </row>
    <row r="215" spans="1:27" hidden="1" x14ac:dyDescent="0.35">
      <c r="A215" s="15" t="s">
        <v>416</v>
      </c>
      <c r="B215" s="22" t="str">
        <f>INDEX('Plant data'!D:D,MATCH($A215,'Plant data'!$A:$A,0))</f>
        <v>Handan</v>
      </c>
      <c r="C215" s="22" t="str">
        <f>INDEX('Plant data'!E:E,MATCH($A215,'Plant data'!$A:$A,0))</f>
        <v>Hebei</v>
      </c>
      <c r="D215" s="22" t="str">
        <f>INDEX('Plant data'!F:F,MATCH($A215,'Plant data'!$A:$A,0))</f>
        <v>China</v>
      </c>
      <c r="E215" s="15" t="s">
        <v>10415</v>
      </c>
      <c r="F215" s="15" t="s">
        <v>10184</v>
      </c>
      <c r="G215" s="16" t="s">
        <v>418</v>
      </c>
      <c r="H215" s="15" t="s">
        <v>40</v>
      </c>
      <c r="I215" s="15" t="s">
        <v>30</v>
      </c>
      <c r="J215" s="15" t="s">
        <v>30</v>
      </c>
      <c r="K215" s="15" t="s">
        <v>30</v>
      </c>
      <c r="L215" s="15" t="s">
        <v>30</v>
      </c>
      <c r="M215" s="15">
        <v>2024</v>
      </c>
      <c r="N215" s="15" t="s">
        <v>30</v>
      </c>
      <c r="O215" s="15" t="s">
        <v>30</v>
      </c>
      <c r="P215" s="15">
        <v>1350</v>
      </c>
      <c r="Q215" s="15">
        <v>120</v>
      </c>
      <c r="R215" s="15" t="s">
        <v>10180</v>
      </c>
      <c r="S215" s="29" t="str">
        <f t="shared" si="3"/>
        <v/>
      </c>
      <c r="T215" s="29"/>
      <c r="U215" s="29"/>
      <c r="V215" s="29"/>
      <c r="W215" s="29"/>
      <c r="X215" s="29"/>
      <c r="Y215" s="29"/>
      <c r="Z215" s="29"/>
      <c r="AA215" s="29"/>
    </row>
    <row r="216" spans="1:27" hidden="1" x14ac:dyDescent="0.35">
      <c r="A216" s="15" t="s">
        <v>416</v>
      </c>
      <c r="B216" s="22" t="str">
        <f>INDEX('Plant data'!D:D,MATCH($A216,'Plant data'!$A:$A,0))</f>
        <v>Handan</v>
      </c>
      <c r="C216" s="22" t="str">
        <f>INDEX('Plant data'!E:E,MATCH($A216,'Plant data'!$A:$A,0))</f>
        <v>Hebei</v>
      </c>
      <c r="D216" s="22" t="str">
        <f>INDEX('Plant data'!F:F,MATCH($A216,'Plant data'!$A:$A,0))</f>
        <v>China</v>
      </c>
      <c r="E216" s="15" t="s">
        <v>10416</v>
      </c>
      <c r="F216" s="15" t="s">
        <v>10245</v>
      </c>
      <c r="G216" s="16" t="s">
        <v>418</v>
      </c>
      <c r="H216" s="15" t="s">
        <v>40</v>
      </c>
      <c r="I216" s="15" t="s">
        <v>30</v>
      </c>
      <c r="J216" s="15" t="s">
        <v>30</v>
      </c>
      <c r="K216" s="15" t="s">
        <v>30</v>
      </c>
      <c r="L216" s="15" t="s">
        <v>30</v>
      </c>
      <c r="M216" s="15">
        <v>2024</v>
      </c>
      <c r="N216" s="15" t="s">
        <v>30</v>
      </c>
      <c r="O216" s="15" t="s">
        <v>30</v>
      </c>
      <c r="P216" s="15">
        <v>1350</v>
      </c>
      <c r="Q216" s="15">
        <v>120</v>
      </c>
      <c r="R216" s="15" t="s">
        <v>10180</v>
      </c>
      <c r="S216" s="29" t="str">
        <f t="shared" si="3"/>
        <v/>
      </c>
      <c r="T216" s="29"/>
      <c r="U216" s="29"/>
      <c r="V216" s="29"/>
      <c r="W216" s="29"/>
      <c r="X216" s="29"/>
      <c r="Y216" s="29"/>
      <c r="Z216" s="29"/>
      <c r="AA216" s="29"/>
    </row>
    <row r="217" spans="1:27" hidden="1" x14ac:dyDescent="0.35">
      <c r="A217" s="15" t="s">
        <v>423</v>
      </c>
      <c r="B217" s="22" t="str">
        <f>INDEX('Plant data'!D:D,MATCH($A217,'Plant data'!$A:$A,0))</f>
        <v>Handan</v>
      </c>
      <c r="C217" s="22" t="str">
        <f>INDEX('Plant data'!E:E,MATCH($A217,'Plant data'!$A:$A,0))</f>
        <v>Hebei</v>
      </c>
      <c r="D217" s="22" t="str">
        <f>INDEX('Plant data'!F:F,MATCH($A217,'Plant data'!$A:$A,0))</f>
        <v>China</v>
      </c>
      <c r="E217" s="15" t="s">
        <v>10417</v>
      </c>
      <c r="F217" s="15" t="s">
        <v>10179</v>
      </c>
      <c r="G217" s="16" t="s">
        <v>425</v>
      </c>
      <c r="H217" s="15" t="s">
        <v>190</v>
      </c>
      <c r="I217" s="15" t="s">
        <v>30</v>
      </c>
      <c r="J217" s="15" t="s">
        <v>30</v>
      </c>
      <c r="K217" s="15" t="s">
        <v>30</v>
      </c>
      <c r="L217" s="15" t="s">
        <v>30</v>
      </c>
      <c r="M217" s="15" t="s">
        <v>30</v>
      </c>
      <c r="N217" s="15" t="s">
        <v>30</v>
      </c>
      <c r="O217" s="15">
        <v>2021</v>
      </c>
      <c r="P217" s="15">
        <v>544</v>
      </c>
      <c r="Q217" s="15">
        <v>35</v>
      </c>
      <c r="R217" s="15" t="s">
        <v>10180</v>
      </c>
      <c r="S217" s="29" t="str">
        <f t="shared" si="3"/>
        <v/>
      </c>
      <c r="T217" s="29"/>
      <c r="U217" s="29"/>
      <c r="V217" s="29"/>
      <c r="W217" s="29"/>
      <c r="X217" s="29"/>
      <c r="Y217" s="29"/>
      <c r="Z217" s="29"/>
      <c r="AA217" s="29"/>
    </row>
    <row r="218" spans="1:27" hidden="1" x14ac:dyDescent="0.35">
      <c r="A218" s="15" t="s">
        <v>423</v>
      </c>
      <c r="B218" s="22" t="str">
        <f>INDEX('Plant data'!D:D,MATCH($A218,'Plant data'!$A:$A,0))</f>
        <v>Handan</v>
      </c>
      <c r="C218" s="22" t="str">
        <f>INDEX('Plant data'!E:E,MATCH($A218,'Plant data'!$A:$A,0))</f>
        <v>Hebei</v>
      </c>
      <c r="D218" s="22" t="str">
        <f>INDEX('Plant data'!F:F,MATCH($A218,'Plant data'!$A:$A,0))</f>
        <v>China</v>
      </c>
      <c r="E218" s="15" t="s">
        <v>10418</v>
      </c>
      <c r="F218" s="15" t="s">
        <v>10182</v>
      </c>
      <c r="G218" s="16" t="s">
        <v>425</v>
      </c>
      <c r="H218" s="15" t="s">
        <v>190</v>
      </c>
      <c r="I218" s="15" t="s">
        <v>30</v>
      </c>
      <c r="J218" s="15" t="s">
        <v>30</v>
      </c>
      <c r="K218" s="15" t="s">
        <v>30</v>
      </c>
      <c r="L218" s="15" t="s">
        <v>30</v>
      </c>
      <c r="M218" s="15" t="s">
        <v>30</v>
      </c>
      <c r="N218" s="15" t="s">
        <v>30</v>
      </c>
      <c r="O218" s="15">
        <v>2021</v>
      </c>
      <c r="P218" s="15">
        <v>544</v>
      </c>
      <c r="Q218" s="15">
        <v>35</v>
      </c>
      <c r="R218" s="15" t="s">
        <v>10180</v>
      </c>
      <c r="S218" s="29" t="str">
        <f t="shared" si="3"/>
        <v/>
      </c>
      <c r="T218" s="29"/>
      <c r="U218" s="29"/>
      <c r="V218" s="29"/>
      <c r="W218" s="29"/>
      <c r="X218" s="29"/>
      <c r="Y218" s="29"/>
      <c r="Z218" s="29"/>
      <c r="AA218" s="29"/>
    </row>
    <row r="219" spans="1:27" hidden="1" x14ac:dyDescent="0.35">
      <c r="A219" s="15" t="s">
        <v>423</v>
      </c>
      <c r="B219" s="22" t="str">
        <f>INDEX('Plant data'!D:D,MATCH($A219,'Plant data'!$A:$A,0))</f>
        <v>Handan</v>
      </c>
      <c r="C219" s="22" t="str">
        <f>INDEX('Plant data'!E:E,MATCH($A219,'Plant data'!$A:$A,0))</f>
        <v>Hebei</v>
      </c>
      <c r="D219" s="22" t="str">
        <f>INDEX('Plant data'!F:F,MATCH($A219,'Plant data'!$A:$A,0))</f>
        <v>China</v>
      </c>
      <c r="E219" s="15" t="s">
        <v>10419</v>
      </c>
      <c r="F219" s="15" t="s">
        <v>10184</v>
      </c>
      <c r="G219" s="16" t="s">
        <v>425</v>
      </c>
      <c r="H219" s="15" t="s">
        <v>190</v>
      </c>
      <c r="I219" s="15" t="s">
        <v>30</v>
      </c>
      <c r="J219" s="15" t="s">
        <v>30</v>
      </c>
      <c r="K219" s="15" t="s">
        <v>30</v>
      </c>
      <c r="L219" s="15" t="s">
        <v>30</v>
      </c>
      <c r="M219" s="15" t="s">
        <v>30</v>
      </c>
      <c r="N219" s="15" t="s">
        <v>30</v>
      </c>
      <c r="O219" s="15">
        <v>2021</v>
      </c>
      <c r="P219" s="15">
        <v>544</v>
      </c>
      <c r="Q219" s="15">
        <v>35</v>
      </c>
      <c r="R219" s="15" t="s">
        <v>10180</v>
      </c>
      <c r="S219" s="29" t="str">
        <f t="shared" si="3"/>
        <v/>
      </c>
      <c r="T219" s="29"/>
      <c r="U219" s="29"/>
      <c r="V219" s="29"/>
      <c r="W219" s="29"/>
      <c r="X219" s="29"/>
      <c r="Y219" s="29"/>
      <c r="Z219" s="29"/>
      <c r="AA219" s="29"/>
    </row>
    <row r="220" spans="1:27" hidden="1" x14ac:dyDescent="0.35">
      <c r="A220" s="15" t="s">
        <v>423</v>
      </c>
      <c r="B220" s="22" t="str">
        <f>INDEX('Plant data'!D:D,MATCH($A220,'Plant data'!$A:$A,0))</f>
        <v>Handan</v>
      </c>
      <c r="C220" s="22" t="str">
        <f>INDEX('Plant data'!E:E,MATCH($A220,'Plant data'!$A:$A,0))</f>
        <v>Hebei</v>
      </c>
      <c r="D220" s="22" t="str">
        <f>INDEX('Plant data'!F:F,MATCH($A220,'Plant data'!$A:$A,0))</f>
        <v>China</v>
      </c>
      <c r="E220" s="15" t="s">
        <v>10420</v>
      </c>
      <c r="F220" s="15" t="s">
        <v>10245</v>
      </c>
      <c r="G220" s="16" t="s">
        <v>425</v>
      </c>
      <c r="H220" s="15" t="s">
        <v>190</v>
      </c>
      <c r="I220" s="15" t="s">
        <v>30</v>
      </c>
      <c r="J220" s="15" t="s">
        <v>30</v>
      </c>
      <c r="K220" s="15" t="s">
        <v>30</v>
      </c>
      <c r="L220" s="15" t="s">
        <v>30</v>
      </c>
      <c r="M220" s="15" t="s">
        <v>30</v>
      </c>
      <c r="N220" s="15" t="s">
        <v>30</v>
      </c>
      <c r="O220" s="15">
        <v>2021</v>
      </c>
      <c r="P220" s="15">
        <v>1867</v>
      </c>
      <c r="Q220" s="15">
        <v>120</v>
      </c>
      <c r="R220" s="15" t="s">
        <v>10180</v>
      </c>
      <c r="S220" s="29" t="str">
        <f t="shared" si="3"/>
        <v/>
      </c>
      <c r="T220" s="29"/>
      <c r="U220" s="29"/>
      <c r="V220" s="29"/>
      <c r="W220" s="29"/>
      <c r="X220" s="29"/>
      <c r="Y220" s="29"/>
      <c r="Z220" s="29"/>
      <c r="AA220" s="29"/>
    </row>
    <row r="221" spans="1:27" hidden="1" x14ac:dyDescent="0.35">
      <c r="A221" s="15" t="s">
        <v>430</v>
      </c>
      <c r="B221" s="22" t="str">
        <f>INDEX('Plant data'!D:D,MATCH($A221,'Plant data'!$A:$A,0))</f>
        <v>Xingtai</v>
      </c>
      <c r="C221" s="22" t="str">
        <f>INDEX('Plant data'!E:E,MATCH($A221,'Plant data'!$A:$A,0))</f>
        <v>Hebei</v>
      </c>
      <c r="D221" s="22" t="str">
        <f>INDEX('Plant data'!F:F,MATCH($A221,'Plant data'!$A:$A,0))</f>
        <v>China</v>
      </c>
      <c r="E221" s="15" t="s">
        <v>10421</v>
      </c>
      <c r="F221" s="15" t="s">
        <v>10201</v>
      </c>
      <c r="G221" s="16" t="s">
        <v>432</v>
      </c>
      <c r="H221" s="15" t="s">
        <v>40</v>
      </c>
      <c r="I221" s="15" t="s">
        <v>30</v>
      </c>
      <c r="J221" s="15" t="s">
        <v>30</v>
      </c>
      <c r="K221" s="15" t="s">
        <v>30</v>
      </c>
      <c r="L221" s="15" t="s">
        <v>30</v>
      </c>
      <c r="M221" s="15">
        <v>2021</v>
      </c>
      <c r="N221" s="15" t="s">
        <v>30</v>
      </c>
      <c r="O221" s="15" t="s">
        <v>30</v>
      </c>
      <c r="P221" s="15">
        <v>700</v>
      </c>
      <c r="Q221" s="15">
        <v>50</v>
      </c>
      <c r="R221" s="15" t="s">
        <v>10180</v>
      </c>
      <c r="S221" s="29" t="str">
        <f t="shared" si="3"/>
        <v/>
      </c>
      <c r="T221" s="29"/>
      <c r="U221" s="29"/>
      <c r="V221" s="29"/>
      <c r="W221" s="29"/>
      <c r="X221" s="29"/>
      <c r="Y221" s="29"/>
      <c r="Z221" s="29"/>
      <c r="AA221" s="29"/>
    </row>
    <row r="222" spans="1:27" hidden="1" x14ac:dyDescent="0.35">
      <c r="A222" s="15" t="s">
        <v>430</v>
      </c>
      <c r="B222" s="22" t="str">
        <f>INDEX('Plant data'!D:D,MATCH($A222,'Plant data'!$A:$A,0))</f>
        <v>Xingtai</v>
      </c>
      <c r="C222" s="22" t="str">
        <f>INDEX('Plant data'!E:E,MATCH($A222,'Plant data'!$A:$A,0))</f>
        <v>Hebei</v>
      </c>
      <c r="D222" s="22" t="str">
        <f>INDEX('Plant data'!F:F,MATCH($A222,'Plant data'!$A:$A,0))</f>
        <v>China</v>
      </c>
      <c r="E222" s="15" t="s">
        <v>10422</v>
      </c>
      <c r="F222" s="15" t="s">
        <v>10194</v>
      </c>
      <c r="G222" s="16" t="s">
        <v>432</v>
      </c>
      <c r="H222" s="15" t="s">
        <v>40</v>
      </c>
      <c r="I222" s="15" t="s">
        <v>30</v>
      </c>
      <c r="J222" s="15" t="s">
        <v>30</v>
      </c>
      <c r="K222" s="15" t="s">
        <v>30</v>
      </c>
      <c r="L222" s="15" t="s">
        <v>30</v>
      </c>
      <c r="M222" s="21">
        <v>44531</v>
      </c>
      <c r="N222" s="15" t="s">
        <v>30</v>
      </c>
      <c r="O222" s="15" t="s">
        <v>30</v>
      </c>
      <c r="P222" s="15">
        <v>700</v>
      </c>
      <c r="Q222" s="15">
        <v>50</v>
      </c>
      <c r="R222" s="15" t="s">
        <v>10180</v>
      </c>
      <c r="S222" s="29" t="str">
        <f t="shared" si="3"/>
        <v/>
      </c>
      <c r="T222" s="29"/>
      <c r="U222" s="29"/>
      <c r="V222" s="29"/>
      <c r="W222" s="29"/>
      <c r="X222" s="29"/>
      <c r="Y222" s="29"/>
      <c r="Z222" s="29"/>
      <c r="AA222" s="29"/>
    </row>
    <row r="223" spans="1:27" hidden="1" x14ac:dyDescent="0.35">
      <c r="A223" s="15" t="s">
        <v>430</v>
      </c>
      <c r="B223" s="22" t="str">
        <f>INDEX('Plant data'!D:D,MATCH($A223,'Plant data'!$A:$A,0))</f>
        <v>Xingtai</v>
      </c>
      <c r="C223" s="22" t="str">
        <f>INDEX('Plant data'!E:E,MATCH($A223,'Plant data'!$A:$A,0))</f>
        <v>Hebei</v>
      </c>
      <c r="D223" s="22" t="str">
        <f>INDEX('Plant data'!F:F,MATCH($A223,'Plant data'!$A:$A,0))</f>
        <v>China</v>
      </c>
      <c r="E223" s="15" t="s">
        <v>10423</v>
      </c>
      <c r="F223" s="15" t="s">
        <v>10204</v>
      </c>
      <c r="G223" s="16" t="s">
        <v>432</v>
      </c>
      <c r="H223" s="15" t="s">
        <v>40</v>
      </c>
      <c r="I223" s="15" t="s">
        <v>30</v>
      </c>
      <c r="J223" s="15" t="s">
        <v>30</v>
      </c>
      <c r="K223" s="15" t="s">
        <v>30</v>
      </c>
      <c r="L223" s="15" t="s">
        <v>30</v>
      </c>
      <c r="M223" s="21">
        <v>44531</v>
      </c>
      <c r="N223" s="15" t="s">
        <v>30</v>
      </c>
      <c r="O223" s="15" t="s">
        <v>30</v>
      </c>
      <c r="P223" s="15">
        <v>700</v>
      </c>
      <c r="Q223" s="15">
        <v>50</v>
      </c>
      <c r="R223" s="15" t="s">
        <v>10180</v>
      </c>
      <c r="S223" s="29" t="str">
        <f t="shared" si="3"/>
        <v/>
      </c>
      <c r="T223" s="29"/>
      <c r="U223" s="29"/>
      <c r="V223" s="29"/>
      <c r="W223" s="29"/>
      <c r="X223" s="29"/>
      <c r="Y223" s="29"/>
      <c r="Z223" s="29"/>
      <c r="AA223" s="29"/>
    </row>
    <row r="224" spans="1:27" hidden="1" x14ac:dyDescent="0.35">
      <c r="A224" s="15" t="s">
        <v>430</v>
      </c>
      <c r="B224" s="22" t="str">
        <f>INDEX('Plant data'!D:D,MATCH($A224,'Plant data'!$A:$A,0))</f>
        <v>Xingtai</v>
      </c>
      <c r="C224" s="22" t="str">
        <f>INDEX('Plant data'!E:E,MATCH($A224,'Plant data'!$A:$A,0))</f>
        <v>Hebei</v>
      </c>
      <c r="D224" s="22" t="str">
        <f>INDEX('Plant data'!F:F,MATCH($A224,'Plant data'!$A:$A,0))</f>
        <v>China</v>
      </c>
      <c r="E224" s="15" t="s">
        <v>10424</v>
      </c>
      <c r="F224" s="15" t="s">
        <v>10189</v>
      </c>
      <c r="G224" s="16" t="s">
        <v>432</v>
      </c>
      <c r="H224" s="15" t="s">
        <v>40</v>
      </c>
      <c r="I224" s="15" t="s">
        <v>30</v>
      </c>
      <c r="J224" s="15" t="s">
        <v>30</v>
      </c>
      <c r="K224" s="15" t="s">
        <v>30</v>
      </c>
      <c r="L224" s="15" t="s">
        <v>30</v>
      </c>
      <c r="M224" s="21">
        <v>44531</v>
      </c>
      <c r="N224" s="15" t="s">
        <v>30</v>
      </c>
      <c r="O224" s="15" t="s">
        <v>30</v>
      </c>
      <c r="P224" s="15">
        <v>960</v>
      </c>
      <c r="Q224" s="15">
        <v>80</v>
      </c>
      <c r="R224" s="15" t="s">
        <v>10180</v>
      </c>
      <c r="S224" s="29" t="str">
        <f t="shared" si="3"/>
        <v/>
      </c>
      <c r="T224" s="29"/>
      <c r="U224" s="29"/>
      <c r="V224" s="29"/>
      <c r="W224" s="29"/>
      <c r="X224" s="29"/>
      <c r="Y224" s="29"/>
      <c r="Z224" s="29"/>
      <c r="AA224" s="29"/>
    </row>
    <row r="225" spans="1:27" hidden="1" x14ac:dyDescent="0.35">
      <c r="A225" s="15" t="s">
        <v>436</v>
      </c>
      <c r="B225" s="22" t="str">
        <f>INDEX('Plant data'!D:D,MATCH($A225,'Plant data'!$A:$A,0))</f>
        <v>Tangshan</v>
      </c>
      <c r="C225" s="22" t="str">
        <f>INDEX('Plant data'!E:E,MATCH($A225,'Plant data'!$A:$A,0))</f>
        <v>Hebei</v>
      </c>
      <c r="D225" s="22" t="str">
        <f>INDEX('Plant data'!F:F,MATCH($A225,'Plant data'!$A:$A,0))</f>
        <v>China</v>
      </c>
      <c r="E225" s="15" t="s">
        <v>10425</v>
      </c>
      <c r="F225" s="15" t="s">
        <v>10179</v>
      </c>
      <c r="G225" s="16" t="s">
        <v>438</v>
      </c>
      <c r="H225" s="15" t="s">
        <v>29</v>
      </c>
      <c r="I225" s="15" t="s">
        <v>30</v>
      </c>
      <c r="J225" s="15" t="s">
        <v>30</v>
      </c>
      <c r="K225" s="15" t="s">
        <v>30</v>
      </c>
      <c r="L225" s="15" t="s">
        <v>30</v>
      </c>
      <c r="M225" s="15" t="s">
        <v>30</v>
      </c>
      <c r="N225" s="15" t="s">
        <v>30</v>
      </c>
      <c r="O225" s="15" t="s">
        <v>30</v>
      </c>
      <c r="P225" s="15">
        <v>1500</v>
      </c>
      <c r="Q225" s="15">
        <v>150</v>
      </c>
      <c r="R225" s="15" t="s">
        <v>10180</v>
      </c>
      <c r="S225" s="29" t="str">
        <f t="shared" si="3"/>
        <v/>
      </c>
      <c r="T225" s="29"/>
      <c r="U225" s="29"/>
      <c r="V225" s="29"/>
      <c r="W225" s="29"/>
      <c r="X225" s="29"/>
      <c r="Y225" s="29"/>
      <c r="Z225" s="29"/>
      <c r="AA225" s="29"/>
    </row>
    <row r="226" spans="1:27" hidden="1" x14ac:dyDescent="0.35">
      <c r="A226" s="15" t="s">
        <v>436</v>
      </c>
      <c r="B226" s="22" t="str">
        <f>INDEX('Plant data'!D:D,MATCH($A226,'Plant data'!$A:$A,0))</f>
        <v>Tangshan</v>
      </c>
      <c r="C226" s="22" t="str">
        <f>INDEX('Plant data'!E:E,MATCH($A226,'Plant data'!$A:$A,0))</f>
        <v>Hebei</v>
      </c>
      <c r="D226" s="22" t="str">
        <f>INDEX('Plant data'!F:F,MATCH($A226,'Plant data'!$A:$A,0))</f>
        <v>China</v>
      </c>
      <c r="E226" s="15" t="s">
        <v>10426</v>
      </c>
      <c r="F226" s="15" t="s">
        <v>10182</v>
      </c>
      <c r="G226" s="16" t="s">
        <v>438</v>
      </c>
      <c r="H226" s="15" t="s">
        <v>29</v>
      </c>
      <c r="I226" s="15" t="s">
        <v>30</v>
      </c>
      <c r="J226" s="15" t="s">
        <v>30</v>
      </c>
      <c r="K226" s="15" t="s">
        <v>30</v>
      </c>
      <c r="L226" s="15" t="s">
        <v>30</v>
      </c>
      <c r="M226" s="15" t="s">
        <v>30</v>
      </c>
      <c r="N226" s="15" t="s">
        <v>30</v>
      </c>
      <c r="O226" s="15" t="s">
        <v>30</v>
      </c>
      <c r="P226" s="15">
        <v>1500</v>
      </c>
      <c r="Q226" s="15">
        <v>150</v>
      </c>
      <c r="R226" s="15" t="s">
        <v>10180</v>
      </c>
      <c r="S226" s="29" t="str">
        <f t="shared" si="3"/>
        <v/>
      </c>
      <c r="T226" s="29"/>
      <c r="U226" s="29"/>
      <c r="V226" s="29"/>
      <c r="W226" s="29"/>
      <c r="X226" s="29"/>
      <c r="Y226" s="29"/>
      <c r="Z226" s="29"/>
      <c r="AA226" s="29"/>
    </row>
    <row r="227" spans="1:27" hidden="1" x14ac:dyDescent="0.35">
      <c r="A227" s="15" t="s">
        <v>436</v>
      </c>
      <c r="B227" s="22" t="str">
        <f>INDEX('Plant data'!D:D,MATCH($A227,'Plant data'!$A:$A,0))</f>
        <v>Tangshan</v>
      </c>
      <c r="C227" s="22" t="str">
        <f>INDEX('Plant data'!E:E,MATCH($A227,'Plant data'!$A:$A,0))</f>
        <v>Hebei</v>
      </c>
      <c r="D227" s="22" t="str">
        <f>INDEX('Plant data'!F:F,MATCH($A227,'Plant data'!$A:$A,0))</f>
        <v>China</v>
      </c>
      <c r="E227" s="15" t="s">
        <v>10427</v>
      </c>
      <c r="F227" s="15" t="s">
        <v>10184</v>
      </c>
      <c r="G227" s="16" t="s">
        <v>438</v>
      </c>
      <c r="H227" s="15" t="s">
        <v>29</v>
      </c>
      <c r="I227" s="15" t="s">
        <v>30</v>
      </c>
      <c r="J227" s="15" t="s">
        <v>30</v>
      </c>
      <c r="K227" s="15" t="s">
        <v>30</v>
      </c>
      <c r="L227" s="15" t="s">
        <v>30</v>
      </c>
      <c r="M227" s="15" t="s">
        <v>30</v>
      </c>
      <c r="N227" s="15" t="s">
        <v>30</v>
      </c>
      <c r="O227" s="15" t="s">
        <v>30</v>
      </c>
      <c r="P227" s="15">
        <v>1000</v>
      </c>
      <c r="Q227" s="15">
        <v>100</v>
      </c>
      <c r="R227" s="15" t="s">
        <v>10180</v>
      </c>
      <c r="S227" s="29" t="str">
        <f t="shared" si="3"/>
        <v/>
      </c>
      <c r="T227" s="29"/>
      <c r="U227" s="29"/>
      <c r="V227" s="29"/>
      <c r="W227" s="29"/>
      <c r="X227" s="29"/>
      <c r="Y227" s="29"/>
      <c r="Z227" s="29"/>
      <c r="AA227" s="29"/>
    </row>
    <row r="228" spans="1:27" hidden="1" x14ac:dyDescent="0.35">
      <c r="A228" s="15" t="s">
        <v>436</v>
      </c>
      <c r="B228" s="22" t="str">
        <f>INDEX('Plant data'!D:D,MATCH($A228,'Plant data'!$A:$A,0))</f>
        <v>Tangshan</v>
      </c>
      <c r="C228" s="22" t="str">
        <f>INDEX('Plant data'!E:E,MATCH($A228,'Plant data'!$A:$A,0))</f>
        <v>Hebei</v>
      </c>
      <c r="D228" s="22" t="str">
        <f>INDEX('Plant data'!F:F,MATCH($A228,'Plant data'!$A:$A,0))</f>
        <v>China</v>
      </c>
      <c r="E228" s="15" t="s">
        <v>10428</v>
      </c>
      <c r="F228" s="15" t="s">
        <v>10245</v>
      </c>
      <c r="G228" s="16" t="s">
        <v>438</v>
      </c>
      <c r="H228" s="15" t="s">
        <v>29</v>
      </c>
      <c r="I228" s="15" t="s">
        <v>30</v>
      </c>
      <c r="J228" s="15" t="s">
        <v>30</v>
      </c>
      <c r="K228" s="15" t="s">
        <v>30</v>
      </c>
      <c r="L228" s="15" t="s">
        <v>30</v>
      </c>
      <c r="M228" s="15" t="s">
        <v>30</v>
      </c>
      <c r="N228" s="15" t="s">
        <v>30</v>
      </c>
      <c r="O228" s="15" t="s">
        <v>30</v>
      </c>
      <c r="P228" s="15">
        <v>1000</v>
      </c>
      <c r="Q228" s="15">
        <v>100</v>
      </c>
      <c r="R228" s="15" t="s">
        <v>10180</v>
      </c>
      <c r="S228" s="29" t="str">
        <f t="shared" si="3"/>
        <v/>
      </c>
      <c r="T228" s="29"/>
      <c r="U228" s="29"/>
      <c r="V228" s="29"/>
      <c r="W228" s="29"/>
      <c r="X228" s="29"/>
      <c r="Y228" s="29"/>
      <c r="Z228" s="29"/>
      <c r="AA228" s="29"/>
    </row>
    <row r="229" spans="1:27" hidden="1" x14ac:dyDescent="0.35">
      <c r="A229" s="15" t="s">
        <v>444</v>
      </c>
      <c r="B229" s="22" t="str">
        <f>INDEX('Plant data'!D:D,MATCH($A229,'Plant data'!$A:$A,0))</f>
        <v>Tangshan</v>
      </c>
      <c r="C229" s="22" t="str">
        <f>INDEX('Plant data'!E:E,MATCH($A229,'Plant data'!$A:$A,0))</f>
        <v>Hebei</v>
      </c>
      <c r="D229" s="22" t="str">
        <f>INDEX('Plant data'!F:F,MATCH($A229,'Plant data'!$A:$A,0))</f>
        <v>China</v>
      </c>
      <c r="E229" s="15" t="s">
        <v>10429</v>
      </c>
      <c r="F229" s="15" t="s">
        <v>10201</v>
      </c>
      <c r="G229" s="16" t="s">
        <v>446</v>
      </c>
      <c r="H229" s="15" t="s">
        <v>190</v>
      </c>
      <c r="I229" s="15" t="s">
        <v>30</v>
      </c>
      <c r="J229" s="15" t="s">
        <v>30</v>
      </c>
      <c r="K229" s="15" t="s">
        <v>30</v>
      </c>
      <c r="L229" s="15" t="s">
        <v>30</v>
      </c>
      <c r="M229" s="15">
        <v>2021</v>
      </c>
      <c r="N229" s="15" t="s">
        <v>30</v>
      </c>
      <c r="O229" s="15">
        <v>2023</v>
      </c>
      <c r="P229" s="15">
        <v>929</v>
      </c>
      <c r="Q229" s="15">
        <v>75</v>
      </c>
      <c r="R229" s="15" t="s">
        <v>10180</v>
      </c>
      <c r="S229" s="29" t="str">
        <f t="shared" si="3"/>
        <v/>
      </c>
      <c r="T229" s="29"/>
      <c r="U229" s="29"/>
      <c r="V229" s="29"/>
      <c r="W229" s="29"/>
      <c r="X229" s="29"/>
      <c r="Y229" s="29"/>
      <c r="Z229" s="29"/>
      <c r="AA229" s="29"/>
    </row>
    <row r="230" spans="1:27" hidden="1" x14ac:dyDescent="0.35">
      <c r="A230" s="15" t="s">
        <v>444</v>
      </c>
      <c r="B230" s="22" t="str">
        <f>INDEX('Plant data'!D:D,MATCH($A230,'Plant data'!$A:$A,0))</f>
        <v>Tangshan</v>
      </c>
      <c r="C230" s="22" t="str">
        <f>INDEX('Plant data'!E:E,MATCH($A230,'Plant data'!$A:$A,0))</f>
        <v>Hebei</v>
      </c>
      <c r="D230" s="22" t="str">
        <f>INDEX('Plant data'!F:F,MATCH($A230,'Plant data'!$A:$A,0))</f>
        <v>China</v>
      </c>
      <c r="E230" s="15" t="s">
        <v>10430</v>
      </c>
      <c r="F230" s="15" t="s">
        <v>10194</v>
      </c>
      <c r="G230" s="16" t="s">
        <v>446</v>
      </c>
      <c r="H230" s="15" t="s">
        <v>190</v>
      </c>
      <c r="I230" s="15" t="s">
        <v>30</v>
      </c>
      <c r="J230" s="15" t="s">
        <v>30</v>
      </c>
      <c r="K230" s="15" t="s">
        <v>30</v>
      </c>
      <c r="L230" s="15" t="s">
        <v>30</v>
      </c>
      <c r="M230" s="15">
        <v>2021</v>
      </c>
      <c r="N230" s="15" t="s">
        <v>30</v>
      </c>
      <c r="O230" s="15">
        <v>2023</v>
      </c>
      <c r="P230" s="15">
        <v>929</v>
      </c>
      <c r="Q230" s="15">
        <v>75</v>
      </c>
      <c r="R230" s="15" t="s">
        <v>10180</v>
      </c>
      <c r="S230" s="29" t="str">
        <f t="shared" si="3"/>
        <v/>
      </c>
      <c r="T230" s="29"/>
      <c r="U230" s="29"/>
      <c r="V230" s="29"/>
      <c r="W230" s="29"/>
      <c r="X230" s="29"/>
      <c r="Y230" s="29"/>
      <c r="Z230" s="29"/>
      <c r="AA230" s="29"/>
    </row>
    <row r="231" spans="1:27" hidden="1" x14ac:dyDescent="0.35">
      <c r="A231" s="15" t="s">
        <v>444</v>
      </c>
      <c r="B231" s="22" t="str">
        <f>INDEX('Plant data'!D:D,MATCH($A231,'Plant data'!$A:$A,0))</f>
        <v>Tangshan</v>
      </c>
      <c r="C231" s="22" t="str">
        <f>INDEX('Plant data'!E:E,MATCH($A231,'Plant data'!$A:$A,0))</f>
        <v>Hebei</v>
      </c>
      <c r="D231" s="22" t="str">
        <f>INDEX('Plant data'!F:F,MATCH($A231,'Plant data'!$A:$A,0))</f>
        <v>China</v>
      </c>
      <c r="E231" s="15" t="s">
        <v>10431</v>
      </c>
      <c r="F231" s="15" t="s">
        <v>10204</v>
      </c>
      <c r="G231" s="16" t="s">
        <v>446</v>
      </c>
      <c r="H231" s="15" t="s">
        <v>190</v>
      </c>
      <c r="I231" s="15" t="s">
        <v>30</v>
      </c>
      <c r="J231" s="15" t="s">
        <v>30</v>
      </c>
      <c r="K231" s="15" t="s">
        <v>30</v>
      </c>
      <c r="L231" s="15" t="s">
        <v>30</v>
      </c>
      <c r="M231" s="15">
        <v>2018</v>
      </c>
      <c r="N231" s="15" t="s">
        <v>30</v>
      </c>
      <c r="O231" s="15">
        <v>2023</v>
      </c>
      <c r="P231" s="15">
        <v>929</v>
      </c>
      <c r="Q231" s="15">
        <v>75</v>
      </c>
      <c r="R231" s="15" t="s">
        <v>10180</v>
      </c>
      <c r="S231" s="29" t="str">
        <f t="shared" si="3"/>
        <v/>
      </c>
      <c r="T231" s="29"/>
      <c r="U231" s="29"/>
      <c r="V231" s="29"/>
      <c r="W231" s="29"/>
      <c r="X231" s="29"/>
      <c r="Y231" s="29"/>
      <c r="Z231" s="29"/>
      <c r="AA231" s="29"/>
    </row>
    <row r="232" spans="1:27" hidden="1" x14ac:dyDescent="0.35">
      <c r="A232" s="15" t="s">
        <v>444</v>
      </c>
      <c r="B232" s="22" t="str">
        <f>INDEX('Plant data'!D:D,MATCH($A232,'Plant data'!$A:$A,0))</f>
        <v>Tangshan</v>
      </c>
      <c r="C232" s="22" t="str">
        <f>INDEX('Plant data'!E:E,MATCH($A232,'Plant data'!$A:$A,0))</f>
        <v>Hebei</v>
      </c>
      <c r="D232" s="22" t="str">
        <f>INDEX('Plant data'!F:F,MATCH($A232,'Plant data'!$A:$A,0))</f>
        <v>China</v>
      </c>
      <c r="E232" s="15" t="s">
        <v>10432</v>
      </c>
      <c r="F232" s="15" t="s">
        <v>10245</v>
      </c>
      <c r="G232" s="16" t="s">
        <v>446</v>
      </c>
      <c r="H232" s="15" t="s">
        <v>29</v>
      </c>
      <c r="I232" s="15" t="s">
        <v>30</v>
      </c>
      <c r="J232" s="15" t="s">
        <v>30</v>
      </c>
      <c r="K232" s="15" t="s">
        <v>30</v>
      </c>
      <c r="L232" s="15" t="s">
        <v>30</v>
      </c>
      <c r="M232" s="15" t="s">
        <v>30</v>
      </c>
      <c r="N232" s="15" t="s">
        <v>30</v>
      </c>
      <c r="O232" s="15" t="s">
        <v>30</v>
      </c>
      <c r="P232" s="15">
        <v>1857</v>
      </c>
      <c r="Q232" s="15">
        <v>150</v>
      </c>
      <c r="R232" s="15" t="s">
        <v>10180</v>
      </c>
      <c r="S232" s="29" t="str">
        <f t="shared" si="3"/>
        <v/>
      </c>
      <c r="T232" s="29"/>
      <c r="U232" s="29"/>
      <c r="V232" s="29"/>
      <c r="W232" s="29"/>
      <c r="X232" s="29"/>
      <c r="Y232" s="29"/>
      <c r="Z232" s="29"/>
      <c r="AA232" s="29"/>
    </row>
    <row r="233" spans="1:27" hidden="1" x14ac:dyDescent="0.35">
      <c r="A233" s="15" t="s">
        <v>444</v>
      </c>
      <c r="B233" s="22" t="str">
        <f>INDEX('Plant data'!D:D,MATCH($A233,'Plant data'!$A:$A,0))</f>
        <v>Tangshan</v>
      </c>
      <c r="C233" s="22" t="str">
        <f>INDEX('Plant data'!E:E,MATCH($A233,'Plant data'!$A:$A,0))</f>
        <v>Hebei</v>
      </c>
      <c r="D233" s="22" t="str">
        <f>INDEX('Plant data'!F:F,MATCH($A233,'Plant data'!$A:$A,0))</f>
        <v>China</v>
      </c>
      <c r="E233" s="15" t="s">
        <v>10433</v>
      </c>
      <c r="F233" s="15" t="s">
        <v>10247</v>
      </c>
      <c r="G233" s="16" t="s">
        <v>446</v>
      </c>
      <c r="H233" s="15" t="s">
        <v>29</v>
      </c>
      <c r="I233" s="15" t="s">
        <v>30</v>
      </c>
      <c r="J233" s="15" t="s">
        <v>30</v>
      </c>
      <c r="K233" s="15" t="s">
        <v>30</v>
      </c>
      <c r="L233" s="15" t="s">
        <v>30</v>
      </c>
      <c r="M233" s="15" t="s">
        <v>30</v>
      </c>
      <c r="N233" s="15" t="s">
        <v>30</v>
      </c>
      <c r="O233" s="15" t="s">
        <v>30</v>
      </c>
      <c r="P233" s="15">
        <v>1857</v>
      </c>
      <c r="Q233" s="15">
        <v>150</v>
      </c>
      <c r="R233" s="15" t="s">
        <v>10180</v>
      </c>
      <c r="S233" s="29" t="str">
        <f t="shared" si="3"/>
        <v/>
      </c>
      <c r="T233" s="29"/>
      <c r="U233" s="29"/>
      <c r="V233" s="29"/>
      <c r="W233" s="29"/>
      <c r="X233" s="29"/>
      <c r="Y233" s="29"/>
      <c r="Z233" s="29"/>
      <c r="AA233" s="29"/>
    </row>
    <row r="234" spans="1:27" hidden="1" x14ac:dyDescent="0.35">
      <c r="A234" s="15" t="s">
        <v>444</v>
      </c>
      <c r="B234" s="22" t="str">
        <f>INDEX('Plant data'!D:D,MATCH($A234,'Plant data'!$A:$A,0))</f>
        <v>Tangshan</v>
      </c>
      <c r="C234" s="22" t="str">
        <f>INDEX('Plant data'!E:E,MATCH($A234,'Plant data'!$A:$A,0))</f>
        <v>Hebei</v>
      </c>
      <c r="D234" s="22" t="str">
        <f>INDEX('Plant data'!F:F,MATCH($A234,'Plant data'!$A:$A,0))</f>
        <v>China</v>
      </c>
      <c r="E234" s="15" t="s">
        <v>10434</v>
      </c>
      <c r="F234" s="15" t="s">
        <v>10249</v>
      </c>
      <c r="G234" s="16" t="s">
        <v>446</v>
      </c>
      <c r="H234" s="15" t="s">
        <v>29</v>
      </c>
      <c r="I234" s="15" t="s">
        <v>30</v>
      </c>
      <c r="J234" s="15">
        <v>2023</v>
      </c>
      <c r="K234" s="15">
        <v>2023</v>
      </c>
      <c r="L234" s="15">
        <v>2</v>
      </c>
      <c r="M234" s="15" t="s">
        <v>30</v>
      </c>
      <c r="N234" s="15" t="s">
        <v>30</v>
      </c>
      <c r="O234" s="15" t="s">
        <v>30</v>
      </c>
      <c r="P234" s="15">
        <v>1900</v>
      </c>
      <c r="Q234" s="15">
        <v>180</v>
      </c>
      <c r="R234" s="15" t="s">
        <v>10180</v>
      </c>
      <c r="S234" s="29">
        <f t="shared" si="3"/>
        <v>2063</v>
      </c>
      <c r="T234" s="29"/>
      <c r="U234" s="29"/>
      <c r="V234" s="29"/>
      <c r="W234" s="29"/>
      <c r="X234" s="29"/>
      <c r="Y234" s="29"/>
      <c r="Z234" s="29"/>
      <c r="AA234" s="29"/>
    </row>
    <row r="235" spans="1:27" hidden="1" x14ac:dyDescent="0.35">
      <c r="A235" s="15" t="s">
        <v>444</v>
      </c>
      <c r="B235" s="22" t="str">
        <f>INDEX('Plant data'!D:D,MATCH($A235,'Plant data'!$A:$A,0))</f>
        <v>Tangshan</v>
      </c>
      <c r="C235" s="22" t="str">
        <f>INDEX('Plant data'!E:E,MATCH($A235,'Plant data'!$A:$A,0))</f>
        <v>Hebei</v>
      </c>
      <c r="D235" s="22" t="str">
        <f>INDEX('Plant data'!F:F,MATCH($A235,'Plant data'!$A:$A,0))</f>
        <v>China</v>
      </c>
      <c r="E235" s="15" t="s">
        <v>10435</v>
      </c>
      <c r="F235" s="15" t="s">
        <v>10251</v>
      </c>
      <c r="G235" s="16" t="s">
        <v>446</v>
      </c>
      <c r="H235" s="15" t="s">
        <v>224</v>
      </c>
      <c r="I235" s="15">
        <v>2021</v>
      </c>
      <c r="J235" s="15">
        <v>2023</v>
      </c>
      <c r="K235" s="15" t="s">
        <v>30</v>
      </c>
      <c r="L235" s="15" t="s">
        <v>30</v>
      </c>
      <c r="M235" s="15" t="s">
        <v>30</v>
      </c>
      <c r="N235" s="15" t="s">
        <v>30</v>
      </c>
      <c r="O235" s="15" t="s">
        <v>30</v>
      </c>
      <c r="P235" s="15">
        <v>1350</v>
      </c>
      <c r="Q235" s="15">
        <v>120</v>
      </c>
      <c r="R235" s="15" t="s">
        <v>10180</v>
      </c>
      <c r="S235" s="29" t="str">
        <f t="shared" si="3"/>
        <v/>
      </c>
      <c r="T235" s="29"/>
      <c r="U235" s="29"/>
      <c r="V235" s="29"/>
      <c r="W235" s="29"/>
      <c r="X235" s="29"/>
      <c r="Y235" s="29"/>
      <c r="Z235" s="29"/>
      <c r="AA235" s="29"/>
    </row>
    <row r="236" spans="1:27" hidden="1" x14ac:dyDescent="0.35">
      <c r="A236" s="15" t="s">
        <v>455</v>
      </c>
      <c r="B236" s="22" t="str">
        <f>INDEX('Plant data'!D:D,MATCH($A236,'Plant data'!$A:$A,0))</f>
        <v>Tangshan</v>
      </c>
      <c r="C236" s="22" t="str">
        <f>INDEX('Plant data'!E:E,MATCH($A236,'Plant data'!$A:$A,0))</f>
        <v>Hebei</v>
      </c>
      <c r="D236" s="22" t="str">
        <f>INDEX('Plant data'!F:F,MATCH($A236,'Plant data'!$A:$A,0))</f>
        <v>China</v>
      </c>
      <c r="E236" s="15" t="s">
        <v>10436</v>
      </c>
      <c r="F236" s="15" t="s">
        <v>10179</v>
      </c>
      <c r="G236" s="16" t="s">
        <v>458</v>
      </c>
      <c r="H236" s="15" t="s">
        <v>29</v>
      </c>
      <c r="I236" s="15" t="s">
        <v>30</v>
      </c>
      <c r="J236" s="15" t="s">
        <v>30</v>
      </c>
      <c r="K236" s="15" t="s">
        <v>30</v>
      </c>
      <c r="L236" s="15" t="s">
        <v>30</v>
      </c>
      <c r="M236" s="15" t="s">
        <v>30</v>
      </c>
      <c r="N236" s="15" t="s">
        <v>30</v>
      </c>
      <c r="O236" s="15" t="s">
        <v>30</v>
      </c>
      <c r="P236" s="15">
        <v>1644</v>
      </c>
      <c r="Q236" s="15">
        <v>120</v>
      </c>
      <c r="R236" s="15" t="s">
        <v>10180</v>
      </c>
      <c r="S236" s="29" t="str">
        <f t="shared" si="3"/>
        <v/>
      </c>
      <c r="T236" s="29"/>
      <c r="U236" s="29"/>
      <c r="V236" s="29"/>
      <c r="W236" s="29"/>
      <c r="X236" s="29"/>
      <c r="Y236" s="29"/>
      <c r="Z236" s="29"/>
      <c r="AA236" s="29"/>
    </row>
    <row r="237" spans="1:27" hidden="1" x14ac:dyDescent="0.35">
      <c r="A237" s="15" t="s">
        <v>455</v>
      </c>
      <c r="B237" s="22" t="str">
        <f>INDEX('Plant data'!D:D,MATCH($A237,'Plant data'!$A:$A,0))</f>
        <v>Tangshan</v>
      </c>
      <c r="C237" s="22" t="str">
        <f>INDEX('Plant data'!E:E,MATCH($A237,'Plant data'!$A:$A,0))</f>
        <v>Hebei</v>
      </c>
      <c r="D237" s="22" t="str">
        <f>INDEX('Plant data'!F:F,MATCH($A237,'Plant data'!$A:$A,0))</f>
        <v>China</v>
      </c>
      <c r="E237" s="15" t="s">
        <v>10437</v>
      </c>
      <c r="F237" s="15" t="s">
        <v>10182</v>
      </c>
      <c r="G237" s="16" t="s">
        <v>458</v>
      </c>
      <c r="H237" s="15" t="s">
        <v>29</v>
      </c>
      <c r="I237" s="15" t="s">
        <v>30</v>
      </c>
      <c r="J237" s="15" t="s">
        <v>30</v>
      </c>
      <c r="K237" s="15" t="s">
        <v>30</v>
      </c>
      <c r="L237" s="15" t="s">
        <v>30</v>
      </c>
      <c r="M237" s="15" t="s">
        <v>30</v>
      </c>
      <c r="N237" s="15" t="s">
        <v>30</v>
      </c>
      <c r="O237" s="15" t="s">
        <v>30</v>
      </c>
      <c r="P237" s="15">
        <v>1644</v>
      </c>
      <c r="Q237" s="15">
        <v>120</v>
      </c>
      <c r="R237" s="15" t="s">
        <v>10180</v>
      </c>
      <c r="S237" s="29" t="str">
        <f t="shared" si="3"/>
        <v/>
      </c>
      <c r="T237" s="29"/>
      <c r="U237" s="29"/>
      <c r="V237" s="29"/>
      <c r="W237" s="29"/>
      <c r="X237" s="29"/>
      <c r="Y237" s="29"/>
      <c r="Z237" s="29"/>
      <c r="AA237" s="29"/>
    </row>
    <row r="238" spans="1:27" hidden="1" x14ac:dyDescent="0.35">
      <c r="A238" s="15" t="s">
        <v>455</v>
      </c>
      <c r="B238" s="22" t="str">
        <f>INDEX('Plant data'!D:D,MATCH($A238,'Plant data'!$A:$A,0))</f>
        <v>Tangshan</v>
      </c>
      <c r="C238" s="22" t="str">
        <f>INDEX('Plant data'!E:E,MATCH($A238,'Plant data'!$A:$A,0))</f>
        <v>Hebei</v>
      </c>
      <c r="D238" s="22" t="str">
        <f>INDEX('Plant data'!F:F,MATCH($A238,'Plant data'!$A:$A,0))</f>
        <v>China</v>
      </c>
      <c r="E238" s="15" t="s">
        <v>10438</v>
      </c>
      <c r="F238" s="15" t="s">
        <v>10184</v>
      </c>
      <c r="G238" s="16" t="s">
        <v>458</v>
      </c>
      <c r="H238" s="15" t="s">
        <v>29</v>
      </c>
      <c r="I238" s="15" t="s">
        <v>30</v>
      </c>
      <c r="J238" s="15" t="s">
        <v>30</v>
      </c>
      <c r="K238" s="15" t="s">
        <v>30</v>
      </c>
      <c r="L238" s="15" t="s">
        <v>30</v>
      </c>
      <c r="M238" s="15" t="s">
        <v>30</v>
      </c>
      <c r="N238" s="15" t="s">
        <v>30</v>
      </c>
      <c r="O238" s="15" t="s">
        <v>30</v>
      </c>
      <c r="P238" s="15">
        <v>1644</v>
      </c>
      <c r="Q238" s="15">
        <v>120</v>
      </c>
      <c r="R238" s="15" t="s">
        <v>10180</v>
      </c>
      <c r="S238" s="29" t="str">
        <f t="shared" si="3"/>
        <v/>
      </c>
      <c r="T238" s="29"/>
      <c r="U238" s="29"/>
      <c r="V238" s="29"/>
      <c r="W238" s="29"/>
      <c r="X238" s="29"/>
      <c r="Y238" s="29"/>
      <c r="Z238" s="29"/>
      <c r="AA238" s="29"/>
    </row>
    <row r="239" spans="1:27" hidden="1" x14ac:dyDescent="0.35">
      <c r="A239" s="15" t="s">
        <v>455</v>
      </c>
      <c r="B239" s="22" t="str">
        <f>INDEX('Plant data'!D:D,MATCH($A239,'Plant data'!$A:$A,0))</f>
        <v>Tangshan</v>
      </c>
      <c r="C239" s="22" t="str">
        <f>INDEX('Plant data'!E:E,MATCH($A239,'Plant data'!$A:$A,0))</f>
        <v>Hebei</v>
      </c>
      <c r="D239" s="22" t="str">
        <f>INDEX('Plant data'!F:F,MATCH($A239,'Plant data'!$A:$A,0))</f>
        <v>China</v>
      </c>
      <c r="E239" s="15" t="s">
        <v>10439</v>
      </c>
      <c r="F239" s="15" t="s">
        <v>10245</v>
      </c>
      <c r="G239" s="16" t="s">
        <v>458</v>
      </c>
      <c r="H239" s="15" t="s">
        <v>29</v>
      </c>
      <c r="I239" s="15" t="s">
        <v>30</v>
      </c>
      <c r="J239" s="15" t="s">
        <v>30</v>
      </c>
      <c r="K239" s="15" t="s">
        <v>30</v>
      </c>
      <c r="L239" s="15" t="s">
        <v>30</v>
      </c>
      <c r="M239" s="15" t="s">
        <v>30</v>
      </c>
      <c r="N239" s="15" t="s">
        <v>30</v>
      </c>
      <c r="O239" s="15" t="s">
        <v>30</v>
      </c>
      <c r="P239" s="15">
        <v>1644</v>
      </c>
      <c r="Q239" s="15">
        <v>120</v>
      </c>
      <c r="R239" s="15" t="s">
        <v>10180</v>
      </c>
      <c r="S239" s="29" t="str">
        <f t="shared" si="3"/>
        <v/>
      </c>
      <c r="T239" s="29"/>
      <c r="U239" s="29"/>
      <c r="V239" s="29"/>
      <c r="W239" s="29"/>
      <c r="X239" s="29"/>
      <c r="Y239" s="29"/>
      <c r="Z239" s="29"/>
      <c r="AA239" s="29"/>
    </row>
    <row r="240" spans="1:27" hidden="1" x14ac:dyDescent="0.35">
      <c r="A240" s="15" t="s">
        <v>455</v>
      </c>
      <c r="B240" s="22" t="str">
        <f>INDEX('Plant data'!D:D,MATCH($A240,'Plant data'!$A:$A,0))</f>
        <v>Tangshan</v>
      </c>
      <c r="C240" s="22" t="str">
        <f>INDEX('Plant data'!E:E,MATCH($A240,'Plant data'!$A:$A,0))</f>
        <v>Hebei</v>
      </c>
      <c r="D240" s="22" t="str">
        <f>INDEX('Plant data'!F:F,MATCH($A240,'Plant data'!$A:$A,0))</f>
        <v>China</v>
      </c>
      <c r="E240" s="15" t="s">
        <v>10440</v>
      </c>
      <c r="F240" s="15" t="s">
        <v>10247</v>
      </c>
      <c r="G240" s="16" t="s">
        <v>458</v>
      </c>
      <c r="H240" s="15" t="s">
        <v>29</v>
      </c>
      <c r="I240" s="15" t="s">
        <v>30</v>
      </c>
      <c r="J240" s="15" t="s">
        <v>30</v>
      </c>
      <c r="K240" s="15" t="s">
        <v>30</v>
      </c>
      <c r="L240" s="15" t="s">
        <v>30</v>
      </c>
      <c r="M240" s="15" t="s">
        <v>30</v>
      </c>
      <c r="N240" s="15" t="s">
        <v>30</v>
      </c>
      <c r="O240" s="15" t="s">
        <v>30</v>
      </c>
      <c r="P240" s="15">
        <v>1644</v>
      </c>
      <c r="Q240" s="15">
        <v>120</v>
      </c>
      <c r="R240" s="15" t="s">
        <v>10180</v>
      </c>
      <c r="S240" s="29" t="str">
        <f t="shared" si="3"/>
        <v/>
      </c>
      <c r="T240" s="29"/>
      <c r="U240" s="29"/>
      <c r="V240" s="29"/>
      <c r="W240" s="29"/>
      <c r="X240" s="29"/>
      <c r="Y240" s="29"/>
      <c r="Z240" s="29"/>
      <c r="AA240" s="29"/>
    </row>
    <row r="241" spans="1:27" hidden="1" x14ac:dyDescent="0.35">
      <c r="A241" s="15" t="s">
        <v>455</v>
      </c>
      <c r="B241" s="22" t="str">
        <f>INDEX('Plant data'!D:D,MATCH($A241,'Plant data'!$A:$A,0))</f>
        <v>Tangshan</v>
      </c>
      <c r="C241" s="22" t="str">
        <f>INDEX('Plant data'!E:E,MATCH($A241,'Plant data'!$A:$A,0))</f>
        <v>Hebei</v>
      </c>
      <c r="D241" s="22" t="str">
        <f>INDEX('Plant data'!F:F,MATCH($A241,'Plant data'!$A:$A,0))</f>
        <v>China</v>
      </c>
      <c r="E241" s="15" t="s">
        <v>10441</v>
      </c>
      <c r="F241" s="15" t="s">
        <v>10249</v>
      </c>
      <c r="G241" s="16" t="s">
        <v>458</v>
      </c>
      <c r="H241" s="15" t="s">
        <v>29</v>
      </c>
      <c r="I241" s="15" t="s">
        <v>30</v>
      </c>
      <c r="J241" s="15" t="s">
        <v>30</v>
      </c>
      <c r="K241" s="15" t="s">
        <v>30</v>
      </c>
      <c r="L241" s="15" t="s">
        <v>30</v>
      </c>
      <c r="M241" s="15" t="s">
        <v>30</v>
      </c>
      <c r="N241" s="15" t="s">
        <v>30</v>
      </c>
      <c r="O241" s="15" t="s">
        <v>30</v>
      </c>
      <c r="P241" s="15">
        <v>1781</v>
      </c>
      <c r="Q241" s="15">
        <v>130</v>
      </c>
      <c r="R241" s="15" t="s">
        <v>10180</v>
      </c>
      <c r="S241" s="29" t="str">
        <f t="shared" si="3"/>
        <v/>
      </c>
      <c r="T241" s="29"/>
      <c r="U241" s="29"/>
      <c r="V241" s="29"/>
      <c r="W241" s="29"/>
      <c r="X241" s="29"/>
      <c r="Y241" s="29"/>
      <c r="Z241" s="29"/>
      <c r="AA241" s="29"/>
    </row>
    <row r="242" spans="1:27" hidden="1" x14ac:dyDescent="0.35">
      <c r="A242" s="15" t="s">
        <v>464</v>
      </c>
      <c r="B242" s="22" t="str">
        <f>INDEX('Plant data'!D:D,MATCH($A242,'Plant data'!$A:$A,0))</f>
        <v>Shijiazhuang</v>
      </c>
      <c r="C242" s="22" t="str">
        <f>INDEX('Plant data'!E:E,MATCH($A242,'Plant data'!$A:$A,0))</f>
        <v>Hebei</v>
      </c>
      <c r="D242" s="22" t="str">
        <f>INDEX('Plant data'!F:F,MATCH($A242,'Plant data'!$A:$A,0))</f>
        <v>China</v>
      </c>
      <c r="E242" s="15" t="s">
        <v>10442</v>
      </c>
      <c r="F242" s="15" t="s">
        <v>10179</v>
      </c>
      <c r="G242" s="16" t="s">
        <v>466</v>
      </c>
      <c r="H242" s="15" t="s">
        <v>190</v>
      </c>
      <c r="I242" s="15" t="s">
        <v>30</v>
      </c>
      <c r="J242" s="15" t="s">
        <v>30</v>
      </c>
      <c r="K242" s="15" t="s">
        <v>30</v>
      </c>
      <c r="L242" s="15" t="s">
        <v>30</v>
      </c>
      <c r="M242" s="15">
        <v>2018</v>
      </c>
      <c r="N242" s="15" t="s">
        <v>30</v>
      </c>
      <c r="O242" s="15">
        <v>2022</v>
      </c>
      <c r="P242" s="15">
        <v>1000</v>
      </c>
      <c r="Q242" s="15">
        <v>80</v>
      </c>
      <c r="R242" s="15" t="s">
        <v>10180</v>
      </c>
      <c r="S242" s="29" t="str">
        <f t="shared" si="3"/>
        <v/>
      </c>
      <c r="T242" s="29"/>
      <c r="U242" s="29"/>
      <c r="V242" s="29"/>
      <c r="W242" s="29"/>
      <c r="X242" s="29"/>
      <c r="Y242" s="29"/>
      <c r="Z242" s="29"/>
      <c r="AA242" s="29"/>
    </row>
    <row r="243" spans="1:27" hidden="1" x14ac:dyDescent="0.35">
      <c r="A243" s="15" t="s">
        <v>464</v>
      </c>
      <c r="B243" s="22" t="str">
        <f>INDEX('Plant data'!D:D,MATCH($A243,'Plant data'!$A:$A,0))</f>
        <v>Shijiazhuang</v>
      </c>
      <c r="C243" s="22" t="str">
        <f>INDEX('Plant data'!E:E,MATCH($A243,'Plant data'!$A:$A,0))</f>
        <v>Hebei</v>
      </c>
      <c r="D243" s="22" t="str">
        <f>INDEX('Plant data'!F:F,MATCH($A243,'Plant data'!$A:$A,0))</f>
        <v>China</v>
      </c>
      <c r="E243" s="15" t="s">
        <v>10443</v>
      </c>
      <c r="F243" s="15" t="s">
        <v>10237</v>
      </c>
      <c r="G243" s="16" t="s">
        <v>466</v>
      </c>
      <c r="H243" s="15" t="s">
        <v>29</v>
      </c>
      <c r="I243" s="15">
        <v>2018</v>
      </c>
      <c r="J243" s="15" t="s">
        <v>30</v>
      </c>
      <c r="K243" s="15">
        <v>2022</v>
      </c>
      <c r="L243" s="15">
        <v>3</v>
      </c>
      <c r="M243" s="15" t="s">
        <v>30</v>
      </c>
      <c r="N243" s="15" t="s">
        <v>30</v>
      </c>
      <c r="O243" s="15" t="s">
        <v>30</v>
      </c>
      <c r="P243" s="15">
        <v>1600</v>
      </c>
      <c r="Q243" s="15">
        <v>150</v>
      </c>
      <c r="R243" s="15" t="s">
        <v>10180</v>
      </c>
      <c r="S243" s="29">
        <f t="shared" si="3"/>
        <v>2062</v>
      </c>
      <c r="T243" s="29"/>
      <c r="U243" s="29"/>
      <c r="V243" s="29"/>
      <c r="W243" s="29"/>
      <c r="X243" s="29"/>
      <c r="Y243" s="29"/>
      <c r="Z243" s="29"/>
      <c r="AA243" s="29"/>
    </row>
    <row r="244" spans="1:27" hidden="1" x14ac:dyDescent="0.35">
      <c r="A244" s="15" t="s">
        <v>464</v>
      </c>
      <c r="B244" s="22" t="str">
        <f>INDEX('Plant data'!D:D,MATCH($A244,'Plant data'!$A:$A,0))</f>
        <v>Shijiazhuang</v>
      </c>
      <c r="C244" s="22" t="str">
        <f>INDEX('Plant data'!E:E,MATCH($A244,'Plant data'!$A:$A,0))</f>
        <v>Hebei</v>
      </c>
      <c r="D244" s="22" t="str">
        <f>INDEX('Plant data'!F:F,MATCH($A244,'Plant data'!$A:$A,0))</f>
        <v>China</v>
      </c>
      <c r="E244" s="15" t="s">
        <v>10444</v>
      </c>
      <c r="F244" s="15" t="s">
        <v>10182</v>
      </c>
      <c r="G244" s="16" t="s">
        <v>466</v>
      </c>
      <c r="H244" s="15" t="s">
        <v>190</v>
      </c>
      <c r="I244" s="15" t="s">
        <v>30</v>
      </c>
      <c r="J244" s="15" t="s">
        <v>30</v>
      </c>
      <c r="K244" s="15" t="s">
        <v>30</v>
      </c>
      <c r="L244" s="15" t="s">
        <v>30</v>
      </c>
      <c r="M244" s="15">
        <v>2018</v>
      </c>
      <c r="N244" s="15" t="s">
        <v>30</v>
      </c>
      <c r="O244" s="15">
        <v>2022</v>
      </c>
      <c r="P244" s="15">
        <v>1000</v>
      </c>
      <c r="Q244" s="15">
        <v>80</v>
      </c>
      <c r="R244" s="15" t="s">
        <v>10180</v>
      </c>
      <c r="S244" s="29" t="str">
        <f t="shared" si="3"/>
        <v/>
      </c>
      <c r="T244" s="29"/>
      <c r="U244" s="29"/>
      <c r="V244" s="29"/>
      <c r="W244" s="29"/>
      <c r="X244" s="29"/>
      <c r="Y244" s="29"/>
      <c r="Z244" s="29"/>
      <c r="AA244" s="29"/>
    </row>
    <row r="245" spans="1:27" hidden="1" x14ac:dyDescent="0.35">
      <c r="A245" s="15" t="s">
        <v>464</v>
      </c>
      <c r="B245" s="22" t="str">
        <f>INDEX('Plant data'!D:D,MATCH($A245,'Plant data'!$A:$A,0))</f>
        <v>Shijiazhuang</v>
      </c>
      <c r="C245" s="22" t="str">
        <f>INDEX('Plant data'!E:E,MATCH($A245,'Plant data'!$A:$A,0))</f>
        <v>Hebei</v>
      </c>
      <c r="D245" s="22" t="str">
        <f>INDEX('Plant data'!F:F,MATCH($A245,'Plant data'!$A:$A,0))</f>
        <v>China</v>
      </c>
      <c r="E245" s="15" t="s">
        <v>10445</v>
      </c>
      <c r="F245" s="15" t="s">
        <v>10184</v>
      </c>
      <c r="G245" s="16" t="s">
        <v>466</v>
      </c>
      <c r="H245" s="15" t="s">
        <v>190</v>
      </c>
      <c r="I245" s="15" t="s">
        <v>30</v>
      </c>
      <c r="J245" s="15" t="s">
        <v>30</v>
      </c>
      <c r="K245" s="15" t="s">
        <v>30</v>
      </c>
      <c r="L245" s="15" t="s">
        <v>30</v>
      </c>
      <c r="M245" s="15" t="s">
        <v>30</v>
      </c>
      <c r="N245" s="15" t="s">
        <v>30</v>
      </c>
      <c r="O245" s="15">
        <v>2022</v>
      </c>
      <c r="P245" s="15">
        <v>1000</v>
      </c>
      <c r="Q245" s="15">
        <v>50</v>
      </c>
      <c r="R245" s="15" t="s">
        <v>10180</v>
      </c>
      <c r="S245" s="29" t="str">
        <f t="shared" si="3"/>
        <v/>
      </c>
      <c r="T245" s="29"/>
      <c r="U245" s="29"/>
      <c r="V245" s="29"/>
      <c r="W245" s="29"/>
      <c r="X245" s="29"/>
      <c r="Y245" s="29"/>
      <c r="Z245" s="29"/>
      <c r="AA245" s="29"/>
    </row>
    <row r="246" spans="1:27" hidden="1" x14ac:dyDescent="0.35">
      <c r="A246" s="15" t="s">
        <v>464</v>
      </c>
      <c r="B246" s="22" t="str">
        <f>INDEX('Plant data'!D:D,MATCH($A246,'Plant data'!$A:$A,0))</f>
        <v>Shijiazhuang</v>
      </c>
      <c r="C246" s="22" t="str">
        <f>INDEX('Plant data'!E:E,MATCH($A246,'Plant data'!$A:$A,0))</f>
        <v>Hebei</v>
      </c>
      <c r="D246" s="22" t="str">
        <f>INDEX('Plant data'!F:F,MATCH($A246,'Plant data'!$A:$A,0))</f>
        <v>China</v>
      </c>
      <c r="E246" s="15" t="s">
        <v>10446</v>
      </c>
      <c r="F246" s="15" t="s">
        <v>10245</v>
      </c>
      <c r="G246" s="16" t="s">
        <v>466</v>
      </c>
      <c r="H246" s="15" t="s">
        <v>190</v>
      </c>
      <c r="I246" s="15" t="s">
        <v>30</v>
      </c>
      <c r="J246" s="15" t="s">
        <v>30</v>
      </c>
      <c r="K246" s="15" t="s">
        <v>30</v>
      </c>
      <c r="L246" s="15" t="s">
        <v>30</v>
      </c>
      <c r="M246" s="15" t="s">
        <v>30</v>
      </c>
      <c r="N246" s="15" t="s">
        <v>30</v>
      </c>
      <c r="O246" s="15">
        <v>2022</v>
      </c>
      <c r="P246" s="15">
        <v>1000</v>
      </c>
      <c r="Q246" s="15">
        <v>50</v>
      </c>
      <c r="R246" s="15" t="s">
        <v>10180</v>
      </c>
      <c r="S246" s="29" t="str">
        <f t="shared" si="3"/>
        <v/>
      </c>
      <c r="T246" s="29"/>
      <c r="U246" s="29"/>
      <c r="V246" s="29"/>
      <c r="W246" s="29"/>
      <c r="X246" s="29"/>
      <c r="Y246" s="29"/>
      <c r="Z246" s="29"/>
      <c r="AA246" s="29"/>
    </row>
    <row r="247" spans="1:27" hidden="1" x14ac:dyDescent="0.35">
      <c r="A247" s="15" t="s">
        <v>464</v>
      </c>
      <c r="B247" s="22" t="str">
        <f>INDEX('Plant data'!D:D,MATCH($A247,'Plant data'!$A:$A,0))</f>
        <v>Shijiazhuang</v>
      </c>
      <c r="C247" s="22" t="str">
        <f>INDEX('Plant data'!E:E,MATCH($A247,'Plant data'!$A:$A,0))</f>
        <v>Hebei</v>
      </c>
      <c r="D247" s="22" t="str">
        <f>INDEX('Plant data'!F:F,MATCH($A247,'Plant data'!$A:$A,0))</f>
        <v>China</v>
      </c>
      <c r="E247" s="15" t="s">
        <v>10447</v>
      </c>
      <c r="F247" s="15" t="s">
        <v>10247</v>
      </c>
      <c r="G247" s="16" t="s">
        <v>466</v>
      </c>
      <c r="H247" s="15" t="s">
        <v>190</v>
      </c>
      <c r="I247" s="15" t="s">
        <v>30</v>
      </c>
      <c r="J247" s="15" t="s">
        <v>30</v>
      </c>
      <c r="K247" s="15" t="s">
        <v>30</v>
      </c>
      <c r="L247" s="15" t="s">
        <v>30</v>
      </c>
      <c r="M247" s="15" t="s">
        <v>30</v>
      </c>
      <c r="N247" s="15" t="s">
        <v>30</v>
      </c>
      <c r="O247" s="15">
        <v>2022</v>
      </c>
      <c r="P247" s="15">
        <v>1000</v>
      </c>
      <c r="Q247" s="15">
        <v>50</v>
      </c>
      <c r="R247" s="15" t="s">
        <v>10180</v>
      </c>
      <c r="S247" s="29" t="str">
        <f t="shared" si="3"/>
        <v/>
      </c>
      <c r="T247" s="29"/>
      <c r="U247" s="29"/>
      <c r="V247" s="29"/>
      <c r="W247" s="29"/>
      <c r="X247" s="29"/>
      <c r="Y247" s="29"/>
      <c r="Z247" s="29"/>
      <c r="AA247" s="29"/>
    </row>
    <row r="248" spans="1:27" hidden="1" x14ac:dyDescent="0.35">
      <c r="A248" s="15" t="s">
        <v>464</v>
      </c>
      <c r="B248" s="22" t="str">
        <f>INDEX('Plant data'!D:D,MATCH($A248,'Plant data'!$A:$A,0))</f>
        <v>Shijiazhuang</v>
      </c>
      <c r="C248" s="22" t="str">
        <f>INDEX('Plant data'!E:E,MATCH($A248,'Plant data'!$A:$A,0))</f>
        <v>Hebei</v>
      </c>
      <c r="D248" s="22" t="str">
        <f>INDEX('Plant data'!F:F,MATCH($A248,'Plant data'!$A:$A,0))</f>
        <v>China</v>
      </c>
      <c r="E248" s="15" t="s">
        <v>10448</v>
      </c>
      <c r="F248" s="15" t="s">
        <v>10249</v>
      </c>
      <c r="G248" s="16" t="s">
        <v>466</v>
      </c>
      <c r="H248" s="15" t="s">
        <v>190</v>
      </c>
      <c r="I248" s="15" t="s">
        <v>30</v>
      </c>
      <c r="J248" s="15" t="s">
        <v>30</v>
      </c>
      <c r="K248" s="15" t="s">
        <v>30</v>
      </c>
      <c r="L248" s="15" t="s">
        <v>30</v>
      </c>
      <c r="M248" s="15" t="s">
        <v>30</v>
      </c>
      <c r="N248" s="15" t="s">
        <v>30</v>
      </c>
      <c r="O248" s="15">
        <v>2022</v>
      </c>
      <c r="P248" s="15">
        <v>1000</v>
      </c>
      <c r="Q248" s="15">
        <v>50</v>
      </c>
      <c r="R248" s="15" t="s">
        <v>10180</v>
      </c>
      <c r="S248" s="29" t="str">
        <f t="shared" si="3"/>
        <v/>
      </c>
      <c r="T248" s="29"/>
      <c r="U248" s="29"/>
      <c r="V248" s="29"/>
      <c r="W248" s="29"/>
      <c r="X248" s="29"/>
      <c r="Y248" s="29"/>
      <c r="Z248" s="29"/>
      <c r="AA248" s="29"/>
    </row>
    <row r="249" spans="1:27" hidden="1" x14ac:dyDescent="0.35">
      <c r="A249" s="15" t="s">
        <v>464</v>
      </c>
      <c r="B249" s="22" t="str">
        <f>INDEX('Plant data'!D:D,MATCH($A249,'Plant data'!$A:$A,0))</f>
        <v>Shijiazhuang</v>
      </c>
      <c r="C249" s="22" t="str">
        <f>INDEX('Plant data'!E:E,MATCH($A249,'Plant data'!$A:$A,0))</f>
        <v>Hebei</v>
      </c>
      <c r="D249" s="22" t="str">
        <f>INDEX('Plant data'!F:F,MATCH($A249,'Plant data'!$A:$A,0))</f>
        <v>China</v>
      </c>
      <c r="E249" s="15" t="s">
        <v>10449</v>
      </c>
      <c r="F249" s="15" t="s">
        <v>10251</v>
      </c>
      <c r="G249" s="16" t="s">
        <v>466</v>
      </c>
      <c r="H249" s="15" t="s">
        <v>29</v>
      </c>
      <c r="I249" s="15" t="s">
        <v>30</v>
      </c>
      <c r="J249" s="15" t="s">
        <v>30</v>
      </c>
      <c r="K249" s="15" t="s">
        <v>30</v>
      </c>
      <c r="L249" s="15" t="s">
        <v>30</v>
      </c>
      <c r="M249" s="15" t="s">
        <v>30</v>
      </c>
      <c r="N249" s="15" t="s">
        <v>30</v>
      </c>
      <c r="O249" s="15" t="s">
        <v>30</v>
      </c>
      <c r="P249" s="15">
        <v>1600</v>
      </c>
      <c r="Q249" s="15">
        <v>150</v>
      </c>
      <c r="R249" s="15" t="s">
        <v>10180</v>
      </c>
      <c r="S249" s="29" t="str">
        <f t="shared" si="3"/>
        <v/>
      </c>
      <c r="T249" s="29"/>
      <c r="U249" s="29"/>
      <c r="V249" s="29"/>
      <c r="W249" s="29"/>
      <c r="X249" s="29"/>
      <c r="Y249" s="29"/>
      <c r="Z249" s="29"/>
      <c r="AA249" s="29"/>
    </row>
    <row r="250" spans="1:27" hidden="1" x14ac:dyDescent="0.35">
      <c r="A250" s="15" t="s">
        <v>464</v>
      </c>
      <c r="B250" s="22" t="str">
        <f>INDEX('Plant data'!D:D,MATCH($A250,'Plant data'!$A:$A,0))</f>
        <v>Shijiazhuang</v>
      </c>
      <c r="C250" s="22" t="str">
        <f>INDEX('Plant data'!E:E,MATCH($A250,'Plant data'!$A:$A,0))</f>
        <v>Hebei</v>
      </c>
      <c r="D250" s="22" t="str">
        <f>INDEX('Plant data'!F:F,MATCH($A250,'Plant data'!$A:$A,0))</f>
        <v>China</v>
      </c>
      <c r="E250" s="15" t="s">
        <v>10450</v>
      </c>
      <c r="F250" s="15" t="s">
        <v>10253</v>
      </c>
      <c r="G250" s="16" t="s">
        <v>466</v>
      </c>
      <c r="H250" s="15" t="s">
        <v>29</v>
      </c>
      <c r="I250" s="15" t="s">
        <v>30</v>
      </c>
      <c r="J250" s="15" t="s">
        <v>30</v>
      </c>
      <c r="K250" s="15" t="s">
        <v>30</v>
      </c>
      <c r="L250" s="15" t="s">
        <v>30</v>
      </c>
      <c r="M250" s="15" t="s">
        <v>30</v>
      </c>
      <c r="N250" s="15" t="s">
        <v>30</v>
      </c>
      <c r="O250" s="15" t="s">
        <v>30</v>
      </c>
      <c r="P250" s="15">
        <v>1600</v>
      </c>
      <c r="Q250" s="15">
        <v>150</v>
      </c>
      <c r="R250" s="15" t="s">
        <v>10180</v>
      </c>
      <c r="S250" s="29" t="str">
        <f t="shared" si="3"/>
        <v/>
      </c>
      <c r="T250" s="29"/>
      <c r="U250" s="29"/>
      <c r="V250" s="29"/>
      <c r="W250" s="29"/>
      <c r="X250" s="29"/>
      <c r="Y250" s="29"/>
      <c r="Z250" s="29"/>
      <c r="AA250" s="29"/>
    </row>
    <row r="251" spans="1:27" hidden="1" x14ac:dyDescent="0.35">
      <c r="A251" s="15" t="s">
        <v>464</v>
      </c>
      <c r="B251" s="22" t="str">
        <f>INDEX('Plant data'!D:D,MATCH($A251,'Plant data'!$A:$A,0))</f>
        <v>Shijiazhuang</v>
      </c>
      <c r="C251" s="22" t="str">
        <f>INDEX('Plant data'!E:E,MATCH($A251,'Plant data'!$A:$A,0))</f>
        <v>Hebei</v>
      </c>
      <c r="D251" s="22" t="str">
        <f>INDEX('Plant data'!F:F,MATCH($A251,'Plant data'!$A:$A,0))</f>
        <v>China</v>
      </c>
      <c r="E251" s="15" t="s">
        <v>10451</v>
      </c>
      <c r="F251" s="15" t="s">
        <v>10255</v>
      </c>
      <c r="G251" s="16" t="s">
        <v>466</v>
      </c>
      <c r="H251" s="15" t="s">
        <v>29</v>
      </c>
      <c r="I251" s="15" t="s">
        <v>30</v>
      </c>
      <c r="J251" s="15" t="s">
        <v>30</v>
      </c>
      <c r="K251" s="15" t="s">
        <v>30</v>
      </c>
      <c r="L251" s="15" t="s">
        <v>30</v>
      </c>
      <c r="M251" s="15" t="s">
        <v>30</v>
      </c>
      <c r="N251" s="15" t="s">
        <v>30</v>
      </c>
      <c r="O251" s="15" t="s">
        <v>30</v>
      </c>
      <c r="P251" s="15">
        <v>1600</v>
      </c>
      <c r="Q251" s="15">
        <v>150</v>
      </c>
      <c r="R251" s="15" t="s">
        <v>10180</v>
      </c>
      <c r="S251" s="29" t="str">
        <f t="shared" si="3"/>
        <v/>
      </c>
      <c r="T251" s="29"/>
      <c r="U251" s="29"/>
      <c r="V251" s="29"/>
      <c r="W251" s="29"/>
      <c r="X251" s="29"/>
      <c r="Y251" s="29"/>
      <c r="Z251" s="29"/>
      <c r="AA251" s="29"/>
    </row>
    <row r="252" spans="1:27" hidden="1" x14ac:dyDescent="0.35">
      <c r="A252" s="15" t="s">
        <v>481</v>
      </c>
      <c r="B252" s="22" t="str">
        <f>INDEX('Plant data'!D:D,MATCH($A252,'Plant data'!$A:$A,0))</f>
        <v>Xingtai</v>
      </c>
      <c r="C252" s="22" t="str">
        <f>INDEX('Plant data'!E:E,MATCH($A252,'Plant data'!$A:$A,0))</f>
        <v>Hebei</v>
      </c>
      <c r="D252" s="22" t="str">
        <f>INDEX('Plant data'!F:F,MATCH($A252,'Plant data'!$A:$A,0))</f>
        <v>China</v>
      </c>
      <c r="E252" s="15" t="s">
        <v>10452</v>
      </c>
      <c r="F252" s="15" t="s">
        <v>10179</v>
      </c>
      <c r="G252" s="16" t="s">
        <v>483</v>
      </c>
      <c r="H252" s="15" t="s">
        <v>29</v>
      </c>
      <c r="I252" s="15" t="s">
        <v>30</v>
      </c>
      <c r="J252" s="15" t="s">
        <v>30</v>
      </c>
      <c r="K252" s="15" t="s">
        <v>30</v>
      </c>
      <c r="L252" s="15" t="s">
        <v>30</v>
      </c>
      <c r="M252" s="15" t="s">
        <v>30</v>
      </c>
      <c r="N252" s="15" t="s">
        <v>30</v>
      </c>
      <c r="O252" s="15" t="s">
        <v>30</v>
      </c>
      <c r="P252" s="15">
        <v>1500</v>
      </c>
      <c r="Q252" s="15">
        <v>120</v>
      </c>
      <c r="R252" s="15" t="s">
        <v>10180</v>
      </c>
      <c r="S252" s="29" t="str">
        <f t="shared" si="3"/>
        <v/>
      </c>
      <c r="T252" s="29"/>
      <c r="U252" s="29"/>
      <c r="V252" s="29"/>
      <c r="W252" s="29"/>
      <c r="X252" s="29"/>
      <c r="Y252" s="29"/>
      <c r="Z252" s="29"/>
      <c r="AA252" s="29"/>
    </row>
    <row r="253" spans="1:27" hidden="1" x14ac:dyDescent="0.35">
      <c r="A253" s="15" t="s">
        <v>481</v>
      </c>
      <c r="B253" s="22" t="str">
        <f>INDEX('Plant data'!D:D,MATCH($A253,'Plant data'!$A:$A,0))</f>
        <v>Xingtai</v>
      </c>
      <c r="C253" s="22" t="str">
        <f>INDEX('Plant data'!E:E,MATCH($A253,'Plant data'!$A:$A,0))</f>
        <v>Hebei</v>
      </c>
      <c r="D253" s="22" t="str">
        <f>INDEX('Plant data'!F:F,MATCH($A253,'Plant data'!$A:$A,0))</f>
        <v>China</v>
      </c>
      <c r="E253" s="15" t="s">
        <v>10453</v>
      </c>
      <c r="F253" s="15" t="s">
        <v>10182</v>
      </c>
      <c r="G253" s="16" t="s">
        <v>483</v>
      </c>
      <c r="H253" s="15" t="s">
        <v>29</v>
      </c>
      <c r="I253" s="15" t="s">
        <v>30</v>
      </c>
      <c r="J253" s="15" t="s">
        <v>30</v>
      </c>
      <c r="K253" s="15" t="s">
        <v>30</v>
      </c>
      <c r="L253" s="15" t="s">
        <v>30</v>
      </c>
      <c r="M253" s="15" t="s">
        <v>30</v>
      </c>
      <c r="N253" s="15" t="s">
        <v>30</v>
      </c>
      <c r="O253" s="15" t="s">
        <v>30</v>
      </c>
      <c r="P253" s="15">
        <v>1500</v>
      </c>
      <c r="Q253" s="15">
        <v>120</v>
      </c>
      <c r="R253" s="15" t="s">
        <v>10180</v>
      </c>
      <c r="S253" s="29" t="str">
        <f t="shared" si="3"/>
        <v/>
      </c>
      <c r="T253" s="29"/>
      <c r="U253" s="29"/>
      <c r="V253" s="29"/>
      <c r="W253" s="29"/>
      <c r="X253" s="29"/>
      <c r="Y253" s="29"/>
      <c r="Z253" s="29"/>
      <c r="AA253" s="29"/>
    </row>
    <row r="254" spans="1:27" hidden="1" x14ac:dyDescent="0.35">
      <c r="A254" s="15" t="s">
        <v>486</v>
      </c>
      <c r="B254" s="22" t="str">
        <f>INDEX('Plant data'!D:D,MATCH($A254,'Plant data'!$A:$A,0))</f>
        <v>Tangshan</v>
      </c>
      <c r="C254" s="22" t="str">
        <f>INDEX('Plant data'!E:E,MATCH($A254,'Plant data'!$A:$A,0))</f>
        <v>Hebei</v>
      </c>
      <c r="D254" s="22" t="str">
        <f>INDEX('Plant data'!F:F,MATCH($A254,'Plant data'!$A:$A,0))</f>
        <v>China</v>
      </c>
      <c r="E254" s="15" t="s">
        <v>10454</v>
      </c>
      <c r="F254" s="15" t="s">
        <v>10179</v>
      </c>
      <c r="G254" s="16" t="s">
        <v>488</v>
      </c>
      <c r="H254" s="15" t="s">
        <v>190</v>
      </c>
      <c r="I254" s="15" t="s">
        <v>30</v>
      </c>
      <c r="J254" s="15" t="s">
        <v>30</v>
      </c>
      <c r="K254" s="15" t="s">
        <v>30</v>
      </c>
      <c r="L254" s="15" t="s">
        <v>30</v>
      </c>
      <c r="M254" s="15" t="s">
        <v>30</v>
      </c>
      <c r="N254" s="15" t="s">
        <v>30</v>
      </c>
      <c r="O254" s="20">
        <v>45077</v>
      </c>
      <c r="P254" s="15">
        <v>960</v>
      </c>
      <c r="Q254" s="15">
        <v>80</v>
      </c>
      <c r="R254" s="15" t="s">
        <v>10180</v>
      </c>
      <c r="S254" s="29" t="str">
        <f t="shared" si="3"/>
        <v/>
      </c>
      <c r="T254" s="29"/>
      <c r="U254" s="29"/>
      <c r="V254" s="29"/>
      <c r="W254" s="29"/>
      <c r="X254" s="29"/>
      <c r="Y254" s="29"/>
      <c r="Z254" s="29"/>
      <c r="AA254" s="29"/>
    </row>
    <row r="255" spans="1:27" hidden="1" x14ac:dyDescent="0.35">
      <c r="A255" s="15" t="s">
        <v>486</v>
      </c>
      <c r="B255" s="22" t="str">
        <f>INDEX('Plant data'!D:D,MATCH($A255,'Plant data'!$A:$A,0))</f>
        <v>Tangshan</v>
      </c>
      <c r="C255" s="22" t="str">
        <f>INDEX('Plant data'!E:E,MATCH($A255,'Plant data'!$A:$A,0))</f>
        <v>Hebei</v>
      </c>
      <c r="D255" s="22" t="str">
        <f>INDEX('Plant data'!F:F,MATCH($A255,'Plant data'!$A:$A,0))</f>
        <v>China</v>
      </c>
      <c r="E255" s="15" t="s">
        <v>10455</v>
      </c>
      <c r="F255" s="15" t="s">
        <v>10182</v>
      </c>
      <c r="G255" s="16" t="s">
        <v>488</v>
      </c>
      <c r="H255" s="15" t="s">
        <v>190</v>
      </c>
      <c r="I255" s="15" t="s">
        <v>30</v>
      </c>
      <c r="J255" s="15" t="s">
        <v>30</v>
      </c>
      <c r="K255" s="15" t="s">
        <v>30</v>
      </c>
      <c r="L255" s="15" t="s">
        <v>30</v>
      </c>
      <c r="M255" s="15" t="s">
        <v>30</v>
      </c>
      <c r="N255" s="15" t="s">
        <v>30</v>
      </c>
      <c r="O255" s="18">
        <v>45047</v>
      </c>
      <c r="P255" s="15">
        <v>960</v>
      </c>
      <c r="Q255" s="15">
        <v>80</v>
      </c>
      <c r="R255" s="15" t="s">
        <v>10180</v>
      </c>
      <c r="S255" s="29" t="str">
        <f t="shared" si="3"/>
        <v/>
      </c>
      <c r="T255" s="29"/>
      <c r="U255" s="29"/>
      <c r="V255" s="29"/>
      <c r="W255" s="29"/>
      <c r="X255" s="29"/>
      <c r="Y255" s="29"/>
      <c r="Z255" s="29"/>
      <c r="AA255" s="29"/>
    </row>
    <row r="256" spans="1:27" hidden="1" x14ac:dyDescent="0.35">
      <c r="A256" s="15" t="s">
        <v>490</v>
      </c>
      <c r="B256" s="22" t="str">
        <f>INDEX('Plant data'!D:D,MATCH($A256,'Plant data'!$A:$A,0))</f>
        <v>Chengde</v>
      </c>
      <c r="C256" s="22" t="str">
        <f>INDEX('Plant data'!E:E,MATCH($A256,'Plant data'!$A:$A,0))</f>
        <v>Hebei</v>
      </c>
      <c r="D256" s="22" t="str">
        <f>INDEX('Plant data'!F:F,MATCH($A256,'Plant data'!$A:$A,0))</f>
        <v>China</v>
      </c>
      <c r="E256" s="15" t="s">
        <v>10456</v>
      </c>
      <c r="F256" s="15" t="s">
        <v>10179</v>
      </c>
      <c r="G256" s="16" t="s">
        <v>492</v>
      </c>
      <c r="H256" s="15" t="s">
        <v>29</v>
      </c>
      <c r="I256" s="15" t="s">
        <v>30</v>
      </c>
      <c r="J256" s="15" t="s">
        <v>30</v>
      </c>
      <c r="K256" s="15" t="s">
        <v>30</v>
      </c>
      <c r="L256" s="15" t="s">
        <v>30</v>
      </c>
      <c r="M256" s="15" t="s">
        <v>30</v>
      </c>
      <c r="N256" s="15" t="s">
        <v>30</v>
      </c>
      <c r="O256" s="15" t="s">
        <v>30</v>
      </c>
      <c r="P256" s="15">
        <v>1477</v>
      </c>
      <c r="Q256" s="15">
        <v>100</v>
      </c>
      <c r="R256" s="15" t="s">
        <v>10180</v>
      </c>
      <c r="S256" s="29" t="str">
        <f t="shared" si="3"/>
        <v/>
      </c>
      <c r="T256" s="29"/>
      <c r="U256" s="29"/>
      <c r="V256" s="29"/>
      <c r="W256" s="29"/>
      <c r="X256" s="29"/>
      <c r="Y256" s="29"/>
      <c r="Z256" s="29"/>
      <c r="AA256" s="29"/>
    </row>
    <row r="257" spans="1:27" hidden="1" x14ac:dyDescent="0.35">
      <c r="A257" s="15" t="s">
        <v>490</v>
      </c>
      <c r="B257" s="22" t="str">
        <f>INDEX('Plant data'!D:D,MATCH($A257,'Plant data'!$A:$A,0))</f>
        <v>Chengde</v>
      </c>
      <c r="C257" s="22" t="str">
        <f>INDEX('Plant data'!E:E,MATCH($A257,'Plant data'!$A:$A,0))</f>
        <v>Hebei</v>
      </c>
      <c r="D257" s="22" t="str">
        <f>INDEX('Plant data'!F:F,MATCH($A257,'Plant data'!$A:$A,0))</f>
        <v>China</v>
      </c>
      <c r="E257" s="15" t="s">
        <v>10457</v>
      </c>
      <c r="F257" s="15" t="s">
        <v>10182</v>
      </c>
      <c r="G257" s="16" t="s">
        <v>492</v>
      </c>
      <c r="H257" s="15" t="s">
        <v>29</v>
      </c>
      <c r="I257" s="15" t="s">
        <v>30</v>
      </c>
      <c r="J257" s="15" t="s">
        <v>30</v>
      </c>
      <c r="K257" s="15" t="s">
        <v>30</v>
      </c>
      <c r="L257" s="15" t="s">
        <v>30</v>
      </c>
      <c r="M257" s="15" t="s">
        <v>30</v>
      </c>
      <c r="N257" s="15" t="s">
        <v>30</v>
      </c>
      <c r="O257" s="15" t="s">
        <v>30</v>
      </c>
      <c r="P257" s="15">
        <v>1773</v>
      </c>
      <c r="Q257" s="15">
        <v>120</v>
      </c>
      <c r="R257" s="15" t="s">
        <v>10180</v>
      </c>
      <c r="S257" s="29" t="str">
        <f t="shared" si="3"/>
        <v/>
      </c>
      <c r="T257" s="29"/>
      <c r="U257" s="29"/>
      <c r="V257" s="29"/>
      <c r="W257" s="29"/>
      <c r="X257" s="29"/>
      <c r="Y257" s="29"/>
      <c r="Z257" s="29"/>
      <c r="AA257" s="29"/>
    </row>
    <row r="258" spans="1:27" hidden="1" x14ac:dyDescent="0.35">
      <c r="A258" s="15" t="s">
        <v>490</v>
      </c>
      <c r="B258" s="22" t="str">
        <f>INDEX('Plant data'!D:D,MATCH($A258,'Plant data'!$A:$A,0))</f>
        <v>Chengde</v>
      </c>
      <c r="C258" s="22" t="str">
        <f>INDEX('Plant data'!E:E,MATCH($A258,'Plant data'!$A:$A,0))</f>
        <v>Hebei</v>
      </c>
      <c r="D258" s="22" t="str">
        <f>INDEX('Plant data'!F:F,MATCH($A258,'Plant data'!$A:$A,0))</f>
        <v>China</v>
      </c>
      <c r="E258" s="15" t="s">
        <v>10458</v>
      </c>
      <c r="F258" s="15" t="s">
        <v>10184</v>
      </c>
      <c r="G258" s="16" t="s">
        <v>492</v>
      </c>
      <c r="H258" s="15" t="s">
        <v>29</v>
      </c>
      <c r="I258" s="15">
        <v>2019</v>
      </c>
      <c r="J258" s="15" t="s">
        <v>30</v>
      </c>
      <c r="K258" s="15">
        <v>2021</v>
      </c>
      <c r="L258" s="15">
        <v>4</v>
      </c>
      <c r="M258" s="15" t="s">
        <v>30</v>
      </c>
      <c r="N258" s="15" t="s">
        <v>30</v>
      </c>
      <c r="O258" s="15" t="s">
        <v>30</v>
      </c>
      <c r="P258" s="15">
        <v>1150</v>
      </c>
      <c r="Q258" s="15">
        <v>100</v>
      </c>
      <c r="R258" s="15" t="s">
        <v>10180</v>
      </c>
      <c r="S258" s="29">
        <f t="shared" si="3"/>
        <v>2061</v>
      </c>
      <c r="T258" s="29"/>
      <c r="U258" s="29"/>
      <c r="V258" s="29"/>
      <c r="W258" s="29"/>
      <c r="X258" s="29"/>
      <c r="Y258" s="29"/>
      <c r="Z258" s="29"/>
      <c r="AA258" s="29"/>
    </row>
    <row r="259" spans="1:27" hidden="1" x14ac:dyDescent="0.35">
      <c r="A259" s="15" t="s">
        <v>494</v>
      </c>
      <c r="B259" s="22" t="str">
        <f>INDEX('Plant data'!D:D,MATCH($A259,'Plant data'!$A:$A,0))</f>
        <v>Tangshan</v>
      </c>
      <c r="C259" s="22" t="str">
        <f>INDEX('Plant data'!E:E,MATCH($A259,'Plant data'!$A:$A,0))</f>
        <v>Hebei</v>
      </c>
      <c r="D259" s="22" t="str">
        <f>INDEX('Plant data'!F:F,MATCH($A259,'Plant data'!$A:$A,0))</f>
        <v>China</v>
      </c>
      <c r="E259" s="15" t="s">
        <v>10459</v>
      </c>
      <c r="F259" s="15" t="s">
        <v>10179</v>
      </c>
      <c r="G259" s="16" t="s">
        <v>496</v>
      </c>
      <c r="H259" s="15" t="s">
        <v>190</v>
      </c>
      <c r="I259" s="15" t="s">
        <v>30</v>
      </c>
      <c r="J259" s="15" t="s">
        <v>30</v>
      </c>
      <c r="K259" s="15" t="s">
        <v>30</v>
      </c>
      <c r="L259" s="15" t="s">
        <v>30</v>
      </c>
      <c r="M259" s="15" t="s">
        <v>30</v>
      </c>
      <c r="N259" s="15" t="s">
        <v>30</v>
      </c>
      <c r="O259" s="15">
        <v>2020</v>
      </c>
      <c r="P259" s="15">
        <v>850</v>
      </c>
      <c r="Q259" s="15">
        <v>60</v>
      </c>
      <c r="R259" s="15" t="s">
        <v>10180</v>
      </c>
      <c r="S259" s="29" t="str">
        <f t="shared" ref="S259:S322" si="4">IFERROR(K259+40,"")</f>
        <v/>
      </c>
      <c r="T259" s="29"/>
      <c r="U259" s="29"/>
      <c r="V259" s="29"/>
      <c r="W259" s="29"/>
      <c r="X259" s="29"/>
      <c r="Y259" s="29"/>
      <c r="Z259" s="29"/>
      <c r="AA259" s="29"/>
    </row>
    <row r="260" spans="1:27" hidden="1" x14ac:dyDescent="0.35">
      <c r="A260" s="15" t="s">
        <v>494</v>
      </c>
      <c r="B260" s="22" t="str">
        <f>INDEX('Plant data'!D:D,MATCH($A260,'Plant data'!$A:$A,0))</f>
        <v>Tangshan</v>
      </c>
      <c r="C260" s="22" t="str">
        <f>INDEX('Plant data'!E:E,MATCH($A260,'Plant data'!$A:$A,0))</f>
        <v>Hebei</v>
      </c>
      <c r="D260" s="22" t="str">
        <f>INDEX('Plant data'!F:F,MATCH($A260,'Plant data'!$A:$A,0))</f>
        <v>China</v>
      </c>
      <c r="E260" s="15" t="s">
        <v>10460</v>
      </c>
      <c r="F260" s="15" t="s">
        <v>10182</v>
      </c>
      <c r="G260" s="16" t="s">
        <v>496</v>
      </c>
      <c r="H260" s="15" t="s">
        <v>190</v>
      </c>
      <c r="I260" s="15" t="s">
        <v>30</v>
      </c>
      <c r="J260" s="15" t="s">
        <v>30</v>
      </c>
      <c r="K260" s="15" t="s">
        <v>30</v>
      </c>
      <c r="L260" s="15" t="s">
        <v>30</v>
      </c>
      <c r="M260" s="15" t="s">
        <v>30</v>
      </c>
      <c r="N260" s="15" t="s">
        <v>30</v>
      </c>
      <c r="O260" s="15">
        <v>2020</v>
      </c>
      <c r="P260" s="15">
        <v>850</v>
      </c>
      <c r="Q260" s="15">
        <v>60</v>
      </c>
      <c r="R260" s="15" t="s">
        <v>10180</v>
      </c>
      <c r="S260" s="29" t="str">
        <f t="shared" si="4"/>
        <v/>
      </c>
      <c r="T260" s="29"/>
      <c r="U260" s="29"/>
      <c r="V260" s="29"/>
      <c r="W260" s="29"/>
      <c r="X260" s="29"/>
      <c r="Y260" s="29"/>
      <c r="Z260" s="29"/>
      <c r="AA260" s="29"/>
    </row>
    <row r="261" spans="1:27" hidden="1" x14ac:dyDescent="0.35">
      <c r="A261" s="15" t="s">
        <v>499</v>
      </c>
      <c r="B261" s="22" t="str">
        <f>INDEX('Plant data'!D:D,MATCH($A261,'Plant data'!$A:$A,0))</f>
        <v>Huanghua</v>
      </c>
      <c r="C261" s="22" t="str">
        <f>INDEX('Plant data'!E:E,MATCH($A261,'Plant data'!$A:$A,0))</f>
        <v>Hebei</v>
      </c>
      <c r="D261" s="22" t="str">
        <f>INDEX('Plant data'!F:F,MATCH($A261,'Plant data'!$A:$A,0))</f>
        <v>China</v>
      </c>
      <c r="E261" s="15" t="s">
        <v>10461</v>
      </c>
      <c r="F261" s="15" t="s">
        <v>10179</v>
      </c>
      <c r="G261" s="16" t="s">
        <v>501</v>
      </c>
      <c r="H261" s="15" t="s">
        <v>29</v>
      </c>
      <c r="I261" s="15" t="s">
        <v>30</v>
      </c>
      <c r="J261" s="15" t="s">
        <v>30</v>
      </c>
      <c r="K261" s="15" t="s">
        <v>30</v>
      </c>
      <c r="L261" s="15" t="s">
        <v>30</v>
      </c>
      <c r="M261" s="15" t="s">
        <v>30</v>
      </c>
      <c r="N261" s="15" t="s">
        <v>30</v>
      </c>
      <c r="O261" s="15" t="s">
        <v>30</v>
      </c>
      <c r="P261" s="15">
        <v>2500</v>
      </c>
      <c r="Q261" s="15">
        <v>180</v>
      </c>
      <c r="R261" s="15" t="s">
        <v>10180</v>
      </c>
      <c r="S261" s="29" t="str">
        <f t="shared" si="4"/>
        <v/>
      </c>
      <c r="T261" s="29"/>
      <c r="U261" s="29"/>
      <c r="V261" s="29"/>
      <c r="W261" s="29"/>
      <c r="X261" s="29"/>
      <c r="Y261" s="29"/>
      <c r="Z261" s="29"/>
      <c r="AA261" s="29"/>
    </row>
    <row r="262" spans="1:27" hidden="1" x14ac:dyDescent="0.35">
      <c r="A262" s="15" t="s">
        <v>499</v>
      </c>
      <c r="B262" s="22" t="str">
        <f>INDEX('Plant data'!D:D,MATCH($A262,'Plant data'!$A:$A,0))</f>
        <v>Huanghua</v>
      </c>
      <c r="C262" s="22" t="str">
        <f>INDEX('Plant data'!E:E,MATCH($A262,'Plant data'!$A:$A,0))</f>
        <v>Hebei</v>
      </c>
      <c r="D262" s="22" t="str">
        <f>INDEX('Plant data'!F:F,MATCH($A262,'Plant data'!$A:$A,0))</f>
        <v>China</v>
      </c>
      <c r="E262" s="15" t="s">
        <v>10462</v>
      </c>
      <c r="F262" s="15" t="s">
        <v>10182</v>
      </c>
      <c r="G262" s="16" t="s">
        <v>501</v>
      </c>
      <c r="H262" s="15" t="s">
        <v>29</v>
      </c>
      <c r="I262" s="15" t="s">
        <v>30</v>
      </c>
      <c r="J262" s="15" t="s">
        <v>30</v>
      </c>
      <c r="K262" s="15" t="s">
        <v>30</v>
      </c>
      <c r="L262" s="15" t="s">
        <v>30</v>
      </c>
      <c r="M262" s="15" t="s">
        <v>30</v>
      </c>
      <c r="N262" s="15" t="s">
        <v>30</v>
      </c>
      <c r="O262" s="15" t="s">
        <v>30</v>
      </c>
      <c r="P262" s="15">
        <v>2500</v>
      </c>
      <c r="Q262" s="15">
        <v>180</v>
      </c>
      <c r="R262" s="15" t="s">
        <v>10180</v>
      </c>
      <c r="S262" s="29" t="str">
        <f t="shared" si="4"/>
        <v/>
      </c>
      <c r="T262" s="29"/>
      <c r="U262" s="29"/>
      <c r="V262" s="29"/>
      <c r="W262" s="29"/>
      <c r="X262" s="29"/>
      <c r="Y262" s="29"/>
      <c r="Z262" s="29"/>
      <c r="AA262" s="29"/>
    </row>
    <row r="263" spans="1:27" hidden="1" x14ac:dyDescent="0.35">
      <c r="A263" s="15" t="s">
        <v>499</v>
      </c>
      <c r="B263" s="22" t="str">
        <f>INDEX('Plant data'!D:D,MATCH($A263,'Plant data'!$A:$A,0))</f>
        <v>Huanghua</v>
      </c>
      <c r="C263" s="22" t="str">
        <f>INDEX('Plant data'!E:E,MATCH($A263,'Plant data'!$A:$A,0))</f>
        <v>Hebei</v>
      </c>
      <c r="D263" s="22" t="str">
        <f>INDEX('Plant data'!F:F,MATCH($A263,'Plant data'!$A:$A,0))</f>
        <v>China</v>
      </c>
      <c r="E263" s="15" t="s">
        <v>10463</v>
      </c>
      <c r="F263" s="15" t="s">
        <v>10184</v>
      </c>
      <c r="G263" s="16" t="s">
        <v>501</v>
      </c>
      <c r="H263" s="15" t="s">
        <v>29</v>
      </c>
      <c r="I263" s="15" t="s">
        <v>30</v>
      </c>
      <c r="J263" s="15" t="s">
        <v>30</v>
      </c>
      <c r="K263" s="15" t="s">
        <v>30</v>
      </c>
      <c r="L263" s="15" t="s">
        <v>30</v>
      </c>
      <c r="M263" s="15" t="s">
        <v>30</v>
      </c>
      <c r="N263" s="15" t="s">
        <v>30</v>
      </c>
      <c r="O263" s="15" t="s">
        <v>30</v>
      </c>
      <c r="P263" s="15">
        <v>2500</v>
      </c>
      <c r="Q263" s="15">
        <v>180</v>
      </c>
      <c r="R263" s="15" t="s">
        <v>10180</v>
      </c>
      <c r="S263" s="29" t="str">
        <f t="shared" si="4"/>
        <v/>
      </c>
      <c r="T263" s="29"/>
      <c r="U263" s="29"/>
      <c r="V263" s="29"/>
      <c r="W263" s="29"/>
      <c r="X263" s="29"/>
      <c r="Y263" s="29"/>
      <c r="Z263" s="29"/>
      <c r="AA263" s="29"/>
    </row>
    <row r="264" spans="1:27" hidden="1" x14ac:dyDescent="0.35">
      <c r="A264" s="15" t="s">
        <v>505</v>
      </c>
      <c r="B264" s="22" t="str">
        <f>INDEX('Plant data'!D:D,MATCH($A264,'Plant data'!$A:$A,0))</f>
        <v>Tangshan</v>
      </c>
      <c r="C264" s="22" t="str">
        <f>INDEX('Plant data'!E:E,MATCH($A264,'Plant data'!$A:$A,0))</f>
        <v>Hebei</v>
      </c>
      <c r="D264" s="22" t="str">
        <f>INDEX('Plant data'!F:F,MATCH($A264,'Plant data'!$A:$A,0))</f>
        <v>China</v>
      </c>
      <c r="E264" s="15" t="s">
        <v>10464</v>
      </c>
      <c r="F264" s="15" t="s">
        <v>10179</v>
      </c>
      <c r="G264" s="16" t="s">
        <v>508</v>
      </c>
      <c r="H264" s="15" t="s">
        <v>190</v>
      </c>
      <c r="I264" s="15" t="s">
        <v>30</v>
      </c>
      <c r="J264" s="15" t="s">
        <v>30</v>
      </c>
      <c r="K264" s="15" t="s">
        <v>30</v>
      </c>
      <c r="L264" s="15" t="s">
        <v>30</v>
      </c>
      <c r="M264" s="15">
        <v>2018</v>
      </c>
      <c r="N264" s="15">
        <v>2021</v>
      </c>
      <c r="O264" s="15">
        <v>2023</v>
      </c>
      <c r="P264" s="15">
        <v>900</v>
      </c>
      <c r="Q264" s="15">
        <v>80</v>
      </c>
      <c r="R264" s="15" t="s">
        <v>10180</v>
      </c>
      <c r="S264" s="29" t="str">
        <f t="shared" si="4"/>
        <v/>
      </c>
      <c r="T264" s="29"/>
      <c r="U264" s="29"/>
      <c r="V264" s="29"/>
      <c r="W264" s="29"/>
      <c r="X264" s="29"/>
      <c r="Y264" s="29"/>
      <c r="Z264" s="29"/>
      <c r="AA264" s="29"/>
    </row>
    <row r="265" spans="1:27" hidden="1" x14ac:dyDescent="0.35">
      <c r="A265" s="15" t="s">
        <v>505</v>
      </c>
      <c r="B265" s="22" t="str">
        <f>INDEX('Plant data'!D:D,MATCH($A265,'Plant data'!$A:$A,0))</f>
        <v>Tangshan</v>
      </c>
      <c r="C265" s="22" t="str">
        <f>INDEX('Plant data'!E:E,MATCH($A265,'Plant data'!$A:$A,0))</f>
        <v>Hebei</v>
      </c>
      <c r="D265" s="22" t="str">
        <f>INDEX('Plant data'!F:F,MATCH($A265,'Plant data'!$A:$A,0))</f>
        <v>China</v>
      </c>
      <c r="E265" s="15" t="s">
        <v>10465</v>
      </c>
      <c r="F265" s="15" t="s">
        <v>10182</v>
      </c>
      <c r="G265" s="16" t="s">
        <v>508</v>
      </c>
      <c r="H265" s="15" t="s">
        <v>190</v>
      </c>
      <c r="I265" s="15" t="s">
        <v>30</v>
      </c>
      <c r="J265" s="15" t="s">
        <v>30</v>
      </c>
      <c r="K265" s="15" t="s">
        <v>30</v>
      </c>
      <c r="L265" s="15" t="s">
        <v>30</v>
      </c>
      <c r="M265" s="15">
        <v>2018</v>
      </c>
      <c r="N265" s="15">
        <v>2021</v>
      </c>
      <c r="O265" s="15">
        <v>2023</v>
      </c>
      <c r="P265" s="15">
        <v>1000</v>
      </c>
      <c r="Q265" s="15">
        <v>100</v>
      </c>
      <c r="R265" s="15" t="s">
        <v>10180</v>
      </c>
      <c r="S265" s="29" t="str">
        <f t="shared" si="4"/>
        <v/>
      </c>
      <c r="T265" s="29"/>
      <c r="U265" s="29"/>
      <c r="V265" s="29"/>
      <c r="W265" s="29"/>
      <c r="X265" s="29"/>
      <c r="Y265" s="29"/>
      <c r="Z265" s="29"/>
      <c r="AA265" s="29"/>
    </row>
    <row r="266" spans="1:27" hidden="1" x14ac:dyDescent="0.35">
      <c r="A266" s="15" t="s">
        <v>505</v>
      </c>
      <c r="B266" s="22" t="str">
        <f>INDEX('Plant data'!D:D,MATCH($A266,'Plant data'!$A:$A,0))</f>
        <v>Tangshan</v>
      </c>
      <c r="C266" s="22" t="str">
        <f>INDEX('Plant data'!E:E,MATCH($A266,'Plant data'!$A:$A,0))</f>
        <v>Hebei</v>
      </c>
      <c r="D266" s="22" t="str">
        <f>INDEX('Plant data'!F:F,MATCH($A266,'Plant data'!$A:$A,0))</f>
        <v>China</v>
      </c>
      <c r="E266" s="15" t="s">
        <v>10466</v>
      </c>
      <c r="F266" s="15" t="s">
        <v>10184</v>
      </c>
      <c r="G266" s="16" t="s">
        <v>508</v>
      </c>
      <c r="H266" s="15" t="s">
        <v>190</v>
      </c>
      <c r="I266" s="15" t="s">
        <v>30</v>
      </c>
      <c r="J266" s="15" t="s">
        <v>30</v>
      </c>
      <c r="K266" s="15" t="s">
        <v>30</v>
      </c>
      <c r="L266" s="15" t="s">
        <v>30</v>
      </c>
      <c r="M266" s="15">
        <v>2018</v>
      </c>
      <c r="N266" s="15">
        <v>2021</v>
      </c>
      <c r="O266" s="15">
        <v>2023</v>
      </c>
      <c r="P266" s="15">
        <v>800</v>
      </c>
      <c r="Q266" s="15">
        <v>100</v>
      </c>
      <c r="R266" s="15" t="s">
        <v>10180</v>
      </c>
      <c r="S266" s="29" t="str">
        <f t="shared" si="4"/>
        <v/>
      </c>
      <c r="T266" s="29"/>
      <c r="U266" s="29"/>
      <c r="V266" s="29"/>
      <c r="W266" s="29"/>
      <c r="X266" s="29"/>
      <c r="Y266" s="29"/>
      <c r="Z266" s="29"/>
      <c r="AA266" s="29"/>
    </row>
    <row r="267" spans="1:27" hidden="1" x14ac:dyDescent="0.35">
      <c r="A267" s="15" t="s">
        <v>513</v>
      </c>
      <c r="B267" s="22" t="str">
        <f>INDEX('Plant data'!D:D,MATCH($A267,'Plant data'!$A:$A,0))</f>
        <v>Tangshan</v>
      </c>
      <c r="C267" s="22" t="str">
        <f>INDEX('Plant data'!E:E,MATCH($A267,'Plant data'!$A:$A,0))</f>
        <v>Hebei</v>
      </c>
      <c r="D267" s="22" t="str">
        <f>INDEX('Plant data'!F:F,MATCH($A267,'Plant data'!$A:$A,0))</f>
        <v>China</v>
      </c>
      <c r="E267" s="15" t="s">
        <v>10467</v>
      </c>
      <c r="F267" s="15" t="s">
        <v>10179</v>
      </c>
      <c r="G267" s="16" t="s">
        <v>515</v>
      </c>
      <c r="H267" s="15" t="s">
        <v>29</v>
      </c>
      <c r="I267" s="15" t="s">
        <v>30</v>
      </c>
      <c r="J267" s="15" t="s">
        <v>30</v>
      </c>
      <c r="K267" s="15" t="s">
        <v>30</v>
      </c>
      <c r="L267" s="15" t="s">
        <v>30</v>
      </c>
      <c r="M267" s="15" t="s">
        <v>30</v>
      </c>
      <c r="N267" s="15" t="s">
        <v>30</v>
      </c>
      <c r="O267" s="15" t="s">
        <v>30</v>
      </c>
      <c r="P267" s="15">
        <v>1400</v>
      </c>
      <c r="Q267" s="15">
        <v>120</v>
      </c>
      <c r="R267" s="15" t="s">
        <v>10180</v>
      </c>
      <c r="S267" s="29" t="str">
        <f t="shared" si="4"/>
        <v/>
      </c>
      <c r="T267" s="29"/>
      <c r="U267" s="29"/>
      <c r="V267" s="29"/>
      <c r="W267" s="29"/>
      <c r="X267" s="29"/>
      <c r="Y267" s="29"/>
      <c r="Z267" s="29"/>
      <c r="AA267" s="29"/>
    </row>
    <row r="268" spans="1:27" hidden="1" x14ac:dyDescent="0.35">
      <c r="A268" s="15" t="s">
        <v>513</v>
      </c>
      <c r="B268" s="22" t="str">
        <f>INDEX('Plant data'!D:D,MATCH($A268,'Plant data'!$A:$A,0))</f>
        <v>Tangshan</v>
      </c>
      <c r="C268" s="22" t="str">
        <f>INDEX('Plant data'!E:E,MATCH($A268,'Plant data'!$A:$A,0))</f>
        <v>Hebei</v>
      </c>
      <c r="D268" s="22" t="str">
        <f>INDEX('Plant data'!F:F,MATCH($A268,'Plant data'!$A:$A,0))</f>
        <v>China</v>
      </c>
      <c r="E268" s="15" t="s">
        <v>10468</v>
      </c>
      <c r="F268" s="15" t="s">
        <v>10182</v>
      </c>
      <c r="G268" s="16" t="s">
        <v>515</v>
      </c>
      <c r="H268" s="15" t="s">
        <v>29</v>
      </c>
      <c r="I268" s="15" t="s">
        <v>30</v>
      </c>
      <c r="J268" s="15" t="s">
        <v>30</v>
      </c>
      <c r="K268" s="15" t="s">
        <v>30</v>
      </c>
      <c r="L268" s="15" t="s">
        <v>30</v>
      </c>
      <c r="M268" s="15" t="s">
        <v>30</v>
      </c>
      <c r="N268" s="15" t="s">
        <v>30</v>
      </c>
      <c r="O268" s="15" t="s">
        <v>30</v>
      </c>
      <c r="P268" s="15">
        <v>1400</v>
      </c>
      <c r="Q268" s="15">
        <v>120</v>
      </c>
      <c r="R268" s="15" t="s">
        <v>10180</v>
      </c>
      <c r="S268" s="29" t="str">
        <f t="shared" si="4"/>
        <v/>
      </c>
      <c r="T268" s="29"/>
      <c r="U268" s="29"/>
      <c r="V268" s="29"/>
      <c r="W268" s="29"/>
      <c r="X268" s="29"/>
      <c r="Y268" s="29"/>
      <c r="Z268" s="29"/>
      <c r="AA268" s="29"/>
    </row>
    <row r="269" spans="1:27" hidden="1" x14ac:dyDescent="0.35">
      <c r="A269" s="15" t="s">
        <v>513</v>
      </c>
      <c r="B269" s="22" t="str">
        <f>INDEX('Plant data'!D:D,MATCH($A269,'Plant data'!$A:$A,0))</f>
        <v>Tangshan</v>
      </c>
      <c r="C269" s="22" t="str">
        <f>INDEX('Plant data'!E:E,MATCH($A269,'Plant data'!$A:$A,0))</f>
        <v>Hebei</v>
      </c>
      <c r="D269" s="22" t="str">
        <f>INDEX('Plant data'!F:F,MATCH($A269,'Plant data'!$A:$A,0))</f>
        <v>China</v>
      </c>
      <c r="E269" s="15" t="s">
        <v>10469</v>
      </c>
      <c r="F269" s="15" t="s">
        <v>10184</v>
      </c>
      <c r="G269" s="16" t="s">
        <v>515</v>
      </c>
      <c r="H269" s="15" t="s">
        <v>29</v>
      </c>
      <c r="I269" s="15" t="s">
        <v>30</v>
      </c>
      <c r="J269" s="15" t="s">
        <v>30</v>
      </c>
      <c r="K269" s="15" t="s">
        <v>30</v>
      </c>
      <c r="L269" s="15" t="s">
        <v>30</v>
      </c>
      <c r="M269" s="15" t="s">
        <v>30</v>
      </c>
      <c r="N269" s="15" t="s">
        <v>30</v>
      </c>
      <c r="O269" s="15" t="s">
        <v>30</v>
      </c>
      <c r="P269" s="15">
        <v>1400</v>
      </c>
      <c r="Q269" s="15">
        <v>120</v>
      </c>
      <c r="R269" s="15" t="s">
        <v>10180</v>
      </c>
      <c r="S269" s="29" t="str">
        <f t="shared" si="4"/>
        <v/>
      </c>
      <c r="T269" s="29"/>
      <c r="U269" s="29"/>
      <c r="V269" s="29"/>
      <c r="W269" s="29"/>
      <c r="X269" s="29"/>
      <c r="Y269" s="29"/>
      <c r="Z269" s="29"/>
      <c r="AA269" s="29"/>
    </row>
    <row r="270" spans="1:27" hidden="1" x14ac:dyDescent="0.35">
      <c r="A270" s="15" t="s">
        <v>518</v>
      </c>
      <c r="B270" s="22" t="str">
        <f>INDEX('Plant data'!D:D,MATCH($A270,'Plant data'!$A:$A,0))</f>
        <v>Tangshan</v>
      </c>
      <c r="C270" s="22" t="str">
        <f>INDEX('Plant data'!E:E,MATCH($A270,'Plant data'!$A:$A,0))</f>
        <v>Hebei</v>
      </c>
      <c r="D270" s="22" t="str">
        <f>INDEX('Plant data'!F:F,MATCH($A270,'Plant data'!$A:$A,0))</f>
        <v>China</v>
      </c>
      <c r="E270" s="15" t="s">
        <v>10470</v>
      </c>
      <c r="F270" s="15" t="s">
        <v>10377</v>
      </c>
      <c r="G270" s="16" t="s">
        <v>520</v>
      </c>
      <c r="H270" s="15" t="s">
        <v>40</v>
      </c>
      <c r="I270" s="15" t="s">
        <v>30</v>
      </c>
      <c r="J270" s="15" t="s">
        <v>30</v>
      </c>
      <c r="K270" s="15" t="s">
        <v>30</v>
      </c>
      <c r="L270" s="15" t="s">
        <v>30</v>
      </c>
      <c r="M270" s="15">
        <v>2019</v>
      </c>
      <c r="N270" s="15" t="s">
        <v>30</v>
      </c>
      <c r="O270" s="15" t="s">
        <v>30</v>
      </c>
      <c r="P270" s="15">
        <v>1275</v>
      </c>
      <c r="Q270" s="15">
        <v>120</v>
      </c>
      <c r="R270" s="15" t="s">
        <v>10180</v>
      </c>
      <c r="S270" s="29" t="str">
        <f t="shared" si="4"/>
        <v/>
      </c>
      <c r="T270" s="29"/>
      <c r="U270" s="29"/>
      <c r="V270" s="29"/>
      <c r="W270" s="29"/>
      <c r="X270" s="29"/>
      <c r="Y270" s="29"/>
      <c r="Z270" s="29"/>
      <c r="AA270" s="29"/>
    </row>
    <row r="271" spans="1:27" hidden="1" x14ac:dyDescent="0.35">
      <c r="A271" s="15" t="s">
        <v>518</v>
      </c>
      <c r="B271" s="22" t="str">
        <f>INDEX('Plant data'!D:D,MATCH($A271,'Plant data'!$A:$A,0))</f>
        <v>Tangshan</v>
      </c>
      <c r="C271" s="22" t="str">
        <f>INDEX('Plant data'!E:E,MATCH($A271,'Plant data'!$A:$A,0))</f>
        <v>Hebei</v>
      </c>
      <c r="D271" s="22" t="str">
        <f>INDEX('Plant data'!F:F,MATCH($A271,'Plant data'!$A:$A,0))</f>
        <v>China</v>
      </c>
      <c r="E271" s="15" t="s">
        <v>10471</v>
      </c>
      <c r="F271" s="15" t="s">
        <v>10379</v>
      </c>
      <c r="G271" s="16" t="s">
        <v>520</v>
      </c>
      <c r="H271" s="15" t="s">
        <v>40</v>
      </c>
      <c r="I271" s="15" t="s">
        <v>30</v>
      </c>
      <c r="J271" s="15" t="s">
        <v>30</v>
      </c>
      <c r="K271" s="15" t="s">
        <v>30</v>
      </c>
      <c r="L271" s="15" t="s">
        <v>30</v>
      </c>
      <c r="M271" s="15">
        <v>2019</v>
      </c>
      <c r="N271" s="15" t="s">
        <v>30</v>
      </c>
      <c r="O271" s="15" t="s">
        <v>30</v>
      </c>
      <c r="P271" s="15">
        <v>850</v>
      </c>
      <c r="Q271" s="15">
        <v>60</v>
      </c>
      <c r="R271" s="15" t="s">
        <v>10180</v>
      </c>
      <c r="S271" s="29" t="str">
        <f t="shared" si="4"/>
        <v/>
      </c>
      <c r="T271" s="29"/>
      <c r="U271" s="29"/>
      <c r="V271" s="29"/>
      <c r="W271" s="29"/>
      <c r="X271" s="29"/>
      <c r="Y271" s="29"/>
      <c r="Z271" s="29"/>
      <c r="AA271" s="29"/>
    </row>
    <row r="272" spans="1:27" hidden="1" x14ac:dyDescent="0.35">
      <c r="A272" s="15" t="s">
        <v>518</v>
      </c>
      <c r="B272" s="22" t="str">
        <f>INDEX('Plant data'!D:D,MATCH($A272,'Plant data'!$A:$A,0))</f>
        <v>Tangshan</v>
      </c>
      <c r="C272" s="22" t="str">
        <f>INDEX('Plant data'!E:E,MATCH($A272,'Plant data'!$A:$A,0))</f>
        <v>Hebei</v>
      </c>
      <c r="D272" s="22" t="str">
        <f>INDEX('Plant data'!F:F,MATCH($A272,'Plant data'!$A:$A,0))</f>
        <v>China</v>
      </c>
      <c r="E272" s="15" t="s">
        <v>10472</v>
      </c>
      <c r="F272" s="15" t="s">
        <v>10184</v>
      </c>
      <c r="G272" s="16" t="s">
        <v>520</v>
      </c>
      <c r="H272" s="15" t="s">
        <v>29</v>
      </c>
      <c r="I272" s="15" t="s">
        <v>30</v>
      </c>
      <c r="J272" s="15" t="s">
        <v>30</v>
      </c>
      <c r="K272" s="15" t="s">
        <v>30</v>
      </c>
      <c r="L272" s="15" t="s">
        <v>30</v>
      </c>
      <c r="M272" s="15" t="s">
        <v>30</v>
      </c>
      <c r="N272" s="15" t="s">
        <v>30</v>
      </c>
      <c r="O272" s="15" t="s">
        <v>30</v>
      </c>
      <c r="P272" s="15">
        <v>2000</v>
      </c>
      <c r="Q272" s="15">
        <v>120</v>
      </c>
      <c r="R272" s="15" t="s">
        <v>10180</v>
      </c>
      <c r="S272" s="29" t="str">
        <f t="shared" si="4"/>
        <v/>
      </c>
      <c r="T272" s="29"/>
      <c r="U272" s="29"/>
      <c r="V272" s="29"/>
      <c r="W272" s="29"/>
      <c r="X272" s="29"/>
      <c r="Y272" s="29"/>
      <c r="Z272" s="29"/>
      <c r="AA272" s="29"/>
    </row>
    <row r="273" spans="1:27" hidden="1" x14ac:dyDescent="0.35">
      <c r="A273" s="15" t="s">
        <v>518</v>
      </c>
      <c r="B273" s="22" t="str">
        <f>INDEX('Plant data'!D:D,MATCH($A273,'Plant data'!$A:$A,0))</f>
        <v>Tangshan</v>
      </c>
      <c r="C273" s="22" t="str">
        <f>INDEX('Plant data'!E:E,MATCH($A273,'Plant data'!$A:$A,0))</f>
        <v>Hebei</v>
      </c>
      <c r="D273" s="22" t="str">
        <f>INDEX('Plant data'!F:F,MATCH($A273,'Plant data'!$A:$A,0))</f>
        <v>China</v>
      </c>
      <c r="E273" s="15" t="s">
        <v>10473</v>
      </c>
      <c r="F273" s="15" t="s">
        <v>10245</v>
      </c>
      <c r="G273" s="16" t="s">
        <v>520</v>
      </c>
      <c r="H273" s="15" t="s">
        <v>224</v>
      </c>
      <c r="I273" s="18">
        <v>43497</v>
      </c>
      <c r="J273" s="15">
        <v>2022</v>
      </c>
      <c r="K273" s="15" t="s">
        <v>30</v>
      </c>
      <c r="L273" s="15" t="s">
        <v>30</v>
      </c>
      <c r="M273" s="15" t="s">
        <v>30</v>
      </c>
      <c r="N273" s="15" t="s">
        <v>30</v>
      </c>
      <c r="O273" s="15" t="s">
        <v>30</v>
      </c>
      <c r="P273" s="15">
        <v>1700</v>
      </c>
      <c r="Q273" s="15">
        <v>160</v>
      </c>
      <c r="R273" s="15" t="s">
        <v>10180</v>
      </c>
      <c r="S273" s="29" t="str">
        <f t="shared" si="4"/>
        <v/>
      </c>
      <c r="T273" s="29"/>
      <c r="U273" s="29"/>
      <c r="V273" s="29"/>
      <c r="W273" s="29"/>
      <c r="X273" s="29"/>
      <c r="Y273" s="29"/>
      <c r="Z273" s="29"/>
      <c r="AA273" s="29"/>
    </row>
    <row r="274" spans="1:27" hidden="1" x14ac:dyDescent="0.35">
      <c r="A274" s="15" t="s">
        <v>523</v>
      </c>
      <c r="B274" s="22" t="str">
        <f>INDEX('Plant data'!D:D,MATCH($A274,'Plant data'!$A:$A,0))</f>
        <v>Handan</v>
      </c>
      <c r="C274" s="22" t="str">
        <f>INDEX('Plant data'!E:E,MATCH($A274,'Plant data'!$A:$A,0))</f>
        <v>Hebei</v>
      </c>
      <c r="D274" s="22" t="str">
        <f>INDEX('Plant data'!F:F,MATCH($A274,'Plant data'!$A:$A,0))</f>
        <v>China</v>
      </c>
      <c r="E274" s="15" t="s">
        <v>10474</v>
      </c>
      <c r="F274" s="15" t="s">
        <v>10179</v>
      </c>
      <c r="G274" s="16" t="s">
        <v>525</v>
      </c>
      <c r="H274" s="15" t="s">
        <v>29</v>
      </c>
      <c r="I274" s="15" t="s">
        <v>30</v>
      </c>
      <c r="J274" s="15" t="s">
        <v>30</v>
      </c>
      <c r="K274" s="15" t="s">
        <v>30</v>
      </c>
      <c r="L274" s="15" t="s">
        <v>30</v>
      </c>
      <c r="M274" s="15" t="s">
        <v>30</v>
      </c>
      <c r="N274" s="15" t="s">
        <v>30</v>
      </c>
      <c r="O274" s="15" t="s">
        <v>30</v>
      </c>
      <c r="P274" s="15">
        <v>1500</v>
      </c>
      <c r="Q274" s="15">
        <v>100</v>
      </c>
      <c r="R274" s="15" t="s">
        <v>10180</v>
      </c>
      <c r="S274" s="29" t="str">
        <f t="shared" si="4"/>
        <v/>
      </c>
      <c r="T274" s="29"/>
      <c r="U274" s="29"/>
      <c r="V274" s="29"/>
      <c r="W274" s="29"/>
      <c r="X274" s="29"/>
      <c r="Y274" s="29"/>
      <c r="Z274" s="29"/>
      <c r="AA274" s="29"/>
    </row>
    <row r="275" spans="1:27" hidden="1" x14ac:dyDescent="0.35">
      <c r="A275" s="15" t="s">
        <v>523</v>
      </c>
      <c r="B275" s="22" t="str">
        <f>INDEX('Plant data'!D:D,MATCH($A275,'Plant data'!$A:$A,0))</f>
        <v>Handan</v>
      </c>
      <c r="C275" s="22" t="str">
        <f>INDEX('Plant data'!E:E,MATCH($A275,'Plant data'!$A:$A,0))</f>
        <v>Hebei</v>
      </c>
      <c r="D275" s="22" t="str">
        <f>INDEX('Plant data'!F:F,MATCH($A275,'Plant data'!$A:$A,0))</f>
        <v>China</v>
      </c>
      <c r="E275" s="15" t="s">
        <v>10475</v>
      </c>
      <c r="F275" s="15" t="s">
        <v>10182</v>
      </c>
      <c r="G275" s="16" t="s">
        <v>525</v>
      </c>
      <c r="H275" s="15" t="s">
        <v>190</v>
      </c>
      <c r="I275" s="15" t="s">
        <v>30</v>
      </c>
      <c r="J275" s="15" t="s">
        <v>30</v>
      </c>
      <c r="K275" s="15" t="s">
        <v>30</v>
      </c>
      <c r="L275" s="15" t="s">
        <v>30</v>
      </c>
      <c r="M275" s="21">
        <v>43800</v>
      </c>
      <c r="N275" s="15" t="s">
        <v>30</v>
      </c>
      <c r="O275" s="18">
        <v>44805</v>
      </c>
      <c r="P275" s="15">
        <v>1150</v>
      </c>
      <c r="Q275" s="15">
        <v>100</v>
      </c>
      <c r="R275" s="15" t="s">
        <v>10180</v>
      </c>
      <c r="S275" s="29" t="str">
        <f t="shared" si="4"/>
        <v/>
      </c>
      <c r="T275" s="29"/>
      <c r="U275" s="29"/>
      <c r="V275" s="29"/>
      <c r="W275" s="29"/>
      <c r="X275" s="29"/>
      <c r="Y275" s="29"/>
      <c r="Z275" s="29"/>
      <c r="AA275" s="29"/>
    </row>
    <row r="276" spans="1:27" hidden="1" x14ac:dyDescent="0.35">
      <c r="A276" s="15" t="s">
        <v>528</v>
      </c>
      <c r="B276" s="22" t="str">
        <f>INDEX('Plant data'!D:D,MATCH($A276,'Plant data'!$A:$A,0))</f>
        <v>Handan</v>
      </c>
      <c r="C276" s="22" t="str">
        <f>INDEX('Plant data'!E:E,MATCH($A276,'Plant data'!$A:$A,0))</f>
        <v>Hebei</v>
      </c>
      <c r="D276" s="22" t="str">
        <f>INDEX('Plant data'!F:F,MATCH($A276,'Plant data'!$A:$A,0))</f>
        <v>China</v>
      </c>
      <c r="E276" s="15" t="s">
        <v>10476</v>
      </c>
      <c r="F276" s="15" t="s">
        <v>10179</v>
      </c>
      <c r="G276" s="16" t="s">
        <v>530</v>
      </c>
      <c r="H276" s="15" t="s">
        <v>190</v>
      </c>
      <c r="I276" s="15" t="s">
        <v>30</v>
      </c>
      <c r="J276" s="15" t="s">
        <v>30</v>
      </c>
      <c r="K276" s="15" t="s">
        <v>30</v>
      </c>
      <c r="L276" s="15" t="s">
        <v>30</v>
      </c>
      <c r="M276" s="15" t="s">
        <v>30</v>
      </c>
      <c r="N276" s="15" t="s">
        <v>30</v>
      </c>
      <c r="O276" s="15">
        <v>2021</v>
      </c>
      <c r="P276" s="15">
        <v>1000</v>
      </c>
      <c r="Q276" s="15">
        <v>55</v>
      </c>
      <c r="R276" s="15" t="s">
        <v>10180</v>
      </c>
      <c r="S276" s="29" t="str">
        <f t="shared" si="4"/>
        <v/>
      </c>
      <c r="T276" s="29"/>
      <c r="U276" s="29"/>
      <c r="V276" s="29"/>
      <c r="W276" s="29"/>
      <c r="X276" s="29"/>
      <c r="Y276" s="29"/>
      <c r="Z276" s="29"/>
      <c r="AA276" s="29"/>
    </row>
    <row r="277" spans="1:27" hidden="1" x14ac:dyDescent="0.35">
      <c r="A277" s="15" t="s">
        <v>528</v>
      </c>
      <c r="B277" s="22" t="str">
        <f>INDEX('Plant data'!D:D,MATCH($A277,'Plant data'!$A:$A,0))</f>
        <v>Handan</v>
      </c>
      <c r="C277" s="22" t="str">
        <f>INDEX('Plant data'!E:E,MATCH($A277,'Plant data'!$A:$A,0))</f>
        <v>Hebei</v>
      </c>
      <c r="D277" s="22" t="str">
        <f>INDEX('Plant data'!F:F,MATCH($A277,'Plant data'!$A:$A,0))</f>
        <v>China</v>
      </c>
      <c r="E277" s="15" t="s">
        <v>10477</v>
      </c>
      <c r="F277" s="15" t="s">
        <v>10182</v>
      </c>
      <c r="G277" s="16" t="s">
        <v>530</v>
      </c>
      <c r="H277" s="15" t="s">
        <v>190</v>
      </c>
      <c r="I277" s="15" t="s">
        <v>30</v>
      </c>
      <c r="J277" s="15" t="s">
        <v>30</v>
      </c>
      <c r="K277" s="15" t="s">
        <v>30</v>
      </c>
      <c r="L277" s="15" t="s">
        <v>30</v>
      </c>
      <c r="M277" s="15" t="s">
        <v>30</v>
      </c>
      <c r="N277" s="15" t="s">
        <v>30</v>
      </c>
      <c r="O277" s="15">
        <v>2021</v>
      </c>
      <c r="P277" s="15">
        <v>1000</v>
      </c>
      <c r="Q277" s="15">
        <v>55</v>
      </c>
      <c r="R277" s="15" t="s">
        <v>10180</v>
      </c>
      <c r="S277" s="29" t="str">
        <f t="shared" si="4"/>
        <v/>
      </c>
      <c r="T277" s="29"/>
      <c r="U277" s="29"/>
      <c r="V277" s="29"/>
      <c r="W277" s="29"/>
      <c r="X277" s="29"/>
      <c r="Y277" s="29"/>
      <c r="Z277" s="29"/>
      <c r="AA277" s="29"/>
    </row>
    <row r="278" spans="1:27" hidden="1" x14ac:dyDescent="0.35">
      <c r="A278" s="15" t="s">
        <v>532</v>
      </c>
      <c r="B278" s="22" t="str">
        <f>INDEX('Plant data'!D:D,MATCH($A278,'Plant data'!$A:$A,0))</f>
        <v>Handan</v>
      </c>
      <c r="C278" s="22" t="str">
        <f>INDEX('Plant data'!E:E,MATCH($A278,'Plant data'!$A:$A,0))</f>
        <v>Hebei</v>
      </c>
      <c r="D278" s="22" t="str">
        <f>INDEX('Plant data'!F:F,MATCH($A278,'Plant data'!$A:$A,0))</f>
        <v>China</v>
      </c>
      <c r="E278" s="15" t="s">
        <v>10478</v>
      </c>
      <c r="F278" s="15" t="s">
        <v>10179</v>
      </c>
      <c r="G278" s="16" t="s">
        <v>534</v>
      </c>
      <c r="H278" s="15" t="s">
        <v>29</v>
      </c>
      <c r="I278" s="15" t="s">
        <v>30</v>
      </c>
      <c r="J278" s="15" t="s">
        <v>30</v>
      </c>
      <c r="K278" s="15">
        <v>2017</v>
      </c>
      <c r="L278" s="15">
        <v>8</v>
      </c>
      <c r="M278" s="15" t="s">
        <v>30</v>
      </c>
      <c r="N278" s="15" t="s">
        <v>30</v>
      </c>
      <c r="O278" s="15" t="s">
        <v>30</v>
      </c>
      <c r="P278" s="15">
        <v>1200</v>
      </c>
      <c r="Q278" s="15">
        <v>120</v>
      </c>
      <c r="R278" s="15" t="s">
        <v>10180</v>
      </c>
      <c r="S278" s="29">
        <f t="shared" si="4"/>
        <v>2057</v>
      </c>
      <c r="T278" s="29"/>
      <c r="U278" s="29"/>
      <c r="V278" s="29"/>
      <c r="W278" s="29"/>
      <c r="X278" s="29"/>
      <c r="Y278" s="29"/>
      <c r="Z278" s="29"/>
      <c r="AA278" s="29"/>
    </row>
    <row r="279" spans="1:27" hidden="1" x14ac:dyDescent="0.35">
      <c r="A279" s="15" t="s">
        <v>536</v>
      </c>
      <c r="B279" s="22" t="str">
        <f>INDEX('Plant data'!D:D,MATCH($A279,'Plant data'!$A:$A,0))</f>
        <v>Handan</v>
      </c>
      <c r="C279" s="22" t="str">
        <f>INDEX('Plant data'!E:E,MATCH($A279,'Plant data'!$A:$A,0))</f>
        <v>Hebei</v>
      </c>
      <c r="D279" s="22" t="str">
        <f>INDEX('Plant data'!F:F,MATCH($A279,'Plant data'!$A:$A,0))</f>
        <v>China</v>
      </c>
      <c r="E279" s="15" t="s">
        <v>10479</v>
      </c>
      <c r="F279" s="15" t="s">
        <v>10179</v>
      </c>
      <c r="G279" s="16" t="s">
        <v>538</v>
      </c>
      <c r="H279" s="15" t="s">
        <v>29</v>
      </c>
      <c r="I279" s="15" t="s">
        <v>30</v>
      </c>
      <c r="J279" s="15" t="s">
        <v>30</v>
      </c>
      <c r="K279" s="15" t="s">
        <v>30</v>
      </c>
      <c r="L279" s="15" t="s">
        <v>30</v>
      </c>
      <c r="M279" s="15" t="s">
        <v>30</v>
      </c>
      <c r="N279" s="15" t="s">
        <v>30</v>
      </c>
      <c r="O279" s="15" t="s">
        <v>30</v>
      </c>
      <c r="P279" s="15">
        <v>1500</v>
      </c>
      <c r="Q279" s="15">
        <v>120</v>
      </c>
      <c r="R279" s="15" t="s">
        <v>10180</v>
      </c>
      <c r="S279" s="29" t="str">
        <f t="shared" si="4"/>
        <v/>
      </c>
      <c r="T279" s="29"/>
      <c r="U279" s="29"/>
      <c r="V279" s="29"/>
      <c r="W279" s="29"/>
      <c r="X279" s="29"/>
      <c r="Y279" s="29"/>
      <c r="Z279" s="29"/>
      <c r="AA279" s="29"/>
    </row>
    <row r="280" spans="1:27" hidden="1" x14ac:dyDescent="0.35">
      <c r="A280" s="15" t="s">
        <v>536</v>
      </c>
      <c r="B280" s="22" t="str">
        <f>INDEX('Plant data'!D:D,MATCH($A280,'Plant data'!$A:$A,0))</f>
        <v>Handan</v>
      </c>
      <c r="C280" s="22" t="str">
        <f>INDEX('Plant data'!E:E,MATCH($A280,'Plant data'!$A:$A,0))</f>
        <v>Hebei</v>
      </c>
      <c r="D280" s="22" t="str">
        <f>INDEX('Plant data'!F:F,MATCH($A280,'Plant data'!$A:$A,0))</f>
        <v>China</v>
      </c>
      <c r="E280" s="15" t="s">
        <v>10480</v>
      </c>
      <c r="F280" s="15" t="s">
        <v>10182</v>
      </c>
      <c r="G280" s="16" t="s">
        <v>538</v>
      </c>
      <c r="H280" s="15" t="s">
        <v>29</v>
      </c>
      <c r="I280" s="15" t="s">
        <v>30</v>
      </c>
      <c r="J280" s="15" t="s">
        <v>30</v>
      </c>
      <c r="K280" s="15" t="s">
        <v>30</v>
      </c>
      <c r="L280" s="15" t="s">
        <v>30</v>
      </c>
      <c r="M280" s="15" t="s">
        <v>30</v>
      </c>
      <c r="N280" s="15" t="s">
        <v>30</v>
      </c>
      <c r="O280" s="15" t="s">
        <v>30</v>
      </c>
      <c r="P280" s="15">
        <v>1500</v>
      </c>
      <c r="Q280" s="15">
        <v>120</v>
      </c>
      <c r="R280" s="15" t="s">
        <v>10180</v>
      </c>
      <c r="S280" s="29" t="str">
        <f t="shared" si="4"/>
        <v/>
      </c>
      <c r="T280" s="29"/>
      <c r="U280" s="29"/>
      <c r="V280" s="29"/>
      <c r="W280" s="29"/>
      <c r="X280" s="29"/>
      <c r="Y280" s="29"/>
      <c r="Z280" s="29"/>
      <c r="AA280" s="29"/>
    </row>
    <row r="281" spans="1:27" hidden="1" x14ac:dyDescent="0.35">
      <c r="A281" s="15" t="s">
        <v>541</v>
      </c>
      <c r="B281" s="22" t="str">
        <f>INDEX('Plant data'!D:D,MATCH($A281,'Plant data'!$A:$A,0))</f>
        <v>Handan</v>
      </c>
      <c r="C281" s="22" t="str">
        <f>INDEX('Plant data'!E:E,MATCH($A281,'Plant data'!$A:$A,0))</f>
        <v>Hebei</v>
      </c>
      <c r="D281" s="22" t="str">
        <f>INDEX('Plant data'!F:F,MATCH($A281,'Plant data'!$A:$A,0))</f>
        <v>China</v>
      </c>
      <c r="E281" s="15" t="s">
        <v>10481</v>
      </c>
      <c r="F281" s="15" t="s">
        <v>10204</v>
      </c>
      <c r="G281" s="16" t="s">
        <v>543</v>
      </c>
      <c r="H281" s="15" t="s">
        <v>40</v>
      </c>
      <c r="I281" s="15" t="s">
        <v>30</v>
      </c>
      <c r="J281" s="15" t="s">
        <v>30</v>
      </c>
      <c r="K281" s="15" t="s">
        <v>30</v>
      </c>
      <c r="L281" s="15" t="s">
        <v>30</v>
      </c>
      <c r="M281" s="21">
        <v>44531</v>
      </c>
      <c r="N281" s="15" t="s">
        <v>30</v>
      </c>
      <c r="O281" s="15" t="s">
        <v>30</v>
      </c>
      <c r="P281" s="15">
        <v>700</v>
      </c>
      <c r="Q281" s="15">
        <v>50</v>
      </c>
      <c r="R281" s="15" t="s">
        <v>10180</v>
      </c>
      <c r="S281" s="29" t="str">
        <f t="shared" si="4"/>
        <v/>
      </c>
      <c r="T281" s="29"/>
      <c r="U281" s="29"/>
      <c r="V281" s="29"/>
      <c r="W281" s="29"/>
      <c r="X281" s="29"/>
      <c r="Y281" s="29"/>
      <c r="Z281" s="29"/>
      <c r="AA281" s="29"/>
    </row>
    <row r="282" spans="1:27" hidden="1" x14ac:dyDescent="0.35">
      <c r="A282" s="15" t="s">
        <v>541</v>
      </c>
      <c r="B282" s="22" t="str">
        <f>INDEX('Plant data'!D:D,MATCH($A282,'Plant data'!$A:$A,0))</f>
        <v>Handan</v>
      </c>
      <c r="C282" s="22" t="str">
        <f>INDEX('Plant data'!E:E,MATCH($A282,'Plant data'!$A:$A,0))</f>
        <v>Hebei</v>
      </c>
      <c r="D282" s="22" t="str">
        <f>INDEX('Plant data'!F:F,MATCH($A282,'Plant data'!$A:$A,0))</f>
        <v>China</v>
      </c>
      <c r="E282" s="15" t="s">
        <v>10482</v>
      </c>
      <c r="F282" s="15" t="s">
        <v>10189</v>
      </c>
      <c r="G282" s="16" t="s">
        <v>543</v>
      </c>
      <c r="H282" s="15" t="s">
        <v>40</v>
      </c>
      <c r="I282" s="15" t="s">
        <v>30</v>
      </c>
      <c r="J282" s="15" t="s">
        <v>30</v>
      </c>
      <c r="K282" s="15" t="s">
        <v>30</v>
      </c>
      <c r="L282" s="15" t="s">
        <v>30</v>
      </c>
      <c r="M282" s="21">
        <v>44531</v>
      </c>
      <c r="N282" s="15" t="s">
        <v>30</v>
      </c>
      <c r="O282" s="15" t="s">
        <v>30</v>
      </c>
      <c r="P282" s="15">
        <v>700</v>
      </c>
      <c r="Q282" s="15">
        <v>50</v>
      </c>
      <c r="R282" s="15" t="s">
        <v>10180</v>
      </c>
      <c r="S282" s="29" t="str">
        <f t="shared" si="4"/>
        <v/>
      </c>
      <c r="T282" s="29"/>
      <c r="U282" s="29"/>
      <c r="V282" s="29"/>
      <c r="W282" s="29"/>
      <c r="X282" s="29"/>
      <c r="Y282" s="29"/>
      <c r="Z282" s="29"/>
      <c r="AA282" s="29"/>
    </row>
    <row r="283" spans="1:27" hidden="1" x14ac:dyDescent="0.35">
      <c r="A283" s="15" t="s">
        <v>547</v>
      </c>
      <c r="B283" s="22" t="str">
        <f>INDEX('Plant data'!D:D,MATCH($A283,'Plant data'!$A:$A,0))</f>
        <v>Handan</v>
      </c>
      <c r="C283" s="22" t="str">
        <f>INDEX('Plant data'!E:E,MATCH($A283,'Plant data'!$A:$A,0))</f>
        <v>Hebei</v>
      </c>
      <c r="D283" s="22" t="str">
        <f>INDEX('Plant data'!F:F,MATCH($A283,'Plant data'!$A:$A,0))</f>
        <v>China</v>
      </c>
      <c r="E283" s="15" t="s">
        <v>10483</v>
      </c>
      <c r="F283" s="15" t="s">
        <v>10179</v>
      </c>
      <c r="G283" s="16" t="s">
        <v>549</v>
      </c>
      <c r="H283" s="15" t="s">
        <v>190</v>
      </c>
      <c r="I283" s="15" t="s">
        <v>30</v>
      </c>
      <c r="J283" s="15" t="s">
        <v>30</v>
      </c>
      <c r="K283" s="15" t="s">
        <v>30</v>
      </c>
      <c r="L283" s="15" t="s">
        <v>30</v>
      </c>
      <c r="M283" s="15" t="s">
        <v>30</v>
      </c>
      <c r="N283" s="15" t="s">
        <v>30</v>
      </c>
      <c r="O283" s="15">
        <v>2021</v>
      </c>
      <c r="P283" s="15">
        <v>833</v>
      </c>
      <c r="Q283" s="15">
        <v>50</v>
      </c>
      <c r="R283" s="15" t="s">
        <v>10180</v>
      </c>
      <c r="S283" s="29" t="str">
        <f t="shared" si="4"/>
        <v/>
      </c>
      <c r="T283" s="29"/>
      <c r="U283" s="29"/>
      <c r="V283" s="29"/>
      <c r="W283" s="29"/>
      <c r="X283" s="29"/>
      <c r="Y283" s="29"/>
      <c r="Z283" s="29"/>
      <c r="AA283" s="29"/>
    </row>
    <row r="284" spans="1:27" hidden="1" x14ac:dyDescent="0.35">
      <c r="A284" s="15" t="s">
        <v>547</v>
      </c>
      <c r="B284" s="22" t="str">
        <f>INDEX('Plant data'!D:D,MATCH($A284,'Plant data'!$A:$A,0))</f>
        <v>Handan</v>
      </c>
      <c r="C284" s="22" t="str">
        <f>INDEX('Plant data'!E:E,MATCH($A284,'Plant data'!$A:$A,0))</f>
        <v>Hebei</v>
      </c>
      <c r="D284" s="22" t="str">
        <f>INDEX('Plant data'!F:F,MATCH($A284,'Plant data'!$A:$A,0))</f>
        <v>China</v>
      </c>
      <c r="E284" s="15" t="s">
        <v>10484</v>
      </c>
      <c r="F284" s="15" t="s">
        <v>10182</v>
      </c>
      <c r="G284" s="16" t="s">
        <v>549</v>
      </c>
      <c r="H284" s="15" t="s">
        <v>190</v>
      </c>
      <c r="I284" s="15" t="s">
        <v>30</v>
      </c>
      <c r="J284" s="15" t="s">
        <v>30</v>
      </c>
      <c r="K284" s="15" t="s">
        <v>30</v>
      </c>
      <c r="L284" s="15" t="s">
        <v>30</v>
      </c>
      <c r="M284" s="15" t="s">
        <v>30</v>
      </c>
      <c r="N284" s="15" t="s">
        <v>30</v>
      </c>
      <c r="O284" s="15">
        <v>2021</v>
      </c>
      <c r="P284" s="15">
        <v>833</v>
      </c>
      <c r="Q284" s="15">
        <v>50</v>
      </c>
      <c r="R284" s="15" t="s">
        <v>10180</v>
      </c>
      <c r="S284" s="29" t="str">
        <f t="shared" si="4"/>
        <v/>
      </c>
      <c r="T284" s="29"/>
      <c r="U284" s="29"/>
      <c r="V284" s="29"/>
      <c r="W284" s="29"/>
      <c r="X284" s="29"/>
      <c r="Y284" s="29"/>
      <c r="Z284" s="29"/>
      <c r="AA284" s="29"/>
    </row>
    <row r="285" spans="1:27" hidden="1" x14ac:dyDescent="0.35">
      <c r="A285" s="15" t="s">
        <v>547</v>
      </c>
      <c r="B285" s="22" t="str">
        <f>INDEX('Plant data'!D:D,MATCH($A285,'Plant data'!$A:$A,0))</f>
        <v>Handan</v>
      </c>
      <c r="C285" s="22" t="str">
        <f>INDEX('Plant data'!E:E,MATCH($A285,'Plant data'!$A:$A,0))</f>
        <v>Hebei</v>
      </c>
      <c r="D285" s="22" t="str">
        <f>INDEX('Plant data'!F:F,MATCH($A285,'Plant data'!$A:$A,0))</f>
        <v>China</v>
      </c>
      <c r="E285" s="15" t="s">
        <v>10485</v>
      </c>
      <c r="F285" s="15" t="s">
        <v>10184</v>
      </c>
      <c r="G285" s="16" t="s">
        <v>549</v>
      </c>
      <c r="H285" s="15" t="s">
        <v>190</v>
      </c>
      <c r="I285" s="15" t="s">
        <v>30</v>
      </c>
      <c r="J285" s="15" t="s">
        <v>30</v>
      </c>
      <c r="K285" s="15" t="s">
        <v>30</v>
      </c>
      <c r="L285" s="15" t="s">
        <v>30</v>
      </c>
      <c r="M285" s="15" t="s">
        <v>30</v>
      </c>
      <c r="N285" s="15" t="s">
        <v>30</v>
      </c>
      <c r="O285" s="15">
        <v>2021</v>
      </c>
      <c r="P285" s="15">
        <v>1333</v>
      </c>
      <c r="Q285" s="15">
        <v>80</v>
      </c>
      <c r="R285" s="15" t="s">
        <v>10180</v>
      </c>
      <c r="S285" s="29" t="str">
        <f t="shared" si="4"/>
        <v/>
      </c>
      <c r="T285" s="29"/>
      <c r="U285" s="29"/>
      <c r="V285" s="29"/>
      <c r="W285" s="29"/>
      <c r="X285" s="29"/>
      <c r="Y285" s="29"/>
      <c r="Z285" s="29"/>
      <c r="AA285" s="29"/>
    </row>
    <row r="286" spans="1:27" hidden="1" x14ac:dyDescent="0.35">
      <c r="A286" s="15" t="s">
        <v>552</v>
      </c>
      <c r="B286" s="22" t="str">
        <f>INDEX('Plant data'!D:D,MATCH($A286,'Plant data'!$A:$A,0))</f>
        <v>Handan</v>
      </c>
      <c r="C286" s="22" t="str">
        <f>INDEX('Plant data'!E:E,MATCH($A286,'Plant data'!$A:$A,0))</f>
        <v>Hebei</v>
      </c>
      <c r="D286" s="22" t="str">
        <f>INDEX('Plant data'!F:F,MATCH($A286,'Plant data'!$A:$A,0))</f>
        <v>China</v>
      </c>
      <c r="E286" s="15" t="s">
        <v>10486</v>
      </c>
      <c r="F286" s="15" t="s">
        <v>10179</v>
      </c>
      <c r="G286" s="16" t="s">
        <v>554</v>
      </c>
      <c r="H286" s="15" t="s">
        <v>190</v>
      </c>
      <c r="I286" s="15" t="s">
        <v>30</v>
      </c>
      <c r="J286" s="15" t="s">
        <v>30</v>
      </c>
      <c r="K286" s="15" t="s">
        <v>30</v>
      </c>
      <c r="L286" s="15" t="s">
        <v>30</v>
      </c>
      <c r="M286" s="15" t="s">
        <v>30</v>
      </c>
      <c r="N286" s="15" t="s">
        <v>30</v>
      </c>
      <c r="O286" s="15">
        <v>2021</v>
      </c>
      <c r="P286" s="15">
        <v>800</v>
      </c>
      <c r="Q286" s="15">
        <v>50</v>
      </c>
      <c r="R286" s="15" t="s">
        <v>10180</v>
      </c>
      <c r="S286" s="29" t="str">
        <f t="shared" si="4"/>
        <v/>
      </c>
      <c r="T286" s="29"/>
      <c r="U286" s="29"/>
      <c r="V286" s="29"/>
      <c r="W286" s="29"/>
      <c r="X286" s="29"/>
      <c r="Y286" s="29"/>
      <c r="Z286" s="29"/>
      <c r="AA286" s="29"/>
    </row>
    <row r="287" spans="1:27" hidden="1" x14ac:dyDescent="0.35">
      <c r="A287" s="15" t="s">
        <v>552</v>
      </c>
      <c r="B287" s="22" t="str">
        <f>INDEX('Plant data'!D:D,MATCH($A287,'Plant data'!$A:$A,0))</f>
        <v>Handan</v>
      </c>
      <c r="C287" s="22" t="str">
        <f>INDEX('Plant data'!E:E,MATCH($A287,'Plant data'!$A:$A,0))</f>
        <v>Hebei</v>
      </c>
      <c r="D287" s="22" t="str">
        <f>INDEX('Plant data'!F:F,MATCH($A287,'Plant data'!$A:$A,0))</f>
        <v>China</v>
      </c>
      <c r="E287" s="15" t="s">
        <v>10487</v>
      </c>
      <c r="F287" s="15" t="s">
        <v>10182</v>
      </c>
      <c r="G287" s="16" t="s">
        <v>554</v>
      </c>
      <c r="H287" s="15" t="s">
        <v>190</v>
      </c>
      <c r="I287" s="15" t="s">
        <v>30</v>
      </c>
      <c r="J287" s="15" t="s">
        <v>30</v>
      </c>
      <c r="K287" s="15" t="s">
        <v>30</v>
      </c>
      <c r="L287" s="15" t="s">
        <v>30</v>
      </c>
      <c r="M287" s="15" t="s">
        <v>30</v>
      </c>
      <c r="N287" s="15" t="s">
        <v>30</v>
      </c>
      <c r="O287" s="15">
        <v>2021</v>
      </c>
      <c r="P287" s="15">
        <v>800</v>
      </c>
      <c r="Q287" s="15">
        <v>50</v>
      </c>
      <c r="R287" s="15" t="s">
        <v>10180</v>
      </c>
      <c r="S287" s="29" t="str">
        <f t="shared" si="4"/>
        <v/>
      </c>
      <c r="T287" s="29"/>
      <c r="U287" s="29"/>
      <c r="V287" s="29"/>
      <c r="W287" s="29"/>
      <c r="X287" s="29"/>
      <c r="Y287" s="29"/>
      <c r="Z287" s="29"/>
      <c r="AA287" s="29"/>
    </row>
    <row r="288" spans="1:27" hidden="1" x14ac:dyDescent="0.35">
      <c r="A288" s="15" t="s">
        <v>557</v>
      </c>
      <c r="B288" s="22" t="str">
        <f>INDEX('Plant data'!D:D,MATCH($A288,'Plant data'!$A:$A,0))</f>
        <v>Handan</v>
      </c>
      <c r="C288" s="22" t="str">
        <f>INDEX('Plant data'!E:E,MATCH($A288,'Plant data'!$A:$A,0))</f>
        <v>Hebei</v>
      </c>
      <c r="D288" s="22" t="str">
        <f>INDEX('Plant data'!F:F,MATCH($A288,'Plant data'!$A:$A,0))</f>
        <v>China</v>
      </c>
      <c r="E288" s="15" t="s">
        <v>10488</v>
      </c>
      <c r="F288" s="15" t="s">
        <v>10201</v>
      </c>
      <c r="G288" s="16" t="s">
        <v>559</v>
      </c>
      <c r="H288" s="15" t="s">
        <v>40</v>
      </c>
      <c r="I288" s="15" t="s">
        <v>30</v>
      </c>
      <c r="J288" s="15" t="s">
        <v>30</v>
      </c>
      <c r="K288" s="15" t="s">
        <v>30</v>
      </c>
      <c r="L288" s="15" t="s">
        <v>30</v>
      </c>
      <c r="M288" s="21">
        <v>44501</v>
      </c>
      <c r="N288" s="15" t="s">
        <v>30</v>
      </c>
      <c r="O288" s="15" t="s">
        <v>30</v>
      </c>
      <c r="P288" s="15">
        <v>750</v>
      </c>
      <c r="Q288" s="15">
        <v>60</v>
      </c>
      <c r="R288" s="15" t="s">
        <v>10180</v>
      </c>
      <c r="S288" s="29" t="str">
        <f t="shared" si="4"/>
        <v/>
      </c>
      <c r="T288" s="29"/>
      <c r="U288" s="29"/>
      <c r="V288" s="29"/>
      <c r="W288" s="29"/>
      <c r="X288" s="29"/>
      <c r="Y288" s="29"/>
      <c r="Z288" s="29"/>
      <c r="AA288" s="29"/>
    </row>
    <row r="289" spans="1:27" hidden="1" x14ac:dyDescent="0.35">
      <c r="A289" s="15" t="s">
        <v>557</v>
      </c>
      <c r="B289" s="22" t="str">
        <f>INDEX('Plant data'!D:D,MATCH($A289,'Plant data'!$A:$A,0))</f>
        <v>Handan</v>
      </c>
      <c r="C289" s="22" t="str">
        <f>INDEX('Plant data'!E:E,MATCH($A289,'Plant data'!$A:$A,0))</f>
        <v>Hebei</v>
      </c>
      <c r="D289" s="22" t="str">
        <f>INDEX('Plant data'!F:F,MATCH($A289,'Plant data'!$A:$A,0))</f>
        <v>China</v>
      </c>
      <c r="E289" s="15" t="s">
        <v>10489</v>
      </c>
      <c r="F289" s="15" t="s">
        <v>10194</v>
      </c>
      <c r="G289" s="16" t="s">
        <v>559</v>
      </c>
      <c r="H289" s="15" t="s">
        <v>40</v>
      </c>
      <c r="I289" s="15" t="s">
        <v>30</v>
      </c>
      <c r="J289" s="15" t="s">
        <v>30</v>
      </c>
      <c r="K289" s="15" t="s">
        <v>30</v>
      </c>
      <c r="L289" s="15" t="s">
        <v>30</v>
      </c>
      <c r="M289" s="21">
        <v>44501</v>
      </c>
      <c r="N289" s="15" t="s">
        <v>30</v>
      </c>
      <c r="O289" s="15" t="s">
        <v>30</v>
      </c>
      <c r="P289" s="15">
        <v>750</v>
      </c>
      <c r="Q289" s="15">
        <v>60</v>
      </c>
      <c r="R289" s="15" t="s">
        <v>10180</v>
      </c>
      <c r="S289" s="29" t="str">
        <f t="shared" si="4"/>
        <v/>
      </c>
      <c r="T289" s="29"/>
      <c r="U289" s="29"/>
      <c r="V289" s="29"/>
      <c r="W289" s="29"/>
      <c r="X289" s="29"/>
      <c r="Y289" s="29"/>
      <c r="Z289" s="29"/>
      <c r="AA289" s="29"/>
    </row>
    <row r="290" spans="1:27" hidden="1" x14ac:dyDescent="0.35">
      <c r="A290" s="15" t="s">
        <v>557</v>
      </c>
      <c r="B290" s="22" t="str">
        <f>INDEX('Plant data'!D:D,MATCH($A290,'Plant data'!$A:$A,0))</f>
        <v>Handan</v>
      </c>
      <c r="C290" s="22" t="str">
        <f>INDEX('Plant data'!E:E,MATCH($A290,'Plant data'!$A:$A,0))</f>
        <v>Hebei</v>
      </c>
      <c r="D290" s="22" t="str">
        <f>INDEX('Plant data'!F:F,MATCH($A290,'Plant data'!$A:$A,0))</f>
        <v>China</v>
      </c>
      <c r="E290" s="15" t="s">
        <v>10490</v>
      </c>
      <c r="F290" s="15" t="s">
        <v>10204</v>
      </c>
      <c r="G290" s="16" t="s">
        <v>559</v>
      </c>
      <c r="H290" s="15" t="s">
        <v>40</v>
      </c>
      <c r="I290" s="15" t="s">
        <v>30</v>
      </c>
      <c r="J290" s="15" t="s">
        <v>30</v>
      </c>
      <c r="K290" s="15" t="s">
        <v>30</v>
      </c>
      <c r="L290" s="15" t="s">
        <v>30</v>
      </c>
      <c r="M290" s="21">
        <v>44501</v>
      </c>
      <c r="N290" s="15" t="s">
        <v>30</v>
      </c>
      <c r="O290" s="15" t="s">
        <v>30</v>
      </c>
      <c r="P290" s="15">
        <v>750</v>
      </c>
      <c r="Q290" s="15">
        <v>60</v>
      </c>
      <c r="R290" s="15" t="s">
        <v>10180</v>
      </c>
      <c r="S290" s="29" t="str">
        <f t="shared" si="4"/>
        <v/>
      </c>
      <c r="T290" s="29"/>
      <c r="U290" s="29"/>
      <c r="V290" s="29"/>
      <c r="W290" s="29"/>
      <c r="X290" s="29"/>
      <c r="Y290" s="29"/>
      <c r="Z290" s="29"/>
      <c r="AA290" s="29"/>
    </row>
    <row r="291" spans="1:27" hidden="1" x14ac:dyDescent="0.35">
      <c r="A291" s="15" t="s">
        <v>562</v>
      </c>
      <c r="B291" s="22" t="str">
        <f>INDEX('Plant data'!D:D,MATCH($A291,'Plant data'!$A:$A,0))</f>
        <v>Handan</v>
      </c>
      <c r="C291" s="22" t="str">
        <f>INDEX('Plant data'!E:E,MATCH($A291,'Plant data'!$A:$A,0))</f>
        <v>Hebei</v>
      </c>
      <c r="D291" s="22" t="str">
        <f>INDEX('Plant data'!F:F,MATCH($A291,'Plant data'!$A:$A,0))</f>
        <v>China</v>
      </c>
      <c r="E291" s="15" t="s">
        <v>10491</v>
      </c>
      <c r="F291" s="15" t="s">
        <v>10179</v>
      </c>
      <c r="G291" s="16" t="s">
        <v>564</v>
      </c>
      <c r="H291" s="15" t="s">
        <v>40</v>
      </c>
      <c r="I291" s="15" t="s">
        <v>30</v>
      </c>
      <c r="J291" s="15" t="s">
        <v>30</v>
      </c>
      <c r="K291" s="15" t="s">
        <v>30</v>
      </c>
      <c r="L291" s="15" t="s">
        <v>30</v>
      </c>
      <c r="M291" s="15">
        <v>2021</v>
      </c>
      <c r="N291" s="15" t="s">
        <v>30</v>
      </c>
      <c r="O291" s="15" t="s">
        <v>30</v>
      </c>
      <c r="P291" s="15">
        <v>600</v>
      </c>
      <c r="Q291" s="15">
        <v>40</v>
      </c>
      <c r="R291" s="15" t="s">
        <v>10180</v>
      </c>
      <c r="S291" s="29" t="str">
        <f t="shared" si="4"/>
        <v/>
      </c>
      <c r="T291" s="29"/>
      <c r="U291" s="29"/>
      <c r="V291" s="29"/>
      <c r="W291" s="29"/>
      <c r="X291" s="29"/>
      <c r="Y291" s="29"/>
      <c r="Z291" s="29"/>
      <c r="AA291" s="29"/>
    </row>
    <row r="292" spans="1:27" hidden="1" x14ac:dyDescent="0.35">
      <c r="A292" s="15" t="s">
        <v>562</v>
      </c>
      <c r="B292" s="22" t="str">
        <f>INDEX('Plant data'!D:D,MATCH($A292,'Plant data'!$A:$A,0))</f>
        <v>Handan</v>
      </c>
      <c r="C292" s="22" t="str">
        <f>INDEX('Plant data'!E:E,MATCH($A292,'Plant data'!$A:$A,0))</f>
        <v>Hebei</v>
      </c>
      <c r="D292" s="22" t="str">
        <f>INDEX('Plant data'!F:F,MATCH($A292,'Plant data'!$A:$A,0))</f>
        <v>China</v>
      </c>
      <c r="E292" s="15" t="s">
        <v>10492</v>
      </c>
      <c r="F292" s="15" t="s">
        <v>10182</v>
      </c>
      <c r="G292" s="16" t="s">
        <v>564</v>
      </c>
      <c r="H292" s="15" t="s">
        <v>29</v>
      </c>
      <c r="I292" s="15" t="s">
        <v>30</v>
      </c>
      <c r="J292" s="15" t="s">
        <v>30</v>
      </c>
      <c r="K292" s="15" t="s">
        <v>30</v>
      </c>
      <c r="L292" s="15" t="s">
        <v>30</v>
      </c>
      <c r="M292" s="15" t="s">
        <v>30</v>
      </c>
      <c r="N292" s="15" t="s">
        <v>30</v>
      </c>
      <c r="O292" s="15" t="s">
        <v>30</v>
      </c>
      <c r="P292" s="15">
        <v>1350</v>
      </c>
      <c r="Q292" s="15">
        <v>120</v>
      </c>
      <c r="R292" s="15" t="s">
        <v>10180</v>
      </c>
      <c r="S292" s="29" t="str">
        <f t="shared" si="4"/>
        <v/>
      </c>
      <c r="T292" s="29"/>
      <c r="U292" s="29"/>
      <c r="V292" s="29"/>
      <c r="W292" s="29"/>
      <c r="X292" s="29"/>
      <c r="Y292" s="29"/>
      <c r="Z292" s="29"/>
      <c r="AA292" s="29"/>
    </row>
    <row r="293" spans="1:27" hidden="1" x14ac:dyDescent="0.35">
      <c r="A293" s="15" t="s">
        <v>562</v>
      </c>
      <c r="B293" s="22" t="str">
        <f>INDEX('Plant data'!D:D,MATCH($A293,'Plant data'!$A:$A,0))</f>
        <v>Handan</v>
      </c>
      <c r="C293" s="22" t="str">
        <f>INDEX('Plant data'!E:E,MATCH($A293,'Plant data'!$A:$A,0))</f>
        <v>Hebei</v>
      </c>
      <c r="D293" s="22" t="str">
        <f>INDEX('Plant data'!F:F,MATCH($A293,'Plant data'!$A:$A,0))</f>
        <v>China</v>
      </c>
      <c r="E293" s="15" t="s">
        <v>10493</v>
      </c>
      <c r="F293" s="15" t="s">
        <v>10184</v>
      </c>
      <c r="G293" s="16" t="s">
        <v>564</v>
      </c>
      <c r="H293" s="15" t="s">
        <v>29</v>
      </c>
      <c r="I293" s="15" t="s">
        <v>30</v>
      </c>
      <c r="J293" s="15" t="s">
        <v>30</v>
      </c>
      <c r="K293" s="15" t="s">
        <v>30</v>
      </c>
      <c r="L293" s="15" t="s">
        <v>30</v>
      </c>
      <c r="M293" s="15" t="s">
        <v>30</v>
      </c>
      <c r="N293" s="15" t="s">
        <v>30</v>
      </c>
      <c r="O293" s="15" t="s">
        <v>30</v>
      </c>
      <c r="P293" s="15">
        <v>1350</v>
      </c>
      <c r="Q293" s="15">
        <v>120</v>
      </c>
      <c r="R293" s="15" t="s">
        <v>10180</v>
      </c>
      <c r="S293" s="29" t="str">
        <f t="shared" si="4"/>
        <v/>
      </c>
      <c r="T293" s="29"/>
      <c r="U293" s="29"/>
      <c r="V293" s="29"/>
      <c r="W293" s="29"/>
      <c r="X293" s="29"/>
      <c r="Y293" s="29"/>
      <c r="Z293" s="29"/>
      <c r="AA293" s="29"/>
    </row>
    <row r="294" spans="1:27" hidden="1" x14ac:dyDescent="0.35">
      <c r="A294" s="15" t="s">
        <v>569</v>
      </c>
      <c r="B294" s="22" t="str">
        <f>INDEX('Plant data'!D:D,MATCH($A294,'Plant data'!$A:$A,0))</f>
        <v>Handan</v>
      </c>
      <c r="C294" s="22" t="str">
        <f>INDEX('Plant data'!E:E,MATCH($A294,'Plant data'!$A:$A,0))</f>
        <v>Hebei</v>
      </c>
      <c r="D294" s="22" t="str">
        <f>INDEX('Plant data'!F:F,MATCH($A294,'Plant data'!$A:$A,0))</f>
        <v>China</v>
      </c>
      <c r="E294" s="15" t="s">
        <v>10494</v>
      </c>
      <c r="F294" s="15" t="s">
        <v>10179</v>
      </c>
      <c r="G294" s="16" t="s">
        <v>571</v>
      </c>
      <c r="H294" s="15" t="s">
        <v>40</v>
      </c>
      <c r="I294" s="15" t="s">
        <v>30</v>
      </c>
      <c r="J294" s="15" t="s">
        <v>30</v>
      </c>
      <c r="K294" s="15" t="s">
        <v>30</v>
      </c>
      <c r="L294" s="15" t="s">
        <v>30</v>
      </c>
      <c r="M294" s="21">
        <v>44531</v>
      </c>
      <c r="N294" s="15" t="s">
        <v>30</v>
      </c>
      <c r="O294" s="15" t="s">
        <v>30</v>
      </c>
      <c r="P294" s="15">
        <v>700</v>
      </c>
      <c r="Q294" s="15">
        <v>50</v>
      </c>
      <c r="R294" s="15" t="s">
        <v>10180</v>
      </c>
      <c r="S294" s="29" t="str">
        <f t="shared" si="4"/>
        <v/>
      </c>
      <c r="T294" s="29"/>
      <c r="U294" s="29"/>
      <c r="V294" s="29"/>
      <c r="W294" s="29"/>
      <c r="X294" s="29"/>
      <c r="Y294" s="29"/>
      <c r="Z294" s="29"/>
      <c r="AA294" s="29"/>
    </row>
    <row r="295" spans="1:27" hidden="1" x14ac:dyDescent="0.35">
      <c r="A295" s="15" t="s">
        <v>569</v>
      </c>
      <c r="B295" s="22" t="str">
        <f>INDEX('Plant data'!D:D,MATCH($A295,'Plant data'!$A:$A,0))</f>
        <v>Handan</v>
      </c>
      <c r="C295" s="22" t="str">
        <f>INDEX('Plant data'!E:E,MATCH($A295,'Plant data'!$A:$A,0))</f>
        <v>Hebei</v>
      </c>
      <c r="D295" s="22" t="str">
        <f>INDEX('Plant data'!F:F,MATCH($A295,'Plant data'!$A:$A,0))</f>
        <v>China</v>
      </c>
      <c r="E295" s="15" t="s">
        <v>10495</v>
      </c>
      <c r="F295" s="15" t="s">
        <v>10182</v>
      </c>
      <c r="G295" s="16" t="s">
        <v>571</v>
      </c>
      <c r="H295" s="15" t="s">
        <v>40</v>
      </c>
      <c r="I295" s="15" t="s">
        <v>30</v>
      </c>
      <c r="J295" s="15" t="s">
        <v>30</v>
      </c>
      <c r="K295" s="15" t="s">
        <v>30</v>
      </c>
      <c r="L295" s="15" t="s">
        <v>30</v>
      </c>
      <c r="M295" s="21">
        <v>44531</v>
      </c>
      <c r="N295" s="15" t="s">
        <v>30</v>
      </c>
      <c r="O295" s="15" t="s">
        <v>30</v>
      </c>
      <c r="P295" s="15">
        <v>700</v>
      </c>
      <c r="Q295" s="15">
        <v>50</v>
      </c>
      <c r="R295" s="15" t="s">
        <v>10180</v>
      </c>
      <c r="S295" s="29" t="str">
        <f t="shared" si="4"/>
        <v/>
      </c>
      <c r="T295" s="29"/>
      <c r="U295" s="29"/>
      <c r="V295" s="29"/>
      <c r="W295" s="29"/>
      <c r="X295" s="29"/>
      <c r="Y295" s="29"/>
      <c r="Z295" s="29"/>
      <c r="AA295" s="29"/>
    </row>
    <row r="296" spans="1:27" hidden="1" x14ac:dyDescent="0.35">
      <c r="A296" s="15" t="s">
        <v>573</v>
      </c>
      <c r="B296" s="22" t="str">
        <f>INDEX('Plant data'!D:D,MATCH($A296,'Plant data'!$A:$A,0))</f>
        <v>Tangshan</v>
      </c>
      <c r="C296" s="22" t="str">
        <f>INDEX('Plant data'!E:E,MATCH($A296,'Plant data'!$A:$A,0))</f>
        <v>Hebei</v>
      </c>
      <c r="D296" s="22" t="str">
        <f>INDEX('Plant data'!F:F,MATCH($A296,'Plant data'!$A:$A,0))</f>
        <v>China</v>
      </c>
      <c r="E296" s="15" t="s">
        <v>10496</v>
      </c>
      <c r="F296" s="15" t="s">
        <v>10179</v>
      </c>
      <c r="G296" s="16" t="s">
        <v>575</v>
      </c>
      <c r="H296" s="15" t="s">
        <v>190</v>
      </c>
      <c r="I296" s="15" t="s">
        <v>30</v>
      </c>
      <c r="J296" s="15" t="s">
        <v>30</v>
      </c>
      <c r="K296" s="15" t="s">
        <v>30</v>
      </c>
      <c r="L296" s="15" t="s">
        <v>30</v>
      </c>
      <c r="M296" s="15" t="s">
        <v>30</v>
      </c>
      <c r="N296" s="15" t="s">
        <v>30</v>
      </c>
      <c r="O296" s="15">
        <v>2021</v>
      </c>
      <c r="P296" s="15">
        <v>1000</v>
      </c>
      <c r="Q296" s="15">
        <v>60</v>
      </c>
      <c r="R296" s="15" t="s">
        <v>10180</v>
      </c>
      <c r="S296" s="29" t="str">
        <f t="shared" si="4"/>
        <v/>
      </c>
      <c r="T296" s="29"/>
      <c r="U296" s="29"/>
      <c r="V296" s="29"/>
      <c r="W296" s="29"/>
      <c r="X296" s="29"/>
      <c r="Y296" s="29"/>
      <c r="Z296" s="29"/>
      <c r="AA296" s="29"/>
    </row>
    <row r="297" spans="1:27" hidden="1" x14ac:dyDescent="0.35">
      <c r="A297" s="15" t="s">
        <v>573</v>
      </c>
      <c r="B297" s="22" t="str">
        <f>INDEX('Plant data'!D:D,MATCH($A297,'Plant data'!$A:$A,0))</f>
        <v>Tangshan</v>
      </c>
      <c r="C297" s="22" t="str">
        <f>INDEX('Plant data'!E:E,MATCH($A297,'Plant data'!$A:$A,0))</f>
        <v>Hebei</v>
      </c>
      <c r="D297" s="22" t="str">
        <f>INDEX('Plant data'!F:F,MATCH($A297,'Plant data'!$A:$A,0))</f>
        <v>China</v>
      </c>
      <c r="E297" s="15" t="s">
        <v>10497</v>
      </c>
      <c r="F297" s="15" t="s">
        <v>10182</v>
      </c>
      <c r="G297" s="16" t="s">
        <v>575</v>
      </c>
      <c r="H297" s="15" t="s">
        <v>190</v>
      </c>
      <c r="I297" s="15" t="s">
        <v>30</v>
      </c>
      <c r="J297" s="15" t="s">
        <v>30</v>
      </c>
      <c r="K297" s="15" t="s">
        <v>30</v>
      </c>
      <c r="L297" s="15" t="s">
        <v>30</v>
      </c>
      <c r="M297" s="15" t="s">
        <v>30</v>
      </c>
      <c r="N297" s="15" t="s">
        <v>30</v>
      </c>
      <c r="O297" s="15">
        <v>2021</v>
      </c>
      <c r="P297" s="15">
        <v>1000</v>
      </c>
      <c r="Q297" s="15">
        <v>60</v>
      </c>
      <c r="R297" s="15" t="s">
        <v>10180</v>
      </c>
      <c r="S297" s="29" t="str">
        <f t="shared" si="4"/>
        <v/>
      </c>
      <c r="T297" s="29"/>
      <c r="U297" s="29"/>
      <c r="V297" s="29"/>
      <c r="W297" s="29"/>
      <c r="X297" s="29"/>
      <c r="Y297" s="29"/>
      <c r="Z297" s="29"/>
      <c r="AA297" s="29"/>
    </row>
    <row r="298" spans="1:27" hidden="1" x14ac:dyDescent="0.35">
      <c r="A298" s="15" t="s">
        <v>573</v>
      </c>
      <c r="B298" s="22" t="str">
        <f>INDEX('Plant data'!D:D,MATCH($A298,'Plant data'!$A:$A,0))</f>
        <v>Tangshan</v>
      </c>
      <c r="C298" s="22" t="str">
        <f>INDEX('Plant data'!E:E,MATCH($A298,'Plant data'!$A:$A,0))</f>
        <v>Hebei</v>
      </c>
      <c r="D298" s="22" t="str">
        <f>INDEX('Plant data'!F:F,MATCH($A298,'Plant data'!$A:$A,0))</f>
        <v>China</v>
      </c>
      <c r="E298" s="15" t="s">
        <v>10498</v>
      </c>
      <c r="F298" s="15" t="s">
        <v>10184</v>
      </c>
      <c r="G298" s="16" t="s">
        <v>575</v>
      </c>
      <c r="H298" s="15" t="s">
        <v>190</v>
      </c>
      <c r="I298" s="15" t="s">
        <v>30</v>
      </c>
      <c r="J298" s="15" t="s">
        <v>30</v>
      </c>
      <c r="K298" s="15" t="s">
        <v>30</v>
      </c>
      <c r="L298" s="15" t="s">
        <v>30</v>
      </c>
      <c r="M298" s="15" t="s">
        <v>30</v>
      </c>
      <c r="N298" s="15" t="s">
        <v>30</v>
      </c>
      <c r="O298" s="15">
        <v>2021</v>
      </c>
      <c r="P298" s="15">
        <v>1000</v>
      </c>
      <c r="Q298" s="15">
        <v>60</v>
      </c>
      <c r="R298" s="15" t="s">
        <v>10180</v>
      </c>
      <c r="S298" s="29" t="str">
        <f t="shared" si="4"/>
        <v/>
      </c>
      <c r="T298" s="29"/>
      <c r="U298" s="29"/>
      <c r="V298" s="29"/>
      <c r="W298" s="29"/>
      <c r="X298" s="29"/>
      <c r="Y298" s="29"/>
      <c r="Z298" s="29"/>
      <c r="AA298" s="29"/>
    </row>
    <row r="299" spans="1:27" hidden="1" x14ac:dyDescent="0.35">
      <c r="A299" s="15" t="s">
        <v>578</v>
      </c>
      <c r="B299" s="22" t="str">
        <f>INDEX('Plant data'!D:D,MATCH($A299,'Plant data'!$A:$A,0))</f>
        <v>Tangshan</v>
      </c>
      <c r="C299" s="22" t="str">
        <f>INDEX('Plant data'!E:E,MATCH($A299,'Plant data'!$A:$A,0))</f>
        <v>Hebei</v>
      </c>
      <c r="D299" s="22" t="str">
        <f>INDEX('Plant data'!F:F,MATCH($A299,'Plant data'!$A:$A,0))</f>
        <v>China</v>
      </c>
      <c r="E299" s="15" t="s">
        <v>10499</v>
      </c>
      <c r="F299" s="15" t="s">
        <v>10201</v>
      </c>
      <c r="G299" s="16" t="s">
        <v>580</v>
      </c>
      <c r="H299" s="15" t="s">
        <v>190</v>
      </c>
      <c r="I299" s="15" t="s">
        <v>30</v>
      </c>
      <c r="J299" s="15" t="s">
        <v>30</v>
      </c>
      <c r="K299" s="15" t="s">
        <v>30</v>
      </c>
      <c r="L299" s="15" t="s">
        <v>30</v>
      </c>
      <c r="M299" s="15">
        <v>2022</v>
      </c>
      <c r="N299" s="15" t="s">
        <v>30</v>
      </c>
      <c r="O299" s="15">
        <v>2024</v>
      </c>
      <c r="P299" s="15">
        <v>700</v>
      </c>
      <c r="Q299" s="15">
        <v>50</v>
      </c>
      <c r="R299" s="15" t="s">
        <v>10180</v>
      </c>
      <c r="S299" s="29" t="str">
        <f t="shared" si="4"/>
        <v/>
      </c>
      <c r="T299" s="29"/>
      <c r="U299" s="29"/>
      <c r="V299" s="29"/>
      <c r="W299" s="29"/>
      <c r="X299" s="29"/>
      <c r="Y299" s="29"/>
      <c r="Z299" s="29"/>
      <c r="AA299" s="29"/>
    </row>
    <row r="300" spans="1:27" hidden="1" x14ac:dyDescent="0.35">
      <c r="A300" s="15" t="s">
        <v>578</v>
      </c>
      <c r="B300" s="22" t="str">
        <f>INDEX('Plant data'!D:D,MATCH($A300,'Plant data'!$A:$A,0))</f>
        <v>Tangshan</v>
      </c>
      <c r="C300" s="22" t="str">
        <f>INDEX('Plant data'!E:E,MATCH($A300,'Plant data'!$A:$A,0))</f>
        <v>Hebei</v>
      </c>
      <c r="D300" s="22" t="str">
        <f>INDEX('Plant data'!F:F,MATCH($A300,'Plant data'!$A:$A,0))</f>
        <v>China</v>
      </c>
      <c r="E300" s="15" t="s">
        <v>10500</v>
      </c>
      <c r="F300" s="15" t="s">
        <v>10204</v>
      </c>
      <c r="G300" s="16" t="s">
        <v>580</v>
      </c>
      <c r="H300" s="15" t="s">
        <v>190</v>
      </c>
      <c r="I300" s="15" t="s">
        <v>30</v>
      </c>
      <c r="J300" s="15" t="s">
        <v>30</v>
      </c>
      <c r="K300" s="15" t="s">
        <v>30</v>
      </c>
      <c r="L300" s="15" t="s">
        <v>30</v>
      </c>
      <c r="M300" s="15" t="s">
        <v>30</v>
      </c>
      <c r="N300" s="15" t="s">
        <v>30</v>
      </c>
      <c r="O300" s="15">
        <v>2024</v>
      </c>
      <c r="P300" s="15">
        <v>700</v>
      </c>
      <c r="Q300" s="15">
        <v>50</v>
      </c>
      <c r="R300" s="15" t="s">
        <v>10180</v>
      </c>
      <c r="S300" s="29" t="str">
        <f t="shared" si="4"/>
        <v/>
      </c>
      <c r="T300" s="29"/>
      <c r="U300" s="29"/>
      <c r="V300" s="29"/>
      <c r="W300" s="29"/>
      <c r="X300" s="29"/>
      <c r="Y300" s="29"/>
      <c r="Z300" s="29"/>
      <c r="AA300" s="29"/>
    </row>
    <row r="301" spans="1:27" hidden="1" x14ac:dyDescent="0.35">
      <c r="A301" s="15" t="s">
        <v>578</v>
      </c>
      <c r="B301" s="22" t="str">
        <f>INDEX('Plant data'!D:D,MATCH($A301,'Plant data'!$A:$A,0))</f>
        <v>Tangshan</v>
      </c>
      <c r="C301" s="22" t="str">
        <f>INDEX('Plant data'!E:E,MATCH($A301,'Plant data'!$A:$A,0))</f>
        <v>Hebei</v>
      </c>
      <c r="D301" s="22" t="str">
        <f>INDEX('Plant data'!F:F,MATCH($A301,'Plant data'!$A:$A,0))</f>
        <v>China</v>
      </c>
      <c r="E301" s="15" t="s">
        <v>10501</v>
      </c>
      <c r="F301" s="15" t="s">
        <v>10184</v>
      </c>
      <c r="G301" s="16" t="s">
        <v>580</v>
      </c>
      <c r="H301" s="15" t="s">
        <v>53</v>
      </c>
      <c r="I301" s="15" t="s">
        <v>30</v>
      </c>
      <c r="J301" s="15" t="s">
        <v>30</v>
      </c>
      <c r="K301" s="15" t="s">
        <v>30</v>
      </c>
      <c r="L301" s="15" t="s">
        <v>30</v>
      </c>
      <c r="M301" s="15" t="s">
        <v>30</v>
      </c>
      <c r="N301" s="15">
        <v>2019</v>
      </c>
      <c r="O301" s="15" t="s">
        <v>30</v>
      </c>
      <c r="P301" s="15">
        <v>850</v>
      </c>
      <c r="Q301" s="15">
        <v>50</v>
      </c>
      <c r="R301" s="15" t="s">
        <v>10180</v>
      </c>
      <c r="S301" s="29" t="str">
        <f t="shared" si="4"/>
        <v/>
      </c>
      <c r="T301" s="29"/>
      <c r="U301" s="29"/>
      <c r="V301" s="29"/>
      <c r="W301" s="29"/>
      <c r="X301" s="29"/>
      <c r="Y301" s="29"/>
      <c r="Z301" s="29"/>
      <c r="AA301" s="29"/>
    </row>
    <row r="302" spans="1:27" hidden="1" x14ac:dyDescent="0.35">
      <c r="A302" s="15" t="s">
        <v>582</v>
      </c>
      <c r="B302" s="22" t="str">
        <f>INDEX('Plant data'!D:D,MATCH($A302,'Plant data'!$A:$A,0))</f>
        <v>Tangshan</v>
      </c>
      <c r="C302" s="22" t="str">
        <f>INDEX('Plant data'!E:E,MATCH($A302,'Plant data'!$A:$A,0))</f>
        <v>Hebei</v>
      </c>
      <c r="D302" s="22" t="str">
        <f>INDEX('Plant data'!F:F,MATCH($A302,'Plant data'!$A:$A,0))</f>
        <v>China</v>
      </c>
      <c r="E302" s="15" t="s">
        <v>10502</v>
      </c>
      <c r="F302" s="15" t="s">
        <v>10179</v>
      </c>
      <c r="G302" s="16" t="s">
        <v>584</v>
      </c>
      <c r="H302" s="15" t="s">
        <v>190</v>
      </c>
      <c r="I302" s="15" t="s">
        <v>30</v>
      </c>
      <c r="J302" s="15" t="s">
        <v>30</v>
      </c>
      <c r="K302" s="15" t="s">
        <v>30</v>
      </c>
      <c r="L302" s="15" t="s">
        <v>30</v>
      </c>
      <c r="M302" s="15" t="s">
        <v>30</v>
      </c>
      <c r="N302" s="15" t="s">
        <v>30</v>
      </c>
      <c r="O302" s="15">
        <v>2021</v>
      </c>
      <c r="P302" s="15">
        <v>1200</v>
      </c>
      <c r="Q302" s="15">
        <v>120</v>
      </c>
      <c r="R302" s="15" t="s">
        <v>10180</v>
      </c>
      <c r="S302" s="29" t="str">
        <f t="shared" si="4"/>
        <v/>
      </c>
      <c r="T302" s="29"/>
      <c r="U302" s="29"/>
      <c r="V302" s="29"/>
      <c r="W302" s="29"/>
      <c r="X302" s="29"/>
      <c r="Y302" s="29"/>
      <c r="Z302" s="29"/>
      <c r="AA302" s="29"/>
    </row>
    <row r="303" spans="1:27" hidden="1" x14ac:dyDescent="0.35">
      <c r="A303" s="15" t="s">
        <v>582</v>
      </c>
      <c r="B303" s="22" t="str">
        <f>INDEX('Plant data'!D:D,MATCH($A303,'Plant data'!$A:$A,0))</f>
        <v>Tangshan</v>
      </c>
      <c r="C303" s="22" t="str">
        <f>INDEX('Plant data'!E:E,MATCH($A303,'Plant data'!$A:$A,0))</f>
        <v>Hebei</v>
      </c>
      <c r="D303" s="22" t="str">
        <f>INDEX('Plant data'!F:F,MATCH($A303,'Plant data'!$A:$A,0))</f>
        <v>China</v>
      </c>
      <c r="E303" s="15" t="s">
        <v>10503</v>
      </c>
      <c r="F303" s="15" t="s">
        <v>10182</v>
      </c>
      <c r="G303" s="16" t="s">
        <v>584</v>
      </c>
      <c r="H303" s="15" t="s">
        <v>190</v>
      </c>
      <c r="I303" s="15" t="s">
        <v>30</v>
      </c>
      <c r="J303" s="15" t="s">
        <v>30</v>
      </c>
      <c r="K303" s="15" t="s">
        <v>30</v>
      </c>
      <c r="L303" s="15" t="s">
        <v>30</v>
      </c>
      <c r="M303" s="15" t="s">
        <v>30</v>
      </c>
      <c r="N303" s="15" t="s">
        <v>30</v>
      </c>
      <c r="O303" s="15">
        <v>2021</v>
      </c>
      <c r="P303" s="15">
        <v>1200</v>
      </c>
      <c r="Q303" s="15">
        <v>120</v>
      </c>
      <c r="R303" s="15" t="s">
        <v>10180</v>
      </c>
      <c r="S303" s="29" t="str">
        <f t="shared" si="4"/>
        <v/>
      </c>
      <c r="T303" s="29"/>
      <c r="U303" s="29"/>
      <c r="V303" s="29"/>
      <c r="W303" s="29"/>
      <c r="X303" s="29"/>
      <c r="Y303" s="29"/>
      <c r="Z303" s="29"/>
      <c r="AA303" s="29"/>
    </row>
    <row r="304" spans="1:27" hidden="1" x14ac:dyDescent="0.35">
      <c r="A304" s="15" t="s">
        <v>587</v>
      </c>
      <c r="B304" s="22" t="str">
        <f>INDEX('Plant data'!D:D,MATCH($A304,'Plant data'!$A:$A,0))</f>
        <v>Tangshan</v>
      </c>
      <c r="C304" s="22" t="str">
        <f>INDEX('Plant data'!E:E,MATCH($A304,'Plant data'!$A:$A,0))</f>
        <v>Hebei</v>
      </c>
      <c r="D304" s="22" t="str">
        <f>INDEX('Plant data'!F:F,MATCH($A304,'Plant data'!$A:$A,0))</f>
        <v>China</v>
      </c>
      <c r="E304" s="15" t="s">
        <v>10504</v>
      </c>
      <c r="F304" s="15" t="s">
        <v>10194</v>
      </c>
      <c r="G304" s="16" t="s">
        <v>589</v>
      </c>
      <c r="H304" s="15" t="s">
        <v>190</v>
      </c>
      <c r="I304" s="15" t="s">
        <v>30</v>
      </c>
      <c r="J304" s="15" t="s">
        <v>30</v>
      </c>
      <c r="K304" s="15" t="s">
        <v>30</v>
      </c>
      <c r="L304" s="15" t="s">
        <v>30</v>
      </c>
      <c r="M304" s="18">
        <v>44593</v>
      </c>
      <c r="N304" s="15" t="s">
        <v>30</v>
      </c>
      <c r="O304" s="15">
        <v>2023</v>
      </c>
      <c r="P304" s="15">
        <v>1000</v>
      </c>
      <c r="Q304" s="15">
        <v>80</v>
      </c>
      <c r="R304" s="15" t="s">
        <v>10180</v>
      </c>
      <c r="S304" s="29" t="str">
        <f t="shared" si="4"/>
        <v/>
      </c>
      <c r="T304" s="29"/>
      <c r="U304" s="29"/>
      <c r="V304" s="29"/>
      <c r="W304" s="29"/>
      <c r="X304" s="29"/>
      <c r="Y304" s="29"/>
      <c r="Z304" s="29"/>
      <c r="AA304" s="29"/>
    </row>
    <row r="305" spans="1:27" hidden="1" x14ac:dyDescent="0.35">
      <c r="A305" s="15" t="s">
        <v>587</v>
      </c>
      <c r="B305" s="22" t="str">
        <f>INDEX('Plant data'!D:D,MATCH($A305,'Plant data'!$A:$A,0))</f>
        <v>Tangshan</v>
      </c>
      <c r="C305" s="22" t="str">
        <f>INDEX('Plant data'!E:E,MATCH($A305,'Plant data'!$A:$A,0))</f>
        <v>Hebei</v>
      </c>
      <c r="D305" s="22" t="str">
        <f>INDEX('Plant data'!F:F,MATCH($A305,'Plant data'!$A:$A,0))</f>
        <v>China</v>
      </c>
      <c r="E305" s="15" t="s">
        <v>10505</v>
      </c>
      <c r="F305" s="15" t="s">
        <v>10204</v>
      </c>
      <c r="G305" s="16" t="s">
        <v>589</v>
      </c>
      <c r="H305" s="15" t="s">
        <v>190</v>
      </c>
      <c r="I305" s="15" t="s">
        <v>30</v>
      </c>
      <c r="J305" s="15" t="s">
        <v>30</v>
      </c>
      <c r="K305" s="15" t="s">
        <v>30</v>
      </c>
      <c r="L305" s="15" t="s">
        <v>30</v>
      </c>
      <c r="M305" s="18">
        <v>44593</v>
      </c>
      <c r="N305" s="15" t="s">
        <v>30</v>
      </c>
      <c r="O305" s="15">
        <v>2023</v>
      </c>
      <c r="P305" s="15">
        <v>1000</v>
      </c>
      <c r="Q305" s="15">
        <v>80</v>
      </c>
      <c r="R305" s="15" t="s">
        <v>10180</v>
      </c>
      <c r="S305" s="29" t="str">
        <f t="shared" si="4"/>
        <v/>
      </c>
      <c r="T305" s="29"/>
      <c r="U305" s="29"/>
      <c r="V305" s="29"/>
      <c r="W305" s="29"/>
      <c r="X305" s="29"/>
      <c r="Y305" s="29"/>
      <c r="Z305" s="29"/>
      <c r="AA305" s="29"/>
    </row>
    <row r="306" spans="1:27" hidden="1" x14ac:dyDescent="0.35">
      <c r="A306" s="15" t="s">
        <v>587</v>
      </c>
      <c r="B306" s="22" t="str">
        <f>INDEX('Plant data'!D:D,MATCH($A306,'Plant data'!$A:$A,0))</f>
        <v>Tangshan</v>
      </c>
      <c r="C306" s="22" t="str">
        <f>INDEX('Plant data'!E:E,MATCH($A306,'Plant data'!$A:$A,0))</f>
        <v>Hebei</v>
      </c>
      <c r="D306" s="22" t="str">
        <f>INDEX('Plant data'!F:F,MATCH($A306,'Plant data'!$A:$A,0))</f>
        <v>China</v>
      </c>
      <c r="E306" s="15" t="s">
        <v>10506</v>
      </c>
      <c r="F306" s="15" t="s">
        <v>10179</v>
      </c>
      <c r="G306" s="16" t="s">
        <v>589</v>
      </c>
      <c r="H306" s="15" t="s">
        <v>29</v>
      </c>
      <c r="I306" s="15" t="s">
        <v>30</v>
      </c>
      <c r="J306" s="15" t="s">
        <v>30</v>
      </c>
      <c r="K306" s="15" t="s">
        <v>30</v>
      </c>
      <c r="L306" s="15" t="s">
        <v>30</v>
      </c>
      <c r="M306" s="15" t="s">
        <v>30</v>
      </c>
      <c r="N306" s="15" t="s">
        <v>30</v>
      </c>
      <c r="O306" s="15" t="s">
        <v>30</v>
      </c>
      <c r="P306" s="15">
        <v>1350</v>
      </c>
      <c r="Q306" s="15">
        <v>120</v>
      </c>
      <c r="R306" s="15" t="s">
        <v>10180</v>
      </c>
      <c r="S306" s="29" t="str">
        <f t="shared" si="4"/>
        <v/>
      </c>
      <c r="T306" s="29"/>
      <c r="U306" s="29"/>
      <c r="V306" s="29"/>
      <c r="W306" s="29"/>
      <c r="X306" s="29"/>
      <c r="Y306" s="29"/>
      <c r="Z306" s="29"/>
      <c r="AA306" s="29"/>
    </row>
    <row r="307" spans="1:27" hidden="1" x14ac:dyDescent="0.35">
      <c r="A307" s="15" t="s">
        <v>587</v>
      </c>
      <c r="B307" s="22" t="str">
        <f>INDEX('Plant data'!D:D,MATCH($A307,'Plant data'!$A:$A,0))</f>
        <v>Tangshan</v>
      </c>
      <c r="C307" s="22" t="str">
        <f>INDEX('Plant data'!E:E,MATCH($A307,'Plant data'!$A:$A,0))</f>
        <v>Hebei</v>
      </c>
      <c r="D307" s="22" t="str">
        <f>INDEX('Plant data'!F:F,MATCH($A307,'Plant data'!$A:$A,0))</f>
        <v>China</v>
      </c>
      <c r="E307" s="15" t="s">
        <v>10507</v>
      </c>
      <c r="F307" s="15" t="s">
        <v>10182</v>
      </c>
      <c r="G307" s="16" t="s">
        <v>589</v>
      </c>
      <c r="H307" s="15" t="s">
        <v>29</v>
      </c>
      <c r="I307" s="15" t="s">
        <v>30</v>
      </c>
      <c r="J307" s="15" t="s">
        <v>30</v>
      </c>
      <c r="K307" s="15" t="s">
        <v>30</v>
      </c>
      <c r="L307" s="15" t="s">
        <v>30</v>
      </c>
      <c r="M307" s="15" t="s">
        <v>30</v>
      </c>
      <c r="N307" s="15" t="s">
        <v>30</v>
      </c>
      <c r="O307" s="15" t="s">
        <v>30</v>
      </c>
      <c r="P307" s="15">
        <v>1350</v>
      </c>
      <c r="Q307" s="15">
        <v>120</v>
      </c>
      <c r="R307" s="15" t="s">
        <v>10180</v>
      </c>
      <c r="S307" s="29" t="str">
        <f t="shared" si="4"/>
        <v/>
      </c>
      <c r="T307" s="29"/>
      <c r="U307" s="29"/>
      <c r="V307" s="29"/>
      <c r="W307" s="29"/>
      <c r="X307" s="29"/>
      <c r="Y307" s="29"/>
      <c r="Z307" s="29"/>
      <c r="AA307" s="29"/>
    </row>
    <row r="308" spans="1:27" hidden="1" x14ac:dyDescent="0.35">
      <c r="A308" s="15" t="s">
        <v>587</v>
      </c>
      <c r="B308" s="22" t="str">
        <f>INDEX('Plant data'!D:D,MATCH($A308,'Plant data'!$A:$A,0))</f>
        <v>Tangshan</v>
      </c>
      <c r="C308" s="22" t="str">
        <f>INDEX('Plant data'!E:E,MATCH($A308,'Plant data'!$A:$A,0))</f>
        <v>Hebei</v>
      </c>
      <c r="D308" s="22" t="str">
        <f>INDEX('Plant data'!F:F,MATCH($A308,'Plant data'!$A:$A,0))</f>
        <v>China</v>
      </c>
      <c r="E308" s="15" t="s">
        <v>10508</v>
      </c>
      <c r="F308" s="15" t="s">
        <v>10184</v>
      </c>
      <c r="G308" s="16" t="s">
        <v>589</v>
      </c>
      <c r="H308" s="15" t="s">
        <v>29</v>
      </c>
      <c r="I308" s="15">
        <v>2022</v>
      </c>
      <c r="J308" s="15" t="s">
        <v>30</v>
      </c>
      <c r="K308" s="15">
        <v>2023</v>
      </c>
      <c r="L308" s="15">
        <v>2</v>
      </c>
      <c r="M308" s="15" t="s">
        <v>30</v>
      </c>
      <c r="N308" s="15" t="s">
        <v>30</v>
      </c>
      <c r="O308" s="15" t="s">
        <v>30</v>
      </c>
      <c r="P308" s="15">
        <v>1150</v>
      </c>
      <c r="Q308" s="15">
        <v>100</v>
      </c>
      <c r="R308" s="15" t="s">
        <v>10180</v>
      </c>
      <c r="S308" s="29">
        <f t="shared" si="4"/>
        <v>2063</v>
      </c>
      <c r="T308" s="29"/>
      <c r="U308" s="29"/>
      <c r="V308" s="29"/>
      <c r="W308" s="29"/>
      <c r="X308" s="29"/>
      <c r="Y308" s="29"/>
      <c r="Z308" s="29"/>
      <c r="AA308" s="29"/>
    </row>
    <row r="309" spans="1:27" hidden="1" x14ac:dyDescent="0.35">
      <c r="A309" s="15" t="s">
        <v>587</v>
      </c>
      <c r="B309" s="22" t="str">
        <f>INDEX('Plant data'!D:D,MATCH($A309,'Plant data'!$A:$A,0))</f>
        <v>Tangshan</v>
      </c>
      <c r="C309" s="22" t="str">
        <f>INDEX('Plant data'!E:E,MATCH($A309,'Plant data'!$A:$A,0))</f>
        <v>Hebei</v>
      </c>
      <c r="D309" s="22" t="str">
        <f>INDEX('Plant data'!F:F,MATCH($A309,'Plant data'!$A:$A,0))</f>
        <v>China</v>
      </c>
      <c r="E309" s="15" t="s">
        <v>10509</v>
      </c>
      <c r="F309" s="15" t="s">
        <v>10245</v>
      </c>
      <c r="G309" s="16" t="s">
        <v>589</v>
      </c>
      <c r="H309" s="15" t="s">
        <v>29</v>
      </c>
      <c r="I309" s="15">
        <v>2022</v>
      </c>
      <c r="J309" s="15" t="s">
        <v>30</v>
      </c>
      <c r="K309" s="15">
        <v>2023</v>
      </c>
      <c r="L309" s="15">
        <v>2</v>
      </c>
      <c r="M309" s="15" t="s">
        <v>30</v>
      </c>
      <c r="N309" s="15" t="s">
        <v>30</v>
      </c>
      <c r="O309" s="15" t="s">
        <v>30</v>
      </c>
      <c r="P309" s="15">
        <v>1150</v>
      </c>
      <c r="Q309" s="15">
        <v>100</v>
      </c>
      <c r="R309" s="15" t="s">
        <v>10180</v>
      </c>
      <c r="S309" s="29">
        <f t="shared" si="4"/>
        <v>2063</v>
      </c>
      <c r="T309" s="29"/>
      <c r="U309" s="29"/>
      <c r="V309" s="29"/>
      <c r="W309" s="29"/>
      <c r="X309" s="29"/>
      <c r="Y309" s="29"/>
      <c r="Z309" s="29"/>
      <c r="AA309" s="29"/>
    </row>
    <row r="310" spans="1:27" hidden="1" x14ac:dyDescent="0.35">
      <c r="A310" s="15" t="s">
        <v>597</v>
      </c>
      <c r="B310" s="22" t="str">
        <f>INDEX('Plant data'!D:D,MATCH($A310,'Plant data'!$A:$A,0))</f>
        <v>Tangshan</v>
      </c>
      <c r="C310" s="22" t="str">
        <f>INDEX('Plant data'!E:E,MATCH($A310,'Plant data'!$A:$A,0))</f>
        <v>Hebei</v>
      </c>
      <c r="D310" s="22" t="str">
        <f>INDEX('Plant data'!F:F,MATCH($A310,'Plant data'!$A:$A,0))</f>
        <v>China</v>
      </c>
      <c r="E310" s="15" t="s">
        <v>10510</v>
      </c>
      <c r="F310" s="15" t="s">
        <v>10179</v>
      </c>
      <c r="G310" s="16" t="s">
        <v>599</v>
      </c>
      <c r="H310" s="15" t="s">
        <v>190</v>
      </c>
      <c r="I310" s="15" t="s">
        <v>30</v>
      </c>
      <c r="J310" s="15" t="s">
        <v>30</v>
      </c>
      <c r="K310" s="15" t="s">
        <v>30</v>
      </c>
      <c r="L310" s="15" t="s">
        <v>30</v>
      </c>
      <c r="M310" s="15" t="s">
        <v>30</v>
      </c>
      <c r="N310" s="15" t="s">
        <v>30</v>
      </c>
      <c r="O310" s="15">
        <v>2023</v>
      </c>
      <c r="P310" s="15">
        <v>1350</v>
      </c>
      <c r="Q310" s="15">
        <v>120</v>
      </c>
      <c r="R310" s="15" t="s">
        <v>10180</v>
      </c>
      <c r="S310" s="29" t="str">
        <f t="shared" si="4"/>
        <v/>
      </c>
      <c r="T310" s="29"/>
      <c r="U310" s="29"/>
      <c r="V310" s="29"/>
      <c r="W310" s="29"/>
      <c r="X310" s="29"/>
      <c r="Y310" s="29"/>
      <c r="Z310" s="29"/>
      <c r="AA310" s="29"/>
    </row>
    <row r="311" spans="1:27" hidden="1" x14ac:dyDescent="0.35">
      <c r="A311" s="15" t="s">
        <v>597</v>
      </c>
      <c r="B311" s="22" t="str">
        <f>INDEX('Plant data'!D:D,MATCH($A311,'Plant data'!$A:$A,0))</f>
        <v>Tangshan</v>
      </c>
      <c r="C311" s="22" t="str">
        <f>INDEX('Plant data'!E:E,MATCH($A311,'Plant data'!$A:$A,0))</f>
        <v>Hebei</v>
      </c>
      <c r="D311" s="22" t="str">
        <f>INDEX('Plant data'!F:F,MATCH($A311,'Plant data'!$A:$A,0))</f>
        <v>China</v>
      </c>
      <c r="E311" s="15" t="s">
        <v>10511</v>
      </c>
      <c r="F311" s="15" t="s">
        <v>10182</v>
      </c>
      <c r="G311" s="16" t="s">
        <v>599</v>
      </c>
      <c r="H311" s="15" t="s">
        <v>190</v>
      </c>
      <c r="I311" s="15" t="s">
        <v>30</v>
      </c>
      <c r="J311" s="15" t="s">
        <v>30</v>
      </c>
      <c r="K311" s="15" t="s">
        <v>30</v>
      </c>
      <c r="L311" s="15" t="s">
        <v>30</v>
      </c>
      <c r="M311" s="15" t="s">
        <v>30</v>
      </c>
      <c r="N311" s="15" t="s">
        <v>30</v>
      </c>
      <c r="O311" s="15">
        <v>2023</v>
      </c>
      <c r="P311" s="15">
        <v>1350</v>
      </c>
      <c r="Q311" s="15">
        <v>120</v>
      </c>
      <c r="R311" s="15" t="s">
        <v>10180</v>
      </c>
      <c r="S311" s="29" t="str">
        <f t="shared" si="4"/>
        <v/>
      </c>
      <c r="T311" s="29"/>
      <c r="U311" s="29"/>
      <c r="V311" s="29"/>
      <c r="W311" s="29"/>
      <c r="X311" s="29"/>
      <c r="Y311" s="29"/>
      <c r="Z311" s="29"/>
      <c r="AA311" s="29"/>
    </row>
    <row r="312" spans="1:27" hidden="1" x14ac:dyDescent="0.35">
      <c r="A312" s="15" t="s">
        <v>597</v>
      </c>
      <c r="B312" s="22" t="str">
        <f>INDEX('Plant data'!D:D,MATCH($A312,'Plant data'!$A:$A,0))</f>
        <v>Tangshan</v>
      </c>
      <c r="C312" s="22" t="str">
        <f>INDEX('Plant data'!E:E,MATCH($A312,'Plant data'!$A:$A,0))</f>
        <v>Hebei</v>
      </c>
      <c r="D312" s="22" t="str">
        <f>INDEX('Plant data'!F:F,MATCH($A312,'Plant data'!$A:$A,0))</f>
        <v>China</v>
      </c>
      <c r="E312" s="15" t="s">
        <v>10512</v>
      </c>
      <c r="F312" s="15" t="s">
        <v>10184</v>
      </c>
      <c r="G312" s="16" t="s">
        <v>599</v>
      </c>
      <c r="H312" s="15" t="s">
        <v>190</v>
      </c>
      <c r="I312" s="15" t="s">
        <v>30</v>
      </c>
      <c r="J312" s="15" t="s">
        <v>30</v>
      </c>
      <c r="K312" s="15" t="s">
        <v>30</v>
      </c>
      <c r="L312" s="15" t="s">
        <v>30</v>
      </c>
      <c r="M312" s="15" t="s">
        <v>30</v>
      </c>
      <c r="N312" s="15" t="s">
        <v>30</v>
      </c>
      <c r="O312" s="15">
        <v>2023</v>
      </c>
      <c r="P312" s="15">
        <v>1350</v>
      </c>
      <c r="Q312" s="15">
        <v>120</v>
      </c>
      <c r="R312" s="15" t="s">
        <v>10180</v>
      </c>
      <c r="S312" s="29" t="str">
        <f t="shared" si="4"/>
        <v/>
      </c>
      <c r="T312" s="29"/>
      <c r="U312" s="29"/>
      <c r="V312" s="29"/>
      <c r="W312" s="29"/>
      <c r="X312" s="29"/>
      <c r="Y312" s="29"/>
      <c r="Z312" s="29"/>
      <c r="AA312" s="29"/>
    </row>
    <row r="313" spans="1:27" hidden="1" x14ac:dyDescent="0.35">
      <c r="A313" s="15" t="s">
        <v>603</v>
      </c>
      <c r="B313" s="22" t="str">
        <f>INDEX('Plant data'!D:D,MATCH($A313,'Plant data'!$A:$A,0))</f>
        <v>Tangshan</v>
      </c>
      <c r="C313" s="22" t="str">
        <f>INDEX('Plant data'!E:E,MATCH($A313,'Plant data'!$A:$A,0))</f>
        <v>Hebei</v>
      </c>
      <c r="D313" s="22" t="str">
        <f>INDEX('Plant data'!F:F,MATCH($A313,'Plant data'!$A:$A,0))</f>
        <v>China</v>
      </c>
      <c r="E313" s="15" t="s">
        <v>10513</v>
      </c>
      <c r="F313" s="15" t="s">
        <v>10194</v>
      </c>
      <c r="G313" s="16" t="s">
        <v>605</v>
      </c>
      <c r="H313" s="15" t="s">
        <v>190</v>
      </c>
      <c r="I313" s="15" t="s">
        <v>30</v>
      </c>
      <c r="J313" s="15" t="s">
        <v>30</v>
      </c>
      <c r="K313" s="15" t="s">
        <v>30</v>
      </c>
      <c r="L313" s="15" t="s">
        <v>30</v>
      </c>
      <c r="M313" s="15">
        <v>2021</v>
      </c>
      <c r="N313" s="15" t="s">
        <v>30</v>
      </c>
      <c r="O313" s="15">
        <v>2023</v>
      </c>
      <c r="P313" s="15">
        <v>760</v>
      </c>
      <c r="Q313" s="15">
        <v>50</v>
      </c>
      <c r="R313" s="15" t="s">
        <v>10180</v>
      </c>
      <c r="S313" s="29" t="str">
        <f t="shared" si="4"/>
        <v/>
      </c>
      <c r="T313" s="29"/>
      <c r="U313" s="29"/>
      <c r="V313" s="29"/>
      <c r="W313" s="29"/>
      <c r="X313" s="29"/>
      <c r="Y313" s="29"/>
      <c r="Z313" s="29"/>
      <c r="AA313" s="29"/>
    </row>
    <row r="314" spans="1:27" hidden="1" x14ac:dyDescent="0.35">
      <c r="A314" s="15" t="s">
        <v>603</v>
      </c>
      <c r="B314" s="22" t="str">
        <f>INDEX('Plant data'!D:D,MATCH($A314,'Plant data'!$A:$A,0))</f>
        <v>Tangshan</v>
      </c>
      <c r="C314" s="22" t="str">
        <f>INDEX('Plant data'!E:E,MATCH($A314,'Plant data'!$A:$A,0))</f>
        <v>Hebei</v>
      </c>
      <c r="D314" s="22" t="str">
        <f>INDEX('Plant data'!F:F,MATCH($A314,'Plant data'!$A:$A,0))</f>
        <v>China</v>
      </c>
      <c r="E314" s="15" t="s">
        <v>10514</v>
      </c>
      <c r="F314" s="15" t="s">
        <v>10204</v>
      </c>
      <c r="G314" s="16" t="s">
        <v>605</v>
      </c>
      <c r="H314" s="15" t="s">
        <v>190</v>
      </c>
      <c r="I314" s="15" t="s">
        <v>30</v>
      </c>
      <c r="J314" s="15" t="s">
        <v>30</v>
      </c>
      <c r="K314" s="15" t="s">
        <v>30</v>
      </c>
      <c r="L314" s="15" t="s">
        <v>30</v>
      </c>
      <c r="M314" s="15">
        <v>2021</v>
      </c>
      <c r="N314" s="15" t="s">
        <v>30</v>
      </c>
      <c r="O314" s="15">
        <v>2023</v>
      </c>
      <c r="P314" s="15">
        <v>760</v>
      </c>
      <c r="Q314" s="15">
        <v>50</v>
      </c>
      <c r="R314" s="15" t="s">
        <v>10180</v>
      </c>
      <c r="S314" s="29" t="str">
        <f t="shared" si="4"/>
        <v/>
      </c>
      <c r="T314" s="29"/>
      <c r="U314" s="29"/>
      <c r="V314" s="29"/>
      <c r="W314" s="29"/>
      <c r="X314" s="29"/>
      <c r="Y314" s="29"/>
      <c r="Z314" s="29"/>
      <c r="AA314" s="29"/>
    </row>
    <row r="315" spans="1:27" hidden="1" x14ac:dyDescent="0.35">
      <c r="A315" s="15" t="s">
        <v>603</v>
      </c>
      <c r="B315" s="22" t="str">
        <f>INDEX('Plant data'!D:D,MATCH($A315,'Plant data'!$A:$A,0))</f>
        <v>Tangshan</v>
      </c>
      <c r="C315" s="22" t="str">
        <f>INDEX('Plant data'!E:E,MATCH($A315,'Plant data'!$A:$A,0))</f>
        <v>Hebei</v>
      </c>
      <c r="D315" s="22" t="str">
        <f>INDEX('Plant data'!F:F,MATCH($A315,'Plant data'!$A:$A,0))</f>
        <v>China</v>
      </c>
      <c r="E315" s="15" t="s">
        <v>10515</v>
      </c>
      <c r="F315" s="15" t="s">
        <v>10189</v>
      </c>
      <c r="G315" s="16" t="s">
        <v>605</v>
      </c>
      <c r="H315" s="15" t="s">
        <v>190</v>
      </c>
      <c r="I315" s="15" t="s">
        <v>30</v>
      </c>
      <c r="J315" s="15" t="s">
        <v>30</v>
      </c>
      <c r="K315" s="15" t="s">
        <v>30</v>
      </c>
      <c r="L315" s="15" t="s">
        <v>30</v>
      </c>
      <c r="M315" s="15">
        <v>2021</v>
      </c>
      <c r="N315" s="15" t="s">
        <v>30</v>
      </c>
      <c r="O315" s="15">
        <v>2023</v>
      </c>
      <c r="P315" s="15">
        <v>850</v>
      </c>
      <c r="Q315" s="15">
        <v>60</v>
      </c>
      <c r="R315" s="15" t="s">
        <v>10180</v>
      </c>
      <c r="S315" s="29" t="str">
        <f t="shared" si="4"/>
        <v/>
      </c>
      <c r="T315" s="29"/>
      <c r="U315" s="29"/>
      <c r="V315" s="29"/>
      <c r="W315" s="29"/>
      <c r="X315" s="29"/>
      <c r="Y315" s="29"/>
      <c r="Z315" s="29"/>
      <c r="AA315" s="29"/>
    </row>
    <row r="316" spans="1:27" hidden="1" x14ac:dyDescent="0.35">
      <c r="A316" s="15" t="s">
        <v>603</v>
      </c>
      <c r="B316" s="22" t="str">
        <f>INDEX('Plant data'!D:D,MATCH($A316,'Plant data'!$A:$A,0))</f>
        <v>Tangshan</v>
      </c>
      <c r="C316" s="22" t="str">
        <f>INDEX('Plant data'!E:E,MATCH($A316,'Plant data'!$A:$A,0))</f>
        <v>Hebei</v>
      </c>
      <c r="D316" s="22" t="str">
        <f>INDEX('Plant data'!F:F,MATCH($A316,'Plant data'!$A:$A,0))</f>
        <v>China</v>
      </c>
      <c r="E316" s="15" t="s">
        <v>10516</v>
      </c>
      <c r="F316" s="15" t="s">
        <v>10222</v>
      </c>
      <c r="G316" s="16" t="s">
        <v>605</v>
      </c>
      <c r="H316" s="15" t="s">
        <v>190</v>
      </c>
      <c r="I316" s="15" t="s">
        <v>30</v>
      </c>
      <c r="J316" s="15" t="s">
        <v>30</v>
      </c>
      <c r="K316" s="15" t="s">
        <v>30</v>
      </c>
      <c r="L316" s="15" t="s">
        <v>30</v>
      </c>
      <c r="M316" s="15">
        <v>2021</v>
      </c>
      <c r="N316" s="15" t="s">
        <v>30</v>
      </c>
      <c r="O316" s="15">
        <v>2023</v>
      </c>
      <c r="P316" s="15">
        <v>850</v>
      </c>
      <c r="Q316" s="15">
        <v>60</v>
      </c>
      <c r="R316" s="15" t="s">
        <v>10180</v>
      </c>
      <c r="S316" s="29" t="str">
        <f t="shared" si="4"/>
        <v/>
      </c>
      <c r="T316" s="29"/>
      <c r="U316" s="29"/>
      <c r="V316" s="29"/>
      <c r="W316" s="29"/>
      <c r="X316" s="29"/>
      <c r="Y316" s="29"/>
      <c r="Z316" s="29"/>
      <c r="AA316" s="29"/>
    </row>
    <row r="317" spans="1:27" hidden="1" x14ac:dyDescent="0.35">
      <c r="A317" s="15" t="s">
        <v>603</v>
      </c>
      <c r="B317" s="22" t="str">
        <f>INDEX('Plant data'!D:D,MATCH($A317,'Plant data'!$A:$A,0))</f>
        <v>Tangshan</v>
      </c>
      <c r="C317" s="22" t="str">
        <f>INDEX('Plant data'!E:E,MATCH($A317,'Plant data'!$A:$A,0))</f>
        <v>Hebei</v>
      </c>
      <c r="D317" s="22" t="str">
        <f>INDEX('Plant data'!F:F,MATCH($A317,'Plant data'!$A:$A,0))</f>
        <v>China</v>
      </c>
      <c r="E317" s="15" t="s">
        <v>10517</v>
      </c>
      <c r="F317" s="15" t="s">
        <v>10247</v>
      </c>
      <c r="G317" s="16" t="s">
        <v>605</v>
      </c>
      <c r="H317" s="15" t="s">
        <v>29</v>
      </c>
      <c r="I317" s="15">
        <v>2021</v>
      </c>
      <c r="J317" s="15" t="s">
        <v>30</v>
      </c>
      <c r="K317" s="15">
        <v>2023</v>
      </c>
      <c r="L317" s="15">
        <v>2</v>
      </c>
      <c r="M317" s="15" t="s">
        <v>30</v>
      </c>
      <c r="N317" s="15" t="s">
        <v>30</v>
      </c>
      <c r="O317" s="15" t="s">
        <v>30</v>
      </c>
      <c r="P317" s="15">
        <v>1150</v>
      </c>
      <c r="Q317" s="15">
        <v>100</v>
      </c>
      <c r="R317" s="15" t="s">
        <v>10180</v>
      </c>
      <c r="S317" s="29">
        <f t="shared" si="4"/>
        <v>2063</v>
      </c>
      <c r="T317" s="29"/>
      <c r="U317" s="29"/>
      <c r="V317" s="29"/>
      <c r="W317" s="29"/>
      <c r="X317" s="29"/>
      <c r="Y317" s="29"/>
      <c r="Z317" s="29"/>
      <c r="AA317" s="29"/>
    </row>
    <row r="318" spans="1:27" hidden="1" x14ac:dyDescent="0.35">
      <c r="A318" s="15" t="s">
        <v>603</v>
      </c>
      <c r="B318" s="22" t="str">
        <f>INDEX('Plant data'!D:D,MATCH($A318,'Plant data'!$A:$A,0))</f>
        <v>Tangshan</v>
      </c>
      <c r="C318" s="22" t="str">
        <f>INDEX('Plant data'!E:E,MATCH($A318,'Plant data'!$A:$A,0))</f>
        <v>Hebei</v>
      </c>
      <c r="D318" s="22" t="str">
        <f>INDEX('Plant data'!F:F,MATCH($A318,'Plant data'!$A:$A,0))</f>
        <v>China</v>
      </c>
      <c r="E318" s="15" t="s">
        <v>10518</v>
      </c>
      <c r="F318" s="15" t="s">
        <v>10249</v>
      </c>
      <c r="G318" s="16" t="s">
        <v>605</v>
      </c>
      <c r="H318" s="15" t="s">
        <v>29</v>
      </c>
      <c r="I318" s="15">
        <v>2021</v>
      </c>
      <c r="J318" s="15" t="s">
        <v>30</v>
      </c>
      <c r="K318" s="15">
        <v>2023</v>
      </c>
      <c r="L318" s="15">
        <v>2</v>
      </c>
      <c r="M318" s="15" t="s">
        <v>30</v>
      </c>
      <c r="N318" s="15" t="s">
        <v>30</v>
      </c>
      <c r="O318" s="15" t="s">
        <v>30</v>
      </c>
      <c r="P318" s="15">
        <v>1150</v>
      </c>
      <c r="Q318" s="15">
        <v>100</v>
      </c>
      <c r="R318" s="15" t="s">
        <v>10180</v>
      </c>
      <c r="S318" s="29">
        <f t="shared" si="4"/>
        <v>2063</v>
      </c>
      <c r="T318" s="29"/>
      <c r="U318" s="29"/>
      <c r="V318" s="29"/>
      <c r="W318" s="29"/>
      <c r="X318" s="29"/>
      <c r="Y318" s="29"/>
      <c r="Z318" s="29"/>
      <c r="AA318" s="29"/>
    </row>
    <row r="319" spans="1:27" hidden="1" x14ac:dyDescent="0.35">
      <c r="A319" s="15" t="s">
        <v>611</v>
      </c>
      <c r="B319" s="22" t="str">
        <f>INDEX('Plant data'!D:D,MATCH($A319,'Plant data'!$A:$A,0))</f>
        <v>Tangshan</v>
      </c>
      <c r="C319" s="22" t="str">
        <f>INDEX('Plant data'!E:E,MATCH($A319,'Plant data'!$A:$A,0))</f>
        <v>Hebei</v>
      </c>
      <c r="D319" s="22" t="str">
        <f>INDEX('Plant data'!F:F,MATCH($A319,'Plant data'!$A:$A,0))</f>
        <v>China</v>
      </c>
      <c r="E319" s="15" t="s">
        <v>10519</v>
      </c>
      <c r="F319" s="15" t="s">
        <v>10179</v>
      </c>
      <c r="G319" s="16" t="s">
        <v>613</v>
      </c>
      <c r="H319" s="15" t="s">
        <v>29</v>
      </c>
      <c r="I319" s="15" t="s">
        <v>30</v>
      </c>
      <c r="J319" s="15" t="s">
        <v>30</v>
      </c>
      <c r="K319" s="15" t="s">
        <v>30</v>
      </c>
      <c r="L319" s="15" t="s">
        <v>30</v>
      </c>
      <c r="M319" s="15" t="s">
        <v>30</v>
      </c>
      <c r="N319" s="15" t="s">
        <v>30</v>
      </c>
      <c r="O319" s="15" t="s">
        <v>30</v>
      </c>
      <c r="P319" s="15">
        <v>1833</v>
      </c>
      <c r="Q319" s="15">
        <v>120</v>
      </c>
      <c r="R319" s="15" t="s">
        <v>10180</v>
      </c>
      <c r="S319" s="29" t="str">
        <f t="shared" si="4"/>
        <v/>
      </c>
      <c r="T319" s="29"/>
      <c r="U319" s="29"/>
      <c r="V319" s="29"/>
      <c r="W319" s="29"/>
      <c r="X319" s="29"/>
      <c r="Y319" s="29"/>
      <c r="Z319" s="29"/>
      <c r="AA319" s="29"/>
    </row>
    <row r="320" spans="1:27" hidden="1" x14ac:dyDescent="0.35">
      <c r="A320" s="15" t="s">
        <v>611</v>
      </c>
      <c r="B320" s="22" t="str">
        <f>INDEX('Plant data'!D:D,MATCH($A320,'Plant data'!$A:$A,0))</f>
        <v>Tangshan</v>
      </c>
      <c r="C320" s="22" t="str">
        <f>INDEX('Plant data'!E:E,MATCH($A320,'Plant data'!$A:$A,0))</f>
        <v>Hebei</v>
      </c>
      <c r="D320" s="22" t="str">
        <f>INDEX('Plant data'!F:F,MATCH($A320,'Plant data'!$A:$A,0))</f>
        <v>China</v>
      </c>
      <c r="E320" s="15" t="s">
        <v>10520</v>
      </c>
      <c r="F320" s="15" t="s">
        <v>10182</v>
      </c>
      <c r="G320" s="16" t="s">
        <v>613</v>
      </c>
      <c r="H320" s="15" t="s">
        <v>29</v>
      </c>
      <c r="I320" s="15" t="s">
        <v>30</v>
      </c>
      <c r="J320" s="15" t="s">
        <v>30</v>
      </c>
      <c r="K320" s="15" t="s">
        <v>30</v>
      </c>
      <c r="L320" s="15" t="s">
        <v>30</v>
      </c>
      <c r="M320" s="15" t="s">
        <v>30</v>
      </c>
      <c r="N320" s="15" t="s">
        <v>30</v>
      </c>
      <c r="O320" s="15" t="s">
        <v>30</v>
      </c>
      <c r="P320" s="15">
        <v>1833</v>
      </c>
      <c r="Q320" s="15">
        <v>120</v>
      </c>
      <c r="R320" s="15" t="s">
        <v>10180</v>
      </c>
      <c r="S320" s="29" t="str">
        <f t="shared" si="4"/>
        <v/>
      </c>
      <c r="T320" s="29"/>
      <c r="U320" s="29"/>
      <c r="V320" s="29"/>
      <c r="W320" s="29"/>
      <c r="X320" s="29"/>
      <c r="Y320" s="29"/>
      <c r="Z320" s="29"/>
      <c r="AA320" s="29"/>
    </row>
    <row r="321" spans="1:27" hidden="1" x14ac:dyDescent="0.35">
      <c r="A321" s="15" t="s">
        <v>611</v>
      </c>
      <c r="B321" s="22" t="str">
        <f>INDEX('Plant data'!D:D,MATCH($A321,'Plant data'!$A:$A,0))</f>
        <v>Tangshan</v>
      </c>
      <c r="C321" s="22" t="str">
        <f>INDEX('Plant data'!E:E,MATCH($A321,'Plant data'!$A:$A,0))</f>
        <v>Hebei</v>
      </c>
      <c r="D321" s="22" t="str">
        <f>INDEX('Plant data'!F:F,MATCH($A321,'Plant data'!$A:$A,0))</f>
        <v>China</v>
      </c>
      <c r="E321" s="15" t="s">
        <v>10521</v>
      </c>
      <c r="F321" s="15" t="s">
        <v>10184</v>
      </c>
      <c r="G321" s="16" t="s">
        <v>613</v>
      </c>
      <c r="H321" s="15" t="s">
        <v>29</v>
      </c>
      <c r="I321" s="15" t="s">
        <v>30</v>
      </c>
      <c r="J321" s="15" t="s">
        <v>30</v>
      </c>
      <c r="K321" s="15" t="s">
        <v>30</v>
      </c>
      <c r="L321" s="15" t="s">
        <v>30</v>
      </c>
      <c r="M321" s="15" t="s">
        <v>30</v>
      </c>
      <c r="N321" s="15" t="s">
        <v>30</v>
      </c>
      <c r="O321" s="15" t="s">
        <v>30</v>
      </c>
      <c r="P321" s="15">
        <v>1833</v>
      </c>
      <c r="Q321" s="15">
        <v>120</v>
      </c>
      <c r="R321" s="15" t="s">
        <v>10180</v>
      </c>
      <c r="S321" s="29" t="str">
        <f t="shared" si="4"/>
        <v/>
      </c>
      <c r="T321" s="29"/>
      <c r="U321" s="29"/>
      <c r="V321" s="29"/>
      <c r="W321" s="29"/>
      <c r="X321" s="29"/>
      <c r="Y321" s="29"/>
      <c r="Z321" s="29"/>
      <c r="AA321" s="29"/>
    </row>
    <row r="322" spans="1:27" hidden="1" x14ac:dyDescent="0.35">
      <c r="A322" s="15" t="s">
        <v>620</v>
      </c>
      <c r="B322" s="22" t="str">
        <f>INDEX('Plant data'!D:D,MATCH($A322,'Plant data'!$A:$A,0))</f>
        <v>Tangshan</v>
      </c>
      <c r="C322" s="22" t="str">
        <f>INDEX('Plant data'!E:E,MATCH($A322,'Plant data'!$A:$A,0))</f>
        <v>Hebei</v>
      </c>
      <c r="D322" s="22" t="str">
        <f>INDEX('Plant data'!F:F,MATCH($A322,'Plant data'!$A:$A,0))</f>
        <v>China</v>
      </c>
      <c r="E322" s="15" t="s">
        <v>10522</v>
      </c>
      <c r="F322" s="15" t="s">
        <v>10179</v>
      </c>
      <c r="G322" s="16" t="s">
        <v>622</v>
      </c>
      <c r="H322" s="15" t="s">
        <v>190</v>
      </c>
      <c r="I322" s="15" t="s">
        <v>30</v>
      </c>
      <c r="J322" s="15" t="s">
        <v>30</v>
      </c>
      <c r="K322" s="15" t="s">
        <v>30</v>
      </c>
      <c r="L322" s="15" t="s">
        <v>30</v>
      </c>
      <c r="M322" s="15">
        <v>2022</v>
      </c>
      <c r="N322" s="15" t="s">
        <v>30</v>
      </c>
      <c r="O322" s="18">
        <v>45139</v>
      </c>
      <c r="P322" s="15">
        <v>1200</v>
      </c>
      <c r="Q322" s="15">
        <v>120</v>
      </c>
      <c r="R322" s="15" t="s">
        <v>10180</v>
      </c>
      <c r="S322" s="29" t="str">
        <f t="shared" si="4"/>
        <v/>
      </c>
      <c r="T322" s="29"/>
      <c r="U322" s="29"/>
      <c r="V322" s="29"/>
      <c r="W322" s="29"/>
      <c r="X322" s="29"/>
      <c r="Y322" s="29"/>
      <c r="Z322" s="29"/>
      <c r="AA322" s="29"/>
    </row>
    <row r="323" spans="1:27" hidden="1" x14ac:dyDescent="0.35">
      <c r="A323" s="15" t="s">
        <v>620</v>
      </c>
      <c r="B323" s="22" t="str">
        <f>INDEX('Plant data'!D:D,MATCH($A323,'Plant data'!$A:$A,0))</f>
        <v>Tangshan</v>
      </c>
      <c r="C323" s="22" t="str">
        <f>INDEX('Plant data'!E:E,MATCH($A323,'Plant data'!$A:$A,0))</f>
        <v>Hebei</v>
      </c>
      <c r="D323" s="22" t="str">
        <f>INDEX('Plant data'!F:F,MATCH($A323,'Plant data'!$A:$A,0))</f>
        <v>China</v>
      </c>
      <c r="E323" s="15" t="s">
        <v>10523</v>
      </c>
      <c r="F323" s="15" t="s">
        <v>10182</v>
      </c>
      <c r="G323" s="16" t="s">
        <v>622</v>
      </c>
      <c r="H323" s="15" t="s">
        <v>190</v>
      </c>
      <c r="I323" s="15" t="s">
        <v>30</v>
      </c>
      <c r="J323" s="15" t="s">
        <v>30</v>
      </c>
      <c r="K323" s="15" t="s">
        <v>30</v>
      </c>
      <c r="L323" s="15" t="s">
        <v>30</v>
      </c>
      <c r="M323" s="15">
        <v>2022</v>
      </c>
      <c r="N323" s="15" t="s">
        <v>30</v>
      </c>
      <c r="O323" s="18">
        <v>45139</v>
      </c>
      <c r="P323" s="15">
        <v>1200</v>
      </c>
      <c r="Q323" s="15">
        <v>120</v>
      </c>
      <c r="R323" s="15" t="s">
        <v>10180</v>
      </c>
      <c r="S323" s="29" t="str">
        <f t="shared" ref="S323:S386" si="5">IFERROR(K323+40,"")</f>
        <v/>
      </c>
      <c r="T323" s="29"/>
      <c r="U323" s="29"/>
      <c r="V323" s="29"/>
      <c r="W323" s="29"/>
      <c r="X323" s="29"/>
      <c r="Y323" s="29"/>
      <c r="Z323" s="29"/>
      <c r="AA323" s="29"/>
    </row>
    <row r="324" spans="1:27" hidden="1" x14ac:dyDescent="0.35">
      <c r="A324" s="15" t="s">
        <v>624</v>
      </c>
      <c r="B324" s="22" t="str">
        <f>INDEX('Plant data'!D:D,MATCH($A324,'Plant data'!$A:$A,0))</f>
        <v>Tangshan</v>
      </c>
      <c r="C324" s="22" t="str">
        <f>INDEX('Plant data'!E:E,MATCH($A324,'Plant data'!$A:$A,0))</f>
        <v>Hebei</v>
      </c>
      <c r="D324" s="22" t="str">
        <f>INDEX('Plant data'!F:F,MATCH($A324,'Plant data'!$A:$A,0))</f>
        <v>China</v>
      </c>
      <c r="E324" s="15" t="s">
        <v>10524</v>
      </c>
      <c r="F324" s="15" t="s">
        <v>10179</v>
      </c>
      <c r="G324" s="16" t="s">
        <v>626</v>
      </c>
      <c r="H324" s="15" t="s">
        <v>29</v>
      </c>
      <c r="I324" s="15" t="s">
        <v>30</v>
      </c>
      <c r="J324" s="15" t="s">
        <v>30</v>
      </c>
      <c r="K324" s="15" t="s">
        <v>30</v>
      </c>
      <c r="L324" s="15" t="s">
        <v>30</v>
      </c>
      <c r="M324" s="15" t="s">
        <v>30</v>
      </c>
      <c r="N324" s="15" t="s">
        <v>30</v>
      </c>
      <c r="O324" s="15" t="s">
        <v>30</v>
      </c>
      <c r="P324" s="15">
        <v>1350</v>
      </c>
      <c r="Q324" s="15">
        <v>120</v>
      </c>
      <c r="R324" s="15" t="s">
        <v>10180</v>
      </c>
      <c r="S324" s="29" t="str">
        <f t="shared" si="5"/>
        <v/>
      </c>
      <c r="T324" s="29"/>
      <c r="U324" s="29"/>
      <c r="V324" s="29"/>
      <c r="W324" s="29"/>
      <c r="X324" s="29"/>
      <c r="Y324" s="29"/>
      <c r="Z324" s="29"/>
      <c r="AA324" s="29"/>
    </row>
    <row r="325" spans="1:27" hidden="1" x14ac:dyDescent="0.35">
      <c r="A325" s="15" t="s">
        <v>628</v>
      </c>
      <c r="B325" s="22" t="str">
        <f>INDEX('Plant data'!D:D,MATCH($A325,'Plant data'!$A:$A,0))</f>
        <v>Tangshan</v>
      </c>
      <c r="C325" s="22" t="str">
        <f>INDEX('Plant data'!E:E,MATCH($A325,'Plant data'!$A:$A,0))</f>
        <v>Hebei</v>
      </c>
      <c r="D325" s="22" t="str">
        <f>INDEX('Plant data'!F:F,MATCH($A325,'Plant data'!$A:$A,0))</f>
        <v>China</v>
      </c>
      <c r="E325" s="15" t="s">
        <v>10525</v>
      </c>
      <c r="F325" s="15" t="s">
        <v>10179</v>
      </c>
      <c r="G325" s="16" t="s">
        <v>630</v>
      </c>
      <c r="H325" s="15" t="s">
        <v>190</v>
      </c>
      <c r="I325" s="15" t="s">
        <v>30</v>
      </c>
      <c r="J325" s="15" t="s">
        <v>30</v>
      </c>
      <c r="K325" s="15" t="s">
        <v>30</v>
      </c>
      <c r="L325" s="15" t="s">
        <v>30</v>
      </c>
      <c r="M325" s="15" t="s">
        <v>30</v>
      </c>
      <c r="N325" s="15" t="s">
        <v>30</v>
      </c>
      <c r="O325" s="15" t="s">
        <v>30</v>
      </c>
      <c r="P325" s="15">
        <v>712</v>
      </c>
      <c r="Q325" s="15">
        <v>50</v>
      </c>
      <c r="R325" s="15" t="s">
        <v>10180</v>
      </c>
      <c r="S325" s="29" t="str">
        <f t="shared" si="5"/>
        <v/>
      </c>
      <c r="T325" s="29"/>
      <c r="U325" s="29"/>
      <c r="V325" s="29"/>
      <c r="W325" s="29"/>
      <c r="X325" s="29"/>
      <c r="Y325" s="29"/>
      <c r="Z325" s="29"/>
      <c r="AA325" s="29"/>
    </row>
    <row r="326" spans="1:27" hidden="1" x14ac:dyDescent="0.35">
      <c r="A326" s="15" t="s">
        <v>628</v>
      </c>
      <c r="B326" s="22" t="str">
        <f>INDEX('Plant data'!D:D,MATCH($A326,'Plant data'!$A:$A,0))</f>
        <v>Tangshan</v>
      </c>
      <c r="C326" s="22" t="str">
        <f>INDEX('Plant data'!E:E,MATCH($A326,'Plant data'!$A:$A,0))</f>
        <v>Hebei</v>
      </c>
      <c r="D326" s="22" t="str">
        <f>INDEX('Plant data'!F:F,MATCH($A326,'Plant data'!$A:$A,0))</f>
        <v>China</v>
      </c>
      <c r="E326" s="15" t="s">
        <v>10526</v>
      </c>
      <c r="F326" s="15" t="s">
        <v>10182</v>
      </c>
      <c r="G326" s="16" t="s">
        <v>630</v>
      </c>
      <c r="H326" s="15" t="s">
        <v>190</v>
      </c>
      <c r="I326" s="15" t="s">
        <v>30</v>
      </c>
      <c r="J326" s="15" t="s">
        <v>30</v>
      </c>
      <c r="K326" s="15" t="s">
        <v>30</v>
      </c>
      <c r="L326" s="15" t="s">
        <v>30</v>
      </c>
      <c r="M326" s="15" t="s">
        <v>30</v>
      </c>
      <c r="N326" s="15" t="s">
        <v>30</v>
      </c>
      <c r="O326" s="15" t="s">
        <v>30</v>
      </c>
      <c r="P326" s="15">
        <v>712</v>
      </c>
      <c r="Q326" s="15">
        <v>50</v>
      </c>
      <c r="R326" s="15" t="s">
        <v>10180</v>
      </c>
      <c r="S326" s="29" t="str">
        <f t="shared" si="5"/>
        <v/>
      </c>
      <c r="T326" s="29"/>
      <c r="U326" s="29"/>
      <c r="V326" s="29"/>
      <c r="W326" s="29"/>
      <c r="X326" s="29"/>
      <c r="Y326" s="29"/>
      <c r="Z326" s="29"/>
      <c r="AA326" s="29"/>
    </row>
    <row r="327" spans="1:27" hidden="1" x14ac:dyDescent="0.35">
      <c r="A327" s="15" t="s">
        <v>628</v>
      </c>
      <c r="B327" s="22" t="str">
        <f>INDEX('Plant data'!D:D,MATCH($A327,'Plant data'!$A:$A,0))</f>
        <v>Tangshan</v>
      </c>
      <c r="C327" s="22" t="str">
        <f>INDEX('Plant data'!E:E,MATCH($A327,'Plant data'!$A:$A,0))</f>
        <v>Hebei</v>
      </c>
      <c r="D327" s="22" t="str">
        <f>INDEX('Plant data'!F:F,MATCH($A327,'Plant data'!$A:$A,0))</f>
        <v>China</v>
      </c>
      <c r="E327" s="15" t="s">
        <v>10527</v>
      </c>
      <c r="F327" s="15" t="s">
        <v>10184</v>
      </c>
      <c r="G327" s="16" t="s">
        <v>630</v>
      </c>
      <c r="H327" s="15" t="s">
        <v>190</v>
      </c>
      <c r="I327" s="15" t="s">
        <v>30</v>
      </c>
      <c r="J327" s="15" t="s">
        <v>30</v>
      </c>
      <c r="K327" s="15" t="s">
        <v>30</v>
      </c>
      <c r="L327" s="15" t="s">
        <v>30</v>
      </c>
      <c r="M327" s="15" t="s">
        <v>30</v>
      </c>
      <c r="N327" s="15" t="s">
        <v>30</v>
      </c>
      <c r="O327" s="15" t="s">
        <v>30</v>
      </c>
      <c r="P327" s="15">
        <v>997</v>
      </c>
      <c r="Q327" s="15">
        <v>70</v>
      </c>
      <c r="R327" s="15" t="s">
        <v>10180</v>
      </c>
      <c r="S327" s="29" t="str">
        <f t="shared" si="5"/>
        <v/>
      </c>
      <c r="T327" s="29"/>
      <c r="U327" s="29"/>
      <c r="V327" s="29"/>
      <c r="W327" s="29"/>
      <c r="X327" s="29"/>
      <c r="Y327" s="29"/>
      <c r="Z327" s="29"/>
      <c r="AA327" s="29"/>
    </row>
    <row r="328" spans="1:27" hidden="1" x14ac:dyDescent="0.35">
      <c r="A328" s="15" t="s">
        <v>628</v>
      </c>
      <c r="B328" s="22" t="str">
        <f>INDEX('Plant data'!D:D,MATCH($A328,'Plant data'!$A:$A,0))</f>
        <v>Tangshan</v>
      </c>
      <c r="C328" s="22" t="str">
        <f>INDEX('Plant data'!E:E,MATCH($A328,'Plant data'!$A:$A,0))</f>
        <v>Hebei</v>
      </c>
      <c r="D328" s="22" t="str">
        <f>INDEX('Plant data'!F:F,MATCH($A328,'Plant data'!$A:$A,0))</f>
        <v>China</v>
      </c>
      <c r="E328" s="15" t="s">
        <v>10528</v>
      </c>
      <c r="F328" s="15" t="s">
        <v>10245</v>
      </c>
      <c r="G328" s="16" t="s">
        <v>630</v>
      </c>
      <c r="H328" s="15" t="s">
        <v>190</v>
      </c>
      <c r="I328" s="15" t="s">
        <v>30</v>
      </c>
      <c r="J328" s="15" t="s">
        <v>30</v>
      </c>
      <c r="K328" s="15" t="s">
        <v>30</v>
      </c>
      <c r="L328" s="15" t="s">
        <v>30</v>
      </c>
      <c r="M328" s="15" t="s">
        <v>30</v>
      </c>
      <c r="N328" s="15" t="s">
        <v>30</v>
      </c>
      <c r="O328" s="15" t="s">
        <v>30</v>
      </c>
      <c r="P328" s="15">
        <v>997</v>
      </c>
      <c r="Q328" s="15">
        <v>70</v>
      </c>
      <c r="R328" s="15" t="s">
        <v>10180</v>
      </c>
      <c r="S328" s="29" t="str">
        <f t="shared" si="5"/>
        <v/>
      </c>
      <c r="T328" s="29"/>
      <c r="U328" s="29"/>
      <c r="V328" s="29"/>
      <c r="W328" s="29"/>
      <c r="X328" s="29"/>
      <c r="Y328" s="29"/>
      <c r="Z328" s="29"/>
      <c r="AA328" s="29"/>
    </row>
    <row r="329" spans="1:27" hidden="1" x14ac:dyDescent="0.35">
      <c r="A329" s="15" t="s">
        <v>632</v>
      </c>
      <c r="B329" s="22" t="str">
        <f>INDEX('Plant data'!D:D,MATCH($A329,'Plant data'!$A:$A,0))</f>
        <v>Tangshan</v>
      </c>
      <c r="C329" s="22" t="str">
        <f>INDEX('Plant data'!E:E,MATCH($A329,'Plant data'!$A:$A,0))</f>
        <v>Hebei</v>
      </c>
      <c r="D329" s="22" t="str">
        <f>INDEX('Plant data'!F:F,MATCH($A329,'Plant data'!$A:$A,0))</f>
        <v>China</v>
      </c>
      <c r="E329" s="15" t="s">
        <v>10529</v>
      </c>
      <c r="F329" s="15" t="s">
        <v>10201</v>
      </c>
      <c r="G329" s="16" t="s">
        <v>635</v>
      </c>
      <c r="H329" s="15" t="s">
        <v>190</v>
      </c>
      <c r="I329" s="15" t="s">
        <v>30</v>
      </c>
      <c r="J329" s="15" t="s">
        <v>30</v>
      </c>
      <c r="K329" s="15" t="s">
        <v>30</v>
      </c>
      <c r="L329" s="15" t="s">
        <v>30</v>
      </c>
      <c r="M329" s="15" t="s">
        <v>30</v>
      </c>
      <c r="N329" s="15" t="s">
        <v>30</v>
      </c>
      <c r="O329" s="21">
        <v>44896</v>
      </c>
      <c r="P329" s="15">
        <v>1350</v>
      </c>
      <c r="Q329" s="15">
        <v>120</v>
      </c>
      <c r="R329" s="15" t="s">
        <v>10180</v>
      </c>
      <c r="S329" s="29" t="str">
        <f t="shared" si="5"/>
        <v/>
      </c>
      <c r="T329" s="29"/>
      <c r="U329" s="29"/>
      <c r="V329" s="29"/>
      <c r="W329" s="29"/>
      <c r="X329" s="29"/>
      <c r="Y329" s="29"/>
      <c r="Z329" s="29"/>
      <c r="AA329" s="29"/>
    </row>
    <row r="330" spans="1:27" hidden="1" x14ac:dyDescent="0.35">
      <c r="A330" s="15" t="s">
        <v>632</v>
      </c>
      <c r="B330" s="22" t="str">
        <f>INDEX('Plant data'!D:D,MATCH($A330,'Plant data'!$A:$A,0))</f>
        <v>Tangshan</v>
      </c>
      <c r="C330" s="22" t="str">
        <f>INDEX('Plant data'!E:E,MATCH($A330,'Plant data'!$A:$A,0))</f>
        <v>Hebei</v>
      </c>
      <c r="D330" s="22" t="str">
        <f>INDEX('Plant data'!F:F,MATCH($A330,'Plant data'!$A:$A,0))</f>
        <v>China</v>
      </c>
      <c r="E330" s="15" t="s">
        <v>10530</v>
      </c>
      <c r="F330" s="15" t="s">
        <v>10194</v>
      </c>
      <c r="G330" s="16" t="s">
        <v>635</v>
      </c>
      <c r="H330" s="15" t="s">
        <v>190</v>
      </c>
      <c r="I330" s="15" t="s">
        <v>30</v>
      </c>
      <c r="J330" s="15" t="s">
        <v>30</v>
      </c>
      <c r="K330" s="15" t="s">
        <v>30</v>
      </c>
      <c r="L330" s="15" t="s">
        <v>30</v>
      </c>
      <c r="M330" s="15" t="s">
        <v>30</v>
      </c>
      <c r="N330" s="15" t="s">
        <v>30</v>
      </c>
      <c r="O330" s="15">
        <v>2023</v>
      </c>
      <c r="P330" s="15">
        <v>1350</v>
      </c>
      <c r="Q330" s="15">
        <v>120</v>
      </c>
      <c r="R330" s="15" t="s">
        <v>10180</v>
      </c>
      <c r="S330" s="29" t="str">
        <f t="shared" si="5"/>
        <v/>
      </c>
      <c r="T330" s="29"/>
      <c r="U330" s="29"/>
      <c r="V330" s="29"/>
      <c r="W330" s="29"/>
      <c r="X330" s="29"/>
      <c r="Y330" s="29"/>
      <c r="Z330" s="29"/>
      <c r="AA330" s="29"/>
    </row>
    <row r="331" spans="1:27" hidden="1" x14ac:dyDescent="0.35">
      <c r="A331" s="15" t="s">
        <v>640</v>
      </c>
      <c r="B331" s="22" t="str">
        <f>INDEX('Plant data'!D:D,MATCH($A331,'Plant data'!$A:$A,0))</f>
        <v>Tangshan</v>
      </c>
      <c r="C331" s="22" t="str">
        <f>INDEX('Plant data'!E:E,MATCH($A331,'Plant data'!$A:$A,0))</f>
        <v>Hebei</v>
      </c>
      <c r="D331" s="22" t="str">
        <f>INDEX('Plant data'!F:F,MATCH($A331,'Plant data'!$A:$A,0))</f>
        <v>China</v>
      </c>
      <c r="E331" s="15" t="s">
        <v>10531</v>
      </c>
      <c r="F331" s="15" t="s">
        <v>10179</v>
      </c>
      <c r="G331" s="16" t="s">
        <v>642</v>
      </c>
      <c r="H331" s="15" t="s">
        <v>190</v>
      </c>
      <c r="I331" s="15" t="s">
        <v>30</v>
      </c>
      <c r="J331" s="15" t="s">
        <v>30</v>
      </c>
      <c r="K331" s="15" t="s">
        <v>30</v>
      </c>
      <c r="L331" s="15" t="s">
        <v>30</v>
      </c>
      <c r="M331" s="15" t="s">
        <v>30</v>
      </c>
      <c r="N331" s="15" t="s">
        <v>30</v>
      </c>
      <c r="O331" s="15" t="s">
        <v>30</v>
      </c>
      <c r="P331" s="15">
        <v>850</v>
      </c>
      <c r="Q331" s="15">
        <v>50</v>
      </c>
      <c r="R331" s="15" t="s">
        <v>10180</v>
      </c>
      <c r="S331" s="29" t="str">
        <f t="shared" si="5"/>
        <v/>
      </c>
      <c r="T331" s="29"/>
      <c r="U331" s="29"/>
      <c r="V331" s="29"/>
      <c r="W331" s="29"/>
      <c r="X331" s="29"/>
      <c r="Y331" s="29"/>
      <c r="Z331" s="29"/>
      <c r="AA331" s="29"/>
    </row>
    <row r="332" spans="1:27" hidden="1" x14ac:dyDescent="0.35">
      <c r="A332" s="15" t="s">
        <v>640</v>
      </c>
      <c r="B332" s="22" t="str">
        <f>INDEX('Plant data'!D:D,MATCH($A332,'Plant data'!$A:$A,0))</f>
        <v>Tangshan</v>
      </c>
      <c r="C332" s="22" t="str">
        <f>INDEX('Plant data'!E:E,MATCH($A332,'Plant data'!$A:$A,0))</f>
        <v>Hebei</v>
      </c>
      <c r="D332" s="22" t="str">
        <f>INDEX('Plant data'!F:F,MATCH($A332,'Plant data'!$A:$A,0))</f>
        <v>China</v>
      </c>
      <c r="E332" s="15" t="s">
        <v>10532</v>
      </c>
      <c r="F332" s="15" t="s">
        <v>10182</v>
      </c>
      <c r="G332" s="16" t="s">
        <v>642</v>
      </c>
      <c r="H332" s="15" t="s">
        <v>190</v>
      </c>
      <c r="I332" s="15" t="s">
        <v>30</v>
      </c>
      <c r="J332" s="15" t="s">
        <v>30</v>
      </c>
      <c r="K332" s="15" t="s">
        <v>30</v>
      </c>
      <c r="L332" s="15" t="s">
        <v>30</v>
      </c>
      <c r="M332" s="15" t="s">
        <v>30</v>
      </c>
      <c r="N332" s="15" t="s">
        <v>30</v>
      </c>
      <c r="O332" s="15" t="s">
        <v>30</v>
      </c>
      <c r="P332" s="15">
        <v>850</v>
      </c>
      <c r="Q332" s="15">
        <v>50</v>
      </c>
      <c r="R332" s="15" t="s">
        <v>10180</v>
      </c>
      <c r="S332" s="29" t="str">
        <f t="shared" si="5"/>
        <v/>
      </c>
      <c r="T332" s="29"/>
      <c r="U332" s="29"/>
      <c r="V332" s="29"/>
      <c r="W332" s="29"/>
      <c r="X332" s="29"/>
      <c r="Y332" s="29"/>
      <c r="Z332" s="29"/>
      <c r="AA332" s="29"/>
    </row>
    <row r="333" spans="1:27" hidden="1" x14ac:dyDescent="0.35">
      <c r="A333" s="15" t="s">
        <v>640</v>
      </c>
      <c r="B333" s="22" t="str">
        <f>INDEX('Plant data'!D:D,MATCH($A333,'Plant data'!$A:$A,0))</f>
        <v>Tangshan</v>
      </c>
      <c r="C333" s="22" t="str">
        <f>INDEX('Plant data'!E:E,MATCH($A333,'Plant data'!$A:$A,0))</f>
        <v>Hebei</v>
      </c>
      <c r="D333" s="22" t="str">
        <f>INDEX('Plant data'!F:F,MATCH($A333,'Plant data'!$A:$A,0))</f>
        <v>China</v>
      </c>
      <c r="E333" s="15" t="s">
        <v>10533</v>
      </c>
      <c r="F333" s="15" t="s">
        <v>10184</v>
      </c>
      <c r="G333" s="16" t="s">
        <v>642</v>
      </c>
      <c r="H333" s="15" t="s">
        <v>190</v>
      </c>
      <c r="I333" s="15" t="s">
        <v>30</v>
      </c>
      <c r="J333" s="15" t="s">
        <v>30</v>
      </c>
      <c r="K333" s="15" t="s">
        <v>30</v>
      </c>
      <c r="L333" s="15" t="s">
        <v>30</v>
      </c>
      <c r="M333" s="15" t="s">
        <v>30</v>
      </c>
      <c r="N333" s="15" t="s">
        <v>30</v>
      </c>
      <c r="O333" s="15" t="s">
        <v>30</v>
      </c>
      <c r="P333" s="15">
        <v>850</v>
      </c>
      <c r="Q333" s="15">
        <v>50</v>
      </c>
      <c r="R333" s="15" t="s">
        <v>10180</v>
      </c>
      <c r="S333" s="29" t="str">
        <f t="shared" si="5"/>
        <v/>
      </c>
      <c r="T333" s="29"/>
      <c r="U333" s="29"/>
      <c r="V333" s="29"/>
      <c r="W333" s="29"/>
      <c r="X333" s="29"/>
      <c r="Y333" s="29"/>
      <c r="Z333" s="29"/>
      <c r="AA333" s="29"/>
    </row>
    <row r="334" spans="1:27" hidden="1" x14ac:dyDescent="0.35">
      <c r="A334" s="15" t="s">
        <v>643</v>
      </c>
      <c r="B334" s="22" t="str">
        <f>INDEX('Plant data'!D:D,MATCH($A334,'Plant data'!$A:$A,0))</f>
        <v>Qinhuangdao</v>
      </c>
      <c r="C334" s="22" t="str">
        <f>INDEX('Plant data'!E:E,MATCH($A334,'Plant data'!$A:$A,0))</f>
        <v>Hebei</v>
      </c>
      <c r="D334" s="22" t="str">
        <f>INDEX('Plant data'!F:F,MATCH($A334,'Plant data'!$A:$A,0))</f>
        <v>China</v>
      </c>
      <c r="E334" s="15" t="s">
        <v>10534</v>
      </c>
      <c r="F334" s="15" t="s">
        <v>10383</v>
      </c>
      <c r="G334" s="16" t="s">
        <v>645</v>
      </c>
      <c r="H334" s="15" t="s">
        <v>190</v>
      </c>
      <c r="I334" s="15" t="s">
        <v>30</v>
      </c>
      <c r="J334" s="15" t="s">
        <v>30</v>
      </c>
      <c r="K334" s="15" t="s">
        <v>30</v>
      </c>
      <c r="L334" s="15" t="s">
        <v>30</v>
      </c>
      <c r="M334" s="15" t="s">
        <v>30</v>
      </c>
      <c r="N334" s="15" t="s">
        <v>30</v>
      </c>
      <c r="O334" s="18">
        <v>44348</v>
      </c>
      <c r="P334" s="15">
        <v>900</v>
      </c>
      <c r="Q334" s="15">
        <v>65</v>
      </c>
      <c r="R334" s="15" t="s">
        <v>10180</v>
      </c>
      <c r="S334" s="29" t="str">
        <f t="shared" si="5"/>
        <v/>
      </c>
      <c r="T334" s="29"/>
      <c r="U334" s="29"/>
      <c r="V334" s="29"/>
      <c r="W334" s="29"/>
      <c r="X334" s="29"/>
      <c r="Y334" s="29"/>
      <c r="Z334" s="29"/>
      <c r="AA334" s="29"/>
    </row>
    <row r="335" spans="1:27" hidden="1" x14ac:dyDescent="0.35">
      <c r="A335" s="15" t="s">
        <v>643</v>
      </c>
      <c r="B335" s="22" t="str">
        <f>INDEX('Plant data'!D:D,MATCH($A335,'Plant data'!$A:$A,0))</f>
        <v>Qinhuangdao</v>
      </c>
      <c r="C335" s="22" t="str">
        <f>INDEX('Plant data'!E:E,MATCH($A335,'Plant data'!$A:$A,0))</f>
        <v>Hebei</v>
      </c>
      <c r="D335" s="22" t="str">
        <f>INDEX('Plant data'!F:F,MATCH($A335,'Plant data'!$A:$A,0))</f>
        <v>China</v>
      </c>
      <c r="E335" s="15" t="s">
        <v>10535</v>
      </c>
      <c r="F335" s="15" t="s">
        <v>10377</v>
      </c>
      <c r="G335" s="16" t="s">
        <v>645</v>
      </c>
      <c r="H335" s="15" t="s">
        <v>190</v>
      </c>
      <c r="I335" s="15" t="s">
        <v>30</v>
      </c>
      <c r="J335" s="15" t="s">
        <v>30</v>
      </c>
      <c r="K335" s="15" t="s">
        <v>30</v>
      </c>
      <c r="L335" s="15" t="s">
        <v>30</v>
      </c>
      <c r="M335" s="15" t="s">
        <v>30</v>
      </c>
      <c r="N335" s="15" t="s">
        <v>30</v>
      </c>
      <c r="O335" s="18">
        <v>44348</v>
      </c>
      <c r="P335" s="15">
        <v>900</v>
      </c>
      <c r="Q335" s="15">
        <v>65</v>
      </c>
      <c r="R335" s="15" t="s">
        <v>10180</v>
      </c>
      <c r="S335" s="29" t="str">
        <f t="shared" si="5"/>
        <v/>
      </c>
      <c r="T335" s="29"/>
      <c r="U335" s="29"/>
      <c r="V335" s="29"/>
      <c r="W335" s="29"/>
      <c r="X335" s="29"/>
      <c r="Y335" s="29"/>
      <c r="Z335" s="29"/>
      <c r="AA335" s="29"/>
    </row>
    <row r="336" spans="1:27" hidden="1" x14ac:dyDescent="0.35">
      <c r="A336" s="15" t="s">
        <v>643</v>
      </c>
      <c r="B336" s="22" t="str">
        <f>INDEX('Plant data'!D:D,MATCH($A336,'Plant data'!$A:$A,0))</f>
        <v>Qinhuangdao</v>
      </c>
      <c r="C336" s="22" t="str">
        <f>INDEX('Plant data'!E:E,MATCH($A336,'Plant data'!$A:$A,0))</f>
        <v>Hebei</v>
      </c>
      <c r="D336" s="22" t="str">
        <f>INDEX('Plant data'!F:F,MATCH($A336,'Plant data'!$A:$A,0))</f>
        <v>China</v>
      </c>
      <c r="E336" s="15" t="s">
        <v>10536</v>
      </c>
      <c r="F336" s="15" t="s">
        <v>10379</v>
      </c>
      <c r="G336" s="16" t="s">
        <v>645</v>
      </c>
      <c r="H336" s="15" t="s">
        <v>190</v>
      </c>
      <c r="I336" s="15" t="s">
        <v>30</v>
      </c>
      <c r="J336" s="15" t="s">
        <v>30</v>
      </c>
      <c r="K336" s="15" t="s">
        <v>30</v>
      </c>
      <c r="L336" s="15" t="s">
        <v>30</v>
      </c>
      <c r="M336" s="15" t="s">
        <v>30</v>
      </c>
      <c r="N336" s="15" t="s">
        <v>30</v>
      </c>
      <c r="O336" s="18">
        <v>44348</v>
      </c>
      <c r="P336" s="15">
        <v>900</v>
      </c>
      <c r="Q336" s="15">
        <v>65</v>
      </c>
      <c r="R336" s="15" t="s">
        <v>10180</v>
      </c>
      <c r="S336" s="29" t="str">
        <f t="shared" si="5"/>
        <v/>
      </c>
      <c r="T336" s="29"/>
      <c r="U336" s="29"/>
      <c r="V336" s="29"/>
      <c r="W336" s="29"/>
      <c r="X336" s="29"/>
      <c r="Y336" s="29"/>
      <c r="Z336" s="29"/>
      <c r="AA336" s="29"/>
    </row>
    <row r="337" spans="1:27" hidden="1" x14ac:dyDescent="0.35">
      <c r="A337" s="15" t="s">
        <v>643</v>
      </c>
      <c r="B337" s="22" t="str">
        <f>INDEX('Plant data'!D:D,MATCH($A337,'Plant data'!$A:$A,0))</f>
        <v>Qinhuangdao</v>
      </c>
      <c r="C337" s="22" t="str">
        <f>INDEX('Plant data'!E:E,MATCH($A337,'Plant data'!$A:$A,0))</f>
        <v>Hebei</v>
      </c>
      <c r="D337" s="22" t="str">
        <f>INDEX('Plant data'!F:F,MATCH($A337,'Plant data'!$A:$A,0))</f>
        <v>China</v>
      </c>
      <c r="E337" s="15" t="s">
        <v>10537</v>
      </c>
      <c r="F337" s="15" t="s">
        <v>10538</v>
      </c>
      <c r="G337" s="16" t="s">
        <v>645</v>
      </c>
      <c r="H337" s="15" t="s">
        <v>190</v>
      </c>
      <c r="I337" s="15" t="s">
        <v>30</v>
      </c>
      <c r="J337" s="15" t="s">
        <v>30</v>
      </c>
      <c r="K337" s="15" t="s">
        <v>30</v>
      </c>
      <c r="L337" s="15" t="s">
        <v>30</v>
      </c>
      <c r="M337" s="15" t="s">
        <v>30</v>
      </c>
      <c r="N337" s="15" t="s">
        <v>30</v>
      </c>
      <c r="O337" s="18">
        <v>44348</v>
      </c>
      <c r="P337" s="15">
        <v>900</v>
      </c>
      <c r="Q337" s="15">
        <v>65</v>
      </c>
      <c r="R337" s="15" t="s">
        <v>10180</v>
      </c>
      <c r="S337" s="29" t="str">
        <f t="shared" si="5"/>
        <v/>
      </c>
      <c r="T337" s="29"/>
      <c r="U337" s="29"/>
      <c r="V337" s="29"/>
      <c r="W337" s="29"/>
      <c r="X337" s="29"/>
      <c r="Y337" s="29"/>
      <c r="Z337" s="29"/>
      <c r="AA337" s="29"/>
    </row>
    <row r="338" spans="1:27" hidden="1" x14ac:dyDescent="0.35">
      <c r="A338" s="15" t="s">
        <v>643</v>
      </c>
      <c r="B338" s="22" t="str">
        <f>INDEX('Plant data'!D:D,MATCH($A338,'Plant data'!$A:$A,0))</f>
        <v>Qinhuangdao</v>
      </c>
      <c r="C338" s="22" t="str">
        <f>INDEX('Plant data'!E:E,MATCH($A338,'Plant data'!$A:$A,0))</f>
        <v>Hebei</v>
      </c>
      <c r="D338" s="22" t="str">
        <f>INDEX('Plant data'!F:F,MATCH($A338,'Plant data'!$A:$A,0))</f>
        <v>China</v>
      </c>
      <c r="E338" s="15" t="s">
        <v>10539</v>
      </c>
      <c r="F338" s="15" t="s">
        <v>10184</v>
      </c>
      <c r="G338" s="16" t="s">
        <v>645</v>
      </c>
      <c r="H338" s="15" t="s">
        <v>29</v>
      </c>
      <c r="I338" s="15">
        <v>2018</v>
      </c>
      <c r="J338" s="15" t="s">
        <v>30</v>
      </c>
      <c r="K338" s="15">
        <v>2021</v>
      </c>
      <c r="L338" s="15">
        <v>4</v>
      </c>
      <c r="M338" s="15" t="s">
        <v>30</v>
      </c>
      <c r="N338" s="15" t="s">
        <v>30</v>
      </c>
      <c r="O338" s="15" t="s">
        <v>30</v>
      </c>
      <c r="P338" s="15">
        <v>1150</v>
      </c>
      <c r="Q338" s="15">
        <v>100</v>
      </c>
      <c r="R338" s="15" t="s">
        <v>10180</v>
      </c>
      <c r="S338" s="29">
        <f t="shared" si="5"/>
        <v>2061</v>
      </c>
      <c r="T338" s="29"/>
      <c r="U338" s="29"/>
      <c r="V338" s="29"/>
      <c r="W338" s="29"/>
      <c r="X338" s="29"/>
      <c r="Y338" s="29"/>
      <c r="Z338" s="29"/>
      <c r="AA338" s="29"/>
    </row>
    <row r="339" spans="1:27" hidden="1" x14ac:dyDescent="0.35">
      <c r="A339" s="15" t="s">
        <v>643</v>
      </c>
      <c r="B339" s="22" t="str">
        <f>INDEX('Plant data'!D:D,MATCH($A339,'Plant data'!$A:$A,0))</f>
        <v>Qinhuangdao</v>
      </c>
      <c r="C339" s="22" t="str">
        <f>INDEX('Plant data'!E:E,MATCH($A339,'Plant data'!$A:$A,0))</f>
        <v>Hebei</v>
      </c>
      <c r="D339" s="22" t="str">
        <f>INDEX('Plant data'!F:F,MATCH($A339,'Plant data'!$A:$A,0))</f>
        <v>China</v>
      </c>
      <c r="E339" s="15" t="s">
        <v>10540</v>
      </c>
      <c r="F339" s="15" t="s">
        <v>10245</v>
      </c>
      <c r="G339" s="16" t="s">
        <v>645</v>
      </c>
      <c r="H339" s="15" t="s">
        <v>29</v>
      </c>
      <c r="I339" s="15">
        <v>2018</v>
      </c>
      <c r="J339" s="15" t="s">
        <v>30</v>
      </c>
      <c r="K339" s="15">
        <v>2021</v>
      </c>
      <c r="L339" s="15">
        <v>4</v>
      </c>
      <c r="M339" s="15" t="s">
        <v>30</v>
      </c>
      <c r="N339" s="15" t="s">
        <v>30</v>
      </c>
      <c r="O339" s="15" t="s">
        <v>30</v>
      </c>
      <c r="P339" s="15">
        <v>1150</v>
      </c>
      <c r="Q339" s="15">
        <v>100</v>
      </c>
      <c r="R339" s="15" t="s">
        <v>10180</v>
      </c>
      <c r="S339" s="29">
        <f t="shared" si="5"/>
        <v>2061</v>
      </c>
      <c r="T339" s="29"/>
      <c r="U339" s="29"/>
      <c r="V339" s="29"/>
      <c r="W339" s="29"/>
      <c r="X339" s="29"/>
      <c r="Y339" s="29"/>
      <c r="Z339" s="29"/>
      <c r="AA339" s="29"/>
    </row>
    <row r="340" spans="1:27" hidden="1" x14ac:dyDescent="0.35">
      <c r="A340" s="15" t="s">
        <v>643</v>
      </c>
      <c r="B340" s="22" t="str">
        <f>INDEX('Plant data'!D:D,MATCH($A340,'Plant data'!$A:$A,0))</f>
        <v>Qinhuangdao</v>
      </c>
      <c r="C340" s="22" t="str">
        <f>INDEX('Plant data'!E:E,MATCH($A340,'Plant data'!$A:$A,0))</f>
        <v>Hebei</v>
      </c>
      <c r="D340" s="22" t="str">
        <f>INDEX('Plant data'!F:F,MATCH($A340,'Plant data'!$A:$A,0))</f>
        <v>China</v>
      </c>
      <c r="E340" s="15" t="s">
        <v>10541</v>
      </c>
      <c r="F340" s="15" t="s">
        <v>10247</v>
      </c>
      <c r="G340" s="16" t="s">
        <v>645</v>
      </c>
      <c r="H340" s="15" t="s">
        <v>29</v>
      </c>
      <c r="I340" s="15">
        <v>2018</v>
      </c>
      <c r="J340" s="15" t="s">
        <v>30</v>
      </c>
      <c r="K340" s="15">
        <v>2022</v>
      </c>
      <c r="L340" s="15">
        <v>3</v>
      </c>
      <c r="M340" s="15" t="s">
        <v>30</v>
      </c>
      <c r="N340" s="15" t="s">
        <v>30</v>
      </c>
      <c r="O340" s="15" t="s">
        <v>30</v>
      </c>
      <c r="P340" s="15">
        <v>1150</v>
      </c>
      <c r="Q340" s="15">
        <v>100</v>
      </c>
      <c r="R340" s="15" t="s">
        <v>10180</v>
      </c>
      <c r="S340" s="29">
        <f t="shared" si="5"/>
        <v>2062</v>
      </c>
      <c r="T340" s="29"/>
      <c r="U340" s="29"/>
      <c r="V340" s="29"/>
      <c r="W340" s="29"/>
      <c r="X340" s="29"/>
      <c r="Y340" s="29"/>
      <c r="Z340" s="29"/>
      <c r="AA340" s="29"/>
    </row>
    <row r="341" spans="1:27" hidden="1" x14ac:dyDescent="0.35">
      <c r="A341" s="15" t="s">
        <v>650</v>
      </c>
      <c r="B341" s="22" t="str">
        <f>INDEX('Plant data'!D:D,MATCH($A341,'Plant data'!$A:$A,0))</f>
        <v>Chengde</v>
      </c>
      <c r="C341" s="22" t="str">
        <f>INDEX('Plant data'!E:E,MATCH($A341,'Plant data'!$A:$A,0))</f>
        <v>Hebei</v>
      </c>
      <c r="D341" s="22" t="str">
        <f>INDEX('Plant data'!F:F,MATCH($A341,'Plant data'!$A:$A,0))</f>
        <v>China</v>
      </c>
      <c r="E341" s="15" t="s">
        <v>10542</v>
      </c>
      <c r="F341" s="15" t="s">
        <v>10179</v>
      </c>
      <c r="G341" s="16" t="s">
        <v>652</v>
      </c>
      <c r="H341" s="15" t="s">
        <v>190</v>
      </c>
      <c r="I341" s="15" t="s">
        <v>30</v>
      </c>
      <c r="J341" s="15" t="s">
        <v>30</v>
      </c>
      <c r="K341" s="15" t="s">
        <v>30</v>
      </c>
      <c r="L341" s="15" t="s">
        <v>30</v>
      </c>
      <c r="M341" s="15" t="s">
        <v>30</v>
      </c>
      <c r="N341" s="15" t="s">
        <v>30</v>
      </c>
      <c r="O341" s="15" t="s">
        <v>30</v>
      </c>
      <c r="P341" s="15">
        <v>850</v>
      </c>
      <c r="Q341" s="15">
        <v>50</v>
      </c>
      <c r="R341" s="15" t="s">
        <v>10180</v>
      </c>
      <c r="S341" s="29" t="str">
        <f t="shared" si="5"/>
        <v/>
      </c>
      <c r="T341" s="29"/>
      <c r="U341" s="29"/>
      <c r="V341" s="29"/>
      <c r="W341" s="29"/>
      <c r="X341" s="29"/>
      <c r="Y341" s="29"/>
      <c r="Z341" s="29"/>
      <c r="AA341" s="29"/>
    </row>
    <row r="342" spans="1:27" hidden="1" x14ac:dyDescent="0.35">
      <c r="A342" s="15" t="s">
        <v>650</v>
      </c>
      <c r="B342" s="22" t="str">
        <f>INDEX('Plant data'!D:D,MATCH($A342,'Plant data'!$A:$A,0))</f>
        <v>Chengde</v>
      </c>
      <c r="C342" s="22" t="str">
        <f>INDEX('Plant data'!E:E,MATCH($A342,'Plant data'!$A:$A,0))</f>
        <v>Hebei</v>
      </c>
      <c r="D342" s="22" t="str">
        <f>INDEX('Plant data'!F:F,MATCH($A342,'Plant data'!$A:$A,0))</f>
        <v>China</v>
      </c>
      <c r="E342" s="15" t="s">
        <v>10543</v>
      </c>
      <c r="F342" s="15" t="s">
        <v>10182</v>
      </c>
      <c r="G342" s="16" t="s">
        <v>652</v>
      </c>
      <c r="H342" s="15" t="s">
        <v>190</v>
      </c>
      <c r="I342" s="15" t="s">
        <v>30</v>
      </c>
      <c r="J342" s="15" t="s">
        <v>30</v>
      </c>
      <c r="K342" s="15" t="s">
        <v>30</v>
      </c>
      <c r="L342" s="15" t="s">
        <v>30</v>
      </c>
      <c r="M342" s="15" t="s">
        <v>30</v>
      </c>
      <c r="N342" s="15" t="s">
        <v>30</v>
      </c>
      <c r="O342" s="15" t="s">
        <v>30</v>
      </c>
      <c r="P342" s="15">
        <v>850</v>
      </c>
      <c r="Q342" s="15">
        <v>50</v>
      </c>
      <c r="R342" s="15" t="s">
        <v>10180</v>
      </c>
      <c r="S342" s="29" t="str">
        <f t="shared" si="5"/>
        <v/>
      </c>
      <c r="T342" s="29"/>
      <c r="U342" s="29"/>
      <c r="V342" s="29"/>
      <c r="W342" s="29"/>
      <c r="X342" s="29"/>
      <c r="Y342" s="29"/>
      <c r="Z342" s="29"/>
      <c r="AA342" s="29"/>
    </row>
    <row r="343" spans="1:27" hidden="1" x14ac:dyDescent="0.35">
      <c r="A343" s="15" t="s">
        <v>654</v>
      </c>
      <c r="B343" s="22" t="str">
        <f>INDEX('Plant data'!D:D,MATCH($A343,'Plant data'!$A:$A,0))</f>
        <v>Chengde</v>
      </c>
      <c r="C343" s="22" t="str">
        <f>INDEX('Plant data'!E:E,MATCH($A343,'Plant data'!$A:$A,0))</f>
        <v>Hebei</v>
      </c>
      <c r="D343" s="22" t="str">
        <f>INDEX('Plant data'!F:F,MATCH($A343,'Plant data'!$A:$A,0))</f>
        <v>China</v>
      </c>
      <c r="E343" s="15" t="s">
        <v>10544</v>
      </c>
      <c r="F343" s="15" t="s">
        <v>10179</v>
      </c>
      <c r="G343" s="16" t="s">
        <v>656</v>
      </c>
      <c r="H343" s="15" t="s">
        <v>190</v>
      </c>
      <c r="I343" s="15" t="s">
        <v>30</v>
      </c>
      <c r="J343" s="15" t="s">
        <v>30</v>
      </c>
      <c r="K343" s="15" t="s">
        <v>30</v>
      </c>
      <c r="L343" s="15" t="s">
        <v>30</v>
      </c>
      <c r="M343" s="15" t="s">
        <v>30</v>
      </c>
      <c r="N343" s="15" t="s">
        <v>30</v>
      </c>
      <c r="O343" s="18">
        <v>44075</v>
      </c>
      <c r="P343" s="15">
        <v>414</v>
      </c>
      <c r="Q343" s="15">
        <v>35</v>
      </c>
      <c r="R343" s="15" t="s">
        <v>10180</v>
      </c>
      <c r="S343" s="29" t="str">
        <f t="shared" si="5"/>
        <v/>
      </c>
      <c r="T343" s="29"/>
      <c r="U343" s="29"/>
      <c r="V343" s="29"/>
      <c r="W343" s="29"/>
      <c r="X343" s="29"/>
      <c r="Y343" s="29"/>
      <c r="Z343" s="29"/>
      <c r="AA343" s="29"/>
    </row>
    <row r="344" spans="1:27" hidden="1" x14ac:dyDescent="0.35">
      <c r="A344" s="15" t="s">
        <v>654</v>
      </c>
      <c r="B344" s="22" t="str">
        <f>INDEX('Plant data'!D:D,MATCH($A344,'Plant data'!$A:$A,0))</f>
        <v>Chengde</v>
      </c>
      <c r="C344" s="22" t="str">
        <f>INDEX('Plant data'!E:E,MATCH($A344,'Plant data'!$A:$A,0))</f>
        <v>Hebei</v>
      </c>
      <c r="D344" s="22" t="str">
        <f>INDEX('Plant data'!F:F,MATCH($A344,'Plant data'!$A:$A,0))</f>
        <v>China</v>
      </c>
      <c r="E344" s="15" t="s">
        <v>10545</v>
      </c>
      <c r="F344" s="15" t="s">
        <v>10182</v>
      </c>
      <c r="G344" s="16" t="s">
        <v>656</v>
      </c>
      <c r="H344" s="15" t="s">
        <v>190</v>
      </c>
      <c r="I344" s="15" t="s">
        <v>30</v>
      </c>
      <c r="J344" s="15" t="s">
        <v>30</v>
      </c>
      <c r="K344" s="15" t="s">
        <v>30</v>
      </c>
      <c r="L344" s="15" t="s">
        <v>30</v>
      </c>
      <c r="M344" s="15" t="s">
        <v>30</v>
      </c>
      <c r="N344" s="15" t="s">
        <v>30</v>
      </c>
      <c r="O344" s="18">
        <v>44075</v>
      </c>
      <c r="P344" s="15">
        <v>414</v>
      </c>
      <c r="Q344" s="15">
        <v>35</v>
      </c>
      <c r="R344" s="15" t="s">
        <v>10180</v>
      </c>
      <c r="S344" s="29" t="str">
        <f t="shared" si="5"/>
        <v/>
      </c>
      <c r="T344" s="29"/>
      <c r="U344" s="29"/>
      <c r="V344" s="29"/>
      <c r="W344" s="29"/>
      <c r="X344" s="29"/>
      <c r="Y344" s="29"/>
      <c r="Z344" s="29"/>
      <c r="AA344" s="29"/>
    </row>
    <row r="345" spans="1:27" hidden="1" x14ac:dyDescent="0.35">
      <c r="A345" s="15" t="s">
        <v>654</v>
      </c>
      <c r="B345" s="22" t="str">
        <f>INDEX('Plant data'!D:D,MATCH($A345,'Plant data'!$A:$A,0))</f>
        <v>Chengde</v>
      </c>
      <c r="C345" s="22" t="str">
        <f>INDEX('Plant data'!E:E,MATCH($A345,'Plant data'!$A:$A,0))</f>
        <v>Hebei</v>
      </c>
      <c r="D345" s="22" t="str">
        <f>INDEX('Plant data'!F:F,MATCH($A345,'Plant data'!$A:$A,0))</f>
        <v>China</v>
      </c>
      <c r="E345" s="15" t="s">
        <v>10546</v>
      </c>
      <c r="F345" s="15" t="s">
        <v>10184</v>
      </c>
      <c r="G345" s="16" t="s">
        <v>656</v>
      </c>
      <c r="H345" s="15" t="s">
        <v>190</v>
      </c>
      <c r="I345" s="15" t="s">
        <v>30</v>
      </c>
      <c r="J345" s="15" t="s">
        <v>30</v>
      </c>
      <c r="K345" s="15" t="s">
        <v>30</v>
      </c>
      <c r="L345" s="15" t="s">
        <v>30</v>
      </c>
      <c r="M345" s="15" t="s">
        <v>30</v>
      </c>
      <c r="N345" s="15" t="s">
        <v>30</v>
      </c>
      <c r="O345" s="18">
        <v>44075</v>
      </c>
      <c r="P345" s="15">
        <v>473</v>
      </c>
      <c r="Q345" s="15">
        <v>40</v>
      </c>
      <c r="R345" s="15" t="s">
        <v>10180</v>
      </c>
      <c r="S345" s="29" t="str">
        <f t="shared" si="5"/>
        <v/>
      </c>
      <c r="T345" s="29"/>
      <c r="U345" s="29"/>
      <c r="V345" s="29"/>
      <c r="W345" s="29"/>
      <c r="X345" s="29"/>
      <c r="Y345" s="29"/>
      <c r="Z345" s="29"/>
      <c r="AA345" s="29"/>
    </row>
    <row r="346" spans="1:27" hidden="1" x14ac:dyDescent="0.35">
      <c r="A346" s="15" t="s">
        <v>658</v>
      </c>
      <c r="B346" s="22" t="str">
        <f>INDEX('Plant data'!D:D,MATCH($A346,'Plant data'!$A:$A,0))</f>
        <v>Shijiazhuang</v>
      </c>
      <c r="C346" s="22" t="str">
        <f>INDEX('Plant data'!E:E,MATCH($A346,'Plant data'!$A:$A,0))</f>
        <v>Hebei</v>
      </c>
      <c r="D346" s="22" t="str">
        <f>INDEX('Plant data'!F:F,MATCH($A346,'Plant data'!$A:$A,0))</f>
        <v>China</v>
      </c>
      <c r="E346" s="15" t="s">
        <v>10547</v>
      </c>
      <c r="F346" s="15" t="s">
        <v>10179</v>
      </c>
      <c r="G346" s="16" t="s">
        <v>660</v>
      </c>
      <c r="H346" s="15" t="s">
        <v>29</v>
      </c>
      <c r="I346" s="15" t="s">
        <v>30</v>
      </c>
      <c r="J346" s="15" t="s">
        <v>30</v>
      </c>
      <c r="K346" s="15" t="s">
        <v>30</v>
      </c>
      <c r="L346" s="15" t="s">
        <v>30</v>
      </c>
      <c r="M346" s="15" t="s">
        <v>30</v>
      </c>
      <c r="N346" s="15" t="s">
        <v>30</v>
      </c>
      <c r="O346" s="15" t="s">
        <v>30</v>
      </c>
      <c r="P346" s="15">
        <v>1200</v>
      </c>
      <c r="Q346" s="15">
        <v>120</v>
      </c>
      <c r="R346" s="15" t="s">
        <v>10180</v>
      </c>
      <c r="S346" s="29" t="str">
        <f t="shared" si="5"/>
        <v/>
      </c>
      <c r="T346" s="29"/>
      <c r="U346" s="29"/>
      <c r="V346" s="29"/>
      <c r="W346" s="29"/>
      <c r="X346" s="29"/>
      <c r="Y346" s="29"/>
      <c r="Z346" s="29"/>
      <c r="AA346" s="29"/>
    </row>
    <row r="347" spans="1:27" hidden="1" x14ac:dyDescent="0.35">
      <c r="A347" s="15" t="s">
        <v>658</v>
      </c>
      <c r="B347" s="22" t="str">
        <f>INDEX('Plant data'!D:D,MATCH($A347,'Plant data'!$A:$A,0))</f>
        <v>Shijiazhuang</v>
      </c>
      <c r="C347" s="22" t="str">
        <f>INDEX('Plant data'!E:E,MATCH($A347,'Plant data'!$A:$A,0))</f>
        <v>Hebei</v>
      </c>
      <c r="D347" s="22" t="str">
        <f>INDEX('Plant data'!F:F,MATCH($A347,'Plant data'!$A:$A,0))</f>
        <v>China</v>
      </c>
      <c r="E347" s="15" t="s">
        <v>10548</v>
      </c>
      <c r="F347" s="15" t="s">
        <v>10182</v>
      </c>
      <c r="G347" s="16" t="s">
        <v>660</v>
      </c>
      <c r="H347" s="15" t="s">
        <v>29</v>
      </c>
      <c r="I347" s="15" t="s">
        <v>30</v>
      </c>
      <c r="J347" s="15" t="s">
        <v>30</v>
      </c>
      <c r="K347" s="15" t="s">
        <v>30</v>
      </c>
      <c r="L347" s="15" t="s">
        <v>30</v>
      </c>
      <c r="M347" s="15" t="s">
        <v>30</v>
      </c>
      <c r="N347" s="15" t="s">
        <v>30</v>
      </c>
      <c r="O347" s="15" t="s">
        <v>30</v>
      </c>
      <c r="P347" s="15">
        <v>1200</v>
      </c>
      <c r="Q347" s="15">
        <v>120</v>
      </c>
      <c r="R347" s="15" t="s">
        <v>10180</v>
      </c>
      <c r="S347" s="29" t="str">
        <f t="shared" si="5"/>
        <v/>
      </c>
      <c r="T347" s="29"/>
      <c r="U347" s="29"/>
      <c r="V347" s="29"/>
      <c r="W347" s="29"/>
      <c r="X347" s="29"/>
      <c r="Y347" s="29"/>
      <c r="Z347" s="29"/>
      <c r="AA347" s="29"/>
    </row>
    <row r="348" spans="1:27" hidden="1" x14ac:dyDescent="0.35">
      <c r="A348" s="15" t="s">
        <v>658</v>
      </c>
      <c r="B348" s="22" t="str">
        <f>INDEX('Plant data'!D:D,MATCH($A348,'Plant data'!$A:$A,0))</f>
        <v>Shijiazhuang</v>
      </c>
      <c r="C348" s="22" t="str">
        <f>INDEX('Plant data'!E:E,MATCH($A348,'Plant data'!$A:$A,0))</f>
        <v>Hebei</v>
      </c>
      <c r="D348" s="22" t="str">
        <f>INDEX('Plant data'!F:F,MATCH($A348,'Plant data'!$A:$A,0))</f>
        <v>China</v>
      </c>
      <c r="E348" s="15" t="s">
        <v>10549</v>
      </c>
      <c r="F348" s="15" t="s">
        <v>10184</v>
      </c>
      <c r="G348" s="16" t="s">
        <v>660</v>
      </c>
      <c r="H348" s="15" t="s">
        <v>29</v>
      </c>
      <c r="I348" s="15" t="s">
        <v>30</v>
      </c>
      <c r="J348" s="15" t="s">
        <v>30</v>
      </c>
      <c r="K348" s="15" t="s">
        <v>30</v>
      </c>
      <c r="L348" s="15" t="s">
        <v>30</v>
      </c>
      <c r="M348" s="15" t="s">
        <v>30</v>
      </c>
      <c r="N348" s="15" t="s">
        <v>30</v>
      </c>
      <c r="O348" s="15" t="s">
        <v>30</v>
      </c>
      <c r="P348" s="15">
        <v>1200</v>
      </c>
      <c r="Q348" s="15">
        <v>120</v>
      </c>
      <c r="R348" s="15" t="s">
        <v>10180</v>
      </c>
      <c r="S348" s="29" t="str">
        <f t="shared" si="5"/>
        <v/>
      </c>
      <c r="T348" s="29"/>
      <c r="U348" s="29"/>
      <c r="V348" s="29"/>
      <c r="W348" s="29"/>
      <c r="X348" s="29"/>
      <c r="Y348" s="29"/>
      <c r="Z348" s="29"/>
      <c r="AA348" s="29"/>
    </row>
    <row r="349" spans="1:27" hidden="1" x14ac:dyDescent="0.35">
      <c r="A349" s="15" t="s">
        <v>664</v>
      </c>
      <c r="B349" s="22" t="str">
        <f>INDEX('Plant data'!D:D,MATCH($A349,'Plant data'!$A:$A,0))</f>
        <v>Langfang</v>
      </c>
      <c r="C349" s="22" t="str">
        <f>INDEX('Plant data'!E:E,MATCH($A349,'Plant data'!$A:$A,0))</f>
        <v>Hebei</v>
      </c>
      <c r="D349" s="22" t="str">
        <f>INDEX('Plant data'!F:F,MATCH($A349,'Plant data'!$A:$A,0))</f>
        <v>China</v>
      </c>
      <c r="E349" s="15" t="s">
        <v>10550</v>
      </c>
      <c r="F349" s="15" t="s">
        <v>10179</v>
      </c>
      <c r="G349" s="16" t="s">
        <v>666</v>
      </c>
      <c r="H349" s="15" t="s">
        <v>190</v>
      </c>
      <c r="I349" s="15" t="s">
        <v>30</v>
      </c>
      <c r="J349" s="15" t="s">
        <v>30</v>
      </c>
      <c r="K349" s="15" t="s">
        <v>30</v>
      </c>
      <c r="L349" s="15" t="s">
        <v>30</v>
      </c>
      <c r="M349" s="15" t="s">
        <v>30</v>
      </c>
      <c r="N349" s="15" t="s">
        <v>30</v>
      </c>
      <c r="O349" s="21">
        <v>43435</v>
      </c>
      <c r="P349" s="15">
        <v>1000</v>
      </c>
      <c r="Q349" s="15">
        <v>80</v>
      </c>
      <c r="R349" s="15" t="s">
        <v>10180</v>
      </c>
      <c r="S349" s="29" t="str">
        <f t="shared" si="5"/>
        <v/>
      </c>
      <c r="T349" s="29"/>
      <c r="U349" s="29"/>
      <c r="V349" s="29"/>
      <c r="W349" s="29"/>
      <c r="X349" s="29"/>
      <c r="Y349" s="29"/>
      <c r="Z349" s="29"/>
      <c r="AA349" s="29"/>
    </row>
    <row r="350" spans="1:27" hidden="1" x14ac:dyDescent="0.35">
      <c r="A350" s="15" t="s">
        <v>664</v>
      </c>
      <c r="B350" s="22" t="str">
        <f>INDEX('Plant data'!D:D,MATCH($A350,'Plant data'!$A:$A,0))</f>
        <v>Langfang</v>
      </c>
      <c r="C350" s="22" t="str">
        <f>INDEX('Plant data'!E:E,MATCH($A350,'Plant data'!$A:$A,0))</f>
        <v>Hebei</v>
      </c>
      <c r="D350" s="22" t="str">
        <f>INDEX('Plant data'!F:F,MATCH($A350,'Plant data'!$A:$A,0))</f>
        <v>China</v>
      </c>
      <c r="E350" s="15" t="s">
        <v>10551</v>
      </c>
      <c r="F350" s="15" t="s">
        <v>10182</v>
      </c>
      <c r="G350" s="16" t="s">
        <v>666</v>
      </c>
      <c r="H350" s="15" t="s">
        <v>190</v>
      </c>
      <c r="I350" s="15" t="s">
        <v>30</v>
      </c>
      <c r="J350" s="15" t="s">
        <v>30</v>
      </c>
      <c r="K350" s="15" t="s">
        <v>30</v>
      </c>
      <c r="L350" s="15" t="s">
        <v>30</v>
      </c>
      <c r="M350" s="15" t="s">
        <v>30</v>
      </c>
      <c r="N350" s="15" t="s">
        <v>30</v>
      </c>
      <c r="O350" s="15">
        <v>2018</v>
      </c>
      <c r="P350" s="15">
        <v>1000</v>
      </c>
      <c r="Q350" s="15">
        <v>80</v>
      </c>
      <c r="R350" s="15" t="s">
        <v>10180</v>
      </c>
      <c r="S350" s="29" t="str">
        <f t="shared" si="5"/>
        <v/>
      </c>
      <c r="T350" s="29"/>
      <c r="U350" s="29"/>
      <c r="V350" s="29"/>
      <c r="W350" s="29"/>
      <c r="X350" s="29"/>
      <c r="Y350" s="29"/>
      <c r="Z350" s="29"/>
      <c r="AA350" s="29"/>
    </row>
    <row r="351" spans="1:27" hidden="1" x14ac:dyDescent="0.35">
      <c r="A351" s="15" t="s">
        <v>664</v>
      </c>
      <c r="B351" s="22" t="str">
        <f>INDEX('Plant data'!D:D,MATCH($A351,'Plant data'!$A:$A,0))</f>
        <v>Langfang</v>
      </c>
      <c r="C351" s="22" t="str">
        <f>INDEX('Plant data'!E:E,MATCH($A351,'Plant data'!$A:$A,0))</f>
        <v>Hebei</v>
      </c>
      <c r="D351" s="22" t="str">
        <f>INDEX('Plant data'!F:F,MATCH($A351,'Plant data'!$A:$A,0))</f>
        <v>China</v>
      </c>
      <c r="E351" s="15" t="s">
        <v>10552</v>
      </c>
      <c r="F351" s="15" t="s">
        <v>10184</v>
      </c>
      <c r="G351" s="16" t="s">
        <v>666</v>
      </c>
      <c r="H351" s="15" t="s">
        <v>190</v>
      </c>
      <c r="I351" s="15" t="s">
        <v>30</v>
      </c>
      <c r="J351" s="15" t="s">
        <v>30</v>
      </c>
      <c r="K351" s="15" t="s">
        <v>30</v>
      </c>
      <c r="L351" s="15" t="s">
        <v>30</v>
      </c>
      <c r="M351" s="15" t="s">
        <v>30</v>
      </c>
      <c r="N351" s="15" t="s">
        <v>30</v>
      </c>
      <c r="O351" s="15">
        <v>2018</v>
      </c>
      <c r="P351" s="15">
        <v>1000</v>
      </c>
      <c r="Q351" s="15">
        <v>80</v>
      </c>
      <c r="R351" s="15" t="s">
        <v>10180</v>
      </c>
      <c r="S351" s="29" t="str">
        <f t="shared" si="5"/>
        <v/>
      </c>
      <c r="T351" s="29"/>
      <c r="U351" s="29"/>
      <c r="V351" s="29"/>
      <c r="W351" s="29"/>
      <c r="X351" s="29"/>
      <c r="Y351" s="29"/>
      <c r="Z351" s="29"/>
      <c r="AA351" s="29"/>
    </row>
    <row r="352" spans="1:27" hidden="1" x14ac:dyDescent="0.35">
      <c r="A352" s="15" t="s">
        <v>664</v>
      </c>
      <c r="B352" s="22" t="str">
        <f>INDEX('Plant data'!D:D,MATCH($A352,'Plant data'!$A:$A,0))</f>
        <v>Langfang</v>
      </c>
      <c r="C352" s="22" t="str">
        <f>INDEX('Plant data'!E:E,MATCH($A352,'Plant data'!$A:$A,0))</f>
        <v>Hebei</v>
      </c>
      <c r="D352" s="22" t="str">
        <f>INDEX('Plant data'!F:F,MATCH($A352,'Plant data'!$A:$A,0))</f>
        <v>China</v>
      </c>
      <c r="E352" s="15" t="s">
        <v>10553</v>
      </c>
      <c r="F352" s="15" t="s">
        <v>10245</v>
      </c>
      <c r="G352" s="16" t="s">
        <v>666</v>
      </c>
      <c r="H352" s="15" t="s">
        <v>190</v>
      </c>
      <c r="I352" s="15" t="s">
        <v>30</v>
      </c>
      <c r="J352" s="15" t="s">
        <v>30</v>
      </c>
      <c r="K352" s="15" t="s">
        <v>30</v>
      </c>
      <c r="L352" s="15" t="s">
        <v>30</v>
      </c>
      <c r="M352" s="15" t="s">
        <v>30</v>
      </c>
      <c r="N352" s="15" t="s">
        <v>30</v>
      </c>
      <c r="O352" s="15">
        <v>2018</v>
      </c>
      <c r="P352" s="15">
        <v>1000</v>
      </c>
      <c r="Q352" s="15">
        <v>80</v>
      </c>
      <c r="R352" s="15" t="s">
        <v>10180</v>
      </c>
      <c r="S352" s="29" t="str">
        <f t="shared" si="5"/>
        <v/>
      </c>
      <c r="T352" s="29"/>
      <c r="U352" s="29"/>
      <c r="V352" s="29"/>
      <c r="W352" s="29"/>
      <c r="X352" s="29"/>
      <c r="Y352" s="29"/>
      <c r="Z352" s="29"/>
      <c r="AA352" s="29"/>
    </row>
    <row r="353" spans="1:27" hidden="1" x14ac:dyDescent="0.35">
      <c r="A353" s="15" t="s">
        <v>670</v>
      </c>
      <c r="B353" s="22" t="str">
        <f>INDEX('Plant data'!D:D,MATCH($A353,'Plant data'!$A:$A,0))</f>
        <v>Shuangyashan</v>
      </c>
      <c r="C353" s="22" t="str">
        <f>INDEX('Plant data'!E:E,MATCH($A353,'Plant data'!$A:$A,0))</f>
        <v>Heilongjiang</v>
      </c>
      <c r="D353" s="22" t="str">
        <f>INDEX('Plant data'!F:F,MATCH($A353,'Plant data'!$A:$A,0))</f>
        <v>China</v>
      </c>
      <c r="E353" s="15" t="s">
        <v>10554</v>
      </c>
      <c r="F353" s="15" t="s">
        <v>10179</v>
      </c>
      <c r="G353" s="16" t="s">
        <v>672</v>
      </c>
      <c r="H353" s="15" t="s">
        <v>29</v>
      </c>
      <c r="I353" s="15" t="s">
        <v>30</v>
      </c>
      <c r="J353" s="15" t="s">
        <v>30</v>
      </c>
      <c r="K353" s="15" t="s">
        <v>30</v>
      </c>
      <c r="L353" s="15" t="s">
        <v>30</v>
      </c>
      <c r="M353" s="15" t="s">
        <v>30</v>
      </c>
      <c r="N353" s="15" t="s">
        <v>30</v>
      </c>
      <c r="O353" s="15" t="s">
        <v>30</v>
      </c>
      <c r="P353" s="15">
        <v>667</v>
      </c>
      <c r="Q353" s="15">
        <v>80</v>
      </c>
      <c r="R353" s="15" t="s">
        <v>10180</v>
      </c>
      <c r="S353" s="29" t="str">
        <f t="shared" si="5"/>
        <v/>
      </c>
      <c r="T353" s="29"/>
      <c r="U353" s="29"/>
      <c r="V353" s="29"/>
      <c r="W353" s="29"/>
      <c r="X353" s="29"/>
      <c r="Y353" s="29"/>
      <c r="Z353" s="29"/>
      <c r="AA353" s="29"/>
    </row>
    <row r="354" spans="1:27" hidden="1" x14ac:dyDescent="0.35">
      <c r="A354" s="15" t="s">
        <v>670</v>
      </c>
      <c r="B354" s="22" t="str">
        <f>INDEX('Plant data'!D:D,MATCH($A354,'Plant data'!$A:$A,0))</f>
        <v>Shuangyashan</v>
      </c>
      <c r="C354" s="22" t="str">
        <f>INDEX('Plant data'!E:E,MATCH($A354,'Plant data'!$A:$A,0))</f>
        <v>Heilongjiang</v>
      </c>
      <c r="D354" s="22" t="str">
        <f>INDEX('Plant data'!F:F,MATCH($A354,'Plant data'!$A:$A,0))</f>
        <v>China</v>
      </c>
      <c r="E354" s="15" t="s">
        <v>10555</v>
      </c>
      <c r="F354" s="15" t="s">
        <v>10182</v>
      </c>
      <c r="G354" s="16" t="s">
        <v>672</v>
      </c>
      <c r="H354" s="15" t="s">
        <v>29</v>
      </c>
      <c r="I354" s="15" t="s">
        <v>30</v>
      </c>
      <c r="J354" s="15" t="s">
        <v>30</v>
      </c>
      <c r="K354" s="15" t="s">
        <v>30</v>
      </c>
      <c r="L354" s="15" t="s">
        <v>30</v>
      </c>
      <c r="M354" s="15" t="s">
        <v>30</v>
      </c>
      <c r="N354" s="15" t="s">
        <v>30</v>
      </c>
      <c r="O354" s="15" t="s">
        <v>30</v>
      </c>
      <c r="P354" s="15">
        <v>667</v>
      </c>
      <c r="Q354" s="15">
        <v>80</v>
      </c>
      <c r="R354" s="15" t="s">
        <v>10180</v>
      </c>
      <c r="S354" s="29" t="str">
        <f t="shared" si="5"/>
        <v/>
      </c>
      <c r="T354" s="29"/>
      <c r="U354" s="29"/>
      <c r="V354" s="29"/>
      <c r="W354" s="29"/>
      <c r="X354" s="29"/>
      <c r="Y354" s="29"/>
      <c r="Z354" s="29"/>
      <c r="AA354" s="29"/>
    </row>
    <row r="355" spans="1:27" hidden="1" x14ac:dyDescent="0.35">
      <c r="A355" s="15" t="s">
        <v>670</v>
      </c>
      <c r="B355" s="22" t="str">
        <f>INDEX('Plant data'!D:D,MATCH($A355,'Plant data'!$A:$A,0))</f>
        <v>Shuangyashan</v>
      </c>
      <c r="C355" s="22" t="str">
        <f>INDEX('Plant data'!E:E,MATCH($A355,'Plant data'!$A:$A,0))</f>
        <v>Heilongjiang</v>
      </c>
      <c r="D355" s="22" t="str">
        <f>INDEX('Plant data'!F:F,MATCH($A355,'Plant data'!$A:$A,0))</f>
        <v>China</v>
      </c>
      <c r="E355" s="15" t="s">
        <v>10556</v>
      </c>
      <c r="F355" s="15" t="s">
        <v>10184</v>
      </c>
      <c r="G355" s="16" t="s">
        <v>672</v>
      </c>
      <c r="H355" s="15" t="s">
        <v>29</v>
      </c>
      <c r="I355" s="15" t="s">
        <v>30</v>
      </c>
      <c r="J355" s="15" t="s">
        <v>30</v>
      </c>
      <c r="K355" s="15" t="s">
        <v>30</v>
      </c>
      <c r="L355" s="15" t="s">
        <v>30</v>
      </c>
      <c r="M355" s="15" t="s">
        <v>30</v>
      </c>
      <c r="N355" s="15" t="s">
        <v>30</v>
      </c>
      <c r="O355" s="15" t="s">
        <v>30</v>
      </c>
      <c r="P355" s="15">
        <v>667</v>
      </c>
      <c r="Q355" s="15">
        <v>80</v>
      </c>
      <c r="R355" s="15" t="s">
        <v>10180</v>
      </c>
      <c r="S355" s="29" t="str">
        <f t="shared" si="5"/>
        <v/>
      </c>
      <c r="T355" s="29"/>
      <c r="U355" s="29"/>
      <c r="V355" s="29"/>
      <c r="W355" s="29"/>
      <c r="X355" s="29"/>
      <c r="Y355" s="29"/>
      <c r="Z355" s="29"/>
      <c r="AA355" s="29"/>
    </row>
    <row r="356" spans="1:27" hidden="1" x14ac:dyDescent="0.35">
      <c r="A356" s="15" t="s">
        <v>675</v>
      </c>
      <c r="B356" s="22" t="str">
        <f>INDEX('Plant data'!D:D,MATCH($A356,'Plant data'!$A:$A,0))</f>
        <v>Yichun</v>
      </c>
      <c r="C356" s="22" t="str">
        <f>INDEX('Plant data'!E:E,MATCH($A356,'Plant data'!$A:$A,0))</f>
        <v>Heilongjiang</v>
      </c>
      <c r="D356" s="22" t="str">
        <f>INDEX('Plant data'!F:F,MATCH($A356,'Plant data'!$A:$A,0))</f>
        <v>China</v>
      </c>
      <c r="E356" s="15" t="s">
        <v>10557</v>
      </c>
      <c r="F356" s="15" t="s">
        <v>10179</v>
      </c>
      <c r="G356" s="16" t="s">
        <v>677</v>
      </c>
      <c r="H356" s="15" t="s">
        <v>29</v>
      </c>
      <c r="I356" s="15" t="s">
        <v>30</v>
      </c>
      <c r="J356" s="15" t="s">
        <v>30</v>
      </c>
      <c r="K356" s="15" t="s">
        <v>30</v>
      </c>
      <c r="L356" s="15" t="s">
        <v>30</v>
      </c>
      <c r="M356" s="15" t="s">
        <v>30</v>
      </c>
      <c r="N356" s="15" t="s">
        <v>30</v>
      </c>
      <c r="O356" s="15" t="s">
        <v>30</v>
      </c>
      <c r="P356" s="15">
        <v>1400</v>
      </c>
      <c r="Q356" s="15">
        <v>120</v>
      </c>
      <c r="R356" s="15" t="s">
        <v>10180</v>
      </c>
      <c r="S356" s="29" t="str">
        <f t="shared" si="5"/>
        <v/>
      </c>
      <c r="T356" s="29"/>
      <c r="U356" s="29"/>
      <c r="V356" s="29"/>
      <c r="W356" s="29"/>
      <c r="X356" s="29"/>
      <c r="Y356" s="29"/>
      <c r="Z356" s="29"/>
      <c r="AA356" s="29"/>
    </row>
    <row r="357" spans="1:27" hidden="1" x14ac:dyDescent="0.35">
      <c r="A357" s="15" t="s">
        <v>675</v>
      </c>
      <c r="B357" s="22" t="str">
        <f>INDEX('Plant data'!D:D,MATCH($A357,'Plant data'!$A:$A,0))</f>
        <v>Yichun</v>
      </c>
      <c r="C357" s="22" t="str">
        <f>INDEX('Plant data'!E:E,MATCH($A357,'Plant data'!$A:$A,0))</f>
        <v>Heilongjiang</v>
      </c>
      <c r="D357" s="22" t="str">
        <f>INDEX('Plant data'!F:F,MATCH($A357,'Plant data'!$A:$A,0))</f>
        <v>China</v>
      </c>
      <c r="E357" s="15" t="s">
        <v>10558</v>
      </c>
      <c r="F357" s="15" t="s">
        <v>10182</v>
      </c>
      <c r="G357" s="16" t="s">
        <v>677</v>
      </c>
      <c r="H357" s="15" t="s">
        <v>29</v>
      </c>
      <c r="I357" s="15" t="s">
        <v>30</v>
      </c>
      <c r="J357" s="15" t="s">
        <v>30</v>
      </c>
      <c r="K357" s="15" t="s">
        <v>30</v>
      </c>
      <c r="L357" s="15" t="s">
        <v>30</v>
      </c>
      <c r="M357" s="15" t="s">
        <v>30</v>
      </c>
      <c r="N357" s="15" t="s">
        <v>30</v>
      </c>
      <c r="O357" s="15" t="s">
        <v>30</v>
      </c>
      <c r="P357" s="15">
        <v>1400</v>
      </c>
      <c r="Q357" s="15">
        <v>120</v>
      </c>
      <c r="R357" s="15" t="s">
        <v>10180</v>
      </c>
      <c r="S357" s="29" t="str">
        <f t="shared" si="5"/>
        <v/>
      </c>
      <c r="T357" s="29"/>
      <c r="U357" s="29"/>
      <c r="V357" s="29"/>
      <c r="W357" s="29"/>
      <c r="X357" s="29"/>
      <c r="Y357" s="29"/>
      <c r="Z357" s="29"/>
      <c r="AA357" s="29"/>
    </row>
    <row r="358" spans="1:27" hidden="1" x14ac:dyDescent="0.35">
      <c r="A358" s="15" t="s">
        <v>675</v>
      </c>
      <c r="B358" s="22" t="str">
        <f>INDEX('Plant data'!D:D,MATCH($A358,'Plant data'!$A:$A,0))</f>
        <v>Yichun</v>
      </c>
      <c r="C358" s="22" t="str">
        <f>INDEX('Plant data'!E:E,MATCH($A358,'Plant data'!$A:$A,0))</f>
        <v>Heilongjiang</v>
      </c>
      <c r="D358" s="22" t="str">
        <f>INDEX('Plant data'!F:F,MATCH($A358,'Plant data'!$A:$A,0))</f>
        <v>China</v>
      </c>
      <c r="E358" s="15" t="s">
        <v>10559</v>
      </c>
      <c r="F358" s="15" t="s">
        <v>10184</v>
      </c>
      <c r="G358" s="16" t="s">
        <v>677</v>
      </c>
      <c r="H358" s="15" t="s">
        <v>29</v>
      </c>
      <c r="I358" s="15" t="s">
        <v>30</v>
      </c>
      <c r="J358" s="15" t="s">
        <v>30</v>
      </c>
      <c r="K358" s="15" t="s">
        <v>30</v>
      </c>
      <c r="L358" s="15" t="s">
        <v>30</v>
      </c>
      <c r="M358" s="15" t="s">
        <v>30</v>
      </c>
      <c r="N358" s="15" t="s">
        <v>30</v>
      </c>
      <c r="O358" s="15" t="s">
        <v>30</v>
      </c>
      <c r="P358" s="15">
        <v>1400</v>
      </c>
      <c r="Q358" s="15">
        <v>120</v>
      </c>
      <c r="R358" s="15" t="s">
        <v>10180</v>
      </c>
      <c r="S358" s="29" t="str">
        <f t="shared" si="5"/>
        <v/>
      </c>
      <c r="T358" s="29"/>
      <c r="U358" s="29"/>
      <c r="V358" s="29"/>
      <c r="W358" s="29"/>
      <c r="X358" s="29"/>
      <c r="Y358" s="29"/>
      <c r="Z358" s="29"/>
      <c r="AA358" s="29"/>
    </row>
    <row r="359" spans="1:27" hidden="1" x14ac:dyDescent="0.35">
      <c r="A359" s="15" t="s">
        <v>680</v>
      </c>
      <c r="B359" s="22" t="str">
        <f>INDEX('Plant data'!D:D,MATCH($A359,'Plant data'!$A:$A,0))</f>
        <v>Qiqihar</v>
      </c>
      <c r="C359" s="22" t="str">
        <f>INDEX('Plant data'!E:E,MATCH($A359,'Plant data'!$A:$A,0))</f>
        <v>Heilongjiang</v>
      </c>
      <c r="D359" s="22" t="str">
        <f>INDEX('Plant data'!F:F,MATCH($A359,'Plant data'!$A:$A,0))</f>
        <v>China</v>
      </c>
      <c r="E359" s="15" t="s">
        <v>10560</v>
      </c>
      <c r="F359" s="15" t="s">
        <v>10179</v>
      </c>
      <c r="G359" s="16" t="s">
        <v>682</v>
      </c>
      <c r="H359" s="15" t="s">
        <v>29</v>
      </c>
      <c r="I359" s="15" t="s">
        <v>30</v>
      </c>
      <c r="J359" s="15" t="s">
        <v>30</v>
      </c>
      <c r="K359" s="15" t="s">
        <v>30</v>
      </c>
      <c r="L359" s="15" t="s">
        <v>30</v>
      </c>
      <c r="M359" s="15" t="s">
        <v>30</v>
      </c>
      <c r="N359" s="15" t="s">
        <v>30</v>
      </c>
      <c r="O359" s="15" t="s">
        <v>30</v>
      </c>
      <c r="P359" s="15">
        <v>1350</v>
      </c>
      <c r="Q359" s="15">
        <v>120</v>
      </c>
      <c r="R359" s="15" t="s">
        <v>10180</v>
      </c>
      <c r="S359" s="29" t="str">
        <f t="shared" si="5"/>
        <v/>
      </c>
      <c r="T359" s="29"/>
      <c r="U359" s="29"/>
      <c r="V359" s="29"/>
      <c r="W359" s="29"/>
      <c r="X359" s="29"/>
      <c r="Y359" s="29"/>
      <c r="Z359" s="29"/>
      <c r="AA359" s="29"/>
    </row>
    <row r="360" spans="1:27" hidden="1" x14ac:dyDescent="0.35">
      <c r="A360" s="15" t="s">
        <v>684</v>
      </c>
      <c r="B360" s="22" t="str">
        <f>INDEX('Plant data'!D:D,MATCH($A360,'Plant data'!$A:$A,0))</f>
        <v>Anyang</v>
      </c>
      <c r="C360" s="22" t="str">
        <f>INDEX('Plant data'!E:E,MATCH($A360,'Plant data'!$A:$A,0))</f>
        <v>Henan</v>
      </c>
      <c r="D360" s="22" t="str">
        <f>INDEX('Plant data'!F:F,MATCH($A360,'Plant data'!$A:$A,0))</f>
        <v>China</v>
      </c>
      <c r="E360" s="15" t="s">
        <v>10561</v>
      </c>
      <c r="F360" s="15" t="s">
        <v>10179</v>
      </c>
      <c r="G360" s="16" t="s">
        <v>686</v>
      </c>
      <c r="H360" s="15" t="s">
        <v>190</v>
      </c>
      <c r="I360" s="15" t="s">
        <v>30</v>
      </c>
      <c r="J360" s="15" t="s">
        <v>30</v>
      </c>
      <c r="K360" s="15" t="s">
        <v>30</v>
      </c>
      <c r="L360" s="15" t="s">
        <v>30</v>
      </c>
      <c r="M360" s="15">
        <v>2019</v>
      </c>
      <c r="N360" s="15" t="s">
        <v>30</v>
      </c>
      <c r="O360" s="15">
        <v>2021</v>
      </c>
      <c r="P360" s="15">
        <v>600</v>
      </c>
      <c r="Q360" s="15">
        <v>35</v>
      </c>
      <c r="R360" s="15" t="s">
        <v>10180</v>
      </c>
      <c r="S360" s="29" t="str">
        <f t="shared" si="5"/>
        <v/>
      </c>
      <c r="T360" s="29"/>
      <c r="U360" s="29"/>
      <c r="V360" s="29"/>
      <c r="W360" s="29"/>
      <c r="X360" s="29"/>
      <c r="Y360" s="29"/>
      <c r="Z360" s="29"/>
      <c r="AA360" s="29"/>
    </row>
    <row r="361" spans="1:27" hidden="1" x14ac:dyDescent="0.35">
      <c r="A361" s="15" t="s">
        <v>684</v>
      </c>
      <c r="B361" s="22" t="str">
        <f>INDEX('Plant data'!D:D,MATCH($A361,'Plant data'!$A:$A,0))</f>
        <v>Anyang</v>
      </c>
      <c r="C361" s="22" t="str">
        <f>INDEX('Plant data'!E:E,MATCH($A361,'Plant data'!$A:$A,0))</f>
        <v>Henan</v>
      </c>
      <c r="D361" s="22" t="str">
        <f>INDEX('Plant data'!F:F,MATCH($A361,'Plant data'!$A:$A,0))</f>
        <v>China</v>
      </c>
      <c r="E361" s="15" t="s">
        <v>10562</v>
      </c>
      <c r="F361" s="15" t="s">
        <v>10182</v>
      </c>
      <c r="G361" s="16" t="s">
        <v>686</v>
      </c>
      <c r="H361" s="15" t="s">
        <v>190</v>
      </c>
      <c r="I361" s="15" t="s">
        <v>30</v>
      </c>
      <c r="J361" s="15" t="s">
        <v>30</v>
      </c>
      <c r="K361" s="15" t="s">
        <v>30</v>
      </c>
      <c r="L361" s="15" t="s">
        <v>30</v>
      </c>
      <c r="M361" s="15">
        <v>2019</v>
      </c>
      <c r="N361" s="15" t="s">
        <v>30</v>
      </c>
      <c r="O361" s="15">
        <v>2021</v>
      </c>
      <c r="P361" s="15">
        <v>600</v>
      </c>
      <c r="Q361" s="15">
        <v>35</v>
      </c>
      <c r="R361" s="15" t="s">
        <v>10180</v>
      </c>
      <c r="S361" s="29" t="str">
        <f t="shared" si="5"/>
        <v/>
      </c>
      <c r="T361" s="29"/>
      <c r="U361" s="29"/>
      <c r="V361" s="29"/>
      <c r="W361" s="29"/>
      <c r="X361" s="29"/>
      <c r="Y361" s="29"/>
      <c r="Z361" s="29"/>
      <c r="AA361" s="29"/>
    </row>
    <row r="362" spans="1:27" hidden="1" x14ac:dyDescent="0.35">
      <c r="A362" s="15" t="s">
        <v>684</v>
      </c>
      <c r="B362" s="22" t="str">
        <f>INDEX('Plant data'!D:D,MATCH($A362,'Plant data'!$A:$A,0))</f>
        <v>Anyang</v>
      </c>
      <c r="C362" s="22" t="str">
        <f>INDEX('Plant data'!E:E,MATCH($A362,'Plant data'!$A:$A,0))</f>
        <v>Henan</v>
      </c>
      <c r="D362" s="22" t="str">
        <f>INDEX('Plant data'!F:F,MATCH($A362,'Plant data'!$A:$A,0))</f>
        <v>China</v>
      </c>
      <c r="E362" s="15" t="s">
        <v>10563</v>
      </c>
      <c r="F362" s="15" t="s">
        <v>10184</v>
      </c>
      <c r="G362" s="16" t="s">
        <v>686</v>
      </c>
      <c r="H362" s="15" t="s">
        <v>190</v>
      </c>
      <c r="I362" s="15" t="s">
        <v>30</v>
      </c>
      <c r="J362" s="15" t="s">
        <v>30</v>
      </c>
      <c r="K362" s="15" t="s">
        <v>30</v>
      </c>
      <c r="L362" s="15" t="s">
        <v>30</v>
      </c>
      <c r="M362" s="15">
        <v>2019</v>
      </c>
      <c r="N362" s="15" t="s">
        <v>30</v>
      </c>
      <c r="O362" s="15">
        <v>2021</v>
      </c>
      <c r="P362" s="15">
        <v>600</v>
      </c>
      <c r="Q362" s="15">
        <v>35</v>
      </c>
      <c r="R362" s="15" t="s">
        <v>10180</v>
      </c>
      <c r="S362" s="29" t="str">
        <f t="shared" si="5"/>
        <v/>
      </c>
      <c r="T362" s="29"/>
      <c r="U362" s="29"/>
      <c r="V362" s="29"/>
      <c r="W362" s="29"/>
      <c r="X362" s="29"/>
      <c r="Y362" s="29"/>
      <c r="Z362" s="29"/>
      <c r="AA362" s="29"/>
    </row>
    <row r="363" spans="1:27" hidden="1" x14ac:dyDescent="0.35">
      <c r="A363" s="15" t="s">
        <v>684</v>
      </c>
      <c r="B363" s="22" t="str">
        <f>INDEX('Plant data'!D:D,MATCH($A363,'Plant data'!$A:$A,0))</f>
        <v>Anyang</v>
      </c>
      <c r="C363" s="22" t="str">
        <f>INDEX('Plant data'!E:E,MATCH($A363,'Plant data'!$A:$A,0))</f>
        <v>Henan</v>
      </c>
      <c r="D363" s="22" t="str">
        <f>INDEX('Plant data'!F:F,MATCH($A363,'Plant data'!$A:$A,0))</f>
        <v>China</v>
      </c>
      <c r="E363" s="15" t="s">
        <v>10564</v>
      </c>
      <c r="F363" s="15" t="s">
        <v>10245</v>
      </c>
      <c r="G363" s="16" t="s">
        <v>686</v>
      </c>
      <c r="H363" s="15" t="s">
        <v>29</v>
      </c>
      <c r="I363" s="15" t="s">
        <v>30</v>
      </c>
      <c r="J363" s="15" t="s">
        <v>30</v>
      </c>
      <c r="K363" s="15" t="s">
        <v>30</v>
      </c>
      <c r="L363" s="15" t="s">
        <v>30</v>
      </c>
      <c r="M363" s="15" t="s">
        <v>30</v>
      </c>
      <c r="N363" s="15" t="s">
        <v>30</v>
      </c>
      <c r="O363" s="15" t="s">
        <v>30</v>
      </c>
      <c r="P363" s="15">
        <v>1150</v>
      </c>
      <c r="Q363" s="15">
        <v>100</v>
      </c>
      <c r="R363" s="15" t="s">
        <v>10180</v>
      </c>
      <c r="S363" s="29" t="str">
        <f t="shared" si="5"/>
        <v/>
      </c>
      <c r="T363" s="29"/>
      <c r="U363" s="29"/>
      <c r="V363" s="29"/>
      <c r="W363" s="29"/>
      <c r="X363" s="29"/>
      <c r="Y363" s="29"/>
      <c r="Z363" s="29"/>
      <c r="AA363" s="29"/>
    </row>
    <row r="364" spans="1:27" hidden="1" x14ac:dyDescent="0.35">
      <c r="A364" s="15" t="s">
        <v>684</v>
      </c>
      <c r="B364" s="22" t="str">
        <f>INDEX('Plant data'!D:D,MATCH($A364,'Plant data'!$A:$A,0))</f>
        <v>Anyang</v>
      </c>
      <c r="C364" s="22" t="str">
        <f>INDEX('Plant data'!E:E,MATCH($A364,'Plant data'!$A:$A,0))</f>
        <v>Henan</v>
      </c>
      <c r="D364" s="22" t="str">
        <f>INDEX('Plant data'!F:F,MATCH($A364,'Plant data'!$A:$A,0))</f>
        <v>China</v>
      </c>
      <c r="E364" s="15" t="s">
        <v>10565</v>
      </c>
      <c r="F364" s="15" t="s">
        <v>10247</v>
      </c>
      <c r="G364" s="16" t="s">
        <v>686</v>
      </c>
      <c r="H364" s="15" t="s">
        <v>29</v>
      </c>
      <c r="I364" s="15" t="s">
        <v>30</v>
      </c>
      <c r="J364" s="15" t="s">
        <v>30</v>
      </c>
      <c r="K364" s="15" t="s">
        <v>30</v>
      </c>
      <c r="L364" s="15" t="s">
        <v>30</v>
      </c>
      <c r="M364" s="15" t="s">
        <v>30</v>
      </c>
      <c r="N364" s="15" t="s">
        <v>30</v>
      </c>
      <c r="O364" s="15" t="s">
        <v>30</v>
      </c>
      <c r="P364" s="15">
        <v>1600</v>
      </c>
      <c r="Q364" s="15">
        <v>150</v>
      </c>
      <c r="R364" s="15" t="s">
        <v>10180</v>
      </c>
      <c r="S364" s="29" t="str">
        <f t="shared" si="5"/>
        <v/>
      </c>
      <c r="T364" s="29"/>
      <c r="U364" s="29"/>
      <c r="V364" s="29"/>
      <c r="W364" s="29"/>
      <c r="X364" s="29"/>
      <c r="Y364" s="29"/>
      <c r="Z364" s="29"/>
      <c r="AA364" s="29"/>
    </row>
    <row r="365" spans="1:27" hidden="1" x14ac:dyDescent="0.35">
      <c r="A365" s="15" t="s">
        <v>684</v>
      </c>
      <c r="B365" s="22" t="str">
        <f>INDEX('Plant data'!D:D,MATCH($A365,'Plant data'!$A:$A,0))</f>
        <v>Anyang</v>
      </c>
      <c r="C365" s="22" t="str">
        <f>INDEX('Plant data'!E:E,MATCH($A365,'Plant data'!$A:$A,0))</f>
        <v>Henan</v>
      </c>
      <c r="D365" s="22" t="str">
        <f>INDEX('Plant data'!F:F,MATCH($A365,'Plant data'!$A:$A,0))</f>
        <v>China</v>
      </c>
      <c r="E365" s="15" t="s">
        <v>10566</v>
      </c>
      <c r="F365" s="15" t="s">
        <v>10249</v>
      </c>
      <c r="G365" s="16" t="s">
        <v>686</v>
      </c>
      <c r="H365" s="15" t="s">
        <v>29</v>
      </c>
      <c r="I365" s="15" t="s">
        <v>30</v>
      </c>
      <c r="J365" s="15" t="s">
        <v>30</v>
      </c>
      <c r="K365" s="15" t="s">
        <v>30</v>
      </c>
      <c r="L365" s="15" t="s">
        <v>30</v>
      </c>
      <c r="M365" s="15" t="s">
        <v>30</v>
      </c>
      <c r="N365" s="15" t="s">
        <v>30</v>
      </c>
      <c r="O365" s="15" t="s">
        <v>30</v>
      </c>
      <c r="P365" s="15">
        <v>1600</v>
      </c>
      <c r="Q365" s="15">
        <v>150</v>
      </c>
      <c r="R365" s="15" t="s">
        <v>10180</v>
      </c>
      <c r="S365" s="29" t="str">
        <f t="shared" si="5"/>
        <v/>
      </c>
      <c r="T365" s="29"/>
      <c r="U365" s="29"/>
      <c r="V365" s="29"/>
      <c r="W365" s="29"/>
      <c r="X365" s="29"/>
      <c r="Y365" s="29"/>
      <c r="Z365" s="29"/>
      <c r="AA365" s="29"/>
    </row>
    <row r="366" spans="1:27" hidden="1" x14ac:dyDescent="0.35">
      <c r="A366" s="15" t="s">
        <v>684</v>
      </c>
      <c r="B366" s="22" t="str">
        <f>INDEX('Plant data'!D:D,MATCH($A366,'Plant data'!$A:$A,0))</f>
        <v>Anyang</v>
      </c>
      <c r="C366" s="22" t="str">
        <f>INDEX('Plant data'!E:E,MATCH($A366,'Plant data'!$A:$A,0))</f>
        <v>Henan</v>
      </c>
      <c r="D366" s="22" t="str">
        <f>INDEX('Plant data'!F:F,MATCH($A366,'Plant data'!$A:$A,0))</f>
        <v>China</v>
      </c>
      <c r="E366" s="15" t="s">
        <v>10567</v>
      </c>
      <c r="F366" s="15" t="s">
        <v>10251</v>
      </c>
      <c r="G366" s="16" t="s">
        <v>686</v>
      </c>
      <c r="H366" s="15" t="s">
        <v>29</v>
      </c>
      <c r="I366" s="15" t="s">
        <v>30</v>
      </c>
      <c r="J366" s="15" t="s">
        <v>30</v>
      </c>
      <c r="K366" s="15" t="s">
        <v>30</v>
      </c>
      <c r="L366" s="15" t="s">
        <v>30</v>
      </c>
      <c r="M366" s="15" t="s">
        <v>30</v>
      </c>
      <c r="N366" s="15" t="s">
        <v>30</v>
      </c>
      <c r="O366" s="15" t="s">
        <v>30</v>
      </c>
      <c r="P366" s="15">
        <v>1600</v>
      </c>
      <c r="Q366" s="15">
        <v>150</v>
      </c>
      <c r="R366" s="15" t="s">
        <v>10180</v>
      </c>
      <c r="S366" s="29" t="str">
        <f t="shared" si="5"/>
        <v/>
      </c>
      <c r="T366" s="29"/>
      <c r="U366" s="29"/>
      <c r="V366" s="29"/>
      <c r="W366" s="29"/>
      <c r="X366" s="29"/>
      <c r="Y366" s="29"/>
      <c r="Z366" s="29"/>
      <c r="AA366" s="29"/>
    </row>
    <row r="367" spans="1:27" hidden="1" x14ac:dyDescent="0.35">
      <c r="A367" s="15" t="s">
        <v>696</v>
      </c>
      <c r="B367" s="22" t="str">
        <f>INDEX('Plant data'!D:D,MATCH($A367,'Plant data'!$A:$A,0))</f>
        <v>Anyang</v>
      </c>
      <c r="C367" s="22" t="str">
        <f>INDEX('Plant data'!E:E,MATCH($A367,'Plant data'!$A:$A,0))</f>
        <v>Henan</v>
      </c>
      <c r="D367" s="22" t="str">
        <f>INDEX('Plant data'!F:F,MATCH($A367,'Plant data'!$A:$A,0))</f>
        <v>China</v>
      </c>
      <c r="E367" s="15" t="s">
        <v>10568</v>
      </c>
      <c r="F367" s="15" t="s">
        <v>10179</v>
      </c>
      <c r="G367" s="16" t="s">
        <v>698</v>
      </c>
      <c r="H367" s="15" t="s">
        <v>29</v>
      </c>
      <c r="I367" s="15" t="s">
        <v>30</v>
      </c>
      <c r="J367" s="15" t="s">
        <v>30</v>
      </c>
      <c r="K367" s="15">
        <v>2012</v>
      </c>
      <c r="L367" s="15">
        <v>13</v>
      </c>
      <c r="M367" s="15" t="s">
        <v>30</v>
      </c>
      <c r="N367" s="15" t="s">
        <v>30</v>
      </c>
      <c r="O367" s="15" t="s">
        <v>30</v>
      </c>
      <c r="P367" s="15">
        <v>1200</v>
      </c>
      <c r="Q367" s="15">
        <v>120</v>
      </c>
      <c r="R367" s="15" t="s">
        <v>10180</v>
      </c>
      <c r="S367" s="29">
        <f t="shared" si="5"/>
        <v>2052</v>
      </c>
      <c r="T367" s="29"/>
      <c r="U367" s="29"/>
      <c r="V367" s="29"/>
      <c r="W367" s="29"/>
      <c r="X367" s="29"/>
      <c r="Y367" s="29"/>
      <c r="Z367" s="29"/>
      <c r="AA367" s="29"/>
    </row>
    <row r="368" spans="1:27" hidden="1" x14ac:dyDescent="0.35">
      <c r="A368" s="15" t="s">
        <v>699</v>
      </c>
      <c r="B368" s="22" t="str">
        <f>INDEX('Plant data'!D:D,MATCH($A368,'Plant data'!$A:$A,0))</f>
        <v>Anyang</v>
      </c>
      <c r="C368" s="22" t="str">
        <f>INDEX('Plant data'!E:E,MATCH($A368,'Plant data'!$A:$A,0))</f>
        <v>Henan</v>
      </c>
      <c r="D368" s="22" t="str">
        <f>INDEX('Plant data'!F:F,MATCH($A368,'Plant data'!$A:$A,0))</f>
        <v>China</v>
      </c>
      <c r="E368" s="15" t="s">
        <v>10569</v>
      </c>
      <c r="F368" s="15" t="s">
        <v>10179</v>
      </c>
      <c r="G368" s="16" t="s">
        <v>701</v>
      </c>
      <c r="H368" s="15" t="s">
        <v>29</v>
      </c>
      <c r="I368" s="15" t="s">
        <v>30</v>
      </c>
      <c r="J368" s="15" t="s">
        <v>30</v>
      </c>
      <c r="K368" s="15" t="s">
        <v>30</v>
      </c>
      <c r="L368" s="15" t="s">
        <v>30</v>
      </c>
      <c r="M368" s="15" t="s">
        <v>30</v>
      </c>
      <c r="N368" s="15" t="s">
        <v>30</v>
      </c>
      <c r="O368" s="15" t="s">
        <v>30</v>
      </c>
      <c r="P368" s="15">
        <v>1300</v>
      </c>
      <c r="Q368" s="15">
        <v>120</v>
      </c>
      <c r="R368" s="15" t="s">
        <v>10180</v>
      </c>
      <c r="S368" s="29" t="str">
        <f t="shared" si="5"/>
        <v/>
      </c>
      <c r="T368" s="29"/>
      <c r="U368" s="29"/>
      <c r="V368" s="29"/>
      <c r="W368" s="29"/>
      <c r="X368" s="29"/>
      <c r="Y368" s="29"/>
      <c r="Z368" s="29"/>
      <c r="AA368" s="29"/>
    </row>
    <row r="369" spans="1:27" hidden="1" x14ac:dyDescent="0.35">
      <c r="A369" s="15" t="s">
        <v>699</v>
      </c>
      <c r="B369" s="22" t="str">
        <f>INDEX('Plant data'!D:D,MATCH($A369,'Plant data'!$A:$A,0))</f>
        <v>Anyang</v>
      </c>
      <c r="C369" s="22" t="str">
        <f>INDEX('Plant data'!E:E,MATCH($A369,'Plant data'!$A:$A,0))</f>
        <v>Henan</v>
      </c>
      <c r="D369" s="22" t="str">
        <f>INDEX('Plant data'!F:F,MATCH($A369,'Plant data'!$A:$A,0))</f>
        <v>China</v>
      </c>
      <c r="E369" s="15" t="s">
        <v>10570</v>
      </c>
      <c r="F369" s="15" t="s">
        <v>10182</v>
      </c>
      <c r="G369" s="16" t="s">
        <v>701</v>
      </c>
      <c r="H369" s="15" t="s">
        <v>29</v>
      </c>
      <c r="I369" s="15" t="s">
        <v>30</v>
      </c>
      <c r="J369" s="15" t="s">
        <v>30</v>
      </c>
      <c r="K369" s="15" t="s">
        <v>30</v>
      </c>
      <c r="L369" s="15" t="s">
        <v>30</v>
      </c>
      <c r="M369" s="15" t="s">
        <v>30</v>
      </c>
      <c r="N369" s="15" t="s">
        <v>30</v>
      </c>
      <c r="O369" s="15" t="s">
        <v>30</v>
      </c>
      <c r="P369" s="15">
        <v>1300</v>
      </c>
      <c r="Q369" s="15">
        <v>120</v>
      </c>
      <c r="R369" s="15" t="s">
        <v>10180</v>
      </c>
      <c r="S369" s="29" t="str">
        <f t="shared" si="5"/>
        <v/>
      </c>
      <c r="T369" s="29"/>
      <c r="U369" s="29"/>
      <c r="V369" s="29"/>
      <c r="W369" s="29"/>
      <c r="X369" s="29"/>
      <c r="Y369" s="29"/>
      <c r="Z369" s="29"/>
      <c r="AA369" s="29"/>
    </row>
    <row r="370" spans="1:27" hidden="1" x14ac:dyDescent="0.35">
      <c r="A370" s="15" t="s">
        <v>707</v>
      </c>
      <c r="B370" s="22" t="str">
        <f>INDEX('Plant data'!D:D,MATCH($A370,'Plant data'!$A:$A,0))</f>
        <v>Minggang</v>
      </c>
      <c r="C370" s="22" t="str">
        <f>INDEX('Plant data'!E:E,MATCH($A370,'Plant data'!$A:$A,0))</f>
        <v>Henan</v>
      </c>
      <c r="D370" s="22" t="str">
        <f>INDEX('Plant data'!F:F,MATCH($A370,'Plant data'!$A:$A,0))</f>
        <v>China</v>
      </c>
      <c r="E370" s="15" t="s">
        <v>10571</v>
      </c>
      <c r="F370" s="15" t="s">
        <v>10179</v>
      </c>
      <c r="G370" s="16" t="s">
        <v>709</v>
      </c>
      <c r="H370" s="15" t="s">
        <v>29</v>
      </c>
      <c r="I370" s="15" t="s">
        <v>30</v>
      </c>
      <c r="J370" s="15" t="s">
        <v>30</v>
      </c>
      <c r="K370" s="15" t="s">
        <v>30</v>
      </c>
      <c r="L370" s="15" t="s">
        <v>30</v>
      </c>
      <c r="M370" s="15" t="s">
        <v>30</v>
      </c>
      <c r="N370" s="15" t="s">
        <v>30</v>
      </c>
      <c r="O370" s="15" t="s">
        <v>30</v>
      </c>
      <c r="P370" s="15">
        <v>1200</v>
      </c>
      <c r="Q370" s="15">
        <v>100</v>
      </c>
      <c r="R370" s="15" t="s">
        <v>10180</v>
      </c>
      <c r="S370" s="29" t="str">
        <f t="shared" si="5"/>
        <v/>
      </c>
      <c r="T370" s="29"/>
      <c r="U370" s="29"/>
      <c r="V370" s="29"/>
      <c r="W370" s="29"/>
      <c r="X370" s="29"/>
      <c r="Y370" s="29"/>
      <c r="Z370" s="29"/>
      <c r="AA370" s="29"/>
    </row>
    <row r="371" spans="1:27" hidden="1" x14ac:dyDescent="0.35">
      <c r="A371" s="15" t="s">
        <v>707</v>
      </c>
      <c r="B371" s="22" t="str">
        <f>INDEX('Plant data'!D:D,MATCH($A371,'Plant data'!$A:$A,0))</f>
        <v>Minggang</v>
      </c>
      <c r="C371" s="22" t="str">
        <f>INDEX('Plant data'!E:E,MATCH($A371,'Plant data'!$A:$A,0))</f>
        <v>Henan</v>
      </c>
      <c r="D371" s="22" t="str">
        <f>INDEX('Plant data'!F:F,MATCH($A371,'Plant data'!$A:$A,0))</f>
        <v>China</v>
      </c>
      <c r="E371" s="15" t="s">
        <v>10572</v>
      </c>
      <c r="F371" s="15" t="s">
        <v>10182</v>
      </c>
      <c r="G371" s="16" t="s">
        <v>709</v>
      </c>
      <c r="H371" s="15" t="s">
        <v>29</v>
      </c>
      <c r="I371" s="15" t="s">
        <v>30</v>
      </c>
      <c r="J371" s="15" t="s">
        <v>30</v>
      </c>
      <c r="K371" s="15" t="s">
        <v>30</v>
      </c>
      <c r="L371" s="15" t="s">
        <v>30</v>
      </c>
      <c r="M371" s="15" t="s">
        <v>30</v>
      </c>
      <c r="N371" s="15" t="s">
        <v>30</v>
      </c>
      <c r="O371" s="15" t="s">
        <v>30</v>
      </c>
      <c r="P371" s="15">
        <v>1200</v>
      </c>
      <c r="Q371" s="15">
        <v>100</v>
      </c>
      <c r="R371" s="15" t="s">
        <v>10180</v>
      </c>
      <c r="S371" s="29" t="str">
        <f t="shared" si="5"/>
        <v/>
      </c>
      <c r="T371" s="29"/>
      <c r="U371" s="29"/>
      <c r="V371" s="29"/>
      <c r="W371" s="29"/>
      <c r="X371" s="29"/>
      <c r="Y371" s="29"/>
      <c r="Z371" s="29"/>
      <c r="AA371" s="29"/>
    </row>
    <row r="372" spans="1:27" hidden="1" x14ac:dyDescent="0.35">
      <c r="A372" s="15" t="s">
        <v>707</v>
      </c>
      <c r="B372" s="22" t="str">
        <f>INDEX('Plant data'!D:D,MATCH($A372,'Plant data'!$A:$A,0))</f>
        <v>Minggang</v>
      </c>
      <c r="C372" s="22" t="str">
        <f>INDEX('Plant data'!E:E,MATCH($A372,'Plant data'!$A:$A,0))</f>
        <v>Henan</v>
      </c>
      <c r="D372" s="22" t="str">
        <f>INDEX('Plant data'!F:F,MATCH($A372,'Plant data'!$A:$A,0))</f>
        <v>China</v>
      </c>
      <c r="E372" s="15" t="s">
        <v>10573</v>
      </c>
      <c r="F372" s="15" t="s">
        <v>10184</v>
      </c>
      <c r="G372" s="16" t="s">
        <v>709</v>
      </c>
      <c r="H372" s="15" t="s">
        <v>29</v>
      </c>
      <c r="I372" s="15" t="s">
        <v>30</v>
      </c>
      <c r="J372" s="15" t="s">
        <v>30</v>
      </c>
      <c r="K372" s="15" t="s">
        <v>30</v>
      </c>
      <c r="L372" s="15" t="s">
        <v>30</v>
      </c>
      <c r="M372" s="15" t="s">
        <v>30</v>
      </c>
      <c r="N372" s="15" t="s">
        <v>30</v>
      </c>
      <c r="O372" s="15" t="s">
        <v>30</v>
      </c>
      <c r="P372" s="15">
        <v>1200</v>
      </c>
      <c r="Q372" s="15">
        <v>100</v>
      </c>
      <c r="R372" s="15" t="s">
        <v>10180</v>
      </c>
      <c r="S372" s="29" t="str">
        <f t="shared" si="5"/>
        <v/>
      </c>
      <c r="T372" s="29"/>
      <c r="U372" s="29"/>
      <c r="V372" s="29"/>
      <c r="W372" s="29"/>
      <c r="X372" s="29"/>
      <c r="Y372" s="29"/>
      <c r="Z372" s="29"/>
      <c r="AA372" s="29"/>
    </row>
    <row r="373" spans="1:27" hidden="1" x14ac:dyDescent="0.35">
      <c r="A373" s="15" t="s">
        <v>718</v>
      </c>
      <c r="B373" s="22" t="str">
        <f>INDEX('Plant data'!D:D,MATCH($A373,'Plant data'!$A:$A,0))</f>
        <v>Jiyuan</v>
      </c>
      <c r="C373" s="22" t="str">
        <f>INDEX('Plant data'!E:E,MATCH($A373,'Plant data'!$A:$A,0))</f>
        <v>Henan</v>
      </c>
      <c r="D373" s="22" t="str">
        <f>INDEX('Plant data'!F:F,MATCH($A373,'Plant data'!$A:$A,0))</f>
        <v>China</v>
      </c>
      <c r="E373" s="15" t="s">
        <v>10574</v>
      </c>
      <c r="F373" s="15" t="s">
        <v>10179</v>
      </c>
      <c r="G373" s="16" t="s">
        <v>720</v>
      </c>
      <c r="H373" s="15" t="s">
        <v>190</v>
      </c>
      <c r="I373" s="15" t="s">
        <v>30</v>
      </c>
      <c r="J373" s="15" t="s">
        <v>30</v>
      </c>
      <c r="K373" s="15" t="s">
        <v>30</v>
      </c>
      <c r="L373" s="15" t="s">
        <v>30</v>
      </c>
      <c r="M373" s="15">
        <v>2021</v>
      </c>
      <c r="N373" s="15" t="s">
        <v>30</v>
      </c>
      <c r="O373" s="15">
        <v>2023</v>
      </c>
      <c r="P373" s="15">
        <v>760</v>
      </c>
      <c r="Q373" s="15">
        <v>50</v>
      </c>
      <c r="R373" s="15" t="s">
        <v>10180</v>
      </c>
      <c r="S373" s="29" t="str">
        <f t="shared" si="5"/>
        <v/>
      </c>
      <c r="T373" s="29"/>
      <c r="U373" s="29"/>
      <c r="V373" s="29"/>
      <c r="W373" s="29"/>
      <c r="X373" s="29"/>
      <c r="Y373" s="29"/>
      <c r="Z373" s="29"/>
      <c r="AA373" s="29"/>
    </row>
    <row r="374" spans="1:27" hidden="1" x14ac:dyDescent="0.35">
      <c r="A374" s="15" t="s">
        <v>718</v>
      </c>
      <c r="B374" s="22" t="str">
        <f>INDEX('Plant data'!D:D,MATCH($A374,'Plant data'!$A:$A,0))</f>
        <v>Jiyuan</v>
      </c>
      <c r="C374" s="22" t="str">
        <f>INDEX('Plant data'!E:E,MATCH($A374,'Plant data'!$A:$A,0))</f>
        <v>Henan</v>
      </c>
      <c r="D374" s="22" t="str">
        <f>INDEX('Plant data'!F:F,MATCH($A374,'Plant data'!$A:$A,0))</f>
        <v>China</v>
      </c>
      <c r="E374" s="15" t="s">
        <v>10575</v>
      </c>
      <c r="F374" s="15" t="s">
        <v>10182</v>
      </c>
      <c r="G374" s="16" t="s">
        <v>720</v>
      </c>
      <c r="H374" s="15" t="s">
        <v>190</v>
      </c>
      <c r="I374" s="15" t="s">
        <v>30</v>
      </c>
      <c r="J374" s="15" t="s">
        <v>30</v>
      </c>
      <c r="K374" s="15" t="s">
        <v>30</v>
      </c>
      <c r="L374" s="15" t="s">
        <v>30</v>
      </c>
      <c r="M374" s="15">
        <v>2021</v>
      </c>
      <c r="N374" s="15" t="s">
        <v>30</v>
      </c>
      <c r="O374" s="15">
        <v>2023</v>
      </c>
      <c r="P374" s="15">
        <v>850</v>
      </c>
      <c r="Q374" s="15">
        <v>60</v>
      </c>
      <c r="R374" s="15" t="s">
        <v>10180</v>
      </c>
      <c r="S374" s="29" t="str">
        <f t="shared" si="5"/>
        <v/>
      </c>
      <c r="T374" s="29"/>
      <c r="U374" s="29"/>
      <c r="V374" s="29"/>
      <c r="W374" s="29"/>
      <c r="X374" s="29"/>
      <c r="Y374" s="29"/>
      <c r="Z374" s="29"/>
      <c r="AA374" s="29"/>
    </row>
    <row r="375" spans="1:27" hidden="1" x14ac:dyDescent="0.35">
      <c r="A375" s="15" t="s">
        <v>718</v>
      </c>
      <c r="B375" s="22" t="str">
        <f>INDEX('Plant data'!D:D,MATCH($A375,'Plant data'!$A:$A,0))</f>
        <v>Jiyuan</v>
      </c>
      <c r="C375" s="22" t="str">
        <f>INDEX('Plant data'!E:E,MATCH($A375,'Plant data'!$A:$A,0))</f>
        <v>Henan</v>
      </c>
      <c r="D375" s="22" t="str">
        <f>INDEX('Plant data'!F:F,MATCH($A375,'Plant data'!$A:$A,0))</f>
        <v>China</v>
      </c>
      <c r="E375" s="15" t="s">
        <v>10576</v>
      </c>
      <c r="F375" s="15" t="s">
        <v>10184</v>
      </c>
      <c r="G375" s="16" t="s">
        <v>720</v>
      </c>
      <c r="H375" s="15" t="s">
        <v>29</v>
      </c>
      <c r="I375" s="15" t="s">
        <v>30</v>
      </c>
      <c r="J375" s="15" t="s">
        <v>30</v>
      </c>
      <c r="K375" s="15" t="s">
        <v>30</v>
      </c>
      <c r="L375" s="15" t="s">
        <v>30</v>
      </c>
      <c r="M375" s="15" t="s">
        <v>30</v>
      </c>
      <c r="N375" s="15" t="s">
        <v>30</v>
      </c>
      <c r="O375" s="15" t="s">
        <v>30</v>
      </c>
      <c r="P375" s="15">
        <v>1714</v>
      </c>
      <c r="Q375" s="15">
        <v>120</v>
      </c>
      <c r="R375" s="15" t="s">
        <v>10180</v>
      </c>
      <c r="S375" s="29" t="str">
        <f t="shared" si="5"/>
        <v/>
      </c>
      <c r="T375" s="29"/>
      <c r="U375" s="29"/>
      <c r="V375" s="29"/>
      <c r="W375" s="29"/>
      <c r="X375" s="29"/>
      <c r="Y375" s="29"/>
      <c r="Z375" s="29"/>
      <c r="AA375" s="29"/>
    </row>
    <row r="376" spans="1:27" hidden="1" x14ac:dyDescent="0.35">
      <c r="A376" s="15" t="s">
        <v>718</v>
      </c>
      <c r="B376" s="22" t="str">
        <f>INDEX('Plant data'!D:D,MATCH($A376,'Plant data'!$A:$A,0))</f>
        <v>Jiyuan</v>
      </c>
      <c r="C376" s="22" t="str">
        <f>INDEX('Plant data'!E:E,MATCH($A376,'Plant data'!$A:$A,0))</f>
        <v>Henan</v>
      </c>
      <c r="D376" s="22" t="str">
        <f>INDEX('Plant data'!F:F,MATCH($A376,'Plant data'!$A:$A,0))</f>
        <v>China</v>
      </c>
      <c r="E376" s="15" t="s">
        <v>10577</v>
      </c>
      <c r="F376" s="15" t="s">
        <v>10245</v>
      </c>
      <c r="G376" s="16" t="s">
        <v>720</v>
      </c>
      <c r="H376" s="15" t="s">
        <v>29</v>
      </c>
      <c r="I376" s="15" t="s">
        <v>30</v>
      </c>
      <c r="J376" s="15" t="s">
        <v>30</v>
      </c>
      <c r="K376" s="15" t="s">
        <v>30</v>
      </c>
      <c r="L376" s="15" t="s">
        <v>30</v>
      </c>
      <c r="M376" s="15" t="s">
        <v>30</v>
      </c>
      <c r="N376" s="15" t="s">
        <v>30</v>
      </c>
      <c r="O376" s="15" t="s">
        <v>30</v>
      </c>
      <c r="P376" s="15">
        <v>1714</v>
      </c>
      <c r="Q376" s="15">
        <v>120</v>
      </c>
      <c r="R376" s="15" t="s">
        <v>10180</v>
      </c>
      <c r="S376" s="29" t="str">
        <f t="shared" si="5"/>
        <v/>
      </c>
      <c r="T376" s="29"/>
      <c r="U376" s="29"/>
      <c r="V376" s="29"/>
      <c r="W376" s="29"/>
      <c r="X376" s="29"/>
      <c r="Y376" s="29"/>
      <c r="Z376" s="29"/>
      <c r="AA376" s="29"/>
    </row>
    <row r="377" spans="1:27" hidden="1" x14ac:dyDescent="0.35">
      <c r="A377" s="15" t="s">
        <v>718</v>
      </c>
      <c r="B377" s="22" t="str">
        <f>INDEX('Plant data'!D:D,MATCH($A377,'Plant data'!$A:$A,0))</f>
        <v>Jiyuan</v>
      </c>
      <c r="C377" s="22" t="str">
        <f>INDEX('Plant data'!E:E,MATCH($A377,'Plant data'!$A:$A,0))</f>
        <v>Henan</v>
      </c>
      <c r="D377" s="22" t="str">
        <f>INDEX('Plant data'!F:F,MATCH($A377,'Plant data'!$A:$A,0))</f>
        <v>China</v>
      </c>
      <c r="E377" s="15" t="s">
        <v>10578</v>
      </c>
      <c r="F377" s="15" t="s">
        <v>10247</v>
      </c>
      <c r="G377" s="16" t="s">
        <v>720</v>
      </c>
      <c r="H377" s="15" t="s">
        <v>224</v>
      </c>
      <c r="I377" s="15">
        <v>2021</v>
      </c>
      <c r="J377" s="15">
        <v>2023</v>
      </c>
      <c r="K377" s="15" t="s">
        <v>30</v>
      </c>
      <c r="L377" s="15" t="s">
        <v>30</v>
      </c>
      <c r="M377" s="15" t="s">
        <v>30</v>
      </c>
      <c r="N377" s="15" t="s">
        <v>30</v>
      </c>
      <c r="O377" s="15" t="s">
        <v>30</v>
      </c>
      <c r="P377" s="15">
        <v>1190</v>
      </c>
      <c r="Q377" s="15">
        <v>104</v>
      </c>
      <c r="R377" s="15" t="s">
        <v>10180</v>
      </c>
      <c r="S377" s="29" t="str">
        <f t="shared" si="5"/>
        <v/>
      </c>
      <c r="T377" s="29"/>
      <c r="U377" s="29"/>
      <c r="V377" s="29"/>
      <c r="W377" s="29"/>
      <c r="X377" s="29"/>
      <c r="Y377" s="29"/>
      <c r="Z377" s="29"/>
      <c r="AA377" s="29"/>
    </row>
    <row r="378" spans="1:27" hidden="1" x14ac:dyDescent="0.35">
      <c r="A378" s="15" t="s">
        <v>727</v>
      </c>
      <c r="B378" s="22" t="str">
        <f>INDEX('Plant data'!D:D,MATCH($A378,'Plant data'!$A:$A,0))</f>
        <v>Nanyang</v>
      </c>
      <c r="C378" s="22" t="str">
        <f>INDEX('Plant data'!E:E,MATCH($A378,'Plant data'!$A:$A,0))</f>
        <v>Henan</v>
      </c>
      <c r="D378" s="22" t="str">
        <f>INDEX('Plant data'!F:F,MATCH($A378,'Plant data'!$A:$A,0))</f>
        <v>China</v>
      </c>
      <c r="E378" s="15" t="s">
        <v>10579</v>
      </c>
      <c r="F378" s="15" t="s">
        <v>10179</v>
      </c>
      <c r="G378" s="16" t="s">
        <v>729</v>
      </c>
      <c r="H378" s="15" t="s">
        <v>29</v>
      </c>
      <c r="I378" s="15" t="s">
        <v>30</v>
      </c>
      <c r="J378" s="15" t="s">
        <v>30</v>
      </c>
      <c r="K378" s="15" t="s">
        <v>30</v>
      </c>
      <c r="L378" s="15" t="s">
        <v>30</v>
      </c>
      <c r="M378" s="15" t="s">
        <v>30</v>
      </c>
      <c r="N378" s="15" t="s">
        <v>30</v>
      </c>
      <c r="O378" s="15" t="s">
        <v>30</v>
      </c>
      <c r="P378" s="15">
        <v>1000</v>
      </c>
      <c r="Q378" s="15">
        <v>80</v>
      </c>
      <c r="R378" s="15" t="s">
        <v>10180</v>
      </c>
      <c r="S378" s="29" t="str">
        <f t="shared" si="5"/>
        <v/>
      </c>
      <c r="T378" s="29"/>
      <c r="U378" s="29"/>
      <c r="V378" s="29"/>
      <c r="W378" s="29"/>
      <c r="X378" s="29"/>
      <c r="Y378" s="29"/>
      <c r="Z378" s="29"/>
      <c r="AA378" s="29"/>
    </row>
    <row r="379" spans="1:27" hidden="1" x14ac:dyDescent="0.35">
      <c r="A379" s="15" t="s">
        <v>727</v>
      </c>
      <c r="B379" s="22" t="str">
        <f>INDEX('Plant data'!D:D,MATCH($A379,'Plant data'!$A:$A,0))</f>
        <v>Nanyang</v>
      </c>
      <c r="C379" s="22" t="str">
        <f>INDEX('Plant data'!E:E,MATCH($A379,'Plant data'!$A:$A,0))</f>
        <v>Henan</v>
      </c>
      <c r="D379" s="22" t="str">
        <f>INDEX('Plant data'!F:F,MATCH($A379,'Plant data'!$A:$A,0))</f>
        <v>China</v>
      </c>
      <c r="E379" s="15" t="s">
        <v>10580</v>
      </c>
      <c r="F379" s="15" t="s">
        <v>10182</v>
      </c>
      <c r="G379" s="16" t="s">
        <v>729</v>
      </c>
      <c r="H379" s="15" t="s">
        <v>29</v>
      </c>
      <c r="I379" s="15" t="s">
        <v>30</v>
      </c>
      <c r="J379" s="15" t="s">
        <v>30</v>
      </c>
      <c r="K379" s="15" t="s">
        <v>30</v>
      </c>
      <c r="L379" s="15" t="s">
        <v>30</v>
      </c>
      <c r="M379" s="15" t="s">
        <v>30</v>
      </c>
      <c r="N379" s="15" t="s">
        <v>30</v>
      </c>
      <c r="O379" s="15" t="s">
        <v>30</v>
      </c>
      <c r="P379" s="15">
        <v>1000</v>
      </c>
      <c r="Q379" s="15">
        <v>80</v>
      </c>
      <c r="R379" s="15" t="s">
        <v>10180</v>
      </c>
      <c r="S379" s="29" t="str">
        <f t="shared" si="5"/>
        <v/>
      </c>
      <c r="T379" s="29"/>
      <c r="U379" s="29"/>
      <c r="V379" s="29"/>
      <c r="W379" s="29"/>
      <c r="X379" s="29"/>
      <c r="Y379" s="29"/>
      <c r="Z379" s="29"/>
      <c r="AA379" s="29"/>
    </row>
    <row r="380" spans="1:27" hidden="1" x14ac:dyDescent="0.35">
      <c r="A380" s="15" t="s">
        <v>727</v>
      </c>
      <c r="B380" s="22" t="str">
        <f>INDEX('Plant data'!D:D,MATCH($A380,'Plant data'!$A:$A,0))</f>
        <v>Nanyang</v>
      </c>
      <c r="C380" s="22" t="str">
        <f>INDEX('Plant data'!E:E,MATCH($A380,'Plant data'!$A:$A,0))</f>
        <v>Henan</v>
      </c>
      <c r="D380" s="22" t="str">
        <f>INDEX('Plant data'!F:F,MATCH($A380,'Plant data'!$A:$A,0))</f>
        <v>China</v>
      </c>
      <c r="E380" s="15" t="s">
        <v>10581</v>
      </c>
      <c r="F380" s="15" t="s">
        <v>10184</v>
      </c>
      <c r="G380" s="16" t="s">
        <v>729</v>
      </c>
      <c r="H380" s="15" t="s">
        <v>29</v>
      </c>
      <c r="I380" s="15" t="s">
        <v>30</v>
      </c>
      <c r="J380" s="15" t="s">
        <v>30</v>
      </c>
      <c r="K380" s="15" t="s">
        <v>30</v>
      </c>
      <c r="L380" s="15" t="s">
        <v>30</v>
      </c>
      <c r="M380" s="15" t="s">
        <v>30</v>
      </c>
      <c r="N380" s="15" t="s">
        <v>30</v>
      </c>
      <c r="O380" s="15" t="s">
        <v>30</v>
      </c>
      <c r="P380" s="15">
        <v>1000</v>
      </c>
      <c r="Q380" s="15">
        <v>80</v>
      </c>
      <c r="R380" s="15" t="s">
        <v>10180</v>
      </c>
      <c r="S380" s="29" t="str">
        <f t="shared" si="5"/>
        <v/>
      </c>
      <c r="T380" s="29"/>
      <c r="U380" s="29"/>
      <c r="V380" s="29"/>
      <c r="W380" s="29"/>
      <c r="X380" s="29"/>
      <c r="Y380" s="29"/>
      <c r="Z380" s="29"/>
      <c r="AA380" s="29"/>
    </row>
    <row r="381" spans="1:27" hidden="1" x14ac:dyDescent="0.35">
      <c r="A381" s="15" t="s">
        <v>732</v>
      </c>
      <c r="B381" s="22" t="str">
        <f>INDEX('Plant data'!D:D,MATCH($A381,'Plant data'!$A:$A,0))</f>
        <v>Anyang</v>
      </c>
      <c r="C381" s="22" t="str">
        <f>INDEX('Plant data'!E:E,MATCH($A381,'Plant data'!$A:$A,0))</f>
        <v>Henan</v>
      </c>
      <c r="D381" s="22" t="str">
        <f>INDEX('Plant data'!F:F,MATCH($A381,'Plant data'!$A:$A,0))</f>
        <v>China</v>
      </c>
      <c r="E381" s="15" t="s">
        <v>10582</v>
      </c>
      <c r="F381" s="15" t="s">
        <v>10179</v>
      </c>
      <c r="G381" s="16" t="s">
        <v>734</v>
      </c>
      <c r="H381" s="15" t="s">
        <v>40</v>
      </c>
      <c r="I381" s="15" t="s">
        <v>30</v>
      </c>
      <c r="J381" s="15" t="s">
        <v>30</v>
      </c>
      <c r="K381" s="15" t="s">
        <v>30</v>
      </c>
      <c r="L381" s="15" t="s">
        <v>30</v>
      </c>
      <c r="M381" s="21">
        <v>44896</v>
      </c>
      <c r="N381" s="15" t="s">
        <v>30</v>
      </c>
      <c r="O381" s="15" t="s">
        <v>30</v>
      </c>
      <c r="P381" s="15">
        <v>1000</v>
      </c>
      <c r="Q381" s="15">
        <v>80</v>
      </c>
      <c r="R381" s="15" t="s">
        <v>10180</v>
      </c>
      <c r="S381" s="29" t="str">
        <f t="shared" si="5"/>
        <v/>
      </c>
      <c r="T381" s="29"/>
      <c r="U381" s="29"/>
      <c r="V381" s="29"/>
      <c r="W381" s="29"/>
      <c r="X381" s="29"/>
      <c r="Y381" s="29"/>
      <c r="Z381" s="29"/>
      <c r="AA381" s="29"/>
    </row>
    <row r="382" spans="1:27" hidden="1" x14ac:dyDescent="0.35">
      <c r="A382" s="15" t="s">
        <v>732</v>
      </c>
      <c r="B382" s="22" t="str">
        <f>INDEX('Plant data'!D:D,MATCH($A382,'Plant data'!$A:$A,0))</f>
        <v>Anyang</v>
      </c>
      <c r="C382" s="22" t="str">
        <f>INDEX('Plant data'!E:E,MATCH($A382,'Plant data'!$A:$A,0))</f>
        <v>Henan</v>
      </c>
      <c r="D382" s="22" t="str">
        <f>INDEX('Plant data'!F:F,MATCH($A382,'Plant data'!$A:$A,0))</f>
        <v>China</v>
      </c>
      <c r="E382" s="15" t="s">
        <v>10583</v>
      </c>
      <c r="F382" s="15" t="s">
        <v>10182</v>
      </c>
      <c r="G382" s="16" t="s">
        <v>734</v>
      </c>
      <c r="H382" s="15" t="s">
        <v>40</v>
      </c>
      <c r="I382" s="15" t="s">
        <v>30</v>
      </c>
      <c r="J382" s="15" t="s">
        <v>30</v>
      </c>
      <c r="K382" s="15" t="s">
        <v>30</v>
      </c>
      <c r="L382" s="15" t="s">
        <v>30</v>
      </c>
      <c r="M382" s="21">
        <v>44896</v>
      </c>
      <c r="N382" s="15" t="s">
        <v>30</v>
      </c>
      <c r="O382" s="15" t="s">
        <v>30</v>
      </c>
      <c r="P382" s="15">
        <v>1000</v>
      </c>
      <c r="Q382" s="15">
        <v>80</v>
      </c>
      <c r="R382" s="15" t="s">
        <v>10180</v>
      </c>
      <c r="S382" s="29" t="str">
        <f t="shared" si="5"/>
        <v/>
      </c>
      <c r="T382" s="29"/>
      <c r="U382" s="29"/>
      <c r="V382" s="29"/>
      <c r="W382" s="29"/>
      <c r="X382" s="29"/>
      <c r="Y382" s="29"/>
      <c r="Z382" s="29"/>
      <c r="AA382" s="29"/>
    </row>
    <row r="383" spans="1:27" hidden="1" x14ac:dyDescent="0.35">
      <c r="A383" s="15" t="s">
        <v>736</v>
      </c>
      <c r="B383" s="22" t="str">
        <f>INDEX('Plant data'!D:D,MATCH($A383,'Plant data'!$A:$A,0))</f>
        <v>Linzhou</v>
      </c>
      <c r="C383" s="22" t="str">
        <f>INDEX('Plant data'!E:E,MATCH($A383,'Plant data'!$A:$A,0))</f>
        <v>Henan</v>
      </c>
      <c r="D383" s="22" t="str">
        <f>INDEX('Plant data'!F:F,MATCH($A383,'Plant data'!$A:$A,0))</f>
        <v>China</v>
      </c>
      <c r="E383" s="15" t="s">
        <v>10584</v>
      </c>
      <c r="F383" s="15" t="s">
        <v>10585</v>
      </c>
      <c r="G383" s="16" t="s">
        <v>738</v>
      </c>
      <c r="H383" s="15" t="s">
        <v>40</v>
      </c>
      <c r="I383" s="15" t="s">
        <v>30</v>
      </c>
      <c r="J383" s="15" t="s">
        <v>30</v>
      </c>
      <c r="K383" s="15" t="s">
        <v>30</v>
      </c>
      <c r="L383" s="15" t="s">
        <v>30</v>
      </c>
      <c r="M383" s="21">
        <v>45231</v>
      </c>
      <c r="N383" s="15" t="s">
        <v>30</v>
      </c>
      <c r="O383" s="15" t="s">
        <v>30</v>
      </c>
      <c r="P383" s="15">
        <v>750</v>
      </c>
      <c r="Q383" s="15">
        <v>50</v>
      </c>
      <c r="R383" s="15" t="s">
        <v>10180</v>
      </c>
      <c r="S383" s="29" t="str">
        <f t="shared" si="5"/>
        <v/>
      </c>
      <c r="T383" s="29"/>
      <c r="U383" s="29"/>
      <c r="V383" s="29"/>
      <c r="W383" s="29"/>
      <c r="X383" s="29"/>
      <c r="Y383" s="29"/>
      <c r="Z383" s="29"/>
      <c r="AA383" s="29"/>
    </row>
    <row r="384" spans="1:27" hidden="1" x14ac:dyDescent="0.35">
      <c r="A384" s="15" t="s">
        <v>736</v>
      </c>
      <c r="B384" s="22" t="str">
        <f>INDEX('Plant data'!D:D,MATCH($A384,'Plant data'!$A:$A,0))</f>
        <v>Linzhou</v>
      </c>
      <c r="C384" s="22" t="str">
        <f>INDEX('Plant data'!E:E,MATCH($A384,'Plant data'!$A:$A,0))</f>
        <v>Henan</v>
      </c>
      <c r="D384" s="22" t="str">
        <f>INDEX('Plant data'!F:F,MATCH($A384,'Plant data'!$A:$A,0))</f>
        <v>China</v>
      </c>
      <c r="E384" s="15" t="s">
        <v>10586</v>
      </c>
      <c r="F384" s="15" t="s">
        <v>10182</v>
      </c>
      <c r="G384" s="16" t="s">
        <v>738</v>
      </c>
      <c r="H384" s="15" t="s">
        <v>40</v>
      </c>
      <c r="I384" s="15" t="s">
        <v>30</v>
      </c>
      <c r="J384" s="15" t="s">
        <v>30</v>
      </c>
      <c r="K384" s="15" t="s">
        <v>30</v>
      </c>
      <c r="L384" s="15" t="s">
        <v>30</v>
      </c>
      <c r="M384" s="21">
        <v>45231</v>
      </c>
      <c r="N384" s="15" t="s">
        <v>30</v>
      </c>
      <c r="O384" s="15" t="s">
        <v>30</v>
      </c>
      <c r="P384" s="15">
        <v>750</v>
      </c>
      <c r="Q384" s="15">
        <v>50</v>
      </c>
      <c r="R384" s="15" t="s">
        <v>10180</v>
      </c>
      <c r="S384" s="29" t="str">
        <f t="shared" si="5"/>
        <v/>
      </c>
      <c r="T384" s="29"/>
      <c r="U384" s="29"/>
      <c r="V384" s="29"/>
      <c r="W384" s="29"/>
      <c r="X384" s="29"/>
      <c r="Y384" s="29"/>
      <c r="Z384" s="29"/>
      <c r="AA384" s="29"/>
    </row>
    <row r="385" spans="1:27" hidden="1" x14ac:dyDescent="0.35">
      <c r="A385" s="15" t="s">
        <v>736</v>
      </c>
      <c r="B385" s="22" t="str">
        <f>INDEX('Plant data'!D:D,MATCH($A385,'Plant data'!$A:$A,0))</f>
        <v>Linzhou</v>
      </c>
      <c r="C385" s="22" t="str">
        <f>INDEX('Plant data'!E:E,MATCH($A385,'Plant data'!$A:$A,0))</f>
        <v>Henan</v>
      </c>
      <c r="D385" s="22" t="str">
        <f>INDEX('Plant data'!F:F,MATCH($A385,'Plant data'!$A:$A,0))</f>
        <v>China</v>
      </c>
      <c r="E385" s="15" t="s">
        <v>10587</v>
      </c>
      <c r="F385" s="15" t="s">
        <v>10184</v>
      </c>
      <c r="G385" s="16" t="s">
        <v>738</v>
      </c>
      <c r="H385" s="15" t="s">
        <v>313</v>
      </c>
      <c r="I385" s="21">
        <v>45231</v>
      </c>
      <c r="J385" s="15">
        <v>2024</v>
      </c>
      <c r="K385" s="15" t="s">
        <v>30</v>
      </c>
      <c r="L385" s="15" t="s">
        <v>30</v>
      </c>
      <c r="M385" s="15" t="s">
        <v>30</v>
      </c>
      <c r="N385" s="15" t="s">
        <v>30</v>
      </c>
      <c r="O385" s="15" t="s">
        <v>30</v>
      </c>
      <c r="P385" s="15">
        <v>1150</v>
      </c>
      <c r="Q385" s="15">
        <v>100</v>
      </c>
      <c r="R385" s="15" t="s">
        <v>10180</v>
      </c>
      <c r="S385" s="29" t="str">
        <f t="shared" si="5"/>
        <v/>
      </c>
      <c r="T385" s="29"/>
      <c r="U385" s="29"/>
      <c r="V385" s="29"/>
      <c r="W385" s="29"/>
      <c r="X385" s="29"/>
      <c r="Y385" s="29"/>
      <c r="Z385" s="29"/>
      <c r="AA385" s="29"/>
    </row>
    <row r="386" spans="1:27" hidden="1" x14ac:dyDescent="0.35">
      <c r="A386" s="15" t="s">
        <v>741</v>
      </c>
      <c r="B386" s="22" t="str">
        <f>INDEX('Plant data'!D:D,MATCH($A386,'Plant data'!$A:$A,0))</f>
        <v>Anyang</v>
      </c>
      <c r="C386" s="22" t="str">
        <f>INDEX('Plant data'!E:E,MATCH($A386,'Plant data'!$A:$A,0))</f>
        <v>Henan</v>
      </c>
      <c r="D386" s="22" t="str">
        <f>INDEX('Plant data'!F:F,MATCH($A386,'Plant data'!$A:$A,0))</f>
        <v>China</v>
      </c>
      <c r="E386" s="15" t="s">
        <v>10588</v>
      </c>
      <c r="F386" s="15" t="s">
        <v>10179</v>
      </c>
      <c r="G386" s="16" t="s">
        <v>743</v>
      </c>
      <c r="H386" s="15" t="s">
        <v>40</v>
      </c>
      <c r="I386" s="15" t="s">
        <v>30</v>
      </c>
      <c r="J386" s="15" t="s">
        <v>30</v>
      </c>
      <c r="K386" s="15" t="s">
        <v>30</v>
      </c>
      <c r="L386" s="15" t="s">
        <v>30</v>
      </c>
      <c r="M386" s="15">
        <v>2023</v>
      </c>
      <c r="N386" s="15" t="s">
        <v>30</v>
      </c>
      <c r="O386" s="21">
        <v>45931</v>
      </c>
      <c r="P386" s="15">
        <v>1000</v>
      </c>
      <c r="Q386" s="15">
        <v>65</v>
      </c>
      <c r="R386" s="15" t="s">
        <v>10180</v>
      </c>
      <c r="S386" s="29" t="str">
        <f t="shared" si="5"/>
        <v/>
      </c>
      <c r="T386" s="29"/>
      <c r="U386" s="29"/>
      <c r="V386" s="29"/>
      <c r="W386" s="29"/>
      <c r="X386" s="29"/>
      <c r="Y386" s="29"/>
      <c r="Z386" s="29"/>
      <c r="AA386" s="29"/>
    </row>
    <row r="387" spans="1:27" hidden="1" x14ac:dyDescent="0.35">
      <c r="A387" s="15" t="s">
        <v>741</v>
      </c>
      <c r="B387" s="22" t="str">
        <f>INDEX('Plant data'!D:D,MATCH($A387,'Plant data'!$A:$A,0))</f>
        <v>Anyang</v>
      </c>
      <c r="C387" s="22" t="str">
        <f>INDEX('Plant data'!E:E,MATCH($A387,'Plant data'!$A:$A,0))</f>
        <v>Henan</v>
      </c>
      <c r="D387" s="22" t="str">
        <f>INDEX('Plant data'!F:F,MATCH($A387,'Plant data'!$A:$A,0))</f>
        <v>China</v>
      </c>
      <c r="E387" s="15" t="s">
        <v>10589</v>
      </c>
      <c r="F387" s="15" t="s">
        <v>10182</v>
      </c>
      <c r="G387" s="16" t="s">
        <v>743</v>
      </c>
      <c r="H387" s="15" t="s">
        <v>29</v>
      </c>
      <c r="I387" s="15" t="s">
        <v>30</v>
      </c>
      <c r="J387" s="15" t="s">
        <v>30</v>
      </c>
      <c r="K387" s="15" t="s">
        <v>30</v>
      </c>
      <c r="L387" s="15" t="s">
        <v>30</v>
      </c>
      <c r="M387" s="15" t="s">
        <v>30</v>
      </c>
      <c r="N387" s="15" t="s">
        <v>30</v>
      </c>
      <c r="O387" s="15" t="s">
        <v>30</v>
      </c>
      <c r="P387" s="15">
        <v>1000</v>
      </c>
      <c r="Q387" s="15">
        <v>65</v>
      </c>
      <c r="R387" s="15" t="s">
        <v>10180</v>
      </c>
      <c r="S387" s="29" t="str">
        <f t="shared" ref="S387:S450" si="6">IFERROR(K387+40,"")</f>
        <v/>
      </c>
      <c r="T387" s="29"/>
      <c r="U387" s="29"/>
      <c r="V387" s="29"/>
      <c r="W387" s="29"/>
      <c r="X387" s="29"/>
      <c r="Y387" s="29"/>
      <c r="Z387" s="29"/>
      <c r="AA387" s="29"/>
    </row>
    <row r="388" spans="1:27" hidden="1" x14ac:dyDescent="0.35">
      <c r="A388" s="15" t="s">
        <v>741</v>
      </c>
      <c r="B388" s="22" t="str">
        <f>INDEX('Plant data'!D:D,MATCH($A388,'Plant data'!$A:$A,0))</f>
        <v>Anyang</v>
      </c>
      <c r="C388" s="22" t="str">
        <f>INDEX('Plant data'!E:E,MATCH($A388,'Plant data'!$A:$A,0))</f>
        <v>Henan</v>
      </c>
      <c r="D388" s="22" t="str">
        <f>INDEX('Plant data'!F:F,MATCH($A388,'Plant data'!$A:$A,0))</f>
        <v>China</v>
      </c>
      <c r="E388" s="15" t="s">
        <v>10590</v>
      </c>
      <c r="F388" s="15" t="s">
        <v>10184</v>
      </c>
      <c r="G388" s="16" t="s">
        <v>743</v>
      </c>
      <c r="H388" s="15" t="s">
        <v>313</v>
      </c>
      <c r="I388" s="15">
        <v>2023</v>
      </c>
      <c r="J388" s="21">
        <v>45231</v>
      </c>
      <c r="K388" s="15">
        <v>2025</v>
      </c>
      <c r="L388" s="15">
        <v>0</v>
      </c>
      <c r="M388" s="15" t="s">
        <v>30</v>
      </c>
      <c r="N388" s="15" t="s">
        <v>30</v>
      </c>
      <c r="O388" s="15" t="s">
        <v>30</v>
      </c>
      <c r="P388" s="15">
        <v>1600</v>
      </c>
      <c r="Q388" s="15">
        <v>150</v>
      </c>
      <c r="R388" s="15" t="s">
        <v>10180</v>
      </c>
      <c r="S388" s="29">
        <f t="shared" si="6"/>
        <v>2065</v>
      </c>
      <c r="T388" s="29"/>
      <c r="U388" s="29"/>
      <c r="V388" s="29"/>
      <c r="W388" s="29"/>
      <c r="X388" s="29"/>
      <c r="Y388" s="29"/>
      <c r="Z388" s="29"/>
      <c r="AA388" s="29"/>
    </row>
    <row r="389" spans="1:27" hidden="1" x14ac:dyDescent="0.35">
      <c r="A389" s="15" t="s">
        <v>747</v>
      </c>
      <c r="B389" s="22" t="str">
        <f>INDEX('Plant data'!D:D,MATCH($A389,'Plant data'!$A:$A,0))</f>
        <v>Gongyi</v>
      </c>
      <c r="C389" s="22" t="str">
        <f>INDEX('Plant data'!E:E,MATCH($A389,'Plant data'!$A:$A,0))</f>
        <v>Henan</v>
      </c>
      <c r="D389" s="22" t="str">
        <f>INDEX('Plant data'!F:F,MATCH($A389,'Plant data'!$A:$A,0))</f>
        <v>China</v>
      </c>
      <c r="E389" s="15" t="s">
        <v>10591</v>
      </c>
      <c r="F389" s="15" t="s">
        <v>10179</v>
      </c>
      <c r="G389" s="16" t="s">
        <v>749</v>
      </c>
      <c r="H389" s="15" t="s">
        <v>190</v>
      </c>
      <c r="I389" s="15" t="s">
        <v>30</v>
      </c>
      <c r="J389" s="15" t="s">
        <v>30</v>
      </c>
      <c r="K389" s="15" t="s">
        <v>30</v>
      </c>
      <c r="L389" s="15" t="s">
        <v>30</v>
      </c>
      <c r="M389" s="15" t="s">
        <v>30</v>
      </c>
      <c r="N389" s="15" t="s">
        <v>30</v>
      </c>
      <c r="O389" s="15">
        <v>2022</v>
      </c>
      <c r="P389" s="15">
        <v>850</v>
      </c>
      <c r="Q389" s="15">
        <v>60</v>
      </c>
      <c r="R389" s="15" t="s">
        <v>10180</v>
      </c>
      <c r="S389" s="29" t="str">
        <f t="shared" si="6"/>
        <v/>
      </c>
      <c r="T389" s="29"/>
      <c r="U389" s="29"/>
      <c r="V389" s="29"/>
      <c r="W389" s="29"/>
      <c r="X389" s="29"/>
      <c r="Y389" s="29"/>
      <c r="Z389" s="29"/>
      <c r="AA389" s="29"/>
    </row>
    <row r="390" spans="1:27" hidden="1" x14ac:dyDescent="0.35">
      <c r="A390" s="15" t="s">
        <v>747</v>
      </c>
      <c r="B390" s="22" t="str">
        <f>INDEX('Plant data'!D:D,MATCH($A390,'Plant data'!$A:$A,0))</f>
        <v>Gongyi</v>
      </c>
      <c r="C390" s="22" t="str">
        <f>INDEX('Plant data'!E:E,MATCH($A390,'Plant data'!$A:$A,0))</f>
        <v>Henan</v>
      </c>
      <c r="D390" s="22" t="str">
        <f>INDEX('Plant data'!F:F,MATCH($A390,'Plant data'!$A:$A,0))</f>
        <v>China</v>
      </c>
      <c r="E390" s="15" t="s">
        <v>10592</v>
      </c>
      <c r="F390" s="15" t="s">
        <v>10182</v>
      </c>
      <c r="G390" s="16" t="s">
        <v>749</v>
      </c>
      <c r="H390" s="15" t="s">
        <v>190</v>
      </c>
      <c r="I390" s="15" t="s">
        <v>30</v>
      </c>
      <c r="J390" s="15" t="s">
        <v>30</v>
      </c>
      <c r="K390" s="15" t="s">
        <v>30</v>
      </c>
      <c r="L390" s="15" t="s">
        <v>30</v>
      </c>
      <c r="M390" s="15" t="s">
        <v>30</v>
      </c>
      <c r="N390" s="15" t="s">
        <v>30</v>
      </c>
      <c r="O390" s="15">
        <v>2022</v>
      </c>
      <c r="P390" s="15">
        <v>1086</v>
      </c>
      <c r="Q390" s="15">
        <v>80</v>
      </c>
      <c r="R390" s="15" t="s">
        <v>10180</v>
      </c>
      <c r="S390" s="29" t="str">
        <f t="shared" si="6"/>
        <v/>
      </c>
      <c r="T390" s="29"/>
      <c r="U390" s="29"/>
      <c r="V390" s="29"/>
      <c r="W390" s="29"/>
      <c r="X390" s="29"/>
      <c r="Y390" s="29"/>
      <c r="Z390" s="29"/>
      <c r="AA390" s="29"/>
    </row>
    <row r="391" spans="1:27" hidden="1" x14ac:dyDescent="0.35">
      <c r="A391" s="15" t="s">
        <v>751</v>
      </c>
      <c r="B391" s="22" t="str">
        <f>INDEX('Plant data'!D:D,MATCH($A391,'Plant data'!$A:$A,0))</f>
        <v>Anyang</v>
      </c>
      <c r="C391" s="22" t="str">
        <f>INDEX('Plant data'!E:E,MATCH($A391,'Plant data'!$A:$A,0))</f>
        <v>Henan</v>
      </c>
      <c r="D391" s="22" t="str">
        <f>INDEX('Plant data'!F:F,MATCH($A391,'Plant data'!$A:$A,0))</f>
        <v>China</v>
      </c>
      <c r="E391" s="15" t="s">
        <v>10593</v>
      </c>
      <c r="F391" s="15" t="s">
        <v>10179</v>
      </c>
      <c r="G391" s="16" t="s">
        <v>753</v>
      </c>
      <c r="H391" s="15" t="s">
        <v>40</v>
      </c>
      <c r="I391" s="15" t="s">
        <v>30</v>
      </c>
      <c r="J391" s="15" t="s">
        <v>30</v>
      </c>
      <c r="K391" s="15" t="s">
        <v>30</v>
      </c>
      <c r="L391" s="15" t="s">
        <v>30</v>
      </c>
      <c r="M391" s="15">
        <v>2023</v>
      </c>
      <c r="N391" s="15" t="s">
        <v>30</v>
      </c>
      <c r="O391" s="15" t="s">
        <v>30</v>
      </c>
      <c r="P391" s="15">
        <v>600</v>
      </c>
      <c r="Q391" s="15">
        <v>40</v>
      </c>
      <c r="R391" s="15" t="s">
        <v>10180</v>
      </c>
      <c r="S391" s="29" t="str">
        <f t="shared" si="6"/>
        <v/>
      </c>
      <c r="T391" s="29"/>
      <c r="U391" s="29"/>
      <c r="V391" s="29"/>
      <c r="W391" s="29"/>
      <c r="X391" s="29"/>
      <c r="Y391" s="29"/>
      <c r="Z391" s="29"/>
      <c r="AA391" s="29"/>
    </row>
    <row r="392" spans="1:27" hidden="1" x14ac:dyDescent="0.35">
      <c r="A392" s="15" t="s">
        <v>751</v>
      </c>
      <c r="B392" s="22" t="str">
        <f>INDEX('Plant data'!D:D,MATCH($A392,'Plant data'!$A:$A,0))</f>
        <v>Anyang</v>
      </c>
      <c r="C392" s="22" t="str">
        <f>INDEX('Plant data'!E:E,MATCH($A392,'Plant data'!$A:$A,0))</f>
        <v>Henan</v>
      </c>
      <c r="D392" s="22" t="str">
        <f>INDEX('Plant data'!F:F,MATCH($A392,'Plant data'!$A:$A,0))</f>
        <v>China</v>
      </c>
      <c r="E392" s="15" t="s">
        <v>10594</v>
      </c>
      <c r="F392" s="15" t="s">
        <v>10182</v>
      </c>
      <c r="G392" s="16" t="s">
        <v>753</v>
      </c>
      <c r="H392" s="15" t="s">
        <v>40</v>
      </c>
      <c r="I392" s="15" t="s">
        <v>30</v>
      </c>
      <c r="J392" s="15" t="s">
        <v>30</v>
      </c>
      <c r="K392" s="15" t="s">
        <v>30</v>
      </c>
      <c r="L392" s="15" t="s">
        <v>30</v>
      </c>
      <c r="M392" s="15">
        <v>2023</v>
      </c>
      <c r="N392" s="15" t="s">
        <v>30</v>
      </c>
      <c r="O392" s="15" t="s">
        <v>30</v>
      </c>
      <c r="P392" s="15">
        <v>600</v>
      </c>
      <c r="Q392" s="15">
        <v>40</v>
      </c>
      <c r="R392" s="15" t="s">
        <v>10180</v>
      </c>
      <c r="S392" s="29" t="str">
        <f t="shared" si="6"/>
        <v/>
      </c>
      <c r="T392" s="29"/>
      <c r="U392" s="29"/>
      <c r="V392" s="29"/>
      <c r="W392" s="29"/>
      <c r="X392" s="29"/>
      <c r="Y392" s="29"/>
      <c r="Z392" s="29"/>
      <c r="AA392" s="29"/>
    </row>
    <row r="393" spans="1:27" hidden="1" x14ac:dyDescent="0.35">
      <c r="A393" s="15" t="s">
        <v>754</v>
      </c>
      <c r="B393" s="22" t="str">
        <f>INDEX('Plant data'!D:D,MATCH($A393,'Plant data'!$A:$A,0))</f>
        <v>Wuhan</v>
      </c>
      <c r="C393" s="22" t="str">
        <f>INDEX('Plant data'!E:E,MATCH($A393,'Plant data'!$A:$A,0))</f>
        <v>Hubei</v>
      </c>
      <c r="D393" s="22" t="str">
        <f>INDEX('Plant data'!F:F,MATCH($A393,'Plant data'!$A:$A,0))</f>
        <v>China</v>
      </c>
      <c r="E393" s="15" t="s">
        <v>10595</v>
      </c>
      <c r="F393" s="15" t="s">
        <v>10179</v>
      </c>
      <c r="G393" s="16" t="s">
        <v>756</v>
      </c>
      <c r="H393" s="15" t="s">
        <v>29</v>
      </c>
      <c r="I393" s="15" t="s">
        <v>30</v>
      </c>
      <c r="J393" s="15" t="s">
        <v>30</v>
      </c>
      <c r="K393" s="15" t="s">
        <v>30</v>
      </c>
      <c r="L393" s="15" t="s">
        <v>30</v>
      </c>
      <c r="M393" s="15" t="s">
        <v>30</v>
      </c>
      <c r="N393" s="15" t="s">
        <v>30</v>
      </c>
      <c r="O393" s="15" t="s">
        <v>30</v>
      </c>
      <c r="P393" s="15">
        <v>782</v>
      </c>
      <c r="Q393" s="15">
        <v>90</v>
      </c>
      <c r="R393" s="15" t="s">
        <v>10180</v>
      </c>
      <c r="S393" s="29" t="str">
        <f t="shared" si="6"/>
        <v/>
      </c>
      <c r="T393" s="29"/>
      <c r="U393" s="29"/>
      <c r="V393" s="29"/>
      <c r="W393" s="29"/>
      <c r="X393" s="29"/>
      <c r="Y393" s="29"/>
      <c r="Z393" s="29"/>
      <c r="AA393" s="29"/>
    </row>
    <row r="394" spans="1:27" hidden="1" x14ac:dyDescent="0.35">
      <c r="A394" s="15" t="s">
        <v>754</v>
      </c>
      <c r="B394" s="22" t="str">
        <f>INDEX('Plant data'!D:D,MATCH($A394,'Plant data'!$A:$A,0))</f>
        <v>Wuhan</v>
      </c>
      <c r="C394" s="22" t="str">
        <f>INDEX('Plant data'!E:E,MATCH($A394,'Plant data'!$A:$A,0))</f>
        <v>Hubei</v>
      </c>
      <c r="D394" s="22" t="str">
        <f>INDEX('Plant data'!F:F,MATCH($A394,'Plant data'!$A:$A,0))</f>
        <v>China</v>
      </c>
      <c r="E394" s="15" t="s">
        <v>10596</v>
      </c>
      <c r="F394" s="15" t="s">
        <v>10237</v>
      </c>
      <c r="G394" s="16" t="s">
        <v>756</v>
      </c>
      <c r="H394" s="15" t="s">
        <v>29</v>
      </c>
      <c r="I394" s="15" t="s">
        <v>30</v>
      </c>
      <c r="J394" s="15" t="s">
        <v>30</v>
      </c>
      <c r="K394" s="15" t="s">
        <v>30</v>
      </c>
      <c r="L394" s="15" t="s">
        <v>30</v>
      </c>
      <c r="M394" s="15" t="s">
        <v>30</v>
      </c>
      <c r="N394" s="15" t="s">
        <v>30</v>
      </c>
      <c r="O394" s="15" t="s">
        <v>30</v>
      </c>
      <c r="P394" s="15">
        <v>2173</v>
      </c>
      <c r="Q394" s="15">
        <v>250</v>
      </c>
      <c r="R394" s="15" t="s">
        <v>10180</v>
      </c>
      <c r="S394" s="29" t="str">
        <f t="shared" si="6"/>
        <v/>
      </c>
      <c r="T394" s="29"/>
      <c r="U394" s="29"/>
      <c r="V394" s="29"/>
      <c r="W394" s="29"/>
      <c r="X394" s="29"/>
      <c r="Y394" s="29"/>
      <c r="Z394" s="29"/>
      <c r="AA394" s="29"/>
    </row>
    <row r="395" spans="1:27" hidden="1" x14ac:dyDescent="0.35">
      <c r="A395" s="15" t="s">
        <v>754</v>
      </c>
      <c r="B395" s="22" t="str">
        <f>INDEX('Plant data'!D:D,MATCH($A395,'Plant data'!$A:$A,0))</f>
        <v>Wuhan</v>
      </c>
      <c r="C395" s="22" t="str">
        <f>INDEX('Plant data'!E:E,MATCH($A395,'Plant data'!$A:$A,0))</f>
        <v>Hubei</v>
      </c>
      <c r="D395" s="22" t="str">
        <f>INDEX('Plant data'!F:F,MATCH($A395,'Plant data'!$A:$A,0))</f>
        <v>China</v>
      </c>
      <c r="E395" s="15" t="s">
        <v>10597</v>
      </c>
      <c r="F395" s="15" t="s">
        <v>10239</v>
      </c>
      <c r="G395" s="16" t="s">
        <v>756</v>
      </c>
      <c r="H395" s="15" t="s">
        <v>29</v>
      </c>
      <c r="I395" s="15" t="s">
        <v>30</v>
      </c>
      <c r="J395" s="15" t="s">
        <v>30</v>
      </c>
      <c r="K395" s="15" t="s">
        <v>30</v>
      </c>
      <c r="L395" s="15" t="s">
        <v>30</v>
      </c>
      <c r="M395" s="15" t="s">
        <v>30</v>
      </c>
      <c r="N395" s="15" t="s">
        <v>30</v>
      </c>
      <c r="O395" s="15" t="s">
        <v>30</v>
      </c>
      <c r="P395" s="15">
        <v>2173</v>
      </c>
      <c r="Q395" s="15">
        <v>250</v>
      </c>
      <c r="R395" s="15" t="s">
        <v>10180</v>
      </c>
      <c r="S395" s="29" t="str">
        <f t="shared" si="6"/>
        <v/>
      </c>
      <c r="T395" s="29"/>
      <c r="U395" s="29"/>
      <c r="V395" s="29"/>
      <c r="W395" s="29"/>
      <c r="X395" s="29"/>
      <c r="Y395" s="29"/>
      <c r="Z395" s="29"/>
      <c r="AA395" s="29"/>
    </row>
    <row r="396" spans="1:27" hidden="1" x14ac:dyDescent="0.35">
      <c r="A396" s="15" t="s">
        <v>754</v>
      </c>
      <c r="B396" s="22" t="str">
        <f>INDEX('Plant data'!D:D,MATCH($A396,'Plant data'!$A:$A,0))</f>
        <v>Wuhan</v>
      </c>
      <c r="C396" s="22" t="str">
        <f>INDEX('Plant data'!E:E,MATCH($A396,'Plant data'!$A:$A,0))</f>
        <v>Hubei</v>
      </c>
      <c r="D396" s="22" t="str">
        <f>INDEX('Plant data'!F:F,MATCH($A396,'Plant data'!$A:$A,0))</f>
        <v>China</v>
      </c>
      <c r="E396" s="15" t="s">
        <v>10598</v>
      </c>
      <c r="F396" s="15" t="s">
        <v>10182</v>
      </c>
      <c r="G396" s="16" t="s">
        <v>756</v>
      </c>
      <c r="H396" s="15" t="s">
        <v>29</v>
      </c>
      <c r="I396" s="15" t="s">
        <v>30</v>
      </c>
      <c r="J396" s="15" t="s">
        <v>30</v>
      </c>
      <c r="K396" s="15" t="s">
        <v>30</v>
      </c>
      <c r="L396" s="15" t="s">
        <v>30</v>
      </c>
      <c r="M396" s="15" t="s">
        <v>30</v>
      </c>
      <c r="N396" s="15" t="s">
        <v>30</v>
      </c>
      <c r="O396" s="15" t="s">
        <v>30</v>
      </c>
      <c r="P396" s="15">
        <v>782</v>
      </c>
      <c r="Q396" s="15">
        <v>90</v>
      </c>
      <c r="R396" s="15" t="s">
        <v>10180</v>
      </c>
      <c r="S396" s="29" t="str">
        <f t="shared" si="6"/>
        <v/>
      </c>
      <c r="T396" s="29"/>
      <c r="U396" s="29"/>
      <c r="V396" s="29"/>
      <c r="W396" s="29"/>
      <c r="X396" s="29"/>
      <c r="Y396" s="29"/>
      <c r="Z396" s="29"/>
      <c r="AA396" s="29"/>
    </row>
    <row r="397" spans="1:27" hidden="1" x14ac:dyDescent="0.35">
      <c r="A397" s="15" t="s">
        <v>754</v>
      </c>
      <c r="B397" s="22" t="str">
        <f>INDEX('Plant data'!D:D,MATCH($A397,'Plant data'!$A:$A,0))</f>
        <v>Wuhan</v>
      </c>
      <c r="C397" s="22" t="str">
        <f>INDEX('Plant data'!E:E,MATCH($A397,'Plant data'!$A:$A,0))</f>
        <v>Hubei</v>
      </c>
      <c r="D397" s="22" t="str">
        <f>INDEX('Plant data'!F:F,MATCH($A397,'Plant data'!$A:$A,0))</f>
        <v>China</v>
      </c>
      <c r="E397" s="15" t="s">
        <v>10599</v>
      </c>
      <c r="F397" s="15" t="s">
        <v>10184</v>
      </c>
      <c r="G397" s="16" t="s">
        <v>756</v>
      </c>
      <c r="H397" s="15" t="s">
        <v>29</v>
      </c>
      <c r="I397" s="15" t="s">
        <v>30</v>
      </c>
      <c r="J397" s="15" t="s">
        <v>30</v>
      </c>
      <c r="K397" s="15" t="s">
        <v>30</v>
      </c>
      <c r="L397" s="15" t="s">
        <v>30</v>
      </c>
      <c r="M397" s="15" t="s">
        <v>30</v>
      </c>
      <c r="N397" s="15" t="s">
        <v>30</v>
      </c>
      <c r="O397" s="15" t="s">
        <v>30</v>
      </c>
      <c r="P397" s="15">
        <v>1043</v>
      </c>
      <c r="Q397" s="15">
        <v>120</v>
      </c>
      <c r="R397" s="15" t="s">
        <v>10180</v>
      </c>
      <c r="S397" s="29" t="str">
        <f t="shared" si="6"/>
        <v/>
      </c>
      <c r="T397" s="29"/>
      <c r="U397" s="29"/>
      <c r="V397" s="29"/>
      <c r="W397" s="29"/>
      <c r="X397" s="29"/>
      <c r="Y397" s="29"/>
      <c r="Z397" s="29"/>
      <c r="AA397" s="29"/>
    </row>
    <row r="398" spans="1:27" hidden="1" x14ac:dyDescent="0.35">
      <c r="A398" s="15" t="s">
        <v>754</v>
      </c>
      <c r="B398" s="22" t="str">
        <f>INDEX('Plant data'!D:D,MATCH($A398,'Plant data'!$A:$A,0))</f>
        <v>Wuhan</v>
      </c>
      <c r="C398" s="22" t="str">
        <f>INDEX('Plant data'!E:E,MATCH($A398,'Plant data'!$A:$A,0))</f>
        <v>Hubei</v>
      </c>
      <c r="D398" s="22" t="str">
        <f>INDEX('Plant data'!F:F,MATCH($A398,'Plant data'!$A:$A,0))</f>
        <v>China</v>
      </c>
      <c r="E398" s="15" t="s">
        <v>10600</v>
      </c>
      <c r="F398" s="15" t="s">
        <v>10245</v>
      </c>
      <c r="G398" s="16" t="s">
        <v>756</v>
      </c>
      <c r="H398" s="15" t="s">
        <v>29</v>
      </c>
      <c r="I398" s="15" t="s">
        <v>30</v>
      </c>
      <c r="J398" s="15" t="s">
        <v>30</v>
      </c>
      <c r="K398" s="15" t="s">
        <v>30</v>
      </c>
      <c r="L398" s="15" t="s">
        <v>30</v>
      </c>
      <c r="M398" s="15" t="s">
        <v>30</v>
      </c>
      <c r="N398" s="15" t="s">
        <v>30</v>
      </c>
      <c r="O398" s="15" t="s">
        <v>30</v>
      </c>
      <c r="P398" s="15">
        <v>1043</v>
      </c>
      <c r="Q398" s="15">
        <v>120</v>
      </c>
      <c r="R398" s="15" t="s">
        <v>10180</v>
      </c>
      <c r="S398" s="29" t="str">
        <f t="shared" si="6"/>
        <v/>
      </c>
      <c r="T398" s="29"/>
      <c r="U398" s="29"/>
      <c r="V398" s="29"/>
      <c r="W398" s="29"/>
      <c r="X398" s="29"/>
      <c r="Y398" s="29"/>
      <c r="Z398" s="29"/>
      <c r="AA398" s="29"/>
    </row>
    <row r="399" spans="1:27" hidden="1" x14ac:dyDescent="0.35">
      <c r="A399" s="15" t="s">
        <v>754</v>
      </c>
      <c r="B399" s="22" t="str">
        <f>INDEX('Plant data'!D:D,MATCH($A399,'Plant data'!$A:$A,0))</f>
        <v>Wuhan</v>
      </c>
      <c r="C399" s="22" t="str">
        <f>INDEX('Plant data'!E:E,MATCH($A399,'Plant data'!$A:$A,0))</f>
        <v>Hubei</v>
      </c>
      <c r="D399" s="22" t="str">
        <f>INDEX('Plant data'!F:F,MATCH($A399,'Plant data'!$A:$A,0))</f>
        <v>China</v>
      </c>
      <c r="E399" s="15" t="s">
        <v>10601</v>
      </c>
      <c r="F399" s="15" t="s">
        <v>10247</v>
      </c>
      <c r="G399" s="16" t="s">
        <v>756</v>
      </c>
      <c r="H399" s="15" t="s">
        <v>29</v>
      </c>
      <c r="I399" s="15" t="s">
        <v>30</v>
      </c>
      <c r="J399" s="15" t="s">
        <v>30</v>
      </c>
      <c r="K399" s="15" t="s">
        <v>30</v>
      </c>
      <c r="L399" s="15" t="s">
        <v>30</v>
      </c>
      <c r="M399" s="15" t="s">
        <v>30</v>
      </c>
      <c r="N399" s="15" t="s">
        <v>30</v>
      </c>
      <c r="O399" s="15" t="s">
        <v>30</v>
      </c>
      <c r="P399" s="15">
        <v>1304</v>
      </c>
      <c r="Q399" s="15">
        <v>150</v>
      </c>
      <c r="R399" s="15" t="s">
        <v>10180</v>
      </c>
      <c r="S399" s="29" t="str">
        <f t="shared" si="6"/>
        <v/>
      </c>
      <c r="T399" s="29"/>
      <c r="U399" s="29"/>
      <c r="V399" s="29"/>
      <c r="W399" s="29"/>
      <c r="X399" s="29"/>
      <c r="Y399" s="29"/>
      <c r="Z399" s="29"/>
      <c r="AA399" s="29"/>
    </row>
    <row r="400" spans="1:27" hidden="1" x14ac:dyDescent="0.35">
      <c r="A400" s="15" t="s">
        <v>754</v>
      </c>
      <c r="B400" s="22" t="str">
        <f>INDEX('Plant data'!D:D,MATCH($A400,'Plant data'!$A:$A,0))</f>
        <v>Wuhan</v>
      </c>
      <c r="C400" s="22" t="str">
        <f>INDEX('Plant data'!E:E,MATCH($A400,'Plant data'!$A:$A,0))</f>
        <v>Hubei</v>
      </c>
      <c r="D400" s="22" t="str">
        <f>INDEX('Plant data'!F:F,MATCH($A400,'Plant data'!$A:$A,0))</f>
        <v>China</v>
      </c>
      <c r="E400" s="15" t="s">
        <v>10602</v>
      </c>
      <c r="F400" s="15" t="s">
        <v>10249</v>
      </c>
      <c r="G400" s="16" t="s">
        <v>756</v>
      </c>
      <c r="H400" s="15" t="s">
        <v>29</v>
      </c>
      <c r="I400" s="15" t="s">
        <v>30</v>
      </c>
      <c r="J400" s="15" t="s">
        <v>30</v>
      </c>
      <c r="K400" s="15" t="s">
        <v>30</v>
      </c>
      <c r="L400" s="15" t="s">
        <v>30</v>
      </c>
      <c r="M400" s="15" t="s">
        <v>30</v>
      </c>
      <c r="N400" s="15" t="s">
        <v>30</v>
      </c>
      <c r="O400" s="15" t="s">
        <v>30</v>
      </c>
      <c r="P400" s="15">
        <v>1304</v>
      </c>
      <c r="Q400" s="15">
        <v>150</v>
      </c>
      <c r="R400" s="15" t="s">
        <v>10180</v>
      </c>
      <c r="S400" s="29" t="str">
        <f t="shared" si="6"/>
        <v/>
      </c>
      <c r="T400" s="29"/>
      <c r="U400" s="29"/>
      <c r="V400" s="29"/>
      <c r="W400" s="29"/>
      <c r="X400" s="29"/>
      <c r="Y400" s="29"/>
      <c r="Z400" s="29"/>
      <c r="AA400" s="29"/>
    </row>
    <row r="401" spans="1:27" hidden="1" x14ac:dyDescent="0.35">
      <c r="A401" s="15" t="s">
        <v>754</v>
      </c>
      <c r="B401" s="22" t="str">
        <f>INDEX('Plant data'!D:D,MATCH($A401,'Plant data'!$A:$A,0))</f>
        <v>Wuhan</v>
      </c>
      <c r="C401" s="22" t="str">
        <f>INDEX('Plant data'!E:E,MATCH($A401,'Plant data'!$A:$A,0))</f>
        <v>Hubei</v>
      </c>
      <c r="D401" s="22" t="str">
        <f>INDEX('Plant data'!F:F,MATCH($A401,'Plant data'!$A:$A,0))</f>
        <v>China</v>
      </c>
      <c r="E401" s="15" t="s">
        <v>10603</v>
      </c>
      <c r="F401" s="15" t="s">
        <v>10251</v>
      </c>
      <c r="G401" s="16" t="s">
        <v>756</v>
      </c>
      <c r="H401" s="15" t="s">
        <v>29</v>
      </c>
      <c r="I401" s="15" t="s">
        <v>30</v>
      </c>
      <c r="J401" s="15" t="s">
        <v>30</v>
      </c>
      <c r="K401" s="15" t="s">
        <v>30</v>
      </c>
      <c r="L401" s="15" t="s">
        <v>30</v>
      </c>
      <c r="M401" s="15" t="s">
        <v>30</v>
      </c>
      <c r="N401" s="15" t="s">
        <v>30</v>
      </c>
      <c r="O401" s="15" t="s">
        <v>30</v>
      </c>
      <c r="P401" s="15">
        <v>1565</v>
      </c>
      <c r="Q401" s="15">
        <v>180</v>
      </c>
      <c r="R401" s="15" t="s">
        <v>10180</v>
      </c>
      <c r="S401" s="29" t="str">
        <f t="shared" si="6"/>
        <v/>
      </c>
      <c r="T401" s="29"/>
      <c r="U401" s="29"/>
      <c r="V401" s="29"/>
      <c r="W401" s="29"/>
      <c r="X401" s="29"/>
      <c r="Y401" s="29"/>
      <c r="Z401" s="29"/>
      <c r="AA401" s="29"/>
    </row>
    <row r="402" spans="1:27" hidden="1" x14ac:dyDescent="0.35">
      <c r="A402" s="15" t="s">
        <v>754</v>
      </c>
      <c r="B402" s="22" t="str">
        <f>INDEX('Plant data'!D:D,MATCH($A402,'Plant data'!$A:$A,0))</f>
        <v>Wuhan</v>
      </c>
      <c r="C402" s="22" t="str">
        <f>INDEX('Plant data'!E:E,MATCH($A402,'Plant data'!$A:$A,0))</f>
        <v>Hubei</v>
      </c>
      <c r="D402" s="22" t="str">
        <f>INDEX('Plant data'!F:F,MATCH($A402,'Plant data'!$A:$A,0))</f>
        <v>China</v>
      </c>
      <c r="E402" s="15" t="s">
        <v>10604</v>
      </c>
      <c r="F402" s="15" t="s">
        <v>10253</v>
      </c>
      <c r="G402" s="16" t="s">
        <v>756</v>
      </c>
      <c r="H402" s="15" t="s">
        <v>29</v>
      </c>
      <c r="I402" s="15" t="s">
        <v>30</v>
      </c>
      <c r="J402" s="15" t="s">
        <v>30</v>
      </c>
      <c r="K402" s="15" t="s">
        <v>30</v>
      </c>
      <c r="L402" s="15" t="s">
        <v>30</v>
      </c>
      <c r="M402" s="15" t="s">
        <v>30</v>
      </c>
      <c r="N402" s="15" t="s">
        <v>30</v>
      </c>
      <c r="O402" s="15" t="s">
        <v>30</v>
      </c>
      <c r="P402" s="15">
        <v>1565</v>
      </c>
      <c r="Q402" s="15">
        <v>180</v>
      </c>
      <c r="R402" s="15" t="s">
        <v>10180</v>
      </c>
      <c r="S402" s="29" t="str">
        <f t="shared" si="6"/>
        <v/>
      </c>
      <c r="T402" s="29"/>
      <c r="U402" s="29"/>
      <c r="V402" s="29"/>
      <c r="W402" s="29"/>
      <c r="X402" s="29"/>
      <c r="Y402" s="29"/>
      <c r="Z402" s="29"/>
      <c r="AA402" s="29"/>
    </row>
    <row r="403" spans="1:27" hidden="1" x14ac:dyDescent="0.35">
      <c r="A403" s="15" t="s">
        <v>754</v>
      </c>
      <c r="B403" s="22" t="str">
        <f>INDEX('Plant data'!D:D,MATCH($A403,'Plant data'!$A:$A,0))</f>
        <v>Wuhan</v>
      </c>
      <c r="C403" s="22" t="str">
        <f>INDEX('Plant data'!E:E,MATCH($A403,'Plant data'!$A:$A,0))</f>
        <v>Hubei</v>
      </c>
      <c r="D403" s="22" t="str">
        <f>INDEX('Plant data'!F:F,MATCH($A403,'Plant data'!$A:$A,0))</f>
        <v>China</v>
      </c>
      <c r="E403" s="15" t="s">
        <v>10605</v>
      </c>
      <c r="F403" s="15" t="s">
        <v>10255</v>
      </c>
      <c r="G403" s="16" t="s">
        <v>756</v>
      </c>
      <c r="H403" s="15" t="s">
        <v>29</v>
      </c>
      <c r="I403" s="15" t="s">
        <v>30</v>
      </c>
      <c r="J403" s="15" t="s">
        <v>30</v>
      </c>
      <c r="K403" s="15">
        <v>1997</v>
      </c>
      <c r="L403" s="15">
        <v>28</v>
      </c>
      <c r="M403" s="15" t="s">
        <v>30</v>
      </c>
      <c r="N403" s="15" t="s">
        <v>30</v>
      </c>
      <c r="O403" s="15" t="s">
        <v>30</v>
      </c>
      <c r="P403" s="15">
        <v>2173</v>
      </c>
      <c r="Q403" s="15">
        <v>250</v>
      </c>
      <c r="R403" s="15" t="s">
        <v>10180</v>
      </c>
      <c r="S403" s="29">
        <f t="shared" si="6"/>
        <v>2037</v>
      </c>
      <c r="T403" s="29"/>
      <c r="U403" s="29"/>
      <c r="V403" s="29"/>
      <c r="W403" s="29"/>
      <c r="X403" s="29"/>
      <c r="Y403" s="29"/>
      <c r="Z403" s="29"/>
      <c r="AA403" s="29"/>
    </row>
    <row r="404" spans="1:27" hidden="1" x14ac:dyDescent="0.35">
      <c r="A404" s="15" t="s">
        <v>764</v>
      </c>
      <c r="B404" s="22" t="str">
        <f>INDEX('Plant data'!D:D,MATCH($A404,'Plant data'!$A:$A,0))</f>
        <v>Ezhou</v>
      </c>
      <c r="C404" s="22" t="str">
        <f>INDEX('Plant data'!E:E,MATCH($A404,'Plant data'!$A:$A,0))</f>
        <v>Hubei</v>
      </c>
      <c r="D404" s="22" t="str">
        <f>INDEX('Plant data'!F:F,MATCH($A404,'Plant data'!$A:$A,0))</f>
        <v>China</v>
      </c>
      <c r="E404" s="15" t="s">
        <v>10606</v>
      </c>
      <c r="F404" s="15" t="s">
        <v>10179</v>
      </c>
      <c r="G404" s="16" t="s">
        <v>766</v>
      </c>
      <c r="H404" s="15" t="s">
        <v>29</v>
      </c>
      <c r="I404" s="15" t="s">
        <v>30</v>
      </c>
      <c r="J404" s="15" t="s">
        <v>30</v>
      </c>
      <c r="K404" s="15" t="s">
        <v>30</v>
      </c>
      <c r="L404" s="15" t="s">
        <v>30</v>
      </c>
      <c r="M404" s="15" t="s">
        <v>30</v>
      </c>
      <c r="N404" s="15" t="s">
        <v>30</v>
      </c>
      <c r="O404" s="15" t="s">
        <v>30</v>
      </c>
      <c r="P404" s="15">
        <v>1463</v>
      </c>
      <c r="Q404" s="15">
        <v>130</v>
      </c>
      <c r="R404" s="15" t="s">
        <v>10180</v>
      </c>
      <c r="S404" s="29" t="str">
        <f t="shared" si="6"/>
        <v/>
      </c>
      <c r="T404" s="29"/>
      <c r="U404" s="29"/>
      <c r="V404" s="29"/>
      <c r="W404" s="29"/>
      <c r="X404" s="29"/>
      <c r="Y404" s="29"/>
      <c r="Z404" s="29"/>
      <c r="AA404" s="29"/>
    </row>
    <row r="405" spans="1:27" hidden="1" x14ac:dyDescent="0.35">
      <c r="A405" s="15" t="s">
        <v>764</v>
      </c>
      <c r="B405" s="22" t="str">
        <f>INDEX('Plant data'!D:D,MATCH($A405,'Plant data'!$A:$A,0))</f>
        <v>Ezhou</v>
      </c>
      <c r="C405" s="22" t="str">
        <f>INDEX('Plant data'!E:E,MATCH($A405,'Plant data'!$A:$A,0))</f>
        <v>Hubei</v>
      </c>
      <c r="D405" s="22" t="str">
        <f>INDEX('Plant data'!F:F,MATCH($A405,'Plant data'!$A:$A,0))</f>
        <v>China</v>
      </c>
      <c r="E405" s="15" t="s">
        <v>10607</v>
      </c>
      <c r="F405" s="15" t="s">
        <v>10182</v>
      </c>
      <c r="G405" s="16" t="s">
        <v>766</v>
      </c>
      <c r="H405" s="15" t="s">
        <v>29</v>
      </c>
      <c r="I405" s="15" t="s">
        <v>30</v>
      </c>
      <c r="J405" s="15" t="s">
        <v>30</v>
      </c>
      <c r="K405" s="15" t="s">
        <v>30</v>
      </c>
      <c r="L405" s="15" t="s">
        <v>30</v>
      </c>
      <c r="M405" s="15" t="s">
        <v>30</v>
      </c>
      <c r="N405" s="15" t="s">
        <v>30</v>
      </c>
      <c r="O405" s="15" t="s">
        <v>30</v>
      </c>
      <c r="P405" s="15">
        <v>1463</v>
      </c>
      <c r="Q405" s="15">
        <v>130</v>
      </c>
      <c r="R405" s="15" t="s">
        <v>10180</v>
      </c>
      <c r="S405" s="29" t="str">
        <f t="shared" si="6"/>
        <v/>
      </c>
      <c r="T405" s="29"/>
      <c r="U405" s="29"/>
      <c r="V405" s="29"/>
      <c r="W405" s="29"/>
      <c r="X405" s="29"/>
      <c r="Y405" s="29"/>
      <c r="Z405" s="29"/>
      <c r="AA405" s="29"/>
    </row>
    <row r="406" spans="1:27" hidden="1" x14ac:dyDescent="0.35">
      <c r="A406" s="15" t="s">
        <v>764</v>
      </c>
      <c r="B406" s="22" t="str">
        <f>INDEX('Plant data'!D:D,MATCH($A406,'Plant data'!$A:$A,0))</f>
        <v>Ezhou</v>
      </c>
      <c r="C406" s="22" t="str">
        <f>INDEX('Plant data'!E:E,MATCH($A406,'Plant data'!$A:$A,0))</f>
        <v>Hubei</v>
      </c>
      <c r="D406" s="22" t="str">
        <f>INDEX('Plant data'!F:F,MATCH($A406,'Plant data'!$A:$A,0))</f>
        <v>China</v>
      </c>
      <c r="E406" s="15" t="s">
        <v>10608</v>
      </c>
      <c r="F406" s="15" t="s">
        <v>10184</v>
      </c>
      <c r="G406" s="16" t="s">
        <v>766</v>
      </c>
      <c r="H406" s="15" t="s">
        <v>29</v>
      </c>
      <c r="I406" s="18">
        <v>43497</v>
      </c>
      <c r="J406" s="18">
        <v>43525</v>
      </c>
      <c r="K406" s="15">
        <v>2019</v>
      </c>
      <c r="L406" s="15">
        <v>6</v>
      </c>
      <c r="M406" s="15" t="s">
        <v>30</v>
      </c>
      <c r="N406" s="15" t="s">
        <v>30</v>
      </c>
      <c r="O406" s="15" t="s">
        <v>30</v>
      </c>
      <c r="P406" s="15">
        <v>1350</v>
      </c>
      <c r="Q406" s="15">
        <v>120</v>
      </c>
      <c r="R406" s="15" t="s">
        <v>10180</v>
      </c>
      <c r="S406" s="29">
        <f t="shared" si="6"/>
        <v>2059</v>
      </c>
      <c r="T406" s="29"/>
      <c r="U406" s="29"/>
      <c r="V406" s="29"/>
      <c r="W406" s="29"/>
      <c r="X406" s="29"/>
      <c r="Y406" s="29"/>
      <c r="Z406" s="29"/>
      <c r="AA406" s="29"/>
    </row>
    <row r="407" spans="1:27" hidden="1" x14ac:dyDescent="0.35">
      <c r="A407" s="15" t="s">
        <v>768</v>
      </c>
      <c r="B407" s="22" t="str">
        <f>INDEX('Plant data'!D:D,MATCH($A407,'Plant data'!$A:$A,0))</f>
        <v>Huangshi</v>
      </c>
      <c r="C407" s="22" t="str">
        <f>INDEX('Plant data'!E:E,MATCH($A407,'Plant data'!$A:$A,0))</f>
        <v>Hubei</v>
      </c>
      <c r="D407" s="22" t="str">
        <f>INDEX('Plant data'!F:F,MATCH($A407,'Plant data'!$A:$A,0))</f>
        <v>China</v>
      </c>
      <c r="E407" s="15" t="s">
        <v>10609</v>
      </c>
      <c r="F407" s="15" t="s">
        <v>10179</v>
      </c>
      <c r="G407" s="16" t="s">
        <v>770</v>
      </c>
      <c r="H407" s="15" t="s">
        <v>29</v>
      </c>
      <c r="I407" s="15" t="s">
        <v>30</v>
      </c>
      <c r="J407" s="15" t="s">
        <v>30</v>
      </c>
      <c r="K407" s="15" t="s">
        <v>30</v>
      </c>
      <c r="L407" s="15" t="s">
        <v>30</v>
      </c>
      <c r="M407" s="15" t="s">
        <v>30</v>
      </c>
      <c r="N407" s="15" t="s">
        <v>30</v>
      </c>
      <c r="O407" s="15" t="s">
        <v>30</v>
      </c>
      <c r="P407" s="15">
        <v>1350</v>
      </c>
      <c r="Q407" s="15">
        <v>120</v>
      </c>
      <c r="R407" s="15" t="s">
        <v>10180</v>
      </c>
      <c r="S407" s="29" t="str">
        <f t="shared" si="6"/>
        <v/>
      </c>
      <c r="T407" s="29"/>
      <c r="U407" s="29"/>
      <c r="V407" s="29"/>
      <c r="W407" s="29"/>
      <c r="X407" s="29"/>
      <c r="Y407" s="29"/>
      <c r="Z407" s="29"/>
      <c r="AA407" s="29"/>
    </row>
    <row r="408" spans="1:27" hidden="1" x14ac:dyDescent="0.35">
      <c r="A408" s="15" t="s">
        <v>768</v>
      </c>
      <c r="B408" s="22" t="str">
        <f>INDEX('Plant data'!D:D,MATCH($A408,'Plant data'!$A:$A,0))</f>
        <v>Huangshi</v>
      </c>
      <c r="C408" s="22" t="str">
        <f>INDEX('Plant data'!E:E,MATCH($A408,'Plant data'!$A:$A,0))</f>
        <v>Hubei</v>
      </c>
      <c r="D408" s="22" t="str">
        <f>INDEX('Plant data'!F:F,MATCH($A408,'Plant data'!$A:$A,0))</f>
        <v>China</v>
      </c>
      <c r="E408" s="15" t="s">
        <v>10610</v>
      </c>
      <c r="F408" s="15" t="s">
        <v>10182</v>
      </c>
      <c r="G408" s="16" t="s">
        <v>770</v>
      </c>
      <c r="H408" s="15" t="s">
        <v>29</v>
      </c>
      <c r="I408" s="15" t="s">
        <v>30</v>
      </c>
      <c r="J408" s="15" t="s">
        <v>30</v>
      </c>
      <c r="K408" s="15" t="s">
        <v>30</v>
      </c>
      <c r="L408" s="15" t="s">
        <v>30</v>
      </c>
      <c r="M408" s="15" t="s">
        <v>30</v>
      </c>
      <c r="N408" s="15" t="s">
        <v>30</v>
      </c>
      <c r="O408" s="15" t="s">
        <v>30</v>
      </c>
      <c r="P408" s="15">
        <v>1350</v>
      </c>
      <c r="Q408" s="15">
        <v>120</v>
      </c>
      <c r="R408" s="15" t="s">
        <v>10180</v>
      </c>
      <c r="S408" s="29" t="str">
        <f t="shared" si="6"/>
        <v/>
      </c>
      <c r="T408" s="29"/>
      <c r="U408" s="29"/>
      <c r="V408" s="29"/>
      <c r="W408" s="29"/>
      <c r="X408" s="29"/>
      <c r="Y408" s="29"/>
      <c r="Z408" s="29"/>
      <c r="AA408" s="29"/>
    </row>
    <row r="409" spans="1:27" hidden="1" x14ac:dyDescent="0.35">
      <c r="A409" s="15" t="s">
        <v>774</v>
      </c>
      <c r="B409" s="22" t="str">
        <f>INDEX('Plant data'!D:D,MATCH($A409,'Plant data'!$A:$A,0))</f>
        <v>unknown</v>
      </c>
      <c r="C409" s="22" t="str">
        <f>INDEX('Plant data'!E:E,MATCH($A409,'Plant data'!$A:$A,0))</f>
        <v>Hunan</v>
      </c>
      <c r="D409" s="22" t="str">
        <f>INDEX('Plant data'!F:F,MATCH($A409,'Plant data'!$A:$A,0))</f>
        <v>China</v>
      </c>
      <c r="E409" s="15" t="s">
        <v>10611</v>
      </c>
      <c r="F409" s="15" t="s">
        <v>10179</v>
      </c>
      <c r="G409" s="16" t="s">
        <v>776</v>
      </c>
      <c r="H409" s="15" t="s">
        <v>29</v>
      </c>
      <c r="I409" s="15" t="s">
        <v>30</v>
      </c>
      <c r="J409" s="15" t="s">
        <v>30</v>
      </c>
      <c r="K409" s="15" t="s">
        <v>30</v>
      </c>
      <c r="L409" s="15" t="s">
        <v>30</v>
      </c>
      <c r="M409" s="15" t="s">
        <v>30</v>
      </c>
      <c r="N409" s="15" t="s">
        <v>30</v>
      </c>
      <c r="O409" s="15" t="s">
        <v>30</v>
      </c>
      <c r="P409" s="15">
        <v>806</v>
      </c>
      <c r="Q409" s="15">
        <v>80</v>
      </c>
      <c r="R409" s="15" t="s">
        <v>10180</v>
      </c>
      <c r="S409" s="29" t="str">
        <f t="shared" si="6"/>
        <v/>
      </c>
      <c r="T409" s="29"/>
      <c r="U409" s="29"/>
      <c r="V409" s="29"/>
      <c r="W409" s="29"/>
      <c r="X409" s="29"/>
      <c r="Y409" s="29"/>
      <c r="Z409" s="29"/>
      <c r="AA409" s="29"/>
    </row>
    <row r="410" spans="1:27" hidden="1" x14ac:dyDescent="0.35">
      <c r="A410" s="15" t="s">
        <v>774</v>
      </c>
      <c r="B410" s="22" t="str">
        <f>INDEX('Plant data'!D:D,MATCH($A410,'Plant data'!$A:$A,0))</f>
        <v>unknown</v>
      </c>
      <c r="C410" s="22" t="str">
        <f>INDEX('Plant data'!E:E,MATCH($A410,'Plant data'!$A:$A,0))</f>
        <v>Hunan</v>
      </c>
      <c r="D410" s="22" t="str">
        <f>INDEX('Plant data'!F:F,MATCH($A410,'Plant data'!$A:$A,0))</f>
        <v>China</v>
      </c>
      <c r="E410" s="15" t="s">
        <v>10612</v>
      </c>
      <c r="F410" s="15" t="s">
        <v>10182</v>
      </c>
      <c r="G410" s="16" t="s">
        <v>776</v>
      </c>
      <c r="H410" s="15" t="s">
        <v>29</v>
      </c>
      <c r="I410" s="15" t="s">
        <v>30</v>
      </c>
      <c r="J410" s="15" t="s">
        <v>30</v>
      </c>
      <c r="K410" s="15" t="s">
        <v>30</v>
      </c>
      <c r="L410" s="15" t="s">
        <v>30</v>
      </c>
      <c r="M410" s="15" t="s">
        <v>30</v>
      </c>
      <c r="N410" s="15" t="s">
        <v>30</v>
      </c>
      <c r="O410" s="15" t="s">
        <v>30</v>
      </c>
      <c r="P410" s="15">
        <v>806</v>
      </c>
      <c r="Q410" s="15">
        <v>80</v>
      </c>
      <c r="R410" s="15" t="s">
        <v>10180</v>
      </c>
      <c r="S410" s="29" t="str">
        <f t="shared" si="6"/>
        <v/>
      </c>
      <c r="T410" s="29"/>
      <c r="U410" s="29"/>
      <c r="V410" s="29"/>
      <c r="W410" s="29"/>
      <c r="X410" s="29"/>
      <c r="Y410" s="29"/>
      <c r="Z410" s="29"/>
      <c r="AA410" s="29"/>
    </row>
    <row r="411" spans="1:27" hidden="1" x14ac:dyDescent="0.35">
      <c r="A411" s="15" t="s">
        <v>774</v>
      </c>
      <c r="B411" s="22" t="str">
        <f>INDEX('Plant data'!D:D,MATCH($A411,'Plant data'!$A:$A,0))</f>
        <v>unknown</v>
      </c>
      <c r="C411" s="22" t="str">
        <f>INDEX('Plant data'!E:E,MATCH($A411,'Plant data'!$A:$A,0))</f>
        <v>Hunan</v>
      </c>
      <c r="D411" s="22" t="str">
        <f>INDEX('Plant data'!F:F,MATCH($A411,'Plant data'!$A:$A,0))</f>
        <v>China</v>
      </c>
      <c r="E411" s="15" t="s">
        <v>10613</v>
      </c>
      <c r="F411" s="15" t="s">
        <v>10184</v>
      </c>
      <c r="G411" s="16" t="s">
        <v>776</v>
      </c>
      <c r="H411" s="15" t="s">
        <v>29</v>
      </c>
      <c r="I411" s="15" t="s">
        <v>30</v>
      </c>
      <c r="J411" s="15" t="s">
        <v>30</v>
      </c>
      <c r="K411" s="15" t="s">
        <v>30</v>
      </c>
      <c r="L411" s="15" t="s">
        <v>30</v>
      </c>
      <c r="M411" s="15" t="s">
        <v>30</v>
      </c>
      <c r="N411" s="15" t="s">
        <v>30</v>
      </c>
      <c r="O411" s="15" t="s">
        <v>30</v>
      </c>
      <c r="P411" s="15">
        <v>806</v>
      </c>
      <c r="Q411" s="15">
        <v>80</v>
      </c>
      <c r="R411" s="15" t="s">
        <v>10180</v>
      </c>
      <c r="S411" s="29" t="str">
        <f t="shared" si="6"/>
        <v/>
      </c>
      <c r="T411" s="29"/>
      <c r="U411" s="29"/>
      <c r="V411" s="29"/>
      <c r="W411" s="29"/>
      <c r="X411" s="29"/>
      <c r="Y411" s="29"/>
      <c r="Z411" s="29"/>
      <c r="AA411" s="29"/>
    </row>
    <row r="412" spans="1:27" hidden="1" x14ac:dyDescent="0.35">
      <c r="A412" s="15" t="s">
        <v>774</v>
      </c>
      <c r="B412" s="22" t="str">
        <f>INDEX('Plant data'!D:D,MATCH($A412,'Plant data'!$A:$A,0))</f>
        <v>unknown</v>
      </c>
      <c r="C412" s="22" t="str">
        <f>INDEX('Plant data'!E:E,MATCH($A412,'Plant data'!$A:$A,0))</f>
        <v>Hunan</v>
      </c>
      <c r="D412" s="22" t="str">
        <f>INDEX('Plant data'!F:F,MATCH($A412,'Plant data'!$A:$A,0))</f>
        <v>China</v>
      </c>
      <c r="E412" s="15" t="s">
        <v>10614</v>
      </c>
      <c r="F412" s="15" t="s">
        <v>10245</v>
      </c>
      <c r="G412" s="16" t="s">
        <v>776</v>
      </c>
      <c r="H412" s="15" t="s">
        <v>29</v>
      </c>
      <c r="I412" s="15" t="s">
        <v>30</v>
      </c>
      <c r="J412" s="15" t="s">
        <v>30</v>
      </c>
      <c r="K412" s="15" t="s">
        <v>30</v>
      </c>
      <c r="L412" s="15" t="s">
        <v>30</v>
      </c>
      <c r="M412" s="15" t="s">
        <v>30</v>
      </c>
      <c r="N412" s="15" t="s">
        <v>30</v>
      </c>
      <c r="O412" s="15" t="s">
        <v>30</v>
      </c>
      <c r="P412" s="15">
        <v>1208</v>
      </c>
      <c r="Q412" s="15">
        <v>120</v>
      </c>
      <c r="R412" s="15" t="s">
        <v>10180</v>
      </c>
      <c r="S412" s="29" t="str">
        <f t="shared" si="6"/>
        <v/>
      </c>
      <c r="T412" s="29"/>
      <c r="U412" s="29"/>
      <c r="V412" s="29"/>
      <c r="W412" s="29"/>
      <c r="X412" s="29"/>
      <c r="Y412" s="29"/>
      <c r="Z412" s="29"/>
      <c r="AA412" s="29"/>
    </row>
    <row r="413" spans="1:27" hidden="1" x14ac:dyDescent="0.35">
      <c r="A413" s="15" t="s">
        <v>774</v>
      </c>
      <c r="B413" s="22" t="str">
        <f>INDEX('Plant data'!D:D,MATCH($A413,'Plant data'!$A:$A,0))</f>
        <v>unknown</v>
      </c>
      <c r="C413" s="22" t="str">
        <f>INDEX('Plant data'!E:E,MATCH($A413,'Plant data'!$A:$A,0))</f>
        <v>Hunan</v>
      </c>
      <c r="D413" s="22" t="str">
        <f>INDEX('Plant data'!F:F,MATCH($A413,'Plant data'!$A:$A,0))</f>
        <v>China</v>
      </c>
      <c r="E413" s="15" t="s">
        <v>10615</v>
      </c>
      <c r="F413" s="15" t="s">
        <v>10247</v>
      </c>
      <c r="G413" s="16" t="s">
        <v>776</v>
      </c>
      <c r="H413" s="15" t="s">
        <v>29</v>
      </c>
      <c r="I413" s="15" t="s">
        <v>30</v>
      </c>
      <c r="J413" s="15" t="s">
        <v>30</v>
      </c>
      <c r="K413" s="15" t="s">
        <v>30</v>
      </c>
      <c r="L413" s="15" t="s">
        <v>30</v>
      </c>
      <c r="M413" s="15" t="s">
        <v>30</v>
      </c>
      <c r="N413" s="15" t="s">
        <v>30</v>
      </c>
      <c r="O413" s="15" t="s">
        <v>30</v>
      </c>
      <c r="P413" s="15">
        <v>1208</v>
      </c>
      <c r="Q413" s="15">
        <v>120</v>
      </c>
      <c r="R413" s="15" t="s">
        <v>10180</v>
      </c>
      <c r="S413" s="29" t="str">
        <f t="shared" si="6"/>
        <v/>
      </c>
      <c r="T413" s="29"/>
      <c r="U413" s="29"/>
      <c r="V413" s="29"/>
      <c r="W413" s="29"/>
      <c r="X413" s="29"/>
      <c r="Y413" s="29"/>
      <c r="Z413" s="29"/>
      <c r="AA413" s="29"/>
    </row>
    <row r="414" spans="1:27" hidden="1" x14ac:dyDescent="0.35">
      <c r="A414" s="15" t="s">
        <v>774</v>
      </c>
      <c r="B414" s="22" t="str">
        <f>INDEX('Plant data'!D:D,MATCH($A414,'Plant data'!$A:$A,0))</f>
        <v>unknown</v>
      </c>
      <c r="C414" s="22" t="str">
        <f>INDEX('Plant data'!E:E,MATCH($A414,'Plant data'!$A:$A,0))</f>
        <v>Hunan</v>
      </c>
      <c r="D414" s="22" t="str">
        <f>INDEX('Plant data'!F:F,MATCH($A414,'Plant data'!$A:$A,0))</f>
        <v>China</v>
      </c>
      <c r="E414" s="15" t="s">
        <v>10616</v>
      </c>
      <c r="F414" s="15" t="s">
        <v>10249</v>
      </c>
      <c r="G414" s="16" t="s">
        <v>776</v>
      </c>
      <c r="H414" s="15" t="s">
        <v>29</v>
      </c>
      <c r="I414" s="15" t="s">
        <v>30</v>
      </c>
      <c r="J414" s="15" t="s">
        <v>30</v>
      </c>
      <c r="K414" s="15" t="s">
        <v>30</v>
      </c>
      <c r="L414" s="15" t="s">
        <v>30</v>
      </c>
      <c r="M414" s="15" t="s">
        <v>30</v>
      </c>
      <c r="N414" s="15" t="s">
        <v>30</v>
      </c>
      <c r="O414" s="15" t="s">
        <v>30</v>
      </c>
      <c r="P414" s="15">
        <v>1208</v>
      </c>
      <c r="Q414" s="15">
        <v>120</v>
      </c>
      <c r="R414" s="15" t="s">
        <v>10180</v>
      </c>
      <c r="S414" s="29" t="str">
        <f t="shared" si="6"/>
        <v/>
      </c>
      <c r="T414" s="29"/>
      <c r="U414" s="29"/>
      <c r="V414" s="29"/>
      <c r="W414" s="29"/>
      <c r="X414" s="29"/>
      <c r="Y414" s="29"/>
      <c r="Z414" s="29"/>
      <c r="AA414" s="29"/>
    </row>
    <row r="415" spans="1:27" hidden="1" x14ac:dyDescent="0.35">
      <c r="A415" s="15" t="s">
        <v>774</v>
      </c>
      <c r="B415" s="22" t="str">
        <f>INDEX('Plant data'!D:D,MATCH($A415,'Plant data'!$A:$A,0))</f>
        <v>unknown</v>
      </c>
      <c r="C415" s="22" t="str">
        <f>INDEX('Plant data'!E:E,MATCH($A415,'Plant data'!$A:$A,0))</f>
        <v>Hunan</v>
      </c>
      <c r="D415" s="22" t="str">
        <f>INDEX('Plant data'!F:F,MATCH($A415,'Plant data'!$A:$A,0))</f>
        <v>China</v>
      </c>
      <c r="E415" s="15" t="s">
        <v>10617</v>
      </c>
      <c r="F415" s="15" t="s">
        <v>10251</v>
      </c>
      <c r="G415" s="16" t="s">
        <v>776</v>
      </c>
      <c r="H415" s="15" t="s">
        <v>29</v>
      </c>
      <c r="I415" s="15" t="s">
        <v>30</v>
      </c>
      <c r="J415" s="15" t="s">
        <v>30</v>
      </c>
      <c r="K415" s="15" t="s">
        <v>30</v>
      </c>
      <c r="L415" s="15" t="s">
        <v>30</v>
      </c>
      <c r="M415" s="15" t="s">
        <v>30</v>
      </c>
      <c r="N415" s="15" t="s">
        <v>30</v>
      </c>
      <c r="O415" s="15" t="s">
        <v>30</v>
      </c>
      <c r="P415" s="15">
        <v>1208</v>
      </c>
      <c r="Q415" s="15">
        <v>120</v>
      </c>
      <c r="R415" s="15" t="s">
        <v>10180</v>
      </c>
      <c r="S415" s="29" t="str">
        <f t="shared" si="6"/>
        <v/>
      </c>
      <c r="T415" s="29"/>
      <c r="U415" s="29"/>
      <c r="V415" s="29"/>
      <c r="W415" s="29"/>
      <c r="X415" s="29"/>
      <c r="Y415" s="29"/>
      <c r="Z415" s="29"/>
      <c r="AA415" s="29"/>
    </row>
    <row r="416" spans="1:27" hidden="1" x14ac:dyDescent="0.35">
      <c r="A416" s="15" t="s">
        <v>780</v>
      </c>
      <c r="B416" s="22" t="str">
        <f>INDEX('Plant data'!D:D,MATCH($A416,'Plant data'!$A:$A,0))</f>
        <v>Huangnitang</v>
      </c>
      <c r="C416" s="22" t="str">
        <f>INDEX('Plant data'!E:E,MATCH($A416,'Plant data'!$A:$A,0))</f>
        <v>Hunan</v>
      </c>
      <c r="D416" s="22" t="str">
        <f>INDEX('Plant data'!F:F,MATCH($A416,'Plant data'!$A:$A,0))</f>
        <v>China</v>
      </c>
      <c r="E416" s="15" t="s">
        <v>10618</v>
      </c>
      <c r="F416" s="15" t="s">
        <v>10179</v>
      </c>
      <c r="G416" s="16" t="s">
        <v>782</v>
      </c>
      <c r="H416" s="15" t="s">
        <v>29</v>
      </c>
      <c r="I416" s="15" t="s">
        <v>30</v>
      </c>
      <c r="J416" s="15" t="s">
        <v>30</v>
      </c>
      <c r="K416" s="15" t="s">
        <v>30</v>
      </c>
      <c r="L416" s="15" t="s">
        <v>30</v>
      </c>
      <c r="M416" s="15" t="s">
        <v>30</v>
      </c>
      <c r="N416" s="15" t="s">
        <v>30</v>
      </c>
      <c r="O416" s="15" t="s">
        <v>30</v>
      </c>
      <c r="P416" s="15">
        <v>1150</v>
      </c>
      <c r="Q416" s="15">
        <v>100</v>
      </c>
      <c r="R416" s="15" t="s">
        <v>10180</v>
      </c>
      <c r="S416" s="29" t="str">
        <f t="shared" si="6"/>
        <v/>
      </c>
      <c r="T416" s="29"/>
      <c r="U416" s="29"/>
      <c r="V416" s="29"/>
      <c r="W416" s="29"/>
      <c r="X416" s="29"/>
      <c r="Y416" s="29"/>
      <c r="Z416" s="29"/>
      <c r="AA416" s="29"/>
    </row>
    <row r="417" spans="1:27" hidden="1" x14ac:dyDescent="0.35">
      <c r="A417" s="15" t="s">
        <v>780</v>
      </c>
      <c r="B417" s="22" t="str">
        <f>INDEX('Plant data'!D:D,MATCH($A417,'Plant data'!$A:$A,0))</f>
        <v>Huangnitang</v>
      </c>
      <c r="C417" s="22" t="str">
        <f>INDEX('Plant data'!E:E,MATCH($A417,'Plant data'!$A:$A,0))</f>
        <v>Hunan</v>
      </c>
      <c r="D417" s="22" t="str">
        <f>INDEX('Plant data'!F:F,MATCH($A417,'Plant data'!$A:$A,0))</f>
        <v>China</v>
      </c>
      <c r="E417" s="15" t="s">
        <v>10619</v>
      </c>
      <c r="F417" s="15" t="s">
        <v>10182</v>
      </c>
      <c r="G417" s="16" t="s">
        <v>782</v>
      </c>
      <c r="H417" s="15" t="s">
        <v>29</v>
      </c>
      <c r="I417" s="15" t="s">
        <v>30</v>
      </c>
      <c r="J417" s="15" t="s">
        <v>30</v>
      </c>
      <c r="K417" s="15" t="s">
        <v>30</v>
      </c>
      <c r="L417" s="15" t="s">
        <v>30</v>
      </c>
      <c r="M417" s="15" t="s">
        <v>30</v>
      </c>
      <c r="N417" s="15" t="s">
        <v>30</v>
      </c>
      <c r="O417" s="15" t="s">
        <v>30</v>
      </c>
      <c r="P417" s="15">
        <v>1150</v>
      </c>
      <c r="Q417" s="15">
        <v>100</v>
      </c>
      <c r="R417" s="15" t="s">
        <v>10180</v>
      </c>
      <c r="S417" s="29" t="str">
        <f t="shared" si="6"/>
        <v/>
      </c>
      <c r="T417" s="29"/>
      <c r="U417" s="29"/>
      <c r="V417" s="29"/>
      <c r="W417" s="29"/>
      <c r="X417" s="29"/>
      <c r="Y417" s="29"/>
      <c r="Z417" s="29"/>
      <c r="AA417" s="29"/>
    </row>
    <row r="418" spans="1:27" hidden="1" x14ac:dyDescent="0.35">
      <c r="A418" s="15" t="s">
        <v>780</v>
      </c>
      <c r="B418" s="22" t="str">
        <f>INDEX('Plant data'!D:D,MATCH($A418,'Plant data'!$A:$A,0))</f>
        <v>Huangnitang</v>
      </c>
      <c r="C418" s="22" t="str">
        <f>INDEX('Plant data'!E:E,MATCH($A418,'Plant data'!$A:$A,0))</f>
        <v>Hunan</v>
      </c>
      <c r="D418" s="22" t="str">
        <f>INDEX('Plant data'!F:F,MATCH($A418,'Plant data'!$A:$A,0))</f>
        <v>China</v>
      </c>
      <c r="E418" s="15" t="s">
        <v>10620</v>
      </c>
      <c r="F418" s="15" t="s">
        <v>10184</v>
      </c>
      <c r="G418" s="16" t="s">
        <v>782</v>
      </c>
      <c r="H418" s="15" t="s">
        <v>29</v>
      </c>
      <c r="I418" s="15" t="s">
        <v>30</v>
      </c>
      <c r="J418" s="15" t="s">
        <v>30</v>
      </c>
      <c r="K418" s="15" t="s">
        <v>30</v>
      </c>
      <c r="L418" s="15" t="s">
        <v>30</v>
      </c>
      <c r="M418" s="15" t="s">
        <v>30</v>
      </c>
      <c r="N418" s="15" t="s">
        <v>30</v>
      </c>
      <c r="O418" s="15" t="s">
        <v>30</v>
      </c>
      <c r="P418" s="15">
        <v>1150</v>
      </c>
      <c r="Q418" s="15">
        <v>100</v>
      </c>
      <c r="R418" s="15" t="s">
        <v>10180</v>
      </c>
      <c r="S418" s="29" t="str">
        <f t="shared" si="6"/>
        <v/>
      </c>
      <c r="T418" s="29"/>
      <c r="U418" s="29"/>
      <c r="V418" s="29"/>
      <c r="W418" s="29"/>
      <c r="X418" s="29"/>
      <c r="Y418" s="29"/>
      <c r="Z418" s="29"/>
      <c r="AA418" s="29"/>
    </row>
    <row r="419" spans="1:27" hidden="1" x14ac:dyDescent="0.35">
      <c r="A419" s="15" t="s">
        <v>780</v>
      </c>
      <c r="B419" s="22" t="str">
        <f>INDEX('Plant data'!D:D,MATCH($A419,'Plant data'!$A:$A,0))</f>
        <v>Huangnitang</v>
      </c>
      <c r="C419" s="22" t="str">
        <f>INDEX('Plant data'!E:E,MATCH($A419,'Plant data'!$A:$A,0))</f>
        <v>Hunan</v>
      </c>
      <c r="D419" s="22" t="str">
        <f>INDEX('Plant data'!F:F,MATCH($A419,'Plant data'!$A:$A,0))</f>
        <v>China</v>
      </c>
      <c r="E419" s="15" t="s">
        <v>10621</v>
      </c>
      <c r="F419" s="15" t="s">
        <v>10245</v>
      </c>
      <c r="G419" s="16" t="s">
        <v>782</v>
      </c>
      <c r="H419" s="15" t="s">
        <v>29</v>
      </c>
      <c r="I419" s="15" t="s">
        <v>30</v>
      </c>
      <c r="J419" s="15" t="s">
        <v>30</v>
      </c>
      <c r="K419" s="15" t="s">
        <v>30</v>
      </c>
      <c r="L419" s="15" t="s">
        <v>30</v>
      </c>
      <c r="M419" s="15" t="s">
        <v>30</v>
      </c>
      <c r="N419" s="15" t="s">
        <v>30</v>
      </c>
      <c r="O419" s="15" t="s">
        <v>30</v>
      </c>
      <c r="P419" s="15">
        <v>2250</v>
      </c>
      <c r="Q419" s="15">
        <v>210</v>
      </c>
      <c r="R419" s="15" t="s">
        <v>10180</v>
      </c>
      <c r="S419" s="29" t="str">
        <f t="shared" si="6"/>
        <v/>
      </c>
      <c r="T419" s="29"/>
      <c r="U419" s="29"/>
      <c r="V419" s="29"/>
      <c r="W419" s="29"/>
      <c r="X419" s="29"/>
      <c r="Y419" s="29"/>
      <c r="Z419" s="29"/>
      <c r="AA419" s="29"/>
    </row>
    <row r="420" spans="1:27" hidden="1" x14ac:dyDescent="0.35">
      <c r="A420" s="15" t="s">
        <v>780</v>
      </c>
      <c r="B420" s="22" t="str">
        <f>INDEX('Plant data'!D:D,MATCH($A420,'Plant data'!$A:$A,0))</f>
        <v>Huangnitang</v>
      </c>
      <c r="C420" s="22" t="str">
        <f>INDEX('Plant data'!E:E,MATCH($A420,'Plant data'!$A:$A,0))</f>
        <v>Hunan</v>
      </c>
      <c r="D420" s="22" t="str">
        <f>INDEX('Plant data'!F:F,MATCH($A420,'Plant data'!$A:$A,0))</f>
        <v>China</v>
      </c>
      <c r="E420" s="15" t="s">
        <v>10622</v>
      </c>
      <c r="F420" s="15" t="s">
        <v>10247</v>
      </c>
      <c r="G420" s="16" t="s">
        <v>782</v>
      </c>
      <c r="H420" s="15" t="s">
        <v>29</v>
      </c>
      <c r="I420" s="15" t="s">
        <v>30</v>
      </c>
      <c r="J420" s="15" t="s">
        <v>30</v>
      </c>
      <c r="K420" s="15" t="s">
        <v>30</v>
      </c>
      <c r="L420" s="15" t="s">
        <v>30</v>
      </c>
      <c r="M420" s="15" t="s">
        <v>30</v>
      </c>
      <c r="N420" s="15" t="s">
        <v>30</v>
      </c>
      <c r="O420" s="15" t="s">
        <v>30</v>
      </c>
      <c r="P420" s="15">
        <v>2250</v>
      </c>
      <c r="Q420" s="15">
        <v>210</v>
      </c>
      <c r="R420" s="15" t="s">
        <v>10180</v>
      </c>
      <c r="S420" s="29" t="str">
        <f t="shared" si="6"/>
        <v/>
      </c>
      <c r="T420" s="29"/>
      <c r="U420" s="29"/>
      <c r="V420" s="29"/>
      <c r="W420" s="29"/>
      <c r="X420" s="29"/>
      <c r="Y420" s="29"/>
      <c r="Z420" s="29"/>
      <c r="AA420" s="29"/>
    </row>
    <row r="421" spans="1:27" hidden="1" x14ac:dyDescent="0.35">
      <c r="A421" s="15" t="s">
        <v>788</v>
      </c>
      <c r="B421" s="22" t="str">
        <f>INDEX('Plant data'!D:D,MATCH($A421,'Plant data'!$A:$A,0))</f>
        <v>Lengshuijiang</v>
      </c>
      <c r="C421" s="22" t="str">
        <f>INDEX('Plant data'!E:E,MATCH($A421,'Plant data'!$A:$A,0))</f>
        <v>Hunan</v>
      </c>
      <c r="D421" s="22" t="str">
        <f>INDEX('Plant data'!F:F,MATCH($A421,'Plant data'!$A:$A,0))</f>
        <v>China</v>
      </c>
      <c r="E421" s="15" t="s">
        <v>10623</v>
      </c>
      <c r="F421" s="15" t="s">
        <v>10179</v>
      </c>
      <c r="G421" s="16" t="s">
        <v>790</v>
      </c>
      <c r="H421" s="15" t="s">
        <v>29</v>
      </c>
      <c r="I421" s="15" t="s">
        <v>30</v>
      </c>
      <c r="J421" s="15" t="s">
        <v>30</v>
      </c>
      <c r="K421" s="15" t="s">
        <v>30</v>
      </c>
      <c r="L421" s="15" t="s">
        <v>30</v>
      </c>
      <c r="M421" s="15" t="s">
        <v>30</v>
      </c>
      <c r="N421" s="15" t="s">
        <v>30</v>
      </c>
      <c r="O421" s="15" t="s">
        <v>30</v>
      </c>
      <c r="P421" s="15">
        <v>1000</v>
      </c>
      <c r="Q421" s="15">
        <v>70</v>
      </c>
      <c r="R421" s="15" t="s">
        <v>10180</v>
      </c>
      <c r="S421" s="29" t="str">
        <f t="shared" si="6"/>
        <v/>
      </c>
      <c r="T421" s="29"/>
      <c r="U421" s="29"/>
      <c r="V421" s="29"/>
      <c r="W421" s="29"/>
      <c r="X421" s="29"/>
      <c r="Y421" s="29"/>
      <c r="Z421" s="29"/>
      <c r="AA421" s="29"/>
    </row>
    <row r="422" spans="1:27" hidden="1" x14ac:dyDescent="0.35">
      <c r="A422" s="15" t="s">
        <v>788</v>
      </c>
      <c r="B422" s="22" t="str">
        <f>INDEX('Plant data'!D:D,MATCH($A422,'Plant data'!$A:$A,0))</f>
        <v>Lengshuijiang</v>
      </c>
      <c r="C422" s="22" t="str">
        <f>INDEX('Plant data'!E:E,MATCH($A422,'Plant data'!$A:$A,0))</f>
        <v>Hunan</v>
      </c>
      <c r="D422" s="22" t="str">
        <f>INDEX('Plant data'!F:F,MATCH($A422,'Plant data'!$A:$A,0))</f>
        <v>China</v>
      </c>
      <c r="E422" s="15" t="s">
        <v>10624</v>
      </c>
      <c r="F422" s="15" t="s">
        <v>10182</v>
      </c>
      <c r="G422" s="16" t="s">
        <v>790</v>
      </c>
      <c r="H422" s="15" t="s">
        <v>29</v>
      </c>
      <c r="I422" s="15" t="s">
        <v>30</v>
      </c>
      <c r="J422" s="15" t="s">
        <v>30</v>
      </c>
      <c r="K422" s="15" t="s">
        <v>30</v>
      </c>
      <c r="L422" s="15" t="s">
        <v>30</v>
      </c>
      <c r="M422" s="15" t="s">
        <v>30</v>
      </c>
      <c r="N422" s="15" t="s">
        <v>30</v>
      </c>
      <c r="O422" s="15" t="s">
        <v>30</v>
      </c>
      <c r="P422" s="15">
        <v>1000</v>
      </c>
      <c r="Q422" s="15">
        <v>70</v>
      </c>
      <c r="R422" s="15" t="s">
        <v>10180</v>
      </c>
      <c r="S422" s="29" t="str">
        <f t="shared" si="6"/>
        <v/>
      </c>
      <c r="T422" s="29"/>
      <c r="U422" s="29"/>
      <c r="V422" s="29"/>
      <c r="W422" s="29"/>
      <c r="X422" s="29"/>
      <c r="Y422" s="29"/>
      <c r="Z422" s="29"/>
      <c r="AA422" s="29"/>
    </row>
    <row r="423" spans="1:27" hidden="1" x14ac:dyDescent="0.35">
      <c r="A423" s="15" t="s">
        <v>788</v>
      </c>
      <c r="B423" s="22" t="str">
        <f>INDEX('Plant data'!D:D,MATCH($A423,'Plant data'!$A:$A,0))</f>
        <v>Lengshuijiang</v>
      </c>
      <c r="C423" s="22" t="str">
        <f>INDEX('Plant data'!E:E,MATCH($A423,'Plant data'!$A:$A,0))</f>
        <v>Hunan</v>
      </c>
      <c r="D423" s="22" t="str">
        <f>INDEX('Plant data'!F:F,MATCH($A423,'Plant data'!$A:$A,0))</f>
        <v>China</v>
      </c>
      <c r="E423" s="15" t="s">
        <v>10625</v>
      </c>
      <c r="F423" s="15" t="s">
        <v>10184</v>
      </c>
      <c r="G423" s="16" t="s">
        <v>790</v>
      </c>
      <c r="H423" s="15" t="s">
        <v>29</v>
      </c>
      <c r="I423" s="15" t="s">
        <v>30</v>
      </c>
      <c r="J423" s="15" t="s">
        <v>30</v>
      </c>
      <c r="K423" s="15" t="s">
        <v>30</v>
      </c>
      <c r="L423" s="15" t="s">
        <v>30</v>
      </c>
      <c r="M423" s="15" t="s">
        <v>30</v>
      </c>
      <c r="N423" s="15" t="s">
        <v>30</v>
      </c>
      <c r="O423" s="15" t="s">
        <v>30</v>
      </c>
      <c r="P423" s="15">
        <v>1000</v>
      </c>
      <c r="Q423" s="15">
        <v>70</v>
      </c>
      <c r="R423" s="15" t="s">
        <v>10180</v>
      </c>
      <c r="S423" s="29" t="str">
        <f t="shared" si="6"/>
        <v/>
      </c>
      <c r="T423" s="29"/>
      <c r="U423" s="29"/>
      <c r="V423" s="29"/>
      <c r="W423" s="29"/>
      <c r="X423" s="29"/>
      <c r="Y423" s="29"/>
      <c r="Z423" s="29"/>
      <c r="AA423" s="29"/>
    </row>
    <row r="424" spans="1:27" hidden="1" x14ac:dyDescent="0.35">
      <c r="A424" s="15" t="s">
        <v>795</v>
      </c>
      <c r="B424" s="22" t="str">
        <f>INDEX('Plant data'!D:D,MATCH($A424,'Plant data'!$A:$A,0))</f>
        <v>Baotou</v>
      </c>
      <c r="C424" s="22" t="str">
        <f>INDEX('Plant data'!E:E,MATCH($A424,'Plant data'!$A:$A,0))</f>
        <v>Inner Mongolia</v>
      </c>
      <c r="D424" s="22" t="str">
        <f>INDEX('Plant data'!F:F,MATCH($A424,'Plant data'!$A:$A,0))</f>
        <v>China</v>
      </c>
      <c r="E424" s="15" t="s">
        <v>10626</v>
      </c>
      <c r="F424" s="15" t="s">
        <v>10201</v>
      </c>
      <c r="G424" s="16" t="s">
        <v>797</v>
      </c>
      <c r="H424" s="15" t="s">
        <v>190</v>
      </c>
      <c r="I424" s="15" t="s">
        <v>30</v>
      </c>
      <c r="J424" s="15" t="s">
        <v>30</v>
      </c>
      <c r="K424" s="15">
        <v>1994</v>
      </c>
      <c r="L424" s="15">
        <v>29.75</v>
      </c>
      <c r="M424" s="20">
        <v>45051</v>
      </c>
      <c r="N424" s="15" t="s">
        <v>30</v>
      </c>
      <c r="O424" s="21">
        <v>45200</v>
      </c>
      <c r="P424" s="15">
        <v>945</v>
      </c>
      <c r="Q424" s="15">
        <v>80</v>
      </c>
      <c r="R424" s="15" t="s">
        <v>10180</v>
      </c>
      <c r="S424" s="29">
        <f t="shared" si="6"/>
        <v>2034</v>
      </c>
      <c r="T424" s="29"/>
      <c r="U424" s="29"/>
      <c r="V424" s="29"/>
      <c r="W424" s="29"/>
      <c r="X424" s="29"/>
      <c r="Y424" s="29"/>
      <c r="Z424" s="29"/>
      <c r="AA424" s="29"/>
    </row>
    <row r="425" spans="1:27" hidden="1" x14ac:dyDescent="0.35">
      <c r="A425" s="15" t="s">
        <v>795</v>
      </c>
      <c r="B425" s="22" t="str">
        <f>INDEX('Plant data'!D:D,MATCH($A425,'Plant data'!$A:$A,0))</f>
        <v>Baotou</v>
      </c>
      <c r="C425" s="22" t="str">
        <f>INDEX('Plant data'!E:E,MATCH($A425,'Plant data'!$A:$A,0))</f>
        <v>Inner Mongolia</v>
      </c>
      <c r="D425" s="22" t="str">
        <f>INDEX('Plant data'!F:F,MATCH($A425,'Plant data'!$A:$A,0))</f>
        <v>China</v>
      </c>
      <c r="E425" s="15" t="s">
        <v>10627</v>
      </c>
      <c r="F425" s="15" t="s">
        <v>10194</v>
      </c>
      <c r="G425" s="16" t="s">
        <v>797</v>
      </c>
      <c r="H425" s="15" t="s">
        <v>190</v>
      </c>
      <c r="I425" s="15" t="s">
        <v>30</v>
      </c>
      <c r="J425" s="15" t="s">
        <v>30</v>
      </c>
      <c r="K425" s="15">
        <v>1994</v>
      </c>
      <c r="L425" s="15">
        <v>31</v>
      </c>
      <c r="M425" s="20">
        <v>45051</v>
      </c>
      <c r="N425" s="15" t="s">
        <v>30</v>
      </c>
      <c r="O425" s="15" t="s">
        <v>30</v>
      </c>
      <c r="P425" s="15">
        <v>945</v>
      </c>
      <c r="Q425" s="15">
        <v>80</v>
      </c>
      <c r="R425" s="15" t="s">
        <v>10180</v>
      </c>
      <c r="S425" s="29">
        <f t="shared" si="6"/>
        <v>2034</v>
      </c>
      <c r="T425" s="29"/>
      <c r="U425" s="29"/>
      <c r="V425" s="29"/>
      <c r="W425" s="29"/>
      <c r="X425" s="29"/>
      <c r="Y425" s="29"/>
      <c r="Z425" s="29"/>
      <c r="AA425" s="29"/>
    </row>
    <row r="426" spans="1:27" hidden="1" x14ac:dyDescent="0.35">
      <c r="A426" s="15" t="s">
        <v>795</v>
      </c>
      <c r="B426" s="22" t="str">
        <f>INDEX('Plant data'!D:D,MATCH($A426,'Plant data'!$A:$A,0))</f>
        <v>Baotou</v>
      </c>
      <c r="C426" s="22" t="str">
        <f>INDEX('Plant data'!E:E,MATCH($A426,'Plant data'!$A:$A,0))</f>
        <v>Inner Mongolia</v>
      </c>
      <c r="D426" s="22" t="str">
        <f>INDEX('Plant data'!F:F,MATCH($A426,'Plant data'!$A:$A,0))</f>
        <v>China</v>
      </c>
      <c r="E426" s="15" t="s">
        <v>10628</v>
      </c>
      <c r="F426" s="15" t="s">
        <v>10204</v>
      </c>
      <c r="G426" s="16" t="s">
        <v>797</v>
      </c>
      <c r="H426" s="15" t="s">
        <v>29</v>
      </c>
      <c r="I426" s="15" t="s">
        <v>30</v>
      </c>
      <c r="J426" s="15" t="s">
        <v>30</v>
      </c>
      <c r="K426" s="15">
        <v>1994</v>
      </c>
      <c r="L426" s="15">
        <v>31</v>
      </c>
      <c r="M426" s="15" t="s">
        <v>30</v>
      </c>
      <c r="N426" s="15" t="s">
        <v>30</v>
      </c>
      <c r="O426" s="15" t="s">
        <v>30</v>
      </c>
      <c r="P426" s="15">
        <v>945</v>
      </c>
      <c r="Q426" s="15">
        <v>80</v>
      </c>
      <c r="R426" s="15" t="s">
        <v>10180</v>
      </c>
      <c r="S426" s="29">
        <f t="shared" si="6"/>
        <v>2034</v>
      </c>
      <c r="T426" s="29"/>
      <c r="U426" s="29"/>
      <c r="V426" s="29"/>
      <c r="W426" s="29"/>
      <c r="X426" s="29"/>
      <c r="Y426" s="29"/>
      <c r="Z426" s="29"/>
      <c r="AA426" s="29"/>
    </row>
    <row r="427" spans="1:27" hidden="1" x14ac:dyDescent="0.35">
      <c r="A427" s="15" t="s">
        <v>795</v>
      </c>
      <c r="B427" s="22" t="str">
        <f>INDEX('Plant data'!D:D,MATCH($A427,'Plant data'!$A:$A,0))</f>
        <v>Baotou</v>
      </c>
      <c r="C427" s="22" t="str">
        <f>INDEX('Plant data'!E:E,MATCH($A427,'Plant data'!$A:$A,0))</f>
        <v>Inner Mongolia</v>
      </c>
      <c r="D427" s="22" t="str">
        <f>INDEX('Plant data'!F:F,MATCH($A427,'Plant data'!$A:$A,0))</f>
        <v>China</v>
      </c>
      <c r="E427" s="15" t="s">
        <v>10629</v>
      </c>
      <c r="F427" s="15" t="s">
        <v>10179</v>
      </c>
      <c r="G427" s="16" t="s">
        <v>797</v>
      </c>
      <c r="H427" s="15" t="s">
        <v>29</v>
      </c>
      <c r="I427" s="15" t="s">
        <v>30</v>
      </c>
      <c r="J427" s="15" t="s">
        <v>30</v>
      </c>
      <c r="K427" s="15" t="s">
        <v>30</v>
      </c>
      <c r="L427" s="15" t="s">
        <v>30</v>
      </c>
      <c r="M427" s="15" t="s">
        <v>30</v>
      </c>
      <c r="N427" s="15" t="s">
        <v>30</v>
      </c>
      <c r="O427" s="15" t="s">
        <v>30</v>
      </c>
      <c r="P427" s="15">
        <v>1086</v>
      </c>
      <c r="Q427" s="15">
        <v>120</v>
      </c>
      <c r="R427" s="15" t="s">
        <v>10180</v>
      </c>
      <c r="S427" s="29" t="str">
        <f t="shared" si="6"/>
        <v/>
      </c>
      <c r="T427" s="29"/>
      <c r="U427" s="29"/>
      <c r="V427" s="29"/>
      <c r="W427" s="29"/>
      <c r="X427" s="29"/>
      <c r="Y427" s="29"/>
      <c r="Z427" s="29"/>
      <c r="AA427" s="29"/>
    </row>
    <row r="428" spans="1:27" hidden="1" x14ac:dyDescent="0.35">
      <c r="A428" s="15" t="s">
        <v>795</v>
      </c>
      <c r="B428" s="22" t="str">
        <f>INDEX('Plant data'!D:D,MATCH($A428,'Plant data'!$A:$A,0))</f>
        <v>Baotou</v>
      </c>
      <c r="C428" s="22" t="str">
        <f>INDEX('Plant data'!E:E,MATCH($A428,'Plant data'!$A:$A,0))</f>
        <v>Inner Mongolia</v>
      </c>
      <c r="D428" s="22" t="str">
        <f>INDEX('Plant data'!F:F,MATCH($A428,'Plant data'!$A:$A,0))</f>
        <v>China</v>
      </c>
      <c r="E428" s="15" t="s">
        <v>10630</v>
      </c>
      <c r="F428" s="15" t="s">
        <v>10237</v>
      </c>
      <c r="G428" s="16" t="s">
        <v>797</v>
      </c>
      <c r="H428" s="15" t="s">
        <v>224</v>
      </c>
      <c r="I428" s="18">
        <v>44805</v>
      </c>
      <c r="J428" s="20">
        <v>45149</v>
      </c>
      <c r="K428" s="15" t="s">
        <v>30</v>
      </c>
      <c r="L428" s="15" t="s">
        <v>30</v>
      </c>
      <c r="M428" s="15" t="s">
        <v>30</v>
      </c>
      <c r="N428" s="15" t="s">
        <v>30</v>
      </c>
      <c r="O428" s="15" t="s">
        <v>30</v>
      </c>
      <c r="P428" s="15">
        <v>1150</v>
      </c>
      <c r="Q428" s="15">
        <v>100</v>
      </c>
      <c r="R428" s="15" t="s">
        <v>10180</v>
      </c>
      <c r="S428" s="29" t="str">
        <f t="shared" si="6"/>
        <v/>
      </c>
      <c r="T428" s="29"/>
      <c r="U428" s="29"/>
      <c r="V428" s="29"/>
      <c r="W428" s="29"/>
      <c r="X428" s="29"/>
      <c r="Y428" s="29"/>
      <c r="Z428" s="29"/>
      <c r="AA428" s="29"/>
    </row>
    <row r="429" spans="1:27" hidden="1" x14ac:dyDescent="0.35">
      <c r="A429" s="15" t="s">
        <v>795</v>
      </c>
      <c r="B429" s="22" t="str">
        <f>INDEX('Plant data'!D:D,MATCH($A429,'Plant data'!$A:$A,0))</f>
        <v>Baotou</v>
      </c>
      <c r="C429" s="22" t="str">
        <f>INDEX('Plant data'!E:E,MATCH($A429,'Plant data'!$A:$A,0))</f>
        <v>Inner Mongolia</v>
      </c>
      <c r="D429" s="22" t="str">
        <f>INDEX('Plant data'!F:F,MATCH($A429,'Plant data'!$A:$A,0))</f>
        <v>China</v>
      </c>
      <c r="E429" s="15" t="s">
        <v>10631</v>
      </c>
      <c r="F429" s="15" t="s">
        <v>10182</v>
      </c>
      <c r="G429" s="16" t="s">
        <v>797</v>
      </c>
      <c r="H429" s="15" t="s">
        <v>29</v>
      </c>
      <c r="I429" s="15" t="s">
        <v>30</v>
      </c>
      <c r="J429" s="15" t="s">
        <v>30</v>
      </c>
      <c r="K429" s="15" t="s">
        <v>30</v>
      </c>
      <c r="L429" s="15" t="s">
        <v>30</v>
      </c>
      <c r="M429" s="15" t="s">
        <v>30</v>
      </c>
      <c r="N429" s="15" t="s">
        <v>30</v>
      </c>
      <c r="O429" s="15" t="s">
        <v>30</v>
      </c>
      <c r="P429" s="15">
        <v>1086</v>
      </c>
      <c r="Q429" s="15">
        <v>120</v>
      </c>
      <c r="R429" s="15" t="s">
        <v>10180</v>
      </c>
      <c r="S429" s="29" t="str">
        <f t="shared" si="6"/>
        <v/>
      </c>
      <c r="T429" s="29"/>
      <c r="U429" s="29"/>
      <c r="V429" s="29"/>
      <c r="W429" s="29"/>
      <c r="X429" s="29"/>
      <c r="Y429" s="29"/>
      <c r="Z429" s="29"/>
      <c r="AA429" s="29"/>
    </row>
    <row r="430" spans="1:27" hidden="1" x14ac:dyDescent="0.35">
      <c r="A430" s="15" t="s">
        <v>795</v>
      </c>
      <c r="B430" s="22" t="str">
        <f>INDEX('Plant data'!D:D,MATCH($A430,'Plant data'!$A:$A,0))</f>
        <v>Baotou</v>
      </c>
      <c r="C430" s="22" t="str">
        <f>INDEX('Plant data'!E:E,MATCH($A430,'Plant data'!$A:$A,0))</f>
        <v>Inner Mongolia</v>
      </c>
      <c r="D430" s="22" t="str">
        <f>INDEX('Plant data'!F:F,MATCH($A430,'Plant data'!$A:$A,0))</f>
        <v>China</v>
      </c>
      <c r="E430" s="15" t="s">
        <v>10632</v>
      </c>
      <c r="F430" s="15" t="s">
        <v>10184</v>
      </c>
      <c r="G430" s="16" t="s">
        <v>797</v>
      </c>
      <c r="H430" s="15" t="s">
        <v>29</v>
      </c>
      <c r="I430" s="15" t="s">
        <v>30</v>
      </c>
      <c r="J430" s="15" t="s">
        <v>30</v>
      </c>
      <c r="K430" s="15" t="s">
        <v>30</v>
      </c>
      <c r="L430" s="15" t="s">
        <v>30</v>
      </c>
      <c r="M430" s="15" t="s">
        <v>30</v>
      </c>
      <c r="N430" s="15" t="s">
        <v>30</v>
      </c>
      <c r="O430" s="15" t="s">
        <v>30</v>
      </c>
      <c r="P430" s="15">
        <v>1086</v>
      </c>
      <c r="Q430" s="15">
        <v>120</v>
      </c>
      <c r="R430" s="15" t="s">
        <v>10180</v>
      </c>
      <c r="S430" s="29" t="str">
        <f t="shared" si="6"/>
        <v/>
      </c>
      <c r="T430" s="29"/>
      <c r="U430" s="29"/>
      <c r="V430" s="29"/>
      <c r="W430" s="29"/>
      <c r="X430" s="29"/>
      <c r="Y430" s="29"/>
      <c r="Z430" s="29"/>
      <c r="AA430" s="29"/>
    </row>
    <row r="431" spans="1:27" hidden="1" x14ac:dyDescent="0.35">
      <c r="A431" s="15" t="s">
        <v>795</v>
      </c>
      <c r="B431" s="22" t="str">
        <f>INDEX('Plant data'!D:D,MATCH($A431,'Plant data'!$A:$A,0))</f>
        <v>Baotou</v>
      </c>
      <c r="C431" s="22" t="str">
        <f>INDEX('Plant data'!E:E,MATCH($A431,'Plant data'!$A:$A,0))</f>
        <v>Inner Mongolia</v>
      </c>
      <c r="D431" s="22" t="str">
        <f>INDEX('Plant data'!F:F,MATCH($A431,'Plant data'!$A:$A,0))</f>
        <v>China</v>
      </c>
      <c r="E431" s="15" t="s">
        <v>10633</v>
      </c>
      <c r="F431" s="15" t="s">
        <v>10245</v>
      </c>
      <c r="G431" s="16" t="s">
        <v>797</v>
      </c>
      <c r="H431" s="15" t="s">
        <v>29</v>
      </c>
      <c r="I431" s="15" t="s">
        <v>30</v>
      </c>
      <c r="J431" s="15" t="s">
        <v>30</v>
      </c>
      <c r="K431" s="15" t="s">
        <v>30</v>
      </c>
      <c r="L431" s="15" t="s">
        <v>30</v>
      </c>
      <c r="M431" s="15" t="s">
        <v>30</v>
      </c>
      <c r="N431" s="15" t="s">
        <v>30</v>
      </c>
      <c r="O431" s="15" t="s">
        <v>30</v>
      </c>
      <c r="P431" s="15">
        <v>1086</v>
      </c>
      <c r="Q431" s="15">
        <v>120</v>
      </c>
      <c r="R431" s="15" t="s">
        <v>10180</v>
      </c>
      <c r="S431" s="29" t="str">
        <f t="shared" si="6"/>
        <v/>
      </c>
      <c r="T431" s="29"/>
      <c r="U431" s="29"/>
      <c r="V431" s="29"/>
      <c r="W431" s="29"/>
      <c r="X431" s="29"/>
      <c r="Y431" s="29"/>
      <c r="Z431" s="29"/>
      <c r="AA431" s="29"/>
    </row>
    <row r="432" spans="1:27" hidden="1" x14ac:dyDescent="0.35">
      <c r="A432" s="15" t="s">
        <v>795</v>
      </c>
      <c r="B432" s="22" t="str">
        <f>INDEX('Plant data'!D:D,MATCH($A432,'Plant data'!$A:$A,0))</f>
        <v>Baotou</v>
      </c>
      <c r="C432" s="22" t="str">
        <f>INDEX('Plant data'!E:E,MATCH($A432,'Plant data'!$A:$A,0))</f>
        <v>Inner Mongolia</v>
      </c>
      <c r="D432" s="22" t="str">
        <f>INDEX('Plant data'!F:F,MATCH($A432,'Plant data'!$A:$A,0))</f>
        <v>China</v>
      </c>
      <c r="E432" s="15" t="s">
        <v>10634</v>
      </c>
      <c r="F432" s="15" t="s">
        <v>10247</v>
      </c>
      <c r="G432" s="16" t="s">
        <v>797</v>
      </c>
      <c r="H432" s="15" t="s">
        <v>29</v>
      </c>
      <c r="I432" s="15" t="s">
        <v>30</v>
      </c>
      <c r="J432" s="15" t="s">
        <v>30</v>
      </c>
      <c r="K432" s="15" t="s">
        <v>30</v>
      </c>
      <c r="L432" s="15" t="s">
        <v>30</v>
      </c>
      <c r="M432" s="15" t="s">
        <v>30</v>
      </c>
      <c r="N432" s="15" t="s">
        <v>30</v>
      </c>
      <c r="O432" s="15" t="s">
        <v>30</v>
      </c>
      <c r="P432" s="15">
        <v>1901</v>
      </c>
      <c r="Q432" s="15">
        <v>210</v>
      </c>
      <c r="R432" s="15" t="s">
        <v>10180</v>
      </c>
      <c r="S432" s="29" t="str">
        <f t="shared" si="6"/>
        <v/>
      </c>
      <c r="T432" s="29"/>
      <c r="U432" s="29"/>
      <c r="V432" s="29"/>
      <c r="W432" s="29"/>
      <c r="X432" s="29"/>
      <c r="Y432" s="29"/>
      <c r="Z432" s="29"/>
      <c r="AA432" s="29"/>
    </row>
    <row r="433" spans="1:27" hidden="1" x14ac:dyDescent="0.35">
      <c r="A433" s="15" t="s">
        <v>795</v>
      </c>
      <c r="B433" s="22" t="str">
        <f>INDEX('Plant data'!D:D,MATCH($A433,'Plant data'!$A:$A,0))</f>
        <v>Baotou</v>
      </c>
      <c r="C433" s="22" t="str">
        <f>INDEX('Plant data'!E:E,MATCH($A433,'Plant data'!$A:$A,0))</f>
        <v>Inner Mongolia</v>
      </c>
      <c r="D433" s="22" t="str">
        <f>INDEX('Plant data'!F:F,MATCH($A433,'Plant data'!$A:$A,0))</f>
        <v>China</v>
      </c>
      <c r="E433" s="15" t="s">
        <v>10635</v>
      </c>
      <c r="F433" s="15" t="s">
        <v>10249</v>
      </c>
      <c r="G433" s="16" t="s">
        <v>797</v>
      </c>
      <c r="H433" s="15" t="s">
        <v>29</v>
      </c>
      <c r="I433" s="15" t="s">
        <v>30</v>
      </c>
      <c r="J433" s="15" t="s">
        <v>30</v>
      </c>
      <c r="K433" s="15" t="s">
        <v>30</v>
      </c>
      <c r="L433" s="15" t="s">
        <v>30</v>
      </c>
      <c r="M433" s="15" t="s">
        <v>30</v>
      </c>
      <c r="N433" s="15" t="s">
        <v>30</v>
      </c>
      <c r="O433" s="15" t="s">
        <v>30</v>
      </c>
      <c r="P433" s="15">
        <v>1901</v>
      </c>
      <c r="Q433" s="15">
        <v>210</v>
      </c>
      <c r="R433" s="15" t="s">
        <v>10180</v>
      </c>
      <c r="S433" s="29" t="str">
        <f t="shared" si="6"/>
        <v/>
      </c>
      <c r="T433" s="29"/>
      <c r="U433" s="29"/>
      <c r="V433" s="29"/>
      <c r="W433" s="29"/>
      <c r="X433" s="29"/>
      <c r="Y433" s="29"/>
      <c r="Z433" s="29"/>
      <c r="AA433" s="29"/>
    </row>
    <row r="434" spans="1:27" hidden="1" x14ac:dyDescent="0.35">
      <c r="A434" s="15" t="s">
        <v>795</v>
      </c>
      <c r="B434" s="22" t="str">
        <f>INDEX('Plant data'!D:D,MATCH($A434,'Plant data'!$A:$A,0))</f>
        <v>Baotou</v>
      </c>
      <c r="C434" s="22" t="str">
        <f>INDEX('Plant data'!E:E,MATCH($A434,'Plant data'!$A:$A,0))</f>
        <v>Inner Mongolia</v>
      </c>
      <c r="D434" s="22" t="str">
        <f>INDEX('Plant data'!F:F,MATCH($A434,'Plant data'!$A:$A,0))</f>
        <v>China</v>
      </c>
      <c r="E434" s="15" t="s">
        <v>10636</v>
      </c>
      <c r="F434" s="15" t="s">
        <v>10251</v>
      </c>
      <c r="G434" s="16" t="s">
        <v>797</v>
      </c>
      <c r="H434" s="15" t="s">
        <v>29</v>
      </c>
      <c r="I434" s="15" t="s">
        <v>30</v>
      </c>
      <c r="J434" s="15" t="s">
        <v>30</v>
      </c>
      <c r="K434" s="15" t="s">
        <v>30</v>
      </c>
      <c r="L434" s="15" t="s">
        <v>30</v>
      </c>
      <c r="M434" s="15" t="s">
        <v>30</v>
      </c>
      <c r="N434" s="15" t="s">
        <v>30</v>
      </c>
      <c r="O434" s="15" t="s">
        <v>30</v>
      </c>
      <c r="P434" s="15">
        <v>2173</v>
      </c>
      <c r="Q434" s="15">
        <v>240</v>
      </c>
      <c r="R434" s="15" t="s">
        <v>10180</v>
      </c>
      <c r="S434" s="29" t="str">
        <f t="shared" si="6"/>
        <v/>
      </c>
      <c r="T434" s="29"/>
      <c r="U434" s="29"/>
      <c r="V434" s="29"/>
      <c r="W434" s="29"/>
      <c r="X434" s="29"/>
      <c r="Y434" s="29"/>
      <c r="Z434" s="29"/>
      <c r="AA434" s="29"/>
    </row>
    <row r="435" spans="1:27" hidden="1" x14ac:dyDescent="0.35">
      <c r="A435" s="15" t="s">
        <v>795</v>
      </c>
      <c r="B435" s="22" t="str">
        <f>INDEX('Plant data'!D:D,MATCH($A435,'Plant data'!$A:$A,0))</f>
        <v>Baotou</v>
      </c>
      <c r="C435" s="22" t="str">
        <f>INDEX('Plant data'!E:E,MATCH($A435,'Plant data'!$A:$A,0))</f>
        <v>Inner Mongolia</v>
      </c>
      <c r="D435" s="22" t="str">
        <f>INDEX('Plant data'!F:F,MATCH($A435,'Plant data'!$A:$A,0))</f>
        <v>China</v>
      </c>
      <c r="E435" s="15" t="s">
        <v>10637</v>
      </c>
      <c r="F435" s="15" t="s">
        <v>10253</v>
      </c>
      <c r="G435" s="16" t="s">
        <v>797</v>
      </c>
      <c r="H435" s="15" t="s">
        <v>29</v>
      </c>
      <c r="I435" s="15" t="s">
        <v>30</v>
      </c>
      <c r="J435" s="15" t="s">
        <v>30</v>
      </c>
      <c r="K435" s="15" t="s">
        <v>30</v>
      </c>
      <c r="L435" s="15" t="s">
        <v>30</v>
      </c>
      <c r="M435" s="15" t="s">
        <v>30</v>
      </c>
      <c r="N435" s="15" t="s">
        <v>30</v>
      </c>
      <c r="O435" s="15" t="s">
        <v>30</v>
      </c>
      <c r="P435" s="15">
        <v>2173</v>
      </c>
      <c r="Q435" s="15">
        <v>240</v>
      </c>
      <c r="R435" s="15" t="s">
        <v>10180</v>
      </c>
      <c r="S435" s="29" t="str">
        <f t="shared" si="6"/>
        <v/>
      </c>
      <c r="T435" s="29"/>
      <c r="U435" s="29"/>
      <c r="V435" s="29"/>
      <c r="W435" s="29"/>
      <c r="X435" s="29"/>
      <c r="Y435" s="29"/>
      <c r="Z435" s="29"/>
      <c r="AA435" s="29"/>
    </row>
    <row r="436" spans="1:27" hidden="1" x14ac:dyDescent="0.35">
      <c r="A436" s="15" t="s">
        <v>795</v>
      </c>
      <c r="B436" s="22" t="str">
        <f>INDEX('Plant data'!D:D,MATCH($A436,'Plant data'!$A:$A,0))</f>
        <v>Baotou</v>
      </c>
      <c r="C436" s="22" t="str">
        <f>INDEX('Plant data'!E:E,MATCH($A436,'Plant data'!$A:$A,0))</f>
        <v>Inner Mongolia</v>
      </c>
      <c r="D436" s="22" t="str">
        <f>INDEX('Plant data'!F:F,MATCH($A436,'Plant data'!$A:$A,0))</f>
        <v>China</v>
      </c>
      <c r="E436" s="15" t="s">
        <v>10638</v>
      </c>
      <c r="F436" s="15" t="s">
        <v>10255</v>
      </c>
      <c r="G436" s="16" t="s">
        <v>797</v>
      </c>
      <c r="H436" s="15" t="s">
        <v>29</v>
      </c>
      <c r="I436" s="15" t="s">
        <v>30</v>
      </c>
      <c r="J436" s="15" t="s">
        <v>30</v>
      </c>
      <c r="K436" s="15" t="s">
        <v>30</v>
      </c>
      <c r="L436" s="15" t="s">
        <v>30</v>
      </c>
      <c r="M436" s="15" t="s">
        <v>30</v>
      </c>
      <c r="N436" s="15" t="s">
        <v>30</v>
      </c>
      <c r="O436" s="15" t="s">
        <v>30</v>
      </c>
      <c r="P436" s="15">
        <v>2173</v>
      </c>
      <c r="Q436" s="15">
        <v>240</v>
      </c>
      <c r="R436" s="15" t="s">
        <v>10180</v>
      </c>
      <c r="S436" s="29" t="str">
        <f t="shared" si="6"/>
        <v/>
      </c>
      <c r="T436" s="29"/>
      <c r="U436" s="29"/>
      <c r="V436" s="29"/>
      <c r="W436" s="29"/>
      <c r="X436" s="29"/>
      <c r="Y436" s="29"/>
      <c r="Z436" s="29"/>
      <c r="AA436" s="29"/>
    </row>
    <row r="437" spans="1:27" hidden="1" x14ac:dyDescent="0.35">
      <c r="A437" s="15" t="s">
        <v>805</v>
      </c>
      <c r="B437" s="22" t="str">
        <f>INDEX('Plant data'!D:D,MATCH($A437,'Plant data'!$A:$A,0))</f>
        <v>unknown</v>
      </c>
      <c r="C437" s="22" t="str">
        <f>INDEX('Plant data'!E:E,MATCH($A437,'Plant data'!$A:$A,0))</f>
        <v>Inner Mongolia</v>
      </c>
      <c r="D437" s="22" t="str">
        <f>INDEX('Plant data'!F:F,MATCH($A437,'Plant data'!$A:$A,0))</f>
        <v>China</v>
      </c>
      <c r="E437" s="15" t="s">
        <v>10639</v>
      </c>
      <c r="F437" s="15" t="s">
        <v>10179</v>
      </c>
      <c r="G437" s="16" t="s">
        <v>807</v>
      </c>
      <c r="H437" s="15" t="s">
        <v>29</v>
      </c>
      <c r="I437" s="15">
        <v>2017</v>
      </c>
      <c r="J437" s="15" t="s">
        <v>30</v>
      </c>
      <c r="K437" s="15" t="s">
        <v>30</v>
      </c>
      <c r="L437" s="15" t="s">
        <v>30</v>
      </c>
      <c r="M437" s="15" t="s">
        <v>30</v>
      </c>
      <c r="N437" s="15" t="s">
        <v>30</v>
      </c>
      <c r="O437" s="15" t="s">
        <v>30</v>
      </c>
      <c r="P437" s="15">
        <v>1225</v>
      </c>
      <c r="Q437" s="15">
        <v>110</v>
      </c>
      <c r="R437" s="15" t="s">
        <v>10180</v>
      </c>
      <c r="S437" s="29" t="str">
        <f t="shared" si="6"/>
        <v/>
      </c>
      <c r="T437" s="29"/>
      <c r="U437" s="29"/>
      <c r="V437" s="29"/>
      <c r="W437" s="29"/>
      <c r="X437" s="29"/>
      <c r="Y437" s="29"/>
      <c r="Z437" s="29"/>
      <c r="AA437" s="29"/>
    </row>
    <row r="438" spans="1:27" hidden="1" x14ac:dyDescent="0.35">
      <c r="A438" s="15" t="s">
        <v>805</v>
      </c>
      <c r="B438" s="22" t="str">
        <f>INDEX('Plant data'!D:D,MATCH($A438,'Plant data'!$A:$A,0))</f>
        <v>unknown</v>
      </c>
      <c r="C438" s="22" t="str">
        <f>INDEX('Plant data'!E:E,MATCH($A438,'Plant data'!$A:$A,0))</f>
        <v>Inner Mongolia</v>
      </c>
      <c r="D438" s="22" t="str">
        <f>INDEX('Plant data'!F:F,MATCH($A438,'Plant data'!$A:$A,0))</f>
        <v>China</v>
      </c>
      <c r="E438" s="15" t="s">
        <v>10640</v>
      </c>
      <c r="F438" s="15" t="s">
        <v>10182</v>
      </c>
      <c r="G438" s="16" t="s">
        <v>807</v>
      </c>
      <c r="H438" s="15" t="s">
        <v>29</v>
      </c>
      <c r="I438" s="15">
        <v>2017</v>
      </c>
      <c r="J438" s="15" t="s">
        <v>30</v>
      </c>
      <c r="K438" s="15" t="s">
        <v>30</v>
      </c>
      <c r="L438" s="15" t="s">
        <v>30</v>
      </c>
      <c r="M438" s="15" t="s">
        <v>30</v>
      </c>
      <c r="N438" s="15" t="s">
        <v>30</v>
      </c>
      <c r="O438" s="15" t="s">
        <v>30</v>
      </c>
      <c r="P438" s="15">
        <v>1225</v>
      </c>
      <c r="Q438" s="15">
        <v>110</v>
      </c>
      <c r="R438" s="15" t="s">
        <v>10180</v>
      </c>
      <c r="S438" s="29" t="str">
        <f t="shared" si="6"/>
        <v/>
      </c>
      <c r="T438" s="29"/>
      <c r="U438" s="29"/>
      <c r="V438" s="29"/>
      <c r="W438" s="29"/>
      <c r="X438" s="29"/>
      <c r="Y438" s="29"/>
      <c r="Z438" s="29"/>
      <c r="AA438" s="29"/>
    </row>
    <row r="439" spans="1:27" hidden="1" x14ac:dyDescent="0.35">
      <c r="A439" s="15" t="s">
        <v>809</v>
      </c>
      <c r="B439" s="22" t="str">
        <f>INDEX('Plant data'!D:D,MATCH($A439,'Plant data'!$A:$A,0))</f>
        <v>Haye Naobao</v>
      </c>
      <c r="C439" s="22" t="str">
        <f>INDEX('Plant data'!E:E,MATCH($A439,'Plant data'!$A:$A,0))</f>
        <v>Inner Mongolia</v>
      </c>
      <c r="D439" s="22" t="str">
        <f>INDEX('Plant data'!F:F,MATCH($A439,'Plant data'!$A:$A,0))</f>
        <v>China</v>
      </c>
      <c r="E439" s="15" t="s">
        <v>10641</v>
      </c>
      <c r="F439" s="15" t="s">
        <v>10179</v>
      </c>
      <c r="G439" s="16" t="s">
        <v>811</v>
      </c>
      <c r="H439" s="15" t="s">
        <v>190</v>
      </c>
      <c r="I439" s="15" t="s">
        <v>30</v>
      </c>
      <c r="J439" s="15" t="s">
        <v>30</v>
      </c>
      <c r="K439" s="15" t="s">
        <v>30</v>
      </c>
      <c r="L439" s="15" t="s">
        <v>30</v>
      </c>
      <c r="M439" s="20">
        <v>44490</v>
      </c>
      <c r="N439" s="15" t="s">
        <v>30</v>
      </c>
      <c r="O439" s="21">
        <v>45566</v>
      </c>
      <c r="P439" s="15">
        <v>450</v>
      </c>
      <c r="Q439" s="15">
        <v>35</v>
      </c>
      <c r="R439" s="15" t="s">
        <v>10180</v>
      </c>
      <c r="S439" s="29" t="str">
        <f t="shared" si="6"/>
        <v/>
      </c>
      <c r="T439" s="29"/>
      <c r="U439" s="29"/>
      <c r="V439" s="29"/>
      <c r="W439" s="29"/>
      <c r="X439" s="29"/>
      <c r="Y439" s="29"/>
      <c r="Z439" s="29"/>
      <c r="AA439" s="29"/>
    </row>
    <row r="440" spans="1:27" hidden="1" x14ac:dyDescent="0.35">
      <c r="A440" s="15" t="s">
        <v>809</v>
      </c>
      <c r="B440" s="22" t="str">
        <f>INDEX('Plant data'!D:D,MATCH($A440,'Plant data'!$A:$A,0))</f>
        <v>Haye Naobao</v>
      </c>
      <c r="C440" s="22" t="str">
        <f>INDEX('Plant data'!E:E,MATCH($A440,'Plant data'!$A:$A,0))</f>
        <v>Inner Mongolia</v>
      </c>
      <c r="D440" s="22" t="str">
        <f>INDEX('Plant data'!F:F,MATCH($A440,'Plant data'!$A:$A,0))</f>
        <v>China</v>
      </c>
      <c r="E440" s="15" t="s">
        <v>10642</v>
      </c>
      <c r="F440" s="15" t="s">
        <v>10182</v>
      </c>
      <c r="G440" s="16" t="s">
        <v>811</v>
      </c>
      <c r="H440" s="15" t="s">
        <v>190</v>
      </c>
      <c r="I440" s="15" t="s">
        <v>30</v>
      </c>
      <c r="J440" s="15" t="s">
        <v>30</v>
      </c>
      <c r="K440" s="15" t="s">
        <v>30</v>
      </c>
      <c r="L440" s="15" t="s">
        <v>30</v>
      </c>
      <c r="M440" s="20">
        <v>44490</v>
      </c>
      <c r="N440" s="15" t="s">
        <v>30</v>
      </c>
      <c r="O440" s="21">
        <v>45566</v>
      </c>
      <c r="P440" s="15">
        <v>450</v>
      </c>
      <c r="Q440" s="15">
        <v>35</v>
      </c>
      <c r="R440" s="15" t="s">
        <v>10180</v>
      </c>
      <c r="S440" s="29" t="str">
        <f t="shared" si="6"/>
        <v/>
      </c>
      <c r="T440" s="29"/>
      <c r="U440" s="29"/>
      <c r="V440" s="29"/>
      <c r="W440" s="29"/>
      <c r="X440" s="29"/>
      <c r="Y440" s="29"/>
      <c r="Z440" s="29"/>
      <c r="AA440" s="29"/>
    </row>
    <row r="441" spans="1:27" hidden="1" x14ac:dyDescent="0.35">
      <c r="A441" s="15" t="s">
        <v>812</v>
      </c>
      <c r="B441" s="22" t="str">
        <f>INDEX('Plant data'!D:D,MATCH($A441,'Plant data'!$A:$A,0))</f>
        <v>Mengxi</v>
      </c>
      <c r="C441" s="22" t="str">
        <f>INDEX('Plant data'!E:E,MATCH($A441,'Plant data'!$A:$A,0))</f>
        <v>Inner Mongolia</v>
      </c>
      <c r="D441" s="22" t="str">
        <f>INDEX('Plant data'!F:F,MATCH($A441,'Plant data'!$A:$A,0))</f>
        <v>China</v>
      </c>
      <c r="E441" s="15" t="s">
        <v>10643</v>
      </c>
      <c r="F441" s="15" t="s">
        <v>10179</v>
      </c>
      <c r="G441" s="16" t="s">
        <v>814</v>
      </c>
      <c r="H441" s="15" t="s">
        <v>29</v>
      </c>
      <c r="I441" s="15" t="s">
        <v>30</v>
      </c>
      <c r="J441" s="15" t="s">
        <v>30</v>
      </c>
      <c r="K441" s="15" t="s">
        <v>30</v>
      </c>
      <c r="L441" s="15" t="s">
        <v>30</v>
      </c>
      <c r="M441" s="15" t="s">
        <v>30</v>
      </c>
      <c r="N441" s="15" t="s">
        <v>30</v>
      </c>
      <c r="O441" s="15" t="s">
        <v>30</v>
      </c>
      <c r="P441" s="15">
        <v>1350</v>
      </c>
      <c r="Q441" s="15">
        <v>120</v>
      </c>
      <c r="R441" s="15" t="s">
        <v>10180</v>
      </c>
      <c r="S441" s="29" t="str">
        <f t="shared" si="6"/>
        <v/>
      </c>
      <c r="T441" s="29"/>
      <c r="U441" s="29"/>
      <c r="V441" s="29"/>
      <c r="W441" s="29"/>
      <c r="X441" s="29"/>
      <c r="Y441" s="29"/>
      <c r="Z441" s="29"/>
      <c r="AA441" s="29"/>
    </row>
    <row r="442" spans="1:27" hidden="1" x14ac:dyDescent="0.35">
      <c r="A442" s="15" t="s">
        <v>815</v>
      </c>
      <c r="B442" s="22" t="str">
        <f>INDEX('Plant data'!D:D,MATCH($A442,'Plant data'!$A:$A,0))</f>
        <v>Bu'er Hantu</v>
      </c>
      <c r="C442" s="22" t="str">
        <f>INDEX('Plant data'!E:E,MATCH($A442,'Plant data'!$A:$A,0))</f>
        <v>Inner Mongolia</v>
      </c>
      <c r="D442" s="22" t="str">
        <f>INDEX('Plant data'!F:F,MATCH($A442,'Plant data'!$A:$A,0))</f>
        <v>China</v>
      </c>
      <c r="E442" s="15" t="s">
        <v>10644</v>
      </c>
      <c r="F442" s="15" t="s">
        <v>10179</v>
      </c>
      <c r="G442" s="16" t="s">
        <v>817</v>
      </c>
      <c r="H442" s="15" t="s">
        <v>190</v>
      </c>
      <c r="I442" s="15" t="s">
        <v>30</v>
      </c>
      <c r="J442" s="15" t="s">
        <v>30</v>
      </c>
      <c r="K442" s="15" t="s">
        <v>30</v>
      </c>
      <c r="L442" s="15" t="s">
        <v>30</v>
      </c>
      <c r="M442" s="18">
        <v>45139</v>
      </c>
      <c r="N442" s="15" t="s">
        <v>30</v>
      </c>
      <c r="O442" s="20">
        <v>45588</v>
      </c>
      <c r="P442" s="15">
        <v>550</v>
      </c>
      <c r="Q442" s="15">
        <v>35</v>
      </c>
      <c r="R442" s="15" t="s">
        <v>10180</v>
      </c>
      <c r="S442" s="29" t="str">
        <f t="shared" si="6"/>
        <v/>
      </c>
      <c r="T442" s="29"/>
      <c r="U442" s="29"/>
      <c r="V442" s="29"/>
      <c r="W442" s="29"/>
      <c r="X442" s="29"/>
      <c r="Y442" s="29"/>
      <c r="Z442" s="29"/>
      <c r="AA442" s="29"/>
    </row>
    <row r="443" spans="1:27" hidden="1" x14ac:dyDescent="0.35">
      <c r="A443" s="15" t="s">
        <v>815</v>
      </c>
      <c r="B443" s="22" t="str">
        <f>INDEX('Plant data'!D:D,MATCH($A443,'Plant data'!$A:$A,0))</f>
        <v>Bu'er Hantu</v>
      </c>
      <c r="C443" s="22" t="str">
        <f>INDEX('Plant data'!E:E,MATCH($A443,'Plant data'!$A:$A,0))</f>
        <v>Inner Mongolia</v>
      </c>
      <c r="D443" s="22" t="str">
        <f>INDEX('Plant data'!F:F,MATCH($A443,'Plant data'!$A:$A,0))</f>
        <v>China</v>
      </c>
      <c r="E443" s="15" t="s">
        <v>10645</v>
      </c>
      <c r="F443" s="15" t="s">
        <v>10182</v>
      </c>
      <c r="G443" s="16" t="s">
        <v>817</v>
      </c>
      <c r="H443" s="15" t="s">
        <v>190</v>
      </c>
      <c r="I443" s="15" t="s">
        <v>30</v>
      </c>
      <c r="J443" s="15" t="s">
        <v>30</v>
      </c>
      <c r="K443" s="15" t="s">
        <v>30</v>
      </c>
      <c r="L443" s="15" t="s">
        <v>30</v>
      </c>
      <c r="M443" s="18">
        <v>45139</v>
      </c>
      <c r="N443" s="15" t="s">
        <v>30</v>
      </c>
      <c r="O443" s="20">
        <v>45588</v>
      </c>
      <c r="P443" s="15">
        <v>550</v>
      </c>
      <c r="Q443" s="15">
        <v>35</v>
      </c>
      <c r="R443" s="15" t="s">
        <v>10180</v>
      </c>
      <c r="S443" s="29" t="str">
        <f t="shared" si="6"/>
        <v/>
      </c>
      <c r="T443" s="29"/>
      <c r="U443" s="29"/>
      <c r="V443" s="29"/>
      <c r="W443" s="29"/>
      <c r="X443" s="29"/>
      <c r="Y443" s="29"/>
      <c r="Z443" s="29"/>
      <c r="AA443" s="29"/>
    </row>
    <row r="444" spans="1:27" hidden="1" x14ac:dyDescent="0.35">
      <c r="A444" s="15" t="s">
        <v>820</v>
      </c>
      <c r="B444" s="22" t="str">
        <f>INDEX('Plant data'!D:D,MATCH($A444,'Plant data'!$A:$A,0))</f>
        <v>Baotou</v>
      </c>
      <c r="C444" s="22" t="str">
        <f>INDEX('Plant data'!E:E,MATCH($A444,'Plant data'!$A:$A,0))</f>
        <v>Inner Mongolia</v>
      </c>
      <c r="D444" s="22" t="str">
        <f>INDEX('Plant data'!F:F,MATCH($A444,'Plant data'!$A:$A,0))</f>
        <v>China</v>
      </c>
      <c r="E444" s="15" t="s">
        <v>10646</v>
      </c>
      <c r="F444" s="15" t="s">
        <v>10179</v>
      </c>
      <c r="G444" s="16" t="s">
        <v>822</v>
      </c>
      <c r="H444" s="15" t="s">
        <v>29</v>
      </c>
      <c r="I444" s="15" t="s">
        <v>30</v>
      </c>
      <c r="J444" s="15" t="s">
        <v>30</v>
      </c>
      <c r="K444" s="15" t="s">
        <v>30</v>
      </c>
      <c r="L444" s="15" t="s">
        <v>30</v>
      </c>
      <c r="M444" s="15" t="s">
        <v>30</v>
      </c>
      <c r="N444" s="15" t="s">
        <v>30</v>
      </c>
      <c r="O444" s="15" t="s">
        <v>30</v>
      </c>
      <c r="P444" s="15">
        <v>1000</v>
      </c>
      <c r="Q444" s="15">
        <v>120</v>
      </c>
      <c r="R444" s="15" t="s">
        <v>10180</v>
      </c>
      <c r="S444" s="29" t="str">
        <f t="shared" si="6"/>
        <v/>
      </c>
      <c r="T444" s="29"/>
      <c r="U444" s="29"/>
      <c r="V444" s="29"/>
      <c r="W444" s="29"/>
      <c r="X444" s="29"/>
      <c r="Y444" s="29"/>
      <c r="Z444" s="29"/>
      <c r="AA444" s="29"/>
    </row>
    <row r="445" spans="1:27" hidden="1" x14ac:dyDescent="0.35">
      <c r="A445" s="15" t="s">
        <v>820</v>
      </c>
      <c r="B445" s="22" t="str">
        <f>INDEX('Plant data'!D:D,MATCH($A445,'Plant data'!$A:$A,0))</f>
        <v>Baotou</v>
      </c>
      <c r="C445" s="22" t="str">
        <f>INDEX('Plant data'!E:E,MATCH($A445,'Plant data'!$A:$A,0))</f>
        <v>Inner Mongolia</v>
      </c>
      <c r="D445" s="22" t="str">
        <f>INDEX('Plant data'!F:F,MATCH($A445,'Plant data'!$A:$A,0))</f>
        <v>China</v>
      </c>
      <c r="E445" s="15" t="s">
        <v>10647</v>
      </c>
      <c r="F445" s="15" t="s">
        <v>10182</v>
      </c>
      <c r="G445" s="16" t="s">
        <v>822</v>
      </c>
      <c r="H445" s="15" t="s">
        <v>29</v>
      </c>
      <c r="I445" s="15" t="s">
        <v>30</v>
      </c>
      <c r="J445" s="15" t="s">
        <v>30</v>
      </c>
      <c r="K445" s="15" t="s">
        <v>30</v>
      </c>
      <c r="L445" s="15" t="s">
        <v>30</v>
      </c>
      <c r="M445" s="15" t="s">
        <v>30</v>
      </c>
      <c r="N445" s="15" t="s">
        <v>30</v>
      </c>
      <c r="O445" s="15" t="s">
        <v>30</v>
      </c>
      <c r="P445" s="15">
        <v>1000</v>
      </c>
      <c r="Q445" s="15">
        <v>120</v>
      </c>
      <c r="R445" s="15" t="s">
        <v>10180</v>
      </c>
      <c r="S445" s="29" t="str">
        <f t="shared" si="6"/>
        <v/>
      </c>
      <c r="T445" s="29"/>
      <c r="U445" s="29"/>
      <c r="V445" s="29"/>
      <c r="W445" s="29"/>
      <c r="X445" s="29"/>
      <c r="Y445" s="29"/>
      <c r="Z445" s="29"/>
      <c r="AA445" s="29"/>
    </row>
    <row r="446" spans="1:27" hidden="1" x14ac:dyDescent="0.35">
      <c r="A446" s="15" t="s">
        <v>827</v>
      </c>
      <c r="B446" s="22" t="str">
        <f>INDEX('Plant data'!D:D,MATCH($A446,'Plant data'!$A:$A,0))</f>
        <v>Jinfeng</v>
      </c>
      <c r="C446" s="22" t="str">
        <f>INDEX('Plant data'!E:E,MATCH($A446,'Plant data'!$A:$A,0))</f>
        <v>Jiangsu</v>
      </c>
      <c r="D446" s="22" t="str">
        <f>INDEX('Plant data'!F:F,MATCH($A446,'Plant data'!$A:$A,0))</f>
        <v>China</v>
      </c>
      <c r="E446" s="15" t="s">
        <v>10648</v>
      </c>
      <c r="F446" s="15" t="s">
        <v>10179</v>
      </c>
      <c r="G446" s="16" t="s">
        <v>829</v>
      </c>
      <c r="H446" s="15" t="s">
        <v>29</v>
      </c>
      <c r="I446" s="15" t="s">
        <v>30</v>
      </c>
      <c r="J446" s="15" t="s">
        <v>30</v>
      </c>
      <c r="K446" s="15" t="s">
        <v>30</v>
      </c>
      <c r="L446" s="15" t="s">
        <v>30</v>
      </c>
      <c r="M446" s="15" t="s">
        <v>30</v>
      </c>
      <c r="N446" s="15" t="s">
        <v>30</v>
      </c>
      <c r="O446" s="15" t="s">
        <v>30</v>
      </c>
      <c r="P446" s="15">
        <v>564</v>
      </c>
      <c r="Q446" s="15">
        <v>50</v>
      </c>
      <c r="R446" s="15" t="s">
        <v>10180</v>
      </c>
      <c r="S446" s="29" t="str">
        <f t="shared" si="6"/>
        <v/>
      </c>
      <c r="T446" s="29"/>
      <c r="U446" s="29"/>
      <c r="V446" s="29"/>
      <c r="W446" s="29"/>
      <c r="X446" s="29"/>
      <c r="Y446" s="29"/>
      <c r="Z446" s="29"/>
      <c r="AA446" s="29"/>
    </row>
    <row r="447" spans="1:27" hidden="1" x14ac:dyDescent="0.35">
      <c r="A447" s="15" t="s">
        <v>827</v>
      </c>
      <c r="B447" s="22" t="str">
        <f>INDEX('Plant data'!D:D,MATCH($A447,'Plant data'!$A:$A,0))</f>
        <v>Jinfeng</v>
      </c>
      <c r="C447" s="22" t="str">
        <f>INDEX('Plant data'!E:E,MATCH($A447,'Plant data'!$A:$A,0))</f>
        <v>Jiangsu</v>
      </c>
      <c r="D447" s="22" t="str">
        <f>INDEX('Plant data'!F:F,MATCH($A447,'Plant data'!$A:$A,0))</f>
        <v>China</v>
      </c>
      <c r="E447" s="15" t="s">
        <v>10649</v>
      </c>
      <c r="F447" s="15" t="s">
        <v>10182</v>
      </c>
      <c r="G447" s="16" t="s">
        <v>829</v>
      </c>
      <c r="H447" s="15" t="s">
        <v>29</v>
      </c>
      <c r="I447" s="15" t="s">
        <v>30</v>
      </c>
      <c r="J447" s="15" t="s">
        <v>30</v>
      </c>
      <c r="K447" s="15" t="s">
        <v>30</v>
      </c>
      <c r="L447" s="15" t="s">
        <v>30</v>
      </c>
      <c r="M447" s="15" t="s">
        <v>30</v>
      </c>
      <c r="N447" s="15" t="s">
        <v>30</v>
      </c>
      <c r="O447" s="15" t="s">
        <v>30</v>
      </c>
      <c r="P447" s="15">
        <v>564</v>
      </c>
      <c r="Q447" s="15">
        <v>50</v>
      </c>
      <c r="R447" s="15" t="s">
        <v>10180</v>
      </c>
      <c r="S447" s="29" t="str">
        <f t="shared" si="6"/>
        <v/>
      </c>
      <c r="T447" s="29"/>
      <c r="U447" s="29"/>
      <c r="V447" s="29"/>
      <c r="W447" s="29"/>
      <c r="X447" s="29"/>
      <c r="Y447" s="29"/>
      <c r="Z447" s="29"/>
      <c r="AA447" s="29"/>
    </row>
    <row r="448" spans="1:27" hidden="1" x14ac:dyDescent="0.35">
      <c r="A448" s="15" t="s">
        <v>827</v>
      </c>
      <c r="B448" s="22" t="str">
        <f>INDEX('Plant data'!D:D,MATCH($A448,'Plant data'!$A:$A,0))</f>
        <v>Jinfeng</v>
      </c>
      <c r="C448" s="22" t="str">
        <f>INDEX('Plant data'!E:E,MATCH($A448,'Plant data'!$A:$A,0))</f>
        <v>Jiangsu</v>
      </c>
      <c r="D448" s="22" t="str">
        <f>INDEX('Plant data'!F:F,MATCH($A448,'Plant data'!$A:$A,0))</f>
        <v>China</v>
      </c>
      <c r="E448" s="15" t="s">
        <v>10650</v>
      </c>
      <c r="F448" s="15" t="s">
        <v>10184</v>
      </c>
      <c r="G448" s="16" t="s">
        <v>829</v>
      </c>
      <c r="H448" s="15" t="s">
        <v>29</v>
      </c>
      <c r="I448" s="15" t="s">
        <v>30</v>
      </c>
      <c r="J448" s="15" t="s">
        <v>30</v>
      </c>
      <c r="K448" s="15" t="s">
        <v>30</v>
      </c>
      <c r="L448" s="15" t="s">
        <v>30</v>
      </c>
      <c r="M448" s="15" t="s">
        <v>30</v>
      </c>
      <c r="N448" s="15" t="s">
        <v>30</v>
      </c>
      <c r="O448" s="15" t="s">
        <v>30</v>
      </c>
      <c r="P448" s="15">
        <v>564</v>
      </c>
      <c r="Q448" s="15">
        <v>50</v>
      </c>
      <c r="R448" s="15" t="s">
        <v>10180</v>
      </c>
      <c r="S448" s="29" t="str">
        <f t="shared" si="6"/>
        <v/>
      </c>
      <c r="T448" s="29"/>
      <c r="U448" s="29"/>
      <c r="V448" s="29"/>
      <c r="W448" s="29"/>
      <c r="X448" s="29"/>
      <c r="Y448" s="29"/>
      <c r="Z448" s="29"/>
      <c r="AA448" s="29"/>
    </row>
    <row r="449" spans="1:27" hidden="1" x14ac:dyDescent="0.35">
      <c r="A449" s="15" t="s">
        <v>827</v>
      </c>
      <c r="B449" s="22" t="str">
        <f>INDEX('Plant data'!D:D,MATCH($A449,'Plant data'!$A:$A,0))</f>
        <v>Jinfeng</v>
      </c>
      <c r="C449" s="22" t="str">
        <f>INDEX('Plant data'!E:E,MATCH($A449,'Plant data'!$A:$A,0))</f>
        <v>Jiangsu</v>
      </c>
      <c r="D449" s="22" t="str">
        <f>INDEX('Plant data'!F:F,MATCH($A449,'Plant data'!$A:$A,0))</f>
        <v>China</v>
      </c>
      <c r="E449" s="15" t="s">
        <v>10651</v>
      </c>
      <c r="F449" s="15" t="s">
        <v>10245</v>
      </c>
      <c r="G449" s="16" t="s">
        <v>829</v>
      </c>
      <c r="H449" s="15" t="s">
        <v>29</v>
      </c>
      <c r="I449" s="15" t="s">
        <v>30</v>
      </c>
      <c r="J449" s="15" t="s">
        <v>30</v>
      </c>
      <c r="K449" s="15" t="s">
        <v>30</v>
      </c>
      <c r="L449" s="15" t="s">
        <v>30</v>
      </c>
      <c r="M449" s="15" t="s">
        <v>30</v>
      </c>
      <c r="N449" s="15" t="s">
        <v>30</v>
      </c>
      <c r="O449" s="15" t="s">
        <v>30</v>
      </c>
      <c r="P449" s="15">
        <v>2030</v>
      </c>
      <c r="Q449" s="15">
        <v>180</v>
      </c>
      <c r="R449" s="15" t="s">
        <v>10180</v>
      </c>
      <c r="S449" s="29" t="str">
        <f t="shared" si="6"/>
        <v/>
      </c>
      <c r="T449" s="29"/>
      <c r="U449" s="29"/>
      <c r="V449" s="29"/>
      <c r="W449" s="29"/>
      <c r="X449" s="29"/>
      <c r="Y449" s="29"/>
      <c r="Z449" s="29"/>
      <c r="AA449" s="29"/>
    </row>
    <row r="450" spans="1:27" hidden="1" x14ac:dyDescent="0.35">
      <c r="A450" s="15" t="s">
        <v>827</v>
      </c>
      <c r="B450" s="22" t="str">
        <f>INDEX('Plant data'!D:D,MATCH($A450,'Plant data'!$A:$A,0))</f>
        <v>Jinfeng</v>
      </c>
      <c r="C450" s="22" t="str">
        <f>INDEX('Plant data'!E:E,MATCH($A450,'Plant data'!$A:$A,0))</f>
        <v>Jiangsu</v>
      </c>
      <c r="D450" s="22" t="str">
        <f>INDEX('Plant data'!F:F,MATCH($A450,'Plant data'!$A:$A,0))</f>
        <v>China</v>
      </c>
      <c r="E450" s="15" t="s">
        <v>10652</v>
      </c>
      <c r="F450" s="15" t="s">
        <v>10247</v>
      </c>
      <c r="G450" s="16" t="s">
        <v>829</v>
      </c>
      <c r="H450" s="15" t="s">
        <v>29</v>
      </c>
      <c r="I450" s="15" t="s">
        <v>30</v>
      </c>
      <c r="J450" s="15" t="s">
        <v>30</v>
      </c>
      <c r="K450" s="15" t="s">
        <v>30</v>
      </c>
      <c r="L450" s="15" t="s">
        <v>30</v>
      </c>
      <c r="M450" s="15" t="s">
        <v>30</v>
      </c>
      <c r="N450" s="15" t="s">
        <v>30</v>
      </c>
      <c r="O450" s="15" t="s">
        <v>30</v>
      </c>
      <c r="P450" s="15">
        <v>2030</v>
      </c>
      <c r="Q450" s="15">
        <v>180</v>
      </c>
      <c r="R450" s="15" t="s">
        <v>10180</v>
      </c>
      <c r="S450" s="29" t="str">
        <f t="shared" si="6"/>
        <v/>
      </c>
      <c r="T450" s="29"/>
      <c r="U450" s="29"/>
      <c r="V450" s="29"/>
      <c r="W450" s="29"/>
      <c r="X450" s="29"/>
      <c r="Y450" s="29"/>
      <c r="Z450" s="29"/>
      <c r="AA450" s="29"/>
    </row>
    <row r="451" spans="1:27" hidden="1" x14ac:dyDescent="0.35">
      <c r="A451" s="15" t="s">
        <v>827</v>
      </c>
      <c r="B451" s="22" t="str">
        <f>INDEX('Plant data'!D:D,MATCH($A451,'Plant data'!$A:$A,0))</f>
        <v>Jinfeng</v>
      </c>
      <c r="C451" s="22" t="str">
        <f>INDEX('Plant data'!E:E,MATCH($A451,'Plant data'!$A:$A,0))</f>
        <v>Jiangsu</v>
      </c>
      <c r="D451" s="22" t="str">
        <f>INDEX('Plant data'!F:F,MATCH($A451,'Plant data'!$A:$A,0))</f>
        <v>China</v>
      </c>
      <c r="E451" s="15" t="s">
        <v>10653</v>
      </c>
      <c r="F451" s="15" t="s">
        <v>10249</v>
      </c>
      <c r="G451" s="16" t="s">
        <v>829</v>
      </c>
      <c r="H451" s="15" t="s">
        <v>29</v>
      </c>
      <c r="I451" s="15" t="s">
        <v>30</v>
      </c>
      <c r="J451" s="15" t="s">
        <v>30</v>
      </c>
      <c r="K451" s="15" t="s">
        <v>30</v>
      </c>
      <c r="L451" s="15" t="s">
        <v>30</v>
      </c>
      <c r="M451" s="15" t="s">
        <v>30</v>
      </c>
      <c r="N451" s="15" t="s">
        <v>30</v>
      </c>
      <c r="O451" s="15" t="s">
        <v>30</v>
      </c>
      <c r="P451" s="15">
        <v>2030</v>
      </c>
      <c r="Q451" s="15">
        <v>180</v>
      </c>
      <c r="R451" s="15" t="s">
        <v>10180</v>
      </c>
      <c r="S451" s="29" t="str">
        <f t="shared" ref="S451:S514" si="7">IFERROR(K451+40,"")</f>
        <v/>
      </c>
      <c r="T451" s="29"/>
      <c r="U451" s="29"/>
      <c r="V451" s="29"/>
      <c r="W451" s="29"/>
      <c r="X451" s="29"/>
      <c r="Y451" s="29"/>
      <c r="Z451" s="29"/>
      <c r="AA451" s="29"/>
    </row>
    <row r="452" spans="1:27" hidden="1" x14ac:dyDescent="0.35">
      <c r="A452" s="15" t="s">
        <v>827</v>
      </c>
      <c r="B452" s="22" t="str">
        <f>INDEX('Plant data'!D:D,MATCH($A452,'Plant data'!$A:$A,0))</f>
        <v>Jinfeng</v>
      </c>
      <c r="C452" s="22" t="str">
        <f>INDEX('Plant data'!E:E,MATCH($A452,'Plant data'!$A:$A,0))</f>
        <v>Jiangsu</v>
      </c>
      <c r="D452" s="22" t="str">
        <f>INDEX('Plant data'!F:F,MATCH($A452,'Plant data'!$A:$A,0))</f>
        <v>China</v>
      </c>
      <c r="E452" s="15" t="s">
        <v>10654</v>
      </c>
      <c r="F452" s="15" t="s">
        <v>10251</v>
      </c>
      <c r="G452" s="16" t="s">
        <v>829</v>
      </c>
      <c r="H452" s="15" t="s">
        <v>29</v>
      </c>
      <c r="I452" s="15" t="s">
        <v>30</v>
      </c>
      <c r="J452" s="15" t="s">
        <v>30</v>
      </c>
      <c r="K452" s="15" t="s">
        <v>30</v>
      </c>
      <c r="L452" s="15" t="s">
        <v>30</v>
      </c>
      <c r="M452" s="15" t="s">
        <v>30</v>
      </c>
      <c r="N452" s="15" t="s">
        <v>30</v>
      </c>
      <c r="O452" s="15" t="s">
        <v>30</v>
      </c>
      <c r="P452" s="15">
        <v>2030</v>
      </c>
      <c r="Q452" s="15">
        <v>180</v>
      </c>
      <c r="R452" s="15" t="s">
        <v>10180</v>
      </c>
      <c r="S452" s="29" t="str">
        <f t="shared" si="7"/>
        <v/>
      </c>
      <c r="T452" s="29"/>
      <c r="U452" s="29"/>
      <c r="V452" s="29"/>
      <c r="W452" s="29"/>
      <c r="X452" s="29"/>
      <c r="Y452" s="29"/>
      <c r="Z452" s="29"/>
      <c r="AA452" s="29"/>
    </row>
    <row r="453" spans="1:27" hidden="1" x14ac:dyDescent="0.35">
      <c r="A453" s="15" t="s">
        <v>827</v>
      </c>
      <c r="B453" s="22" t="str">
        <f>INDEX('Plant data'!D:D,MATCH($A453,'Plant data'!$A:$A,0))</f>
        <v>Jinfeng</v>
      </c>
      <c r="C453" s="22" t="str">
        <f>INDEX('Plant data'!E:E,MATCH($A453,'Plant data'!$A:$A,0))</f>
        <v>Jiangsu</v>
      </c>
      <c r="D453" s="22" t="str">
        <f>INDEX('Plant data'!F:F,MATCH($A453,'Plant data'!$A:$A,0))</f>
        <v>China</v>
      </c>
      <c r="E453" s="15" t="s">
        <v>10655</v>
      </c>
      <c r="F453" s="15" t="s">
        <v>10253</v>
      </c>
      <c r="G453" s="16" t="s">
        <v>829</v>
      </c>
      <c r="H453" s="15" t="s">
        <v>29</v>
      </c>
      <c r="I453" s="15" t="s">
        <v>30</v>
      </c>
      <c r="J453" s="15" t="s">
        <v>30</v>
      </c>
      <c r="K453" s="15" t="s">
        <v>30</v>
      </c>
      <c r="L453" s="15" t="s">
        <v>30</v>
      </c>
      <c r="M453" s="15" t="s">
        <v>30</v>
      </c>
      <c r="N453" s="15" t="s">
        <v>30</v>
      </c>
      <c r="O453" s="15" t="s">
        <v>30</v>
      </c>
      <c r="P453" s="15">
        <v>2030</v>
      </c>
      <c r="Q453" s="15">
        <v>180</v>
      </c>
      <c r="R453" s="15" t="s">
        <v>10180</v>
      </c>
      <c r="S453" s="29" t="str">
        <f t="shared" si="7"/>
        <v/>
      </c>
      <c r="T453" s="29"/>
      <c r="U453" s="29"/>
      <c r="V453" s="29"/>
      <c r="W453" s="29"/>
      <c r="X453" s="29"/>
      <c r="Y453" s="29"/>
      <c r="Z453" s="29"/>
      <c r="AA453" s="29"/>
    </row>
    <row r="454" spans="1:27" hidden="1" x14ac:dyDescent="0.35">
      <c r="A454" s="15" t="s">
        <v>827</v>
      </c>
      <c r="B454" s="22" t="str">
        <f>INDEX('Plant data'!D:D,MATCH($A454,'Plant data'!$A:$A,0))</f>
        <v>Jinfeng</v>
      </c>
      <c r="C454" s="22" t="str">
        <f>INDEX('Plant data'!E:E,MATCH($A454,'Plant data'!$A:$A,0))</f>
        <v>Jiangsu</v>
      </c>
      <c r="D454" s="22" t="str">
        <f>INDEX('Plant data'!F:F,MATCH($A454,'Plant data'!$A:$A,0))</f>
        <v>China</v>
      </c>
      <c r="E454" s="15" t="s">
        <v>10656</v>
      </c>
      <c r="F454" s="15" t="s">
        <v>10255</v>
      </c>
      <c r="G454" s="16" t="s">
        <v>829</v>
      </c>
      <c r="H454" s="15" t="s">
        <v>29</v>
      </c>
      <c r="I454" s="15" t="s">
        <v>30</v>
      </c>
      <c r="J454" s="15" t="s">
        <v>30</v>
      </c>
      <c r="K454" s="15" t="s">
        <v>30</v>
      </c>
      <c r="L454" s="15" t="s">
        <v>30</v>
      </c>
      <c r="M454" s="15" t="s">
        <v>30</v>
      </c>
      <c r="N454" s="15" t="s">
        <v>30</v>
      </c>
      <c r="O454" s="15" t="s">
        <v>30</v>
      </c>
      <c r="P454" s="15">
        <v>2030</v>
      </c>
      <c r="Q454" s="15">
        <v>180</v>
      </c>
      <c r="R454" s="15" t="s">
        <v>10180</v>
      </c>
      <c r="S454" s="29" t="str">
        <f t="shared" si="7"/>
        <v/>
      </c>
      <c r="T454" s="29"/>
      <c r="U454" s="29"/>
      <c r="V454" s="29"/>
      <c r="W454" s="29"/>
      <c r="X454" s="29"/>
      <c r="Y454" s="29"/>
      <c r="Z454" s="29"/>
      <c r="AA454" s="29"/>
    </row>
    <row r="455" spans="1:27" hidden="1" x14ac:dyDescent="0.35">
      <c r="A455" s="15" t="s">
        <v>848</v>
      </c>
      <c r="B455" s="22" t="str">
        <f>INDEX('Plant data'!D:D,MATCH($A455,'Plant data'!$A:$A,0))</f>
        <v>unknown</v>
      </c>
      <c r="C455" s="22" t="str">
        <f>INDEX('Plant data'!E:E,MATCH($A455,'Plant data'!$A:$A,0))</f>
        <v>Jiangsu</v>
      </c>
      <c r="D455" s="22" t="str">
        <f>INDEX('Plant data'!F:F,MATCH($A455,'Plant data'!$A:$A,0))</f>
        <v>China</v>
      </c>
      <c r="E455" s="15" t="s">
        <v>10657</v>
      </c>
      <c r="F455" s="15" t="s">
        <v>10179</v>
      </c>
      <c r="G455" s="16" t="s">
        <v>850</v>
      </c>
      <c r="H455" s="15" t="s">
        <v>29</v>
      </c>
      <c r="I455" s="15" t="s">
        <v>30</v>
      </c>
      <c r="J455" s="15" t="s">
        <v>30</v>
      </c>
      <c r="K455" s="15" t="s">
        <v>30</v>
      </c>
      <c r="L455" s="15" t="s">
        <v>30</v>
      </c>
      <c r="M455" s="15" t="s">
        <v>30</v>
      </c>
      <c r="N455" s="15" t="s">
        <v>30</v>
      </c>
      <c r="O455" s="15" t="s">
        <v>30</v>
      </c>
      <c r="P455" s="15">
        <v>1357</v>
      </c>
      <c r="Q455" s="15">
        <v>80</v>
      </c>
      <c r="R455" s="15" t="s">
        <v>10180</v>
      </c>
      <c r="S455" s="29" t="str">
        <f t="shared" si="7"/>
        <v/>
      </c>
      <c r="T455" s="29"/>
      <c r="U455" s="29"/>
      <c r="V455" s="29"/>
      <c r="W455" s="29"/>
      <c r="X455" s="29"/>
      <c r="Y455" s="29"/>
      <c r="Z455" s="29"/>
      <c r="AA455" s="29"/>
    </row>
    <row r="456" spans="1:27" hidden="1" x14ac:dyDescent="0.35">
      <c r="A456" s="15" t="s">
        <v>848</v>
      </c>
      <c r="B456" s="22" t="str">
        <f>INDEX('Plant data'!D:D,MATCH($A456,'Plant data'!$A:$A,0))</f>
        <v>unknown</v>
      </c>
      <c r="C456" s="22" t="str">
        <f>INDEX('Plant data'!E:E,MATCH($A456,'Plant data'!$A:$A,0))</f>
        <v>Jiangsu</v>
      </c>
      <c r="D456" s="22" t="str">
        <f>INDEX('Plant data'!F:F,MATCH($A456,'Plant data'!$A:$A,0))</f>
        <v>China</v>
      </c>
      <c r="E456" s="15" t="s">
        <v>10658</v>
      </c>
      <c r="F456" s="15" t="s">
        <v>10182</v>
      </c>
      <c r="G456" s="16" t="s">
        <v>850</v>
      </c>
      <c r="H456" s="15" t="s">
        <v>29</v>
      </c>
      <c r="I456" s="15" t="s">
        <v>30</v>
      </c>
      <c r="J456" s="15" t="s">
        <v>30</v>
      </c>
      <c r="K456" s="15" t="s">
        <v>30</v>
      </c>
      <c r="L456" s="15" t="s">
        <v>30</v>
      </c>
      <c r="M456" s="15" t="s">
        <v>30</v>
      </c>
      <c r="N456" s="15" t="s">
        <v>30</v>
      </c>
      <c r="O456" s="15" t="s">
        <v>30</v>
      </c>
      <c r="P456" s="15">
        <v>1357</v>
      </c>
      <c r="Q456" s="15">
        <v>80</v>
      </c>
      <c r="R456" s="15" t="s">
        <v>10180</v>
      </c>
      <c r="S456" s="29" t="str">
        <f t="shared" si="7"/>
        <v/>
      </c>
      <c r="T456" s="29"/>
      <c r="U456" s="29"/>
      <c r="V456" s="29"/>
      <c r="W456" s="29"/>
      <c r="X456" s="29"/>
      <c r="Y456" s="29"/>
      <c r="Z456" s="29"/>
      <c r="AA456" s="29"/>
    </row>
    <row r="457" spans="1:27" hidden="1" x14ac:dyDescent="0.35">
      <c r="A457" s="15" t="s">
        <v>856</v>
      </c>
      <c r="B457" s="22" t="str">
        <f>INDEX('Plant data'!D:D,MATCH($A457,'Plant data'!$A:$A,0))</f>
        <v>Nanjing</v>
      </c>
      <c r="C457" s="22" t="str">
        <f>INDEX('Plant data'!E:E,MATCH($A457,'Plant data'!$A:$A,0))</f>
        <v>Jiangsu</v>
      </c>
      <c r="D457" s="22" t="str">
        <f>INDEX('Plant data'!F:F,MATCH($A457,'Plant data'!$A:$A,0))</f>
        <v>China</v>
      </c>
      <c r="E457" s="15" t="s">
        <v>10659</v>
      </c>
      <c r="F457" s="15" t="s">
        <v>10179</v>
      </c>
      <c r="G457" s="16" t="s">
        <v>858</v>
      </c>
      <c r="H457" s="15" t="s">
        <v>29</v>
      </c>
      <c r="I457" s="15" t="s">
        <v>30</v>
      </c>
      <c r="J457" s="15" t="s">
        <v>30</v>
      </c>
      <c r="K457" s="15" t="s">
        <v>30</v>
      </c>
      <c r="L457" s="15" t="s">
        <v>30</v>
      </c>
      <c r="M457" s="15" t="s">
        <v>30</v>
      </c>
      <c r="N457" s="15" t="s">
        <v>30</v>
      </c>
      <c r="O457" s="15" t="s">
        <v>30</v>
      </c>
      <c r="P457" s="15">
        <v>1099</v>
      </c>
      <c r="Q457" s="15">
        <v>100</v>
      </c>
      <c r="R457" s="15" t="s">
        <v>10180</v>
      </c>
      <c r="S457" s="29" t="str">
        <f t="shared" si="7"/>
        <v/>
      </c>
      <c r="T457" s="29"/>
      <c r="U457" s="29"/>
      <c r="V457" s="29"/>
      <c r="W457" s="29"/>
      <c r="X457" s="29"/>
      <c r="Y457" s="29"/>
      <c r="Z457" s="29"/>
      <c r="AA457" s="29"/>
    </row>
    <row r="458" spans="1:27" hidden="1" x14ac:dyDescent="0.35">
      <c r="A458" s="15" t="s">
        <v>856</v>
      </c>
      <c r="B458" s="22" t="str">
        <f>INDEX('Plant data'!D:D,MATCH($A458,'Plant data'!$A:$A,0))</f>
        <v>Nanjing</v>
      </c>
      <c r="C458" s="22" t="str">
        <f>INDEX('Plant data'!E:E,MATCH($A458,'Plant data'!$A:$A,0))</f>
        <v>Jiangsu</v>
      </c>
      <c r="D458" s="22" t="str">
        <f>INDEX('Plant data'!F:F,MATCH($A458,'Plant data'!$A:$A,0))</f>
        <v>China</v>
      </c>
      <c r="E458" s="15" t="s">
        <v>10660</v>
      </c>
      <c r="F458" s="15" t="s">
        <v>10182</v>
      </c>
      <c r="G458" s="16" t="s">
        <v>858</v>
      </c>
      <c r="H458" s="15" t="s">
        <v>29</v>
      </c>
      <c r="I458" s="15" t="s">
        <v>30</v>
      </c>
      <c r="J458" s="15" t="s">
        <v>30</v>
      </c>
      <c r="K458" s="15" t="s">
        <v>30</v>
      </c>
      <c r="L458" s="15" t="s">
        <v>30</v>
      </c>
      <c r="M458" s="15" t="s">
        <v>30</v>
      </c>
      <c r="N458" s="15" t="s">
        <v>30</v>
      </c>
      <c r="O458" s="15" t="s">
        <v>30</v>
      </c>
      <c r="P458" s="15">
        <v>1319</v>
      </c>
      <c r="Q458" s="15">
        <v>120</v>
      </c>
      <c r="R458" s="15" t="s">
        <v>10180</v>
      </c>
      <c r="S458" s="29" t="str">
        <f t="shared" si="7"/>
        <v/>
      </c>
      <c r="T458" s="29"/>
      <c r="U458" s="29"/>
      <c r="V458" s="29"/>
      <c r="W458" s="29"/>
      <c r="X458" s="29"/>
      <c r="Y458" s="29"/>
      <c r="Z458" s="29"/>
      <c r="AA458" s="29"/>
    </row>
    <row r="459" spans="1:27" hidden="1" x14ac:dyDescent="0.35">
      <c r="A459" s="15" t="s">
        <v>856</v>
      </c>
      <c r="B459" s="22" t="str">
        <f>INDEX('Plant data'!D:D,MATCH($A459,'Plant data'!$A:$A,0))</f>
        <v>Nanjing</v>
      </c>
      <c r="C459" s="22" t="str">
        <f>INDEX('Plant data'!E:E,MATCH($A459,'Plant data'!$A:$A,0))</f>
        <v>Jiangsu</v>
      </c>
      <c r="D459" s="22" t="str">
        <f>INDEX('Plant data'!F:F,MATCH($A459,'Plant data'!$A:$A,0))</f>
        <v>China</v>
      </c>
      <c r="E459" s="15" t="s">
        <v>10661</v>
      </c>
      <c r="F459" s="15" t="s">
        <v>10184</v>
      </c>
      <c r="G459" s="16" t="s">
        <v>858</v>
      </c>
      <c r="H459" s="15" t="s">
        <v>29</v>
      </c>
      <c r="I459" s="15" t="s">
        <v>30</v>
      </c>
      <c r="J459" s="15" t="s">
        <v>30</v>
      </c>
      <c r="K459" s="15" t="s">
        <v>30</v>
      </c>
      <c r="L459" s="15" t="s">
        <v>30</v>
      </c>
      <c r="M459" s="15" t="s">
        <v>30</v>
      </c>
      <c r="N459" s="15" t="s">
        <v>30</v>
      </c>
      <c r="O459" s="15" t="s">
        <v>30</v>
      </c>
      <c r="P459" s="15">
        <v>1319</v>
      </c>
      <c r="Q459" s="15">
        <v>120</v>
      </c>
      <c r="R459" s="15" t="s">
        <v>10180</v>
      </c>
      <c r="S459" s="29" t="str">
        <f t="shared" si="7"/>
        <v/>
      </c>
      <c r="T459" s="29"/>
      <c r="U459" s="29"/>
      <c r="V459" s="29"/>
      <c r="W459" s="29"/>
      <c r="X459" s="29"/>
      <c r="Y459" s="29"/>
      <c r="Z459" s="29"/>
      <c r="AA459" s="29"/>
    </row>
    <row r="460" spans="1:27" hidden="1" x14ac:dyDescent="0.35">
      <c r="A460" s="15" t="s">
        <v>856</v>
      </c>
      <c r="B460" s="22" t="str">
        <f>INDEX('Plant data'!D:D,MATCH($A460,'Plant data'!$A:$A,0))</f>
        <v>Nanjing</v>
      </c>
      <c r="C460" s="22" t="str">
        <f>INDEX('Plant data'!E:E,MATCH($A460,'Plant data'!$A:$A,0))</f>
        <v>Jiangsu</v>
      </c>
      <c r="D460" s="22" t="str">
        <f>INDEX('Plant data'!F:F,MATCH($A460,'Plant data'!$A:$A,0))</f>
        <v>China</v>
      </c>
      <c r="E460" s="15" t="s">
        <v>10662</v>
      </c>
      <c r="F460" s="15" t="s">
        <v>10245</v>
      </c>
      <c r="G460" s="16" t="s">
        <v>858</v>
      </c>
      <c r="H460" s="15" t="s">
        <v>29</v>
      </c>
      <c r="I460" s="15" t="s">
        <v>30</v>
      </c>
      <c r="J460" s="15" t="s">
        <v>30</v>
      </c>
      <c r="K460" s="15" t="s">
        <v>30</v>
      </c>
      <c r="L460" s="15" t="s">
        <v>30</v>
      </c>
      <c r="M460" s="15" t="s">
        <v>30</v>
      </c>
      <c r="N460" s="15" t="s">
        <v>30</v>
      </c>
      <c r="O460" s="15" t="s">
        <v>30</v>
      </c>
      <c r="P460" s="15">
        <v>1319</v>
      </c>
      <c r="Q460" s="15">
        <v>120</v>
      </c>
      <c r="R460" s="15" t="s">
        <v>10180</v>
      </c>
      <c r="S460" s="29" t="str">
        <f t="shared" si="7"/>
        <v/>
      </c>
      <c r="T460" s="29"/>
      <c r="U460" s="29"/>
      <c r="V460" s="29"/>
      <c r="W460" s="29"/>
      <c r="X460" s="29"/>
      <c r="Y460" s="29"/>
      <c r="Z460" s="29"/>
      <c r="AA460" s="29"/>
    </row>
    <row r="461" spans="1:27" hidden="1" x14ac:dyDescent="0.35">
      <c r="A461" s="15" t="s">
        <v>856</v>
      </c>
      <c r="B461" s="22" t="str">
        <f>INDEX('Plant data'!D:D,MATCH($A461,'Plant data'!$A:$A,0))</f>
        <v>Nanjing</v>
      </c>
      <c r="C461" s="22" t="str">
        <f>INDEX('Plant data'!E:E,MATCH($A461,'Plant data'!$A:$A,0))</f>
        <v>Jiangsu</v>
      </c>
      <c r="D461" s="22" t="str">
        <f>INDEX('Plant data'!F:F,MATCH($A461,'Plant data'!$A:$A,0))</f>
        <v>China</v>
      </c>
      <c r="E461" s="15" t="s">
        <v>10663</v>
      </c>
      <c r="F461" s="15" t="s">
        <v>10247</v>
      </c>
      <c r="G461" s="16" t="s">
        <v>858</v>
      </c>
      <c r="H461" s="15" t="s">
        <v>29</v>
      </c>
      <c r="I461" s="15" t="s">
        <v>30</v>
      </c>
      <c r="J461" s="15" t="s">
        <v>30</v>
      </c>
      <c r="K461" s="15" t="s">
        <v>30</v>
      </c>
      <c r="L461" s="15" t="s">
        <v>30</v>
      </c>
      <c r="M461" s="15" t="s">
        <v>30</v>
      </c>
      <c r="N461" s="15" t="s">
        <v>30</v>
      </c>
      <c r="O461" s="15" t="s">
        <v>30</v>
      </c>
      <c r="P461" s="15">
        <v>1648</v>
      </c>
      <c r="Q461" s="15">
        <v>150</v>
      </c>
      <c r="R461" s="15" t="s">
        <v>10180</v>
      </c>
      <c r="S461" s="29" t="str">
        <f t="shared" si="7"/>
        <v/>
      </c>
      <c r="T461" s="29"/>
      <c r="U461" s="29"/>
      <c r="V461" s="29"/>
      <c r="W461" s="29"/>
      <c r="X461" s="29"/>
      <c r="Y461" s="29"/>
      <c r="Z461" s="29"/>
      <c r="AA461" s="29"/>
    </row>
    <row r="462" spans="1:27" hidden="1" x14ac:dyDescent="0.35">
      <c r="A462" s="15" t="s">
        <v>856</v>
      </c>
      <c r="B462" s="22" t="str">
        <f>INDEX('Plant data'!D:D,MATCH($A462,'Plant data'!$A:$A,0))</f>
        <v>Nanjing</v>
      </c>
      <c r="C462" s="22" t="str">
        <f>INDEX('Plant data'!E:E,MATCH($A462,'Plant data'!$A:$A,0))</f>
        <v>Jiangsu</v>
      </c>
      <c r="D462" s="22" t="str">
        <f>INDEX('Plant data'!F:F,MATCH($A462,'Plant data'!$A:$A,0))</f>
        <v>China</v>
      </c>
      <c r="E462" s="15" t="s">
        <v>10664</v>
      </c>
      <c r="F462" s="15" t="s">
        <v>10249</v>
      </c>
      <c r="G462" s="16" t="s">
        <v>858</v>
      </c>
      <c r="H462" s="15" t="s">
        <v>29</v>
      </c>
      <c r="I462" s="15" t="s">
        <v>30</v>
      </c>
      <c r="J462" s="15" t="s">
        <v>30</v>
      </c>
      <c r="K462" s="15" t="s">
        <v>30</v>
      </c>
      <c r="L462" s="15" t="s">
        <v>30</v>
      </c>
      <c r="M462" s="15" t="s">
        <v>30</v>
      </c>
      <c r="N462" s="15" t="s">
        <v>30</v>
      </c>
      <c r="O462" s="15" t="s">
        <v>30</v>
      </c>
      <c r="P462" s="15">
        <v>1648</v>
      </c>
      <c r="Q462" s="15">
        <v>150</v>
      </c>
      <c r="R462" s="15" t="s">
        <v>10180</v>
      </c>
      <c r="S462" s="29" t="str">
        <f t="shared" si="7"/>
        <v/>
      </c>
      <c r="T462" s="29"/>
      <c r="U462" s="29"/>
      <c r="V462" s="29"/>
      <c r="W462" s="29"/>
      <c r="X462" s="29"/>
      <c r="Y462" s="29"/>
      <c r="Z462" s="29"/>
      <c r="AA462" s="29"/>
    </row>
    <row r="463" spans="1:27" hidden="1" x14ac:dyDescent="0.35">
      <c r="A463" s="15" t="s">
        <v>856</v>
      </c>
      <c r="B463" s="22" t="str">
        <f>INDEX('Plant data'!D:D,MATCH($A463,'Plant data'!$A:$A,0))</f>
        <v>Nanjing</v>
      </c>
      <c r="C463" s="22" t="str">
        <f>INDEX('Plant data'!E:E,MATCH($A463,'Plant data'!$A:$A,0))</f>
        <v>Jiangsu</v>
      </c>
      <c r="D463" s="22" t="str">
        <f>INDEX('Plant data'!F:F,MATCH($A463,'Plant data'!$A:$A,0))</f>
        <v>China</v>
      </c>
      <c r="E463" s="15" t="s">
        <v>10665</v>
      </c>
      <c r="F463" s="15" t="s">
        <v>10251</v>
      </c>
      <c r="G463" s="16" t="s">
        <v>858</v>
      </c>
      <c r="H463" s="15" t="s">
        <v>29</v>
      </c>
      <c r="I463" s="15" t="s">
        <v>30</v>
      </c>
      <c r="J463" s="15" t="s">
        <v>30</v>
      </c>
      <c r="K463" s="15" t="s">
        <v>30</v>
      </c>
      <c r="L463" s="15" t="s">
        <v>30</v>
      </c>
      <c r="M463" s="15" t="s">
        <v>30</v>
      </c>
      <c r="N463" s="15" t="s">
        <v>30</v>
      </c>
      <c r="O463" s="15" t="s">
        <v>30</v>
      </c>
      <c r="P463" s="15">
        <v>1648</v>
      </c>
      <c r="Q463" s="15">
        <v>150</v>
      </c>
      <c r="R463" s="15" t="s">
        <v>10180</v>
      </c>
      <c r="S463" s="29" t="str">
        <f t="shared" si="7"/>
        <v/>
      </c>
      <c r="T463" s="29"/>
      <c r="U463" s="29"/>
      <c r="V463" s="29"/>
      <c r="W463" s="29"/>
      <c r="X463" s="29"/>
      <c r="Y463" s="29"/>
      <c r="Z463" s="29"/>
      <c r="AA463" s="29"/>
    </row>
    <row r="464" spans="1:27" hidden="1" x14ac:dyDescent="0.35">
      <c r="A464" s="15" t="s">
        <v>863</v>
      </c>
      <c r="B464" s="22" t="str">
        <f>INDEX('Plant data'!D:D,MATCH($A464,'Plant data'!$A:$A,0))</f>
        <v>unknown</v>
      </c>
      <c r="C464" s="22" t="str">
        <f>INDEX('Plant data'!E:E,MATCH($A464,'Plant data'!$A:$A,0))</f>
        <v>Jiangsu</v>
      </c>
      <c r="D464" s="22" t="str">
        <f>INDEX('Plant data'!F:F,MATCH($A464,'Plant data'!$A:$A,0))</f>
        <v>China</v>
      </c>
      <c r="E464" s="15" t="s">
        <v>10666</v>
      </c>
      <c r="F464" s="15" t="s">
        <v>10179</v>
      </c>
      <c r="G464" s="16" t="s">
        <v>865</v>
      </c>
      <c r="H464" s="15" t="s">
        <v>29</v>
      </c>
      <c r="I464" s="15" t="s">
        <v>30</v>
      </c>
      <c r="J464" s="15" t="s">
        <v>30</v>
      </c>
      <c r="K464" s="15" t="s">
        <v>30</v>
      </c>
      <c r="L464" s="15" t="s">
        <v>30</v>
      </c>
      <c r="M464" s="15" t="s">
        <v>30</v>
      </c>
      <c r="N464" s="15" t="s">
        <v>30</v>
      </c>
      <c r="O464" s="15" t="s">
        <v>30</v>
      </c>
      <c r="P464" s="15">
        <v>1350</v>
      </c>
      <c r="Q464" s="15">
        <v>120</v>
      </c>
      <c r="R464" s="15" t="s">
        <v>10180</v>
      </c>
      <c r="S464" s="29" t="str">
        <f t="shared" si="7"/>
        <v/>
      </c>
      <c r="T464" s="29"/>
      <c r="U464" s="29"/>
      <c r="V464" s="29"/>
      <c r="W464" s="29"/>
      <c r="X464" s="29"/>
      <c r="Y464" s="29"/>
      <c r="Z464" s="29"/>
      <c r="AA464" s="29"/>
    </row>
    <row r="465" spans="1:27" hidden="1" x14ac:dyDescent="0.35">
      <c r="A465" s="15" t="s">
        <v>863</v>
      </c>
      <c r="B465" s="22" t="str">
        <f>INDEX('Plant data'!D:D,MATCH($A465,'Plant data'!$A:$A,0))</f>
        <v>unknown</v>
      </c>
      <c r="C465" s="22" t="str">
        <f>INDEX('Plant data'!E:E,MATCH($A465,'Plant data'!$A:$A,0))</f>
        <v>Jiangsu</v>
      </c>
      <c r="D465" s="22" t="str">
        <f>INDEX('Plant data'!F:F,MATCH($A465,'Plant data'!$A:$A,0))</f>
        <v>China</v>
      </c>
      <c r="E465" s="15" t="s">
        <v>10667</v>
      </c>
      <c r="F465" s="15" t="s">
        <v>10182</v>
      </c>
      <c r="G465" s="16" t="s">
        <v>865</v>
      </c>
      <c r="H465" s="15" t="s">
        <v>29</v>
      </c>
      <c r="I465" s="15" t="s">
        <v>30</v>
      </c>
      <c r="J465" s="15" t="s">
        <v>30</v>
      </c>
      <c r="K465" s="15" t="s">
        <v>30</v>
      </c>
      <c r="L465" s="15" t="s">
        <v>30</v>
      </c>
      <c r="M465" s="15" t="s">
        <v>30</v>
      </c>
      <c r="N465" s="15" t="s">
        <v>30</v>
      </c>
      <c r="O465" s="15" t="s">
        <v>30</v>
      </c>
      <c r="P465" s="15">
        <v>1350</v>
      </c>
      <c r="Q465" s="15">
        <v>120</v>
      </c>
      <c r="R465" s="15" t="s">
        <v>10180</v>
      </c>
      <c r="S465" s="29" t="str">
        <f t="shared" si="7"/>
        <v/>
      </c>
      <c r="T465" s="29"/>
      <c r="U465" s="29"/>
      <c r="V465" s="29"/>
      <c r="W465" s="29"/>
      <c r="X465" s="29"/>
      <c r="Y465" s="29"/>
      <c r="Z465" s="29"/>
      <c r="AA465" s="29"/>
    </row>
    <row r="466" spans="1:27" hidden="1" x14ac:dyDescent="0.35">
      <c r="A466" s="15" t="s">
        <v>863</v>
      </c>
      <c r="B466" s="22" t="str">
        <f>INDEX('Plant data'!D:D,MATCH($A466,'Plant data'!$A:$A,0))</f>
        <v>unknown</v>
      </c>
      <c r="C466" s="22" t="str">
        <f>INDEX('Plant data'!E:E,MATCH($A466,'Plant data'!$A:$A,0))</f>
        <v>Jiangsu</v>
      </c>
      <c r="D466" s="22" t="str">
        <f>INDEX('Plant data'!F:F,MATCH($A466,'Plant data'!$A:$A,0))</f>
        <v>China</v>
      </c>
      <c r="E466" s="15" t="s">
        <v>10668</v>
      </c>
      <c r="F466" s="15" t="s">
        <v>10184</v>
      </c>
      <c r="G466" s="16" t="s">
        <v>865</v>
      </c>
      <c r="H466" s="15" t="s">
        <v>29</v>
      </c>
      <c r="I466" s="15" t="s">
        <v>30</v>
      </c>
      <c r="J466" s="15" t="s">
        <v>30</v>
      </c>
      <c r="K466" s="15" t="s">
        <v>30</v>
      </c>
      <c r="L466" s="15" t="s">
        <v>30</v>
      </c>
      <c r="M466" s="15" t="s">
        <v>30</v>
      </c>
      <c r="N466" s="15" t="s">
        <v>30</v>
      </c>
      <c r="O466" s="15" t="s">
        <v>30</v>
      </c>
      <c r="P466" s="15">
        <v>1600</v>
      </c>
      <c r="Q466" s="15">
        <v>150</v>
      </c>
      <c r="R466" s="15" t="s">
        <v>10180</v>
      </c>
      <c r="S466" s="29" t="str">
        <f t="shared" si="7"/>
        <v/>
      </c>
      <c r="T466" s="29"/>
      <c r="U466" s="29"/>
      <c r="V466" s="29"/>
      <c r="W466" s="29"/>
      <c r="X466" s="29"/>
      <c r="Y466" s="29"/>
      <c r="Z466" s="29"/>
      <c r="AA466" s="29"/>
    </row>
    <row r="467" spans="1:27" hidden="1" x14ac:dyDescent="0.35">
      <c r="A467" s="15" t="s">
        <v>863</v>
      </c>
      <c r="B467" s="22" t="str">
        <f>INDEX('Plant data'!D:D,MATCH($A467,'Plant data'!$A:$A,0))</f>
        <v>unknown</v>
      </c>
      <c r="C467" s="22" t="str">
        <f>INDEX('Plant data'!E:E,MATCH($A467,'Plant data'!$A:$A,0))</f>
        <v>Jiangsu</v>
      </c>
      <c r="D467" s="22" t="str">
        <f>INDEX('Plant data'!F:F,MATCH($A467,'Plant data'!$A:$A,0))</f>
        <v>China</v>
      </c>
      <c r="E467" s="15" t="s">
        <v>10669</v>
      </c>
      <c r="F467" s="15" t="s">
        <v>10245</v>
      </c>
      <c r="G467" s="16" t="s">
        <v>865</v>
      </c>
      <c r="H467" s="15" t="s">
        <v>29</v>
      </c>
      <c r="I467" s="15" t="s">
        <v>30</v>
      </c>
      <c r="J467" s="15" t="s">
        <v>30</v>
      </c>
      <c r="K467" s="15" t="s">
        <v>30</v>
      </c>
      <c r="L467" s="15" t="s">
        <v>30</v>
      </c>
      <c r="M467" s="15" t="s">
        <v>30</v>
      </c>
      <c r="N467" s="15" t="s">
        <v>30</v>
      </c>
      <c r="O467" s="15" t="s">
        <v>30</v>
      </c>
      <c r="P467" s="15">
        <v>1600</v>
      </c>
      <c r="Q467" s="15">
        <v>150</v>
      </c>
      <c r="R467" s="15" t="s">
        <v>10180</v>
      </c>
      <c r="S467" s="29" t="str">
        <f t="shared" si="7"/>
        <v/>
      </c>
      <c r="T467" s="29"/>
      <c r="U467" s="29"/>
      <c r="V467" s="29"/>
      <c r="W467" s="29"/>
      <c r="X467" s="29"/>
      <c r="Y467" s="29"/>
      <c r="Z467" s="29"/>
      <c r="AA467" s="29"/>
    </row>
    <row r="468" spans="1:27" hidden="1" x14ac:dyDescent="0.35">
      <c r="A468" s="15" t="s">
        <v>870</v>
      </c>
      <c r="B468" s="22" t="str">
        <f>INDEX('Plant data'!D:D,MATCH($A468,'Plant data'!$A:$A,0))</f>
        <v>Nanfeng</v>
      </c>
      <c r="C468" s="22" t="str">
        <f>INDEX('Plant data'!E:E,MATCH($A468,'Plant data'!$A:$A,0))</f>
        <v>Jiangsu</v>
      </c>
      <c r="D468" s="22" t="str">
        <f>INDEX('Plant data'!F:F,MATCH($A468,'Plant data'!$A:$A,0))</f>
        <v>China</v>
      </c>
      <c r="E468" s="15" t="s">
        <v>10670</v>
      </c>
      <c r="F468" s="15" t="s">
        <v>10179</v>
      </c>
      <c r="G468" s="16" t="s">
        <v>872</v>
      </c>
      <c r="H468" s="15" t="s">
        <v>40</v>
      </c>
      <c r="I468" s="15" t="s">
        <v>30</v>
      </c>
      <c r="J468" s="15" t="s">
        <v>30</v>
      </c>
      <c r="K468" s="15" t="s">
        <v>30</v>
      </c>
      <c r="L468" s="15" t="s">
        <v>30</v>
      </c>
      <c r="M468" s="20">
        <v>43766</v>
      </c>
      <c r="N468" s="15" t="s">
        <v>30</v>
      </c>
      <c r="O468" s="15" t="s">
        <v>30</v>
      </c>
      <c r="P468" s="15">
        <v>760</v>
      </c>
      <c r="Q468" s="15">
        <v>50</v>
      </c>
      <c r="R468" s="15" t="s">
        <v>10180</v>
      </c>
      <c r="S468" s="29" t="str">
        <f t="shared" si="7"/>
        <v/>
      </c>
      <c r="T468" s="29"/>
      <c r="U468" s="29"/>
      <c r="V468" s="29"/>
      <c r="W468" s="29"/>
      <c r="X468" s="29"/>
      <c r="Y468" s="29"/>
      <c r="Z468" s="29"/>
      <c r="AA468" s="29"/>
    </row>
    <row r="469" spans="1:27" hidden="1" x14ac:dyDescent="0.35">
      <c r="A469" s="15" t="s">
        <v>870</v>
      </c>
      <c r="B469" s="22" t="str">
        <f>INDEX('Plant data'!D:D,MATCH($A469,'Plant data'!$A:$A,0))</f>
        <v>Nanfeng</v>
      </c>
      <c r="C469" s="22" t="str">
        <f>INDEX('Plant data'!E:E,MATCH($A469,'Plant data'!$A:$A,0))</f>
        <v>Jiangsu</v>
      </c>
      <c r="D469" s="22" t="str">
        <f>INDEX('Plant data'!F:F,MATCH($A469,'Plant data'!$A:$A,0))</f>
        <v>China</v>
      </c>
      <c r="E469" s="15" t="s">
        <v>10671</v>
      </c>
      <c r="F469" s="15" t="s">
        <v>10182</v>
      </c>
      <c r="G469" s="16" t="s">
        <v>872</v>
      </c>
      <c r="H469" s="15" t="s">
        <v>190</v>
      </c>
      <c r="I469" s="15" t="s">
        <v>30</v>
      </c>
      <c r="J469" s="15" t="s">
        <v>30</v>
      </c>
      <c r="K469" s="15" t="s">
        <v>30</v>
      </c>
      <c r="L469" s="15" t="s">
        <v>30</v>
      </c>
      <c r="M469" s="20">
        <v>43766</v>
      </c>
      <c r="N469" s="15" t="s">
        <v>30</v>
      </c>
      <c r="O469" s="15" t="s">
        <v>30</v>
      </c>
      <c r="P469" s="15">
        <v>760</v>
      </c>
      <c r="Q469" s="15">
        <v>50</v>
      </c>
      <c r="R469" s="15" t="s">
        <v>10180</v>
      </c>
      <c r="S469" s="29" t="str">
        <f t="shared" si="7"/>
        <v/>
      </c>
      <c r="T469" s="29"/>
      <c r="U469" s="29"/>
      <c r="V469" s="29"/>
      <c r="W469" s="29"/>
      <c r="X469" s="29"/>
      <c r="Y469" s="29"/>
      <c r="Z469" s="29"/>
      <c r="AA469" s="29"/>
    </row>
    <row r="470" spans="1:27" hidden="1" x14ac:dyDescent="0.35">
      <c r="A470" s="15" t="s">
        <v>870</v>
      </c>
      <c r="B470" s="22" t="str">
        <f>INDEX('Plant data'!D:D,MATCH($A470,'Plant data'!$A:$A,0))</f>
        <v>Nanfeng</v>
      </c>
      <c r="C470" s="22" t="str">
        <f>INDEX('Plant data'!E:E,MATCH($A470,'Plant data'!$A:$A,0))</f>
        <v>Jiangsu</v>
      </c>
      <c r="D470" s="22" t="str">
        <f>INDEX('Plant data'!F:F,MATCH($A470,'Plant data'!$A:$A,0))</f>
        <v>China</v>
      </c>
      <c r="E470" s="15" t="s">
        <v>10672</v>
      </c>
      <c r="F470" s="15" t="s">
        <v>10184</v>
      </c>
      <c r="G470" s="16" t="s">
        <v>872</v>
      </c>
      <c r="H470" s="15" t="s">
        <v>40</v>
      </c>
      <c r="I470" s="15" t="s">
        <v>30</v>
      </c>
      <c r="J470" s="15" t="s">
        <v>30</v>
      </c>
      <c r="K470" s="15" t="s">
        <v>30</v>
      </c>
      <c r="L470" s="15" t="s">
        <v>30</v>
      </c>
      <c r="M470" s="20">
        <v>43766</v>
      </c>
      <c r="N470" s="15" t="s">
        <v>30</v>
      </c>
      <c r="O470" s="15" t="s">
        <v>30</v>
      </c>
      <c r="P470" s="15">
        <v>760</v>
      </c>
      <c r="Q470" s="15">
        <v>50</v>
      </c>
      <c r="R470" s="15" t="s">
        <v>10180</v>
      </c>
      <c r="S470" s="29" t="str">
        <f t="shared" si="7"/>
        <v/>
      </c>
      <c r="T470" s="29"/>
      <c r="U470" s="29"/>
      <c r="V470" s="29"/>
      <c r="W470" s="29"/>
      <c r="X470" s="29"/>
      <c r="Y470" s="29"/>
      <c r="Z470" s="29"/>
      <c r="AA470" s="29"/>
    </row>
    <row r="471" spans="1:27" hidden="1" x14ac:dyDescent="0.35">
      <c r="A471" s="15" t="s">
        <v>870</v>
      </c>
      <c r="B471" s="22" t="str">
        <f>INDEX('Plant data'!D:D,MATCH($A471,'Plant data'!$A:$A,0))</f>
        <v>Nanfeng</v>
      </c>
      <c r="C471" s="22" t="str">
        <f>INDEX('Plant data'!E:E,MATCH($A471,'Plant data'!$A:$A,0))</f>
        <v>Jiangsu</v>
      </c>
      <c r="D471" s="22" t="str">
        <f>INDEX('Plant data'!F:F,MATCH($A471,'Plant data'!$A:$A,0))</f>
        <v>China</v>
      </c>
      <c r="E471" s="15" t="s">
        <v>10673</v>
      </c>
      <c r="F471" s="15" t="s">
        <v>10245</v>
      </c>
      <c r="G471" s="16" t="s">
        <v>872</v>
      </c>
      <c r="H471" s="15" t="s">
        <v>29</v>
      </c>
      <c r="I471" s="15" t="s">
        <v>30</v>
      </c>
      <c r="J471" s="15" t="s">
        <v>30</v>
      </c>
      <c r="K471" s="15" t="s">
        <v>30</v>
      </c>
      <c r="L471" s="15" t="s">
        <v>30</v>
      </c>
      <c r="M471" s="15" t="s">
        <v>30</v>
      </c>
      <c r="N471" s="15" t="s">
        <v>30</v>
      </c>
      <c r="O471" s="15" t="s">
        <v>30</v>
      </c>
      <c r="P471" s="15">
        <v>953</v>
      </c>
      <c r="Q471" s="15">
        <v>60</v>
      </c>
      <c r="R471" s="15" t="s">
        <v>10180</v>
      </c>
      <c r="S471" s="29" t="str">
        <f t="shared" si="7"/>
        <v/>
      </c>
      <c r="T471" s="29"/>
      <c r="U471" s="29"/>
      <c r="V471" s="29"/>
      <c r="W471" s="29"/>
      <c r="X471" s="29"/>
      <c r="Y471" s="29"/>
      <c r="Z471" s="29"/>
      <c r="AA471" s="29"/>
    </row>
    <row r="472" spans="1:27" hidden="1" x14ac:dyDescent="0.35">
      <c r="A472" s="15" t="s">
        <v>870</v>
      </c>
      <c r="B472" s="22" t="str">
        <f>INDEX('Plant data'!D:D,MATCH($A472,'Plant data'!$A:$A,0))</f>
        <v>Nanfeng</v>
      </c>
      <c r="C472" s="22" t="str">
        <f>INDEX('Plant data'!E:E,MATCH($A472,'Plant data'!$A:$A,0))</f>
        <v>Jiangsu</v>
      </c>
      <c r="D472" s="22" t="str">
        <f>INDEX('Plant data'!F:F,MATCH($A472,'Plant data'!$A:$A,0))</f>
        <v>China</v>
      </c>
      <c r="E472" s="15" t="s">
        <v>10674</v>
      </c>
      <c r="F472" s="15" t="s">
        <v>10247</v>
      </c>
      <c r="G472" s="16" t="s">
        <v>872</v>
      </c>
      <c r="H472" s="15" t="s">
        <v>29</v>
      </c>
      <c r="I472" s="15" t="s">
        <v>30</v>
      </c>
      <c r="J472" s="15" t="s">
        <v>30</v>
      </c>
      <c r="K472" s="15" t="s">
        <v>30</v>
      </c>
      <c r="L472" s="15" t="s">
        <v>30</v>
      </c>
      <c r="M472" s="15" t="s">
        <v>30</v>
      </c>
      <c r="N472" s="15" t="s">
        <v>30</v>
      </c>
      <c r="O472" s="15" t="s">
        <v>30</v>
      </c>
      <c r="P472" s="15">
        <v>953</v>
      </c>
      <c r="Q472" s="15">
        <v>60</v>
      </c>
      <c r="R472" s="15" t="s">
        <v>10180</v>
      </c>
      <c r="S472" s="29" t="str">
        <f t="shared" si="7"/>
        <v/>
      </c>
      <c r="T472" s="29"/>
      <c r="U472" s="29"/>
      <c r="V472" s="29"/>
      <c r="W472" s="29"/>
      <c r="X472" s="29"/>
      <c r="Y472" s="29"/>
      <c r="Z472" s="29"/>
      <c r="AA472" s="29"/>
    </row>
    <row r="473" spans="1:27" hidden="1" x14ac:dyDescent="0.35">
      <c r="A473" s="15" t="s">
        <v>870</v>
      </c>
      <c r="B473" s="22" t="str">
        <f>INDEX('Plant data'!D:D,MATCH($A473,'Plant data'!$A:$A,0))</f>
        <v>Nanfeng</v>
      </c>
      <c r="C473" s="22" t="str">
        <f>INDEX('Plant data'!E:E,MATCH($A473,'Plant data'!$A:$A,0))</f>
        <v>Jiangsu</v>
      </c>
      <c r="D473" s="22" t="str">
        <f>INDEX('Plant data'!F:F,MATCH($A473,'Plant data'!$A:$A,0))</f>
        <v>China</v>
      </c>
      <c r="E473" s="15" t="s">
        <v>10675</v>
      </c>
      <c r="F473" s="15" t="s">
        <v>10249</v>
      </c>
      <c r="G473" s="16" t="s">
        <v>872</v>
      </c>
      <c r="H473" s="15" t="s">
        <v>29</v>
      </c>
      <c r="I473" s="15" t="s">
        <v>30</v>
      </c>
      <c r="J473" s="15" t="s">
        <v>30</v>
      </c>
      <c r="K473" s="15" t="s">
        <v>30</v>
      </c>
      <c r="L473" s="15" t="s">
        <v>30</v>
      </c>
      <c r="M473" s="15" t="s">
        <v>30</v>
      </c>
      <c r="N473" s="15" t="s">
        <v>30</v>
      </c>
      <c r="O473" s="15" t="s">
        <v>30</v>
      </c>
      <c r="P473" s="15">
        <v>1907</v>
      </c>
      <c r="Q473" s="15">
        <v>120</v>
      </c>
      <c r="R473" s="15" t="s">
        <v>10180</v>
      </c>
      <c r="S473" s="29" t="str">
        <f t="shared" si="7"/>
        <v/>
      </c>
      <c r="T473" s="29"/>
      <c r="U473" s="29"/>
      <c r="V473" s="29"/>
      <c r="W473" s="29"/>
      <c r="X473" s="29"/>
      <c r="Y473" s="29"/>
      <c r="Z473" s="29"/>
      <c r="AA473" s="29"/>
    </row>
    <row r="474" spans="1:27" hidden="1" x14ac:dyDescent="0.35">
      <c r="A474" s="15" t="s">
        <v>870</v>
      </c>
      <c r="B474" s="22" t="str">
        <f>INDEX('Plant data'!D:D,MATCH($A474,'Plant data'!$A:$A,0))</f>
        <v>Nanfeng</v>
      </c>
      <c r="C474" s="22" t="str">
        <f>INDEX('Plant data'!E:E,MATCH($A474,'Plant data'!$A:$A,0))</f>
        <v>Jiangsu</v>
      </c>
      <c r="D474" s="22" t="str">
        <f>INDEX('Plant data'!F:F,MATCH($A474,'Plant data'!$A:$A,0))</f>
        <v>China</v>
      </c>
      <c r="E474" s="15" t="s">
        <v>10676</v>
      </c>
      <c r="F474" s="15" t="s">
        <v>10251</v>
      </c>
      <c r="G474" s="16" t="s">
        <v>872</v>
      </c>
      <c r="H474" s="15" t="s">
        <v>29</v>
      </c>
      <c r="I474" s="15" t="s">
        <v>30</v>
      </c>
      <c r="J474" s="15" t="s">
        <v>30</v>
      </c>
      <c r="K474" s="15" t="s">
        <v>30</v>
      </c>
      <c r="L474" s="15" t="s">
        <v>30</v>
      </c>
      <c r="M474" s="15" t="s">
        <v>30</v>
      </c>
      <c r="N474" s="15" t="s">
        <v>30</v>
      </c>
      <c r="O474" s="15" t="s">
        <v>30</v>
      </c>
      <c r="P474" s="15">
        <v>1907</v>
      </c>
      <c r="Q474" s="15">
        <v>120</v>
      </c>
      <c r="R474" s="15" t="s">
        <v>10180</v>
      </c>
      <c r="S474" s="29" t="str">
        <f t="shared" si="7"/>
        <v/>
      </c>
      <c r="T474" s="29"/>
      <c r="U474" s="29"/>
      <c r="V474" s="29"/>
      <c r="W474" s="29"/>
      <c r="X474" s="29"/>
      <c r="Y474" s="29"/>
      <c r="Z474" s="29"/>
      <c r="AA474" s="29"/>
    </row>
    <row r="475" spans="1:27" hidden="1" x14ac:dyDescent="0.35">
      <c r="A475" s="15" t="s">
        <v>870</v>
      </c>
      <c r="B475" s="22" t="str">
        <f>INDEX('Plant data'!D:D,MATCH($A475,'Plant data'!$A:$A,0))</f>
        <v>Nanfeng</v>
      </c>
      <c r="C475" s="22" t="str">
        <f>INDEX('Plant data'!E:E,MATCH($A475,'Plant data'!$A:$A,0))</f>
        <v>Jiangsu</v>
      </c>
      <c r="D475" s="22" t="str">
        <f>INDEX('Plant data'!F:F,MATCH($A475,'Plant data'!$A:$A,0))</f>
        <v>China</v>
      </c>
      <c r="E475" s="15" t="s">
        <v>10677</v>
      </c>
      <c r="F475" s="15" t="s">
        <v>10253</v>
      </c>
      <c r="G475" s="16" t="s">
        <v>872</v>
      </c>
      <c r="H475" s="15" t="s">
        <v>313</v>
      </c>
      <c r="I475" s="20">
        <v>43766</v>
      </c>
      <c r="J475" s="15" t="s">
        <v>30</v>
      </c>
      <c r="K475" s="15" t="s">
        <v>30</v>
      </c>
      <c r="L475" s="15" t="s">
        <v>30</v>
      </c>
      <c r="M475" s="15" t="s">
        <v>30</v>
      </c>
      <c r="N475" s="15" t="s">
        <v>30</v>
      </c>
      <c r="O475" s="15" t="s">
        <v>30</v>
      </c>
      <c r="P475" s="15">
        <v>1800</v>
      </c>
      <c r="Q475" s="15">
        <v>170</v>
      </c>
      <c r="R475" s="15" t="s">
        <v>10180</v>
      </c>
      <c r="S475" s="29" t="str">
        <f t="shared" si="7"/>
        <v/>
      </c>
      <c r="T475" s="29"/>
      <c r="U475" s="29"/>
      <c r="V475" s="29"/>
      <c r="W475" s="29"/>
      <c r="X475" s="29"/>
      <c r="Y475" s="29"/>
      <c r="Z475" s="29"/>
      <c r="AA475" s="29"/>
    </row>
    <row r="476" spans="1:27" hidden="1" x14ac:dyDescent="0.35">
      <c r="A476" s="15" t="s">
        <v>887</v>
      </c>
      <c r="B476" s="22" t="str">
        <f>INDEX('Plant data'!D:D,MATCH($A476,'Plant data'!$A:$A,0))</f>
        <v>unknown</v>
      </c>
      <c r="C476" s="22" t="str">
        <f>INDEX('Plant data'!E:E,MATCH($A476,'Plant data'!$A:$A,0))</f>
        <v>Jiangsu</v>
      </c>
      <c r="D476" s="22" t="str">
        <f>INDEX('Plant data'!F:F,MATCH($A476,'Plant data'!$A:$A,0))</f>
        <v>China</v>
      </c>
      <c r="E476" s="15" t="s">
        <v>10678</v>
      </c>
      <c r="F476" s="15" t="s">
        <v>10179</v>
      </c>
      <c r="G476" s="16" t="s">
        <v>889</v>
      </c>
      <c r="H476" s="15" t="s">
        <v>190</v>
      </c>
      <c r="I476" s="15" t="s">
        <v>30</v>
      </c>
      <c r="J476" s="15" t="s">
        <v>30</v>
      </c>
      <c r="K476" s="15" t="s">
        <v>30</v>
      </c>
      <c r="L476" s="15" t="s">
        <v>30</v>
      </c>
      <c r="M476" s="20">
        <v>43817</v>
      </c>
      <c r="N476" s="15" t="s">
        <v>30</v>
      </c>
      <c r="O476" s="15">
        <v>2023</v>
      </c>
      <c r="P476" s="15">
        <v>680</v>
      </c>
      <c r="Q476" s="15">
        <v>45</v>
      </c>
      <c r="R476" s="15" t="s">
        <v>10180</v>
      </c>
      <c r="S476" s="29" t="str">
        <f t="shared" si="7"/>
        <v/>
      </c>
      <c r="T476" s="29"/>
      <c r="U476" s="29"/>
      <c r="V476" s="29"/>
      <c r="W476" s="29"/>
      <c r="X476" s="29"/>
      <c r="Y476" s="29"/>
      <c r="Z476" s="29"/>
      <c r="AA476" s="29"/>
    </row>
    <row r="477" spans="1:27" hidden="1" x14ac:dyDescent="0.35">
      <c r="A477" s="15" t="s">
        <v>887</v>
      </c>
      <c r="B477" s="22" t="str">
        <f>INDEX('Plant data'!D:D,MATCH($A477,'Plant data'!$A:$A,0))</f>
        <v>unknown</v>
      </c>
      <c r="C477" s="22" t="str">
        <f>INDEX('Plant data'!E:E,MATCH($A477,'Plant data'!$A:$A,0))</f>
        <v>Jiangsu</v>
      </c>
      <c r="D477" s="22" t="str">
        <f>INDEX('Plant data'!F:F,MATCH($A477,'Plant data'!$A:$A,0))</f>
        <v>China</v>
      </c>
      <c r="E477" s="15" t="s">
        <v>10679</v>
      </c>
      <c r="F477" s="15" t="s">
        <v>10182</v>
      </c>
      <c r="G477" s="16" t="s">
        <v>889</v>
      </c>
      <c r="H477" s="15" t="s">
        <v>190</v>
      </c>
      <c r="I477" s="15" t="s">
        <v>30</v>
      </c>
      <c r="J477" s="15" t="s">
        <v>30</v>
      </c>
      <c r="K477" s="15" t="s">
        <v>30</v>
      </c>
      <c r="L477" s="15" t="s">
        <v>30</v>
      </c>
      <c r="M477" s="20">
        <v>43817</v>
      </c>
      <c r="N477" s="15" t="s">
        <v>30</v>
      </c>
      <c r="O477" s="15">
        <v>2023</v>
      </c>
      <c r="P477" s="15">
        <v>680</v>
      </c>
      <c r="Q477" s="15">
        <v>45</v>
      </c>
      <c r="R477" s="15" t="s">
        <v>10180</v>
      </c>
      <c r="S477" s="29" t="str">
        <f t="shared" si="7"/>
        <v/>
      </c>
      <c r="T477" s="29"/>
      <c r="U477" s="29"/>
      <c r="V477" s="29"/>
      <c r="W477" s="29"/>
      <c r="X477" s="29"/>
      <c r="Y477" s="29"/>
      <c r="Z477" s="29"/>
      <c r="AA477" s="29"/>
    </row>
    <row r="478" spans="1:27" hidden="1" x14ac:dyDescent="0.35">
      <c r="A478" s="15" t="s">
        <v>887</v>
      </c>
      <c r="B478" s="22" t="str">
        <f>INDEX('Plant data'!D:D,MATCH($A478,'Plant data'!$A:$A,0))</f>
        <v>unknown</v>
      </c>
      <c r="C478" s="22" t="str">
        <f>INDEX('Plant data'!E:E,MATCH($A478,'Plant data'!$A:$A,0))</f>
        <v>Jiangsu</v>
      </c>
      <c r="D478" s="22" t="str">
        <f>INDEX('Plant data'!F:F,MATCH($A478,'Plant data'!$A:$A,0))</f>
        <v>China</v>
      </c>
      <c r="E478" s="15" t="s">
        <v>10680</v>
      </c>
      <c r="F478" s="15" t="s">
        <v>10184</v>
      </c>
      <c r="G478" s="16" t="s">
        <v>889</v>
      </c>
      <c r="H478" s="15" t="s">
        <v>190</v>
      </c>
      <c r="I478" s="15" t="s">
        <v>30</v>
      </c>
      <c r="J478" s="15" t="s">
        <v>30</v>
      </c>
      <c r="K478" s="15" t="s">
        <v>30</v>
      </c>
      <c r="L478" s="15" t="s">
        <v>30</v>
      </c>
      <c r="M478" s="20">
        <v>43817</v>
      </c>
      <c r="N478" s="15" t="s">
        <v>30</v>
      </c>
      <c r="O478" s="15">
        <v>2023</v>
      </c>
      <c r="P478" s="15">
        <v>900</v>
      </c>
      <c r="Q478" s="15">
        <v>65</v>
      </c>
      <c r="R478" s="15" t="s">
        <v>10180</v>
      </c>
      <c r="S478" s="29" t="str">
        <f t="shared" si="7"/>
        <v/>
      </c>
      <c r="T478" s="29"/>
      <c r="U478" s="29"/>
      <c r="V478" s="29"/>
      <c r="W478" s="29"/>
      <c r="X478" s="29"/>
      <c r="Y478" s="29"/>
      <c r="Z478" s="29"/>
      <c r="AA478" s="29"/>
    </row>
    <row r="479" spans="1:27" hidden="1" x14ac:dyDescent="0.35">
      <c r="A479" s="15" t="s">
        <v>887</v>
      </c>
      <c r="B479" s="22" t="str">
        <f>INDEX('Plant data'!D:D,MATCH($A479,'Plant data'!$A:$A,0))</f>
        <v>unknown</v>
      </c>
      <c r="C479" s="22" t="str">
        <f>INDEX('Plant data'!E:E,MATCH($A479,'Plant data'!$A:$A,0))</f>
        <v>Jiangsu</v>
      </c>
      <c r="D479" s="22" t="str">
        <f>INDEX('Plant data'!F:F,MATCH($A479,'Plant data'!$A:$A,0))</f>
        <v>China</v>
      </c>
      <c r="E479" s="15" t="s">
        <v>10681</v>
      </c>
      <c r="F479" s="15" t="s">
        <v>10245</v>
      </c>
      <c r="G479" s="16" t="s">
        <v>889</v>
      </c>
      <c r="H479" s="15" t="s">
        <v>190</v>
      </c>
      <c r="I479" s="15" t="s">
        <v>30</v>
      </c>
      <c r="J479" s="15" t="s">
        <v>30</v>
      </c>
      <c r="K479" s="15" t="s">
        <v>30</v>
      </c>
      <c r="L479" s="15" t="s">
        <v>30</v>
      </c>
      <c r="M479" s="20">
        <v>43817</v>
      </c>
      <c r="N479" s="15" t="s">
        <v>30</v>
      </c>
      <c r="O479" s="15">
        <v>2023</v>
      </c>
      <c r="P479" s="15">
        <v>1000</v>
      </c>
      <c r="Q479" s="15">
        <v>80</v>
      </c>
      <c r="R479" s="15" t="s">
        <v>10180</v>
      </c>
      <c r="S479" s="29" t="str">
        <f t="shared" si="7"/>
        <v/>
      </c>
      <c r="T479" s="29"/>
      <c r="U479" s="29"/>
      <c r="V479" s="29"/>
      <c r="W479" s="29"/>
      <c r="X479" s="29"/>
      <c r="Y479" s="29"/>
      <c r="Z479" s="29"/>
      <c r="AA479" s="29"/>
    </row>
    <row r="480" spans="1:27" hidden="1" x14ac:dyDescent="0.35">
      <c r="A480" s="15" t="s">
        <v>887</v>
      </c>
      <c r="B480" s="22" t="str">
        <f>INDEX('Plant data'!D:D,MATCH($A480,'Plant data'!$A:$A,0))</f>
        <v>unknown</v>
      </c>
      <c r="C480" s="22" t="str">
        <f>INDEX('Plant data'!E:E,MATCH($A480,'Plant data'!$A:$A,0))</f>
        <v>Jiangsu</v>
      </c>
      <c r="D480" s="22" t="str">
        <f>INDEX('Plant data'!F:F,MATCH($A480,'Plant data'!$A:$A,0))</f>
        <v>China</v>
      </c>
      <c r="E480" s="15" t="s">
        <v>10682</v>
      </c>
      <c r="F480" s="15" t="s">
        <v>10247</v>
      </c>
      <c r="G480" s="16" t="s">
        <v>889</v>
      </c>
      <c r="H480" s="15" t="s">
        <v>29</v>
      </c>
      <c r="I480" s="15" t="s">
        <v>30</v>
      </c>
      <c r="J480" s="15" t="s">
        <v>30</v>
      </c>
      <c r="K480" s="15" t="s">
        <v>30</v>
      </c>
      <c r="L480" s="15" t="s">
        <v>30</v>
      </c>
      <c r="M480" s="20">
        <v>43817</v>
      </c>
      <c r="N480" s="15" t="s">
        <v>30</v>
      </c>
      <c r="O480" s="15" t="s">
        <v>30</v>
      </c>
      <c r="P480" s="15">
        <v>1000</v>
      </c>
      <c r="Q480" s="15">
        <v>80</v>
      </c>
      <c r="R480" s="15" t="s">
        <v>10180</v>
      </c>
      <c r="S480" s="29" t="str">
        <f t="shared" si="7"/>
        <v/>
      </c>
      <c r="T480" s="29"/>
      <c r="U480" s="29"/>
      <c r="V480" s="29"/>
      <c r="W480" s="29"/>
      <c r="X480" s="29"/>
      <c r="Y480" s="29"/>
      <c r="Z480" s="29"/>
      <c r="AA480" s="29"/>
    </row>
    <row r="481" spans="1:27" hidden="1" x14ac:dyDescent="0.35">
      <c r="A481" s="15" t="s">
        <v>887</v>
      </c>
      <c r="B481" s="22" t="str">
        <f>INDEX('Plant data'!D:D,MATCH($A481,'Plant data'!$A:$A,0))</f>
        <v>unknown</v>
      </c>
      <c r="C481" s="22" t="str">
        <f>INDEX('Plant data'!E:E,MATCH($A481,'Plant data'!$A:$A,0))</f>
        <v>Jiangsu</v>
      </c>
      <c r="D481" s="22" t="str">
        <f>INDEX('Plant data'!F:F,MATCH($A481,'Plant data'!$A:$A,0))</f>
        <v>China</v>
      </c>
      <c r="E481" s="15" t="s">
        <v>10683</v>
      </c>
      <c r="F481" s="15" t="s">
        <v>10249</v>
      </c>
      <c r="G481" s="16" t="s">
        <v>889</v>
      </c>
      <c r="H481" s="15" t="s">
        <v>190</v>
      </c>
      <c r="I481" s="15" t="s">
        <v>30</v>
      </c>
      <c r="J481" s="15" t="s">
        <v>30</v>
      </c>
      <c r="K481" s="15" t="s">
        <v>30</v>
      </c>
      <c r="L481" s="15" t="s">
        <v>30</v>
      </c>
      <c r="M481" s="20">
        <v>43817</v>
      </c>
      <c r="N481" s="15" t="s">
        <v>30</v>
      </c>
      <c r="O481" s="15">
        <v>2023</v>
      </c>
      <c r="P481" s="15">
        <v>1350</v>
      </c>
      <c r="Q481" s="15">
        <v>120</v>
      </c>
      <c r="R481" s="15" t="s">
        <v>10180</v>
      </c>
      <c r="S481" s="29" t="str">
        <f t="shared" si="7"/>
        <v/>
      </c>
      <c r="T481" s="29"/>
      <c r="U481" s="29"/>
      <c r="V481" s="29"/>
      <c r="W481" s="29"/>
      <c r="X481" s="29"/>
      <c r="Y481" s="29"/>
      <c r="Z481" s="29"/>
      <c r="AA481" s="29"/>
    </row>
    <row r="482" spans="1:27" hidden="1" x14ac:dyDescent="0.35">
      <c r="A482" s="15" t="s">
        <v>887</v>
      </c>
      <c r="B482" s="22" t="str">
        <f>INDEX('Plant data'!D:D,MATCH($A482,'Plant data'!$A:$A,0))</f>
        <v>unknown</v>
      </c>
      <c r="C482" s="22" t="str">
        <f>INDEX('Plant data'!E:E,MATCH($A482,'Plant data'!$A:$A,0))</f>
        <v>Jiangsu</v>
      </c>
      <c r="D482" s="22" t="str">
        <f>INDEX('Plant data'!F:F,MATCH($A482,'Plant data'!$A:$A,0))</f>
        <v>China</v>
      </c>
      <c r="E482" s="15" t="s">
        <v>10684</v>
      </c>
      <c r="F482" s="15" t="s">
        <v>10251</v>
      </c>
      <c r="G482" s="16" t="s">
        <v>889</v>
      </c>
      <c r="H482" s="15" t="s">
        <v>29</v>
      </c>
      <c r="I482" s="15" t="s">
        <v>30</v>
      </c>
      <c r="J482" s="15" t="s">
        <v>30</v>
      </c>
      <c r="K482" s="15" t="s">
        <v>30</v>
      </c>
      <c r="L482" s="15" t="s">
        <v>30</v>
      </c>
      <c r="M482" s="15" t="s">
        <v>30</v>
      </c>
      <c r="N482" s="15" t="s">
        <v>30</v>
      </c>
      <c r="O482" s="15" t="s">
        <v>30</v>
      </c>
      <c r="P482" s="15">
        <v>1350</v>
      </c>
      <c r="Q482" s="15">
        <v>120</v>
      </c>
      <c r="R482" s="15" t="s">
        <v>10180</v>
      </c>
      <c r="S482" s="29" t="str">
        <f t="shared" si="7"/>
        <v/>
      </c>
      <c r="T482" s="29"/>
      <c r="U482" s="29"/>
      <c r="V482" s="29"/>
      <c r="W482" s="29"/>
      <c r="X482" s="29"/>
      <c r="Y482" s="29"/>
      <c r="Z482" s="29"/>
      <c r="AA482" s="29"/>
    </row>
    <row r="483" spans="1:27" hidden="1" x14ac:dyDescent="0.35">
      <c r="A483" s="15" t="s">
        <v>887</v>
      </c>
      <c r="B483" s="22" t="str">
        <f>INDEX('Plant data'!D:D,MATCH($A483,'Plant data'!$A:$A,0))</f>
        <v>unknown</v>
      </c>
      <c r="C483" s="22" t="str">
        <f>INDEX('Plant data'!E:E,MATCH($A483,'Plant data'!$A:$A,0))</f>
        <v>Jiangsu</v>
      </c>
      <c r="D483" s="22" t="str">
        <f>INDEX('Plant data'!F:F,MATCH($A483,'Plant data'!$A:$A,0))</f>
        <v>China</v>
      </c>
      <c r="E483" s="15" t="s">
        <v>10685</v>
      </c>
      <c r="F483" s="15" t="s">
        <v>10253</v>
      </c>
      <c r="G483" s="16" t="s">
        <v>889</v>
      </c>
      <c r="H483" s="15" t="s">
        <v>29</v>
      </c>
      <c r="I483" s="15" t="s">
        <v>30</v>
      </c>
      <c r="J483" s="15" t="s">
        <v>30</v>
      </c>
      <c r="K483" s="15" t="s">
        <v>30</v>
      </c>
      <c r="L483" s="15" t="s">
        <v>30</v>
      </c>
      <c r="M483" s="15" t="s">
        <v>30</v>
      </c>
      <c r="N483" s="15" t="s">
        <v>30</v>
      </c>
      <c r="O483" s="15" t="s">
        <v>30</v>
      </c>
      <c r="P483" s="15">
        <v>1350</v>
      </c>
      <c r="Q483" s="15">
        <v>120</v>
      </c>
      <c r="R483" s="15" t="s">
        <v>10180</v>
      </c>
      <c r="S483" s="29" t="str">
        <f t="shared" si="7"/>
        <v/>
      </c>
      <c r="T483" s="29"/>
      <c r="U483" s="29"/>
      <c r="V483" s="29"/>
      <c r="W483" s="29"/>
      <c r="X483" s="29"/>
      <c r="Y483" s="29"/>
      <c r="Z483" s="29"/>
      <c r="AA483" s="29"/>
    </row>
    <row r="484" spans="1:27" hidden="1" x14ac:dyDescent="0.35">
      <c r="A484" s="15" t="s">
        <v>899</v>
      </c>
      <c r="B484" s="22" t="str">
        <f>INDEX('Plant data'!D:D,MATCH($A484,'Plant data'!$A:$A,0))</f>
        <v>Meili</v>
      </c>
      <c r="C484" s="22" t="str">
        <f>INDEX('Plant data'!E:E,MATCH($A484,'Plant data'!$A:$A,0))</f>
        <v>Jiangsu</v>
      </c>
      <c r="D484" s="22" t="str">
        <f>INDEX('Plant data'!F:F,MATCH($A484,'Plant data'!$A:$A,0))</f>
        <v>China</v>
      </c>
      <c r="E484" s="15" t="s">
        <v>10686</v>
      </c>
      <c r="F484" s="15" t="s">
        <v>10179</v>
      </c>
      <c r="G484" s="16" t="s">
        <v>901</v>
      </c>
      <c r="H484" s="15" t="s">
        <v>29</v>
      </c>
      <c r="I484" s="15" t="s">
        <v>30</v>
      </c>
      <c r="J484" s="15" t="s">
        <v>30</v>
      </c>
      <c r="K484" s="15">
        <v>2011</v>
      </c>
      <c r="L484" s="15">
        <v>14</v>
      </c>
      <c r="M484" s="15" t="s">
        <v>30</v>
      </c>
      <c r="N484" s="15" t="s">
        <v>30</v>
      </c>
      <c r="O484" s="15" t="s">
        <v>30</v>
      </c>
      <c r="P484" s="15">
        <v>1350</v>
      </c>
      <c r="Q484" s="15">
        <v>120</v>
      </c>
      <c r="R484" s="15" t="s">
        <v>10180</v>
      </c>
      <c r="S484" s="29">
        <f t="shared" si="7"/>
        <v>2051</v>
      </c>
      <c r="T484" s="29"/>
      <c r="U484" s="29"/>
      <c r="V484" s="29"/>
      <c r="W484" s="29"/>
      <c r="X484" s="29"/>
      <c r="Y484" s="29"/>
      <c r="Z484" s="29"/>
      <c r="AA484" s="29"/>
    </row>
    <row r="485" spans="1:27" hidden="1" x14ac:dyDescent="0.35">
      <c r="A485" s="15" t="s">
        <v>902</v>
      </c>
      <c r="B485" s="22" t="str">
        <f>INDEX('Plant data'!D:D,MATCH($A485,'Plant data'!$A:$A,0))</f>
        <v>Liyang</v>
      </c>
      <c r="C485" s="22" t="str">
        <f>INDEX('Plant data'!E:E,MATCH($A485,'Plant data'!$A:$A,0))</f>
        <v>Jiangsu</v>
      </c>
      <c r="D485" s="22" t="str">
        <f>INDEX('Plant data'!F:F,MATCH($A485,'Plant data'!$A:$A,0))</f>
        <v>China</v>
      </c>
      <c r="E485" s="15" t="s">
        <v>10687</v>
      </c>
      <c r="F485" s="15" t="s">
        <v>10179</v>
      </c>
      <c r="G485" s="16" t="s">
        <v>904</v>
      </c>
      <c r="H485" s="15" t="s">
        <v>190</v>
      </c>
      <c r="I485" s="15" t="s">
        <v>30</v>
      </c>
      <c r="J485" s="15" t="s">
        <v>30</v>
      </c>
      <c r="K485" s="15" t="s">
        <v>30</v>
      </c>
      <c r="L485" s="15" t="s">
        <v>30</v>
      </c>
      <c r="M485" s="15" t="s">
        <v>30</v>
      </c>
      <c r="N485" s="15" t="s">
        <v>30</v>
      </c>
      <c r="O485" s="15">
        <v>2023</v>
      </c>
      <c r="P485" s="15">
        <v>1350</v>
      </c>
      <c r="Q485" s="15">
        <v>120</v>
      </c>
      <c r="R485" s="15" t="s">
        <v>10180</v>
      </c>
      <c r="S485" s="29" t="str">
        <f t="shared" si="7"/>
        <v/>
      </c>
      <c r="T485" s="29"/>
      <c r="U485" s="29"/>
      <c r="V485" s="29"/>
      <c r="W485" s="29"/>
      <c r="X485" s="29"/>
      <c r="Y485" s="29"/>
      <c r="Z485" s="29"/>
      <c r="AA485" s="29"/>
    </row>
    <row r="486" spans="1:27" hidden="1" x14ac:dyDescent="0.35">
      <c r="A486" s="15" t="s">
        <v>902</v>
      </c>
      <c r="B486" s="22" t="str">
        <f>INDEX('Plant data'!D:D,MATCH($A486,'Plant data'!$A:$A,0))</f>
        <v>Liyang</v>
      </c>
      <c r="C486" s="22" t="str">
        <f>INDEX('Plant data'!E:E,MATCH($A486,'Plant data'!$A:$A,0))</f>
        <v>Jiangsu</v>
      </c>
      <c r="D486" s="22" t="str">
        <f>INDEX('Plant data'!F:F,MATCH($A486,'Plant data'!$A:$A,0))</f>
        <v>China</v>
      </c>
      <c r="E486" s="15" t="s">
        <v>10688</v>
      </c>
      <c r="F486" s="15" t="s">
        <v>10182</v>
      </c>
      <c r="G486" s="16" t="s">
        <v>904</v>
      </c>
      <c r="H486" s="15" t="s">
        <v>190</v>
      </c>
      <c r="I486" s="15" t="s">
        <v>30</v>
      </c>
      <c r="J486" s="15" t="s">
        <v>30</v>
      </c>
      <c r="K486" s="15" t="s">
        <v>30</v>
      </c>
      <c r="L486" s="15" t="s">
        <v>30</v>
      </c>
      <c r="M486" s="15" t="s">
        <v>30</v>
      </c>
      <c r="N486" s="15" t="s">
        <v>30</v>
      </c>
      <c r="O486" s="15">
        <v>2023</v>
      </c>
      <c r="P486" s="15">
        <v>1350</v>
      </c>
      <c r="Q486" s="15">
        <v>120</v>
      </c>
      <c r="R486" s="15" t="s">
        <v>10180</v>
      </c>
      <c r="S486" s="29" t="str">
        <f t="shared" si="7"/>
        <v/>
      </c>
      <c r="T486" s="29"/>
      <c r="U486" s="29"/>
      <c r="V486" s="29"/>
      <c r="W486" s="29"/>
      <c r="X486" s="29"/>
      <c r="Y486" s="29"/>
      <c r="Z486" s="29"/>
      <c r="AA486" s="29"/>
    </row>
    <row r="487" spans="1:27" hidden="1" x14ac:dyDescent="0.35">
      <c r="A487" s="15" t="s">
        <v>906</v>
      </c>
      <c r="B487" s="22" t="str">
        <f>INDEX('Plant data'!D:D,MATCH($A487,'Plant data'!$A:$A,0))</f>
        <v>Lianyungang</v>
      </c>
      <c r="C487" s="22" t="str">
        <f>INDEX('Plant data'!E:E,MATCH($A487,'Plant data'!$A:$A,0))</f>
        <v>Jiangsu</v>
      </c>
      <c r="D487" s="22" t="str">
        <f>INDEX('Plant data'!F:F,MATCH($A487,'Plant data'!$A:$A,0))</f>
        <v>China</v>
      </c>
      <c r="E487" s="15" t="s">
        <v>10689</v>
      </c>
      <c r="F487" s="15" t="s">
        <v>10201</v>
      </c>
      <c r="G487" s="16" t="s">
        <v>908</v>
      </c>
      <c r="H487" s="15" t="s">
        <v>29</v>
      </c>
      <c r="I487" s="15" t="s">
        <v>30</v>
      </c>
      <c r="J487" s="15" t="s">
        <v>30</v>
      </c>
      <c r="K487" s="15" t="s">
        <v>30</v>
      </c>
      <c r="L487" s="15" t="s">
        <v>30</v>
      </c>
      <c r="M487" s="15" t="s">
        <v>30</v>
      </c>
      <c r="N487" s="15" t="s">
        <v>30</v>
      </c>
      <c r="O487" s="15" t="s">
        <v>30</v>
      </c>
      <c r="P487" s="15">
        <v>1125</v>
      </c>
      <c r="Q487" s="15">
        <v>120</v>
      </c>
      <c r="R487" s="15" t="s">
        <v>10180</v>
      </c>
      <c r="S487" s="29" t="str">
        <f t="shared" si="7"/>
        <v/>
      </c>
      <c r="T487" s="29"/>
      <c r="U487" s="29"/>
      <c r="V487" s="29"/>
      <c r="W487" s="29"/>
      <c r="X487" s="29"/>
      <c r="Y487" s="29"/>
      <c r="Z487" s="29"/>
      <c r="AA487" s="29"/>
    </row>
    <row r="488" spans="1:27" hidden="1" x14ac:dyDescent="0.35">
      <c r="A488" s="15" t="s">
        <v>906</v>
      </c>
      <c r="B488" s="22" t="str">
        <f>INDEX('Plant data'!D:D,MATCH($A488,'Plant data'!$A:$A,0))</f>
        <v>Lianyungang</v>
      </c>
      <c r="C488" s="22" t="str">
        <f>INDEX('Plant data'!E:E,MATCH($A488,'Plant data'!$A:$A,0))</f>
        <v>Jiangsu</v>
      </c>
      <c r="D488" s="22" t="str">
        <f>INDEX('Plant data'!F:F,MATCH($A488,'Plant data'!$A:$A,0))</f>
        <v>China</v>
      </c>
      <c r="E488" s="15" t="s">
        <v>10690</v>
      </c>
      <c r="F488" s="15" t="s">
        <v>10194</v>
      </c>
      <c r="G488" s="16" t="s">
        <v>908</v>
      </c>
      <c r="H488" s="15" t="s">
        <v>29</v>
      </c>
      <c r="I488" s="15" t="s">
        <v>30</v>
      </c>
      <c r="J488" s="15" t="s">
        <v>30</v>
      </c>
      <c r="K488" s="15" t="s">
        <v>30</v>
      </c>
      <c r="L488" s="15" t="s">
        <v>30</v>
      </c>
      <c r="M488" s="15" t="s">
        <v>30</v>
      </c>
      <c r="N488" s="15" t="s">
        <v>30</v>
      </c>
      <c r="O488" s="15" t="s">
        <v>30</v>
      </c>
      <c r="P488" s="15">
        <v>1125</v>
      </c>
      <c r="Q488" s="15">
        <v>120</v>
      </c>
      <c r="R488" s="15" t="s">
        <v>10180</v>
      </c>
      <c r="S488" s="29" t="str">
        <f t="shared" si="7"/>
        <v/>
      </c>
      <c r="T488" s="29"/>
      <c r="U488" s="29"/>
      <c r="V488" s="29"/>
      <c r="W488" s="29"/>
      <c r="X488" s="29"/>
      <c r="Y488" s="29"/>
      <c r="Z488" s="29"/>
      <c r="AA488" s="29"/>
    </row>
    <row r="489" spans="1:27" hidden="1" x14ac:dyDescent="0.35">
      <c r="A489" s="15" t="s">
        <v>906</v>
      </c>
      <c r="B489" s="22" t="str">
        <f>INDEX('Plant data'!D:D,MATCH($A489,'Plant data'!$A:$A,0))</f>
        <v>Lianyungang</v>
      </c>
      <c r="C489" s="22" t="str">
        <f>INDEX('Plant data'!E:E,MATCH($A489,'Plant data'!$A:$A,0))</f>
        <v>Jiangsu</v>
      </c>
      <c r="D489" s="22" t="str">
        <f>INDEX('Plant data'!F:F,MATCH($A489,'Plant data'!$A:$A,0))</f>
        <v>China</v>
      </c>
      <c r="E489" s="15" t="s">
        <v>10691</v>
      </c>
      <c r="F489" s="15" t="s">
        <v>10204</v>
      </c>
      <c r="G489" s="16" t="s">
        <v>908</v>
      </c>
      <c r="H489" s="15" t="s">
        <v>190</v>
      </c>
      <c r="I489" s="15" t="s">
        <v>30</v>
      </c>
      <c r="J489" s="15" t="s">
        <v>30</v>
      </c>
      <c r="K489" s="15">
        <v>2014</v>
      </c>
      <c r="L489" s="15">
        <v>11</v>
      </c>
      <c r="M489" s="15" t="s">
        <v>30</v>
      </c>
      <c r="N489" s="15" t="s">
        <v>30</v>
      </c>
      <c r="O489" s="15" t="s">
        <v>30</v>
      </c>
      <c r="P489" s="15">
        <v>1125</v>
      </c>
      <c r="Q489" s="15">
        <v>120</v>
      </c>
      <c r="R489" s="15" t="s">
        <v>10180</v>
      </c>
      <c r="S489" s="29">
        <f t="shared" si="7"/>
        <v>2054</v>
      </c>
      <c r="T489" s="29"/>
      <c r="U489" s="29"/>
      <c r="V489" s="29"/>
      <c r="W489" s="29"/>
      <c r="X489" s="29"/>
      <c r="Y489" s="29"/>
      <c r="Z489" s="29"/>
      <c r="AA489" s="29"/>
    </row>
    <row r="490" spans="1:27" hidden="1" x14ac:dyDescent="0.35">
      <c r="A490" s="15" t="s">
        <v>906</v>
      </c>
      <c r="B490" s="22" t="str">
        <f>INDEX('Plant data'!D:D,MATCH($A490,'Plant data'!$A:$A,0))</f>
        <v>Lianyungang</v>
      </c>
      <c r="C490" s="22" t="str">
        <f>INDEX('Plant data'!E:E,MATCH($A490,'Plant data'!$A:$A,0))</f>
        <v>Jiangsu</v>
      </c>
      <c r="D490" s="22" t="str">
        <f>INDEX('Plant data'!F:F,MATCH($A490,'Plant data'!$A:$A,0))</f>
        <v>China</v>
      </c>
      <c r="E490" s="15" t="s">
        <v>10692</v>
      </c>
      <c r="F490" s="15" t="s">
        <v>10189</v>
      </c>
      <c r="G490" s="16" t="s">
        <v>908</v>
      </c>
      <c r="H490" s="15" t="s">
        <v>190</v>
      </c>
      <c r="I490" s="15" t="s">
        <v>30</v>
      </c>
      <c r="J490" s="15" t="s">
        <v>30</v>
      </c>
      <c r="K490" s="15">
        <v>2015</v>
      </c>
      <c r="L490" s="15">
        <v>10</v>
      </c>
      <c r="M490" s="15" t="s">
        <v>30</v>
      </c>
      <c r="N490" s="15" t="s">
        <v>30</v>
      </c>
      <c r="O490" s="15" t="s">
        <v>30</v>
      </c>
      <c r="P490" s="15">
        <v>1125</v>
      </c>
      <c r="Q490" s="15">
        <v>120</v>
      </c>
      <c r="R490" s="15" t="s">
        <v>10180</v>
      </c>
      <c r="S490" s="29">
        <f t="shared" si="7"/>
        <v>2055</v>
      </c>
      <c r="T490" s="29"/>
      <c r="U490" s="29"/>
      <c r="V490" s="29"/>
      <c r="W490" s="29"/>
      <c r="X490" s="29"/>
      <c r="Y490" s="29"/>
      <c r="Z490" s="29"/>
      <c r="AA490" s="29"/>
    </row>
    <row r="491" spans="1:27" hidden="1" x14ac:dyDescent="0.35">
      <c r="A491" s="15" t="s">
        <v>914</v>
      </c>
      <c r="B491" s="22" t="str">
        <f>INDEX('Plant data'!D:D,MATCH($A491,'Plant data'!$A:$A,0))</f>
        <v>Gougang</v>
      </c>
      <c r="C491" s="22" t="str">
        <f>INDEX('Plant data'!E:E,MATCH($A491,'Plant data'!$A:$A,0))</f>
        <v>Jiangsu</v>
      </c>
      <c r="D491" s="22" t="str">
        <f>INDEX('Plant data'!F:F,MATCH($A491,'Plant data'!$A:$A,0))</f>
        <v>China</v>
      </c>
      <c r="E491" s="15" t="s">
        <v>10693</v>
      </c>
      <c r="F491" s="15" t="s">
        <v>10179</v>
      </c>
      <c r="G491" s="16" t="s">
        <v>916</v>
      </c>
      <c r="H491" s="15" t="s">
        <v>29</v>
      </c>
      <c r="I491" s="15" t="s">
        <v>30</v>
      </c>
      <c r="J491" s="15" t="s">
        <v>30</v>
      </c>
      <c r="K491" s="15" t="s">
        <v>30</v>
      </c>
      <c r="L491" s="15" t="s">
        <v>30</v>
      </c>
      <c r="M491" s="15" t="s">
        <v>30</v>
      </c>
      <c r="N491" s="15" t="s">
        <v>30</v>
      </c>
      <c r="O491" s="15" t="s">
        <v>30</v>
      </c>
      <c r="P491" s="15">
        <v>1500</v>
      </c>
      <c r="Q491" s="15">
        <v>120</v>
      </c>
      <c r="R491" s="15" t="s">
        <v>10180</v>
      </c>
      <c r="S491" s="29" t="str">
        <f t="shared" si="7"/>
        <v/>
      </c>
      <c r="T491" s="29"/>
      <c r="U491" s="29"/>
      <c r="V491" s="29"/>
      <c r="W491" s="29"/>
      <c r="X491" s="29"/>
      <c r="Y491" s="29"/>
      <c r="Z491" s="29"/>
      <c r="AA491" s="29"/>
    </row>
    <row r="492" spans="1:27" hidden="1" x14ac:dyDescent="0.35">
      <c r="A492" s="15" t="s">
        <v>914</v>
      </c>
      <c r="B492" s="22" t="str">
        <f>INDEX('Plant data'!D:D,MATCH($A492,'Plant data'!$A:$A,0))</f>
        <v>Gougang</v>
      </c>
      <c r="C492" s="22" t="str">
        <f>INDEX('Plant data'!E:E,MATCH($A492,'Plant data'!$A:$A,0))</f>
        <v>Jiangsu</v>
      </c>
      <c r="D492" s="22" t="str">
        <f>INDEX('Plant data'!F:F,MATCH($A492,'Plant data'!$A:$A,0))</f>
        <v>China</v>
      </c>
      <c r="E492" s="15" t="s">
        <v>10694</v>
      </c>
      <c r="F492" s="15" t="s">
        <v>10182</v>
      </c>
      <c r="G492" s="16" t="s">
        <v>916</v>
      </c>
      <c r="H492" s="15" t="s">
        <v>29</v>
      </c>
      <c r="I492" s="15" t="s">
        <v>30</v>
      </c>
      <c r="J492" s="15" t="s">
        <v>30</v>
      </c>
      <c r="K492" s="15" t="s">
        <v>30</v>
      </c>
      <c r="L492" s="15" t="s">
        <v>30</v>
      </c>
      <c r="M492" s="15" t="s">
        <v>30</v>
      </c>
      <c r="N492" s="15" t="s">
        <v>30</v>
      </c>
      <c r="O492" s="15" t="s">
        <v>30</v>
      </c>
      <c r="P492" s="15">
        <v>1500</v>
      </c>
      <c r="Q492" s="15">
        <v>120</v>
      </c>
      <c r="R492" s="15" t="s">
        <v>10180</v>
      </c>
      <c r="S492" s="29" t="str">
        <f t="shared" si="7"/>
        <v/>
      </c>
      <c r="T492" s="29"/>
      <c r="U492" s="29"/>
      <c r="V492" s="29"/>
      <c r="W492" s="29"/>
      <c r="X492" s="29"/>
      <c r="Y492" s="29"/>
      <c r="Z492" s="29"/>
      <c r="AA492" s="29"/>
    </row>
    <row r="493" spans="1:27" hidden="1" x14ac:dyDescent="0.35">
      <c r="A493" s="15" t="s">
        <v>919</v>
      </c>
      <c r="B493" s="22" t="str">
        <f>INDEX('Plant data'!D:D,MATCH($A493,'Plant data'!$A:$A,0))</f>
        <v>unknown</v>
      </c>
      <c r="C493" s="22" t="str">
        <f>INDEX('Plant data'!E:E,MATCH($A493,'Plant data'!$A:$A,0))</f>
        <v>Jiangsu</v>
      </c>
      <c r="D493" s="22" t="str">
        <f>INDEX('Plant data'!F:F,MATCH($A493,'Plant data'!$A:$A,0))</f>
        <v>China</v>
      </c>
      <c r="E493" s="15" t="s">
        <v>10695</v>
      </c>
      <c r="F493" s="15" t="s">
        <v>10179</v>
      </c>
      <c r="G493" s="16" t="s">
        <v>921</v>
      </c>
      <c r="H493" s="15" t="s">
        <v>190</v>
      </c>
      <c r="I493" s="15" t="s">
        <v>30</v>
      </c>
      <c r="J493" s="15" t="s">
        <v>30</v>
      </c>
      <c r="K493" s="15" t="s">
        <v>30</v>
      </c>
      <c r="L493" s="15" t="s">
        <v>30</v>
      </c>
      <c r="M493" s="15" t="s">
        <v>30</v>
      </c>
      <c r="N493" s="15" t="s">
        <v>30</v>
      </c>
      <c r="O493" s="15" t="s">
        <v>30</v>
      </c>
      <c r="P493" s="15">
        <v>850</v>
      </c>
      <c r="Q493" s="15">
        <v>60</v>
      </c>
      <c r="R493" s="15" t="s">
        <v>10180</v>
      </c>
      <c r="S493" s="29" t="str">
        <f t="shared" si="7"/>
        <v/>
      </c>
      <c r="T493" s="29"/>
      <c r="U493" s="29"/>
      <c r="V493" s="29"/>
      <c r="W493" s="29"/>
      <c r="X493" s="29"/>
      <c r="Y493" s="29"/>
      <c r="Z493" s="29"/>
      <c r="AA493" s="29"/>
    </row>
    <row r="494" spans="1:27" hidden="1" x14ac:dyDescent="0.35">
      <c r="A494" s="15" t="s">
        <v>919</v>
      </c>
      <c r="B494" s="22" t="str">
        <f>INDEX('Plant data'!D:D,MATCH($A494,'Plant data'!$A:$A,0))</f>
        <v>unknown</v>
      </c>
      <c r="C494" s="22" t="str">
        <f>INDEX('Plant data'!E:E,MATCH($A494,'Plant data'!$A:$A,0))</f>
        <v>Jiangsu</v>
      </c>
      <c r="D494" s="22" t="str">
        <f>INDEX('Plant data'!F:F,MATCH($A494,'Plant data'!$A:$A,0))</f>
        <v>China</v>
      </c>
      <c r="E494" s="15" t="s">
        <v>10696</v>
      </c>
      <c r="F494" s="15" t="s">
        <v>10182</v>
      </c>
      <c r="G494" s="16" t="s">
        <v>921</v>
      </c>
      <c r="H494" s="15" t="s">
        <v>190</v>
      </c>
      <c r="I494" s="15" t="s">
        <v>30</v>
      </c>
      <c r="J494" s="15" t="s">
        <v>30</v>
      </c>
      <c r="K494" s="15" t="s">
        <v>30</v>
      </c>
      <c r="L494" s="15" t="s">
        <v>30</v>
      </c>
      <c r="M494" s="15" t="s">
        <v>30</v>
      </c>
      <c r="N494" s="15" t="s">
        <v>30</v>
      </c>
      <c r="O494" s="15" t="s">
        <v>30</v>
      </c>
      <c r="P494" s="15">
        <v>850</v>
      </c>
      <c r="Q494" s="15">
        <v>60</v>
      </c>
      <c r="R494" s="15" t="s">
        <v>10180</v>
      </c>
      <c r="S494" s="29" t="str">
        <f t="shared" si="7"/>
        <v/>
      </c>
      <c r="T494" s="29"/>
      <c r="U494" s="29"/>
      <c r="V494" s="29"/>
      <c r="W494" s="29"/>
      <c r="X494" s="29"/>
      <c r="Y494" s="29"/>
      <c r="Z494" s="29"/>
      <c r="AA494" s="29"/>
    </row>
    <row r="495" spans="1:27" hidden="1" x14ac:dyDescent="0.35">
      <c r="A495" s="15" t="s">
        <v>919</v>
      </c>
      <c r="B495" s="22" t="str">
        <f>INDEX('Plant data'!D:D,MATCH($A495,'Plant data'!$A:$A,0))</f>
        <v>unknown</v>
      </c>
      <c r="C495" s="22" t="str">
        <f>INDEX('Plant data'!E:E,MATCH($A495,'Plant data'!$A:$A,0))</f>
        <v>Jiangsu</v>
      </c>
      <c r="D495" s="22" t="str">
        <f>INDEX('Plant data'!F:F,MATCH($A495,'Plant data'!$A:$A,0))</f>
        <v>China</v>
      </c>
      <c r="E495" s="15" t="s">
        <v>10697</v>
      </c>
      <c r="F495" s="15" t="s">
        <v>10184</v>
      </c>
      <c r="G495" s="16" t="s">
        <v>921</v>
      </c>
      <c r="H495" s="15" t="s">
        <v>29</v>
      </c>
      <c r="I495" s="15" t="s">
        <v>30</v>
      </c>
      <c r="J495" s="15" t="s">
        <v>30</v>
      </c>
      <c r="K495" s="15" t="s">
        <v>30</v>
      </c>
      <c r="L495" s="15" t="s">
        <v>30</v>
      </c>
      <c r="M495" s="15" t="s">
        <v>30</v>
      </c>
      <c r="N495" s="15" t="s">
        <v>30</v>
      </c>
      <c r="O495" s="15" t="s">
        <v>30</v>
      </c>
      <c r="P495" s="15">
        <v>1700</v>
      </c>
      <c r="Q495" s="15">
        <v>150</v>
      </c>
      <c r="R495" s="15" t="s">
        <v>10180</v>
      </c>
      <c r="S495" s="29" t="str">
        <f t="shared" si="7"/>
        <v/>
      </c>
      <c r="T495" s="29"/>
      <c r="U495" s="29"/>
      <c r="V495" s="29"/>
      <c r="W495" s="29"/>
      <c r="X495" s="29"/>
      <c r="Y495" s="29"/>
      <c r="Z495" s="29"/>
      <c r="AA495" s="29"/>
    </row>
    <row r="496" spans="1:27" hidden="1" x14ac:dyDescent="0.35">
      <c r="A496" s="15" t="s">
        <v>919</v>
      </c>
      <c r="B496" s="22" t="str">
        <f>INDEX('Plant data'!D:D,MATCH($A496,'Plant data'!$A:$A,0))</f>
        <v>unknown</v>
      </c>
      <c r="C496" s="22" t="str">
        <f>INDEX('Plant data'!E:E,MATCH($A496,'Plant data'!$A:$A,0))</f>
        <v>Jiangsu</v>
      </c>
      <c r="D496" s="22" t="str">
        <f>INDEX('Plant data'!F:F,MATCH($A496,'Plant data'!$A:$A,0))</f>
        <v>China</v>
      </c>
      <c r="E496" s="15" t="s">
        <v>10698</v>
      </c>
      <c r="F496" s="15" t="s">
        <v>10245</v>
      </c>
      <c r="G496" s="16" t="s">
        <v>921</v>
      </c>
      <c r="H496" s="15" t="s">
        <v>29</v>
      </c>
      <c r="I496" s="15" t="s">
        <v>30</v>
      </c>
      <c r="J496" s="15" t="s">
        <v>30</v>
      </c>
      <c r="K496" s="15">
        <v>2020</v>
      </c>
      <c r="L496" s="15">
        <v>5</v>
      </c>
      <c r="M496" s="15" t="s">
        <v>30</v>
      </c>
      <c r="N496" s="15" t="s">
        <v>30</v>
      </c>
      <c r="O496" s="15" t="s">
        <v>30</v>
      </c>
      <c r="P496" s="15">
        <v>1350</v>
      </c>
      <c r="Q496" s="15">
        <v>120</v>
      </c>
      <c r="R496" s="15" t="s">
        <v>10180</v>
      </c>
      <c r="S496" s="29">
        <f t="shared" si="7"/>
        <v>2060</v>
      </c>
      <c r="T496" s="29"/>
      <c r="U496" s="29"/>
      <c r="V496" s="29"/>
      <c r="W496" s="29"/>
      <c r="X496" s="29"/>
      <c r="Y496" s="29"/>
      <c r="Z496" s="29"/>
      <c r="AA496" s="29"/>
    </row>
    <row r="497" spans="1:27" hidden="1" x14ac:dyDescent="0.35">
      <c r="A497" s="15" t="s">
        <v>927</v>
      </c>
      <c r="B497" s="22" t="str">
        <f>INDEX('Plant data'!D:D,MATCH($A497,'Plant data'!$A:$A,0))</f>
        <v>unknown</v>
      </c>
      <c r="C497" s="22" t="str">
        <f>INDEX('Plant data'!E:E,MATCH($A497,'Plant data'!$A:$A,0))</f>
        <v>Jiangsu</v>
      </c>
      <c r="D497" s="22" t="str">
        <f>INDEX('Plant data'!F:F,MATCH($A497,'Plant data'!$A:$A,0))</f>
        <v>China</v>
      </c>
      <c r="E497" s="15" t="s">
        <v>10699</v>
      </c>
      <c r="F497" s="15" t="s">
        <v>10179</v>
      </c>
      <c r="G497" s="16" t="s">
        <v>929</v>
      </c>
      <c r="H497" s="15" t="s">
        <v>29</v>
      </c>
      <c r="I497" s="15" t="s">
        <v>30</v>
      </c>
      <c r="J497" s="15" t="s">
        <v>30</v>
      </c>
      <c r="K497" s="15" t="s">
        <v>30</v>
      </c>
      <c r="L497" s="15" t="s">
        <v>30</v>
      </c>
      <c r="M497" s="15" t="s">
        <v>30</v>
      </c>
      <c r="N497" s="15" t="s">
        <v>30</v>
      </c>
      <c r="O497" s="15" t="s">
        <v>30</v>
      </c>
      <c r="P497" s="15">
        <v>1000</v>
      </c>
      <c r="Q497" s="15">
        <v>50</v>
      </c>
      <c r="R497" s="15" t="s">
        <v>10180</v>
      </c>
      <c r="S497" s="29" t="str">
        <f t="shared" si="7"/>
        <v/>
      </c>
      <c r="T497" s="29"/>
      <c r="U497" s="29"/>
      <c r="V497" s="29"/>
      <c r="W497" s="29"/>
      <c r="X497" s="29"/>
      <c r="Y497" s="29"/>
      <c r="Z497" s="29"/>
      <c r="AA497" s="29"/>
    </row>
    <row r="498" spans="1:27" hidden="1" x14ac:dyDescent="0.35">
      <c r="A498" s="15" t="s">
        <v>927</v>
      </c>
      <c r="B498" s="22" t="str">
        <f>INDEX('Plant data'!D:D,MATCH($A498,'Plant data'!$A:$A,0))</f>
        <v>unknown</v>
      </c>
      <c r="C498" s="22" t="str">
        <f>INDEX('Plant data'!E:E,MATCH($A498,'Plant data'!$A:$A,0))</f>
        <v>Jiangsu</v>
      </c>
      <c r="D498" s="22" t="str">
        <f>INDEX('Plant data'!F:F,MATCH($A498,'Plant data'!$A:$A,0))</f>
        <v>China</v>
      </c>
      <c r="E498" s="15" t="s">
        <v>10700</v>
      </c>
      <c r="F498" s="15" t="s">
        <v>10182</v>
      </c>
      <c r="G498" s="16" t="s">
        <v>929</v>
      </c>
      <c r="H498" s="15" t="s">
        <v>29</v>
      </c>
      <c r="I498" s="15" t="s">
        <v>30</v>
      </c>
      <c r="J498" s="15" t="s">
        <v>30</v>
      </c>
      <c r="K498" s="15" t="s">
        <v>30</v>
      </c>
      <c r="L498" s="15" t="s">
        <v>30</v>
      </c>
      <c r="M498" s="15" t="s">
        <v>30</v>
      </c>
      <c r="N498" s="15" t="s">
        <v>30</v>
      </c>
      <c r="O498" s="15" t="s">
        <v>30</v>
      </c>
      <c r="P498" s="15">
        <v>1000</v>
      </c>
      <c r="Q498" s="15">
        <v>50</v>
      </c>
      <c r="R498" s="15" t="s">
        <v>10180</v>
      </c>
      <c r="S498" s="29" t="str">
        <f t="shared" si="7"/>
        <v/>
      </c>
      <c r="T498" s="29"/>
      <c r="U498" s="29"/>
      <c r="V498" s="29"/>
      <c r="W498" s="29"/>
      <c r="X498" s="29"/>
      <c r="Y498" s="29"/>
      <c r="Z498" s="29"/>
      <c r="AA498" s="29"/>
    </row>
    <row r="499" spans="1:27" hidden="1" x14ac:dyDescent="0.35">
      <c r="A499" s="15" t="s">
        <v>931</v>
      </c>
      <c r="B499" s="22" t="str">
        <f>INDEX('Plant data'!D:D,MATCH($A499,'Plant data'!$A:$A,0))</f>
        <v>Qingshanquan</v>
      </c>
      <c r="C499" s="22" t="str">
        <f>INDEX('Plant data'!E:E,MATCH($A499,'Plant data'!$A:$A,0))</f>
        <v>Jiangsu</v>
      </c>
      <c r="D499" s="22" t="str">
        <f>INDEX('Plant data'!F:F,MATCH($A499,'Plant data'!$A:$A,0))</f>
        <v>China</v>
      </c>
      <c r="E499" s="15" t="s">
        <v>10701</v>
      </c>
      <c r="F499" s="15" t="s">
        <v>10179</v>
      </c>
      <c r="G499" s="16" t="s">
        <v>933</v>
      </c>
      <c r="H499" s="15" t="s">
        <v>190</v>
      </c>
      <c r="I499" s="15" t="s">
        <v>30</v>
      </c>
      <c r="J499" s="15" t="s">
        <v>30</v>
      </c>
      <c r="K499" s="15" t="s">
        <v>30</v>
      </c>
      <c r="L499" s="15" t="s">
        <v>30</v>
      </c>
      <c r="M499" s="15" t="s">
        <v>30</v>
      </c>
      <c r="N499" s="15" t="s">
        <v>30</v>
      </c>
      <c r="O499" s="15" t="s">
        <v>30</v>
      </c>
      <c r="P499" s="15">
        <v>850</v>
      </c>
      <c r="Q499" s="15">
        <v>60</v>
      </c>
      <c r="R499" s="15" t="s">
        <v>10180</v>
      </c>
      <c r="S499" s="29" t="str">
        <f t="shared" si="7"/>
        <v/>
      </c>
      <c r="T499" s="29"/>
      <c r="U499" s="29"/>
      <c r="V499" s="29"/>
      <c r="W499" s="29"/>
      <c r="X499" s="29"/>
      <c r="Y499" s="29"/>
      <c r="Z499" s="29"/>
      <c r="AA499" s="29"/>
    </row>
    <row r="500" spans="1:27" hidden="1" x14ac:dyDescent="0.35">
      <c r="A500" s="15" t="s">
        <v>931</v>
      </c>
      <c r="B500" s="22" t="str">
        <f>INDEX('Plant data'!D:D,MATCH($A500,'Plant data'!$A:$A,0))</f>
        <v>Qingshanquan</v>
      </c>
      <c r="C500" s="22" t="str">
        <f>INDEX('Plant data'!E:E,MATCH($A500,'Plant data'!$A:$A,0))</f>
        <v>Jiangsu</v>
      </c>
      <c r="D500" s="22" t="str">
        <f>INDEX('Plant data'!F:F,MATCH($A500,'Plant data'!$A:$A,0))</f>
        <v>China</v>
      </c>
      <c r="E500" s="15" t="s">
        <v>10702</v>
      </c>
      <c r="F500" s="15" t="s">
        <v>10182</v>
      </c>
      <c r="G500" s="16" t="s">
        <v>933</v>
      </c>
      <c r="H500" s="15" t="s">
        <v>190</v>
      </c>
      <c r="I500" s="15" t="s">
        <v>30</v>
      </c>
      <c r="J500" s="15" t="s">
        <v>30</v>
      </c>
      <c r="K500" s="15" t="s">
        <v>30</v>
      </c>
      <c r="L500" s="15" t="s">
        <v>30</v>
      </c>
      <c r="M500" s="15" t="s">
        <v>30</v>
      </c>
      <c r="N500" s="15" t="s">
        <v>30</v>
      </c>
      <c r="O500" s="15" t="s">
        <v>30</v>
      </c>
      <c r="P500" s="15">
        <v>850</v>
      </c>
      <c r="Q500" s="15">
        <v>60</v>
      </c>
      <c r="R500" s="15" t="s">
        <v>10180</v>
      </c>
      <c r="S500" s="29" t="str">
        <f t="shared" si="7"/>
        <v/>
      </c>
      <c r="T500" s="29"/>
      <c r="U500" s="29"/>
      <c r="V500" s="29"/>
      <c r="W500" s="29"/>
      <c r="X500" s="29"/>
      <c r="Y500" s="29"/>
      <c r="Z500" s="29"/>
      <c r="AA500" s="29"/>
    </row>
    <row r="501" spans="1:27" hidden="1" x14ac:dyDescent="0.35">
      <c r="A501" s="15" t="s">
        <v>935</v>
      </c>
      <c r="B501" s="22" t="str">
        <f>INDEX('Plant data'!D:D,MATCH($A501,'Plant data'!$A:$A,0))</f>
        <v>Huangli</v>
      </c>
      <c r="C501" s="22" t="str">
        <f>INDEX('Plant data'!E:E,MATCH($A501,'Plant data'!$A:$A,0))</f>
        <v>Jiangsu</v>
      </c>
      <c r="D501" s="22" t="str">
        <f>INDEX('Plant data'!F:F,MATCH($A501,'Plant data'!$A:$A,0))</f>
        <v>China</v>
      </c>
      <c r="E501" s="15" t="s">
        <v>10703</v>
      </c>
      <c r="F501" s="15" t="s">
        <v>10179</v>
      </c>
      <c r="G501" s="16" t="s">
        <v>937</v>
      </c>
      <c r="H501" s="15" t="s">
        <v>40</v>
      </c>
      <c r="I501" s="15" t="s">
        <v>30</v>
      </c>
      <c r="J501" s="15" t="s">
        <v>30</v>
      </c>
      <c r="K501" s="15" t="s">
        <v>30</v>
      </c>
      <c r="L501" s="15" t="s">
        <v>30</v>
      </c>
      <c r="M501" s="20">
        <v>43314</v>
      </c>
      <c r="N501" s="15" t="s">
        <v>30</v>
      </c>
      <c r="O501" s="15" t="s">
        <v>30</v>
      </c>
      <c r="P501" s="15">
        <v>600</v>
      </c>
      <c r="Q501" s="15">
        <v>40</v>
      </c>
      <c r="R501" s="15" t="s">
        <v>10180</v>
      </c>
      <c r="S501" s="29" t="str">
        <f t="shared" si="7"/>
        <v/>
      </c>
      <c r="T501" s="29"/>
      <c r="U501" s="29"/>
      <c r="V501" s="29"/>
      <c r="W501" s="29"/>
      <c r="X501" s="29"/>
      <c r="Y501" s="29"/>
      <c r="Z501" s="29"/>
      <c r="AA501" s="29"/>
    </row>
    <row r="502" spans="1:27" hidden="1" x14ac:dyDescent="0.35">
      <c r="A502" s="15" t="s">
        <v>935</v>
      </c>
      <c r="B502" s="22" t="str">
        <f>INDEX('Plant data'!D:D,MATCH($A502,'Plant data'!$A:$A,0))</f>
        <v>Huangli</v>
      </c>
      <c r="C502" s="22" t="str">
        <f>INDEX('Plant data'!E:E,MATCH($A502,'Plant data'!$A:$A,0))</f>
        <v>Jiangsu</v>
      </c>
      <c r="D502" s="22" t="str">
        <f>INDEX('Plant data'!F:F,MATCH($A502,'Plant data'!$A:$A,0))</f>
        <v>China</v>
      </c>
      <c r="E502" s="15" t="s">
        <v>10704</v>
      </c>
      <c r="F502" s="15" t="s">
        <v>10182</v>
      </c>
      <c r="G502" s="16" t="s">
        <v>937</v>
      </c>
      <c r="H502" s="15" t="s">
        <v>40</v>
      </c>
      <c r="I502" s="15" t="s">
        <v>30</v>
      </c>
      <c r="J502" s="15" t="s">
        <v>30</v>
      </c>
      <c r="K502" s="15" t="s">
        <v>30</v>
      </c>
      <c r="L502" s="15" t="s">
        <v>30</v>
      </c>
      <c r="M502" s="20">
        <v>43314</v>
      </c>
      <c r="N502" s="15" t="s">
        <v>30</v>
      </c>
      <c r="O502" s="15" t="s">
        <v>30</v>
      </c>
      <c r="P502" s="15">
        <v>600</v>
      </c>
      <c r="Q502" s="15">
        <v>40</v>
      </c>
      <c r="R502" s="15" t="s">
        <v>10180</v>
      </c>
      <c r="S502" s="29" t="str">
        <f t="shared" si="7"/>
        <v/>
      </c>
      <c r="T502" s="29"/>
      <c r="U502" s="29"/>
      <c r="V502" s="29"/>
      <c r="W502" s="29"/>
      <c r="X502" s="29"/>
      <c r="Y502" s="29"/>
      <c r="Z502" s="29"/>
      <c r="AA502" s="29"/>
    </row>
    <row r="503" spans="1:27" hidden="1" x14ac:dyDescent="0.35">
      <c r="A503" s="15" t="s">
        <v>935</v>
      </c>
      <c r="B503" s="22" t="str">
        <f>INDEX('Plant data'!D:D,MATCH($A503,'Plant data'!$A:$A,0))</f>
        <v>Huangli</v>
      </c>
      <c r="C503" s="22" t="str">
        <f>INDEX('Plant data'!E:E,MATCH($A503,'Plant data'!$A:$A,0))</f>
        <v>Jiangsu</v>
      </c>
      <c r="D503" s="22" t="str">
        <f>INDEX('Plant data'!F:F,MATCH($A503,'Plant data'!$A:$A,0))</f>
        <v>China</v>
      </c>
      <c r="E503" s="15" t="s">
        <v>10705</v>
      </c>
      <c r="F503" s="15" t="s">
        <v>10184</v>
      </c>
      <c r="G503" s="16" t="s">
        <v>937</v>
      </c>
      <c r="H503" s="15" t="s">
        <v>40</v>
      </c>
      <c r="I503" s="15" t="s">
        <v>30</v>
      </c>
      <c r="J503" s="15" t="s">
        <v>30</v>
      </c>
      <c r="K503" s="15" t="s">
        <v>30</v>
      </c>
      <c r="L503" s="15" t="s">
        <v>30</v>
      </c>
      <c r="M503" s="20">
        <v>43314</v>
      </c>
      <c r="N503" s="15" t="s">
        <v>30</v>
      </c>
      <c r="O503" s="15" t="s">
        <v>30</v>
      </c>
      <c r="P503" s="15">
        <v>600</v>
      </c>
      <c r="Q503" s="15">
        <v>40</v>
      </c>
      <c r="R503" s="15" t="s">
        <v>10180</v>
      </c>
      <c r="S503" s="29" t="str">
        <f t="shared" si="7"/>
        <v/>
      </c>
      <c r="T503" s="29"/>
      <c r="U503" s="29"/>
      <c r="V503" s="29"/>
      <c r="W503" s="29"/>
      <c r="X503" s="29"/>
      <c r="Y503" s="29"/>
      <c r="Z503" s="29"/>
      <c r="AA503" s="29"/>
    </row>
    <row r="504" spans="1:27" hidden="1" x14ac:dyDescent="0.35">
      <c r="A504" s="15" t="s">
        <v>935</v>
      </c>
      <c r="B504" s="22" t="str">
        <f>INDEX('Plant data'!D:D,MATCH($A504,'Plant data'!$A:$A,0))</f>
        <v>Huangli</v>
      </c>
      <c r="C504" s="22" t="str">
        <f>INDEX('Plant data'!E:E,MATCH($A504,'Plant data'!$A:$A,0))</f>
        <v>Jiangsu</v>
      </c>
      <c r="D504" s="22" t="str">
        <f>INDEX('Plant data'!F:F,MATCH($A504,'Plant data'!$A:$A,0))</f>
        <v>China</v>
      </c>
      <c r="E504" s="15" t="s">
        <v>10706</v>
      </c>
      <c r="F504" s="15" t="s">
        <v>10245</v>
      </c>
      <c r="G504" s="16" t="s">
        <v>937</v>
      </c>
      <c r="H504" s="15" t="s">
        <v>40</v>
      </c>
      <c r="I504" s="15" t="s">
        <v>30</v>
      </c>
      <c r="J504" s="15" t="s">
        <v>30</v>
      </c>
      <c r="K504" s="15" t="s">
        <v>30</v>
      </c>
      <c r="L504" s="15" t="s">
        <v>30</v>
      </c>
      <c r="M504" s="20">
        <v>43314</v>
      </c>
      <c r="N504" s="15" t="s">
        <v>30</v>
      </c>
      <c r="O504" s="15" t="s">
        <v>30</v>
      </c>
      <c r="P504" s="15">
        <v>600</v>
      </c>
      <c r="Q504" s="15">
        <v>40</v>
      </c>
      <c r="R504" s="15" t="s">
        <v>10180</v>
      </c>
      <c r="S504" s="29" t="str">
        <f t="shared" si="7"/>
        <v/>
      </c>
      <c r="T504" s="29"/>
      <c r="U504" s="29"/>
      <c r="V504" s="29"/>
      <c r="W504" s="29"/>
      <c r="X504" s="29"/>
      <c r="Y504" s="29"/>
      <c r="Z504" s="29"/>
      <c r="AA504" s="29"/>
    </row>
    <row r="505" spans="1:27" hidden="1" x14ac:dyDescent="0.35">
      <c r="A505" s="15" t="s">
        <v>935</v>
      </c>
      <c r="B505" s="22" t="str">
        <f>INDEX('Plant data'!D:D,MATCH($A505,'Plant data'!$A:$A,0))</f>
        <v>Huangli</v>
      </c>
      <c r="C505" s="22" t="str">
        <f>INDEX('Plant data'!E:E,MATCH($A505,'Plant data'!$A:$A,0))</f>
        <v>Jiangsu</v>
      </c>
      <c r="D505" s="22" t="str">
        <f>INDEX('Plant data'!F:F,MATCH($A505,'Plant data'!$A:$A,0))</f>
        <v>China</v>
      </c>
      <c r="E505" s="15" t="s">
        <v>10707</v>
      </c>
      <c r="F505" s="15" t="s">
        <v>10247</v>
      </c>
      <c r="G505" s="16" t="s">
        <v>937</v>
      </c>
      <c r="H505" s="15" t="s">
        <v>313</v>
      </c>
      <c r="I505" s="20">
        <v>43314</v>
      </c>
      <c r="J505" s="15" t="s">
        <v>30</v>
      </c>
      <c r="K505" s="15" t="s">
        <v>30</v>
      </c>
      <c r="L505" s="15" t="s">
        <v>30</v>
      </c>
      <c r="M505" s="15" t="s">
        <v>30</v>
      </c>
      <c r="N505" s="15" t="s">
        <v>30</v>
      </c>
      <c r="O505" s="15" t="s">
        <v>30</v>
      </c>
      <c r="P505" s="15">
        <v>1150</v>
      </c>
      <c r="Q505" s="15">
        <v>100</v>
      </c>
      <c r="R505" s="15" t="s">
        <v>10180</v>
      </c>
      <c r="S505" s="29" t="str">
        <f t="shared" si="7"/>
        <v/>
      </c>
      <c r="T505" s="29"/>
      <c r="U505" s="29"/>
      <c r="V505" s="29"/>
      <c r="W505" s="29"/>
      <c r="X505" s="29"/>
      <c r="Y505" s="29"/>
      <c r="Z505" s="29"/>
      <c r="AA505" s="29"/>
    </row>
    <row r="506" spans="1:27" hidden="1" x14ac:dyDescent="0.35">
      <c r="A506" s="15" t="s">
        <v>935</v>
      </c>
      <c r="B506" s="22" t="str">
        <f>INDEX('Plant data'!D:D,MATCH($A506,'Plant data'!$A:$A,0))</f>
        <v>Huangli</v>
      </c>
      <c r="C506" s="22" t="str">
        <f>INDEX('Plant data'!E:E,MATCH($A506,'Plant data'!$A:$A,0))</f>
        <v>Jiangsu</v>
      </c>
      <c r="D506" s="22" t="str">
        <f>INDEX('Plant data'!F:F,MATCH($A506,'Plant data'!$A:$A,0))</f>
        <v>China</v>
      </c>
      <c r="E506" s="15" t="s">
        <v>10708</v>
      </c>
      <c r="F506" s="15" t="s">
        <v>10249</v>
      </c>
      <c r="G506" s="16" t="s">
        <v>937</v>
      </c>
      <c r="H506" s="15" t="s">
        <v>313</v>
      </c>
      <c r="I506" s="20">
        <v>43314</v>
      </c>
      <c r="J506" s="15" t="s">
        <v>30</v>
      </c>
      <c r="K506" s="15" t="s">
        <v>30</v>
      </c>
      <c r="L506" s="15" t="s">
        <v>30</v>
      </c>
      <c r="M506" s="15" t="s">
        <v>30</v>
      </c>
      <c r="N506" s="15" t="s">
        <v>30</v>
      </c>
      <c r="O506" s="15" t="s">
        <v>30</v>
      </c>
      <c r="P506" s="15">
        <v>1150</v>
      </c>
      <c r="Q506" s="15">
        <v>100</v>
      </c>
      <c r="R506" s="15" t="s">
        <v>10180</v>
      </c>
      <c r="S506" s="29" t="str">
        <f t="shared" si="7"/>
        <v/>
      </c>
      <c r="T506" s="29"/>
      <c r="U506" s="29"/>
      <c r="V506" s="29"/>
      <c r="W506" s="29"/>
      <c r="X506" s="29"/>
      <c r="Y506" s="29"/>
      <c r="Z506" s="29"/>
      <c r="AA506" s="29"/>
    </row>
    <row r="507" spans="1:27" hidden="1" x14ac:dyDescent="0.35">
      <c r="A507" s="15" t="s">
        <v>941</v>
      </c>
      <c r="B507" s="22" t="str">
        <f>INDEX('Plant data'!D:D,MATCH($A507,'Plant data'!$A:$A,0))</f>
        <v>unknown</v>
      </c>
      <c r="C507" s="22" t="str">
        <f>INDEX('Plant data'!E:E,MATCH($A507,'Plant data'!$A:$A,0))</f>
        <v>Jiangsu</v>
      </c>
      <c r="D507" s="22" t="str">
        <f>INDEX('Plant data'!F:F,MATCH($A507,'Plant data'!$A:$A,0))</f>
        <v>China</v>
      </c>
      <c r="E507" s="15" t="s">
        <v>10709</v>
      </c>
      <c r="F507" s="15" t="s">
        <v>10179</v>
      </c>
      <c r="G507" s="16" t="s">
        <v>943</v>
      </c>
      <c r="H507" s="15" t="s">
        <v>29</v>
      </c>
      <c r="I507" s="15" t="s">
        <v>30</v>
      </c>
      <c r="J507" s="15" t="s">
        <v>30</v>
      </c>
      <c r="K507" s="15" t="s">
        <v>30</v>
      </c>
      <c r="L507" s="15" t="s">
        <v>30</v>
      </c>
      <c r="M507" s="15" t="s">
        <v>30</v>
      </c>
      <c r="N507" s="15" t="s">
        <v>30</v>
      </c>
      <c r="O507" s="15" t="s">
        <v>30</v>
      </c>
      <c r="P507" s="15">
        <v>1500</v>
      </c>
      <c r="Q507" s="15">
        <v>120</v>
      </c>
      <c r="R507" s="15" t="s">
        <v>10180</v>
      </c>
      <c r="S507" s="29" t="str">
        <f t="shared" si="7"/>
        <v/>
      </c>
      <c r="T507" s="29"/>
      <c r="U507" s="29"/>
      <c r="V507" s="29"/>
      <c r="W507" s="29"/>
      <c r="X507" s="29"/>
      <c r="Y507" s="29"/>
      <c r="Z507" s="29"/>
      <c r="AA507" s="29"/>
    </row>
    <row r="508" spans="1:27" hidden="1" x14ac:dyDescent="0.35">
      <c r="A508" s="15" t="s">
        <v>945</v>
      </c>
      <c r="B508" s="22" t="str">
        <f>INDEX('Plant data'!D:D,MATCH($A508,'Plant data'!$A:$A,0))</f>
        <v>Gaoyou Economic Development Zone</v>
      </c>
      <c r="C508" s="22" t="str">
        <f>INDEX('Plant data'!E:E,MATCH($A508,'Plant data'!$A:$A,0))</f>
        <v>Jiangsu</v>
      </c>
      <c r="D508" s="22" t="str">
        <f>INDEX('Plant data'!F:F,MATCH($A508,'Plant data'!$A:$A,0))</f>
        <v>China</v>
      </c>
      <c r="E508" s="15" t="s">
        <v>10710</v>
      </c>
      <c r="F508" s="15" t="s">
        <v>10179</v>
      </c>
      <c r="G508" s="16" t="s">
        <v>947</v>
      </c>
      <c r="H508" s="15" t="s">
        <v>29</v>
      </c>
      <c r="I508" s="15" t="s">
        <v>30</v>
      </c>
      <c r="J508" s="15" t="s">
        <v>30</v>
      </c>
      <c r="K508" s="15" t="s">
        <v>30</v>
      </c>
      <c r="L508" s="15" t="s">
        <v>30</v>
      </c>
      <c r="M508" s="15" t="s">
        <v>30</v>
      </c>
      <c r="N508" s="15" t="s">
        <v>30</v>
      </c>
      <c r="O508" s="15" t="s">
        <v>30</v>
      </c>
      <c r="P508" s="15">
        <v>1200</v>
      </c>
      <c r="Q508" s="15">
        <v>120</v>
      </c>
      <c r="R508" s="15" t="s">
        <v>10180</v>
      </c>
      <c r="S508" s="29" t="str">
        <f t="shared" si="7"/>
        <v/>
      </c>
      <c r="T508" s="29"/>
      <c r="U508" s="29"/>
      <c r="V508" s="29"/>
      <c r="W508" s="29"/>
      <c r="X508" s="29"/>
      <c r="Y508" s="29"/>
      <c r="Z508" s="29"/>
      <c r="AA508" s="29"/>
    </row>
    <row r="509" spans="1:27" hidden="1" x14ac:dyDescent="0.35">
      <c r="A509" s="15" t="s">
        <v>945</v>
      </c>
      <c r="B509" s="22" t="str">
        <f>INDEX('Plant data'!D:D,MATCH($A509,'Plant data'!$A:$A,0))</f>
        <v>Gaoyou Economic Development Zone</v>
      </c>
      <c r="C509" s="22" t="str">
        <f>INDEX('Plant data'!E:E,MATCH($A509,'Plant data'!$A:$A,0))</f>
        <v>Jiangsu</v>
      </c>
      <c r="D509" s="22" t="str">
        <f>INDEX('Plant data'!F:F,MATCH($A509,'Plant data'!$A:$A,0))</f>
        <v>China</v>
      </c>
      <c r="E509" s="15" t="s">
        <v>10711</v>
      </c>
      <c r="F509" s="15" t="s">
        <v>10182</v>
      </c>
      <c r="G509" s="16" t="s">
        <v>947</v>
      </c>
      <c r="H509" s="15" t="s">
        <v>29</v>
      </c>
      <c r="I509" s="15" t="s">
        <v>30</v>
      </c>
      <c r="J509" s="15" t="s">
        <v>30</v>
      </c>
      <c r="K509" s="15" t="s">
        <v>30</v>
      </c>
      <c r="L509" s="15" t="s">
        <v>30</v>
      </c>
      <c r="M509" s="15" t="s">
        <v>30</v>
      </c>
      <c r="N509" s="15" t="s">
        <v>30</v>
      </c>
      <c r="O509" s="15" t="s">
        <v>30</v>
      </c>
      <c r="P509" s="15">
        <v>1200</v>
      </c>
      <c r="Q509" s="15">
        <v>120</v>
      </c>
      <c r="R509" s="15" t="s">
        <v>10180</v>
      </c>
      <c r="S509" s="29" t="str">
        <f t="shared" si="7"/>
        <v/>
      </c>
      <c r="T509" s="29"/>
      <c r="U509" s="29"/>
      <c r="V509" s="29"/>
      <c r="W509" s="29"/>
      <c r="X509" s="29"/>
      <c r="Y509" s="29"/>
      <c r="Z509" s="29"/>
      <c r="AA509" s="29"/>
    </row>
    <row r="510" spans="1:27" hidden="1" x14ac:dyDescent="0.35">
      <c r="A510" s="15" t="s">
        <v>949</v>
      </c>
      <c r="B510" s="22" t="str">
        <f>INDEX('Plant data'!D:D,MATCH($A510,'Plant data'!$A:$A,0))</f>
        <v>unknown</v>
      </c>
      <c r="C510" s="22" t="str">
        <f>INDEX('Plant data'!E:E,MATCH($A510,'Plant data'!$A:$A,0))</f>
        <v>Jiangsu</v>
      </c>
      <c r="D510" s="22" t="str">
        <f>INDEX('Plant data'!F:F,MATCH($A510,'Plant data'!$A:$A,0))</f>
        <v>China</v>
      </c>
      <c r="E510" s="15" t="s">
        <v>10712</v>
      </c>
      <c r="F510" s="15" t="s">
        <v>10201</v>
      </c>
      <c r="G510" s="16" t="s">
        <v>951</v>
      </c>
      <c r="H510" s="15" t="s">
        <v>40</v>
      </c>
      <c r="I510" s="15" t="s">
        <v>30</v>
      </c>
      <c r="J510" s="15" t="s">
        <v>30</v>
      </c>
      <c r="K510" s="15" t="s">
        <v>30</v>
      </c>
      <c r="L510" s="15" t="s">
        <v>30</v>
      </c>
      <c r="M510" s="20">
        <v>45320</v>
      </c>
      <c r="N510" s="15" t="s">
        <v>30</v>
      </c>
      <c r="O510" s="15" t="s">
        <v>30</v>
      </c>
      <c r="P510" s="15">
        <v>550</v>
      </c>
      <c r="Q510" s="15">
        <v>50</v>
      </c>
      <c r="R510" s="15" t="s">
        <v>10180</v>
      </c>
      <c r="S510" s="29" t="str">
        <f t="shared" si="7"/>
        <v/>
      </c>
      <c r="T510" s="29"/>
      <c r="U510" s="29"/>
      <c r="V510" s="29"/>
      <c r="W510" s="29"/>
      <c r="X510" s="29"/>
      <c r="Y510" s="29"/>
      <c r="Z510" s="29"/>
      <c r="AA510" s="29"/>
    </row>
    <row r="511" spans="1:27" hidden="1" x14ac:dyDescent="0.35">
      <c r="A511" s="15" t="s">
        <v>949</v>
      </c>
      <c r="B511" s="22" t="str">
        <f>INDEX('Plant data'!D:D,MATCH($A511,'Plant data'!$A:$A,0))</f>
        <v>unknown</v>
      </c>
      <c r="C511" s="22" t="str">
        <f>INDEX('Plant data'!E:E,MATCH($A511,'Plant data'!$A:$A,0))</f>
        <v>Jiangsu</v>
      </c>
      <c r="D511" s="22" t="str">
        <f>INDEX('Plant data'!F:F,MATCH($A511,'Plant data'!$A:$A,0))</f>
        <v>China</v>
      </c>
      <c r="E511" s="15" t="s">
        <v>10713</v>
      </c>
      <c r="F511" s="15" t="s">
        <v>10194</v>
      </c>
      <c r="G511" s="16" t="s">
        <v>951</v>
      </c>
      <c r="H511" s="15" t="s">
        <v>40</v>
      </c>
      <c r="I511" s="15" t="s">
        <v>30</v>
      </c>
      <c r="J511" s="15" t="s">
        <v>30</v>
      </c>
      <c r="K511" s="15" t="s">
        <v>30</v>
      </c>
      <c r="L511" s="15" t="s">
        <v>30</v>
      </c>
      <c r="M511" s="20">
        <v>45320</v>
      </c>
      <c r="N511" s="15" t="s">
        <v>30</v>
      </c>
      <c r="O511" s="15" t="s">
        <v>30</v>
      </c>
      <c r="P511" s="15">
        <v>550</v>
      </c>
      <c r="Q511" s="15">
        <v>50</v>
      </c>
      <c r="R511" s="15" t="s">
        <v>10180</v>
      </c>
      <c r="S511" s="29" t="str">
        <f t="shared" si="7"/>
        <v/>
      </c>
      <c r="T511" s="29"/>
      <c r="U511" s="29"/>
      <c r="V511" s="29"/>
      <c r="W511" s="29"/>
      <c r="X511" s="29"/>
      <c r="Y511" s="29"/>
      <c r="Z511" s="29"/>
      <c r="AA511" s="29"/>
    </row>
    <row r="512" spans="1:27" hidden="1" x14ac:dyDescent="0.35">
      <c r="A512" s="15" t="s">
        <v>953</v>
      </c>
      <c r="B512" s="22" t="str">
        <f>INDEX('Plant data'!D:D,MATCH($A512,'Plant data'!$A:$A,0))</f>
        <v>Huashi</v>
      </c>
      <c r="C512" s="22" t="str">
        <f>INDEX('Plant data'!E:E,MATCH($A512,'Plant data'!$A:$A,0))</f>
        <v>Jiangsu</v>
      </c>
      <c r="D512" s="22" t="str">
        <f>INDEX('Plant data'!F:F,MATCH($A512,'Plant data'!$A:$A,0))</f>
        <v>China</v>
      </c>
      <c r="E512" s="15" t="s">
        <v>10714</v>
      </c>
      <c r="F512" s="15" t="s">
        <v>10179</v>
      </c>
      <c r="G512" s="16" t="s">
        <v>955</v>
      </c>
      <c r="H512" s="15" t="s">
        <v>29</v>
      </c>
      <c r="I512" s="15" t="s">
        <v>30</v>
      </c>
      <c r="J512" s="15" t="s">
        <v>30</v>
      </c>
      <c r="K512" s="15" t="s">
        <v>30</v>
      </c>
      <c r="L512" s="15" t="s">
        <v>30</v>
      </c>
      <c r="M512" s="15" t="s">
        <v>30</v>
      </c>
      <c r="N512" s="15" t="s">
        <v>30</v>
      </c>
      <c r="O512" s="15" t="s">
        <v>30</v>
      </c>
      <c r="P512" s="15">
        <v>750</v>
      </c>
      <c r="Q512" s="15">
        <v>40</v>
      </c>
      <c r="R512" s="15" t="s">
        <v>10180</v>
      </c>
      <c r="S512" s="29" t="str">
        <f t="shared" si="7"/>
        <v/>
      </c>
      <c r="T512" s="29"/>
      <c r="U512" s="29"/>
      <c r="V512" s="29"/>
      <c r="W512" s="29"/>
      <c r="X512" s="29"/>
      <c r="Y512" s="29"/>
      <c r="Z512" s="29"/>
      <c r="AA512" s="29"/>
    </row>
    <row r="513" spans="1:27" hidden="1" x14ac:dyDescent="0.35">
      <c r="A513" s="15" t="s">
        <v>953</v>
      </c>
      <c r="B513" s="22" t="str">
        <f>INDEX('Plant data'!D:D,MATCH($A513,'Plant data'!$A:$A,0))</f>
        <v>Huashi</v>
      </c>
      <c r="C513" s="22" t="str">
        <f>INDEX('Plant data'!E:E,MATCH($A513,'Plant data'!$A:$A,0))</f>
        <v>Jiangsu</v>
      </c>
      <c r="D513" s="22" t="str">
        <f>INDEX('Plant data'!F:F,MATCH($A513,'Plant data'!$A:$A,0))</f>
        <v>China</v>
      </c>
      <c r="E513" s="15" t="s">
        <v>10715</v>
      </c>
      <c r="F513" s="15" t="s">
        <v>10182</v>
      </c>
      <c r="G513" s="16" t="s">
        <v>955</v>
      </c>
      <c r="H513" s="15" t="s">
        <v>29</v>
      </c>
      <c r="I513" s="15" t="s">
        <v>30</v>
      </c>
      <c r="J513" s="15" t="s">
        <v>30</v>
      </c>
      <c r="K513" s="15" t="s">
        <v>30</v>
      </c>
      <c r="L513" s="15" t="s">
        <v>30</v>
      </c>
      <c r="M513" s="15" t="s">
        <v>30</v>
      </c>
      <c r="N513" s="15" t="s">
        <v>30</v>
      </c>
      <c r="O513" s="15" t="s">
        <v>30</v>
      </c>
      <c r="P513" s="15">
        <v>750</v>
      </c>
      <c r="Q513" s="15">
        <v>40</v>
      </c>
      <c r="R513" s="15" t="s">
        <v>10180</v>
      </c>
      <c r="S513" s="29" t="str">
        <f t="shared" si="7"/>
        <v/>
      </c>
      <c r="T513" s="29"/>
      <c r="U513" s="29"/>
      <c r="V513" s="29"/>
      <c r="W513" s="29"/>
      <c r="X513" s="29"/>
      <c r="Y513" s="29"/>
      <c r="Z513" s="29"/>
      <c r="AA513" s="29"/>
    </row>
    <row r="514" spans="1:27" hidden="1" x14ac:dyDescent="0.35">
      <c r="A514" s="15" t="s">
        <v>960</v>
      </c>
      <c r="B514" s="22" t="str">
        <f>INDEX('Plant data'!D:D,MATCH($A514,'Plant data'!$A:$A,0))</f>
        <v>Liuquan</v>
      </c>
      <c r="C514" s="22" t="str">
        <f>INDEX('Plant data'!E:E,MATCH($A514,'Plant data'!$A:$A,0))</f>
        <v>Jiangsu</v>
      </c>
      <c r="D514" s="22" t="str">
        <f>INDEX('Plant data'!F:F,MATCH($A514,'Plant data'!$A:$A,0))</f>
        <v>China</v>
      </c>
      <c r="E514" s="15" t="s">
        <v>10716</v>
      </c>
      <c r="F514" s="15" t="s">
        <v>10179</v>
      </c>
      <c r="G514" s="16" t="s">
        <v>962</v>
      </c>
      <c r="H514" s="15" t="s">
        <v>190</v>
      </c>
      <c r="I514" s="15" t="s">
        <v>30</v>
      </c>
      <c r="J514" s="15" t="s">
        <v>30</v>
      </c>
      <c r="K514" s="15" t="s">
        <v>30</v>
      </c>
      <c r="L514" s="15" t="s">
        <v>30</v>
      </c>
      <c r="M514" s="15" t="s">
        <v>30</v>
      </c>
      <c r="N514" s="15" t="s">
        <v>30</v>
      </c>
      <c r="O514" s="15">
        <v>2020</v>
      </c>
      <c r="P514" s="15">
        <v>850</v>
      </c>
      <c r="Q514" s="15">
        <v>60</v>
      </c>
      <c r="R514" s="15" t="s">
        <v>10180</v>
      </c>
      <c r="S514" s="29" t="str">
        <f t="shared" si="7"/>
        <v/>
      </c>
      <c r="T514" s="29"/>
      <c r="U514" s="29"/>
      <c r="V514" s="29"/>
      <c r="W514" s="29"/>
      <c r="X514" s="29"/>
      <c r="Y514" s="29"/>
      <c r="Z514" s="29"/>
      <c r="AA514" s="29"/>
    </row>
    <row r="515" spans="1:27" hidden="1" x14ac:dyDescent="0.35">
      <c r="A515" s="15" t="s">
        <v>960</v>
      </c>
      <c r="B515" s="22" t="str">
        <f>INDEX('Plant data'!D:D,MATCH($A515,'Plant data'!$A:$A,0))</f>
        <v>Liuquan</v>
      </c>
      <c r="C515" s="22" t="str">
        <f>INDEX('Plant data'!E:E,MATCH($A515,'Plant data'!$A:$A,0))</f>
        <v>Jiangsu</v>
      </c>
      <c r="D515" s="22" t="str">
        <f>INDEX('Plant data'!F:F,MATCH($A515,'Plant data'!$A:$A,0))</f>
        <v>China</v>
      </c>
      <c r="E515" s="15" t="s">
        <v>10717</v>
      </c>
      <c r="F515" s="15" t="s">
        <v>10182</v>
      </c>
      <c r="G515" s="16" t="s">
        <v>962</v>
      </c>
      <c r="H515" s="15" t="s">
        <v>190</v>
      </c>
      <c r="I515" s="15" t="s">
        <v>30</v>
      </c>
      <c r="J515" s="15" t="s">
        <v>30</v>
      </c>
      <c r="K515" s="15" t="s">
        <v>30</v>
      </c>
      <c r="L515" s="15" t="s">
        <v>30</v>
      </c>
      <c r="M515" s="15" t="s">
        <v>30</v>
      </c>
      <c r="N515" s="15" t="s">
        <v>30</v>
      </c>
      <c r="O515" s="15">
        <v>2020</v>
      </c>
      <c r="P515" s="15">
        <v>850</v>
      </c>
      <c r="Q515" s="15">
        <v>60</v>
      </c>
      <c r="R515" s="15" t="s">
        <v>10180</v>
      </c>
      <c r="S515" s="29" t="str">
        <f t="shared" ref="S515:S578" si="8">IFERROR(K515+40,"")</f>
        <v/>
      </c>
      <c r="T515" s="29"/>
      <c r="U515" s="29"/>
      <c r="V515" s="29"/>
      <c r="W515" s="29"/>
      <c r="X515" s="29"/>
      <c r="Y515" s="29"/>
      <c r="Z515" s="29"/>
      <c r="AA515" s="29"/>
    </row>
    <row r="516" spans="1:27" hidden="1" x14ac:dyDescent="0.35">
      <c r="A516" s="15" t="s">
        <v>964</v>
      </c>
      <c r="B516" s="22" t="str">
        <f>INDEX('Plant data'!D:D,MATCH($A516,'Plant data'!$A:$A,0))</f>
        <v>Xinyi Economic and Technological Development Zone</v>
      </c>
      <c r="C516" s="22" t="str">
        <f>INDEX('Plant data'!E:E,MATCH($A516,'Plant data'!$A:$A,0))</f>
        <v>Jiangsu</v>
      </c>
      <c r="D516" s="22" t="str">
        <f>INDEX('Plant data'!F:F,MATCH($A516,'Plant data'!$A:$A,0))</f>
        <v>China</v>
      </c>
      <c r="E516" s="15" t="s">
        <v>10718</v>
      </c>
      <c r="F516" s="15" t="s">
        <v>10179</v>
      </c>
      <c r="G516" s="16" t="s">
        <v>966</v>
      </c>
      <c r="H516" s="15" t="s">
        <v>29</v>
      </c>
      <c r="I516" s="15" t="s">
        <v>30</v>
      </c>
      <c r="J516" s="15" t="s">
        <v>30</v>
      </c>
      <c r="K516" s="15" t="s">
        <v>30</v>
      </c>
      <c r="L516" s="15" t="s">
        <v>30</v>
      </c>
      <c r="M516" s="15" t="s">
        <v>30</v>
      </c>
      <c r="N516" s="15" t="s">
        <v>30</v>
      </c>
      <c r="O516" s="15" t="s">
        <v>30</v>
      </c>
      <c r="P516" s="15">
        <v>1350</v>
      </c>
      <c r="Q516" s="15">
        <v>120</v>
      </c>
      <c r="R516" s="15" t="s">
        <v>10180</v>
      </c>
      <c r="S516" s="29" t="str">
        <f t="shared" si="8"/>
        <v/>
      </c>
      <c r="T516" s="29"/>
      <c r="U516" s="29"/>
      <c r="V516" s="29"/>
      <c r="W516" s="29"/>
      <c r="X516" s="29"/>
      <c r="Y516" s="29"/>
      <c r="Z516" s="29"/>
      <c r="AA516" s="29"/>
    </row>
    <row r="517" spans="1:27" hidden="1" x14ac:dyDescent="0.35">
      <c r="A517" s="15" t="s">
        <v>964</v>
      </c>
      <c r="B517" s="22" t="str">
        <f>INDEX('Plant data'!D:D,MATCH($A517,'Plant data'!$A:$A,0))</f>
        <v>Xinyi Economic and Technological Development Zone</v>
      </c>
      <c r="C517" s="22" t="str">
        <f>INDEX('Plant data'!E:E,MATCH($A517,'Plant data'!$A:$A,0))</f>
        <v>Jiangsu</v>
      </c>
      <c r="D517" s="22" t="str">
        <f>INDEX('Plant data'!F:F,MATCH($A517,'Plant data'!$A:$A,0))</f>
        <v>China</v>
      </c>
      <c r="E517" s="15" t="s">
        <v>10719</v>
      </c>
      <c r="F517" s="15" t="s">
        <v>10182</v>
      </c>
      <c r="G517" s="16" t="s">
        <v>966</v>
      </c>
      <c r="H517" s="15" t="s">
        <v>29</v>
      </c>
      <c r="I517" s="15" t="s">
        <v>30</v>
      </c>
      <c r="J517" s="15" t="s">
        <v>30</v>
      </c>
      <c r="K517" s="15" t="s">
        <v>30</v>
      </c>
      <c r="L517" s="15" t="s">
        <v>30</v>
      </c>
      <c r="M517" s="15" t="s">
        <v>30</v>
      </c>
      <c r="N517" s="15" t="s">
        <v>30</v>
      </c>
      <c r="O517" s="15" t="s">
        <v>30</v>
      </c>
      <c r="P517" s="15">
        <v>1350</v>
      </c>
      <c r="Q517" s="15">
        <v>120</v>
      </c>
      <c r="R517" s="15" t="s">
        <v>10180</v>
      </c>
      <c r="S517" s="29" t="str">
        <f t="shared" si="8"/>
        <v/>
      </c>
      <c r="T517" s="29"/>
      <c r="U517" s="29"/>
      <c r="V517" s="29"/>
      <c r="W517" s="29"/>
      <c r="X517" s="29"/>
      <c r="Y517" s="29"/>
      <c r="Z517" s="29"/>
      <c r="AA517" s="29"/>
    </row>
    <row r="518" spans="1:27" hidden="1" x14ac:dyDescent="0.35">
      <c r="A518" s="15" t="s">
        <v>964</v>
      </c>
      <c r="B518" s="22" t="str">
        <f>INDEX('Plant data'!D:D,MATCH($A518,'Plant data'!$A:$A,0))</f>
        <v>Xinyi Economic and Technological Development Zone</v>
      </c>
      <c r="C518" s="22" t="str">
        <f>INDEX('Plant data'!E:E,MATCH($A518,'Plant data'!$A:$A,0))</f>
        <v>Jiangsu</v>
      </c>
      <c r="D518" s="22" t="str">
        <f>INDEX('Plant data'!F:F,MATCH($A518,'Plant data'!$A:$A,0))</f>
        <v>China</v>
      </c>
      <c r="E518" s="15" t="s">
        <v>10720</v>
      </c>
      <c r="F518" s="15" t="s">
        <v>10184</v>
      </c>
      <c r="G518" s="16" t="s">
        <v>966</v>
      </c>
      <c r="H518" s="15" t="s">
        <v>29</v>
      </c>
      <c r="I518" s="15" t="s">
        <v>30</v>
      </c>
      <c r="J518" s="15" t="s">
        <v>30</v>
      </c>
      <c r="K518" s="15" t="s">
        <v>30</v>
      </c>
      <c r="L518" s="15" t="s">
        <v>30</v>
      </c>
      <c r="M518" s="15" t="s">
        <v>30</v>
      </c>
      <c r="N518" s="15" t="s">
        <v>30</v>
      </c>
      <c r="O518" s="15" t="s">
        <v>30</v>
      </c>
      <c r="P518" s="15">
        <v>1350</v>
      </c>
      <c r="Q518" s="15">
        <v>120</v>
      </c>
      <c r="R518" s="15" t="s">
        <v>10180</v>
      </c>
      <c r="S518" s="29" t="str">
        <f t="shared" si="8"/>
        <v/>
      </c>
      <c r="T518" s="29"/>
      <c r="U518" s="29"/>
      <c r="V518" s="29"/>
      <c r="W518" s="29"/>
      <c r="X518" s="29"/>
      <c r="Y518" s="29"/>
      <c r="Z518" s="29"/>
      <c r="AA518" s="29"/>
    </row>
    <row r="519" spans="1:27" hidden="1" x14ac:dyDescent="0.35">
      <c r="A519" s="15" t="s">
        <v>964</v>
      </c>
      <c r="B519" s="22" t="str">
        <f>INDEX('Plant data'!D:D,MATCH($A519,'Plant data'!$A:$A,0))</f>
        <v>Xinyi Economic and Technological Development Zone</v>
      </c>
      <c r="C519" s="22" t="str">
        <f>INDEX('Plant data'!E:E,MATCH($A519,'Plant data'!$A:$A,0))</f>
        <v>Jiangsu</v>
      </c>
      <c r="D519" s="22" t="str">
        <f>INDEX('Plant data'!F:F,MATCH($A519,'Plant data'!$A:$A,0))</f>
        <v>China</v>
      </c>
      <c r="E519" s="15" t="s">
        <v>10721</v>
      </c>
      <c r="F519" s="15" t="s">
        <v>10245</v>
      </c>
      <c r="G519" s="16" t="s">
        <v>966</v>
      </c>
      <c r="H519" s="15" t="s">
        <v>29</v>
      </c>
      <c r="I519" s="15" t="s">
        <v>30</v>
      </c>
      <c r="J519" s="15" t="s">
        <v>30</v>
      </c>
      <c r="K519" s="15" t="s">
        <v>30</v>
      </c>
      <c r="L519" s="15" t="s">
        <v>30</v>
      </c>
      <c r="M519" s="15" t="s">
        <v>30</v>
      </c>
      <c r="N519" s="15" t="s">
        <v>30</v>
      </c>
      <c r="O519" s="15" t="s">
        <v>30</v>
      </c>
      <c r="P519" s="15">
        <v>1350</v>
      </c>
      <c r="Q519" s="15">
        <v>120</v>
      </c>
      <c r="R519" s="15" t="s">
        <v>10180</v>
      </c>
      <c r="S519" s="29" t="str">
        <f t="shared" si="8"/>
        <v/>
      </c>
      <c r="T519" s="29"/>
      <c r="U519" s="29"/>
      <c r="V519" s="29"/>
      <c r="W519" s="29"/>
      <c r="X519" s="29"/>
      <c r="Y519" s="29"/>
      <c r="Z519" s="29"/>
      <c r="AA519" s="29"/>
    </row>
    <row r="520" spans="1:27" hidden="1" x14ac:dyDescent="0.35">
      <c r="A520" s="15" t="s">
        <v>970</v>
      </c>
      <c r="B520" s="22" t="str">
        <f>INDEX('Plant data'!D:D,MATCH($A520,'Plant data'!$A:$A,0))</f>
        <v>unknown</v>
      </c>
      <c r="C520" s="22" t="str">
        <f>INDEX('Plant data'!E:E,MATCH($A520,'Plant data'!$A:$A,0))</f>
        <v>Jiangsu</v>
      </c>
      <c r="D520" s="22" t="str">
        <f>INDEX('Plant data'!F:F,MATCH($A520,'Plant data'!$A:$A,0))</f>
        <v>China</v>
      </c>
      <c r="E520" s="15" t="s">
        <v>10722</v>
      </c>
      <c r="F520" s="15" t="s">
        <v>10179</v>
      </c>
      <c r="G520" s="16" t="s">
        <v>972</v>
      </c>
      <c r="H520" s="15" t="s">
        <v>29</v>
      </c>
      <c r="I520" s="15" t="s">
        <v>30</v>
      </c>
      <c r="J520" s="15" t="s">
        <v>30</v>
      </c>
      <c r="K520" s="15" t="s">
        <v>30</v>
      </c>
      <c r="L520" s="15" t="s">
        <v>30</v>
      </c>
      <c r="M520" s="15" t="s">
        <v>30</v>
      </c>
      <c r="N520" s="15" t="s">
        <v>30</v>
      </c>
      <c r="O520" s="15" t="s">
        <v>30</v>
      </c>
      <c r="P520" s="15">
        <v>1200</v>
      </c>
      <c r="Q520" s="15">
        <v>150</v>
      </c>
      <c r="R520" s="15" t="s">
        <v>10180</v>
      </c>
      <c r="S520" s="29" t="str">
        <f t="shared" si="8"/>
        <v/>
      </c>
      <c r="T520" s="29"/>
      <c r="U520" s="29"/>
      <c r="V520" s="29"/>
      <c r="W520" s="29"/>
      <c r="X520" s="29"/>
      <c r="Y520" s="29"/>
      <c r="Z520" s="29"/>
      <c r="AA520" s="29"/>
    </row>
    <row r="521" spans="1:27" hidden="1" x14ac:dyDescent="0.35">
      <c r="A521" s="15" t="s">
        <v>970</v>
      </c>
      <c r="B521" s="22" t="str">
        <f>INDEX('Plant data'!D:D,MATCH($A521,'Plant data'!$A:$A,0))</f>
        <v>unknown</v>
      </c>
      <c r="C521" s="22" t="str">
        <f>INDEX('Plant data'!E:E,MATCH($A521,'Plant data'!$A:$A,0))</f>
        <v>Jiangsu</v>
      </c>
      <c r="D521" s="22" t="str">
        <f>INDEX('Plant data'!F:F,MATCH($A521,'Plant data'!$A:$A,0))</f>
        <v>China</v>
      </c>
      <c r="E521" s="15" t="s">
        <v>10723</v>
      </c>
      <c r="F521" s="15" t="s">
        <v>10182</v>
      </c>
      <c r="G521" s="16" t="s">
        <v>972</v>
      </c>
      <c r="H521" s="15" t="s">
        <v>29</v>
      </c>
      <c r="I521" s="15" t="s">
        <v>30</v>
      </c>
      <c r="J521" s="15" t="s">
        <v>30</v>
      </c>
      <c r="K521" s="15" t="s">
        <v>30</v>
      </c>
      <c r="L521" s="15" t="s">
        <v>30</v>
      </c>
      <c r="M521" s="15" t="s">
        <v>30</v>
      </c>
      <c r="N521" s="15" t="s">
        <v>30</v>
      </c>
      <c r="O521" s="15" t="s">
        <v>30</v>
      </c>
      <c r="P521" s="15">
        <v>1200</v>
      </c>
      <c r="Q521" s="15">
        <v>150</v>
      </c>
      <c r="R521" s="15" t="s">
        <v>10180</v>
      </c>
      <c r="S521" s="29" t="str">
        <f t="shared" si="8"/>
        <v/>
      </c>
      <c r="T521" s="29"/>
      <c r="U521" s="29"/>
      <c r="V521" s="29"/>
      <c r="W521" s="29"/>
      <c r="X521" s="29"/>
      <c r="Y521" s="29"/>
      <c r="Z521" s="29"/>
      <c r="AA521" s="29"/>
    </row>
    <row r="522" spans="1:27" hidden="1" x14ac:dyDescent="0.35">
      <c r="A522" s="15" t="s">
        <v>970</v>
      </c>
      <c r="B522" s="22" t="str">
        <f>INDEX('Plant data'!D:D,MATCH($A522,'Plant data'!$A:$A,0))</f>
        <v>unknown</v>
      </c>
      <c r="C522" s="22" t="str">
        <f>INDEX('Plant data'!E:E,MATCH($A522,'Plant data'!$A:$A,0))</f>
        <v>Jiangsu</v>
      </c>
      <c r="D522" s="22" t="str">
        <f>INDEX('Plant data'!F:F,MATCH($A522,'Plant data'!$A:$A,0))</f>
        <v>China</v>
      </c>
      <c r="E522" s="15" t="s">
        <v>10724</v>
      </c>
      <c r="F522" s="15" t="s">
        <v>10184</v>
      </c>
      <c r="G522" s="16" t="s">
        <v>972</v>
      </c>
      <c r="H522" s="15" t="s">
        <v>29</v>
      </c>
      <c r="I522" s="15" t="s">
        <v>30</v>
      </c>
      <c r="J522" s="15" t="s">
        <v>30</v>
      </c>
      <c r="K522" s="15" t="s">
        <v>30</v>
      </c>
      <c r="L522" s="15" t="s">
        <v>30</v>
      </c>
      <c r="M522" s="15" t="s">
        <v>30</v>
      </c>
      <c r="N522" s="15" t="s">
        <v>30</v>
      </c>
      <c r="O522" s="15" t="s">
        <v>30</v>
      </c>
      <c r="P522" s="15">
        <v>1200</v>
      </c>
      <c r="Q522" s="15">
        <v>150</v>
      </c>
      <c r="R522" s="15" t="s">
        <v>10180</v>
      </c>
      <c r="S522" s="29" t="str">
        <f t="shared" si="8"/>
        <v/>
      </c>
      <c r="T522" s="29"/>
      <c r="U522" s="29"/>
      <c r="V522" s="29"/>
      <c r="W522" s="29"/>
      <c r="X522" s="29"/>
      <c r="Y522" s="29"/>
      <c r="Z522" s="29"/>
      <c r="AA522" s="29"/>
    </row>
    <row r="523" spans="1:27" hidden="1" x14ac:dyDescent="0.35">
      <c r="A523" s="15" t="s">
        <v>970</v>
      </c>
      <c r="B523" s="22" t="str">
        <f>INDEX('Plant data'!D:D,MATCH($A523,'Plant data'!$A:$A,0))</f>
        <v>unknown</v>
      </c>
      <c r="C523" s="22" t="str">
        <f>INDEX('Plant data'!E:E,MATCH($A523,'Plant data'!$A:$A,0))</f>
        <v>Jiangsu</v>
      </c>
      <c r="D523" s="22" t="str">
        <f>INDEX('Plant data'!F:F,MATCH($A523,'Plant data'!$A:$A,0))</f>
        <v>China</v>
      </c>
      <c r="E523" s="15" t="s">
        <v>10725</v>
      </c>
      <c r="F523" s="15" t="s">
        <v>10245</v>
      </c>
      <c r="G523" s="16" t="s">
        <v>972</v>
      </c>
      <c r="H523" s="15" t="s">
        <v>29</v>
      </c>
      <c r="I523" s="15" t="s">
        <v>30</v>
      </c>
      <c r="J523" s="15" t="s">
        <v>30</v>
      </c>
      <c r="K523" s="15" t="s">
        <v>30</v>
      </c>
      <c r="L523" s="15" t="s">
        <v>30</v>
      </c>
      <c r="M523" s="15" t="s">
        <v>30</v>
      </c>
      <c r="N523" s="15" t="s">
        <v>30</v>
      </c>
      <c r="O523" s="15" t="s">
        <v>30</v>
      </c>
      <c r="P523" s="15">
        <v>2000</v>
      </c>
      <c r="Q523" s="15">
        <v>250</v>
      </c>
      <c r="R523" s="15" t="s">
        <v>10180</v>
      </c>
      <c r="S523" s="29" t="str">
        <f t="shared" si="8"/>
        <v/>
      </c>
      <c r="T523" s="29"/>
      <c r="U523" s="29"/>
      <c r="V523" s="29"/>
      <c r="W523" s="29"/>
      <c r="X523" s="29"/>
      <c r="Y523" s="29"/>
      <c r="Z523" s="29"/>
      <c r="AA523" s="29"/>
    </row>
    <row r="524" spans="1:27" hidden="1" x14ac:dyDescent="0.35">
      <c r="A524" s="15" t="s">
        <v>970</v>
      </c>
      <c r="B524" s="22" t="str">
        <f>INDEX('Plant data'!D:D,MATCH($A524,'Plant data'!$A:$A,0))</f>
        <v>unknown</v>
      </c>
      <c r="C524" s="22" t="str">
        <f>INDEX('Plant data'!E:E,MATCH($A524,'Plant data'!$A:$A,0))</f>
        <v>Jiangsu</v>
      </c>
      <c r="D524" s="22" t="str">
        <f>INDEX('Plant data'!F:F,MATCH($A524,'Plant data'!$A:$A,0))</f>
        <v>China</v>
      </c>
      <c r="E524" s="15" t="s">
        <v>10726</v>
      </c>
      <c r="F524" s="15" t="s">
        <v>10247</v>
      </c>
      <c r="G524" s="16" t="s">
        <v>972</v>
      </c>
      <c r="H524" s="15" t="s">
        <v>29</v>
      </c>
      <c r="I524" s="15" t="s">
        <v>30</v>
      </c>
      <c r="J524" s="15" t="s">
        <v>30</v>
      </c>
      <c r="K524" s="15" t="s">
        <v>30</v>
      </c>
      <c r="L524" s="15" t="s">
        <v>30</v>
      </c>
      <c r="M524" s="15" t="s">
        <v>30</v>
      </c>
      <c r="N524" s="15" t="s">
        <v>30</v>
      </c>
      <c r="O524" s="15" t="s">
        <v>30</v>
      </c>
      <c r="P524" s="15">
        <v>2000</v>
      </c>
      <c r="Q524" s="15">
        <v>250</v>
      </c>
      <c r="R524" s="15" t="s">
        <v>10180</v>
      </c>
      <c r="S524" s="29" t="str">
        <f t="shared" si="8"/>
        <v/>
      </c>
      <c r="T524" s="29"/>
      <c r="U524" s="29"/>
      <c r="V524" s="29"/>
      <c r="W524" s="29"/>
      <c r="X524" s="29"/>
      <c r="Y524" s="29"/>
      <c r="Z524" s="29"/>
      <c r="AA524" s="29"/>
    </row>
    <row r="525" spans="1:27" hidden="1" x14ac:dyDescent="0.35">
      <c r="A525" s="15" t="s">
        <v>975</v>
      </c>
      <c r="B525" s="22" t="str">
        <f>INDEX('Plant data'!D:D,MATCH($A525,'Plant data'!$A:$A,0))</f>
        <v>Nanchang</v>
      </c>
      <c r="C525" s="22" t="str">
        <f>INDEX('Plant data'!E:E,MATCH($A525,'Plant data'!$A:$A,0))</f>
        <v>Jiangxi</v>
      </c>
      <c r="D525" s="22" t="str">
        <f>INDEX('Plant data'!F:F,MATCH($A525,'Plant data'!$A:$A,0))</f>
        <v>China</v>
      </c>
      <c r="E525" s="15" t="s">
        <v>10727</v>
      </c>
      <c r="F525" s="15" t="s">
        <v>10179</v>
      </c>
      <c r="G525" s="16" t="s">
        <v>977</v>
      </c>
      <c r="H525" s="15" t="s">
        <v>29</v>
      </c>
      <c r="I525" s="15" t="s">
        <v>30</v>
      </c>
      <c r="J525" s="15" t="s">
        <v>30</v>
      </c>
      <c r="K525" s="15" t="s">
        <v>30</v>
      </c>
      <c r="L525" s="15" t="s">
        <v>30</v>
      </c>
      <c r="M525" s="15" t="s">
        <v>30</v>
      </c>
      <c r="N525" s="15" t="s">
        <v>30</v>
      </c>
      <c r="O525" s="15" t="s">
        <v>30</v>
      </c>
      <c r="P525" s="15">
        <v>900</v>
      </c>
      <c r="Q525" s="15">
        <v>65</v>
      </c>
      <c r="R525" s="15" t="s">
        <v>10180</v>
      </c>
      <c r="S525" s="29" t="str">
        <f t="shared" si="8"/>
        <v/>
      </c>
      <c r="T525" s="29"/>
      <c r="U525" s="29"/>
      <c r="V525" s="29"/>
      <c r="W525" s="29"/>
      <c r="X525" s="29"/>
      <c r="Y525" s="29"/>
      <c r="Z525" s="29"/>
      <c r="AA525" s="29"/>
    </row>
    <row r="526" spans="1:27" hidden="1" x14ac:dyDescent="0.35">
      <c r="A526" s="15" t="s">
        <v>975</v>
      </c>
      <c r="B526" s="22" t="str">
        <f>INDEX('Plant data'!D:D,MATCH($A526,'Plant data'!$A:$A,0))</f>
        <v>Nanchang</v>
      </c>
      <c r="C526" s="22" t="str">
        <f>INDEX('Plant data'!E:E,MATCH($A526,'Plant data'!$A:$A,0))</f>
        <v>Jiangxi</v>
      </c>
      <c r="D526" s="22" t="str">
        <f>INDEX('Plant data'!F:F,MATCH($A526,'Plant data'!$A:$A,0))</f>
        <v>China</v>
      </c>
      <c r="E526" s="15" t="s">
        <v>10728</v>
      </c>
      <c r="F526" s="15" t="s">
        <v>10182</v>
      </c>
      <c r="G526" s="16" t="s">
        <v>977</v>
      </c>
      <c r="H526" s="15" t="s">
        <v>29</v>
      </c>
      <c r="I526" s="15" t="s">
        <v>30</v>
      </c>
      <c r="J526" s="15" t="s">
        <v>30</v>
      </c>
      <c r="K526" s="15" t="s">
        <v>30</v>
      </c>
      <c r="L526" s="15" t="s">
        <v>30</v>
      </c>
      <c r="M526" s="15" t="s">
        <v>30</v>
      </c>
      <c r="N526" s="15" t="s">
        <v>30</v>
      </c>
      <c r="O526" s="15" t="s">
        <v>30</v>
      </c>
      <c r="P526" s="15">
        <v>900</v>
      </c>
      <c r="Q526" s="15">
        <v>65</v>
      </c>
      <c r="R526" s="15" t="s">
        <v>10180</v>
      </c>
      <c r="S526" s="29" t="str">
        <f t="shared" si="8"/>
        <v/>
      </c>
      <c r="T526" s="29"/>
      <c r="U526" s="29"/>
      <c r="V526" s="29"/>
      <c r="W526" s="29"/>
      <c r="X526" s="29"/>
      <c r="Y526" s="29"/>
      <c r="Z526" s="29"/>
      <c r="AA526" s="29"/>
    </row>
    <row r="527" spans="1:27" hidden="1" x14ac:dyDescent="0.35">
      <c r="A527" s="15" t="s">
        <v>975</v>
      </c>
      <c r="B527" s="22" t="str">
        <f>INDEX('Plant data'!D:D,MATCH($A527,'Plant data'!$A:$A,0))</f>
        <v>Nanchang</v>
      </c>
      <c r="C527" s="22" t="str">
        <f>INDEX('Plant data'!E:E,MATCH($A527,'Plant data'!$A:$A,0))</f>
        <v>Jiangxi</v>
      </c>
      <c r="D527" s="22" t="str">
        <f>INDEX('Plant data'!F:F,MATCH($A527,'Plant data'!$A:$A,0))</f>
        <v>China</v>
      </c>
      <c r="E527" s="15" t="s">
        <v>10729</v>
      </c>
      <c r="F527" s="15" t="s">
        <v>10184</v>
      </c>
      <c r="G527" s="16" t="s">
        <v>977</v>
      </c>
      <c r="H527" s="15" t="s">
        <v>29</v>
      </c>
      <c r="I527" s="15" t="s">
        <v>30</v>
      </c>
      <c r="J527" s="15" t="s">
        <v>30</v>
      </c>
      <c r="K527" s="15" t="s">
        <v>30</v>
      </c>
      <c r="L527" s="15" t="s">
        <v>30</v>
      </c>
      <c r="M527" s="15" t="s">
        <v>30</v>
      </c>
      <c r="N527" s="15" t="s">
        <v>30</v>
      </c>
      <c r="O527" s="15" t="s">
        <v>30</v>
      </c>
      <c r="P527" s="15">
        <v>1000</v>
      </c>
      <c r="Q527" s="15">
        <v>80</v>
      </c>
      <c r="R527" s="15" t="s">
        <v>10180</v>
      </c>
      <c r="S527" s="29" t="str">
        <f t="shared" si="8"/>
        <v/>
      </c>
      <c r="T527" s="29"/>
      <c r="U527" s="29"/>
      <c r="V527" s="29"/>
      <c r="W527" s="29"/>
      <c r="X527" s="29"/>
      <c r="Y527" s="29"/>
      <c r="Z527" s="29"/>
      <c r="AA527" s="29"/>
    </row>
    <row r="528" spans="1:27" hidden="1" x14ac:dyDescent="0.35">
      <c r="A528" s="15" t="s">
        <v>980</v>
      </c>
      <c r="B528" s="22" t="str">
        <f>INDEX('Plant data'!D:D,MATCH($A528,'Plant data'!$A:$A,0))</f>
        <v>Pingxiang Economic Development Zone</v>
      </c>
      <c r="C528" s="22" t="str">
        <f>INDEX('Plant data'!E:E,MATCH($A528,'Plant data'!$A:$A,0))</f>
        <v>Jiangxi</v>
      </c>
      <c r="D528" s="22" t="str">
        <f>INDEX('Plant data'!F:F,MATCH($A528,'Plant data'!$A:$A,0))</f>
        <v>China</v>
      </c>
      <c r="E528" s="15" t="s">
        <v>10730</v>
      </c>
      <c r="F528" s="15" t="s">
        <v>10179</v>
      </c>
      <c r="G528" s="16" t="s">
        <v>982</v>
      </c>
      <c r="H528" s="15" t="s">
        <v>29</v>
      </c>
      <c r="I528" s="15" t="s">
        <v>30</v>
      </c>
      <c r="J528" s="15" t="s">
        <v>30</v>
      </c>
      <c r="K528" s="15" t="s">
        <v>30</v>
      </c>
      <c r="L528" s="15" t="s">
        <v>30</v>
      </c>
      <c r="M528" s="15" t="s">
        <v>30</v>
      </c>
      <c r="N528" s="15" t="s">
        <v>30</v>
      </c>
      <c r="O528" s="15" t="s">
        <v>30</v>
      </c>
      <c r="P528" s="15">
        <v>828</v>
      </c>
      <c r="Q528" s="15">
        <v>50</v>
      </c>
      <c r="R528" s="15" t="s">
        <v>10180</v>
      </c>
      <c r="S528" s="29" t="str">
        <f t="shared" si="8"/>
        <v/>
      </c>
      <c r="T528" s="29"/>
      <c r="U528" s="29"/>
      <c r="V528" s="29"/>
      <c r="W528" s="29"/>
      <c r="X528" s="29"/>
      <c r="Y528" s="29"/>
      <c r="Z528" s="29"/>
      <c r="AA528" s="29"/>
    </row>
    <row r="529" spans="1:27" hidden="1" x14ac:dyDescent="0.35">
      <c r="A529" s="15" t="s">
        <v>980</v>
      </c>
      <c r="B529" s="22" t="str">
        <f>INDEX('Plant data'!D:D,MATCH($A529,'Plant data'!$A:$A,0))</f>
        <v>Pingxiang Economic Development Zone</v>
      </c>
      <c r="C529" s="22" t="str">
        <f>INDEX('Plant data'!E:E,MATCH($A529,'Plant data'!$A:$A,0))</f>
        <v>Jiangxi</v>
      </c>
      <c r="D529" s="22" t="str">
        <f>INDEX('Plant data'!F:F,MATCH($A529,'Plant data'!$A:$A,0))</f>
        <v>China</v>
      </c>
      <c r="E529" s="15" t="s">
        <v>10731</v>
      </c>
      <c r="F529" s="15" t="s">
        <v>10182</v>
      </c>
      <c r="G529" s="16" t="s">
        <v>982</v>
      </c>
      <c r="H529" s="15" t="s">
        <v>29</v>
      </c>
      <c r="I529" s="15" t="s">
        <v>30</v>
      </c>
      <c r="J529" s="15" t="s">
        <v>30</v>
      </c>
      <c r="K529" s="15" t="s">
        <v>30</v>
      </c>
      <c r="L529" s="15" t="s">
        <v>30</v>
      </c>
      <c r="M529" s="15" t="s">
        <v>30</v>
      </c>
      <c r="N529" s="15" t="s">
        <v>30</v>
      </c>
      <c r="O529" s="15" t="s">
        <v>30</v>
      </c>
      <c r="P529" s="15">
        <v>828</v>
      </c>
      <c r="Q529" s="15">
        <v>50</v>
      </c>
      <c r="R529" s="15" t="s">
        <v>10180</v>
      </c>
      <c r="S529" s="29" t="str">
        <f t="shared" si="8"/>
        <v/>
      </c>
      <c r="T529" s="29"/>
      <c r="U529" s="29"/>
      <c r="V529" s="29"/>
      <c r="W529" s="29"/>
      <c r="X529" s="29"/>
      <c r="Y529" s="29"/>
      <c r="Z529" s="29"/>
      <c r="AA529" s="29"/>
    </row>
    <row r="530" spans="1:27" hidden="1" x14ac:dyDescent="0.35">
      <c r="A530" s="15" t="s">
        <v>980</v>
      </c>
      <c r="B530" s="22" t="str">
        <f>INDEX('Plant data'!D:D,MATCH($A530,'Plant data'!$A:$A,0))</f>
        <v>Pingxiang Economic Development Zone</v>
      </c>
      <c r="C530" s="22" t="str">
        <f>INDEX('Plant data'!E:E,MATCH($A530,'Plant data'!$A:$A,0))</f>
        <v>Jiangxi</v>
      </c>
      <c r="D530" s="22" t="str">
        <f>INDEX('Plant data'!F:F,MATCH($A530,'Plant data'!$A:$A,0))</f>
        <v>China</v>
      </c>
      <c r="E530" s="15" t="s">
        <v>10732</v>
      </c>
      <c r="F530" s="15" t="s">
        <v>10184</v>
      </c>
      <c r="G530" s="16" t="s">
        <v>982</v>
      </c>
      <c r="H530" s="15" t="s">
        <v>29</v>
      </c>
      <c r="I530" s="15" t="s">
        <v>30</v>
      </c>
      <c r="J530" s="15" t="s">
        <v>30</v>
      </c>
      <c r="K530" s="15" t="s">
        <v>30</v>
      </c>
      <c r="L530" s="15" t="s">
        <v>30</v>
      </c>
      <c r="M530" s="15" t="s">
        <v>30</v>
      </c>
      <c r="N530" s="15" t="s">
        <v>30</v>
      </c>
      <c r="O530" s="15" t="s">
        <v>30</v>
      </c>
      <c r="P530" s="15">
        <v>994</v>
      </c>
      <c r="Q530" s="15">
        <v>60</v>
      </c>
      <c r="R530" s="15" t="s">
        <v>10180</v>
      </c>
      <c r="S530" s="29" t="str">
        <f t="shared" si="8"/>
        <v/>
      </c>
      <c r="T530" s="29"/>
      <c r="U530" s="29"/>
      <c r="V530" s="29"/>
      <c r="W530" s="29"/>
      <c r="X530" s="29"/>
      <c r="Y530" s="29"/>
      <c r="Z530" s="29"/>
      <c r="AA530" s="29"/>
    </row>
    <row r="531" spans="1:27" hidden="1" x14ac:dyDescent="0.35">
      <c r="A531" s="15" t="s">
        <v>986</v>
      </c>
      <c r="B531" s="22" t="str">
        <f>INDEX('Plant data'!D:D,MATCH($A531,'Plant data'!$A:$A,0))</f>
        <v>unknown</v>
      </c>
      <c r="C531" s="22" t="str">
        <f>INDEX('Plant data'!E:E,MATCH($A531,'Plant data'!$A:$A,0))</f>
        <v>Jiangxi</v>
      </c>
      <c r="D531" s="22" t="str">
        <f>INDEX('Plant data'!F:F,MATCH($A531,'Plant data'!$A:$A,0))</f>
        <v>China</v>
      </c>
      <c r="E531" s="15" t="s">
        <v>10733</v>
      </c>
      <c r="F531" s="15" t="s">
        <v>10179</v>
      </c>
      <c r="G531" s="16" t="s">
        <v>988</v>
      </c>
      <c r="H531" s="15" t="s">
        <v>29</v>
      </c>
      <c r="I531" s="15" t="s">
        <v>30</v>
      </c>
      <c r="J531" s="15" t="s">
        <v>30</v>
      </c>
      <c r="K531" s="15" t="s">
        <v>30</v>
      </c>
      <c r="L531" s="15" t="s">
        <v>30</v>
      </c>
      <c r="M531" s="15" t="s">
        <v>30</v>
      </c>
      <c r="N531" s="15" t="s">
        <v>30</v>
      </c>
      <c r="O531" s="15" t="s">
        <v>30</v>
      </c>
      <c r="P531" s="15">
        <v>783</v>
      </c>
      <c r="Q531" s="15">
        <v>60</v>
      </c>
      <c r="R531" s="15" t="s">
        <v>10180</v>
      </c>
      <c r="S531" s="29" t="str">
        <f t="shared" si="8"/>
        <v/>
      </c>
      <c r="T531" s="29"/>
      <c r="U531" s="29"/>
      <c r="V531" s="29"/>
      <c r="W531" s="29"/>
      <c r="X531" s="29"/>
      <c r="Y531" s="29"/>
      <c r="Z531" s="29"/>
      <c r="AA531" s="29"/>
    </row>
    <row r="532" spans="1:27" hidden="1" x14ac:dyDescent="0.35">
      <c r="A532" s="15" t="s">
        <v>986</v>
      </c>
      <c r="B532" s="22" t="str">
        <f>INDEX('Plant data'!D:D,MATCH($A532,'Plant data'!$A:$A,0))</f>
        <v>unknown</v>
      </c>
      <c r="C532" s="22" t="str">
        <f>INDEX('Plant data'!E:E,MATCH($A532,'Plant data'!$A:$A,0))</f>
        <v>Jiangxi</v>
      </c>
      <c r="D532" s="22" t="str">
        <f>INDEX('Plant data'!F:F,MATCH($A532,'Plant data'!$A:$A,0))</f>
        <v>China</v>
      </c>
      <c r="E532" s="15" t="s">
        <v>10734</v>
      </c>
      <c r="F532" s="15" t="s">
        <v>10182</v>
      </c>
      <c r="G532" s="16" t="s">
        <v>988</v>
      </c>
      <c r="H532" s="15" t="s">
        <v>29</v>
      </c>
      <c r="I532" s="15" t="s">
        <v>30</v>
      </c>
      <c r="J532" s="15" t="s">
        <v>30</v>
      </c>
      <c r="K532" s="15" t="s">
        <v>30</v>
      </c>
      <c r="L532" s="15" t="s">
        <v>30</v>
      </c>
      <c r="M532" s="15" t="s">
        <v>30</v>
      </c>
      <c r="N532" s="15" t="s">
        <v>30</v>
      </c>
      <c r="O532" s="15" t="s">
        <v>30</v>
      </c>
      <c r="P532" s="15">
        <v>783</v>
      </c>
      <c r="Q532" s="15">
        <v>60</v>
      </c>
      <c r="R532" s="15" t="s">
        <v>10180</v>
      </c>
      <c r="S532" s="29" t="str">
        <f t="shared" si="8"/>
        <v/>
      </c>
      <c r="T532" s="29"/>
      <c r="U532" s="29"/>
      <c r="V532" s="29"/>
      <c r="W532" s="29"/>
      <c r="X532" s="29"/>
      <c r="Y532" s="29"/>
      <c r="Z532" s="29"/>
      <c r="AA532" s="29"/>
    </row>
    <row r="533" spans="1:27" hidden="1" x14ac:dyDescent="0.35">
      <c r="A533" s="15" t="s">
        <v>986</v>
      </c>
      <c r="B533" s="22" t="str">
        <f>INDEX('Plant data'!D:D,MATCH($A533,'Plant data'!$A:$A,0))</f>
        <v>unknown</v>
      </c>
      <c r="C533" s="22" t="str">
        <f>INDEX('Plant data'!E:E,MATCH($A533,'Plant data'!$A:$A,0))</f>
        <v>Jiangxi</v>
      </c>
      <c r="D533" s="22" t="str">
        <f>INDEX('Plant data'!F:F,MATCH($A533,'Plant data'!$A:$A,0))</f>
        <v>China</v>
      </c>
      <c r="E533" s="15" t="s">
        <v>10735</v>
      </c>
      <c r="F533" s="15" t="s">
        <v>10184</v>
      </c>
      <c r="G533" s="16" t="s">
        <v>988</v>
      </c>
      <c r="H533" s="15" t="s">
        <v>29</v>
      </c>
      <c r="I533" s="15" t="s">
        <v>30</v>
      </c>
      <c r="J533" s="15" t="s">
        <v>30</v>
      </c>
      <c r="K533" s="15" t="s">
        <v>30</v>
      </c>
      <c r="L533" s="15" t="s">
        <v>30</v>
      </c>
      <c r="M533" s="15" t="s">
        <v>30</v>
      </c>
      <c r="N533" s="15" t="s">
        <v>30</v>
      </c>
      <c r="O533" s="15" t="s">
        <v>30</v>
      </c>
      <c r="P533" s="15">
        <v>1567</v>
      </c>
      <c r="Q533" s="15">
        <v>120</v>
      </c>
      <c r="R533" s="15" t="s">
        <v>10180</v>
      </c>
      <c r="S533" s="29" t="str">
        <f t="shared" si="8"/>
        <v/>
      </c>
      <c r="T533" s="29"/>
      <c r="U533" s="29"/>
      <c r="V533" s="29"/>
      <c r="W533" s="29"/>
      <c r="X533" s="29"/>
      <c r="Y533" s="29"/>
      <c r="Z533" s="29"/>
      <c r="AA533" s="29"/>
    </row>
    <row r="534" spans="1:27" hidden="1" x14ac:dyDescent="0.35">
      <c r="A534" s="15" t="s">
        <v>986</v>
      </c>
      <c r="B534" s="22" t="str">
        <f>INDEX('Plant data'!D:D,MATCH($A534,'Plant data'!$A:$A,0))</f>
        <v>unknown</v>
      </c>
      <c r="C534" s="22" t="str">
        <f>INDEX('Plant data'!E:E,MATCH($A534,'Plant data'!$A:$A,0))</f>
        <v>Jiangxi</v>
      </c>
      <c r="D534" s="22" t="str">
        <f>INDEX('Plant data'!F:F,MATCH($A534,'Plant data'!$A:$A,0))</f>
        <v>China</v>
      </c>
      <c r="E534" s="15" t="s">
        <v>10736</v>
      </c>
      <c r="F534" s="15" t="s">
        <v>10245</v>
      </c>
      <c r="G534" s="16" t="s">
        <v>988</v>
      </c>
      <c r="H534" s="15" t="s">
        <v>29</v>
      </c>
      <c r="I534" s="15" t="s">
        <v>30</v>
      </c>
      <c r="J534" s="15" t="s">
        <v>30</v>
      </c>
      <c r="K534" s="15" t="s">
        <v>30</v>
      </c>
      <c r="L534" s="15" t="s">
        <v>30</v>
      </c>
      <c r="M534" s="15" t="s">
        <v>30</v>
      </c>
      <c r="N534" s="15" t="s">
        <v>30</v>
      </c>
      <c r="O534" s="15" t="s">
        <v>30</v>
      </c>
      <c r="P534" s="15">
        <v>1567</v>
      </c>
      <c r="Q534" s="15">
        <v>120</v>
      </c>
      <c r="R534" s="15" t="s">
        <v>10180</v>
      </c>
      <c r="S534" s="29" t="str">
        <f t="shared" si="8"/>
        <v/>
      </c>
      <c r="T534" s="29"/>
      <c r="U534" s="29"/>
      <c r="V534" s="29"/>
      <c r="W534" s="29"/>
      <c r="X534" s="29"/>
      <c r="Y534" s="29"/>
      <c r="Z534" s="29"/>
      <c r="AA534" s="29"/>
    </row>
    <row r="535" spans="1:27" hidden="1" x14ac:dyDescent="0.35">
      <c r="A535" s="15" t="s">
        <v>992</v>
      </c>
      <c r="B535" s="22" t="str">
        <f>INDEX('Plant data'!D:D,MATCH($A535,'Plant data'!$A:$A,0))</f>
        <v>unknown</v>
      </c>
      <c r="C535" s="22" t="str">
        <f>INDEX('Plant data'!E:E,MATCH($A535,'Plant data'!$A:$A,0))</f>
        <v>Jiangxi</v>
      </c>
      <c r="D535" s="22" t="str">
        <f>INDEX('Plant data'!F:F,MATCH($A535,'Plant data'!$A:$A,0))</f>
        <v>China</v>
      </c>
      <c r="E535" s="15" t="s">
        <v>10737</v>
      </c>
      <c r="F535" s="15" t="s">
        <v>10179</v>
      </c>
      <c r="G535" s="16" t="s">
        <v>994</v>
      </c>
      <c r="H535" s="15" t="s">
        <v>29</v>
      </c>
      <c r="I535" s="15" t="s">
        <v>30</v>
      </c>
      <c r="J535" s="15" t="s">
        <v>30</v>
      </c>
      <c r="K535" s="15">
        <v>2003</v>
      </c>
      <c r="L535" s="15">
        <v>22</v>
      </c>
      <c r="M535" s="15" t="s">
        <v>30</v>
      </c>
      <c r="N535" s="15" t="s">
        <v>30</v>
      </c>
      <c r="O535" s="15" t="s">
        <v>30</v>
      </c>
      <c r="P535" s="15">
        <v>1389</v>
      </c>
      <c r="Q535" s="15">
        <v>100</v>
      </c>
      <c r="R535" s="15" t="s">
        <v>10180</v>
      </c>
      <c r="S535" s="29">
        <f t="shared" si="8"/>
        <v>2043</v>
      </c>
      <c r="T535" s="29"/>
      <c r="U535" s="29"/>
      <c r="V535" s="29"/>
      <c r="W535" s="29"/>
      <c r="X535" s="29"/>
      <c r="Y535" s="29"/>
      <c r="Z535" s="29"/>
      <c r="AA535" s="29"/>
    </row>
    <row r="536" spans="1:27" hidden="1" x14ac:dyDescent="0.35">
      <c r="A536" s="15" t="s">
        <v>992</v>
      </c>
      <c r="B536" s="22" t="str">
        <f>INDEX('Plant data'!D:D,MATCH($A536,'Plant data'!$A:$A,0))</f>
        <v>unknown</v>
      </c>
      <c r="C536" s="22" t="str">
        <f>INDEX('Plant data'!E:E,MATCH($A536,'Plant data'!$A:$A,0))</f>
        <v>Jiangxi</v>
      </c>
      <c r="D536" s="22" t="str">
        <f>INDEX('Plant data'!F:F,MATCH($A536,'Plant data'!$A:$A,0))</f>
        <v>China</v>
      </c>
      <c r="E536" s="15" t="s">
        <v>10738</v>
      </c>
      <c r="F536" s="15" t="s">
        <v>10182</v>
      </c>
      <c r="G536" s="16" t="s">
        <v>994</v>
      </c>
      <c r="H536" s="15" t="s">
        <v>29</v>
      </c>
      <c r="I536" s="15" t="s">
        <v>30</v>
      </c>
      <c r="J536" s="15" t="s">
        <v>30</v>
      </c>
      <c r="K536" s="15" t="s">
        <v>30</v>
      </c>
      <c r="L536" s="15" t="s">
        <v>30</v>
      </c>
      <c r="M536" s="15" t="s">
        <v>30</v>
      </c>
      <c r="N536" s="15" t="s">
        <v>30</v>
      </c>
      <c r="O536" s="15" t="s">
        <v>30</v>
      </c>
      <c r="P536" s="15">
        <v>1389</v>
      </c>
      <c r="Q536" s="15">
        <v>100</v>
      </c>
      <c r="R536" s="15" t="s">
        <v>10180</v>
      </c>
      <c r="S536" s="29" t="str">
        <f t="shared" si="8"/>
        <v/>
      </c>
      <c r="T536" s="29"/>
      <c r="U536" s="29"/>
      <c r="V536" s="29"/>
      <c r="W536" s="29"/>
      <c r="X536" s="29"/>
      <c r="Y536" s="29"/>
      <c r="Z536" s="29"/>
      <c r="AA536" s="29"/>
    </row>
    <row r="537" spans="1:27" hidden="1" x14ac:dyDescent="0.35">
      <c r="A537" s="15" t="s">
        <v>992</v>
      </c>
      <c r="B537" s="22" t="str">
        <f>INDEX('Plant data'!D:D,MATCH($A537,'Plant data'!$A:$A,0))</f>
        <v>unknown</v>
      </c>
      <c r="C537" s="22" t="str">
        <f>INDEX('Plant data'!E:E,MATCH($A537,'Plant data'!$A:$A,0))</f>
        <v>Jiangxi</v>
      </c>
      <c r="D537" s="22" t="str">
        <f>INDEX('Plant data'!F:F,MATCH($A537,'Plant data'!$A:$A,0))</f>
        <v>China</v>
      </c>
      <c r="E537" s="15" t="s">
        <v>10739</v>
      </c>
      <c r="F537" s="15" t="s">
        <v>10184</v>
      </c>
      <c r="G537" s="16" t="s">
        <v>994</v>
      </c>
      <c r="H537" s="15" t="s">
        <v>29</v>
      </c>
      <c r="I537" s="15" t="s">
        <v>30</v>
      </c>
      <c r="J537" s="15" t="s">
        <v>30</v>
      </c>
      <c r="K537" s="15" t="s">
        <v>30</v>
      </c>
      <c r="L537" s="15" t="s">
        <v>30</v>
      </c>
      <c r="M537" s="15" t="s">
        <v>30</v>
      </c>
      <c r="N537" s="15" t="s">
        <v>30</v>
      </c>
      <c r="O537" s="15" t="s">
        <v>30</v>
      </c>
      <c r="P537" s="15">
        <v>1389</v>
      </c>
      <c r="Q537" s="15">
        <v>100</v>
      </c>
      <c r="R537" s="15" t="s">
        <v>10180</v>
      </c>
      <c r="S537" s="29" t="str">
        <f t="shared" si="8"/>
        <v/>
      </c>
      <c r="T537" s="29"/>
      <c r="U537" s="29"/>
      <c r="V537" s="29"/>
      <c r="W537" s="29"/>
      <c r="X537" s="29"/>
      <c r="Y537" s="29"/>
      <c r="Z537" s="29"/>
      <c r="AA537" s="29"/>
    </row>
    <row r="538" spans="1:27" hidden="1" x14ac:dyDescent="0.35">
      <c r="A538" s="15" t="s">
        <v>992</v>
      </c>
      <c r="B538" s="22" t="str">
        <f>INDEX('Plant data'!D:D,MATCH($A538,'Plant data'!$A:$A,0))</f>
        <v>unknown</v>
      </c>
      <c r="C538" s="22" t="str">
        <f>INDEX('Plant data'!E:E,MATCH($A538,'Plant data'!$A:$A,0))</f>
        <v>Jiangxi</v>
      </c>
      <c r="D538" s="22" t="str">
        <f>INDEX('Plant data'!F:F,MATCH($A538,'Plant data'!$A:$A,0))</f>
        <v>China</v>
      </c>
      <c r="E538" s="15" t="s">
        <v>10740</v>
      </c>
      <c r="F538" s="15" t="s">
        <v>10245</v>
      </c>
      <c r="G538" s="16" t="s">
        <v>994</v>
      </c>
      <c r="H538" s="15" t="s">
        <v>29</v>
      </c>
      <c r="I538" s="15" t="s">
        <v>30</v>
      </c>
      <c r="J538" s="15" t="s">
        <v>30</v>
      </c>
      <c r="K538" s="15" t="s">
        <v>30</v>
      </c>
      <c r="L538" s="15" t="s">
        <v>30</v>
      </c>
      <c r="M538" s="15" t="s">
        <v>30</v>
      </c>
      <c r="N538" s="15" t="s">
        <v>30</v>
      </c>
      <c r="O538" s="15" t="s">
        <v>30</v>
      </c>
      <c r="P538" s="15">
        <v>2917</v>
      </c>
      <c r="Q538" s="15">
        <v>210</v>
      </c>
      <c r="R538" s="15" t="s">
        <v>10180</v>
      </c>
      <c r="S538" s="29" t="str">
        <f t="shared" si="8"/>
        <v/>
      </c>
      <c r="T538" s="29"/>
      <c r="U538" s="29"/>
      <c r="V538" s="29"/>
      <c r="W538" s="29"/>
      <c r="X538" s="29"/>
      <c r="Y538" s="29"/>
      <c r="Z538" s="29"/>
      <c r="AA538" s="29"/>
    </row>
    <row r="539" spans="1:27" hidden="1" x14ac:dyDescent="0.35">
      <c r="A539" s="15" t="s">
        <v>992</v>
      </c>
      <c r="B539" s="22" t="str">
        <f>INDEX('Plant data'!D:D,MATCH($A539,'Plant data'!$A:$A,0))</f>
        <v>unknown</v>
      </c>
      <c r="C539" s="22" t="str">
        <f>INDEX('Plant data'!E:E,MATCH($A539,'Plant data'!$A:$A,0))</f>
        <v>Jiangxi</v>
      </c>
      <c r="D539" s="22" t="str">
        <f>INDEX('Plant data'!F:F,MATCH($A539,'Plant data'!$A:$A,0))</f>
        <v>China</v>
      </c>
      <c r="E539" s="15" t="s">
        <v>10741</v>
      </c>
      <c r="F539" s="15" t="s">
        <v>10247</v>
      </c>
      <c r="G539" s="16" t="s">
        <v>994</v>
      </c>
      <c r="H539" s="15" t="s">
        <v>29</v>
      </c>
      <c r="I539" s="15" t="s">
        <v>30</v>
      </c>
      <c r="J539" s="15" t="s">
        <v>30</v>
      </c>
      <c r="K539" s="15" t="s">
        <v>30</v>
      </c>
      <c r="L539" s="15" t="s">
        <v>30</v>
      </c>
      <c r="M539" s="15" t="s">
        <v>30</v>
      </c>
      <c r="N539" s="15" t="s">
        <v>30</v>
      </c>
      <c r="O539" s="15" t="s">
        <v>30</v>
      </c>
      <c r="P539" s="15">
        <v>2917</v>
      </c>
      <c r="Q539" s="15">
        <v>210</v>
      </c>
      <c r="R539" s="15" t="s">
        <v>10180</v>
      </c>
      <c r="S539" s="29" t="str">
        <f t="shared" si="8"/>
        <v/>
      </c>
      <c r="T539" s="29"/>
      <c r="U539" s="29"/>
      <c r="V539" s="29"/>
      <c r="W539" s="29"/>
      <c r="X539" s="29"/>
      <c r="Y539" s="29"/>
      <c r="Z539" s="29"/>
      <c r="AA539" s="29"/>
    </row>
    <row r="540" spans="1:27" hidden="1" x14ac:dyDescent="0.35">
      <c r="A540" s="15" t="s">
        <v>1002</v>
      </c>
      <c r="B540" s="22" t="str">
        <f>INDEX('Plant data'!D:D,MATCH($A540,'Plant data'!$A:$A,0))</f>
        <v>unknown</v>
      </c>
      <c r="C540" s="22" t="str">
        <f>INDEX('Plant data'!E:E,MATCH($A540,'Plant data'!$A:$A,0))</f>
        <v>Jilin</v>
      </c>
      <c r="D540" s="22" t="str">
        <f>INDEX('Plant data'!F:F,MATCH($A540,'Plant data'!$A:$A,0))</f>
        <v>China</v>
      </c>
      <c r="E540" s="15" t="s">
        <v>10742</v>
      </c>
      <c r="F540" s="15" t="s">
        <v>10179</v>
      </c>
      <c r="G540" s="16" t="s">
        <v>1004</v>
      </c>
      <c r="H540" s="15" t="s">
        <v>29</v>
      </c>
      <c r="I540" s="15" t="s">
        <v>30</v>
      </c>
      <c r="J540" s="15" t="s">
        <v>30</v>
      </c>
      <c r="K540" s="15" t="s">
        <v>30</v>
      </c>
      <c r="L540" s="15" t="s">
        <v>30</v>
      </c>
      <c r="M540" s="15" t="s">
        <v>30</v>
      </c>
      <c r="N540" s="15" t="s">
        <v>30</v>
      </c>
      <c r="O540" s="15" t="s">
        <v>30</v>
      </c>
      <c r="P540" s="15">
        <v>1350</v>
      </c>
      <c r="Q540" s="15">
        <v>120</v>
      </c>
      <c r="R540" s="15" t="s">
        <v>10180</v>
      </c>
      <c r="S540" s="29" t="str">
        <f t="shared" si="8"/>
        <v/>
      </c>
      <c r="T540" s="29"/>
      <c r="U540" s="29"/>
      <c r="V540" s="29"/>
      <c r="W540" s="29"/>
      <c r="X540" s="29"/>
      <c r="Y540" s="29"/>
      <c r="Z540" s="29"/>
      <c r="AA540" s="29"/>
    </row>
    <row r="541" spans="1:27" hidden="1" x14ac:dyDescent="0.35">
      <c r="A541" s="15" t="s">
        <v>1002</v>
      </c>
      <c r="B541" s="22" t="str">
        <f>INDEX('Plant data'!D:D,MATCH($A541,'Plant data'!$A:$A,0))</f>
        <v>unknown</v>
      </c>
      <c r="C541" s="22" t="str">
        <f>INDEX('Plant data'!E:E,MATCH($A541,'Plant data'!$A:$A,0))</f>
        <v>Jilin</v>
      </c>
      <c r="D541" s="22" t="str">
        <f>INDEX('Plant data'!F:F,MATCH($A541,'Plant data'!$A:$A,0))</f>
        <v>China</v>
      </c>
      <c r="E541" s="15" t="s">
        <v>10743</v>
      </c>
      <c r="F541" s="15" t="s">
        <v>10182</v>
      </c>
      <c r="G541" s="16" t="s">
        <v>1004</v>
      </c>
      <c r="H541" s="15" t="s">
        <v>29</v>
      </c>
      <c r="I541" s="15" t="s">
        <v>30</v>
      </c>
      <c r="J541" s="15" t="s">
        <v>30</v>
      </c>
      <c r="K541" s="15" t="s">
        <v>30</v>
      </c>
      <c r="L541" s="15" t="s">
        <v>30</v>
      </c>
      <c r="M541" s="15" t="s">
        <v>30</v>
      </c>
      <c r="N541" s="15" t="s">
        <v>30</v>
      </c>
      <c r="O541" s="15" t="s">
        <v>30</v>
      </c>
      <c r="P541" s="15">
        <v>1350</v>
      </c>
      <c r="Q541" s="15">
        <v>120</v>
      </c>
      <c r="R541" s="15" t="s">
        <v>10180</v>
      </c>
      <c r="S541" s="29" t="str">
        <f t="shared" si="8"/>
        <v/>
      </c>
      <c r="T541" s="29"/>
      <c r="U541" s="29"/>
      <c r="V541" s="29"/>
      <c r="W541" s="29"/>
      <c r="X541" s="29"/>
      <c r="Y541" s="29"/>
      <c r="Z541" s="29"/>
      <c r="AA541" s="29"/>
    </row>
    <row r="542" spans="1:27" hidden="1" x14ac:dyDescent="0.35">
      <c r="A542" s="15" t="s">
        <v>1006</v>
      </c>
      <c r="B542" s="22" t="str">
        <f>INDEX('Plant data'!D:D,MATCH($A542,'Plant data'!$A:$A,0))</f>
        <v>Tonghua</v>
      </c>
      <c r="C542" s="22" t="str">
        <f>INDEX('Plant data'!E:E,MATCH($A542,'Plant data'!$A:$A,0))</f>
        <v>Jilin</v>
      </c>
      <c r="D542" s="22" t="str">
        <f>INDEX('Plant data'!F:F,MATCH($A542,'Plant data'!$A:$A,0))</f>
        <v>China</v>
      </c>
      <c r="E542" s="15" t="s">
        <v>10744</v>
      </c>
      <c r="F542" s="15" t="s">
        <v>10179</v>
      </c>
      <c r="G542" s="16" t="s">
        <v>1008</v>
      </c>
      <c r="H542" s="15" t="s">
        <v>29</v>
      </c>
      <c r="I542" s="15" t="s">
        <v>30</v>
      </c>
      <c r="J542" s="15" t="s">
        <v>30</v>
      </c>
      <c r="K542" s="15">
        <v>2005</v>
      </c>
      <c r="L542" s="15">
        <v>20</v>
      </c>
      <c r="M542" s="15" t="s">
        <v>30</v>
      </c>
      <c r="N542" s="15" t="s">
        <v>30</v>
      </c>
      <c r="O542" s="15" t="s">
        <v>30</v>
      </c>
      <c r="P542" s="15">
        <v>1530</v>
      </c>
      <c r="Q542" s="15">
        <v>120</v>
      </c>
      <c r="R542" s="15" t="s">
        <v>10180</v>
      </c>
      <c r="S542" s="29">
        <f t="shared" si="8"/>
        <v>2045</v>
      </c>
      <c r="T542" s="29"/>
      <c r="U542" s="29"/>
      <c r="V542" s="29"/>
      <c r="W542" s="29"/>
      <c r="X542" s="29"/>
      <c r="Y542" s="29"/>
      <c r="Z542" s="29"/>
      <c r="AA542" s="29"/>
    </row>
    <row r="543" spans="1:27" hidden="1" x14ac:dyDescent="0.35">
      <c r="A543" s="15" t="s">
        <v>1006</v>
      </c>
      <c r="B543" s="22" t="str">
        <f>INDEX('Plant data'!D:D,MATCH($A543,'Plant data'!$A:$A,0))</f>
        <v>Tonghua</v>
      </c>
      <c r="C543" s="22" t="str">
        <f>INDEX('Plant data'!E:E,MATCH($A543,'Plant data'!$A:$A,0))</f>
        <v>Jilin</v>
      </c>
      <c r="D543" s="22" t="str">
        <f>INDEX('Plant data'!F:F,MATCH($A543,'Plant data'!$A:$A,0))</f>
        <v>China</v>
      </c>
      <c r="E543" s="15" t="s">
        <v>10745</v>
      </c>
      <c r="F543" s="15" t="s">
        <v>10182</v>
      </c>
      <c r="G543" s="16" t="s">
        <v>1008</v>
      </c>
      <c r="H543" s="15" t="s">
        <v>29</v>
      </c>
      <c r="I543" s="15" t="s">
        <v>30</v>
      </c>
      <c r="J543" s="15" t="s">
        <v>30</v>
      </c>
      <c r="K543" s="15">
        <v>2005</v>
      </c>
      <c r="L543" s="15">
        <v>20</v>
      </c>
      <c r="M543" s="15" t="s">
        <v>30</v>
      </c>
      <c r="N543" s="15" t="s">
        <v>30</v>
      </c>
      <c r="O543" s="15" t="s">
        <v>30</v>
      </c>
      <c r="P543" s="15">
        <v>1530</v>
      </c>
      <c r="Q543" s="15">
        <v>120</v>
      </c>
      <c r="R543" s="15" t="s">
        <v>10180</v>
      </c>
      <c r="S543" s="29">
        <f t="shared" si="8"/>
        <v>2045</v>
      </c>
      <c r="T543" s="29"/>
      <c r="U543" s="29"/>
      <c r="V543" s="29"/>
      <c r="W543" s="29"/>
      <c r="X543" s="29"/>
      <c r="Y543" s="29"/>
      <c r="Z543" s="29"/>
      <c r="AA543" s="29"/>
    </row>
    <row r="544" spans="1:27" hidden="1" x14ac:dyDescent="0.35">
      <c r="A544" s="15" t="s">
        <v>1006</v>
      </c>
      <c r="B544" s="22" t="str">
        <f>INDEX('Plant data'!D:D,MATCH($A544,'Plant data'!$A:$A,0))</f>
        <v>Tonghua</v>
      </c>
      <c r="C544" s="22" t="str">
        <f>INDEX('Plant data'!E:E,MATCH($A544,'Plant data'!$A:$A,0))</f>
        <v>Jilin</v>
      </c>
      <c r="D544" s="22" t="str">
        <f>INDEX('Plant data'!F:F,MATCH($A544,'Plant data'!$A:$A,0))</f>
        <v>China</v>
      </c>
      <c r="E544" s="15" t="s">
        <v>10746</v>
      </c>
      <c r="F544" s="15" t="s">
        <v>10184</v>
      </c>
      <c r="G544" s="16" t="s">
        <v>1008</v>
      </c>
      <c r="H544" s="15" t="s">
        <v>29</v>
      </c>
      <c r="I544" s="15" t="s">
        <v>30</v>
      </c>
      <c r="J544" s="15" t="s">
        <v>30</v>
      </c>
      <c r="K544" s="15">
        <v>2005</v>
      </c>
      <c r="L544" s="15">
        <v>20</v>
      </c>
      <c r="M544" s="15" t="s">
        <v>30</v>
      </c>
      <c r="N544" s="15" t="s">
        <v>30</v>
      </c>
      <c r="O544" s="15" t="s">
        <v>30</v>
      </c>
      <c r="P544" s="15">
        <v>1530</v>
      </c>
      <c r="Q544" s="15">
        <v>120</v>
      </c>
      <c r="R544" s="15" t="s">
        <v>10180</v>
      </c>
      <c r="S544" s="29">
        <f t="shared" si="8"/>
        <v>2045</v>
      </c>
      <c r="T544" s="29"/>
      <c r="U544" s="29"/>
      <c r="V544" s="29"/>
      <c r="W544" s="29"/>
      <c r="X544" s="29"/>
      <c r="Y544" s="29"/>
      <c r="Z544" s="29"/>
      <c r="AA544" s="29"/>
    </row>
    <row r="545" spans="1:27" hidden="1" x14ac:dyDescent="0.35">
      <c r="A545" s="15" t="s">
        <v>1010</v>
      </c>
      <c r="B545" s="22" t="str">
        <f>INDEX('Plant data'!D:D,MATCH($A545,'Plant data'!$A:$A,0))</f>
        <v>Hengdaohe</v>
      </c>
      <c r="C545" s="22" t="str">
        <f>INDEX('Plant data'!E:E,MATCH($A545,'Plant data'!$A:$A,0))</f>
        <v>Jilin</v>
      </c>
      <c r="D545" s="22" t="str">
        <f>INDEX('Plant data'!F:F,MATCH($A545,'Plant data'!$A:$A,0))</f>
        <v>China</v>
      </c>
      <c r="E545" s="15" t="s">
        <v>10747</v>
      </c>
      <c r="F545" s="15" t="s">
        <v>10201</v>
      </c>
      <c r="G545" s="16" t="s">
        <v>1012</v>
      </c>
      <c r="H545" s="15" t="s">
        <v>40</v>
      </c>
      <c r="I545" s="15" t="s">
        <v>30</v>
      </c>
      <c r="J545" s="15" t="s">
        <v>30</v>
      </c>
      <c r="K545" s="15" t="s">
        <v>30</v>
      </c>
      <c r="L545" s="15" t="s">
        <v>30</v>
      </c>
      <c r="M545" s="20">
        <v>44830</v>
      </c>
      <c r="N545" s="15" t="s">
        <v>30</v>
      </c>
      <c r="O545" s="15" t="s">
        <v>30</v>
      </c>
      <c r="P545" s="15">
        <v>1100</v>
      </c>
      <c r="Q545" s="15">
        <v>65</v>
      </c>
      <c r="R545" s="15" t="s">
        <v>10180</v>
      </c>
      <c r="S545" s="29" t="str">
        <f t="shared" si="8"/>
        <v/>
      </c>
      <c r="T545" s="29"/>
      <c r="U545" s="29"/>
      <c r="V545" s="29"/>
      <c r="W545" s="29"/>
      <c r="X545" s="29"/>
      <c r="Y545" s="29"/>
      <c r="Z545" s="29"/>
      <c r="AA545" s="29"/>
    </row>
    <row r="546" spans="1:27" hidden="1" x14ac:dyDescent="0.35">
      <c r="A546" s="15" t="s">
        <v>1010</v>
      </c>
      <c r="B546" s="22" t="str">
        <f>INDEX('Plant data'!D:D,MATCH($A546,'Plant data'!$A:$A,0))</f>
        <v>Hengdaohe</v>
      </c>
      <c r="C546" s="22" t="str">
        <f>INDEX('Plant data'!E:E,MATCH($A546,'Plant data'!$A:$A,0))</f>
        <v>Jilin</v>
      </c>
      <c r="D546" s="22" t="str">
        <f>INDEX('Plant data'!F:F,MATCH($A546,'Plant data'!$A:$A,0))</f>
        <v>China</v>
      </c>
      <c r="E546" s="15" t="s">
        <v>10748</v>
      </c>
      <c r="F546" s="15" t="s">
        <v>10194</v>
      </c>
      <c r="G546" s="16" t="s">
        <v>1012</v>
      </c>
      <c r="H546" s="15" t="s">
        <v>40</v>
      </c>
      <c r="I546" s="15" t="s">
        <v>30</v>
      </c>
      <c r="J546" s="15" t="s">
        <v>30</v>
      </c>
      <c r="K546" s="15" t="s">
        <v>30</v>
      </c>
      <c r="L546" s="15" t="s">
        <v>30</v>
      </c>
      <c r="M546" s="20">
        <v>44830</v>
      </c>
      <c r="N546" s="15" t="s">
        <v>30</v>
      </c>
      <c r="O546" s="15" t="s">
        <v>30</v>
      </c>
      <c r="P546" s="15">
        <v>1100</v>
      </c>
      <c r="Q546" s="15">
        <v>65</v>
      </c>
      <c r="R546" s="15" t="s">
        <v>10180</v>
      </c>
      <c r="S546" s="29" t="str">
        <f t="shared" si="8"/>
        <v/>
      </c>
      <c r="T546" s="29"/>
      <c r="U546" s="29"/>
      <c r="V546" s="29"/>
      <c r="W546" s="29"/>
      <c r="X546" s="29"/>
      <c r="Y546" s="29"/>
      <c r="Z546" s="29"/>
      <c r="AA546" s="29"/>
    </row>
    <row r="547" spans="1:27" hidden="1" x14ac:dyDescent="0.35">
      <c r="A547" s="15" t="s">
        <v>1010</v>
      </c>
      <c r="B547" s="22" t="str">
        <f>INDEX('Plant data'!D:D,MATCH($A547,'Plant data'!$A:$A,0))</f>
        <v>Hengdaohe</v>
      </c>
      <c r="C547" s="22" t="str">
        <f>INDEX('Plant data'!E:E,MATCH($A547,'Plant data'!$A:$A,0))</f>
        <v>Jilin</v>
      </c>
      <c r="D547" s="22" t="str">
        <f>INDEX('Plant data'!F:F,MATCH($A547,'Plant data'!$A:$A,0))</f>
        <v>China</v>
      </c>
      <c r="E547" s="15" t="s">
        <v>10749</v>
      </c>
      <c r="F547" s="15" t="s">
        <v>10204</v>
      </c>
      <c r="G547" s="16" t="s">
        <v>1012</v>
      </c>
      <c r="H547" s="15" t="s">
        <v>40</v>
      </c>
      <c r="I547" s="15" t="s">
        <v>30</v>
      </c>
      <c r="J547" s="15" t="s">
        <v>30</v>
      </c>
      <c r="K547" s="15" t="s">
        <v>30</v>
      </c>
      <c r="L547" s="15" t="s">
        <v>30</v>
      </c>
      <c r="M547" s="20">
        <v>45009</v>
      </c>
      <c r="N547" s="15" t="s">
        <v>30</v>
      </c>
      <c r="O547" s="15" t="s">
        <v>30</v>
      </c>
      <c r="P547" s="15">
        <v>1100</v>
      </c>
      <c r="Q547" s="15">
        <v>65</v>
      </c>
      <c r="R547" s="15" t="s">
        <v>10180</v>
      </c>
      <c r="S547" s="29" t="str">
        <f t="shared" si="8"/>
        <v/>
      </c>
      <c r="T547" s="29"/>
      <c r="U547" s="29"/>
      <c r="V547" s="29"/>
      <c r="W547" s="29"/>
      <c r="X547" s="29"/>
      <c r="Y547" s="29"/>
      <c r="Z547" s="29"/>
      <c r="AA547" s="29"/>
    </row>
    <row r="548" spans="1:27" hidden="1" x14ac:dyDescent="0.35">
      <c r="A548" s="15" t="s">
        <v>1010</v>
      </c>
      <c r="B548" s="22" t="str">
        <f>INDEX('Plant data'!D:D,MATCH($A548,'Plant data'!$A:$A,0))</f>
        <v>Hengdaohe</v>
      </c>
      <c r="C548" s="22" t="str">
        <f>INDEX('Plant data'!E:E,MATCH($A548,'Plant data'!$A:$A,0))</f>
        <v>Jilin</v>
      </c>
      <c r="D548" s="22" t="str">
        <f>INDEX('Plant data'!F:F,MATCH($A548,'Plant data'!$A:$A,0))</f>
        <v>China</v>
      </c>
      <c r="E548" s="15" t="s">
        <v>10750</v>
      </c>
      <c r="F548" s="15" t="s">
        <v>10179</v>
      </c>
      <c r="G548" s="16" t="s">
        <v>1012</v>
      </c>
      <c r="H548" s="15" t="s">
        <v>313</v>
      </c>
      <c r="I548" s="20">
        <v>44830</v>
      </c>
      <c r="J548" s="15" t="s">
        <v>30</v>
      </c>
      <c r="K548" s="15" t="s">
        <v>30</v>
      </c>
      <c r="L548" s="15" t="s">
        <v>30</v>
      </c>
      <c r="M548" s="15" t="s">
        <v>30</v>
      </c>
      <c r="N548" s="15" t="s">
        <v>30</v>
      </c>
      <c r="O548" s="15" t="s">
        <v>30</v>
      </c>
      <c r="P548" s="15">
        <v>1150</v>
      </c>
      <c r="Q548" s="15">
        <v>100</v>
      </c>
      <c r="R548" s="15" t="s">
        <v>10180</v>
      </c>
      <c r="S548" s="29" t="str">
        <f t="shared" si="8"/>
        <v/>
      </c>
      <c r="T548" s="29"/>
      <c r="U548" s="29"/>
      <c r="V548" s="29"/>
      <c r="W548" s="29"/>
      <c r="X548" s="29"/>
      <c r="Y548" s="29"/>
      <c r="Z548" s="29"/>
      <c r="AA548" s="29"/>
    </row>
    <row r="549" spans="1:27" hidden="1" x14ac:dyDescent="0.35">
      <c r="A549" s="15" t="s">
        <v>1010</v>
      </c>
      <c r="B549" s="22" t="str">
        <f>INDEX('Plant data'!D:D,MATCH($A549,'Plant data'!$A:$A,0))</f>
        <v>Hengdaohe</v>
      </c>
      <c r="C549" s="22" t="str">
        <f>INDEX('Plant data'!E:E,MATCH($A549,'Plant data'!$A:$A,0))</f>
        <v>Jilin</v>
      </c>
      <c r="D549" s="22" t="str">
        <f>INDEX('Plant data'!F:F,MATCH($A549,'Plant data'!$A:$A,0))</f>
        <v>China</v>
      </c>
      <c r="E549" s="15" t="s">
        <v>10751</v>
      </c>
      <c r="F549" s="15" t="s">
        <v>10182</v>
      </c>
      <c r="G549" s="16" t="s">
        <v>1012</v>
      </c>
      <c r="H549" s="15" t="s">
        <v>313</v>
      </c>
      <c r="I549" s="20">
        <v>45009</v>
      </c>
      <c r="J549" s="15" t="s">
        <v>30</v>
      </c>
      <c r="K549" s="15" t="s">
        <v>30</v>
      </c>
      <c r="L549" s="15" t="s">
        <v>30</v>
      </c>
      <c r="M549" s="15" t="s">
        <v>30</v>
      </c>
      <c r="N549" s="15" t="s">
        <v>30</v>
      </c>
      <c r="O549" s="15" t="s">
        <v>30</v>
      </c>
      <c r="P549" s="15">
        <v>1150</v>
      </c>
      <c r="Q549" s="15">
        <v>100</v>
      </c>
      <c r="R549" s="15" t="s">
        <v>10180</v>
      </c>
      <c r="S549" s="29" t="str">
        <f t="shared" si="8"/>
        <v/>
      </c>
      <c r="T549" s="29"/>
      <c r="U549" s="29"/>
      <c r="V549" s="29"/>
      <c r="W549" s="29"/>
      <c r="X549" s="29"/>
      <c r="Y549" s="29"/>
      <c r="Z549" s="29"/>
      <c r="AA549" s="29"/>
    </row>
    <row r="550" spans="1:27" hidden="1" x14ac:dyDescent="0.35">
      <c r="A550" s="15" t="s">
        <v>1017</v>
      </c>
      <c r="B550" s="22" t="str">
        <f>INDEX('Plant data'!D:D,MATCH($A550,'Plant data'!$A:$A,0))</f>
        <v>unknown</v>
      </c>
      <c r="C550" s="22" t="str">
        <f>INDEX('Plant data'!E:E,MATCH($A550,'Plant data'!$A:$A,0))</f>
        <v>Jilin</v>
      </c>
      <c r="D550" s="22" t="str">
        <f>INDEX('Plant data'!F:F,MATCH($A550,'Plant data'!$A:$A,0))</f>
        <v>China</v>
      </c>
      <c r="E550" s="15" t="s">
        <v>10752</v>
      </c>
      <c r="F550" s="15" t="s">
        <v>10179</v>
      </c>
      <c r="G550" s="16" t="s">
        <v>1019</v>
      </c>
      <c r="H550" s="15" t="s">
        <v>29</v>
      </c>
      <c r="I550" s="15" t="s">
        <v>30</v>
      </c>
      <c r="J550" s="15" t="s">
        <v>30</v>
      </c>
      <c r="K550" s="15" t="s">
        <v>30</v>
      </c>
      <c r="L550" s="15" t="s">
        <v>30</v>
      </c>
      <c r="M550" s="15" t="s">
        <v>30</v>
      </c>
      <c r="N550" s="15" t="s">
        <v>30</v>
      </c>
      <c r="O550" s="15" t="s">
        <v>30</v>
      </c>
      <c r="P550" s="15">
        <v>750</v>
      </c>
      <c r="Q550" s="15">
        <v>60</v>
      </c>
      <c r="R550" s="15" t="s">
        <v>10180</v>
      </c>
      <c r="S550" s="29" t="str">
        <f t="shared" si="8"/>
        <v/>
      </c>
      <c r="T550" s="29"/>
      <c r="U550" s="29"/>
      <c r="V550" s="29"/>
      <c r="W550" s="29"/>
      <c r="X550" s="29"/>
      <c r="Y550" s="29"/>
      <c r="Z550" s="29"/>
      <c r="AA550" s="29"/>
    </row>
    <row r="551" spans="1:27" hidden="1" x14ac:dyDescent="0.35">
      <c r="A551" s="15" t="s">
        <v>1017</v>
      </c>
      <c r="B551" s="22" t="str">
        <f>INDEX('Plant data'!D:D,MATCH($A551,'Plant data'!$A:$A,0))</f>
        <v>unknown</v>
      </c>
      <c r="C551" s="22" t="str">
        <f>INDEX('Plant data'!E:E,MATCH($A551,'Plant data'!$A:$A,0))</f>
        <v>Jilin</v>
      </c>
      <c r="D551" s="22" t="str">
        <f>INDEX('Plant data'!F:F,MATCH($A551,'Plant data'!$A:$A,0))</f>
        <v>China</v>
      </c>
      <c r="E551" s="15" t="s">
        <v>10753</v>
      </c>
      <c r="F551" s="15" t="s">
        <v>10182</v>
      </c>
      <c r="G551" s="16" t="s">
        <v>1019</v>
      </c>
      <c r="H551" s="15" t="s">
        <v>29</v>
      </c>
      <c r="I551" s="15" t="s">
        <v>30</v>
      </c>
      <c r="J551" s="15" t="s">
        <v>30</v>
      </c>
      <c r="K551" s="15" t="s">
        <v>30</v>
      </c>
      <c r="L551" s="15" t="s">
        <v>30</v>
      </c>
      <c r="M551" s="15" t="s">
        <v>30</v>
      </c>
      <c r="N551" s="15" t="s">
        <v>30</v>
      </c>
      <c r="O551" s="15" t="s">
        <v>30</v>
      </c>
      <c r="P551" s="15">
        <v>750</v>
      </c>
      <c r="Q551" s="15">
        <v>60</v>
      </c>
      <c r="R551" s="15" t="s">
        <v>10180</v>
      </c>
      <c r="S551" s="29" t="str">
        <f t="shared" si="8"/>
        <v/>
      </c>
      <c r="T551" s="29"/>
      <c r="U551" s="29"/>
      <c r="V551" s="29"/>
      <c r="W551" s="29"/>
      <c r="X551" s="29"/>
      <c r="Y551" s="29"/>
      <c r="Z551" s="29"/>
      <c r="AA551" s="29"/>
    </row>
    <row r="552" spans="1:27" hidden="1" x14ac:dyDescent="0.35">
      <c r="A552" s="15" t="s">
        <v>1021</v>
      </c>
      <c r="B552" s="22" t="str">
        <f>INDEX('Plant data'!D:D,MATCH($A552,'Plant data'!$A:$A,0))</f>
        <v>unknown</v>
      </c>
      <c r="C552" s="22" t="str">
        <f>INDEX('Plant data'!E:E,MATCH($A552,'Plant data'!$A:$A,0))</f>
        <v>Liaoning</v>
      </c>
      <c r="D552" s="22" t="str">
        <f>INDEX('Plant data'!F:F,MATCH($A552,'Plant data'!$A:$A,0))</f>
        <v>China</v>
      </c>
      <c r="E552" s="15" t="s">
        <v>10754</v>
      </c>
      <c r="F552" s="15" t="s">
        <v>10201</v>
      </c>
      <c r="G552" s="16" t="s">
        <v>1023</v>
      </c>
      <c r="H552" s="15" t="s">
        <v>190</v>
      </c>
      <c r="I552" s="15" t="s">
        <v>30</v>
      </c>
      <c r="J552" s="15" t="s">
        <v>30</v>
      </c>
      <c r="K552" s="15">
        <v>1970</v>
      </c>
      <c r="L552" s="15">
        <v>54.37</v>
      </c>
      <c r="M552" s="15" t="s">
        <v>30</v>
      </c>
      <c r="N552" s="15" t="s">
        <v>30</v>
      </c>
      <c r="O552" s="20">
        <v>45427</v>
      </c>
      <c r="P552" s="15">
        <v>1150</v>
      </c>
      <c r="Q552" s="15">
        <v>100</v>
      </c>
      <c r="R552" s="15" t="s">
        <v>10180</v>
      </c>
      <c r="S552" s="29">
        <f t="shared" si="8"/>
        <v>2010</v>
      </c>
      <c r="T552" s="29"/>
      <c r="U552" s="29"/>
      <c r="V552" s="29"/>
      <c r="W552" s="29"/>
      <c r="X552" s="29"/>
      <c r="Y552" s="29"/>
      <c r="Z552" s="29"/>
      <c r="AA552" s="29"/>
    </row>
    <row r="553" spans="1:27" hidden="1" x14ac:dyDescent="0.35">
      <c r="A553" s="15" t="s">
        <v>1021</v>
      </c>
      <c r="B553" s="22" t="str">
        <f>INDEX('Plant data'!D:D,MATCH($A553,'Plant data'!$A:$A,0))</f>
        <v>unknown</v>
      </c>
      <c r="C553" s="22" t="str">
        <f>INDEX('Plant data'!E:E,MATCH($A553,'Plant data'!$A:$A,0))</f>
        <v>Liaoning</v>
      </c>
      <c r="D553" s="22" t="str">
        <f>INDEX('Plant data'!F:F,MATCH($A553,'Plant data'!$A:$A,0))</f>
        <v>China</v>
      </c>
      <c r="E553" s="15" t="s">
        <v>10755</v>
      </c>
      <c r="F553" s="15" t="s">
        <v>10194</v>
      </c>
      <c r="G553" s="16" t="s">
        <v>1023</v>
      </c>
      <c r="H553" s="15" t="s">
        <v>190</v>
      </c>
      <c r="I553" s="15" t="s">
        <v>30</v>
      </c>
      <c r="J553" s="15" t="s">
        <v>30</v>
      </c>
      <c r="K553" s="15">
        <v>1973</v>
      </c>
      <c r="L553" s="15">
        <v>42</v>
      </c>
      <c r="M553" s="15" t="s">
        <v>30</v>
      </c>
      <c r="N553" s="15" t="s">
        <v>30</v>
      </c>
      <c r="O553" s="15">
        <v>2015</v>
      </c>
      <c r="P553" s="15">
        <v>1150</v>
      </c>
      <c r="Q553" s="15">
        <v>100</v>
      </c>
      <c r="R553" s="15" t="s">
        <v>10180</v>
      </c>
      <c r="S553" s="29">
        <f t="shared" si="8"/>
        <v>2013</v>
      </c>
      <c r="T553" s="29"/>
      <c r="U553" s="29"/>
      <c r="V553" s="29"/>
      <c r="W553" s="29"/>
      <c r="X553" s="29"/>
      <c r="Y553" s="29"/>
      <c r="Z553" s="29"/>
      <c r="AA553" s="29"/>
    </row>
    <row r="554" spans="1:27" hidden="1" x14ac:dyDescent="0.35">
      <c r="A554" s="15" t="s">
        <v>1021</v>
      </c>
      <c r="B554" s="22" t="str">
        <f>INDEX('Plant data'!D:D,MATCH($A554,'Plant data'!$A:$A,0))</f>
        <v>unknown</v>
      </c>
      <c r="C554" s="22" t="str">
        <f>INDEX('Plant data'!E:E,MATCH($A554,'Plant data'!$A:$A,0))</f>
        <v>Liaoning</v>
      </c>
      <c r="D554" s="22" t="str">
        <f>INDEX('Plant data'!F:F,MATCH($A554,'Plant data'!$A:$A,0))</f>
        <v>China</v>
      </c>
      <c r="E554" s="15" t="s">
        <v>10756</v>
      </c>
      <c r="F554" s="15" t="s">
        <v>10204</v>
      </c>
      <c r="G554" s="16" t="s">
        <v>1023</v>
      </c>
      <c r="H554" s="15" t="s">
        <v>190</v>
      </c>
      <c r="I554" s="15" t="s">
        <v>30</v>
      </c>
      <c r="J554" s="15" t="s">
        <v>30</v>
      </c>
      <c r="K554" s="15">
        <v>1984</v>
      </c>
      <c r="L554" s="15">
        <v>40.369999999999997</v>
      </c>
      <c r="M554" s="15" t="s">
        <v>30</v>
      </c>
      <c r="N554" s="15" t="s">
        <v>30</v>
      </c>
      <c r="O554" s="20">
        <v>45427</v>
      </c>
      <c r="P554" s="15">
        <v>1150</v>
      </c>
      <c r="Q554" s="15">
        <v>100</v>
      </c>
      <c r="R554" s="15" t="s">
        <v>10180</v>
      </c>
      <c r="S554" s="29">
        <f t="shared" si="8"/>
        <v>2024</v>
      </c>
      <c r="T554" s="29"/>
      <c r="U554" s="29"/>
      <c r="V554" s="29"/>
      <c r="W554" s="29"/>
      <c r="X554" s="29"/>
      <c r="Y554" s="29"/>
      <c r="Z554" s="29"/>
      <c r="AA554" s="29"/>
    </row>
    <row r="555" spans="1:27" hidden="1" x14ac:dyDescent="0.35">
      <c r="A555" s="15" t="s">
        <v>1021</v>
      </c>
      <c r="B555" s="22" t="str">
        <f>INDEX('Plant data'!D:D,MATCH($A555,'Plant data'!$A:$A,0))</f>
        <v>unknown</v>
      </c>
      <c r="C555" s="22" t="str">
        <f>INDEX('Plant data'!E:E,MATCH($A555,'Plant data'!$A:$A,0))</f>
        <v>Liaoning</v>
      </c>
      <c r="D555" s="22" t="str">
        <f>INDEX('Plant data'!F:F,MATCH($A555,'Plant data'!$A:$A,0))</f>
        <v>China</v>
      </c>
      <c r="E555" s="15" t="s">
        <v>10757</v>
      </c>
      <c r="F555" s="15" t="s">
        <v>10237</v>
      </c>
      <c r="G555" s="16" t="s">
        <v>1023</v>
      </c>
      <c r="H555" s="15" t="s">
        <v>29</v>
      </c>
      <c r="I555" s="15" t="s">
        <v>30</v>
      </c>
      <c r="J555" s="15" t="s">
        <v>30</v>
      </c>
      <c r="K555" s="15" t="s">
        <v>30</v>
      </c>
      <c r="L555" s="15" t="s">
        <v>30</v>
      </c>
      <c r="M555" s="15" t="s">
        <v>30</v>
      </c>
      <c r="N555" s="15" t="s">
        <v>30</v>
      </c>
      <c r="O555" s="15" t="s">
        <v>30</v>
      </c>
      <c r="P555" s="15">
        <v>2500</v>
      </c>
      <c r="Q555" s="15">
        <v>260</v>
      </c>
      <c r="R555" s="15" t="s">
        <v>10180</v>
      </c>
      <c r="S555" s="29" t="str">
        <f t="shared" si="8"/>
        <v/>
      </c>
      <c r="T555" s="29"/>
      <c r="U555" s="29"/>
      <c r="V555" s="29"/>
      <c r="W555" s="29"/>
      <c r="X555" s="29"/>
      <c r="Y555" s="29"/>
      <c r="Z555" s="29"/>
      <c r="AA555" s="29"/>
    </row>
    <row r="556" spans="1:27" hidden="1" x14ac:dyDescent="0.35">
      <c r="A556" s="15" t="s">
        <v>1021</v>
      </c>
      <c r="B556" s="22" t="str">
        <f>INDEX('Plant data'!D:D,MATCH($A556,'Plant data'!$A:$A,0))</f>
        <v>unknown</v>
      </c>
      <c r="C556" s="22" t="str">
        <f>INDEX('Plant data'!E:E,MATCH($A556,'Plant data'!$A:$A,0))</f>
        <v>Liaoning</v>
      </c>
      <c r="D556" s="22" t="str">
        <f>INDEX('Plant data'!F:F,MATCH($A556,'Plant data'!$A:$A,0))</f>
        <v>China</v>
      </c>
      <c r="E556" s="15" t="s">
        <v>10758</v>
      </c>
      <c r="F556" s="15" t="s">
        <v>10239</v>
      </c>
      <c r="G556" s="16" t="s">
        <v>1023</v>
      </c>
      <c r="H556" s="15" t="s">
        <v>29</v>
      </c>
      <c r="I556" s="15" t="s">
        <v>30</v>
      </c>
      <c r="J556" s="15" t="s">
        <v>30</v>
      </c>
      <c r="K556" s="15" t="s">
        <v>30</v>
      </c>
      <c r="L556" s="15" t="s">
        <v>30</v>
      </c>
      <c r="M556" s="15" t="s">
        <v>30</v>
      </c>
      <c r="N556" s="15" t="s">
        <v>30</v>
      </c>
      <c r="O556" s="15" t="s">
        <v>30</v>
      </c>
      <c r="P556" s="15">
        <v>2500</v>
      </c>
      <c r="Q556" s="15">
        <v>260</v>
      </c>
      <c r="R556" s="15" t="s">
        <v>10180</v>
      </c>
      <c r="S556" s="29" t="str">
        <f t="shared" si="8"/>
        <v/>
      </c>
      <c r="T556" s="29"/>
      <c r="U556" s="29"/>
      <c r="V556" s="29"/>
      <c r="W556" s="29"/>
      <c r="X556" s="29"/>
      <c r="Y556" s="29"/>
      <c r="Z556" s="29"/>
      <c r="AA556" s="29"/>
    </row>
    <row r="557" spans="1:27" hidden="1" x14ac:dyDescent="0.35">
      <c r="A557" s="15" t="s">
        <v>1021</v>
      </c>
      <c r="B557" s="22" t="str">
        <f>INDEX('Plant data'!D:D,MATCH($A557,'Plant data'!$A:$A,0))</f>
        <v>unknown</v>
      </c>
      <c r="C557" s="22" t="str">
        <f>INDEX('Plant data'!E:E,MATCH($A557,'Plant data'!$A:$A,0))</f>
        <v>Liaoning</v>
      </c>
      <c r="D557" s="22" t="str">
        <f>INDEX('Plant data'!F:F,MATCH($A557,'Plant data'!$A:$A,0))</f>
        <v>China</v>
      </c>
      <c r="E557" s="15" t="s">
        <v>10759</v>
      </c>
      <c r="F557" s="15" t="s">
        <v>10241</v>
      </c>
      <c r="G557" s="16" t="s">
        <v>1023</v>
      </c>
      <c r="H557" s="15" t="s">
        <v>29</v>
      </c>
      <c r="I557" s="15" t="s">
        <v>30</v>
      </c>
      <c r="J557" s="15" t="s">
        <v>30</v>
      </c>
      <c r="K557" s="15" t="s">
        <v>30</v>
      </c>
      <c r="L557" s="15" t="s">
        <v>30</v>
      </c>
      <c r="M557" s="15" t="s">
        <v>30</v>
      </c>
      <c r="N557" s="15" t="s">
        <v>30</v>
      </c>
      <c r="O557" s="15" t="s">
        <v>30</v>
      </c>
      <c r="P557" s="15">
        <v>2500</v>
      </c>
      <c r="Q557" s="15">
        <v>260</v>
      </c>
      <c r="R557" s="15" t="s">
        <v>10180</v>
      </c>
      <c r="S557" s="29" t="str">
        <f t="shared" si="8"/>
        <v/>
      </c>
      <c r="T557" s="29"/>
      <c r="U557" s="29"/>
      <c r="V557" s="29"/>
      <c r="W557" s="29"/>
      <c r="X557" s="29"/>
      <c r="Y557" s="29"/>
      <c r="Z557" s="29"/>
      <c r="AA557" s="29"/>
    </row>
    <row r="558" spans="1:27" hidden="1" x14ac:dyDescent="0.35">
      <c r="A558" s="15" t="s">
        <v>1021</v>
      </c>
      <c r="B558" s="22" t="str">
        <f>INDEX('Plant data'!D:D,MATCH($A558,'Plant data'!$A:$A,0))</f>
        <v>unknown</v>
      </c>
      <c r="C558" s="22" t="str">
        <f>INDEX('Plant data'!E:E,MATCH($A558,'Plant data'!$A:$A,0))</f>
        <v>Liaoning</v>
      </c>
      <c r="D558" s="22" t="str">
        <f>INDEX('Plant data'!F:F,MATCH($A558,'Plant data'!$A:$A,0))</f>
        <v>China</v>
      </c>
      <c r="E558" s="15" t="s">
        <v>10760</v>
      </c>
      <c r="F558" s="15" t="s">
        <v>10182</v>
      </c>
      <c r="G558" s="16" t="s">
        <v>1023</v>
      </c>
      <c r="H558" s="15" t="s">
        <v>29</v>
      </c>
      <c r="I558" s="15" t="s">
        <v>30</v>
      </c>
      <c r="J558" s="15" t="s">
        <v>30</v>
      </c>
      <c r="K558" s="15" t="s">
        <v>30</v>
      </c>
      <c r="L558" s="15" t="s">
        <v>30</v>
      </c>
      <c r="M558" s="15" t="s">
        <v>30</v>
      </c>
      <c r="N558" s="15" t="s">
        <v>30</v>
      </c>
      <c r="O558" s="15" t="s">
        <v>30</v>
      </c>
      <c r="P558" s="15">
        <v>1150</v>
      </c>
      <c r="Q558" s="15">
        <v>100</v>
      </c>
      <c r="R558" s="15" t="s">
        <v>10180</v>
      </c>
      <c r="S558" s="29" t="str">
        <f t="shared" si="8"/>
        <v/>
      </c>
      <c r="T558" s="29"/>
      <c r="U558" s="29"/>
      <c r="V558" s="29"/>
      <c r="W558" s="29"/>
      <c r="X558" s="29"/>
      <c r="Y558" s="29"/>
      <c r="Z558" s="29"/>
      <c r="AA558" s="29"/>
    </row>
    <row r="559" spans="1:27" hidden="1" x14ac:dyDescent="0.35">
      <c r="A559" s="15" t="s">
        <v>1021</v>
      </c>
      <c r="B559" s="22" t="str">
        <f>INDEX('Plant data'!D:D,MATCH($A559,'Plant data'!$A:$A,0))</f>
        <v>unknown</v>
      </c>
      <c r="C559" s="22" t="str">
        <f>INDEX('Plant data'!E:E,MATCH($A559,'Plant data'!$A:$A,0))</f>
        <v>Liaoning</v>
      </c>
      <c r="D559" s="22" t="str">
        <f>INDEX('Plant data'!F:F,MATCH($A559,'Plant data'!$A:$A,0))</f>
        <v>China</v>
      </c>
      <c r="E559" s="15" t="s">
        <v>10761</v>
      </c>
      <c r="F559" s="15" t="s">
        <v>10184</v>
      </c>
      <c r="G559" s="16" t="s">
        <v>1023</v>
      </c>
      <c r="H559" s="15" t="s">
        <v>29</v>
      </c>
      <c r="I559" s="15" t="s">
        <v>30</v>
      </c>
      <c r="J559" s="15" t="s">
        <v>30</v>
      </c>
      <c r="K559" s="15" t="s">
        <v>30</v>
      </c>
      <c r="L559" s="15" t="s">
        <v>30</v>
      </c>
      <c r="M559" s="15" t="s">
        <v>30</v>
      </c>
      <c r="N559" s="15" t="s">
        <v>30</v>
      </c>
      <c r="O559" s="15" t="s">
        <v>30</v>
      </c>
      <c r="P559" s="15">
        <v>1150</v>
      </c>
      <c r="Q559" s="15">
        <v>100</v>
      </c>
      <c r="R559" s="15" t="s">
        <v>10180</v>
      </c>
      <c r="S559" s="29" t="str">
        <f t="shared" si="8"/>
        <v/>
      </c>
      <c r="T559" s="29"/>
      <c r="U559" s="29"/>
      <c r="V559" s="29"/>
      <c r="W559" s="29"/>
      <c r="X559" s="29"/>
      <c r="Y559" s="29"/>
      <c r="Z559" s="29"/>
      <c r="AA559" s="29"/>
    </row>
    <row r="560" spans="1:27" hidden="1" x14ac:dyDescent="0.35">
      <c r="A560" s="15" t="s">
        <v>1021</v>
      </c>
      <c r="B560" s="22" t="str">
        <f>INDEX('Plant data'!D:D,MATCH($A560,'Plant data'!$A:$A,0))</f>
        <v>unknown</v>
      </c>
      <c r="C560" s="22" t="str">
        <f>INDEX('Plant data'!E:E,MATCH($A560,'Plant data'!$A:$A,0))</f>
        <v>Liaoning</v>
      </c>
      <c r="D560" s="22" t="str">
        <f>INDEX('Plant data'!F:F,MATCH($A560,'Plant data'!$A:$A,0))</f>
        <v>China</v>
      </c>
      <c r="E560" s="15" t="s">
        <v>10762</v>
      </c>
      <c r="F560" s="15" t="s">
        <v>10245</v>
      </c>
      <c r="G560" s="16" t="s">
        <v>1023</v>
      </c>
      <c r="H560" s="15" t="s">
        <v>29</v>
      </c>
      <c r="I560" s="15" t="s">
        <v>30</v>
      </c>
      <c r="J560" s="15" t="s">
        <v>30</v>
      </c>
      <c r="K560" s="15" t="s">
        <v>30</v>
      </c>
      <c r="L560" s="15" t="s">
        <v>30</v>
      </c>
      <c r="M560" s="15" t="s">
        <v>30</v>
      </c>
      <c r="N560" s="15" t="s">
        <v>30</v>
      </c>
      <c r="O560" s="15" t="s">
        <v>30</v>
      </c>
      <c r="P560" s="15">
        <v>1150</v>
      </c>
      <c r="Q560" s="15">
        <v>100</v>
      </c>
      <c r="R560" s="15" t="s">
        <v>10180</v>
      </c>
      <c r="S560" s="29" t="str">
        <f t="shared" si="8"/>
        <v/>
      </c>
      <c r="T560" s="29"/>
      <c r="U560" s="29"/>
      <c r="V560" s="29"/>
      <c r="W560" s="29"/>
      <c r="X560" s="29"/>
      <c r="Y560" s="29"/>
      <c r="Z560" s="29"/>
      <c r="AA560" s="29"/>
    </row>
    <row r="561" spans="1:27" hidden="1" x14ac:dyDescent="0.35">
      <c r="A561" s="15" t="s">
        <v>1021</v>
      </c>
      <c r="B561" s="22" t="str">
        <f>INDEX('Plant data'!D:D,MATCH($A561,'Plant data'!$A:$A,0))</f>
        <v>unknown</v>
      </c>
      <c r="C561" s="22" t="str">
        <f>INDEX('Plant data'!E:E,MATCH($A561,'Plant data'!$A:$A,0))</f>
        <v>Liaoning</v>
      </c>
      <c r="D561" s="22" t="str">
        <f>INDEX('Plant data'!F:F,MATCH($A561,'Plant data'!$A:$A,0))</f>
        <v>China</v>
      </c>
      <c r="E561" s="15" t="s">
        <v>10763</v>
      </c>
      <c r="F561" s="15" t="s">
        <v>10247</v>
      </c>
      <c r="G561" s="16" t="s">
        <v>1023</v>
      </c>
      <c r="H561" s="15" t="s">
        <v>29</v>
      </c>
      <c r="I561" s="15" t="s">
        <v>30</v>
      </c>
      <c r="J561" s="15" t="s">
        <v>30</v>
      </c>
      <c r="K561" s="15" t="s">
        <v>30</v>
      </c>
      <c r="L561" s="15" t="s">
        <v>30</v>
      </c>
      <c r="M561" s="15" t="s">
        <v>30</v>
      </c>
      <c r="N561" s="15" t="s">
        <v>30</v>
      </c>
      <c r="O561" s="15" t="s">
        <v>30</v>
      </c>
      <c r="P561" s="15">
        <v>1900</v>
      </c>
      <c r="Q561" s="15">
        <v>180</v>
      </c>
      <c r="R561" s="15" t="s">
        <v>10180</v>
      </c>
      <c r="S561" s="29" t="str">
        <f t="shared" si="8"/>
        <v/>
      </c>
      <c r="T561" s="29"/>
      <c r="U561" s="29"/>
      <c r="V561" s="29"/>
      <c r="W561" s="29"/>
      <c r="X561" s="29"/>
      <c r="Y561" s="29"/>
      <c r="Z561" s="29"/>
      <c r="AA561" s="29"/>
    </row>
    <row r="562" spans="1:27" hidden="1" x14ac:dyDescent="0.35">
      <c r="A562" s="15" t="s">
        <v>1021</v>
      </c>
      <c r="B562" s="22" t="str">
        <f>INDEX('Plant data'!D:D,MATCH($A562,'Plant data'!$A:$A,0))</f>
        <v>unknown</v>
      </c>
      <c r="C562" s="22" t="str">
        <f>INDEX('Plant data'!E:E,MATCH($A562,'Plant data'!$A:$A,0))</f>
        <v>Liaoning</v>
      </c>
      <c r="D562" s="22" t="str">
        <f>INDEX('Plant data'!F:F,MATCH($A562,'Plant data'!$A:$A,0))</f>
        <v>China</v>
      </c>
      <c r="E562" s="15" t="s">
        <v>10764</v>
      </c>
      <c r="F562" s="15" t="s">
        <v>10249</v>
      </c>
      <c r="G562" s="16" t="s">
        <v>1023</v>
      </c>
      <c r="H562" s="15" t="s">
        <v>29</v>
      </c>
      <c r="I562" s="15" t="s">
        <v>30</v>
      </c>
      <c r="J562" s="15" t="s">
        <v>30</v>
      </c>
      <c r="K562" s="15" t="s">
        <v>30</v>
      </c>
      <c r="L562" s="15" t="s">
        <v>30</v>
      </c>
      <c r="M562" s="15" t="s">
        <v>30</v>
      </c>
      <c r="N562" s="15" t="s">
        <v>30</v>
      </c>
      <c r="O562" s="15" t="s">
        <v>30</v>
      </c>
      <c r="P562" s="15">
        <v>1900</v>
      </c>
      <c r="Q562" s="15">
        <v>180</v>
      </c>
      <c r="R562" s="15" t="s">
        <v>10180</v>
      </c>
      <c r="S562" s="29" t="str">
        <f t="shared" si="8"/>
        <v/>
      </c>
      <c r="T562" s="29"/>
      <c r="U562" s="29"/>
      <c r="V562" s="29"/>
      <c r="W562" s="29"/>
      <c r="X562" s="29"/>
      <c r="Y562" s="29"/>
      <c r="Z562" s="29"/>
      <c r="AA562" s="29"/>
    </row>
    <row r="563" spans="1:27" hidden="1" x14ac:dyDescent="0.35">
      <c r="A563" s="15" t="s">
        <v>1021</v>
      </c>
      <c r="B563" s="22" t="str">
        <f>INDEX('Plant data'!D:D,MATCH($A563,'Plant data'!$A:$A,0))</f>
        <v>unknown</v>
      </c>
      <c r="C563" s="22" t="str">
        <f>INDEX('Plant data'!E:E,MATCH($A563,'Plant data'!$A:$A,0))</f>
        <v>Liaoning</v>
      </c>
      <c r="D563" s="22" t="str">
        <f>INDEX('Plant data'!F:F,MATCH($A563,'Plant data'!$A:$A,0))</f>
        <v>China</v>
      </c>
      <c r="E563" s="15" t="s">
        <v>10765</v>
      </c>
      <c r="F563" s="15" t="s">
        <v>10251</v>
      </c>
      <c r="G563" s="16" t="s">
        <v>1023</v>
      </c>
      <c r="H563" s="15" t="s">
        <v>29</v>
      </c>
      <c r="I563" s="15" t="s">
        <v>30</v>
      </c>
      <c r="J563" s="15" t="s">
        <v>30</v>
      </c>
      <c r="K563" s="15" t="s">
        <v>30</v>
      </c>
      <c r="L563" s="15" t="s">
        <v>30</v>
      </c>
      <c r="M563" s="15" t="s">
        <v>30</v>
      </c>
      <c r="N563" s="15" t="s">
        <v>30</v>
      </c>
      <c r="O563" s="15" t="s">
        <v>30</v>
      </c>
      <c r="P563" s="15">
        <v>1900</v>
      </c>
      <c r="Q563" s="15">
        <v>180</v>
      </c>
      <c r="R563" s="15" t="s">
        <v>10180</v>
      </c>
      <c r="S563" s="29" t="str">
        <f t="shared" si="8"/>
        <v/>
      </c>
      <c r="T563" s="29"/>
      <c r="U563" s="29"/>
      <c r="V563" s="29"/>
      <c r="W563" s="29"/>
      <c r="X563" s="29"/>
      <c r="Y563" s="29"/>
      <c r="Z563" s="29"/>
      <c r="AA563" s="29"/>
    </row>
    <row r="564" spans="1:27" hidden="1" x14ac:dyDescent="0.35">
      <c r="A564" s="15" t="s">
        <v>1021</v>
      </c>
      <c r="B564" s="22" t="str">
        <f>INDEX('Plant data'!D:D,MATCH($A564,'Plant data'!$A:$A,0))</f>
        <v>unknown</v>
      </c>
      <c r="C564" s="22" t="str">
        <f>INDEX('Plant data'!E:E,MATCH($A564,'Plant data'!$A:$A,0))</f>
        <v>Liaoning</v>
      </c>
      <c r="D564" s="22" t="str">
        <f>INDEX('Plant data'!F:F,MATCH($A564,'Plant data'!$A:$A,0))</f>
        <v>China</v>
      </c>
      <c r="E564" s="15" t="s">
        <v>10766</v>
      </c>
      <c r="F564" s="15" t="s">
        <v>10253</v>
      </c>
      <c r="G564" s="16" t="s">
        <v>1023</v>
      </c>
      <c r="H564" s="15" t="s">
        <v>29</v>
      </c>
      <c r="I564" s="15" t="s">
        <v>30</v>
      </c>
      <c r="J564" s="15" t="s">
        <v>30</v>
      </c>
      <c r="K564" s="15" t="s">
        <v>30</v>
      </c>
      <c r="L564" s="15" t="s">
        <v>30</v>
      </c>
      <c r="M564" s="15" t="s">
        <v>30</v>
      </c>
      <c r="N564" s="15" t="s">
        <v>30</v>
      </c>
      <c r="O564" s="15" t="s">
        <v>30</v>
      </c>
      <c r="P564" s="15">
        <v>2000</v>
      </c>
      <c r="Q564" s="15">
        <v>200</v>
      </c>
      <c r="R564" s="15" t="s">
        <v>10180</v>
      </c>
      <c r="S564" s="29" t="str">
        <f t="shared" si="8"/>
        <v/>
      </c>
      <c r="T564" s="29"/>
      <c r="U564" s="29"/>
      <c r="V564" s="29"/>
      <c r="W564" s="29"/>
      <c r="X564" s="29"/>
      <c r="Y564" s="29"/>
      <c r="Z564" s="29"/>
      <c r="AA564" s="29"/>
    </row>
    <row r="565" spans="1:27" hidden="1" x14ac:dyDescent="0.35">
      <c r="A565" s="15" t="s">
        <v>1021</v>
      </c>
      <c r="B565" s="22" t="str">
        <f>INDEX('Plant data'!D:D,MATCH($A565,'Plant data'!$A:$A,0))</f>
        <v>unknown</v>
      </c>
      <c r="C565" s="22" t="str">
        <f>INDEX('Plant data'!E:E,MATCH($A565,'Plant data'!$A:$A,0))</f>
        <v>Liaoning</v>
      </c>
      <c r="D565" s="22" t="str">
        <f>INDEX('Plant data'!F:F,MATCH($A565,'Plant data'!$A:$A,0))</f>
        <v>China</v>
      </c>
      <c r="E565" s="15" t="s">
        <v>10767</v>
      </c>
      <c r="F565" s="15" t="s">
        <v>10255</v>
      </c>
      <c r="G565" s="16" t="s">
        <v>1023</v>
      </c>
      <c r="H565" s="15" t="s">
        <v>29</v>
      </c>
      <c r="I565" s="15" t="s">
        <v>30</v>
      </c>
      <c r="J565" s="15" t="s">
        <v>30</v>
      </c>
      <c r="K565" s="15" t="s">
        <v>30</v>
      </c>
      <c r="L565" s="15" t="s">
        <v>30</v>
      </c>
      <c r="M565" s="15" t="s">
        <v>30</v>
      </c>
      <c r="N565" s="15" t="s">
        <v>30</v>
      </c>
      <c r="O565" s="15" t="s">
        <v>30</v>
      </c>
      <c r="P565" s="15">
        <v>2000</v>
      </c>
      <c r="Q565" s="15">
        <v>260</v>
      </c>
      <c r="R565" s="15" t="s">
        <v>10180</v>
      </c>
      <c r="S565" s="29" t="str">
        <f t="shared" si="8"/>
        <v/>
      </c>
      <c r="T565" s="29"/>
      <c r="U565" s="29"/>
      <c r="V565" s="29"/>
      <c r="W565" s="29"/>
      <c r="X565" s="29"/>
      <c r="Y565" s="29"/>
      <c r="Z565" s="29"/>
      <c r="AA565" s="29"/>
    </row>
    <row r="566" spans="1:27" hidden="1" x14ac:dyDescent="0.35">
      <c r="A566" s="15" t="s">
        <v>1030</v>
      </c>
      <c r="B566" s="22" t="str">
        <f>INDEX('Plant data'!D:D,MATCH($A566,'Plant data'!$A:$A,0))</f>
        <v>Yingkou Economic and Technological Development Zone</v>
      </c>
      <c r="C566" s="22" t="str">
        <f>INDEX('Plant data'!E:E,MATCH($A566,'Plant data'!$A:$A,0))</f>
        <v>Liaoning</v>
      </c>
      <c r="D566" s="22" t="str">
        <f>INDEX('Plant data'!F:F,MATCH($A566,'Plant data'!$A:$A,0))</f>
        <v>China</v>
      </c>
      <c r="E566" s="15" t="s">
        <v>10768</v>
      </c>
      <c r="F566" s="15" t="s">
        <v>10179</v>
      </c>
      <c r="G566" s="16" t="s">
        <v>1032</v>
      </c>
      <c r="H566" s="15" t="s">
        <v>29</v>
      </c>
      <c r="I566" s="15" t="s">
        <v>30</v>
      </c>
      <c r="J566" s="15" t="s">
        <v>30</v>
      </c>
      <c r="K566" s="15">
        <v>2008</v>
      </c>
      <c r="L566" s="15">
        <v>17</v>
      </c>
      <c r="M566" s="15" t="s">
        <v>30</v>
      </c>
      <c r="N566" s="15" t="s">
        <v>30</v>
      </c>
      <c r="O566" s="15" t="s">
        <v>30</v>
      </c>
      <c r="P566" s="15">
        <v>2500</v>
      </c>
      <c r="Q566" s="15">
        <v>260</v>
      </c>
      <c r="R566" s="15" t="s">
        <v>10180</v>
      </c>
      <c r="S566" s="29">
        <f t="shared" si="8"/>
        <v>2048</v>
      </c>
      <c r="T566" s="29"/>
      <c r="U566" s="29"/>
      <c r="V566" s="29"/>
      <c r="W566" s="29"/>
      <c r="X566" s="29"/>
      <c r="Y566" s="29"/>
      <c r="Z566" s="29"/>
      <c r="AA566" s="29"/>
    </row>
    <row r="567" spans="1:27" hidden="1" x14ac:dyDescent="0.35">
      <c r="A567" s="15" t="s">
        <v>1030</v>
      </c>
      <c r="B567" s="22" t="str">
        <f>INDEX('Plant data'!D:D,MATCH($A567,'Plant data'!$A:$A,0))</f>
        <v>Yingkou Economic and Technological Development Zone</v>
      </c>
      <c r="C567" s="22" t="str">
        <f>INDEX('Plant data'!E:E,MATCH($A567,'Plant data'!$A:$A,0))</f>
        <v>Liaoning</v>
      </c>
      <c r="D567" s="22" t="str">
        <f>INDEX('Plant data'!F:F,MATCH($A567,'Plant data'!$A:$A,0))</f>
        <v>China</v>
      </c>
      <c r="E567" s="15" t="s">
        <v>10769</v>
      </c>
      <c r="F567" s="15" t="s">
        <v>10182</v>
      </c>
      <c r="G567" s="16" t="s">
        <v>1032</v>
      </c>
      <c r="H567" s="15" t="s">
        <v>29</v>
      </c>
      <c r="I567" s="15" t="s">
        <v>30</v>
      </c>
      <c r="J567" s="15" t="s">
        <v>30</v>
      </c>
      <c r="K567" s="15">
        <v>2008</v>
      </c>
      <c r="L567" s="15">
        <v>17</v>
      </c>
      <c r="M567" s="15" t="s">
        <v>30</v>
      </c>
      <c r="N567" s="15" t="s">
        <v>30</v>
      </c>
      <c r="O567" s="15" t="s">
        <v>30</v>
      </c>
      <c r="P567" s="15">
        <v>2500</v>
      </c>
      <c r="Q567" s="15">
        <v>260</v>
      </c>
      <c r="R567" s="15" t="s">
        <v>10180</v>
      </c>
      <c r="S567" s="29">
        <f t="shared" si="8"/>
        <v>2048</v>
      </c>
      <c r="T567" s="29"/>
      <c r="U567" s="29"/>
      <c r="V567" s="29"/>
      <c r="W567" s="29"/>
      <c r="X567" s="29"/>
      <c r="Y567" s="29"/>
      <c r="Z567" s="29"/>
      <c r="AA567" s="29"/>
    </row>
    <row r="568" spans="1:27" hidden="1" x14ac:dyDescent="0.35">
      <c r="A568" s="15" t="s">
        <v>1030</v>
      </c>
      <c r="B568" s="22" t="str">
        <f>INDEX('Plant data'!D:D,MATCH($A568,'Plant data'!$A:$A,0))</f>
        <v>Yingkou Economic and Technological Development Zone</v>
      </c>
      <c r="C568" s="22" t="str">
        <f>INDEX('Plant data'!E:E,MATCH($A568,'Plant data'!$A:$A,0))</f>
        <v>Liaoning</v>
      </c>
      <c r="D568" s="22" t="str">
        <f>INDEX('Plant data'!F:F,MATCH($A568,'Plant data'!$A:$A,0))</f>
        <v>China</v>
      </c>
      <c r="E568" s="15" t="s">
        <v>10770</v>
      </c>
      <c r="F568" s="15" t="s">
        <v>10184</v>
      </c>
      <c r="G568" s="16" t="s">
        <v>1032</v>
      </c>
      <c r="H568" s="15" t="s">
        <v>29</v>
      </c>
      <c r="I568" s="15" t="s">
        <v>30</v>
      </c>
      <c r="J568" s="15" t="s">
        <v>30</v>
      </c>
      <c r="K568" s="15">
        <v>2008</v>
      </c>
      <c r="L568" s="15">
        <v>17</v>
      </c>
      <c r="M568" s="15" t="s">
        <v>30</v>
      </c>
      <c r="N568" s="15" t="s">
        <v>30</v>
      </c>
      <c r="O568" s="15" t="s">
        <v>30</v>
      </c>
      <c r="P568" s="15">
        <v>2500</v>
      </c>
      <c r="Q568" s="15">
        <v>260</v>
      </c>
      <c r="R568" s="15" t="s">
        <v>10180</v>
      </c>
      <c r="S568" s="29">
        <f t="shared" si="8"/>
        <v>2048</v>
      </c>
      <c r="T568" s="29"/>
      <c r="U568" s="29"/>
      <c r="V568" s="29"/>
      <c r="W568" s="29"/>
      <c r="X568" s="29"/>
      <c r="Y568" s="29"/>
      <c r="Z568" s="29"/>
      <c r="AA568" s="29"/>
    </row>
    <row r="569" spans="1:27" hidden="1" x14ac:dyDescent="0.35">
      <c r="A569" s="15" t="s">
        <v>1034</v>
      </c>
      <c r="B569" s="22" t="str">
        <f>INDEX('Plant data'!D:D,MATCH($A569,'Plant data'!$A:$A,0))</f>
        <v>Xidayingzi</v>
      </c>
      <c r="C569" s="22" t="str">
        <f>INDEX('Plant data'!E:E,MATCH($A569,'Plant data'!$A:$A,0))</f>
        <v>Liaoning</v>
      </c>
      <c r="D569" s="22" t="str">
        <f>INDEX('Plant data'!F:F,MATCH($A569,'Plant data'!$A:$A,0))</f>
        <v>China</v>
      </c>
      <c r="E569" s="15" t="s">
        <v>10771</v>
      </c>
      <c r="F569" s="15" t="s">
        <v>10179</v>
      </c>
      <c r="G569" s="16" t="s">
        <v>1036</v>
      </c>
      <c r="H569" s="15" t="s">
        <v>29</v>
      </c>
      <c r="I569" s="15" t="s">
        <v>30</v>
      </c>
      <c r="J569" s="15" t="s">
        <v>30</v>
      </c>
      <c r="K569" s="15" t="s">
        <v>30</v>
      </c>
      <c r="L569" s="15" t="s">
        <v>30</v>
      </c>
      <c r="M569" s="15" t="s">
        <v>30</v>
      </c>
      <c r="N569" s="15" t="s">
        <v>30</v>
      </c>
      <c r="O569" s="15" t="s">
        <v>30</v>
      </c>
      <c r="P569" s="15">
        <v>1050</v>
      </c>
      <c r="Q569" s="15">
        <v>120</v>
      </c>
      <c r="R569" s="15" t="s">
        <v>10180</v>
      </c>
      <c r="S569" s="29" t="str">
        <f t="shared" si="8"/>
        <v/>
      </c>
      <c r="T569" s="29"/>
      <c r="U569" s="29"/>
      <c r="V569" s="29"/>
      <c r="W569" s="29"/>
      <c r="X569" s="29"/>
      <c r="Y569" s="29"/>
      <c r="Z569" s="29"/>
      <c r="AA569" s="29"/>
    </row>
    <row r="570" spans="1:27" hidden="1" x14ac:dyDescent="0.35">
      <c r="A570" s="15" t="s">
        <v>1034</v>
      </c>
      <c r="B570" s="22" t="str">
        <f>INDEX('Plant data'!D:D,MATCH($A570,'Plant data'!$A:$A,0))</f>
        <v>Xidayingzi</v>
      </c>
      <c r="C570" s="22" t="str">
        <f>INDEX('Plant data'!E:E,MATCH($A570,'Plant data'!$A:$A,0))</f>
        <v>Liaoning</v>
      </c>
      <c r="D570" s="22" t="str">
        <f>INDEX('Plant data'!F:F,MATCH($A570,'Plant data'!$A:$A,0))</f>
        <v>China</v>
      </c>
      <c r="E570" s="15" t="s">
        <v>10772</v>
      </c>
      <c r="F570" s="15" t="s">
        <v>10182</v>
      </c>
      <c r="G570" s="16" t="s">
        <v>1036</v>
      </c>
      <c r="H570" s="15" t="s">
        <v>29</v>
      </c>
      <c r="I570" s="15" t="s">
        <v>30</v>
      </c>
      <c r="J570" s="15" t="s">
        <v>30</v>
      </c>
      <c r="K570" s="15" t="s">
        <v>30</v>
      </c>
      <c r="L570" s="15" t="s">
        <v>30</v>
      </c>
      <c r="M570" s="15" t="s">
        <v>30</v>
      </c>
      <c r="N570" s="15" t="s">
        <v>30</v>
      </c>
      <c r="O570" s="15" t="s">
        <v>30</v>
      </c>
      <c r="P570" s="15">
        <v>1050</v>
      </c>
      <c r="Q570" s="15">
        <v>120</v>
      </c>
      <c r="R570" s="15" t="s">
        <v>10180</v>
      </c>
      <c r="S570" s="29" t="str">
        <f t="shared" si="8"/>
        <v/>
      </c>
      <c r="T570" s="29"/>
      <c r="U570" s="29"/>
      <c r="V570" s="29"/>
      <c r="W570" s="29"/>
      <c r="X570" s="29"/>
      <c r="Y570" s="29"/>
      <c r="Z570" s="29"/>
      <c r="AA570" s="29"/>
    </row>
    <row r="571" spans="1:27" hidden="1" x14ac:dyDescent="0.35">
      <c r="A571" s="15" t="s">
        <v>1037</v>
      </c>
      <c r="B571" s="22" t="str">
        <f>INDEX('Plant data'!D:D,MATCH($A571,'Plant data'!$A:$A,0))</f>
        <v>Yejin</v>
      </c>
      <c r="C571" s="22" t="str">
        <f>INDEX('Plant data'!E:E,MATCH($A571,'Plant data'!$A:$A,0))</f>
        <v>Liaoning</v>
      </c>
      <c r="D571" s="22" t="str">
        <f>INDEX('Plant data'!F:F,MATCH($A571,'Plant data'!$A:$A,0))</f>
        <v>China</v>
      </c>
      <c r="E571" s="15" t="s">
        <v>10773</v>
      </c>
      <c r="F571" s="15" t="s">
        <v>10179</v>
      </c>
      <c r="G571" s="16" t="s">
        <v>1039</v>
      </c>
      <c r="H571" s="15" t="s">
        <v>29</v>
      </c>
      <c r="I571" s="15" t="s">
        <v>30</v>
      </c>
      <c r="J571" s="15" t="s">
        <v>30</v>
      </c>
      <c r="K571" s="15">
        <v>2015</v>
      </c>
      <c r="L571" s="15">
        <v>10</v>
      </c>
      <c r="M571" s="15" t="s">
        <v>30</v>
      </c>
      <c r="N571" s="15" t="s">
        <v>30</v>
      </c>
      <c r="O571" s="15" t="s">
        <v>30</v>
      </c>
      <c r="P571" s="15">
        <v>1375</v>
      </c>
      <c r="Q571" s="15">
        <v>120</v>
      </c>
      <c r="R571" s="15" t="s">
        <v>10180</v>
      </c>
      <c r="S571" s="29">
        <f t="shared" si="8"/>
        <v>2055</v>
      </c>
      <c r="T571" s="29"/>
      <c r="U571" s="29"/>
      <c r="V571" s="29"/>
      <c r="W571" s="29"/>
      <c r="X571" s="29"/>
      <c r="Y571" s="29"/>
      <c r="Z571" s="29"/>
      <c r="AA571" s="29"/>
    </row>
    <row r="572" spans="1:27" hidden="1" x14ac:dyDescent="0.35">
      <c r="A572" s="15" t="s">
        <v>1037</v>
      </c>
      <c r="B572" s="22" t="str">
        <f>INDEX('Plant data'!D:D,MATCH($A572,'Plant data'!$A:$A,0))</f>
        <v>Yejin</v>
      </c>
      <c r="C572" s="22" t="str">
        <f>INDEX('Plant data'!E:E,MATCH($A572,'Plant data'!$A:$A,0))</f>
        <v>Liaoning</v>
      </c>
      <c r="D572" s="22" t="str">
        <f>INDEX('Plant data'!F:F,MATCH($A572,'Plant data'!$A:$A,0))</f>
        <v>China</v>
      </c>
      <c r="E572" s="15" t="s">
        <v>10774</v>
      </c>
      <c r="F572" s="15" t="s">
        <v>10182</v>
      </c>
      <c r="G572" s="16" t="s">
        <v>1039</v>
      </c>
      <c r="H572" s="15" t="s">
        <v>29</v>
      </c>
      <c r="I572" s="15" t="s">
        <v>30</v>
      </c>
      <c r="J572" s="15" t="s">
        <v>30</v>
      </c>
      <c r="K572" s="15" t="s">
        <v>30</v>
      </c>
      <c r="L572" s="15" t="s">
        <v>30</v>
      </c>
      <c r="M572" s="15" t="s">
        <v>30</v>
      </c>
      <c r="N572" s="15" t="s">
        <v>30</v>
      </c>
      <c r="O572" s="15" t="s">
        <v>30</v>
      </c>
      <c r="P572" s="15">
        <v>1375</v>
      </c>
      <c r="Q572" s="15">
        <v>120</v>
      </c>
      <c r="R572" s="15" t="s">
        <v>10180</v>
      </c>
      <c r="S572" s="29" t="str">
        <f t="shared" si="8"/>
        <v/>
      </c>
      <c r="T572" s="29"/>
      <c r="U572" s="29"/>
      <c r="V572" s="29"/>
      <c r="W572" s="29"/>
      <c r="X572" s="29"/>
      <c r="Y572" s="29"/>
      <c r="Z572" s="29"/>
      <c r="AA572" s="29"/>
    </row>
    <row r="573" spans="1:27" hidden="1" x14ac:dyDescent="0.35">
      <c r="A573" s="15" t="s">
        <v>1037</v>
      </c>
      <c r="B573" s="22" t="str">
        <f>INDEX('Plant data'!D:D,MATCH($A573,'Plant data'!$A:$A,0))</f>
        <v>Yejin</v>
      </c>
      <c r="C573" s="22" t="str">
        <f>INDEX('Plant data'!E:E,MATCH($A573,'Plant data'!$A:$A,0))</f>
        <v>Liaoning</v>
      </c>
      <c r="D573" s="22" t="str">
        <f>INDEX('Plant data'!F:F,MATCH($A573,'Plant data'!$A:$A,0))</f>
        <v>China</v>
      </c>
      <c r="E573" s="15" t="s">
        <v>10775</v>
      </c>
      <c r="F573" s="15" t="s">
        <v>10184</v>
      </c>
      <c r="G573" s="16" t="s">
        <v>1039</v>
      </c>
      <c r="H573" s="15" t="s">
        <v>29</v>
      </c>
      <c r="I573" s="15" t="s">
        <v>30</v>
      </c>
      <c r="J573" s="15" t="s">
        <v>30</v>
      </c>
      <c r="K573" s="15" t="s">
        <v>30</v>
      </c>
      <c r="L573" s="15" t="s">
        <v>30</v>
      </c>
      <c r="M573" s="15" t="s">
        <v>30</v>
      </c>
      <c r="N573" s="15" t="s">
        <v>30</v>
      </c>
      <c r="O573" s="15" t="s">
        <v>30</v>
      </c>
      <c r="P573" s="15">
        <v>1375</v>
      </c>
      <c r="Q573" s="15">
        <v>120</v>
      </c>
      <c r="R573" s="15" t="s">
        <v>10180</v>
      </c>
      <c r="S573" s="29" t="str">
        <f t="shared" si="8"/>
        <v/>
      </c>
      <c r="T573" s="29"/>
      <c r="U573" s="29"/>
      <c r="V573" s="29"/>
      <c r="W573" s="29"/>
      <c r="X573" s="29"/>
      <c r="Y573" s="29"/>
      <c r="Z573" s="29"/>
      <c r="AA573" s="29"/>
    </row>
    <row r="574" spans="1:27" hidden="1" x14ac:dyDescent="0.35">
      <c r="A574" s="15" t="s">
        <v>1037</v>
      </c>
      <c r="B574" s="22" t="str">
        <f>INDEX('Plant data'!D:D,MATCH($A574,'Plant data'!$A:$A,0))</f>
        <v>Yejin</v>
      </c>
      <c r="C574" s="22" t="str">
        <f>INDEX('Plant data'!E:E,MATCH($A574,'Plant data'!$A:$A,0))</f>
        <v>Liaoning</v>
      </c>
      <c r="D574" s="22" t="str">
        <f>INDEX('Plant data'!F:F,MATCH($A574,'Plant data'!$A:$A,0))</f>
        <v>China</v>
      </c>
      <c r="E574" s="15" t="s">
        <v>10776</v>
      </c>
      <c r="F574" s="15" t="s">
        <v>10245</v>
      </c>
      <c r="G574" s="16" t="s">
        <v>1039</v>
      </c>
      <c r="H574" s="15" t="s">
        <v>29</v>
      </c>
      <c r="I574" s="15" t="s">
        <v>30</v>
      </c>
      <c r="J574" s="15" t="s">
        <v>30</v>
      </c>
      <c r="K574" s="15" t="s">
        <v>30</v>
      </c>
      <c r="L574" s="15" t="s">
        <v>30</v>
      </c>
      <c r="M574" s="15" t="s">
        <v>30</v>
      </c>
      <c r="N574" s="15" t="s">
        <v>30</v>
      </c>
      <c r="O574" s="15" t="s">
        <v>30</v>
      </c>
      <c r="P574" s="15">
        <v>1375</v>
      </c>
      <c r="Q574" s="15">
        <v>120</v>
      </c>
      <c r="R574" s="15" t="s">
        <v>10180</v>
      </c>
      <c r="S574" s="29" t="str">
        <f t="shared" si="8"/>
        <v/>
      </c>
      <c r="T574" s="29"/>
      <c r="U574" s="29"/>
      <c r="V574" s="29"/>
      <c r="W574" s="29"/>
      <c r="X574" s="29"/>
      <c r="Y574" s="29"/>
      <c r="Z574" s="29"/>
      <c r="AA574" s="29"/>
    </row>
    <row r="575" spans="1:27" hidden="1" x14ac:dyDescent="0.35">
      <c r="A575" s="15" t="s">
        <v>1046</v>
      </c>
      <c r="B575" s="22" t="str">
        <f>INDEX('Plant data'!D:D,MATCH($A575,'Plant data'!$A:$A,0))</f>
        <v>unknown</v>
      </c>
      <c r="C575" s="22" t="str">
        <f>INDEX('Plant data'!E:E,MATCH($A575,'Plant data'!$A:$A,0))</f>
        <v>Liaoning</v>
      </c>
      <c r="D575" s="22" t="str">
        <f>INDEX('Plant data'!F:F,MATCH($A575,'Plant data'!$A:$A,0))</f>
        <v>China</v>
      </c>
      <c r="E575" s="15" t="s">
        <v>10777</v>
      </c>
      <c r="F575" s="15" t="s">
        <v>10179</v>
      </c>
      <c r="G575" s="16" t="s">
        <v>1048</v>
      </c>
      <c r="H575" s="15" t="s">
        <v>29</v>
      </c>
      <c r="I575" s="15" t="s">
        <v>30</v>
      </c>
      <c r="J575" s="15" t="s">
        <v>30</v>
      </c>
      <c r="K575" s="15" t="s">
        <v>30</v>
      </c>
      <c r="L575" s="15" t="s">
        <v>30</v>
      </c>
      <c r="M575" s="15" t="s">
        <v>30</v>
      </c>
      <c r="N575" s="15" t="s">
        <v>30</v>
      </c>
      <c r="O575" s="15" t="s">
        <v>30</v>
      </c>
      <c r="P575" s="15">
        <v>1600</v>
      </c>
      <c r="Q575" s="15">
        <v>150</v>
      </c>
      <c r="R575" s="15" t="s">
        <v>10180</v>
      </c>
      <c r="S575" s="29" t="str">
        <f t="shared" si="8"/>
        <v/>
      </c>
      <c r="T575" s="29"/>
      <c r="U575" s="29"/>
      <c r="V575" s="29"/>
      <c r="W575" s="29"/>
      <c r="X575" s="29"/>
      <c r="Y575" s="29"/>
      <c r="Z575" s="29"/>
      <c r="AA575" s="29"/>
    </row>
    <row r="576" spans="1:27" hidden="1" x14ac:dyDescent="0.35">
      <c r="A576" s="15" t="s">
        <v>1046</v>
      </c>
      <c r="B576" s="22" t="str">
        <f>INDEX('Plant data'!D:D,MATCH($A576,'Plant data'!$A:$A,0))</f>
        <v>unknown</v>
      </c>
      <c r="C576" s="22" t="str">
        <f>INDEX('Plant data'!E:E,MATCH($A576,'Plant data'!$A:$A,0))</f>
        <v>Liaoning</v>
      </c>
      <c r="D576" s="22" t="str">
        <f>INDEX('Plant data'!F:F,MATCH($A576,'Plant data'!$A:$A,0))</f>
        <v>China</v>
      </c>
      <c r="E576" s="15" t="s">
        <v>10778</v>
      </c>
      <c r="F576" s="15" t="s">
        <v>10182</v>
      </c>
      <c r="G576" s="16" t="s">
        <v>1048</v>
      </c>
      <c r="H576" s="15" t="s">
        <v>29</v>
      </c>
      <c r="I576" s="15" t="s">
        <v>30</v>
      </c>
      <c r="J576" s="15" t="s">
        <v>30</v>
      </c>
      <c r="K576" s="15" t="s">
        <v>30</v>
      </c>
      <c r="L576" s="15" t="s">
        <v>30</v>
      </c>
      <c r="M576" s="15" t="s">
        <v>30</v>
      </c>
      <c r="N576" s="15" t="s">
        <v>30</v>
      </c>
      <c r="O576" s="15" t="s">
        <v>30</v>
      </c>
      <c r="P576" s="15">
        <v>1600</v>
      </c>
      <c r="Q576" s="15">
        <v>150</v>
      </c>
      <c r="R576" s="15" t="s">
        <v>10180</v>
      </c>
      <c r="S576" s="29" t="str">
        <f t="shared" si="8"/>
        <v/>
      </c>
      <c r="T576" s="29"/>
      <c r="U576" s="29"/>
      <c r="V576" s="29"/>
      <c r="W576" s="29"/>
      <c r="X576" s="29"/>
      <c r="Y576" s="29"/>
      <c r="Z576" s="29"/>
      <c r="AA576" s="29"/>
    </row>
    <row r="577" spans="1:27" hidden="1" x14ac:dyDescent="0.35">
      <c r="A577" s="15" t="s">
        <v>1046</v>
      </c>
      <c r="B577" s="22" t="str">
        <f>INDEX('Plant data'!D:D,MATCH($A577,'Plant data'!$A:$A,0))</f>
        <v>unknown</v>
      </c>
      <c r="C577" s="22" t="str">
        <f>INDEX('Plant data'!E:E,MATCH($A577,'Plant data'!$A:$A,0))</f>
        <v>Liaoning</v>
      </c>
      <c r="D577" s="22" t="str">
        <f>INDEX('Plant data'!F:F,MATCH($A577,'Plant data'!$A:$A,0))</f>
        <v>China</v>
      </c>
      <c r="E577" s="15" t="s">
        <v>10779</v>
      </c>
      <c r="F577" s="15" t="s">
        <v>10184</v>
      </c>
      <c r="G577" s="16" t="s">
        <v>1048</v>
      </c>
      <c r="H577" s="15" t="s">
        <v>29</v>
      </c>
      <c r="I577" s="15" t="s">
        <v>30</v>
      </c>
      <c r="J577" s="15" t="s">
        <v>30</v>
      </c>
      <c r="K577" s="15" t="s">
        <v>30</v>
      </c>
      <c r="L577" s="15" t="s">
        <v>30</v>
      </c>
      <c r="M577" s="15" t="s">
        <v>30</v>
      </c>
      <c r="N577" s="15" t="s">
        <v>30</v>
      </c>
      <c r="O577" s="15" t="s">
        <v>30</v>
      </c>
      <c r="P577" s="15">
        <v>1600</v>
      </c>
      <c r="Q577" s="15">
        <v>150</v>
      </c>
      <c r="R577" s="15" t="s">
        <v>10180</v>
      </c>
      <c r="S577" s="29" t="str">
        <f t="shared" si="8"/>
        <v/>
      </c>
      <c r="T577" s="29"/>
      <c r="U577" s="29"/>
      <c r="V577" s="29"/>
      <c r="W577" s="29"/>
      <c r="X577" s="29"/>
      <c r="Y577" s="29"/>
      <c r="Z577" s="29"/>
      <c r="AA577" s="29"/>
    </row>
    <row r="578" spans="1:27" hidden="1" x14ac:dyDescent="0.35">
      <c r="A578" s="15" t="s">
        <v>1046</v>
      </c>
      <c r="B578" s="22" t="str">
        <f>INDEX('Plant data'!D:D,MATCH($A578,'Plant data'!$A:$A,0))</f>
        <v>unknown</v>
      </c>
      <c r="C578" s="22" t="str">
        <f>INDEX('Plant data'!E:E,MATCH($A578,'Plant data'!$A:$A,0))</f>
        <v>Liaoning</v>
      </c>
      <c r="D578" s="22" t="str">
        <f>INDEX('Plant data'!F:F,MATCH($A578,'Plant data'!$A:$A,0))</f>
        <v>China</v>
      </c>
      <c r="E578" s="15" t="s">
        <v>10780</v>
      </c>
      <c r="F578" s="15" t="s">
        <v>10245</v>
      </c>
      <c r="G578" s="16" t="s">
        <v>1048</v>
      </c>
      <c r="H578" s="15" t="s">
        <v>29</v>
      </c>
      <c r="I578" s="15" t="s">
        <v>30</v>
      </c>
      <c r="J578" s="15" t="s">
        <v>30</v>
      </c>
      <c r="K578" s="15" t="s">
        <v>30</v>
      </c>
      <c r="L578" s="15" t="s">
        <v>30</v>
      </c>
      <c r="M578" s="15" t="s">
        <v>30</v>
      </c>
      <c r="N578" s="15" t="s">
        <v>30</v>
      </c>
      <c r="O578" s="15" t="s">
        <v>30</v>
      </c>
      <c r="P578" s="15">
        <v>1900</v>
      </c>
      <c r="Q578" s="15">
        <v>180</v>
      </c>
      <c r="R578" s="15" t="s">
        <v>10180</v>
      </c>
      <c r="S578" s="29" t="str">
        <f t="shared" si="8"/>
        <v/>
      </c>
      <c r="T578" s="29"/>
      <c r="U578" s="29"/>
      <c r="V578" s="29"/>
      <c r="W578" s="29"/>
      <c r="X578" s="29"/>
      <c r="Y578" s="29"/>
      <c r="Z578" s="29"/>
      <c r="AA578" s="29"/>
    </row>
    <row r="579" spans="1:27" hidden="1" x14ac:dyDescent="0.35">
      <c r="A579" s="15" t="s">
        <v>1046</v>
      </c>
      <c r="B579" s="22" t="str">
        <f>INDEX('Plant data'!D:D,MATCH($A579,'Plant data'!$A:$A,0))</f>
        <v>unknown</v>
      </c>
      <c r="C579" s="22" t="str">
        <f>INDEX('Plant data'!E:E,MATCH($A579,'Plant data'!$A:$A,0))</f>
        <v>Liaoning</v>
      </c>
      <c r="D579" s="22" t="str">
        <f>INDEX('Plant data'!F:F,MATCH($A579,'Plant data'!$A:$A,0))</f>
        <v>China</v>
      </c>
      <c r="E579" s="15" t="s">
        <v>10781</v>
      </c>
      <c r="F579" s="15" t="s">
        <v>10247</v>
      </c>
      <c r="G579" s="16" t="s">
        <v>1048</v>
      </c>
      <c r="H579" s="15" t="s">
        <v>29</v>
      </c>
      <c r="I579" s="15" t="s">
        <v>30</v>
      </c>
      <c r="J579" s="15" t="s">
        <v>30</v>
      </c>
      <c r="K579" s="15" t="s">
        <v>30</v>
      </c>
      <c r="L579" s="15" t="s">
        <v>30</v>
      </c>
      <c r="M579" s="15" t="s">
        <v>30</v>
      </c>
      <c r="N579" s="15" t="s">
        <v>30</v>
      </c>
      <c r="O579" s="15" t="s">
        <v>30</v>
      </c>
      <c r="P579" s="15">
        <v>1900</v>
      </c>
      <c r="Q579" s="15">
        <v>180</v>
      </c>
      <c r="R579" s="15" t="s">
        <v>10180</v>
      </c>
      <c r="S579" s="29" t="str">
        <f t="shared" ref="S579:S642" si="9">IFERROR(K579+40,"")</f>
        <v/>
      </c>
      <c r="T579" s="29"/>
      <c r="U579" s="29"/>
      <c r="V579" s="29"/>
      <c r="W579" s="29"/>
      <c r="X579" s="29"/>
      <c r="Y579" s="29"/>
      <c r="Z579" s="29"/>
      <c r="AA579" s="29"/>
    </row>
    <row r="580" spans="1:27" hidden="1" x14ac:dyDescent="0.35">
      <c r="A580" s="15" t="s">
        <v>1046</v>
      </c>
      <c r="B580" s="22" t="str">
        <f>INDEX('Plant data'!D:D,MATCH($A580,'Plant data'!$A:$A,0))</f>
        <v>unknown</v>
      </c>
      <c r="C580" s="22" t="str">
        <f>INDEX('Plant data'!E:E,MATCH($A580,'Plant data'!$A:$A,0))</f>
        <v>Liaoning</v>
      </c>
      <c r="D580" s="22" t="str">
        <f>INDEX('Plant data'!F:F,MATCH($A580,'Plant data'!$A:$A,0))</f>
        <v>China</v>
      </c>
      <c r="E580" s="15" t="s">
        <v>10782</v>
      </c>
      <c r="F580" s="15" t="s">
        <v>10249</v>
      </c>
      <c r="G580" s="16" t="s">
        <v>1048</v>
      </c>
      <c r="H580" s="15" t="s">
        <v>29</v>
      </c>
      <c r="I580" s="15" t="s">
        <v>30</v>
      </c>
      <c r="J580" s="15" t="s">
        <v>30</v>
      </c>
      <c r="K580" s="15" t="s">
        <v>30</v>
      </c>
      <c r="L580" s="15" t="s">
        <v>30</v>
      </c>
      <c r="M580" s="15" t="s">
        <v>30</v>
      </c>
      <c r="N580" s="15" t="s">
        <v>30</v>
      </c>
      <c r="O580" s="15" t="s">
        <v>30</v>
      </c>
      <c r="P580" s="15">
        <v>1900</v>
      </c>
      <c r="Q580" s="15">
        <v>180</v>
      </c>
      <c r="R580" s="15" t="s">
        <v>10180</v>
      </c>
      <c r="S580" s="29" t="str">
        <f t="shared" si="9"/>
        <v/>
      </c>
      <c r="T580" s="29"/>
      <c r="U580" s="29"/>
      <c r="V580" s="29"/>
      <c r="W580" s="29"/>
      <c r="X580" s="29"/>
      <c r="Y580" s="29"/>
      <c r="Z580" s="29"/>
      <c r="AA580" s="29"/>
    </row>
    <row r="581" spans="1:27" hidden="1" x14ac:dyDescent="0.35">
      <c r="A581" s="15" t="s">
        <v>1046</v>
      </c>
      <c r="B581" s="22" t="str">
        <f>INDEX('Plant data'!D:D,MATCH($A581,'Plant data'!$A:$A,0))</f>
        <v>unknown</v>
      </c>
      <c r="C581" s="22" t="str">
        <f>INDEX('Plant data'!E:E,MATCH($A581,'Plant data'!$A:$A,0))</f>
        <v>Liaoning</v>
      </c>
      <c r="D581" s="22" t="str">
        <f>INDEX('Plant data'!F:F,MATCH($A581,'Plant data'!$A:$A,0))</f>
        <v>China</v>
      </c>
      <c r="E581" s="15" t="s">
        <v>10783</v>
      </c>
      <c r="F581" s="15" t="s">
        <v>10251</v>
      </c>
      <c r="G581" s="16" t="s">
        <v>1048</v>
      </c>
      <c r="H581" s="15" t="s">
        <v>29</v>
      </c>
      <c r="I581" s="15" t="s">
        <v>30</v>
      </c>
      <c r="J581" s="15" t="s">
        <v>30</v>
      </c>
      <c r="K581" s="15" t="s">
        <v>30</v>
      </c>
      <c r="L581" s="15" t="s">
        <v>30</v>
      </c>
      <c r="M581" s="15" t="s">
        <v>30</v>
      </c>
      <c r="N581" s="15" t="s">
        <v>30</v>
      </c>
      <c r="O581" s="15" t="s">
        <v>30</v>
      </c>
      <c r="P581" s="15">
        <v>1900</v>
      </c>
      <c r="Q581" s="15">
        <v>180</v>
      </c>
      <c r="R581" s="15" t="s">
        <v>10180</v>
      </c>
      <c r="S581" s="29" t="str">
        <f t="shared" si="9"/>
        <v/>
      </c>
      <c r="T581" s="29"/>
      <c r="U581" s="29"/>
      <c r="V581" s="29"/>
      <c r="W581" s="29"/>
      <c r="X581" s="29"/>
      <c r="Y581" s="29"/>
      <c r="Z581" s="29"/>
      <c r="AA581" s="29"/>
    </row>
    <row r="582" spans="1:27" hidden="1" x14ac:dyDescent="0.35">
      <c r="A582" s="15" t="s">
        <v>1056</v>
      </c>
      <c r="B582" s="22" t="str">
        <f>INDEX('Plant data'!D:D,MATCH($A582,'Plant data'!$A:$A,0))</f>
        <v>Beitai</v>
      </c>
      <c r="C582" s="22" t="str">
        <f>INDEX('Plant data'!E:E,MATCH($A582,'Plant data'!$A:$A,0))</f>
        <v>Liaoning</v>
      </c>
      <c r="D582" s="22" t="str">
        <f>INDEX('Plant data'!F:F,MATCH($A582,'Plant data'!$A:$A,0))</f>
        <v>China</v>
      </c>
      <c r="E582" s="15" t="s">
        <v>10784</v>
      </c>
      <c r="F582" s="15" t="s">
        <v>10179</v>
      </c>
      <c r="G582" s="16" t="s">
        <v>1058</v>
      </c>
      <c r="H582" s="15" t="s">
        <v>190</v>
      </c>
      <c r="I582" s="15" t="s">
        <v>30</v>
      </c>
      <c r="J582" s="15" t="s">
        <v>30</v>
      </c>
      <c r="K582" s="15" t="s">
        <v>30</v>
      </c>
      <c r="L582" s="15" t="s">
        <v>30</v>
      </c>
      <c r="M582" s="20">
        <v>43097</v>
      </c>
      <c r="N582" s="15" t="s">
        <v>30</v>
      </c>
      <c r="O582" s="20">
        <v>45122</v>
      </c>
      <c r="P582" s="15">
        <v>850</v>
      </c>
      <c r="Q582" s="15">
        <v>50</v>
      </c>
      <c r="R582" s="15" t="s">
        <v>10180</v>
      </c>
      <c r="S582" s="29" t="str">
        <f t="shared" si="9"/>
        <v/>
      </c>
      <c r="T582" s="29"/>
      <c r="U582" s="29"/>
      <c r="V582" s="29"/>
      <c r="W582" s="29"/>
      <c r="X582" s="29"/>
      <c r="Y582" s="29"/>
      <c r="Z582" s="29"/>
      <c r="AA582" s="29"/>
    </row>
    <row r="583" spans="1:27" hidden="1" x14ac:dyDescent="0.35">
      <c r="A583" s="15" t="s">
        <v>1056</v>
      </c>
      <c r="B583" s="22" t="str">
        <f>INDEX('Plant data'!D:D,MATCH($A583,'Plant data'!$A:$A,0))</f>
        <v>Beitai</v>
      </c>
      <c r="C583" s="22" t="str">
        <f>INDEX('Plant data'!E:E,MATCH($A583,'Plant data'!$A:$A,0))</f>
        <v>Liaoning</v>
      </c>
      <c r="D583" s="22" t="str">
        <f>INDEX('Plant data'!F:F,MATCH($A583,'Plant data'!$A:$A,0))</f>
        <v>China</v>
      </c>
      <c r="E583" s="15" t="s">
        <v>10785</v>
      </c>
      <c r="F583" s="15" t="s">
        <v>10237</v>
      </c>
      <c r="G583" s="16" t="s">
        <v>1058</v>
      </c>
      <c r="H583" s="15" t="s">
        <v>313</v>
      </c>
      <c r="I583" s="20">
        <v>45495</v>
      </c>
      <c r="J583" s="15" t="s">
        <v>30</v>
      </c>
      <c r="K583" s="15" t="s">
        <v>30</v>
      </c>
      <c r="L583" s="15" t="s">
        <v>30</v>
      </c>
      <c r="M583" s="15" t="s">
        <v>30</v>
      </c>
      <c r="N583" s="15" t="s">
        <v>30</v>
      </c>
      <c r="O583" s="15" t="s">
        <v>30</v>
      </c>
      <c r="P583" s="15">
        <v>1350</v>
      </c>
      <c r="Q583" s="15">
        <v>120</v>
      </c>
      <c r="R583" s="15" t="s">
        <v>10180</v>
      </c>
      <c r="S583" s="29" t="str">
        <f t="shared" si="9"/>
        <v/>
      </c>
      <c r="T583" s="29"/>
      <c r="U583" s="29"/>
      <c r="V583" s="29"/>
      <c r="W583" s="29"/>
      <c r="X583" s="29"/>
      <c r="Y583" s="29"/>
      <c r="Z583" s="29"/>
      <c r="AA583" s="29"/>
    </row>
    <row r="584" spans="1:27" hidden="1" x14ac:dyDescent="0.35">
      <c r="A584" s="15" t="s">
        <v>1056</v>
      </c>
      <c r="B584" s="22" t="str">
        <f>INDEX('Plant data'!D:D,MATCH($A584,'Plant data'!$A:$A,0))</f>
        <v>Beitai</v>
      </c>
      <c r="C584" s="22" t="str">
        <f>INDEX('Plant data'!E:E,MATCH($A584,'Plant data'!$A:$A,0))</f>
        <v>Liaoning</v>
      </c>
      <c r="D584" s="22" t="str">
        <f>INDEX('Plant data'!F:F,MATCH($A584,'Plant data'!$A:$A,0))</f>
        <v>China</v>
      </c>
      <c r="E584" s="15" t="s">
        <v>10786</v>
      </c>
      <c r="F584" s="15" t="s">
        <v>10182</v>
      </c>
      <c r="G584" s="16" t="s">
        <v>1058</v>
      </c>
      <c r="H584" s="15" t="s">
        <v>190</v>
      </c>
      <c r="I584" s="15" t="s">
        <v>30</v>
      </c>
      <c r="J584" s="15" t="s">
        <v>30</v>
      </c>
      <c r="K584" s="15" t="s">
        <v>30</v>
      </c>
      <c r="L584" s="15" t="s">
        <v>30</v>
      </c>
      <c r="M584" s="20">
        <v>43097</v>
      </c>
      <c r="N584" s="15" t="s">
        <v>30</v>
      </c>
      <c r="O584" s="20">
        <v>45122</v>
      </c>
      <c r="P584" s="15">
        <v>850</v>
      </c>
      <c r="Q584" s="15">
        <v>50</v>
      </c>
      <c r="R584" s="15" t="s">
        <v>10180</v>
      </c>
      <c r="S584" s="29" t="str">
        <f t="shared" si="9"/>
        <v/>
      </c>
      <c r="T584" s="29"/>
      <c r="U584" s="29"/>
      <c r="V584" s="29"/>
      <c r="W584" s="29"/>
      <c r="X584" s="29"/>
      <c r="Y584" s="29"/>
      <c r="Z584" s="29"/>
      <c r="AA584" s="29"/>
    </row>
    <row r="585" spans="1:27" hidden="1" x14ac:dyDescent="0.35">
      <c r="A585" s="15" t="s">
        <v>1056</v>
      </c>
      <c r="B585" s="22" t="str">
        <f>INDEX('Plant data'!D:D,MATCH($A585,'Plant data'!$A:$A,0))</f>
        <v>Beitai</v>
      </c>
      <c r="C585" s="22" t="str">
        <f>INDEX('Plant data'!E:E,MATCH($A585,'Plant data'!$A:$A,0))</f>
        <v>Liaoning</v>
      </c>
      <c r="D585" s="22" t="str">
        <f>INDEX('Plant data'!F:F,MATCH($A585,'Plant data'!$A:$A,0))</f>
        <v>China</v>
      </c>
      <c r="E585" s="15" t="s">
        <v>10787</v>
      </c>
      <c r="F585" s="15" t="s">
        <v>10184</v>
      </c>
      <c r="G585" s="16" t="s">
        <v>1058</v>
      </c>
      <c r="H585" s="15" t="s">
        <v>190</v>
      </c>
      <c r="I585" s="15" t="s">
        <v>30</v>
      </c>
      <c r="J585" s="15" t="s">
        <v>30</v>
      </c>
      <c r="K585" s="15" t="s">
        <v>30</v>
      </c>
      <c r="L585" s="15" t="s">
        <v>30</v>
      </c>
      <c r="M585" s="20">
        <v>43097</v>
      </c>
      <c r="N585" s="15" t="s">
        <v>30</v>
      </c>
      <c r="O585" s="20">
        <v>45122</v>
      </c>
      <c r="P585" s="15">
        <v>850</v>
      </c>
      <c r="Q585" s="15">
        <v>50</v>
      </c>
      <c r="R585" s="15" t="s">
        <v>10180</v>
      </c>
      <c r="S585" s="29" t="str">
        <f t="shared" si="9"/>
        <v/>
      </c>
      <c r="T585" s="29"/>
      <c r="U585" s="29"/>
      <c r="V585" s="29"/>
      <c r="W585" s="29"/>
      <c r="X585" s="29"/>
      <c r="Y585" s="29"/>
      <c r="Z585" s="29"/>
      <c r="AA585" s="29"/>
    </row>
    <row r="586" spans="1:27" hidden="1" x14ac:dyDescent="0.35">
      <c r="A586" s="15" t="s">
        <v>1056</v>
      </c>
      <c r="B586" s="22" t="str">
        <f>INDEX('Plant data'!D:D,MATCH($A586,'Plant data'!$A:$A,0))</f>
        <v>Beitai</v>
      </c>
      <c r="C586" s="22" t="str">
        <f>INDEX('Plant data'!E:E,MATCH($A586,'Plant data'!$A:$A,0))</f>
        <v>Liaoning</v>
      </c>
      <c r="D586" s="22" t="str">
        <f>INDEX('Plant data'!F:F,MATCH($A586,'Plant data'!$A:$A,0))</f>
        <v>China</v>
      </c>
      <c r="E586" s="15" t="s">
        <v>10788</v>
      </c>
      <c r="F586" s="15" t="s">
        <v>10245</v>
      </c>
      <c r="G586" s="16" t="s">
        <v>1058</v>
      </c>
      <c r="H586" s="15" t="s">
        <v>190</v>
      </c>
      <c r="I586" s="15" t="s">
        <v>30</v>
      </c>
      <c r="J586" s="15" t="s">
        <v>30</v>
      </c>
      <c r="K586" s="15" t="s">
        <v>30</v>
      </c>
      <c r="L586" s="15" t="s">
        <v>30</v>
      </c>
      <c r="M586" s="20">
        <v>43097</v>
      </c>
      <c r="N586" s="15" t="s">
        <v>30</v>
      </c>
      <c r="O586" s="20">
        <v>45122</v>
      </c>
      <c r="P586" s="15">
        <v>850</v>
      </c>
      <c r="Q586" s="15">
        <v>50</v>
      </c>
      <c r="R586" s="15" t="s">
        <v>10180</v>
      </c>
      <c r="S586" s="29" t="str">
        <f t="shared" si="9"/>
        <v/>
      </c>
      <c r="T586" s="29"/>
      <c r="U586" s="29"/>
      <c r="V586" s="29"/>
      <c r="W586" s="29"/>
      <c r="X586" s="29"/>
      <c r="Y586" s="29"/>
      <c r="Z586" s="29"/>
      <c r="AA586" s="29"/>
    </row>
    <row r="587" spans="1:27" hidden="1" x14ac:dyDescent="0.35">
      <c r="A587" s="15" t="s">
        <v>1056</v>
      </c>
      <c r="B587" s="22" t="str">
        <f>INDEX('Plant data'!D:D,MATCH($A587,'Plant data'!$A:$A,0))</f>
        <v>Beitai</v>
      </c>
      <c r="C587" s="22" t="str">
        <f>INDEX('Plant data'!E:E,MATCH($A587,'Plant data'!$A:$A,0))</f>
        <v>Liaoning</v>
      </c>
      <c r="D587" s="22" t="str">
        <f>INDEX('Plant data'!F:F,MATCH($A587,'Plant data'!$A:$A,0))</f>
        <v>China</v>
      </c>
      <c r="E587" s="15" t="s">
        <v>10789</v>
      </c>
      <c r="F587" s="15" t="s">
        <v>10247</v>
      </c>
      <c r="G587" s="16" t="s">
        <v>1058</v>
      </c>
      <c r="H587" s="15" t="s">
        <v>190</v>
      </c>
      <c r="I587" s="15" t="s">
        <v>30</v>
      </c>
      <c r="J587" s="15" t="s">
        <v>30</v>
      </c>
      <c r="K587" s="15" t="s">
        <v>30</v>
      </c>
      <c r="L587" s="15" t="s">
        <v>30</v>
      </c>
      <c r="M587" s="20">
        <v>45495</v>
      </c>
      <c r="N587" s="15" t="s">
        <v>30</v>
      </c>
      <c r="O587" s="20">
        <v>45122</v>
      </c>
      <c r="P587" s="15">
        <v>1700</v>
      </c>
      <c r="Q587" s="15">
        <v>120</v>
      </c>
      <c r="R587" s="15" t="s">
        <v>10180</v>
      </c>
      <c r="S587" s="29" t="str">
        <f t="shared" si="9"/>
        <v/>
      </c>
      <c r="T587" s="29"/>
      <c r="U587" s="29"/>
      <c r="V587" s="29"/>
      <c r="W587" s="29"/>
      <c r="X587" s="29"/>
      <c r="Y587" s="29"/>
      <c r="Z587" s="29"/>
      <c r="AA587" s="29"/>
    </row>
    <row r="588" spans="1:27" hidden="1" x14ac:dyDescent="0.35">
      <c r="A588" s="15" t="s">
        <v>1056</v>
      </c>
      <c r="B588" s="22" t="str">
        <f>INDEX('Plant data'!D:D,MATCH($A588,'Plant data'!$A:$A,0))</f>
        <v>Beitai</v>
      </c>
      <c r="C588" s="22" t="str">
        <f>INDEX('Plant data'!E:E,MATCH($A588,'Plant data'!$A:$A,0))</f>
        <v>Liaoning</v>
      </c>
      <c r="D588" s="22" t="str">
        <f>INDEX('Plant data'!F:F,MATCH($A588,'Plant data'!$A:$A,0))</f>
        <v>China</v>
      </c>
      <c r="E588" s="15" t="s">
        <v>10790</v>
      </c>
      <c r="F588" s="15" t="s">
        <v>10249</v>
      </c>
      <c r="G588" s="16" t="s">
        <v>1058</v>
      </c>
      <c r="H588" s="15" t="s">
        <v>190</v>
      </c>
      <c r="I588" s="15" t="s">
        <v>30</v>
      </c>
      <c r="J588" s="15" t="s">
        <v>30</v>
      </c>
      <c r="K588" s="15" t="s">
        <v>30</v>
      </c>
      <c r="L588" s="15" t="s">
        <v>30</v>
      </c>
      <c r="M588" s="15" t="s">
        <v>30</v>
      </c>
      <c r="N588" s="15" t="s">
        <v>30</v>
      </c>
      <c r="O588" s="20">
        <v>45122</v>
      </c>
      <c r="P588" s="15">
        <v>1533</v>
      </c>
      <c r="Q588" s="15">
        <v>120</v>
      </c>
      <c r="R588" s="15" t="s">
        <v>10180</v>
      </c>
      <c r="S588" s="29" t="str">
        <f t="shared" si="9"/>
        <v/>
      </c>
      <c r="T588" s="29"/>
      <c r="U588" s="29"/>
      <c r="V588" s="29"/>
      <c r="W588" s="29"/>
      <c r="X588" s="29"/>
      <c r="Y588" s="29"/>
      <c r="Z588" s="29"/>
      <c r="AA588" s="29"/>
    </row>
    <row r="589" spans="1:27" hidden="1" x14ac:dyDescent="0.35">
      <c r="A589" s="15" t="s">
        <v>1056</v>
      </c>
      <c r="B589" s="22" t="str">
        <f>INDEX('Plant data'!D:D,MATCH($A589,'Plant data'!$A:$A,0))</f>
        <v>Beitai</v>
      </c>
      <c r="C589" s="22" t="str">
        <f>INDEX('Plant data'!E:E,MATCH($A589,'Plant data'!$A:$A,0))</f>
        <v>Liaoning</v>
      </c>
      <c r="D589" s="22" t="str">
        <f>INDEX('Plant data'!F:F,MATCH($A589,'Plant data'!$A:$A,0))</f>
        <v>China</v>
      </c>
      <c r="E589" s="15" t="s">
        <v>10791</v>
      </c>
      <c r="F589" s="15" t="s">
        <v>10251</v>
      </c>
      <c r="G589" s="16" t="s">
        <v>1058</v>
      </c>
      <c r="H589" s="15" t="s">
        <v>190</v>
      </c>
      <c r="I589" s="15" t="s">
        <v>30</v>
      </c>
      <c r="J589" s="15" t="s">
        <v>30</v>
      </c>
      <c r="K589" s="15" t="s">
        <v>30</v>
      </c>
      <c r="L589" s="15" t="s">
        <v>30</v>
      </c>
      <c r="M589" s="15" t="s">
        <v>30</v>
      </c>
      <c r="N589" s="15" t="s">
        <v>30</v>
      </c>
      <c r="O589" s="20">
        <v>45122</v>
      </c>
      <c r="P589" s="15">
        <v>1533</v>
      </c>
      <c r="Q589" s="15">
        <v>120</v>
      </c>
      <c r="R589" s="15" t="s">
        <v>10180</v>
      </c>
      <c r="S589" s="29" t="str">
        <f t="shared" si="9"/>
        <v/>
      </c>
      <c r="T589" s="29"/>
      <c r="U589" s="29"/>
      <c r="V589" s="29"/>
      <c r="W589" s="29"/>
      <c r="X589" s="29"/>
      <c r="Y589" s="29"/>
      <c r="Z589" s="29"/>
      <c r="AA589" s="29"/>
    </row>
    <row r="590" spans="1:27" hidden="1" x14ac:dyDescent="0.35">
      <c r="A590" s="15" t="s">
        <v>1056</v>
      </c>
      <c r="B590" s="22" t="str">
        <f>INDEX('Plant data'!D:D,MATCH($A590,'Plant data'!$A:$A,0))</f>
        <v>Beitai</v>
      </c>
      <c r="C590" s="22" t="str">
        <f>INDEX('Plant data'!E:E,MATCH($A590,'Plant data'!$A:$A,0))</f>
        <v>Liaoning</v>
      </c>
      <c r="D590" s="22" t="str">
        <f>INDEX('Plant data'!F:F,MATCH($A590,'Plant data'!$A:$A,0))</f>
        <v>China</v>
      </c>
      <c r="E590" s="15" t="s">
        <v>10792</v>
      </c>
      <c r="F590" s="15" t="s">
        <v>10253</v>
      </c>
      <c r="G590" s="16" t="s">
        <v>1058</v>
      </c>
      <c r="H590" s="15" t="s">
        <v>29</v>
      </c>
      <c r="I590" s="20">
        <v>43097</v>
      </c>
      <c r="J590" s="15" t="s">
        <v>30</v>
      </c>
      <c r="K590" s="15">
        <v>2023</v>
      </c>
      <c r="L590" s="15">
        <v>2</v>
      </c>
      <c r="M590" s="15" t="s">
        <v>30</v>
      </c>
      <c r="N590" s="15" t="s">
        <v>30</v>
      </c>
      <c r="O590" s="15" t="s">
        <v>30</v>
      </c>
      <c r="P590" s="15">
        <v>1300</v>
      </c>
      <c r="Q590" s="15">
        <v>100</v>
      </c>
      <c r="R590" s="15" t="s">
        <v>10180</v>
      </c>
      <c r="S590" s="29">
        <f t="shared" si="9"/>
        <v>2063</v>
      </c>
      <c r="T590" s="29"/>
      <c r="U590" s="29"/>
      <c r="V590" s="29"/>
      <c r="W590" s="29"/>
      <c r="X590" s="29"/>
      <c r="Y590" s="29"/>
      <c r="Z590" s="29"/>
      <c r="AA590" s="29"/>
    </row>
    <row r="591" spans="1:27" hidden="1" x14ac:dyDescent="0.35">
      <c r="A591" s="15" t="s">
        <v>1056</v>
      </c>
      <c r="B591" s="22" t="str">
        <f>INDEX('Plant data'!D:D,MATCH($A591,'Plant data'!$A:$A,0))</f>
        <v>Beitai</v>
      </c>
      <c r="C591" s="22" t="str">
        <f>INDEX('Plant data'!E:E,MATCH($A591,'Plant data'!$A:$A,0))</f>
        <v>Liaoning</v>
      </c>
      <c r="D591" s="22" t="str">
        <f>INDEX('Plant data'!F:F,MATCH($A591,'Plant data'!$A:$A,0))</f>
        <v>China</v>
      </c>
      <c r="E591" s="15" t="s">
        <v>10793</v>
      </c>
      <c r="F591" s="15" t="s">
        <v>10255</v>
      </c>
      <c r="G591" s="16" t="s">
        <v>1058</v>
      </c>
      <c r="H591" s="15" t="s">
        <v>29</v>
      </c>
      <c r="I591" s="20">
        <v>43077</v>
      </c>
      <c r="J591" s="15" t="s">
        <v>30</v>
      </c>
      <c r="K591" s="15">
        <v>2023</v>
      </c>
      <c r="L591" s="15">
        <v>2</v>
      </c>
      <c r="M591" s="15" t="s">
        <v>30</v>
      </c>
      <c r="N591" s="15" t="s">
        <v>30</v>
      </c>
      <c r="O591" s="15" t="s">
        <v>30</v>
      </c>
      <c r="P591" s="15">
        <v>1300</v>
      </c>
      <c r="Q591" s="15">
        <v>100</v>
      </c>
      <c r="R591" s="15" t="s">
        <v>10180</v>
      </c>
      <c r="S591" s="29">
        <f t="shared" si="9"/>
        <v>2063</v>
      </c>
      <c r="T591" s="29"/>
      <c r="U591" s="29"/>
      <c r="V591" s="29"/>
      <c r="W591" s="29"/>
      <c r="X591" s="29"/>
      <c r="Y591" s="29"/>
      <c r="Z591" s="29"/>
      <c r="AA591" s="29"/>
    </row>
    <row r="592" spans="1:27" hidden="1" x14ac:dyDescent="0.35">
      <c r="A592" s="15" t="s">
        <v>1063</v>
      </c>
      <c r="B592" s="22" t="str">
        <f>INDEX('Plant data'!D:D,MATCH($A592,'Plant data'!$A:$A,0))</f>
        <v>unknown</v>
      </c>
      <c r="C592" s="22" t="str">
        <f>INDEX('Plant data'!E:E,MATCH($A592,'Plant data'!$A:$A,0))</f>
        <v>Liaoning</v>
      </c>
      <c r="D592" s="22" t="str">
        <f>INDEX('Plant data'!F:F,MATCH($A592,'Plant data'!$A:$A,0))</f>
        <v>China</v>
      </c>
      <c r="E592" s="15" t="s">
        <v>10794</v>
      </c>
      <c r="F592" s="15" t="s">
        <v>10179</v>
      </c>
      <c r="G592" s="16" t="s">
        <v>1065</v>
      </c>
      <c r="H592" s="15" t="s">
        <v>190</v>
      </c>
      <c r="I592" s="15" t="s">
        <v>30</v>
      </c>
      <c r="J592" s="15" t="s">
        <v>30</v>
      </c>
      <c r="K592" s="15" t="s">
        <v>30</v>
      </c>
      <c r="L592" s="15" t="s">
        <v>30</v>
      </c>
      <c r="M592" s="20">
        <v>44151</v>
      </c>
      <c r="N592" s="15" t="s">
        <v>30</v>
      </c>
      <c r="O592" s="20">
        <v>44982</v>
      </c>
      <c r="P592" s="15">
        <v>452</v>
      </c>
      <c r="Q592" s="15">
        <v>35</v>
      </c>
      <c r="R592" s="15" t="s">
        <v>10180</v>
      </c>
      <c r="S592" s="29" t="str">
        <f t="shared" si="9"/>
        <v/>
      </c>
      <c r="T592" s="29"/>
      <c r="U592" s="29"/>
      <c r="V592" s="29"/>
      <c r="W592" s="29"/>
      <c r="X592" s="29"/>
      <c r="Y592" s="29"/>
      <c r="Z592" s="29"/>
      <c r="AA592" s="29"/>
    </row>
    <row r="593" spans="1:27" hidden="1" x14ac:dyDescent="0.35">
      <c r="A593" s="15" t="s">
        <v>1063</v>
      </c>
      <c r="B593" s="22" t="str">
        <f>INDEX('Plant data'!D:D,MATCH($A593,'Plant data'!$A:$A,0))</f>
        <v>unknown</v>
      </c>
      <c r="C593" s="22" t="str">
        <f>INDEX('Plant data'!E:E,MATCH($A593,'Plant data'!$A:$A,0))</f>
        <v>Liaoning</v>
      </c>
      <c r="D593" s="22" t="str">
        <f>INDEX('Plant data'!F:F,MATCH($A593,'Plant data'!$A:$A,0))</f>
        <v>China</v>
      </c>
      <c r="E593" s="15" t="s">
        <v>10795</v>
      </c>
      <c r="F593" s="15" t="s">
        <v>10182</v>
      </c>
      <c r="G593" s="16" t="s">
        <v>1065</v>
      </c>
      <c r="H593" s="15" t="s">
        <v>190</v>
      </c>
      <c r="I593" s="15" t="s">
        <v>30</v>
      </c>
      <c r="J593" s="15" t="s">
        <v>30</v>
      </c>
      <c r="K593" s="15" t="s">
        <v>30</v>
      </c>
      <c r="L593" s="15" t="s">
        <v>30</v>
      </c>
      <c r="M593" s="20">
        <v>44151</v>
      </c>
      <c r="N593" s="15" t="s">
        <v>30</v>
      </c>
      <c r="O593" s="20">
        <v>44982</v>
      </c>
      <c r="P593" s="15">
        <v>452</v>
      </c>
      <c r="Q593" s="15">
        <v>35</v>
      </c>
      <c r="R593" s="15" t="s">
        <v>10180</v>
      </c>
      <c r="S593" s="29" t="str">
        <f t="shared" si="9"/>
        <v/>
      </c>
      <c r="T593" s="29"/>
      <c r="U593" s="29"/>
      <c r="V593" s="29"/>
      <c r="W593" s="29"/>
      <c r="X593" s="29"/>
      <c r="Y593" s="29"/>
      <c r="Z593" s="29"/>
      <c r="AA593" s="29"/>
    </row>
    <row r="594" spans="1:27" hidden="1" x14ac:dyDescent="0.35">
      <c r="A594" s="15" t="s">
        <v>1063</v>
      </c>
      <c r="B594" s="22" t="str">
        <f>INDEX('Plant data'!D:D,MATCH($A594,'Plant data'!$A:$A,0))</f>
        <v>unknown</v>
      </c>
      <c r="C594" s="22" t="str">
        <f>INDEX('Plant data'!E:E,MATCH($A594,'Plant data'!$A:$A,0))</f>
        <v>Liaoning</v>
      </c>
      <c r="D594" s="22" t="str">
        <f>INDEX('Plant data'!F:F,MATCH($A594,'Plant data'!$A:$A,0))</f>
        <v>China</v>
      </c>
      <c r="E594" s="15" t="s">
        <v>10796</v>
      </c>
      <c r="F594" s="15" t="s">
        <v>10184</v>
      </c>
      <c r="G594" s="16" t="s">
        <v>1065</v>
      </c>
      <c r="H594" s="15" t="s">
        <v>190</v>
      </c>
      <c r="I594" s="15" t="s">
        <v>30</v>
      </c>
      <c r="J594" s="15" t="s">
        <v>30</v>
      </c>
      <c r="K594" s="15" t="s">
        <v>30</v>
      </c>
      <c r="L594" s="15" t="s">
        <v>30</v>
      </c>
      <c r="M594" s="20">
        <v>44151</v>
      </c>
      <c r="N594" s="15" t="s">
        <v>30</v>
      </c>
      <c r="O594" s="20">
        <v>44982</v>
      </c>
      <c r="P594" s="15">
        <v>452</v>
      </c>
      <c r="Q594" s="15">
        <v>35</v>
      </c>
      <c r="R594" s="15" t="s">
        <v>10180</v>
      </c>
      <c r="S594" s="29" t="str">
        <f t="shared" si="9"/>
        <v/>
      </c>
      <c r="T594" s="29"/>
      <c r="U594" s="29"/>
      <c r="V594" s="29"/>
      <c r="W594" s="29"/>
      <c r="X594" s="29"/>
      <c r="Y594" s="29"/>
      <c r="Z594" s="29"/>
      <c r="AA594" s="29"/>
    </row>
    <row r="595" spans="1:27" hidden="1" x14ac:dyDescent="0.35">
      <c r="A595" s="15" t="s">
        <v>1063</v>
      </c>
      <c r="B595" s="22" t="str">
        <f>INDEX('Plant data'!D:D,MATCH($A595,'Plant data'!$A:$A,0))</f>
        <v>unknown</v>
      </c>
      <c r="C595" s="22" t="str">
        <f>INDEX('Plant data'!E:E,MATCH($A595,'Plant data'!$A:$A,0))</f>
        <v>Liaoning</v>
      </c>
      <c r="D595" s="22" t="str">
        <f>INDEX('Plant data'!F:F,MATCH($A595,'Plant data'!$A:$A,0))</f>
        <v>China</v>
      </c>
      <c r="E595" s="15" t="s">
        <v>10797</v>
      </c>
      <c r="F595" s="15" t="s">
        <v>10245</v>
      </c>
      <c r="G595" s="16" t="s">
        <v>1065</v>
      </c>
      <c r="H595" s="15" t="s">
        <v>29</v>
      </c>
      <c r="I595" s="15" t="s">
        <v>30</v>
      </c>
      <c r="J595" s="15" t="s">
        <v>30</v>
      </c>
      <c r="K595" s="15" t="s">
        <v>30</v>
      </c>
      <c r="L595" s="15" t="s">
        <v>30</v>
      </c>
      <c r="M595" s="15" t="s">
        <v>30</v>
      </c>
      <c r="N595" s="15" t="s">
        <v>30</v>
      </c>
      <c r="O595" s="15" t="s">
        <v>30</v>
      </c>
      <c r="P595" s="15">
        <v>1548</v>
      </c>
      <c r="Q595" s="15">
        <v>120</v>
      </c>
      <c r="R595" s="15" t="s">
        <v>10180</v>
      </c>
      <c r="S595" s="29" t="str">
        <f t="shared" si="9"/>
        <v/>
      </c>
      <c r="T595" s="29"/>
      <c r="U595" s="29"/>
      <c r="V595" s="29"/>
      <c r="W595" s="29"/>
      <c r="X595" s="29"/>
      <c r="Y595" s="29"/>
      <c r="Z595" s="29"/>
      <c r="AA595" s="29"/>
    </row>
    <row r="596" spans="1:27" hidden="1" x14ac:dyDescent="0.35">
      <c r="A596" s="15" t="s">
        <v>1063</v>
      </c>
      <c r="B596" s="22" t="str">
        <f>INDEX('Plant data'!D:D,MATCH($A596,'Plant data'!$A:$A,0))</f>
        <v>unknown</v>
      </c>
      <c r="C596" s="22" t="str">
        <f>INDEX('Plant data'!E:E,MATCH($A596,'Plant data'!$A:$A,0))</f>
        <v>Liaoning</v>
      </c>
      <c r="D596" s="22" t="str">
        <f>INDEX('Plant data'!F:F,MATCH($A596,'Plant data'!$A:$A,0))</f>
        <v>China</v>
      </c>
      <c r="E596" s="15" t="s">
        <v>10798</v>
      </c>
      <c r="F596" s="15" t="s">
        <v>10247</v>
      </c>
      <c r="G596" s="16" t="s">
        <v>1065</v>
      </c>
      <c r="H596" s="15" t="s">
        <v>29</v>
      </c>
      <c r="I596" s="15" t="s">
        <v>30</v>
      </c>
      <c r="J596" s="15" t="s">
        <v>30</v>
      </c>
      <c r="K596" s="15" t="s">
        <v>30</v>
      </c>
      <c r="L596" s="15" t="s">
        <v>30</v>
      </c>
      <c r="M596" s="15" t="s">
        <v>30</v>
      </c>
      <c r="N596" s="15" t="s">
        <v>30</v>
      </c>
      <c r="O596" s="15" t="s">
        <v>30</v>
      </c>
      <c r="P596" s="15">
        <v>1548</v>
      </c>
      <c r="Q596" s="15">
        <v>120</v>
      </c>
      <c r="R596" s="15" t="s">
        <v>10180</v>
      </c>
      <c r="S596" s="29" t="str">
        <f t="shared" si="9"/>
        <v/>
      </c>
      <c r="T596" s="29"/>
      <c r="U596" s="29"/>
      <c r="V596" s="29"/>
      <c r="W596" s="29"/>
      <c r="X596" s="29"/>
      <c r="Y596" s="29"/>
      <c r="Z596" s="29"/>
      <c r="AA596" s="29"/>
    </row>
    <row r="597" spans="1:27" hidden="1" x14ac:dyDescent="0.35">
      <c r="A597" s="15" t="s">
        <v>1063</v>
      </c>
      <c r="B597" s="22" t="str">
        <f>INDEX('Plant data'!D:D,MATCH($A597,'Plant data'!$A:$A,0))</f>
        <v>unknown</v>
      </c>
      <c r="C597" s="22" t="str">
        <f>INDEX('Plant data'!E:E,MATCH($A597,'Plant data'!$A:$A,0))</f>
        <v>Liaoning</v>
      </c>
      <c r="D597" s="22" t="str">
        <f>INDEX('Plant data'!F:F,MATCH($A597,'Plant data'!$A:$A,0))</f>
        <v>China</v>
      </c>
      <c r="E597" s="15" t="s">
        <v>10799</v>
      </c>
      <c r="F597" s="15" t="s">
        <v>10249</v>
      </c>
      <c r="G597" s="16" t="s">
        <v>1065</v>
      </c>
      <c r="H597" s="15" t="s">
        <v>29</v>
      </c>
      <c r="I597" s="15" t="s">
        <v>30</v>
      </c>
      <c r="J597" s="15" t="s">
        <v>30</v>
      </c>
      <c r="K597" s="15" t="s">
        <v>30</v>
      </c>
      <c r="L597" s="15" t="s">
        <v>30</v>
      </c>
      <c r="M597" s="15" t="s">
        <v>30</v>
      </c>
      <c r="N597" s="15" t="s">
        <v>30</v>
      </c>
      <c r="O597" s="15" t="s">
        <v>30</v>
      </c>
      <c r="P597" s="15">
        <v>1548</v>
      </c>
      <c r="Q597" s="15">
        <v>120</v>
      </c>
      <c r="R597" s="15" t="s">
        <v>10180</v>
      </c>
      <c r="S597" s="29" t="str">
        <f t="shared" si="9"/>
        <v/>
      </c>
      <c r="T597" s="29"/>
      <c r="U597" s="29"/>
      <c r="V597" s="29"/>
      <c r="W597" s="29"/>
      <c r="X597" s="29"/>
      <c r="Y597" s="29"/>
      <c r="Z597" s="29"/>
      <c r="AA597" s="29"/>
    </row>
    <row r="598" spans="1:27" hidden="1" x14ac:dyDescent="0.35">
      <c r="A598" s="15" t="s">
        <v>1063</v>
      </c>
      <c r="B598" s="22" t="str">
        <f>INDEX('Plant data'!D:D,MATCH($A598,'Plant data'!$A:$A,0))</f>
        <v>unknown</v>
      </c>
      <c r="C598" s="22" t="str">
        <f>INDEX('Plant data'!E:E,MATCH($A598,'Plant data'!$A:$A,0))</f>
        <v>Liaoning</v>
      </c>
      <c r="D598" s="22" t="str">
        <f>INDEX('Plant data'!F:F,MATCH($A598,'Plant data'!$A:$A,0))</f>
        <v>China</v>
      </c>
      <c r="E598" s="15" t="s">
        <v>10800</v>
      </c>
      <c r="F598" s="15" t="s">
        <v>10251</v>
      </c>
      <c r="G598" s="16" t="s">
        <v>1065</v>
      </c>
      <c r="H598" s="15" t="s">
        <v>29</v>
      </c>
      <c r="I598" s="15">
        <v>2020</v>
      </c>
      <c r="J598" s="15">
        <v>2022</v>
      </c>
      <c r="K598" s="15">
        <v>2023</v>
      </c>
      <c r="L598" s="15">
        <v>2</v>
      </c>
      <c r="M598" s="15" t="s">
        <v>30</v>
      </c>
      <c r="N598" s="15" t="s">
        <v>30</v>
      </c>
      <c r="O598" s="15" t="s">
        <v>30</v>
      </c>
      <c r="P598" s="15">
        <v>1350</v>
      </c>
      <c r="Q598" s="15">
        <v>120</v>
      </c>
      <c r="R598" s="15" t="s">
        <v>10180</v>
      </c>
      <c r="S598" s="29">
        <f t="shared" si="9"/>
        <v>2063</v>
      </c>
      <c r="T598" s="29"/>
      <c r="U598" s="29"/>
      <c r="V598" s="29"/>
      <c r="W598" s="29"/>
      <c r="X598" s="29"/>
      <c r="Y598" s="29"/>
      <c r="Z598" s="29"/>
      <c r="AA598" s="29"/>
    </row>
    <row r="599" spans="1:27" hidden="1" x14ac:dyDescent="0.35">
      <c r="A599" s="15" t="s">
        <v>1070</v>
      </c>
      <c r="B599" s="22" t="str">
        <f>INDEX('Plant data'!D:D,MATCH($A599,'Plant data'!$A:$A,0))</f>
        <v>unknown</v>
      </c>
      <c r="C599" s="22" t="str">
        <f>INDEX('Plant data'!E:E,MATCH($A599,'Plant data'!$A:$A,0))</f>
        <v>Liaoning</v>
      </c>
      <c r="D599" s="22" t="str">
        <f>INDEX('Plant data'!F:F,MATCH($A599,'Plant data'!$A:$A,0))</f>
        <v>China</v>
      </c>
      <c r="E599" s="15" t="s">
        <v>10801</v>
      </c>
      <c r="F599" s="15" t="s">
        <v>10179</v>
      </c>
      <c r="G599" s="16" t="s">
        <v>1072</v>
      </c>
      <c r="H599" s="15" t="s">
        <v>190</v>
      </c>
      <c r="I599" s="15" t="s">
        <v>30</v>
      </c>
      <c r="J599" s="15" t="s">
        <v>30</v>
      </c>
      <c r="K599" s="15" t="s">
        <v>30</v>
      </c>
      <c r="L599" s="15" t="s">
        <v>30</v>
      </c>
      <c r="M599" s="20">
        <v>44119</v>
      </c>
      <c r="N599" s="15" t="s">
        <v>30</v>
      </c>
      <c r="O599" s="15">
        <v>2023</v>
      </c>
      <c r="P599" s="15">
        <v>550</v>
      </c>
      <c r="Q599" s="15">
        <v>35</v>
      </c>
      <c r="R599" s="15" t="s">
        <v>10180</v>
      </c>
      <c r="S599" s="29" t="str">
        <f t="shared" si="9"/>
        <v/>
      </c>
      <c r="T599" s="29"/>
      <c r="U599" s="29"/>
      <c r="V599" s="29"/>
      <c r="W599" s="29"/>
      <c r="X599" s="29"/>
      <c r="Y599" s="29"/>
      <c r="Z599" s="29"/>
      <c r="AA599" s="29"/>
    </row>
    <row r="600" spans="1:27" hidden="1" x14ac:dyDescent="0.35">
      <c r="A600" s="15" t="s">
        <v>1070</v>
      </c>
      <c r="B600" s="22" t="str">
        <f>INDEX('Plant data'!D:D,MATCH($A600,'Plant data'!$A:$A,0))</f>
        <v>unknown</v>
      </c>
      <c r="C600" s="22" t="str">
        <f>INDEX('Plant data'!E:E,MATCH($A600,'Plant data'!$A:$A,0))</f>
        <v>Liaoning</v>
      </c>
      <c r="D600" s="22" t="str">
        <f>INDEX('Plant data'!F:F,MATCH($A600,'Plant data'!$A:$A,0))</f>
        <v>China</v>
      </c>
      <c r="E600" s="15" t="s">
        <v>10802</v>
      </c>
      <c r="F600" s="15" t="s">
        <v>10182</v>
      </c>
      <c r="G600" s="16" t="s">
        <v>1072</v>
      </c>
      <c r="H600" s="15" t="s">
        <v>190</v>
      </c>
      <c r="I600" s="15" t="s">
        <v>30</v>
      </c>
      <c r="J600" s="15" t="s">
        <v>30</v>
      </c>
      <c r="K600" s="15" t="s">
        <v>30</v>
      </c>
      <c r="L600" s="15" t="s">
        <v>30</v>
      </c>
      <c r="M600" s="20">
        <v>44119</v>
      </c>
      <c r="N600" s="15" t="s">
        <v>30</v>
      </c>
      <c r="O600" s="15">
        <v>2023</v>
      </c>
      <c r="P600" s="15">
        <v>550</v>
      </c>
      <c r="Q600" s="15">
        <v>35</v>
      </c>
      <c r="R600" s="15" t="s">
        <v>10180</v>
      </c>
      <c r="S600" s="29" t="str">
        <f t="shared" si="9"/>
        <v/>
      </c>
      <c r="T600" s="29"/>
      <c r="U600" s="29"/>
      <c r="V600" s="29"/>
      <c r="W600" s="29"/>
      <c r="X600" s="29"/>
      <c r="Y600" s="29"/>
      <c r="Z600" s="29"/>
      <c r="AA600" s="29"/>
    </row>
    <row r="601" spans="1:27" hidden="1" x14ac:dyDescent="0.35">
      <c r="A601" s="15" t="s">
        <v>1070</v>
      </c>
      <c r="B601" s="22" t="str">
        <f>INDEX('Plant data'!D:D,MATCH($A601,'Plant data'!$A:$A,0))</f>
        <v>unknown</v>
      </c>
      <c r="C601" s="22" t="str">
        <f>INDEX('Plant data'!E:E,MATCH($A601,'Plant data'!$A:$A,0))</f>
        <v>Liaoning</v>
      </c>
      <c r="D601" s="22" t="str">
        <f>INDEX('Plant data'!F:F,MATCH($A601,'Plant data'!$A:$A,0))</f>
        <v>China</v>
      </c>
      <c r="E601" s="15" t="s">
        <v>10803</v>
      </c>
      <c r="F601" s="15" t="s">
        <v>10184</v>
      </c>
      <c r="G601" s="16" t="s">
        <v>1072</v>
      </c>
      <c r="H601" s="15" t="s">
        <v>190</v>
      </c>
      <c r="I601" s="15" t="s">
        <v>30</v>
      </c>
      <c r="J601" s="15" t="s">
        <v>30</v>
      </c>
      <c r="K601" s="15" t="s">
        <v>30</v>
      </c>
      <c r="L601" s="15" t="s">
        <v>30</v>
      </c>
      <c r="M601" s="20">
        <v>44119</v>
      </c>
      <c r="N601" s="15" t="s">
        <v>30</v>
      </c>
      <c r="O601" s="15">
        <v>2023</v>
      </c>
      <c r="P601" s="15">
        <v>550</v>
      </c>
      <c r="Q601" s="15">
        <v>35</v>
      </c>
      <c r="R601" s="15" t="s">
        <v>10180</v>
      </c>
      <c r="S601" s="29" t="str">
        <f t="shared" si="9"/>
        <v/>
      </c>
      <c r="T601" s="29"/>
      <c r="U601" s="29"/>
      <c r="V601" s="29"/>
      <c r="W601" s="29"/>
      <c r="X601" s="29"/>
      <c r="Y601" s="29"/>
      <c r="Z601" s="29"/>
      <c r="AA601" s="29"/>
    </row>
    <row r="602" spans="1:27" hidden="1" x14ac:dyDescent="0.35">
      <c r="A602" s="15" t="s">
        <v>1070</v>
      </c>
      <c r="B602" s="22" t="str">
        <f>INDEX('Plant data'!D:D,MATCH($A602,'Plant data'!$A:$A,0))</f>
        <v>unknown</v>
      </c>
      <c r="C602" s="22" t="str">
        <f>INDEX('Plant data'!E:E,MATCH($A602,'Plant data'!$A:$A,0))</f>
        <v>Liaoning</v>
      </c>
      <c r="D602" s="22" t="str">
        <f>INDEX('Plant data'!F:F,MATCH($A602,'Plant data'!$A:$A,0))</f>
        <v>China</v>
      </c>
      <c r="E602" s="15" t="s">
        <v>10804</v>
      </c>
      <c r="F602" s="15" t="s">
        <v>10245</v>
      </c>
      <c r="G602" s="16" t="s">
        <v>1072</v>
      </c>
      <c r="H602" s="15" t="s">
        <v>190</v>
      </c>
      <c r="I602" s="15" t="s">
        <v>30</v>
      </c>
      <c r="J602" s="15" t="s">
        <v>30</v>
      </c>
      <c r="K602" s="15" t="s">
        <v>30</v>
      </c>
      <c r="L602" s="15" t="s">
        <v>30</v>
      </c>
      <c r="M602" s="20">
        <v>44119</v>
      </c>
      <c r="N602" s="15" t="s">
        <v>30</v>
      </c>
      <c r="O602" s="15">
        <v>2023</v>
      </c>
      <c r="P602" s="15">
        <v>600</v>
      </c>
      <c r="Q602" s="15">
        <v>40</v>
      </c>
      <c r="R602" s="15" t="s">
        <v>10180</v>
      </c>
      <c r="S602" s="29" t="str">
        <f t="shared" si="9"/>
        <v/>
      </c>
      <c r="T602" s="29"/>
      <c r="U602" s="29"/>
      <c r="V602" s="29"/>
      <c r="W602" s="29"/>
      <c r="X602" s="29"/>
      <c r="Y602" s="29"/>
      <c r="Z602" s="29"/>
      <c r="AA602" s="29"/>
    </row>
    <row r="603" spans="1:27" hidden="1" x14ac:dyDescent="0.35">
      <c r="A603" s="15" t="s">
        <v>1070</v>
      </c>
      <c r="B603" s="22" t="str">
        <f>INDEX('Plant data'!D:D,MATCH($A603,'Plant data'!$A:$A,0))</f>
        <v>unknown</v>
      </c>
      <c r="C603" s="22" t="str">
        <f>INDEX('Plant data'!E:E,MATCH($A603,'Plant data'!$A:$A,0))</f>
        <v>Liaoning</v>
      </c>
      <c r="D603" s="22" t="str">
        <f>INDEX('Plant data'!F:F,MATCH($A603,'Plant data'!$A:$A,0))</f>
        <v>China</v>
      </c>
      <c r="E603" s="15" t="s">
        <v>10805</v>
      </c>
      <c r="F603" s="15" t="s">
        <v>10247</v>
      </c>
      <c r="G603" s="16" t="s">
        <v>1072</v>
      </c>
      <c r="H603" s="15" t="s">
        <v>190</v>
      </c>
      <c r="I603" s="15" t="s">
        <v>30</v>
      </c>
      <c r="J603" s="15" t="s">
        <v>30</v>
      </c>
      <c r="K603" s="15" t="s">
        <v>30</v>
      </c>
      <c r="L603" s="15" t="s">
        <v>30</v>
      </c>
      <c r="M603" s="20">
        <v>44119</v>
      </c>
      <c r="N603" s="15" t="s">
        <v>30</v>
      </c>
      <c r="O603" s="15">
        <v>2023</v>
      </c>
      <c r="P603" s="15">
        <v>600</v>
      </c>
      <c r="Q603" s="15">
        <v>40</v>
      </c>
      <c r="R603" s="15" t="s">
        <v>10180</v>
      </c>
      <c r="S603" s="29" t="str">
        <f t="shared" si="9"/>
        <v/>
      </c>
      <c r="T603" s="29"/>
      <c r="U603" s="29"/>
      <c r="V603" s="29"/>
      <c r="W603" s="29"/>
      <c r="X603" s="29"/>
      <c r="Y603" s="29"/>
      <c r="Z603" s="29"/>
      <c r="AA603" s="29"/>
    </row>
    <row r="604" spans="1:27" hidden="1" x14ac:dyDescent="0.35">
      <c r="A604" s="15" t="s">
        <v>1070</v>
      </c>
      <c r="B604" s="22" t="str">
        <f>INDEX('Plant data'!D:D,MATCH($A604,'Plant data'!$A:$A,0))</f>
        <v>unknown</v>
      </c>
      <c r="C604" s="22" t="str">
        <f>INDEX('Plant data'!E:E,MATCH($A604,'Plant data'!$A:$A,0))</f>
        <v>Liaoning</v>
      </c>
      <c r="D604" s="22" t="str">
        <f>INDEX('Plant data'!F:F,MATCH($A604,'Plant data'!$A:$A,0))</f>
        <v>China</v>
      </c>
      <c r="E604" s="15" t="s">
        <v>10806</v>
      </c>
      <c r="F604" s="15" t="s">
        <v>10249</v>
      </c>
      <c r="G604" s="16" t="s">
        <v>1072</v>
      </c>
      <c r="H604" s="15" t="s">
        <v>29</v>
      </c>
      <c r="I604" s="20">
        <v>44119</v>
      </c>
      <c r="J604" s="18">
        <v>44044</v>
      </c>
      <c r="K604" s="15">
        <v>2022</v>
      </c>
      <c r="L604" s="15">
        <v>3</v>
      </c>
      <c r="M604" s="15" t="s">
        <v>30</v>
      </c>
      <c r="N604" s="15" t="s">
        <v>30</v>
      </c>
      <c r="O604" s="15" t="s">
        <v>30</v>
      </c>
      <c r="P604" s="15">
        <v>1350</v>
      </c>
      <c r="Q604" s="15">
        <v>120</v>
      </c>
      <c r="R604" s="15" t="s">
        <v>10180</v>
      </c>
      <c r="S604" s="29">
        <f t="shared" si="9"/>
        <v>2062</v>
      </c>
      <c r="T604" s="29"/>
      <c r="U604" s="29"/>
      <c r="V604" s="29"/>
      <c r="W604" s="29"/>
      <c r="X604" s="29"/>
      <c r="Y604" s="29"/>
      <c r="Z604" s="29"/>
      <c r="AA604" s="29"/>
    </row>
    <row r="605" spans="1:27" hidden="1" x14ac:dyDescent="0.35">
      <c r="A605" s="15" t="s">
        <v>1070</v>
      </c>
      <c r="B605" s="22" t="str">
        <f>INDEX('Plant data'!D:D,MATCH($A605,'Plant data'!$A:$A,0))</f>
        <v>unknown</v>
      </c>
      <c r="C605" s="22" t="str">
        <f>INDEX('Plant data'!E:E,MATCH($A605,'Plant data'!$A:$A,0))</f>
        <v>Liaoning</v>
      </c>
      <c r="D605" s="22" t="str">
        <f>INDEX('Plant data'!F:F,MATCH($A605,'Plant data'!$A:$A,0))</f>
        <v>China</v>
      </c>
      <c r="E605" s="15" t="s">
        <v>10807</v>
      </c>
      <c r="F605" s="15" t="s">
        <v>10251</v>
      </c>
      <c r="G605" s="16" t="s">
        <v>1072</v>
      </c>
      <c r="H605" s="15" t="s">
        <v>29</v>
      </c>
      <c r="I605" s="20">
        <v>44119</v>
      </c>
      <c r="J605" s="18">
        <v>44044</v>
      </c>
      <c r="K605" s="15">
        <v>2023</v>
      </c>
      <c r="L605" s="15">
        <v>2</v>
      </c>
      <c r="M605" s="15" t="s">
        <v>30</v>
      </c>
      <c r="N605" s="15" t="s">
        <v>30</v>
      </c>
      <c r="O605" s="15" t="s">
        <v>30</v>
      </c>
      <c r="P605" s="15">
        <v>1350</v>
      </c>
      <c r="Q605" s="15">
        <v>120</v>
      </c>
      <c r="R605" s="15" t="s">
        <v>10180</v>
      </c>
      <c r="S605" s="29">
        <f t="shared" si="9"/>
        <v>2063</v>
      </c>
      <c r="T605" s="29"/>
      <c r="U605" s="29"/>
      <c r="V605" s="29"/>
      <c r="W605" s="29"/>
      <c r="X605" s="29"/>
      <c r="Y605" s="29"/>
      <c r="Z605" s="29"/>
      <c r="AA605" s="29"/>
    </row>
    <row r="606" spans="1:27" hidden="1" x14ac:dyDescent="0.35">
      <c r="A606" s="15" t="s">
        <v>1079</v>
      </c>
      <c r="B606" s="22" t="str">
        <f>INDEX('Plant data'!D:D,MATCH($A606,'Plant data'!$A:$A,0))</f>
        <v>Lingang Industrial Zone</v>
      </c>
      <c r="C606" s="22" t="str">
        <f>INDEX('Plant data'!E:E,MATCH($A606,'Plant data'!$A:$A,0))</f>
        <v>Liaoning</v>
      </c>
      <c r="D606" s="22" t="str">
        <f>INDEX('Plant data'!F:F,MATCH($A606,'Plant data'!$A:$A,0))</f>
        <v>China</v>
      </c>
      <c r="E606" s="15" t="s">
        <v>10808</v>
      </c>
      <c r="F606" s="15" t="s">
        <v>10179</v>
      </c>
      <c r="G606" s="16" t="s">
        <v>1081</v>
      </c>
      <c r="H606" s="15" t="s">
        <v>29</v>
      </c>
      <c r="I606" s="15" t="s">
        <v>30</v>
      </c>
      <c r="J606" s="15" t="s">
        <v>30</v>
      </c>
      <c r="K606" s="15" t="s">
        <v>30</v>
      </c>
      <c r="L606" s="15" t="s">
        <v>30</v>
      </c>
      <c r="M606" s="15" t="s">
        <v>30</v>
      </c>
      <c r="N606" s="15" t="s">
        <v>30</v>
      </c>
      <c r="O606" s="15" t="s">
        <v>30</v>
      </c>
      <c r="P606" s="15">
        <v>1250</v>
      </c>
      <c r="Q606" s="15">
        <v>110</v>
      </c>
      <c r="R606" s="15" t="s">
        <v>10180</v>
      </c>
      <c r="S606" s="29" t="str">
        <f t="shared" si="9"/>
        <v/>
      </c>
      <c r="T606" s="29"/>
      <c r="U606" s="29"/>
      <c r="V606" s="29"/>
      <c r="W606" s="29"/>
      <c r="X606" s="29"/>
      <c r="Y606" s="29"/>
      <c r="Z606" s="29"/>
      <c r="AA606" s="29"/>
    </row>
    <row r="607" spans="1:27" hidden="1" x14ac:dyDescent="0.35">
      <c r="A607" s="15" t="s">
        <v>1082</v>
      </c>
      <c r="B607" s="22" t="str">
        <f>INDEX('Plant data'!D:D,MATCH($A607,'Plant data'!$A:$A,0))</f>
        <v>Anshan</v>
      </c>
      <c r="C607" s="22" t="str">
        <f>INDEX('Plant data'!E:E,MATCH($A607,'Plant data'!$A:$A,0))</f>
        <v>Liaoning</v>
      </c>
      <c r="D607" s="22" t="str">
        <f>INDEX('Plant data'!F:F,MATCH($A607,'Plant data'!$A:$A,0))</f>
        <v>China</v>
      </c>
      <c r="E607" s="15" t="s">
        <v>10809</v>
      </c>
      <c r="F607" s="15" t="s">
        <v>10179</v>
      </c>
      <c r="G607" s="16" t="s">
        <v>1084</v>
      </c>
      <c r="H607" s="15" t="s">
        <v>29</v>
      </c>
      <c r="I607" s="15" t="s">
        <v>30</v>
      </c>
      <c r="J607" s="15" t="s">
        <v>30</v>
      </c>
      <c r="K607" s="15" t="s">
        <v>30</v>
      </c>
      <c r="L607" s="15" t="s">
        <v>30</v>
      </c>
      <c r="M607" s="15" t="s">
        <v>30</v>
      </c>
      <c r="N607" s="15" t="s">
        <v>30</v>
      </c>
      <c r="O607" s="15" t="s">
        <v>30</v>
      </c>
      <c r="P607" s="15">
        <v>1000</v>
      </c>
      <c r="Q607" s="15">
        <v>80</v>
      </c>
      <c r="R607" s="15" t="s">
        <v>10180</v>
      </c>
      <c r="S607" s="29" t="str">
        <f t="shared" si="9"/>
        <v/>
      </c>
      <c r="T607" s="29"/>
      <c r="U607" s="29"/>
      <c r="V607" s="29"/>
      <c r="W607" s="29"/>
      <c r="X607" s="29"/>
      <c r="Y607" s="29"/>
      <c r="Z607" s="29"/>
      <c r="AA607" s="29"/>
    </row>
    <row r="608" spans="1:27" hidden="1" x14ac:dyDescent="0.35">
      <c r="A608" s="15" t="s">
        <v>1082</v>
      </c>
      <c r="B608" s="22" t="str">
        <f>INDEX('Plant data'!D:D,MATCH($A608,'Plant data'!$A:$A,0))</f>
        <v>Anshan</v>
      </c>
      <c r="C608" s="22" t="str">
        <f>INDEX('Plant data'!E:E,MATCH($A608,'Plant data'!$A:$A,0))</f>
        <v>Liaoning</v>
      </c>
      <c r="D608" s="22" t="str">
        <f>INDEX('Plant data'!F:F,MATCH($A608,'Plant data'!$A:$A,0))</f>
        <v>China</v>
      </c>
      <c r="E608" s="15" t="s">
        <v>10810</v>
      </c>
      <c r="F608" s="15" t="s">
        <v>10182</v>
      </c>
      <c r="G608" s="16" t="s">
        <v>1084</v>
      </c>
      <c r="H608" s="15" t="s">
        <v>29</v>
      </c>
      <c r="I608" s="15" t="s">
        <v>30</v>
      </c>
      <c r="J608" s="15" t="s">
        <v>30</v>
      </c>
      <c r="K608" s="15" t="s">
        <v>30</v>
      </c>
      <c r="L608" s="15" t="s">
        <v>30</v>
      </c>
      <c r="M608" s="15" t="s">
        <v>30</v>
      </c>
      <c r="N608" s="15" t="s">
        <v>30</v>
      </c>
      <c r="O608" s="15" t="s">
        <v>30</v>
      </c>
      <c r="P608" s="15">
        <v>1000</v>
      </c>
      <c r="Q608" s="15">
        <v>80</v>
      </c>
      <c r="R608" s="15" t="s">
        <v>10180</v>
      </c>
      <c r="S608" s="29" t="str">
        <f t="shared" si="9"/>
        <v/>
      </c>
      <c r="T608" s="29"/>
      <c r="U608" s="29"/>
      <c r="V608" s="29"/>
      <c r="W608" s="29"/>
      <c r="X608" s="29"/>
      <c r="Y608" s="29"/>
      <c r="Z608" s="29"/>
      <c r="AA608" s="29"/>
    </row>
    <row r="609" spans="1:27" hidden="1" x14ac:dyDescent="0.35">
      <c r="A609" s="15" t="s">
        <v>1090</v>
      </c>
      <c r="B609" s="22" t="str">
        <f>INDEX('Plant data'!D:D,MATCH($A609,'Plant data'!$A:$A,0))</f>
        <v>Yingkou</v>
      </c>
      <c r="C609" s="22" t="str">
        <f>INDEX('Plant data'!E:E,MATCH($A609,'Plant data'!$A:$A,0))</f>
        <v>Liaoning</v>
      </c>
      <c r="D609" s="22" t="str">
        <f>INDEX('Plant data'!F:F,MATCH($A609,'Plant data'!$A:$A,0))</f>
        <v>China</v>
      </c>
      <c r="E609" s="15" t="s">
        <v>10811</v>
      </c>
      <c r="F609" s="15" t="s">
        <v>10179</v>
      </c>
      <c r="G609" s="16" t="s">
        <v>1092</v>
      </c>
      <c r="H609" s="15" t="s">
        <v>53</v>
      </c>
      <c r="I609" s="15" t="s">
        <v>30</v>
      </c>
      <c r="J609" s="15" t="s">
        <v>30</v>
      </c>
      <c r="K609" s="15">
        <v>2021</v>
      </c>
      <c r="L609" s="15">
        <v>4</v>
      </c>
      <c r="M609" s="15" t="s">
        <v>30</v>
      </c>
      <c r="N609" s="15">
        <v>2023</v>
      </c>
      <c r="O609" s="15" t="s">
        <v>30</v>
      </c>
      <c r="P609" s="15">
        <v>1400</v>
      </c>
      <c r="Q609" s="15">
        <v>120</v>
      </c>
      <c r="R609" s="15" t="s">
        <v>10180</v>
      </c>
      <c r="S609" s="29">
        <f t="shared" si="9"/>
        <v>2061</v>
      </c>
      <c r="T609" s="29"/>
      <c r="U609" s="29"/>
      <c r="V609" s="29"/>
      <c r="W609" s="29"/>
      <c r="X609" s="29"/>
      <c r="Y609" s="29"/>
      <c r="Z609" s="29"/>
      <c r="AA609" s="29"/>
    </row>
    <row r="610" spans="1:27" hidden="1" x14ac:dyDescent="0.35">
      <c r="A610" s="15" t="s">
        <v>1090</v>
      </c>
      <c r="B610" s="22" t="str">
        <f>INDEX('Plant data'!D:D,MATCH($A610,'Plant data'!$A:$A,0))</f>
        <v>Yingkou</v>
      </c>
      <c r="C610" s="22" t="str">
        <f>INDEX('Plant data'!E:E,MATCH($A610,'Plant data'!$A:$A,0))</f>
        <v>Liaoning</v>
      </c>
      <c r="D610" s="22" t="str">
        <f>INDEX('Plant data'!F:F,MATCH($A610,'Plant data'!$A:$A,0))</f>
        <v>China</v>
      </c>
      <c r="E610" s="15" t="s">
        <v>10812</v>
      </c>
      <c r="F610" s="15" t="s">
        <v>10182</v>
      </c>
      <c r="G610" s="16" t="s">
        <v>1092</v>
      </c>
      <c r="H610" s="15" t="s">
        <v>53</v>
      </c>
      <c r="I610" s="15" t="s">
        <v>30</v>
      </c>
      <c r="J610" s="15" t="s">
        <v>30</v>
      </c>
      <c r="K610" s="15" t="s">
        <v>30</v>
      </c>
      <c r="L610" s="15" t="s">
        <v>30</v>
      </c>
      <c r="M610" s="15" t="s">
        <v>30</v>
      </c>
      <c r="N610" s="15">
        <v>2023</v>
      </c>
      <c r="O610" s="15" t="s">
        <v>30</v>
      </c>
      <c r="P610" s="15">
        <v>1400</v>
      </c>
      <c r="Q610" s="15">
        <v>120</v>
      </c>
      <c r="R610" s="15" t="s">
        <v>10180</v>
      </c>
      <c r="S610" s="29" t="str">
        <f t="shared" si="9"/>
        <v/>
      </c>
      <c r="T610" s="29"/>
      <c r="U610" s="29"/>
      <c r="V610" s="29"/>
      <c r="W610" s="29"/>
      <c r="X610" s="29"/>
      <c r="Y610" s="29"/>
      <c r="Z610" s="29"/>
      <c r="AA610" s="29"/>
    </row>
    <row r="611" spans="1:27" hidden="1" x14ac:dyDescent="0.35">
      <c r="A611" s="15" t="s">
        <v>1094</v>
      </c>
      <c r="B611" s="22" t="str">
        <f>INDEX('Plant data'!D:D,MATCH($A611,'Plant data'!$A:$A,0))</f>
        <v>unknown</v>
      </c>
      <c r="C611" s="22" t="str">
        <f>INDEX('Plant data'!E:E,MATCH($A611,'Plant data'!$A:$A,0))</f>
        <v>Liaoning</v>
      </c>
      <c r="D611" s="22" t="str">
        <f>INDEX('Plant data'!F:F,MATCH($A611,'Plant data'!$A:$A,0))</f>
        <v>China</v>
      </c>
      <c r="E611" s="15" t="s">
        <v>10813</v>
      </c>
      <c r="F611" s="15" t="s">
        <v>10179</v>
      </c>
      <c r="G611" s="16" t="s">
        <v>1096</v>
      </c>
      <c r="H611" s="15" t="s">
        <v>29</v>
      </c>
      <c r="I611" s="15" t="s">
        <v>30</v>
      </c>
      <c r="J611" s="18">
        <v>39661</v>
      </c>
      <c r="K611" s="15">
        <v>2011</v>
      </c>
      <c r="L611" s="15">
        <v>14</v>
      </c>
      <c r="M611" s="15" t="s">
        <v>30</v>
      </c>
      <c r="N611" s="15" t="s">
        <v>30</v>
      </c>
      <c r="O611" s="15" t="s">
        <v>30</v>
      </c>
      <c r="P611" s="15">
        <v>1800</v>
      </c>
      <c r="Q611" s="15">
        <v>120</v>
      </c>
      <c r="R611" s="15" t="s">
        <v>10180</v>
      </c>
      <c r="S611" s="29">
        <f t="shared" si="9"/>
        <v>2051</v>
      </c>
      <c r="T611" s="29"/>
      <c r="U611" s="29"/>
      <c r="V611" s="29"/>
      <c r="W611" s="29"/>
      <c r="X611" s="29"/>
      <c r="Y611" s="29"/>
      <c r="Z611" s="29"/>
      <c r="AA611" s="29"/>
    </row>
    <row r="612" spans="1:27" hidden="1" x14ac:dyDescent="0.35">
      <c r="A612" s="15" t="s">
        <v>1097</v>
      </c>
      <c r="B612" s="22" t="str">
        <f>INDEX('Plant data'!D:D,MATCH($A612,'Plant data'!$A:$A,0))</f>
        <v>Meili Industrial Park</v>
      </c>
      <c r="C612" s="22" t="str">
        <f>INDEX('Plant data'!E:E,MATCH($A612,'Plant data'!$A:$A,0))</f>
        <v>Ningxia</v>
      </c>
      <c r="D612" s="22" t="str">
        <f>INDEX('Plant data'!F:F,MATCH($A612,'Plant data'!$A:$A,0))</f>
        <v>China</v>
      </c>
      <c r="E612" s="15" t="s">
        <v>10814</v>
      </c>
      <c r="F612" s="15" t="s">
        <v>10179</v>
      </c>
      <c r="G612" s="16" t="s">
        <v>1099</v>
      </c>
      <c r="H612" s="15" t="s">
        <v>29</v>
      </c>
      <c r="I612" s="15" t="s">
        <v>30</v>
      </c>
      <c r="J612" s="15" t="s">
        <v>30</v>
      </c>
      <c r="K612" s="15" t="s">
        <v>30</v>
      </c>
      <c r="L612" s="15" t="s">
        <v>30</v>
      </c>
      <c r="M612" s="15" t="s">
        <v>30</v>
      </c>
      <c r="N612" s="15" t="s">
        <v>30</v>
      </c>
      <c r="O612" s="15" t="s">
        <v>30</v>
      </c>
      <c r="P612" s="15">
        <v>900</v>
      </c>
      <c r="Q612" s="15">
        <v>60</v>
      </c>
      <c r="R612" s="15" t="s">
        <v>10180</v>
      </c>
      <c r="S612" s="29" t="str">
        <f t="shared" si="9"/>
        <v/>
      </c>
      <c r="T612" s="29"/>
      <c r="U612" s="29"/>
      <c r="V612" s="29"/>
      <c r="W612" s="29"/>
      <c r="X612" s="29"/>
      <c r="Y612" s="29"/>
      <c r="Z612" s="29"/>
      <c r="AA612" s="29"/>
    </row>
    <row r="613" spans="1:27" hidden="1" x14ac:dyDescent="0.35">
      <c r="A613" s="15" t="s">
        <v>1097</v>
      </c>
      <c r="B613" s="22" t="str">
        <f>INDEX('Plant data'!D:D,MATCH($A613,'Plant data'!$A:$A,0))</f>
        <v>Meili Industrial Park</v>
      </c>
      <c r="C613" s="22" t="str">
        <f>INDEX('Plant data'!E:E,MATCH($A613,'Plant data'!$A:$A,0))</f>
        <v>Ningxia</v>
      </c>
      <c r="D613" s="22" t="str">
        <f>INDEX('Plant data'!F:F,MATCH($A613,'Plant data'!$A:$A,0))</f>
        <v>China</v>
      </c>
      <c r="E613" s="15" t="s">
        <v>10815</v>
      </c>
      <c r="F613" s="15" t="s">
        <v>10182</v>
      </c>
      <c r="G613" s="16" t="s">
        <v>1099</v>
      </c>
      <c r="H613" s="15" t="s">
        <v>29</v>
      </c>
      <c r="I613" s="15" t="s">
        <v>30</v>
      </c>
      <c r="J613" s="15" t="s">
        <v>30</v>
      </c>
      <c r="K613" s="15" t="s">
        <v>30</v>
      </c>
      <c r="L613" s="15" t="s">
        <v>30</v>
      </c>
      <c r="M613" s="15" t="s">
        <v>30</v>
      </c>
      <c r="N613" s="15" t="s">
        <v>30</v>
      </c>
      <c r="O613" s="15" t="s">
        <v>30</v>
      </c>
      <c r="P613" s="15">
        <v>900</v>
      </c>
      <c r="Q613" s="15">
        <v>60</v>
      </c>
      <c r="R613" s="15" t="s">
        <v>10180</v>
      </c>
      <c r="S613" s="29" t="str">
        <f t="shared" si="9"/>
        <v/>
      </c>
      <c r="T613" s="29"/>
      <c r="U613" s="29"/>
      <c r="V613" s="29"/>
      <c r="W613" s="29"/>
      <c r="X613" s="29"/>
      <c r="Y613" s="29"/>
      <c r="Z613" s="29"/>
      <c r="AA613" s="29"/>
    </row>
    <row r="614" spans="1:27" hidden="1" x14ac:dyDescent="0.35">
      <c r="A614" s="15" t="s">
        <v>1103</v>
      </c>
      <c r="B614" s="22" t="str">
        <f>INDEX('Plant data'!D:D,MATCH($A614,'Plant data'!$A:$A,0))</f>
        <v>Xining</v>
      </c>
      <c r="C614" s="22" t="str">
        <f>INDEX('Plant data'!E:E,MATCH($A614,'Plant data'!$A:$A,0))</f>
        <v>Qinghai</v>
      </c>
      <c r="D614" s="22" t="str">
        <f>INDEX('Plant data'!F:F,MATCH($A614,'Plant data'!$A:$A,0))</f>
        <v>China</v>
      </c>
      <c r="E614" s="15" t="s">
        <v>10816</v>
      </c>
      <c r="F614" s="15" t="s">
        <v>10179</v>
      </c>
      <c r="G614" s="16" t="s">
        <v>1105</v>
      </c>
      <c r="H614" s="15" t="s">
        <v>29</v>
      </c>
      <c r="I614" s="15" t="s">
        <v>30</v>
      </c>
      <c r="J614" s="15" t="s">
        <v>30</v>
      </c>
      <c r="K614" s="15" t="s">
        <v>30</v>
      </c>
      <c r="L614" s="15" t="s">
        <v>30</v>
      </c>
      <c r="M614" s="15" t="s">
        <v>30</v>
      </c>
      <c r="N614" s="15" t="s">
        <v>30</v>
      </c>
      <c r="O614" s="15" t="s">
        <v>30</v>
      </c>
      <c r="P614" s="15">
        <v>900</v>
      </c>
      <c r="Q614" s="15">
        <v>65</v>
      </c>
      <c r="R614" s="15" t="s">
        <v>10180</v>
      </c>
      <c r="S614" s="29" t="str">
        <f t="shared" si="9"/>
        <v/>
      </c>
      <c r="T614" s="29"/>
      <c r="U614" s="29"/>
      <c r="V614" s="29"/>
      <c r="W614" s="29"/>
      <c r="X614" s="29"/>
      <c r="Y614" s="29"/>
      <c r="Z614" s="29"/>
      <c r="AA614" s="29"/>
    </row>
    <row r="615" spans="1:27" hidden="1" x14ac:dyDescent="0.35">
      <c r="A615" s="15" t="s">
        <v>1108</v>
      </c>
      <c r="B615" s="22" t="str">
        <f>INDEX('Plant data'!D:D,MATCH($A615,'Plant data'!$A:$A,0))</f>
        <v>Longmen</v>
      </c>
      <c r="C615" s="22" t="str">
        <f>INDEX('Plant data'!E:E,MATCH($A615,'Plant data'!$A:$A,0))</f>
        <v>Shaanxi</v>
      </c>
      <c r="D615" s="22" t="str">
        <f>INDEX('Plant data'!F:F,MATCH($A615,'Plant data'!$A:$A,0))</f>
        <v>China</v>
      </c>
      <c r="E615" s="15" t="s">
        <v>10817</v>
      </c>
      <c r="F615" s="15" t="s">
        <v>10179</v>
      </c>
      <c r="G615" s="16" t="s">
        <v>1110</v>
      </c>
      <c r="H615" s="15" t="s">
        <v>40</v>
      </c>
      <c r="I615" s="15" t="s">
        <v>30</v>
      </c>
      <c r="J615" s="15" t="s">
        <v>30</v>
      </c>
      <c r="K615" s="15" t="s">
        <v>30</v>
      </c>
      <c r="L615" s="15" t="s">
        <v>30</v>
      </c>
      <c r="M615" s="20">
        <v>43801</v>
      </c>
      <c r="N615" s="15" t="s">
        <v>30</v>
      </c>
      <c r="O615" s="15" t="s">
        <v>30</v>
      </c>
      <c r="P615" s="15">
        <v>850</v>
      </c>
      <c r="Q615" s="15">
        <v>60</v>
      </c>
      <c r="R615" s="15" t="s">
        <v>10180</v>
      </c>
      <c r="S615" s="29" t="str">
        <f t="shared" si="9"/>
        <v/>
      </c>
      <c r="T615" s="29"/>
      <c r="U615" s="29"/>
      <c r="V615" s="29"/>
      <c r="W615" s="29"/>
      <c r="X615" s="29"/>
      <c r="Y615" s="29"/>
      <c r="Z615" s="29"/>
      <c r="AA615" s="29"/>
    </row>
    <row r="616" spans="1:27" hidden="1" x14ac:dyDescent="0.35">
      <c r="A616" s="15" t="s">
        <v>1108</v>
      </c>
      <c r="B616" s="22" t="str">
        <f>INDEX('Plant data'!D:D,MATCH($A616,'Plant data'!$A:$A,0))</f>
        <v>Longmen</v>
      </c>
      <c r="C616" s="22" t="str">
        <f>INDEX('Plant data'!E:E,MATCH($A616,'Plant data'!$A:$A,0))</f>
        <v>Shaanxi</v>
      </c>
      <c r="D616" s="22" t="str">
        <f>INDEX('Plant data'!F:F,MATCH($A616,'Plant data'!$A:$A,0))</f>
        <v>China</v>
      </c>
      <c r="E616" s="15" t="s">
        <v>10818</v>
      </c>
      <c r="F616" s="15" t="s">
        <v>10182</v>
      </c>
      <c r="G616" s="16" t="s">
        <v>1110</v>
      </c>
      <c r="H616" s="15" t="s">
        <v>40</v>
      </c>
      <c r="I616" s="15" t="s">
        <v>30</v>
      </c>
      <c r="J616" s="15" t="s">
        <v>30</v>
      </c>
      <c r="K616" s="15" t="s">
        <v>30</v>
      </c>
      <c r="L616" s="15" t="s">
        <v>30</v>
      </c>
      <c r="M616" s="20">
        <v>43801</v>
      </c>
      <c r="N616" s="15" t="s">
        <v>30</v>
      </c>
      <c r="O616" s="15" t="s">
        <v>30</v>
      </c>
      <c r="P616" s="15">
        <v>850</v>
      </c>
      <c r="Q616" s="15">
        <v>60</v>
      </c>
      <c r="R616" s="15" t="s">
        <v>10180</v>
      </c>
      <c r="S616" s="29" t="str">
        <f t="shared" si="9"/>
        <v/>
      </c>
      <c r="T616" s="29"/>
      <c r="U616" s="29"/>
      <c r="V616" s="29"/>
      <c r="W616" s="29"/>
      <c r="X616" s="29"/>
      <c r="Y616" s="29"/>
      <c r="Z616" s="29"/>
      <c r="AA616" s="29"/>
    </row>
    <row r="617" spans="1:27" hidden="1" x14ac:dyDescent="0.35">
      <c r="A617" s="15" t="s">
        <v>1108</v>
      </c>
      <c r="B617" s="22" t="str">
        <f>INDEX('Plant data'!D:D,MATCH($A617,'Plant data'!$A:$A,0))</f>
        <v>Longmen</v>
      </c>
      <c r="C617" s="22" t="str">
        <f>INDEX('Plant data'!E:E,MATCH($A617,'Plant data'!$A:$A,0))</f>
        <v>Shaanxi</v>
      </c>
      <c r="D617" s="22" t="str">
        <f>INDEX('Plant data'!F:F,MATCH($A617,'Plant data'!$A:$A,0))</f>
        <v>China</v>
      </c>
      <c r="E617" s="15" t="s">
        <v>10819</v>
      </c>
      <c r="F617" s="15" t="s">
        <v>10184</v>
      </c>
      <c r="G617" s="16" t="s">
        <v>1110</v>
      </c>
      <c r="H617" s="15" t="s">
        <v>40</v>
      </c>
      <c r="I617" s="15" t="s">
        <v>30</v>
      </c>
      <c r="J617" s="15" t="s">
        <v>30</v>
      </c>
      <c r="K617" s="15" t="s">
        <v>30</v>
      </c>
      <c r="L617" s="15" t="s">
        <v>30</v>
      </c>
      <c r="M617" s="20">
        <v>43801</v>
      </c>
      <c r="N617" s="15" t="s">
        <v>30</v>
      </c>
      <c r="O617" s="15" t="s">
        <v>30</v>
      </c>
      <c r="P617" s="15">
        <v>850</v>
      </c>
      <c r="Q617" s="15">
        <v>60</v>
      </c>
      <c r="R617" s="15" t="s">
        <v>10180</v>
      </c>
      <c r="S617" s="29" t="str">
        <f t="shared" si="9"/>
        <v/>
      </c>
      <c r="T617" s="29"/>
      <c r="U617" s="29"/>
      <c r="V617" s="29"/>
      <c r="W617" s="29"/>
      <c r="X617" s="29"/>
      <c r="Y617" s="29"/>
      <c r="Z617" s="29"/>
      <c r="AA617" s="29"/>
    </row>
    <row r="618" spans="1:27" hidden="1" x14ac:dyDescent="0.35">
      <c r="A618" s="15" t="s">
        <v>1108</v>
      </c>
      <c r="B618" s="22" t="str">
        <f>INDEX('Plant data'!D:D,MATCH($A618,'Plant data'!$A:$A,0))</f>
        <v>Longmen</v>
      </c>
      <c r="C618" s="22" t="str">
        <f>INDEX('Plant data'!E:E,MATCH($A618,'Plant data'!$A:$A,0))</f>
        <v>Shaanxi</v>
      </c>
      <c r="D618" s="22" t="str">
        <f>INDEX('Plant data'!F:F,MATCH($A618,'Plant data'!$A:$A,0))</f>
        <v>China</v>
      </c>
      <c r="E618" s="15" t="s">
        <v>10820</v>
      </c>
      <c r="F618" s="15" t="s">
        <v>10245</v>
      </c>
      <c r="G618" s="16" t="s">
        <v>1110</v>
      </c>
      <c r="H618" s="15" t="s">
        <v>40</v>
      </c>
      <c r="I618" s="15" t="s">
        <v>30</v>
      </c>
      <c r="J618" s="15" t="s">
        <v>30</v>
      </c>
      <c r="K618" s="15" t="s">
        <v>30</v>
      </c>
      <c r="L618" s="15" t="s">
        <v>30</v>
      </c>
      <c r="M618" s="20">
        <v>43801</v>
      </c>
      <c r="N618" s="15" t="s">
        <v>30</v>
      </c>
      <c r="O618" s="15" t="s">
        <v>30</v>
      </c>
      <c r="P618" s="15">
        <v>850</v>
      </c>
      <c r="Q618" s="15">
        <v>60</v>
      </c>
      <c r="R618" s="15" t="s">
        <v>10180</v>
      </c>
      <c r="S618" s="29" t="str">
        <f t="shared" si="9"/>
        <v/>
      </c>
      <c r="T618" s="29"/>
      <c r="U618" s="29"/>
      <c r="V618" s="29"/>
      <c r="W618" s="29"/>
      <c r="X618" s="29"/>
      <c r="Y618" s="29"/>
      <c r="Z618" s="29"/>
      <c r="AA618" s="29"/>
    </row>
    <row r="619" spans="1:27" hidden="1" x14ac:dyDescent="0.35">
      <c r="A619" s="15" t="s">
        <v>1108</v>
      </c>
      <c r="B619" s="22" t="str">
        <f>INDEX('Plant data'!D:D,MATCH($A619,'Plant data'!$A:$A,0))</f>
        <v>Longmen</v>
      </c>
      <c r="C619" s="22" t="str">
        <f>INDEX('Plant data'!E:E,MATCH($A619,'Plant data'!$A:$A,0))</f>
        <v>Shaanxi</v>
      </c>
      <c r="D619" s="22" t="str">
        <f>INDEX('Plant data'!F:F,MATCH($A619,'Plant data'!$A:$A,0))</f>
        <v>China</v>
      </c>
      <c r="E619" s="15" t="s">
        <v>10821</v>
      </c>
      <c r="F619" s="15" t="s">
        <v>10247</v>
      </c>
      <c r="G619" s="16" t="s">
        <v>1110</v>
      </c>
      <c r="H619" s="15" t="s">
        <v>29</v>
      </c>
      <c r="I619" s="15" t="s">
        <v>30</v>
      </c>
      <c r="J619" s="15" t="s">
        <v>30</v>
      </c>
      <c r="K619" s="15" t="s">
        <v>30</v>
      </c>
      <c r="L619" s="15" t="s">
        <v>30</v>
      </c>
      <c r="M619" s="15" t="s">
        <v>30</v>
      </c>
      <c r="N619" s="15" t="s">
        <v>30</v>
      </c>
      <c r="O619" s="15" t="s">
        <v>30</v>
      </c>
      <c r="P619" s="15">
        <v>1900</v>
      </c>
      <c r="Q619" s="15">
        <v>120</v>
      </c>
      <c r="R619" s="15" t="s">
        <v>10180</v>
      </c>
      <c r="S619" s="29" t="str">
        <f t="shared" si="9"/>
        <v/>
      </c>
      <c r="T619" s="29"/>
      <c r="U619" s="29"/>
      <c r="V619" s="29"/>
      <c r="W619" s="29"/>
      <c r="X619" s="29"/>
      <c r="Y619" s="29"/>
      <c r="Z619" s="29"/>
      <c r="AA619" s="29"/>
    </row>
    <row r="620" spans="1:27" hidden="1" x14ac:dyDescent="0.35">
      <c r="A620" s="15" t="s">
        <v>1108</v>
      </c>
      <c r="B620" s="22" t="str">
        <f>INDEX('Plant data'!D:D,MATCH($A620,'Plant data'!$A:$A,0))</f>
        <v>Longmen</v>
      </c>
      <c r="C620" s="22" t="str">
        <f>INDEX('Plant data'!E:E,MATCH($A620,'Plant data'!$A:$A,0))</f>
        <v>Shaanxi</v>
      </c>
      <c r="D620" s="22" t="str">
        <f>INDEX('Plant data'!F:F,MATCH($A620,'Plant data'!$A:$A,0))</f>
        <v>China</v>
      </c>
      <c r="E620" s="15" t="s">
        <v>10822</v>
      </c>
      <c r="F620" s="15" t="s">
        <v>10249</v>
      </c>
      <c r="G620" s="16" t="s">
        <v>1110</v>
      </c>
      <c r="H620" s="15" t="s">
        <v>29</v>
      </c>
      <c r="I620" s="15" t="s">
        <v>30</v>
      </c>
      <c r="J620" s="15" t="s">
        <v>30</v>
      </c>
      <c r="K620" s="15" t="s">
        <v>30</v>
      </c>
      <c r="L620" s="15" t="s">
        <v>30</v>
      </c>
      <c r="M620" s="15" t="s">
        <v>30</v>
      </c>
      <c r="N620" s="15" t="s">
        <v>30</v>
      </c>
      <c r="O620" s="15" t="s">
        <v>30</v>
      </c>
      <c r="P620" s="15">
        <v>1900</v>
      </c>
      <c r="Q620" s="15">
        <v>120</v>
      </c>
      <c r="R620" s="15" t="s">
        <v>10180</v>
      </c>
      <c r="S620" s="29" t="str">
        <f t="shared" si="9"/>
        <v/>
      </c>
      <c r="T620" s="29"/>
      <c r="U620" s="29"/>
      <c r="V620" s="29"/>
      <c r="W620" s="29"/>
      <c r="X620" s="29"/>
      <c r="Y620" s="29"/>
      <c r="Z620" s="29"/>
      <c r="AA620" s="29"/>
    </row>
    <row r="621" spans="1:27" hidden="1" x14ac:dyDescent="0.35">
      <c r="A621" s="15" t="s">
        <v>1108</v>
      </c>
      <c r="B621" s="22" t="str">
        <f>INDEX('Plant data'!D:D,MATCH($A621,'Plant data'!$A:$A,0))</f>
        <v>Longmen</v>
      </c>
      <c r="C621" s="22" t="str">
        <f>INDEX('Plant data'!E:E,MATCH($A621,'Plant data'!$A:$A,0))</f>
        <v>Shaanxi</v>
      </c>
      <c r="D621" s="22" t="str">
        <f>INDEX('Plant data'!F:F,MATCH($A621,'Plant data'!$A:$A,0))</f>
        <v>China</v>
      </c>
      <c r="E621" s="15" t="s">
        <v>10823</v>
      </c>
      <c r="F621" s="15" t="s">
        <v>10251</v>
      </c>
      <c r="G621" s="16" t="s">
        <v>1110</v>
      </c>
      <c r="H621" s="15" t="s">
        <v>313</v>
      </c>
      <c r="I621" s="20">
        <v>43801</v>
      </c>
      <c r="J621" s="15" t="s">
        <v>30</v>
      </c>
      <c r="K621" s="15" t="s">
        <v>30</v>
      </c>
      <c r="L621" s="15" t="s">
        <v>30</v>
      </c>
      <c r="M621" s="15" t="s">
        <v>30</v>
      </c>
      <c r="N621" s="15" t="s">
        <v>30</v>
      </c>
      <c r="O621" s="15" t="s">
        <v>30</v>
      </c>
      <c r="P621" s="15">
        <v>1150</v>
      </c>
      <c r="Q621" s="15">
        <v>100</v>
      </c>
      <c r="R621" s="15" t="s">
        <v>10180</v>
      </c>
      <c r="S621" s="29" t="str">
        <f t="shared" si="9"/>
        <v/>
      </c>
      <c r="T621" s="29"/>
      <c r="U621" s="29"/>
      <c r="V621" s="29"/>
      <c r="W621" s="29"/>
      <c r="X621" s="29"/>
      <c r="Y621" s="29"/>
      <c r="Z621" s="29"/>
      <c r="AA621" s="29"/>
    </row>
    <row r="622" spans="1:27" hidden="1" x14ac:dyDescent="0.35">
      <c r="A622" s="15" t="s">
        <v>1108</v>
      </c>
      <c r="B622" s="22" t="str">
        <f>INDEX('Plant data'!D:D,MATCH($A622,'Plant data'!$A:$A,0))</f>
        <v>Longmen</v>
      </c>
      <c r="C622" s="22" t="str">
        <f>INDEX('Plant data'!E:E,MATCH($A622,'Plant data'!$A:$A,0))</f>
        <v>Shaanxi</v>
      </c>
      <c r="D622" s="22" t="str">
        <f>INDEX('Plant data'!F:F,MATCH($A622,'Plant data'!$A:$A,0))</f>
        <v>China</v>
      </c>
      <c r="E622" s="15" t="s">
        <v>10824</v>
      </c>
      <c r="F622" s="15" t="s">
        <v>10253</v>
      </c>
      <c r="G622" s="16" t="s">
        <v>1110</v>
      </c>
      <c r="H622" s="15" t="s">
        <v>313</v>
      </c>
      <c r="I622" s="20">
        <v>43801</v>
      </c>
      <c r="J622" s="15" t="s">
        <v>30</v>
      </c>
      <c r="K622" s="15" t="s">
        <v>30</v>
      </c>
      <c r="L622" s="15" t="s">
        <v>30</v>
      </c>
      <c r="M622" s="15" t="s">
        <v>30</v>
      </c>
      <c r="N622" s="15" t="s">
        <v>30</v>
      </c>
      <c r="O622" s="15" t="s">
        <v>30</v>
      </c>
      <c r="P622" s="15">
        <v>1150</v>
      </c>
      <c r="Q622" s="15">
        <v>100</v>
      </c>
      <c r="R622" s="15" t="s">
        <v>10180</v>
      </c>
      <c r="S622" s="29" t="str">
        <f t="shared" si="9"/>
        <v/>
      </c>
      <c r="T622" s="29"/>
      <c r="U622" s="29"/>
      <c r="V622" s="29"/>
      <c r="W622" s="29"/>
      <c r="X622" s="29"/>
      <c r="Y622" s="29"/>
      <c r="Z622" s="29"/>
      <c r="AA622" s="29"/>
    </row>
    <row r="623" spans="1:27" hidden="1" x14ac:dyDescent="0.35">
      <c r="A623" s="15" t="s">
        <v>1115</v>
      </c>
      <c r="B623" s="22" t="str">
        <f>INDEX('Plant data'!D:D,MATCH($A623,'Plant data'!$A:$A,0))</f>
        <v>Dingjunshan</v>
      </c>
      <c r="C623" s="22" t="str">
        <f>INDEX('Plant data'!E:E,MATCH($A623,'Plant data'!$A:$A,0))</f>
        <v>Shaanxi</v>
      </c>
      <c r="D623" s="22" t="str">
        <f>INDEX('Plant data'!F:F,MATCH($A623,'Plant data'!$A:$A,0))</f>
        <v>China</v>
      </c>
      <c r="E623" s="15" t="s">
        <v>10825</v>
      </c>
      <c r="F623" s="15" t="s">
        <v>10179</v>
      </c>
      <c r="G623" s="16" t="s">
        <v>1117</v>
      </c>
      <c r="H623" s="15" t="s">
        <v>29</v>
      </c>
      <c r="I623" s="15" t="s">
        <v>30</v>
      </c>
      <c r="J623" s="15" t="s">
        <v>30</v>
      </c>
      <c r="K623" s="15" t="s">
        <v>30</v>
      </c>
      <c r="L623" s="15" t="s">
        <v>30</v>
      </c>
      <c r="M623" s="15" t="s">
        <v>30</v>
      </c>
      <c r="N623" s="15" t="s">
        <v>30</v>
      </c>
      <c r="O623" s="15" t="s">
        <v>30</v>
      </c>
      <c r="P623" s="15">
        <v>1500</v>
      </c>
      <c r="Q623" s="15">
        <v>120</v>
      </c>
      <c r="R623" s="15" t="s">
        <v>10180</v>
      </c>
      <c r="S623" s="29" t="str">
        <f t="shared" si="9"/>
        <v/>
      </c>
      <c r="T623" s="29"/>
      <c r="U623" s="29"/>
      <c r="V623" s="29"/>
      <c r="W623" s="29"/>
      <c r="X623" s="29"/>
      <c r="Y623" s="29"/>
      <c r="Z623" s="29"/>
      <c r="AA623" s="29"/>
    </row>
    <row r="624" spans="1:27" hidden="1" x14ac:dyDescent="0.35">
      <c r="A624" s="15" t="s">
        <v>1115</v>
      </c>
      <c r="B624" s="22" t="str">
        <f>INDEX('Plant data'!D:D,MATCH($A624,'Plant data'!$A:$A,0))</f>
        <v>Dingjunshan</v>
      </c>
      <c r="C624" s="22" t="str">
        <f>INDEX('Plant data'!E:E,MATCH($A624,'Plant data'!$A:$A,0))</f>
        <v>Shaanxi</v>
      </c>
      <c r="D624" s="22" t="str">
        <f>INDEX('Plant data'!F:F,MATCH($A624,'Plant data'!$A:$A,0))</f>
        <v>China</v>
      </c>
      <c r="E624" s="15" t="s">
        <v>10826</v>
      </c>
      <c r="F624" s="15" t="s">
        <v>10182</v>
      </c>
      <c r="G624" s="16" t="s">
        <v>1117</v>
      </c>
      <c r="H624" s="15" t="s">
        <v>29</v>
      </c>
      <c r="I624" s="15" t="s">
        <v>30</v>
      </c>
      <c r="J624" s="15" t="s">
        <v>30</v>
      </c>
      <c r="K624" s="15" t="s">
        <v>30</v>
      </c>
      <c r="L624" s="15" t="s">
        <v>30</v>
      </c>
      <c r="M624" s="15" t="s">
        <v>30</v>
      </c>
      <c r="N624" s="15" t="s">
        <v>30</v>
      </c>
      <c r="O624" s="15" t="s">
        <v>30</v>
      </c>
      <c r="P624" s="15">
        <v>1500</v>
      </c>
      <c r="Q624" s="15">
        <v>120</v>
      </c>
      <c r="R624" s="15" t="s">
        <v>10180</v>
      </c>
      <c r="S624" s="29" t="str">
        <f t="shared" si="9"/>
        <v/>
      </c>
      <c r="T624" s="29"/>
      <c r="U624" s="29"/>
      <c r="V624" s="29"/>
      <c r="W624" s="29"/>
      <c r="X624" s="29"/>
      <c r="Y624" s="29"/>
      <c r="Z624" s="29"/>
      <c r="AA624" s="29"/>
    </row>
    <row r="625" spans="1:27" hidden="1" x14ac:dyDescent="0.35">
      <c r="A625" s="15" t="s">
        <v>1120</v>
      </c>
      <c r="B625" s="22" t="str">
        <f>INDEX('Plant data'!D:D,MATCH($A625,'Plant data'!$A:$A,0))</f>
        <v>Chengguan</v>
      </c>
      <c r="C625" s="22" t="str">
        <f>INDEX('Plant data'!E:E,MATCH($A625,'Plant data'!$A:$A,0))</f>
        <v>Shaanxi</v>
      </c>
      <c r="D625" s="22" t="str">
        <f>INDEX('Plant data'!F:F,MATCH($A625,'Plant data'!$A:$A,0))</f>
        <v>China</v>
      </c>
      <c r="E625" s="15" t="s">
        <v>10827</v>
      </c>
      <c r="F625" s="15" t="s">
        <v>10179</v>
      </c>
      <c r="G625" s="16" t="s">
        <v>1122</v>
      </c>
      <c r="H625" s="15" t="s">
        <v>40</v>
      </c>
      <c r="I625" s="15" t="s">
        <v>30</v>
      </c>
      <c r="J625" s="15" t="s">
        <v>30</v>
      </c>
      <c r="K625" s="15" t="s">
        <v>30</v>
      </c>
      <c r="L625" s="15" t="s">
        <v>30</v>
      </c>
      <c r="M625" s="20">
        <v>44985</v>
      </c>
      <c r="N625" s="15" t="s">
        <v>30</v>
      </c>
      <c r="O625" s="15" t="s">
        <v>30</v>
      </c>
      <c r="P625" s="15">
        <v>950</v>
      </c>
      <c r="Q625" s="15">
        <v>60</v>
      </c>
      <c r="R625" s="15" t="s">
        <v>10180</v>
      </c>
      <c r="S625" s="29" t="str">
        <f t="shared" si="9"/>
        <v/>
      </c>
      <c r="T625" s="29"/>
      <c r="U625" s="29"/>
      <c r="V625" s="29"/>
      <c r="W625" s="29"/>
      <c r="X625" s="29"/>
      <c r="Y625" s="29"/>
      <c r="Z625" s="29"/>
      <c r="AA625" s="29"/>
    </row>
    <row r="626" spans="1:27" hidden="1" x14ac:dyDescent="0.35">
      <c r="A626" s="15" t="s">
        <v>1120</v>
      </c>
      <c r="B626" s="22" t="str">
        <f>INDEX('Plant data'!D:D,MATCH($A626,'Plant data'!$A:$A,0))</f>
        <v>Chengguan</v>
      </c>
      <c r="C626" s="22" t="str">
        <f>INDEX('Plant data'!E:E,MATCH($A626,'Plant data'!$A:$A,0))</f>
        <v>Shaanxi</v>
      </c>
      <c r="D626" s="22" t="str">
        <f>INDEX('Plant data'!F:F,MATCH($A626,'Plant data'!$A:$A,0))</f>
        <v>China</v>
      </c>
      <c r="E626" s="15" t="s">
        <v>10828</v>
      </c>
      <c r="F626" s="15" t="s">
        <v>10182</v>
      </c>
      <c r="G626" s="16" t="s">
        <v>1122</v>
      </c>
      <c r="H626" s="15" t="s">
        <v>40</v>
      </c>
      <c r="I626" s="15" t="s">
        <v>30</v>
      </c>
      <c r="J626" s="15" t="s">
        <v>30</v>
      </c>
      <c r="K626" s="15" t="s">
        <v>30</v>
      </c>
      <c r="L626" s="15" t="s">
        <v>30</v>
      </c>
      <c r="M626" s="20">
        <v>44985</v>
      </c>
      <c r="N626" s="15" t="s">
        <v>30</v>
      </c>
      <c r="O626" s="15" t="s">
        <v>30</v>
      </c>
      <c r="P626" s="15">
        <v>950</v>
      </c>
      <c r="Q626" s="15">
        <v>60</v>
      </c>
      <c r="R626" s="15" t="s">
        <v>10180</v>
      </c>
      <c r="S626" s="29" t="str">
        <f t="shared" si="9"/>
        <v/>
      </c>
      <c r="T626" s="29"/>
      <c r="U626" s="29"/>
      <c r="V626" s="29"/>
      <c r="W626" s="29"/>
      <c r="X626" s="29"/>
      <c r="Y626" s="29"/>
      <c r="Z626" s="29"/>
      <c r="AA626" s="29"/>
    </row>
    <row r="627" spans="1:27" hidden="1" x14ac:dyDescent="0.35">
      <c r="A627" s="15" t="s">
        <v>1120</v>
      </c>
      <c r="B627" s="22" t="str">
        <f>INDEX('Plant data'!D:D,MATCH($A627,'Plant data'!$A:$A,0))</f>
        <v>Chengguan</v>
      </c>
      <c r="C627" s="22" t="str">
        <f>INDEX('Plant data'!E:E,MATCH($A627,'Plant data'!$A:$A,0))</f>
        <v>Shaanxi</v>
      </c>
      <c r="D627" s="22" t="str">
        <f>INDEX('Plant data'!F:F,MATCH($A627,'Plant data'!$A:$A,0))</f>
        <v>China</v>
      </c>
      <c r="E627" s="15" t="s">
        <v>10829</v>
      </c>
      <c r="F627" s="15" t="s">
        <v>10184</v>
      </c>
      <c r="G627" s="16" t="s">
        <v>1122</v>
      </c>
      <c r="H627" s="15" t="s">
        <v>313</v>
      </c>
      <c r="I627" s="20">
        <v>44985</v>
      </c>
      <c r="J627" s="15" t="s">
        <v>30</v>
      </c>
      <c r="K627" s="15" t="s">
        <v>30</v>
      </c>
      <c r="L627" s="15" t="s">
        <v>30</v>
      </c>
      <c r="M627" s="15" t="s">
        <v>30</v>
      </c>
      <c r="N627" s="15" t="s">
        <v>30</v>
      </c>
      <c r="O627" s="15" t="s">
        <v>30</v>
      </c>
      <c r="P627" s="15">
        <v>1150</v>
      </c>
      <c r="Q627" s="15">
        <v>100</v>
      </c>
      <c r="R627" s="15" t="s">
        <v>10180</v>
      </c>
      <c r="S627" s="29" t="str">
        <f t="shared" si="9"/>
        <v/>
      </c>
      <c r="T627" s="29"/>
      <c r="U627" s="29"/>
      <c r="V627" s="29"/>
      <c r="W627" s="29"/>
      <c r="X627" s="29"/>
      <c r="Y627" s="29"/>
      <c r="Z627" s="29"/>
      <c r="AA627" s="29"/>
    </row>
    <row r="628" spans="1:27" hidden="1" x14ac:dyDescent="0.35">
      <c r="A628" s="15" t="s">
        <v>1124</v>
      </c>
      <c r="B628" s="22" t="str">
        <f>INDEX('Plant data'!D:D,MATCH($A628,'Plant data'!$A:$A,0))</f>
        <v>Economic Development Zone</v>
      </c>
      <c r="C628" s="22" t="str">
        <f>INDEX('Plant data'!E:E,MATCH($A628,'Plant data'!$A:$A,0))</f>
        <v>Shandong</v>
      </c>
      <c r="D628" s="22" t="str">
        <f>INDEX('Plant data'!F:F,MATCH($A628,'Plant data'!$A:$A,0))</f>
        <v>China</v>
      </c>
      <c r="E628" s="15" t="s">
        <v>10830</v>
      </c>
      <c r="F628" s="15" t="s">
        <v>10179</v>
      </c>
      <c r="G628" s="16" t="s">
        <v>1126</v>
      </c>
      <c r="H628" s="15" t="s">
        <v>190</v>
      </c>
      <c r="I628" s="15" t="s">
        <v>30</v>
      </c>
      <c r="J628" s="15" t="s">
        <v>30</v>
      </c>
      <c r="K628" s="15" t="s">
        <v>30</v>
      </c>
      <c r="L628" s="15" t="s">
        <v>30</v>
      </c>
      <c r="M628" s="15" t="s">
        <v>30</v>
      </c>
      <c r="N628" s="15" t="s">
        <v>30</v>
      </c>
      <c r="O628" s="20">
        <v>44316</v>
      </c>
      <c r="P628" s="15">
        <v>1350</v>
      </c>
      <c r="Q628" s="15">
        <v>120</v>
      </c>
      <c r="R628" s="15" t="s">
        <v>10180</v>
      </c>
      <c r="S628" s="29" t="str">
        <f t="shared" si="9"/>
        <v/>
      </c>
      <c r="T628" s="29"/>
      <c r="U628" s="29"/>
      <c r="V628" s="29"/>
      <c r="W628" s="29"/>
      <c r="X628" s="29"/>
      <c r="Y628" s="29"/>
      <c r="Z628" s="29"/>
      <c r="AA628" s="29"/>
    </row>
    <row r="629" spans="1:27" hidden="1" x14ac:dyDescent="0.35">
      <c r="A629" s="15" t="s">
        <v>1124</v>
      </c>
      <c r="B629" s="22" t="str">
        <f>INDEX('Plant data'!D:D,MATCH($A629,'Plant data'!$A:$A,0))</f>
        <v>Economic Development Zone</v>
      </c>
      <c r="C629" s="22" t="str">
        <f>INDEX('Plant data'!E:E,MATCH($A629,'Plant data'!$A:$A,0))</f>
        <v>Shandong</v>
      </c>
      <c r="D629" s="22" t="str">
        <f>INDEX('Plant data'!F:F,MATCH($A629,'Plant data'!$A:$A,0))</f>
        <v>China</v>
      </c>
      <c r="E629" s="15" t="s">
        <v>10831</v>
      </c>
      <c r="F629" s="15" t="s">
        <v>10182</v>
      </c>
      <c r="G629" s="16" t="s">
        <v>1126</v>
      </c>
      <c r="H629" s="15" t="s">
        <v>190</v>
      </c>
      <c r="I629" s="15" t="s">
        <v>30</v>
      </c>
      <c r="J629" s="15" t="s">
        <v>30</v>
      </c>
      <c r="K629" s="15" t="s">
        <v>30</v>
      </c>
      <c r="L629" s="15" t="s">
        <v>30</v>
      </c>
      <c r="M629" s="15" t="s">
        <v>30</v>
      </c>
      <c r="N629" s="15" t="s">
        <v>30</v>
      </c>
      <c r="O629" s="20">
        <v>44316</v>
      </c>
      <c r="P629" s="15">
        <v>1350</v>
      </c>
      <c r="Q629" s="15">
        <v>120</v>
      </c>
      <c r="R629" s="15" t="s">
        <v>10180</v>
      </c>
      <c r="S629" s="29" t="str">
        <f t="shared" si="9"/>
        <v/>
      </c>
      <c r="T629" s="29"/>
      <c r="U629" s="29"/>
      <c r="V629" s="29"/>
      <c r="W629" s="29"/>
      <c r="X629" s="29"/>
      <c r="Y629" s="29"/>
      <c r="Z629" s="29"/>
      <c r="AA629" s="29"/>
    </row>
    <row r="630" spans="1:27" hidden="1" x14ac:dyDescent="0.35">
      <c r="A630" s="15" t="s">
        <v>1127</v>
      </c>
      <c r="B630" s="22" t="str">
        <f>INDEX('Plant data'!D:D,MATCH($A630,'Plant data'!$A:$A,0))</f>
        <v>Boli</v>
      </c>
      <c r="C630" s="22" t="str">
        <f>INDEX('Plant data'!E:E,MATCH($A630,'Plant data'!$A:$A,0))</f>
        <v>Shandong</v>
      </c>
      <c r="D630" s="22" t="str">
        <f>INDEX('Plant data'!F:F,MATCH($A630,'Plant data'!$A:$A,0))</f>
        <v>China</v>
      </c>
      <c r="E630" s="15" t="s">
        <v>10832</v>
      </c>
      <c r="F630" s="15" t="s">
        <v>10179</v>
      </c>
      <c r="G630" s="16" t="s">
        <v>1129</v>
      </c>
      <c r="H630" s="15" t="s">
        <v>29</v>
      </c>
      <c r="I630" s="15" t="s">
        <v>30</v>
      </c>
      <c r="J630" s="15" t="s">
        <v>30</v>
      </c>
      <c r="K630" s="15" t="s">
        <v>30</v>
      </c>
      <c r="L630" s="15" t="s">
        <v>30</v>
      </c>
      <c r="M630" s="15" t="s">
        <v>30</v>
      </c>
      <c r="N630" s="15" t="s">
        <v>30</v>
      </c>
      <c r="O630" s="15" t="s">
        <v>30</v>
      </c>
      <c r="P630" s="15">
        <v>1150</v>
      </c>
      <c r="Q630" s="15">
        <v>100</v>
      </c>
      <c r="R630" s="15" t="s">
        <v>10180</v>
      </c>
      <c r="S630" s="29" t="str">
        <f t="shared" si="9"/>
        <v/>
      </c>
      <c r="T630" s="29"/>
      <c r="U630" s="29"/>
      <c r="V630" s="29"/>
      <c r="W630" s="29"/>
      <c r="X630" s="29"/>
      <c r="Y630" s="29"/>
      <c r="Z630" s="29"/>
      <c r="AA630" s="29"/>
    </row>
    <row r="631" spans="1:27" hidden="1" x14ac:dyDescent="0.35">
      <c r="A631" s="15" t="s">
        <v>1127</v>
      </c>
      <c r="B631" s="22" t="str">
        <f>INDEX('Plant data'!D:D,MATCH($A631,'Plant data'!$A:$A,0))</f>
        <v>Boli</v>
      </c>
      <c r="C631" s="22" t="str">
        <f>INDEX('Plant data'!E:E,MATCH($A631,'Plant data'!$A:$A,0))</f>
        <v>Shandong</v>
      </c>
      <c r="D631" s="22" t="str">
        <f>INDEX('Plant data'!F:F,MATCH($A631,'Plant data'!$A:$A,0))</f>
        <v>China</v>
      </c>
      <c r="E631" s="15" t="s">
        <v>10833</v>
      </c>
      <c r="F631" s="15" t="s">
        <v>10182</v>
      </c>
      <c r="G631" s="16" t="s">
        <v>1129</v>
      </c>
      <c r="H631" s="15" t="s">
        <v>29</v>
      </c>
      <c r="I631" s="15" t="s">
        <v>30</v>
      </c>
      <c r="J631" s="15" t="s">
        <v>30</v>
      </c>
      <c r="K631" s="15" t="s">
        <v>30</v>
      </c>
      <c r="L631" s="15" t="s">
        <v>30</v>
      </c>
      <c r="M631" s="15" t="s">
        <v>30</v>
      </c>
      <c r="N631" s="15" t="s">
        <v>30</v>
      </c>
      <c r="O631" s="15" t="s">
        <v>30</v>
      </c>
      <c r="P631" s="15">
        <v>1150</v>
      </c>
      <c r="Q631" s="15">
        <v>100</v>
      </c>
      <c r="R631" s="15" t="s">
        <v>10180</v>
      </c>
      <c r="S631" s="29" t="str">
        <f t="shared" si="9"/>
        <v/>
      </c>
      <c r="T631" s="29"/>
      <c r="U631" s="29"/>
      <c r="V631" s="29"/>
      <c r="W631" s="29"/>
      <c r="X631" s="29"/>
      <c r="Y631" s="29"/>
      <c r="Z631" s="29"/>
      <c r="AA631" s="29"/>
    </row>
    <row r="632" spans="1:27" hidden="1" x14ac:dyDescent="0.35">
      <c r="A632" s="15" t="s">
        <v>1127</v>
      </c>
      <c r="B632" s="22" t="str">
        <f>INDEX('Plant data'!D:D,MATCH($A632,'Plant data'!$A:$A,0))</f>
        <v>Boli</v>
      </c>
      <c r="C632" s="22" t="str">
        <f>INDEX('Plant data'!E:E,MATCH($A632,'Plant data'!$A:$A,0))</f>
        <v>Shandong</v>
      </c>
      <c r="D632" s="22" t="str">
        <f>INDEX('Plant data'!F:F,MATCH($A632,'Plant data'!$A:$A,0))</f>
        <v>China</v>
      </c>
      <c r="E632" s="15" t="s">
        <v>10834</v>
      </c>
      <c r="F632" s="15" t="s">
        <v>10184</v>
      </c>
      <c r="G632" s="16" t="s">
        <v>1129</v>
      </c>
      <c r="H632" s="15" t="s">
        <v>313</v>
      </c>
      <c r="I632" s="20">
        <v>43896</v>
      </c>
      <c r="J632" s="15" t="s">
        <v>30</v>
      </c>
      <c r="K632" s="15" t="s">
        <v>30</v>
      </c>
      <c r="L632" s="15" t="s">
        <v>30</v>
      </c>
      <c r="M632" s="15" t="s">
        <v>30</v>
      </c>
      <c r="N632" s="15" t="s">
        <v>30</v>
      </c>
      <c r="O632" s="15" t="s">
        <v>30</v>
      </c>
      <c r="P632" s="15">
        <v>1150</v>
      </c>
      <c r="Q632" s="15">
        <v>100</v>
      </c>
      <c r="R632" s="15" t="s">
        <v>10180</v>
      </c>
      <c r="S632" s="29" t="str">
        <f t="shared" si="9"/>
        <v/>
      </c>
      <c r="T632" s="29"/>
      <c r="U632" s="29"/>
      <c r="V632" s="29"/>
      <c r="W632" s="29"/>
      <c r="X632" s="29"/>
      <c r="Y632" s="29"/>
      <c r="Z632" s="29"/>
      <c r="AA632" s="29"/>
    </row>
    <row r="633" spans="1:27" hidden="1" x14ac:dyDescent="0.35">
      <c r="A633" s="15" t="s">
        <v>1132</v>
      </c>
      <c r="B633" s="22" t="str">
        <f>INDEX('Plant data'!D:D,MATCH($A633,'Plant data'!$A:$A,0))</f>
        <v>Rizhao</v>
      </c>
      <c r="C633" s="22" t="str">
        <f>INDEX('Plant data'!E:E,MATCH($A633,'Plant data'!$A:$A,0))</f>
        <v>Shandong</v>
      </c>
      <c r="D633" s="22" t="str">
        <f>INDEX('Plant data'!F:F,MATCH($A633,'Plant data'!$A:$A,0))</f>
        <v>China</v>
      </c>
      <c r="E633" s="15" t="s">
        <v>10835</v>
      </c>
      <c r="F633" s="15" t="s">
        <v>10201</v>
      </c>
      <c r="G633" s="16" t="s">
        <v>1134</v>
      </c>
      <c r="H633" s="15" t="s">
        <v>190</v>
      </c>
      <c r="I633" s="15" t="s">
        <v>30</v>
      </c>
      <c r="J633" s="18">
        <v>45170</v>
      </c>
      <c r="K633" s="15" t="s">
        <v>30</v>
      </c>
      <c r="L633" s="15" t="s">
        <v>30</v>
      </c>
      <c r="M633" s="20">
        <v>45093</v>
      </c>
      <c r="N633" s="15" t="s">
        <v>30</v>
      </c>
      <c r="O633" s="20">
        <v>43718</v>
      </c>
      <c r="P633" s="15">
        <v>850</v>
      </c>
      <c r="Q633" s="15">
        <v>60</v>
      </c>
      <c r="R633" s="15" t="s">
        <v>10180</v>
      </c>
      <c r="S633" s="29" t="str">
        <f t="shared" si="9"/>
        <v/>
      </c>
      <c r="T633" s="29"/>
      <c r="U633" s="29"/>
      <c r="V633" s="29"/>
      <c r="W633" s="29"/>
      <c r="X633" s="29"/>
      <c r="Y633" s="29"/>
      <c r="Z633" s="29"/>
      <c r="AA633" s="29"/>
    </row>
    <row r="634" spans="1:27" hidden="1" x14ac:dyDescent="0.35">
      <c r="A634" s="15" t="s">
        <v>1132</v>
      </c>
      <c r="B634" s="22" t="str">
        <f>INDEX('Plant data'!D:D,MATCH($A634,'Plant data'!$A:$A,0))</f>
        <v>Rizhao</v>
      </c>
      <c r="C634" s="22" t="str">
        <f>INDEX('Plant data'!E:E,MATCH($A634,'Plant data'!$A:$A,0))</f>
        <v>Shandong</v>
      </c>
      <c r="D634" s="22" t="str">
        <f>INDEX('Plant data'!F:F,MATCH($A634,'Plant data'!$A:$A,0))</f>
        <v>China</v>
      </c>
      <c r="E634" s="15" t="s">
        <v>10836</v>
      </c>
      <c r="F634" s="15" t="s">
        <v>10237</v>
      </c>
      <c r="G634" s="16" t="s">
        <v>1134</v>
      </c>
      <c r="H634" s="15" t="s">
        <v>313</v>
      </c>
      <c r="I634" s="18">
        <v>44348</v>
      </c>
      <c r="J634" s="15" t="s">
        <v>30</v>
      </c>
      <c r="K634" s="15" t="s">
        <v>30</v>
      </c>
      <c r="L634" s="15" t="s">
        <v>30</v>
      </c>
      <c r="M634" s="15" t="s">
        <v>30</v>
      </c>
      <c r="N634" s="15" t="s">
        <v>30</v>
      </c>
      <c r="O634" s="15" t="s">
        <v>30</v>
      </c>
      <c r="P634" s="15">
        <v>3000</v>
      </c>
      <c r="Q634" s="15">
        <v>300</v>
      </c>
      <c r="R634" s="15" t="s">
        <v>10180</v>
      </c>
      <c r="S634" s="29" t="str">
        <f t="shared" si="9"/>
        <v/>
      </c>
      <c r="T634" s="29"/>
      <c r="U634" s="29"/>
      <c r="V634" s="29"/>
      <c r="W634" s="29"/>
      <c r="X634" s="29"/>
      <c r="Y634" s="29"/>
      <c r="Z634" s="29"/>
      <c r="AA634" s="29"/>
    </row>
    <row r="635" spans="1:27" hidden="1" x14ac:dyDescent="0.35">
      <c r="A635" s="15" t="s">
        <v>1132</v>
      </c>
      <c r="B635" s="22" t="str">
        <f>INDEX('Plant data'!D:D,MATCH($A635,'Plant data'!$A:$A,0))</f>
        <v>Rizhao</v>
      </c>
      <c r="C635" s="22" t="str">
        <f>INDEX('Plant data'!E:E,MATCH($A635,'Plant data'!$A:$A,0))</f>
        <v>Shandong</v>
      </c>
      <c r="D635" s="22" t="str">
        <f>INDEX('Plant data'!F:F,MATCH($A635,'Plant data'!$A:$A,0))</f>
        <v>China</v>
      </c>
      <c r="E635" s="15" t="s">
        <v>10837</v>
      </c>
      <c r="F635" s="15" t="s">
        <v>10239</v>
      </c>
      <c r="G635" s="16" t="s">
        <v>1134</v>
      </c>
      <c r="H635" s="15" t="s">
        <v>313</v>
      </c>
      <c r="I635" s="18">
        <v>44348</v>
      </c>
      <c r="J635" s="15" t="s">
        <v>30</v>
      </c>
      <c r="K635" s="15" t="s">
        <v>30</v>
      </c>
      <c r="L635" s="15" t="s">
        <v>30</v>
      </c>
      <c r="M635" s="15" t="s">
        <v>30</v>
      </c>
      <c r="N635" s="15" t="s">
        <v>30</v>
      </c>
      <c r="O635" s="15" t="s">
        <v>30</v>
      </c>
      <c r="P635" s="15">
        <v>3000</v>
      </c>
      <c r="Q635" s="15">
        <v>300</v>
      </c>
      <c r="R635" s="15" t="s">
        <v>10180</v>
      </c>
      <c r="S635" s="29" t="str">
        <f t="shared" si="9"/>
        <v/>
      </c>
      <c r="T635" s="29"/>
      <c r="U635" s="29"/>
      <c r="V635" s="29"/>
      <c r="W635" s="29"/>
      <c r="X635" s="29"/>
      <c r="Y635" s="29"/>
      <c r="Z635" s="29"/>
      <c r="AA635" s="29"/>
    </row>
    <row r="636" spans="1:27" hidden="1" x14ac:dyDescent="0.35">
      <c r="A636" s="15" t="s">
        <v>1132</v>
      </c>
      <c r="B636" s="22" t="str">
        <f>INDEX('Plant data'!D:D,MATCH($A636,'Plant data'!$A:$A,0))</f>
        <v>Rizhao</v>
      </c>
      <c r="C636" s="22" t="str">
        <f>INDEX('Plant data'!E:E,MATCH($A636,'Plant data'!$A:$A,0))</f>
        <v>Shandong</v>
      </c>
      <c r="D636" s="22" t="str">
        <f>INDEX('Plant data'!F:F,MATCH($A636,'Plant data'!$A:$A,0))</f>
        <v>China</v>
      </c>
      <c r="E636" s="15" t="s">
        <v>10838</v>
      </c>
      <c r="F636" s="15" t="s">
        <v>10241</v>
      </c>
      <c r="G636" s="16" t="s">
        <v>1134</v>
      </c>
      <c r="H636" s="15" t="s">
        <v>313</v>
      </c>
      <c r="I636" s="20">
        <v>45093</v>
      </c>
      <c r="J636" s="15" t="s">
        <v>30</v>
      </c>
      <c r="K636" s="15" t="s">
        <v>30</v>
      </c>
      <c r="L636" s="15" t="s">
        <v>30</v>
      </c>
      <c r="M636" s="15" t="s">
        <v>30</v>
      </c>
      <c r="N636" s="15" t="s">
        <v>30</v>
      </c>
      <c r="O636" s="15" t="s">
        <v>30</v>
      </c>
      <c r="P636" s="15">
        <v>1350</v>
      </c>
      <c r="Q636" s="15">
        <v>120</v>
      </c>
      <c r="R636" s="15" t="s">
        <v>10180</v>
      </c>
      <c r="S636" s="29" t="str">
        <f t="shared" si="9"/>
        <v/>
      </c>
      <c r="T636" s="29"/>
      <c r="U636" s="29"/>
      <c r="V636" s="29"/>
      <c r="W636" s="29"/>
      <c r="X636" s="29"/>
      <c r="Y636" s="29"/>
      <c r="Z636" s="29"/>
      <c r="AA636" s="29"/>
    </row>
    <row r="637" spans="1:27" hidden="1" x14ac:dyDescent="0.35">
      <c r="A637" s="15" t="s">
        <v>1132</v>
      </c>
      <c r="B637" s="22" t="str">
        <f>INDEX('Plant data'!D:D,MATCH($A637,'Plant data'!$A:$A,0))</f>
        <v>Rizhao</v>
      </c>
      <c r="C637" s="22" t="str">
        <f>INDEX('Plant data'!E:E,MATCH($A637,'Plant data'!$A:$A,0))</f>
        <v>Shandong</v>
      </c>
      <c r="D637" s="22" t="str">
        <f>INDEX('Plant data'!F:F,MATCH($A637,'Plant data'!$A:$A,0))</f>
        <v>China</v>
      </c>
      <c r="E637" s="15" t="s">
        <v>10839</v>
      </c>
      <c r="F637" s="15" t="s">
        <v>10182</v>
      </c>
      <c r="G637" s="16" t="s">
        <v>1134</v>
      </c>
      <c r="H637" s="15" t="s">
        <v>190</v>
      </c>
      <c r="I637" s="15" t="s">
        <v>30</v>
      </c>
      <c r="J637" s="15" t="s">
        <v>30</v>
      </c>
      <c r="K637" s="15">
        <v>2007</v>
      </c>
      <c r="L637" s="15">
        <v>11.16</v>
      </c>
      <c r="M637" s="20">
        <v>45093</v>
      </c>
      <c r="N637" s="15" t="s">
        <v>30</v>
      </c>
      <c r="O637" s="20">
        <v>43159</v>
      </c>
      <c r="P637" s="15">
        <v>850</v>
      </c>
      <c r="Q637" s="15">
        <v>60</v>
      </c>
      <c r="R637" s="15" t="s">
        <v>10180</v>
      </c>
      <c r="S637" s="29">
        <f t="shared" si="9"/>
        <v>2047</v>
      </c>
      <c r="T637" s="29"/>
      <c r="U637" s="29"/>
      <c r="V637" s="29"/>
      <c r="W637" s="29"/>
      <c r="X637" s="29"/>
      <c r="Y637" s="29"/>
      <c r="Z637" s="29"/>
      <c r="AA637" s="29"/>
    </row>
    <row r="638" spans="1:27" hidden="1" x14ac:dyDescent="0.35">
      <c r="A638" s="15" t="s">
        <v>1132</v>
      </c>
      <c r="B638" s="22" t="str">
        <f>INDEX('Plant data'!D:D,MATCH($A638,'Plant data'!$A:$A,0))</f>
        <v>Rizhao</v>
      </c>
      <c r="C638" s="22" t="str">
        <f>INDEX('Plant data'!E:E,MATCH($A638,'Plant data'!$A:$A,0))</f>
        <v>Shandong</v>
      </c>
      <c r="D638" s="22" t="str">
        <f>INDEX('Plant data'!F:F,MATCH($A638,'Plant data'!$A:$A,0))</f>
        <v>China</v>
      </c>
      <c r="E638" s="15" t="s">
        <v>10840</v>
      </c>
      <c r="F638" s="15" t="s">
        <v>10184</v>
      </c>
      <c r="G638" s="16" t="s">
        <v>1134</v>
      </c>
      <c r="H638" s="15" t="s">
        <v>29</v>
      </c>
      <c r="I638" s="15" t="s">
        <v>30</v>
      </c>
      <c r="J638" s="15" t="s">
        <v>30</v>
      </c>
      <c r="K638" s="15" t="s">
        <v>30</v>
      </c>
      <c r="L638" s="15" t="s">
        <v>30</v>
      </c>
      <c r="M638" s="15" t="s">
        <v>30</v>
      </c>
      <c r="N638" s="15" t="s">
        <v>30</v>
      </c>
      <c r="O638" s="15" t="s">
        <v>30</v>
      </c>
      <c r="P638" s="15">
        <v>850</v>
      </c>
      <c r="Q638" s="15">
        <v>60</v>
      </c>
      <c r="R638" s="15" t="s">
        <v>10180</v>
      </c>
      <c r="S638" s="29" t="str">
        <f t="shared" si="9"/>
        <v/>
      </c>
      <c r="T638" s="29"/>
      <c r="U638" s="29"/>
      <c r="V638" s="29"/>
      <c r="W638" s="29"/>
      <c r="X638" s="29"/>
      <c r="Y638" s="29"/>
      <c r="Z638" s="29"/>
      <c r="AA638" s="29"/>
    </row>
    <row r="639" spans="1:27" hidden="1" x14ac:dyDescent="0.35">
      <c r="A639" s="15" t="s">
        <v>1132</v>
      </c>
      <c r="B639" s="22" t="str">
        <f>INDEX('Plant data'!D:D,MATCH($A639,'Plant data'!$A:$A,0))</f>
        <v>Rizhao</v>
      </c>
      <c r="C639" s="22" t="str">
        <f>INDEX('Plant data'!E:E,MATCH($A639,'Plant data'!$A:$A,0))</f>
        <v>Shandong</v>
      </c>
      <c r="D639" s="22" t="str">
        <f>INDEX('Plant data'!F:F,MATCH($A639,'Plant data'!$A:$A,0))</f>
        <v>China</v>
      </c>
      <c r="E639" s="15" t="s">
        <v>10841</v>
      </c>
      <c r="F639" s="15" t="s">
        <v>10245</v>
      </c>
      <c r="G639" s="16" t="s">
        <v>1134</v>
      </c>
      <c r="H639" s="15" t="s">
        <v>29</v>
      </c>
      <c r="I639" s="15" t="s">
        <v>30</v>
      </c>
      <c r="J639" s="15" t="s">
        <v>30</v>
      </c>
      <c r="K639" s="15" t="s">
        <v>30</v>
      </c>
      <c r="L639" s="15" t="s">
        <v>30</v>
      </c>
      <c r="M639" s="15" t="s">
        <v>30</v>
      </c>
      <c r="N639" s="15" t="s">
        <v>30</v>
      </c>
      <c r="O639" s="15" t="s">
        <v>30</v>
      </c>
      <c r="P639" s="15">
        <v>850</v>
      </c>
      <c r="Q639" s="15">
        <v>60</v>
      </c>
      <c r="R639" s="15" t="s">
        <v>10180</v>
      </c>
      <c r="S639" s="29" t="str">
        <f t="shared" si="9"/>
        <v/>
      </c>
      <c r="T639" s="29"/>
      <c r="U639" s="29"/>
      <c r="V639" s="29"/>
      <c r="W639" s="29"/>
      <c r="X639" s="29"/>
      <c r="Y639" s="29"/>
      <c r="Z639" s="29"/>
      <c r="AA639" s="29"/>
    </row>
    <row r="640" spans="1:27" hidden="1" x14ac:dyDescent="0.35">
      <c r="A640" s="15" t="s">
        <v>1132</v>
      </c>
      <c r="B640" s="22" t="str">
        <f>INDEX('Plant data'!D:D,MATCH($A640,'Plant data'!$A:$A,0))</f>
        <v>Rizhao</v>
      </c>
      <c r="C640" s="22" t="str">
        <f>INDEX('Plant data'!E:E,MATCH($A640,'Plant data'!$A:$A,0))</f>
        <v>Shandong</v>
      </c>
      <c r="D640" s="22" t="str">
        <f>INDEX('Plant data'!F:F,MATCH($A640,'Plant data'!$A:$A,0))</f>
        <v>China</v>
      </c>
      <c r="E640" s="15" t="s">
        <v>10842</v>
      </c>
      <c r="F640" s="15" t="s">
        <v>10247</v>
      </c>
      <c r="G640" s="16" t="s">
        <v>1134</v>
      </c>
      <c r="H640" s="15" t="s">
        <v>29</v>
      </c>
      <c r="I640" s="15" t="s">
        <v>30</v>
      </c>
      <c r="J640" s="15" t="s">
        <v>30</v>
      </c>
      <c r="K640" s="15" t="s">
        <v>30</v>
      </c>
      <c r="L640" s="15" t="s">
        <v>30</v>
      </c>
      <c r="M640" s="15" t="s">
        <v>30</v>
      </c>
      <c r="N640" s="15" t="s">
        <v>30</v>
      </c>
      <c r="O640" s="15" t="s">
        <v>30</v>
      </c>
      <c r="P640" s="15">
        <v>2400</v>
      </c>
      <c r="Q640" s="15">
        <v>120</v>
      </c>
      <c r="R640" s="15" t="s">
        <v>10180</v>
      </c>
      <c r="S640" s="29" t="str">
        <f t="shared" si="9"/>
        <v/>
      </c>
      <c r="T640" s="29"/>
      <c r="U640" s="29"/>
      <c r="V640" s="29"/>
      <c r="W640" s="29"/>
      <c r="X640" s="29"/>
      <c r="Y640" s="29"/>
      <c r="Z640" s="29"/>
      <c r="AA640" s="29"/>
    </row>
    <row r="641" spans="1:27" hidden="1" x14ac:dyDescent="0.35">
      <c r="A641" s="15" t="s">
        <v>1132</v>
      </c>
      <c r="B641" s="22" t="str">
        <f>INDEX('Plant data'!D:D,MATCH($A641,'Plant data'!$A:$A,0))</f>
        <v>Rizhao</v>
      </c>
      <c r="C641" s="22" t="str">
        <f>INDEX('Plant data'!E:E,MATCH($A641,'Plant data'!$A:$A,0))</f>
        <v>Shandong</v>
      </c>
      <c r="D641" s="22" t="str">
        <f>INDEX('Plant data'!F:F,MATCH($A641,'Plant data'!$A:$A,0))</f>
        <v>China</v>
      </c>
      <c r="E641" s="15" t="s">
        <v>10843</v>
      </c>
      <c r="F641" s="15" t="s">
        <v>10249</v>
      </c>
      <c r="G641" s="16" t="s">
        <v>1134</v>
      </c>
      <c r="H641" s="15" t="s">
        <v>29</v>
      </c>
      <c r="I641" s="15" t="s">
        <v>30</v>
      </c>
      <c r="J641" s="15" t="s">
        <v>30</v>
      </c>
      <c r="K641" s="15" t="s">
        <v>30</v>
      </c>
      <c r="L641" s="15" t="s">
        <v>30</v>
      </c>
      <c r="M641" s="15" t="s">
        <v>30</v>
      </c>
      <c r="N641" s="15" t="s">
        <v>30</v>
      </c>
      <c r="O641" s="15" t="s">
        <v>30</v>
      </c>
      <c r="P641" s="15">
        <v>2400</v>
      </c>
      <c r="Q641" s="15">
        <v>120</v>
      </c>
      <c r="R641" s="15" t="s">
        <v>10180</v>
      </c>
      <c r="S641" s="29" t="str">
        <f t="shared" si="9"/>
        <v/>
      </c>
      <c r="T641" s="29"/>
      <c r="U641" s="29"/>
      <c r="V641" s="29"/>
      <c r="W641" s="29"/>
      <c r="X641" s="29"/>
      <c r="Y641" s="29"/>
      <c r="Z641" s="29"/>
      <c r="AA641" s="29"/>
    </row>
    <row r="642" spans="1:27" hidden="1" x14ac:dyDescent="0.35">
      <c r="A642" s="15" t="s">
        <v>1132</v>
      </c>
      <c r="B642" s="22" t="str">
        <f>INDEX('Plant data'!D:D,MATCH($A642,'Plant data'!$A:$A,0))</f>
        <v>Rizhao</v>
      </c>
      <c r="C642" s="22" t="str">
        <f>INDEX('Plant data'!E:E,MATCH($A642,'Plant data'!$A:$A,0))</f>
        <v>Shandong</v>
      </c>
      <c r="D642" s="22" t="str">
        <f>INDEX('Plant data'!F:F,MATCH($A642,'Plant data'!$A:$A,0))</f>
        <v>China</v>
      </c>
      <c r="E642" s="15" t="s">
        <v>10844</v>
      </c>
      <c r="F642" s="15" t="s">
        <v>10251</v>
      </c>
      <c r="G642" s="16" t="s">
        <v>1134</v>
      </c>
      <c r="H642" s="15" t="s">
        <v>29</v>
      </c>
      <c r="I642" s="15" t="s">
        <v>30</v>
      </c>
      <c r="J642" s="15" t="s">
        <v>30</v>
      </c>
      <c r="K642" s="15" t="s">
        <v>30</v>
      </c>
      <c r="L642" s="15" t="s">
        <v>30</v>
      </c>
      <c r="M642" s="15" t="s">
        <v>30</v>
      </c>
      <c r="N642" s="15" t="s">
        <v>30</v>
      </c>
      <c r="O642" s="15" t="s">
        <v>30</v>
      </c>
      <c r="P642" s="15">
        <v>2400</v>
      </c>
      <c r="Q642" s="15">
        <v>120</v>
      </c>
      <c r="R642" s="15" t="s">
        <v>10180</v>
      </c>
      <c r="S642" s="29" t="str">
        <f t="shared" si="9"/>
        <v/>
      </c>
      <c r="T642" s="29"/>
      <c r="U642" s="29"/>
      <c r="V642" s="29"/>
      <c r="W642" s="29"/>
      <c r="X642" s="29"/>
      <c r="Y642" s="29"/>
      <c r="Z642" s="29"/>
      <c r="AA642" s="29"/>
    </row>
    <row r="643" spans="1:27" hidden="1" x14ac:dyDescent="0.35">
      <c r="A643" s="15" t="s">
        <v>1132</v>
      </c>
      <c r="B643" s="22" t="str">
        <f>INDEX('Plant data'!D:D,MATCH($A643,'Plant data'!$A:$A,0))</f>
        <v>Rizhao</v>
      </c>
      <c r="C643" s="22" t="str">
        <f>INDEX('Plant data'!E:E,MATCH($A643,'Plant data'!$A:$A,0))</f>
        <v>Shandong</v>
      </c>
      <c r="D643" s="22" t="str">
        <f>INDEX('Plant data'!F:F,MATCH($A643,'Plant data'!$A:$A,0))</f>
        <v>China</v>
      </c>
      <c r="E643" s="15" t="s">
        <v>10845</v>
      </c>
      <c r="F643" s="15" t="s">
        <v>10253</v>
      </c>
      <c r="G643" s="16" t="s">
        <v>1134</v>
      </c>
      <c r="H643" s="15" t="s">
        <v>29</v>
      </c>
      <c r="I643" s="15" t="s">
        <v>30</v>
      </c>
      <c r="J643" s="15" t="s">
        <v>30</v>
      </c>
      <c r="K643" s="15" t="s">
        <v>30</v>
      </c>
      <c r="L643" s="15" t="s">
        <v>30</v>
      </c>
      <c r="M643" s="15" t="s">
        <v>30</v>
      </c>
      <c r="N643" s="15" t="s">
        <v>30</v>
      </c>
      <c r="O643" s="15" t="s">
        <v>30</v>
      </c>
      <c r="P643" s="15">
        <v>2400</v>
      </c>
      <c r="Q643" s="15">
        <v>120</v>
      </c>
      <c r="R643" s="15" t="s">
        <v>10180</v>
      </c>
      <c r="S643" s="29" t="str">
        <f t="shared" ref="S643:S706" si="10">IFERROR(K643+40,"")</f>
        <v/>
      </c>
      <c r="T643" s="29"/>
      <c r="U643" s="29"/>
      <c r="V643" s="29"/>
      <c r="W643" s="29"/>
      <c r="X643" s="29"/>
      <c r="Y643" s="29"/>
      <c r="Z643" s="29"/>
      <c r="AA643" s="29"/>
    </row>
    <row r="644" spans="1:27" hidden="1" x14ac:dyDescent="0.35">
      <c r="A644" s="15" t="s">
        <v>1132</v>
      </c>
      <c r="B644" s="22" t="str">
        <f>INDEX('Plant data'!D:D,MATCH($A644,'Plant data'!$A:$A,0))</f>
        <v>Rizhao</v>
      </c>
      <c r="C644" s="22" t="str">
        <f>INDEX('Plant data'!E:E,MATCH($A644,'Plant data'!$A:$A,0))</f>
        <v>Shandong</v>
      </c>
      <c r="D644" s="22" t="str">
        <f>INDEX('Plant data'!F:F,MATCH($A644,'Plant data'!$A:$A,0))</f>
        <v>China</v>
      </c>
      <c r="E644" s="15" t="s">
        <v>10846</v>
      </c>
      <c r="F644" s="15" t="s">
        <v>10255</v>
      </c>
      <c r="G644" s="16" t="s">
        <v>1134</v>
      </c>
      <c r="H644" s="15" t="s">
        <v>313</v>
      </c>
      <c r="I644" s="18">
        <v>44348</v>
      </c>
      <c r="J644" s="15" t="s">
        <v>30</v>
      </c>
      <c r="K644" s="15" t="s">
        <v>30</v>
      </c>
      <c r="L644" s="15" t="s">
        <v>30</v>
      </c>
      <c r="M644" s="15" t="s">
        <v>30</v>
      </c>
      <c r="N644" s="15" t="s">
        <v>30</v>
      </c>
      <c r="O644" s="15" t="s">
        <v>30</v>
      </c>
      <c r="P644" s="15">
        <v>3000</v>
      </c>
      <c r="Q644" s="15">
        <v>300</v>
      </c>
      <c r="R644" s="15" t="s">
        <v>10180</v>
      </c>
      <c r="S644" s="29" t="str">
        <f t="shared" si="10"/>
        <v/>
      </c>
      <c r="T644" s="29"/>
      <c r="U644" s="29"/>
      <c r="V644" s="29"/>
      <c r="W644" s="29"/>
      <c r="X644" s="29"/>
      <c r="Y644" s="29"/>
      <c r="Z644" s="29"/>
      <c r="AA644" s="29"/>
    </row>
    <row r="645" spans="1:27" hidden="1" x14ac:dyDescent="0.35">
      <c r="A645" s="15" t="s">
        <v>1162</v>
      </c>
      <c r="B645" s="22" t="str">
        <f>INDEX('Plant data'!D:D,MATCH($A645,'Plant data'!$A:$A,0))</f>
        <v>Qingyang</v>
      </c>
      <c r="C645" s="22" t="str">
        <f>INDEX('Plant data'!E:E,MATCH($A645,'Plant data'!$A:$A,0))</f>
        <v>Shandong</v>
      </c>
      <c r="D645" s="22" t="str">
        <f>INDEX('Plant data'!F:F,MATCH($A645,'Plant data'!$A:$A,0))</f>
        <v>China</v>
      </c>
      <c r="E645" s="15" t="s">
        <v>10847</v>
      </c>
      <c r="F645" s="15" t="s">
        <v>10179</v>
      </c>
      <c r="G645" s="16" t="s">
        <v>1164</v>
      </c>
      <c r="H645" s="15" t="s">
        <v>190</v>
      </c>
      <c r="I645" s="15" t="s">
        <v>30</v>
      </c>
      <c r="J645" s="15" t="s">
        <v>30</v>
      </c>
      <c r="K645" s="15" t="s">
        <v>30</v>
      </c>
      <c r="L645" s="15" t="s">
        <v>30</v>
      </c>
      <c r="M645" s="20">
        <v>44351</v>
      </c>
      <c r="N645" s="15" t="s">
        <v>30</v>
      </c>
      <c r="O645" s="15">
        <v>2022</v>
      </c>
      <c r="P645" s="15">
        <v>850</v>
      </c>
      <c r="Q645" s="15">
        <v>60</v>
      </c>
      <c r="R645" s="15" t="s">
        <v>10180</v>
      </c>
      <c r="S645" s="29" t="str">
        <f t="shared" si="10"/>
        <v/>
      </c>
      <c r="T645" s="29"/>
      <c r="U645" s="29"/>
      <c r="V645" s="29"/>
      <c r="W645" s="29"/>
      <c r="X645" s="29"/>
      <c r="Y645" s="29"/>
      <c r="Z645" s="29"/>
      <c r="AA645" s="29"/>
    </row>
    <row r="646" spans="1:27" hidden="1" x14ac:dyDescent="0.35">
      <c r="A646" s="15" t="s">
        <v>1162</v>
      </c>
      <c r="B646" s="22" t="str">
        <f>INDEX('Plant data'!D:D,MATCH($A646,'Plant data'!$A:$A,0))</f>
        <v>Qingyang</v>
      </c>
      <c r="C646" s="22" t="str">
        <f>INDEX('Plant data'!E:E,MATCH($A646,'Plant data'!$A:$A,0))</f>
        <v>Shandong</v>
      </c>
      <c r="D646" s="22" t="str">
        <f>INDEX('Plant data'!F:F,MATCH($A646,'Plant data'!$A:$A,0))</f>
        <v>China</v>
      </c>
      <c r="E646" s="15" t="s">
        <v>10848</v>
      </c>
      <c r="F646" s="15" t="s">
        <v>10182</v>
      </c>
      <c r="G646" s="16" t="s">
        <v>1164</v>
      </c>
      <c r="H646" s="15" t="s">
        <v>190</v>
      </c>
      <c r="I646" s="15" t="s">
        <v>30</v>
      </c>
      <c r="J646" s="15" t="s">
        <v>30</v>
      </c>
      <c r="K646" s="15" t="s">
        <v>30</v>
      </c>
      <c r="L646" s="15" t="s">
        <v>30</v>
      </c>
      <c r="M646" s="20">
        <v>44351</v>
      </c>
      <c r="N646" s="15" t="s">
        <v>30</v>
      </c>
      <c r="O646" s="15">
        <v>2022</v>
      </c>
      <c r="P646" s="15">
        <v>1000</v>
      </c>
      <c r="Q646" s="15">
        <v>80</v>
      </c>
      <c r="R646" s="15" t="s">
        <v>10180</v>
      </c>
      <c r="S646" s="29" t="str">
        <f t="shared" si="10"/>
        <v/>
      </c>
      <c r="T646" s="29"/>
      <c r="U646" s="29"/>
      <c r="V646" s="29"/>
      <c r="W646" s="29"/>
      <c r="X646" s="29"/>
      <c r="Y646" s="29"/>
      <c r="Z646" s="29"/>
      <c r="AA646" s="29"/>
    </row>
    <row r="647" spans="1:27" hidden="1" x14ac:dyDescent="0.35">
      <c r="A647" s="15" t="s">
        <v>1162</v>
      </c>
      <c r="B647" s="22" t="str">
        <f>INDEX('Plant data'!D:D,MATCH($A647,'Plant data'!$A:$A,0))</f>
        <v>Qingyang</v>
      </c>
      <c r="C647" s="22" t="str">
        <f>INDEX('Plant data'!E:E,MATCH($A647,'Plant data'!$A:$A,0))</f>
        <v>Shandong</v>
      </c>
      <c r="D647" s="22" t="str">
        <f>INDEX('Plant data'!F:F,MATCH($A647,'Plant data'!$A:$A,0))</f>
        <v>China</v>
      </c>
      <c r="E647" s="15" t="s">
        <v>10849</v>
      </c>
      <c r="F647" s="15" t="s">
        <v>10184</v>
      </c>
      <c r="G647" s="16" t="s">
        <v>1164</v>
      </c>
      <c r="H647" s="15" t="s">
        <v>190</v>
      </c>
      <c r="I647" s="15" t="s">
        <v>30</v>
      </c>
      <c r="J647" s="15" t="s">
        <v>30</v>
      </c>
      <c r="K647" s="15" t="s">
        <v>30</v>
      </c>
      <c r="L647" s="15" t="s">
        <v>30</v>
      </c>
      <c r="M647" s="20">
        <v>44351</v>
      </c>
      <c r="N647" s="15" t="s">
        <v>30</v>
      </c>
      <c r="O647" s="15">
        <v>2022</v>
      </c>
      <c r="P647" s="15">
        <v>1000</v>
      </c>
      <c r="Q647" s="15">
        <v>80</v>
      </c>
      <c r="R647" s="15" t="s">
        <v>10180</v>
      </c>
      <c r="S647" s="29" t="str">
        <f t="shared" si="10"/>
        <v/>
      </c>
      <c r="T647" s="29"/>
      <c r="U647" s="29"/>
      <c r="V647" s="29"/>
      <c r="W647" s="29"/>
      <c r="X647" s="29"/>
      <c r="Y647" s="29"/>
      <c r="Z647" s="29"/>
      <c r="AA647" s="29"/>
    </row>
    <row r="648" spans="1:27" hidden="1" x14ac:dyDescent="0.35">
      <c r="A648" s="15" t="s">
        <v>1169</v>
      </c>
      <c r="B648" s="22" t="str">
        <f>INDEX('Plant data'!D:D,MATCH($A648,'Plant data'!$A:$A,0))</f>
        <v>Xiwang</v>
      </c>
      <c r="C648" s="22" t="str">
        <f>INDEX('Plant data'!E:E,MATCH($A648,'Plant data'!$A:$A,0))</f>
        <v>Shandong</v>
      </c>
      <c r="D648" s="22" t="str">
        <f>INDEX('Plant data'!F:F,MATCH($A648,'Plant data'!$A:$A,0))</f>
        <v>China</v>
      </c>
      <c r="E648" s="15" t="s">
        <v>10850</v>
      </c>
      <c r="F648" s="15" t="s">
        <v>10179</v>
      </c>
      <c r="G648" s="16" t="s">
        <v>1171</v>
      </c>
      <c r="H648" s="15" t="s">
        <v>190</v>
      </c>
      <c r="I648" s="15" t="s">
        <v>30</v>
      </c>
      <c r="J648" s="15" t="s">
        <v>30</v>
      </c>
      <c r="K648" s="15" t="s">
        <v>30</v>
      </c>
      <c r="L648" s="15" t="s">
        <v>30</v>
      </c>
      <c r="M648" s="15" t="s">
        <v>30</v>
      </c>
      <c r="N648" s="15" t="s">
        <v>30</v>
      </c>
      <c r="O648" s="15" t="s">
        <v>30</v>
      </c>
      <c r="P648" s="15">
        <v>1150</v>
      </c>
      <c r="Q648" s="15">
        <v>100</v>
      </c>
      <c r="R648" s="15" t="s">
        <v>10180</v>
      </c>
      <c r="S648" s="29" t="str">
        <f t="shared" si="10"/>
        <v/>
      </c>
      <c r="T648" s="29"/>
      <c r="U648" s="29"/>
      <c r="V648" s="29"/>
      <c r="W648" s="29"/>
      <c r="X648" s="29"/>
      <c r="Y648" s="29"/>
      <c r="Z648" s="29"/>
      <c r="AA648" s="29"/>
    </row>
    <row r="649" spans="1:27" hidden="1" x14ac:dyDescent="0.35">
      <c r="A649" s="15" t="s">
        <v>1169</v>
      </c>
      <c r="B649" s="22" t="str">
        <f>INDEX('Plant data'!D:D,MATCH($A649,'Plant data'!$A:$A,0))</f>
        <v>Xiwang</v>
      </c>
      <c r="C649" s="22" t="str">
        <f>INDEX('Plant data'!E:E,MATCH($A649,'Plant data'!$A:$A,0))</f>
        <v>Shandong</v>
      </c>
      <c r="D649" s="22" t="str">
        <f>INDEX('Plant data'!F:F,MATCH($A649,'Plant data'!$A:$A,0))</f>
        <v>China</v>
      </c>
      <c r="E649" s="15" t="s">
        <v>10851</v>
      </c>
      <c r="F649" s="15" t="s">
        <v>10182</v>
      </c>
      <c r="G649" s="16" t="s">
        <v>1171</v>
      </c>
      <c r="H649" s="15" t="s">
        <v>190</v>
      </c>
      <c r="I649" s="15" t="s">
        <v>30</v>
      </c>
      <c r="J649" s="15" t="s">
        <v>30</v>
      </c>
      <c r="K649" s="15" t="s">
        <v>30</v>
      </c>
      <c r="L649" s="15" t="s">
        <v>30</v>
      </c>
      <c r="M649" s="15" t="s">
        <v>30</v>
      </c>
      <c r="N649" s="15" t="s">
        <v>30</v>
      </c>
      <c r="O649" s="15" t="s">
        <v>30</v>
      </c>
      <c r="P649" s="15">
        <v>1150</v>
      </c>
      <c r="Q649" s="15">
        <v>100</v>
      </c>
      <c r="R649" s="15" t="s">
        <v>10180</v>
      </c>
      <c r="S649" s="29" t="str">
        <f t="shared" si="10"/>
        <v/>
      </c>
      <c r="T649" s="29"/>
      <c r="U649" s="29"/>
      <c r="V649" s="29"/>
      <c r="W649" s="29"/>
      <c r="X649" s="29"/>
      <c r="Y649" s="29"/>
      <c r="Z649" s="29"/>
      <c r="AA649" s="29"/>
    </row>
    <row r="650" spans="1:27" hidden="1" x14ac:dyDescent="0.35">
      <c r="A650" s="15" t="s">
        <v>1173</v>
      </c>
      <c r="B650" s="22" t="str">
        <f>INDEX('Plant data'!D:D,MATCH($A650,'Plant data'!$A:$A,0))</f>
        <v>Changshan</v>
      </c>
      <c r="C650" s="22" t="str">
        <f>INDEX('Plant data'!E:E,MATCH($A650,'Plant data'!$A:$A,0))</f>
        <v>Shandong</v>
      </c>
      <c r="D650" s="22" t="str">
        <f>INDEX('Plant data'!F:F,MATCH($A650,'Plant data'!$A:$A,0))</f>
        <v>China</v>
      </c>
      <c r="E650" s="15" t="s">
        <v>10852</v>
      </c>
      <c r="F650" s="15" t="s">
        <v>10179</v>
      </c>
      <c r="G650" s="16" t="s">
        <v>1175</v>
      </c>
      <c r="H650" s="15" t="s">
        <v>190</v>
      </c>
      <c r="I650" s="15" t="s">
        <v>30</v>
      </c>
      <c r="J650" s="15" t="s">
        <v>30</v>
      </c>
      <c r="K650" s="15" t="s">
        <v>30</v>
      </c>
      <c r="L650" s="15" t="s">
        <v>30</v>
      </c>
      <c r="M650" s="15" t="s">
        <v>30</v>
      </c>
      <c r="N650" s="15" t="s">
        <v>30</v>
      </c>
      <c r="O650" s="15">
        <v>2022</v>
      </c>
      <c r="P650" s="15">
        <v>1350</v>
      </c>
      <c r="Q650" s="15">
        <v>120</v>
      </c>
      <c r="R650" s="15" t="s">
        <v>10180</v>
      </c>
      <c r="S650" s="29" t="str">
        <f t="shared" si="10"/>
        <v/>
      </c>
      <c r="T650" s="29"/>
      <c r="U650" s="29"/>
      <c r="V650" s="29"/>
      <c r="W650" s="29"/>
      <c r="X650" s="29"/>
      <c r="Y650" s="29"/>
      <c r="Z650" s="29"/>
      <c r="AA650" s="29"/>
    </row>
    <row r="651" spans="1:27" hidden="1" x14ac:dyDescent="0.35">
      <c r="A651" s="15" t="s">
        <v>1173</v>
      </c>
      <c r="B651" s="22" t="str">
        <f>INDEX('Plant data'!D:D,MATCH($A651,'Plant data'!$A:$A,0))</f>
        <v>Changshan</v>
      </c>
      <c r="C651" s="22" t="str">
        <f>INDEX('Plant data'!E:E,MATCH($A651,'Plant data'!$A:$A,0))</f>
        <v>Shandong</v>
      </c>
      <c r="D651" s="22" t="str">
        <f>INDEX('Plant data'!F:F,MATCH($A651,'Plant data'!$A:$A,0))</f>
        <v>China</v>
      </c>
      <c r="E651" s="15" t="s">
        <v>10853</v>
      </c>
      <c r="F651" s="15" t="s">
        <v>10182</v>
      </c>
      <c r="G651" s="16" t="s">
        <v>1175</v>
      </c>
      <c r="H651" s="15" t="s">
        <v>190</v>
      </c>
      <c r="I651" s="15" t="s">
        <v>30</v>
      </c>
      <c r="J651" s="15" t="s">
        <v>30</v>
      </c>
      <c r="K651" s="15" t="s">
        <v>30</v>
      </c>
      <c r="L651" s="15" t="s">
        <v>30</v>
      </c>
      <c r="M651" s="15" t="s">
        <v>30</v>
      </c>
      <c r="N651" s="15" t="s">
        <v>30</v>
      </c>
      <c r="O651" s="15">
        <v>2022</v>
      </c>
      <c r="P651" s="15">
        <v>1350</v>
      </c>
      <c r="Q651" s="15">
        <v>120</v>
      </c>
      <c r="R651" s="15" t="s">
        <v>10180</v>
      </c>
      <c r="S651" s="29" t="str">
        <f t="shared" si="10"/>
        <v/>
      </c>
      <c r="T651" s="29"/>
      <c r="U651" s="29"/>
      <c r="V651" s="29"/>
      <c r="W651" s="29"/>
      <c r="X651" s="29"/>
      <c r="Y651" s="29"/>
      <c r="Z651" s="29"/>
      <c r="AA651" s="29"/>
    </row>
    <row r="652" spans="1:27" hidden="1" x14ac:dyDescent="0.35">
      <c r="A652" s="15" t="s">
        <v>1178</v>
      </c>
      <c r="B652" s="22" t="str">
        <f>INDEX('Plant data'!D:D,MATCH($A652,'Plant data'!$A:$A,0))</f>
        <v>unknown</v>
      </c>
      <c r="C652" s="22" t="str">
        <f>INDEX('Plant data'!E:E,MATCH($A652,'Plant data'!$A:$A,0))</f>
        <v>Shandong</v>
      </c>
      <c r="D652" s="22" t="str">
        <f>INDEX('Plant data'!F:F,MATCH($A652,'Plant data'!$A:$A,0))</f>
        <v>China</v>
      </c>
      <c r="E652" s="15" t="s">
        <v>10854</v>
      </c>
      <c r="F652" s="15" t="s">
        <v>10179</v>
      </c>
      <c r="G652" s="16" t="s">
        <v>1180</v>
      </c>
      <c r="H652" s="15" t="s">
        <v>29</v>
      </c>
      <c r="I652" s="15" t="s">
        <v>30</v>
      </c>
      <c r="J652" s="15" t="s">
        <v>30</v>
      </c>
      <c r="K652" s="15" t="s">
        <v>30</v>
      </c>
      <c r="L652" s="15" t="s">
        <v>30</v>
      </c>
      <c r="M652" s="15" t="s">
        <v>30</v>
      </c>
      <c r="N652" s="15" t="s">
        <v>30</v>
      </c>
      <c r="O652" s="15" t="s">
        <v>30</v>
      </c>
      <c r="P652" s="15">
        <v>1500</v>
      </c>
      <c r="Q652" s="15">
        <v>120</v>
      </c>
      <c r="R652" s="15" t="s">
        <v>10180</v>
      </c>
      <c r="S652" s="29" t="str">
        <f t="shared" si="10"/>
        <v/>
      </c>
      <c r="T652" s="29"/>
      <c r="U652" s="29"/>
      <c r="V652" s="29"/>
      <c r="W652" s="29"/>
      <c r="X652" s="29"/>
      <c r="Y652" s="29"/>
      <c r="Z652" s="29"/>
      <c r="AA652" s="29"/>
    </row>
    <row r="653" spans="1:27" hidden="1" x14ac:dyDescent="0.35">
      <c r="A653" s="15" t="s">
        <v>1178</v>
      </c>
      <c r="B653" s="22" t="str">
        <f>INDEX('Plant data'!D:D,MATCH($A653,'Plant data'!$A:$A,0))</f>
        <v>unknown</v>
      </c>
      <c r="C653" s="22" t="str">
        <f>INDEX('Plant data'!E:E,MATCH($A653,'Plant data'!$A:$A,0))</f>
        <v>Shandong</v>
      </c>
      <c r="D653" s="22" t="str">
        <f>INDEX('Plant data'!F:F,MATCH($A653,'Plant data'!$A:$A,0))</f>
        <v>China</v>
      </c>
      <c r="E653" s="15" t="s">
        <v>10855</v>
      </c>
      <c r="F653" s="15" t="s">
        <v>10182</v>
      </c>
      <c r="G653" s="16" t="s">
        <v>1180</v>
      </c>
      <c r="H653" s="15" t="s">
        <v>29</v>
      </c>
      <c r="I653" s="15" t="s">
        <v>30</v>
      </c>
      <c r="J653" s="15" t="s">
        <v>30</v>
      </c>
      <c r="K653" s="15" t="s">
        <v>30</v>
      </c>
      <c r="L653" s="15" t="s">
        <v>30</v>
      </c>
      <c r="M653" s="15" t="s">
        <v>30</v>
      </c>
      <c r="N653" s="15" t="s">
        <v>30</v>
      </c>
      <c r="O653" s="15" t="s">
        <v>30</v>
      </c>
      <c r="P653" s="15">
        <v>1500</v>
      </c>
      <c r="Q653" s="15">
        <v>120</v>
      </c>
      <c r="R653" s="15" t="s">
        <v>10180</v>
      </c>
      <c r="S653" s="29" t="str">
        <f t="shared" si="10"/>
        <v/>
      </c>
      <c r="T653" s="29"/>
      <c r="U653" s="29"/>
      <c r="V653" s="29"/>
      <c r="W653" s="29"/>
      <c r="X653" s="29"/>
      <c r="Y653" s="29"/>
      <c r="Z653" s="29"/>
      <c r="AA653" s="29"/>
    </row>
    <row r="654" spans="1:27" hidden="1" x14ac:dyDescent="0.35">
      <c r="A654" s="15" t="s">
        <v>1182</v>
      </c>
      <c r="B654" s="22" t="str">
        <f>INDEX('Plant data'!D:D,MATCH($A654,'Plant data'!$A:$A,0))</f>
        <v>Jinan</v>
      </c>
      <c r="C654" s="22" t="str">
        <f>INDEX('Plant data'!E:E,MATCH($A654,'Plant data'!$A:$A,0))</f>
        <v>Shandong</v>
      </c>
      <c r="D654" s="22" t="str">
        <f>INDEX('Plant data'!F:F,MATCH($A654,'Plant data'!$A:$A,0))</f>
        <v>China</v>
      </c>
      <c r="E654" s="15" t="s">
        <v>10856</v>
      </c>
      <c r="F654" s="15" t="s">
        <v>10179</v>
      </c>
      <c r="G654" s="16" t="s">
        <v>1184</v>
      </c>
      <c r="H654" s="15" t="s">
        <v>40</v>
      </c>
      <c r="I654" s="15" t="s">
        <v>30</v>
      </c>
      <c r="J654" s="15" t="s">
        <v>30</v>
      </c>
      <c r="K654" s="15" t="s">
        <v>30</v>
      </c>
      <c r="L654" s="15" t="s">
        <v>30</v>
      </c>
      <c r="M654" s="20">
        <v>45207</v>
      </c>
      <c r="N654" s="15" t="s">
        <v>30</v>
      </c>
      <c r="O654" s="15" t="s">
        <v>30</v>
      </c>
      <c r="P654" s="15">
        <v>850</v>
      </c>
      <c r="Q654" s="15">
        <v>60</v>
      </c>
      <c r="R654" s="15" t="s">
        <v>10180</v>
      </c>
      <c r="S654" s="29" t="str">
        <f t="shared" si="10"/>
        <v/>
      </c>
      <c r="T654" s="29"/>
      <c r="U654" s="29"/>
      <c r="V654" s="29"/>
      <c r="W654" s="29"/>
      <c r="X654" s="29"/>
      <c r="Y654" s="29"/>
      <c r="Z654" s="29"/>
      <c r="AA654" s="29"/>
    </row>
    <row r="655" spans="1:27" hidden="1" x14ac:dyDescent="0.35">
      <c r="A655" s="15" t="s">
        <v>1182</v>
      </c>
      <c r="B655" s="22" t="str">
        <f>INDEX('Plant data'!D:D,MATCH($A655,'Plant data'!$A:$A,0))</f>
        <v>Jinan</v>
      </c>
      <c r="C655" s="22" t="str">
        <f>INDEX('Plant data'!E:E,MATCH($A655,'Plant data'!$A:$A,0))</f>
        <v>Shandong</v>
      </c>
      <c r="D655" s="22" t="str">
        <f>INDEX('Plant data'!F:F,MATCH($A655,'Plant data'!$A:$A,0))</f>
        <v>China</v>
      </c>
      <c r="E655" s="15" t="s">
        <v>10857</v>
      </c>
      <c r="F655" s="15" t="s">
        <v>10182</v>
      </c>
      <c r="G655" s="16" t="s">
        <v>1184</v>
      </c>
      <c r="H655" s="15" t="s">
        <v>40</v>
      </c>
      <c r="I655" s="15" t="s">
        <v>30</v>
      </c>
      <c r="J655" s="15" t="s">
        <v>30</v>
      </c>
      <c r="K655" s="15" t="s">
        <v>30</v>
      </c>
      <c r="L655" s="15" t="s">
        <v>30</v>
      </c>
      <c r="M655" s="20">
        <v>45207</v>
      </c>
      <c r="N655" s="15" t="s">
        <v>30</v>
      </c>
      <c r="O655" s="15" t="s">
        <v>30</v>
      </c>
      <c r="P655" s="15">
        <v>850</v>
      </c>
      <c r="Q655" s="15">
        <v>60</v>
      </c>
      <c r="R655" s="15" t="s">
        <v>10180</v>
      </c>
      <c r="S655" s="29" t="str">
        <f t="shared" si="10"/>
        <v/>
      </c>
      <c r="T655" s="29"/>
      <c r="U655" s="29"/>
      <c r="V655" s="29"/>
      <c r="W655" s="29"/>
      <c r="X655" s="29"/>
      <c r="Y655" s="29"/>
      <c r="Z655" s="29"/>
      <c r="AA655" s="29"/>
    </row>
    <row r="656" spans="1:27" hidden="1" x14ac:dyDescent="0.35">
      <c r="A656" s="15" t="s">
        <v>1182</v>
      </c>
      <c r="B656" s="22" t="str">
        <f>INDEX('Plant data'!D:D,MATCH($A656,'Plant data'!$A:$A,0))</f>
        <v>Jinan</v>
      </c>
      <c r="C656" s="22" t="str">
        <f>INDEX('Plant data'!E:E,MATCH($A656,'Plant data'!$A:$A,0))</f>
        <v>Shandong</v>
      </c>
      <c r="D656" s="22" t="str">
        <f>INDEX('Plant data'!F:F,MATCH($A656,'Plant data'!$A:$A,0))</f>
        <v>China</v>
      </c>
      <c r="E656" s="15" t="s">
        <v>10858</v>
      </c>
      <c r="F656" s="15" t="s">
        <v>10184</v>
      </c>
      <c r="G656" s="16" t="s">
        <v>1184</v>
      </c>
      <c r="H656" s="15" t="s">
        <v>40</v>
      </c>
      <c r="I656" s="15" t="s">
        <v>30</v>
      </c>
      <c r="J656" s="15" t="s">
        <v>30</v>
      </c>
      <c r="K656" s="15" t="s">
        <v>30</v>
      </c>
      <c r="L656" s="15" t="s">
        <v>30</v>
      </c>
      <c r="M656" s="20">
        <v>45207</v>
      </c>
      <c r="N656" s="15" t="s">
        <v>30</v>
      </c>
      <c r="O656" s="15" t="s">
        <v>30</v>
      </c>
      <c r="P656" s="15">
        <v>950</v>
      </c>
      <c r="Q656" s="15">
        <v>70</v>
      </c>
      <c r="R656" s="15" t="s">
        <v>10180</v>
      </c>
      <c r="S656" s="29" t="str">
        <f t="shared" si="10"/>
        <v/>
      </c>
      <c r="T656" s="29"/>
      <c r="U656" s="29"/>
      <c r="V656" s="29"/>
      <c r="W656" s="29"/>
      <c r="X656" s="29"/>
      <c r="Y656" s="29"/>
      <c r="Z656" s="29"/>
      <c r="AA656" s="29"/>
    </row>
    <row r="657" spans="1:27" hidden="1" x14ac:dyDescent="0.35">
      <c r="A657" s="15" t="s">
        <v>1182</v>
      </c>
      <c r="B657" s="22" t="str">
        <f>INDEX('Plant data'!D:D,MATCH($A657,'Plant data'!$A:$A,0))</f>
        <v>Jinan</v>
      </c>
      <c r="C657" s="22" t="str">
        <f>INDEX('Plant data'!E:E,MATCH($A657,'Plant data'!$A:$A,0))</f>
        <v>Shandong</v>
      </c>
      <c r="D657" s="22" t="str">
        <f>INDEX('Plant data'!F:F,MATCH($A657,'Plant data'!$A:$A,0))</f>
        <v>China</v>
      </c>
      <c r="E657" s="15" t="s">
        <v>10859</v>
      </c>
      <c r="F657" s="15" t="s">
        <v>10245</v>
      </c>
      <c r="G657" s="16" t="s">
        <v>1184</v>
      </c>
      <c r="H657" s="15" t="s">
        <v>64</v>
      </c>
      <c r="I657" s="20">
        <v>43777</v>
      </c>
      <c r="J657" s="15" t="s">
        <v>30</v>
      </c>
      <c r="K657" s="15" t="s">
        <v>30</v>
      </c>
      <c r="L657" s="15" t="s">
        <v>30</v>
      </c>
      <c r="M657" s="20">
        <v>45207</v>
      </c>
      <c r="N657" s="15" t="s">
        <v>30</v>
      </c>
      <c r="O657" s="15" t="s">
        <v>30</v>
      </c>
      <c r="P657" s="15">
        <v>1320</v>
      </c>
      <c r="Q657" s="15">
        <v>117</v>
      </c>
      <c r="R657" s="15" t="s">
        <v>10180</v>
      </c>
      <c r="S657" s="29" t="str">
        <f t="shared" si="10"/>
        <v/>
      </c>
      <c r="T657" s="29"/>
      <c r="U657" s="29"/>
      <c r="V657" s="29"/>
      <c r="W657" s="29"/>
      <c r="X657" s="29"/>
      <c r="Y657" s="29"/>
      <c r="Z657" s="29"/>
      <c r="AA657" s="29"/>
    </row>
    <row r="658" spans="1:27" hidden="1" x14ac:dyDescent="0.35">
      <c r="A658" s="15" t="s">
        <v>1182</v>
      </c>
      <c r="B658" s="22" t="str">
        <f>INDEX('Plant data'!D:D,MATCH($A658,'Plant data'!$A:$A,0))</f>
        <v>Jinan</v>
      </c>
      <c r="C658" s="22" t="str">
        <f>INDEX('Plant data'!E:E,MATCH($A658,'Plant data'!$A:$A,0))</f>
        <v>Shandong</v>
      </c>
      <c r="D658" s="22" t="str">
        <f>INDEX('Plant data'!F:F,MATCH($A658,'Plant data'!$A:$A,0))</f>
        <v>China</v>
      </c>
      <c r="E658" s="15" t="s">
        <v>10860</v>
      </c>
      <c r="F658" s="15" t="s">
        <v>10247</v>
      </c>
      <c r="G658" s="16" t="s">
        <v>1184</v>
      </c>
      <c r="H658" s="15" t="s">
        <v>64</v>
      </c>
      <c r="I658" s="20">
        <v>43777</v>
      </c>
      <c r="J658" s="15" t="s">
        <v>30</v>
      </c>
      <c r="K658" s="15" t="s">
        <v>30</v>
      </c>
      <c r="L658" s="15" t="s">
        <v>30</v>
      </c>
      <c r="M658" s="20">
        <v>45207</v>
      </c>
      <c r="N658" s="15" t="s">
        <v>30</v>
      </c>
      <c r="O658" s="15" t="s">
        <v>30</v>
      </c>
      <c r="P658" s="15">
        <v>1320</v>
      </c>
      <c r="Q658" s="15">
        <v>117</v>
      </c>
      <c r="R658" s="15" t="s">
        <v>10180</v>
      </c>
      <c r="S658" s="29" t="str">
        <f t="shared" si="10"/>
        <v/>
      </c>
      <c r="T658" s="29"/>
      <c r="U658" s="29"/>
      <c r="V658" s="29"/>
      <c r="W658" s="29"/>
      <c r="X658" s="29"/>
      <c r="Y658" s="29"/>
      <c r="Z658" s="29"/>
      <c r="AA658" s="29"/>
    </row>
    <row r="659" spans="1:27" hidden="1" x14ac:dyDescent="0.35">
      <c r="A659" s="15" t="s">
        <v>1186</v>
      </c>
      <c r="B659" s="22" t="str">
        <f>INDEX('Plant data'!D:D,MATCH($A659,'Plant data'!$A:$A,0))</f>
        <v>Shiheng</v>
      </c>
      <c r="C659" s="22" t="str">
        <f>INDEX('Plant data'!E:E,MATCH($A659,'Plant data'!$A:$A,0))</f>
        <v>Shandong</v>
      </c>
      <c r="D659" s="22" t="str">
        <f>INDEX('Plant data'!F:F,MATCH($A659,'Plant data'!$A:$A,0))</f>
        <v>China</v>
      </c>
      <c r="E659" s="15" t="s">
        <v>10861</v>
      </c>
      <c r="F659" s="15" t="s">
        <v>10179</v>
      </c>
      <c r="G659" s="16" t="s">
        <v>1188</v>
      </c>
      <c r="H659" s="15" t="s">
        <v>190</v>
      </c>
      <c r="I659" s="15" t="s">
        <v>30</v>
      </c>
      <c r="J659" s="15" t="s">
        <v>30</v>
      </c>
      <c r="K659" s="15" t="s">
        <v>30</v>
      </c>
      <c r="L659" s="15" t="s">
        <v>30</v>
      </c>
      <c r="M659" s="15" t="s">
        <v>30</v>
      </c>
      <c r="N659" s="15" t="s">
        <v>30</v>
      </c>
      <c r="O659" s="20">
        <v>44177</v>
      </c>
      <c r="P659" s="15">
        <v>680</v>
      </c>
      <c r="Q659" s="15">
        <v>45</v>
      </c>
      <c r="R659" s="15" t="s">
        <v>10180</v>
      </c>
      <c r="S659" s="29" t="str">
        <f t="shared" si="10"/>
        <v/>
      </c>
      <c r="T659" s="29"/>
      <c r="U659" s="29"/>
      <c r="V659" s="29"/>
      <c r="W659" s="29"/>
      <c r="X659" s="29"/>
      <c r="Y659" s="29"/>
      <c r="Z659" s="29"/>
      <c r="AA659" s="29"/>
    </row>
    <row r="660" spans="1:27" hidden="1" x14ac:dyDescent="0.35">
      <c r="A660" s="15" t="s">
        <v>1186</v>
      </c>
      <c r="B660" s="22" t="str">
        <f>INDEX('Plant data'!D:D,MATCH($A660,'Plant data'!$A:$A,0))</f>
        <v>Shiheng</v>
      </c>
      <c r="C660" s="22" t="str">
        <f>INDEX('Plant data'!E:E,MATCH($A660,'Plant data'!$A:$A,0))</f>
        <v>Shandong</v>
      </c>
      <c r="D660" s="22" t="str">
        <f>INDEX('Plant data'!F:F,MATCH($A660,'Plant data'!$A:$A,0))</f>
        <v>China</v>
      </c>
      <c r="E660" s="15" t="s">
        <v>10862</v>
      </c>
      <c r="F660" s="15" t="s">
        <v>10182</v>
      </c>
      <c r="G660" s="16" t="s">
        <v>1188</v>
      </c>
      <c r="H660" s="15" t="s">
        <v>190</v>
      </c>
      <c r="I660" s="15" t="s">
        <v>30</v>
      </c>
      <c r="J660" s="15" t="s">
        <v>30</v>
      </c>
      <c r="K660" s="15" t="s">
        <v>30</v>
      </c>
      <c r="L660" s="15" t="s">
        <v>30</v>
      </c>
      <c r="M660" s="15" t="s">
        <v>30</v>
      </c>
      <c r="N660" s="15" t="s">
        <v>30</v>
      </c>
      <c r="O660" s="20">
        <v>44177</v>
      </c>
      <c r="P660" s="15">
        <v>680</v>
      </c>
      <c r="Q660" s="15">
        <v>45</v>
      </c>
      <c r="R660" s="15" t="s">
        <v>10180</v>
      </c>
      <c r="S660" s="29" t="str">
        <f t="shared" si="10"/>
        <v/>
      </c>
      <c r="T660" s="29"/>
      <c r="U660" s="29"/>
      <c r="V660" s="29"/>
      <c r="W660" s="29"/>
      <c r="X660" s="29"/>
      <c r="Y660" s="29"/>
      <c r="Z660" s="29"/>
      <c r="AA660" s="29"/>
    </row>
    <row r="661" spans="1:27" hidden="1" x14ac:dyDescent="0.35">
      <c r="A661" s="15" t="s">
        <v>1186</v>
      </c>
      <c r="B661" s="22" t="str">
        <f>INDEX('Plant data'!D:D,MATCH($A661,'Plant data'!$A:$A,0))</f>
        <v>Shiheng</v>
      </c>
      <c r="C661" s="22" t="str">
        <f>INDEX('Plant data'!E:E,MATCH($A661,'Plant data'!$A:$A,0))</f>
        <v>Shandong</v>
      </c>
      <c r="D661" s="22" t="str">
        <f>INDEX('Plant data'!F:F,MATCH($A661,'Plant data'!$A:$A,0))</f>
        <v>China</v>
      </c>
      <c r="E661" s="15" t="s">
        <v>10863</v>
      </c>
      <c r="F661" s="15" t="s">
        <v>10184</v>
      </c>
      <c r="G661" s="16" t="s">
        <v>1188</v>
      </c>
      <c r="H661" s="15" t="s">
        <v>190</v>
      </c>
      <c r="I661" s="15" t="s">
        <v>30</v>
      </c>
      <c r="J661" s="15" t="s">
        <v>30</v>
      </c>
      <c r="K661" s="15" t="s">
        <v>30</v>
      </c>
      <c r="L661" s="15" t="s">
        <v>30</v>
      </c>
      <c r="M661" s="15" t="s">
        <v>30</v>
      </c>
      <c r="N661" s="15" t="s">
        <v>30</v>
      </c>
      <c r="O661" s="20">
        <v>44177</v>
      </c>
      <c r="P661" s="15">
        <v>850</v>
      </c>
      <c r="Q661" s="15">
        <v>60</v>
      </c>
      <c r="R661" s="15" t="s">
        <v>10180</v>
      </c>
      <c r="S661" s="29" t="str">
        <f t="shared" si="10"/>
        <v/>
      </c>
      <c r="T661" s="29"/>
      <c r="U661" s="29"/>
      <c r="V661" s="29"/>
      <c r="W661" s="29"/>
      <c r="X661" s="29"/>
      <c r="Y661" s="29"/>
      <c r="Z661" s="29"/>
      <c r="AA661" s="29"/>
    </row>
    <row r="662" spans="1:27" hidden="1" x14ac:dyDescent="0.35">
      <c r="A662" s="15" t="s">
        <v>1186</v>
      </c>
      <c r="B662" s="22" t="str">
        <f>INDEX('Plant data'!D:D,MATCH($A662,'Plant data'!$A:$A,0))</f>
        <v>Shiheng</v>
      </c>
      <c r="C662" s="22" t="str">
        <f>INDEX('Plant data'!E:E,MATCH($A662,'Plant data'!$A:$A,0))</f>
        <v>Shandong</v>
      </c>
      <c r="D662" s="22" t="str">
        <f>INDEX('Plant data'!F:F,MATCH($A662,'Plant data'!$A:$A,0))</f>
        <v>China</v>
      </c>
      <c r="E662" s="15" t="s">
        <v>10864</v>
      </c>
      <c r="F662" s="15" t="s">
        <v>10245</v>
      </c>
      <c r="G662" s="16" t="s">
        <v>1188</v>
      </c>
      <c r="H662" s="15" t="s">
        <v>29</v>
      </c>
      <c r="I662" s="15" t="s">
        <v>30</v>
      </c>
      <c r="J662" s="15" t="s">
        <v>30</v>
      </c>
      <c r="K662" s="15">
        <v>2020</v>
      </c>
      <c r="L662" s="15">
        <v>5</v>
      </c>
      <c r="M662" s="15" t="s">
        <v>30</v>
      </c>
      <c r="N662" s="15" t="s">
        <v>30</v>
      </c>
      <c r="O662" s="15" t="s">
        <v>30</v>
      </c>
      <c r="P662" s="15">
        <v>1200</v>
      </c>
      <c r="Q662" s="15">
        <v>105</v>
      </c>
      <c r="R662" s="15" t="s">
        <v>10180</v>
      </c>
      <c r="S662" s="29">
        <f t="shared" si="10"/>
        <v>2060</v>
      </c>
      <c r="T662" s="29"/>
      <c r="U662" s="29"/>
      <c r="V662" s="29"/>
      <c r="W662" s="29"/>
      <c r="X662" s="29"/>
      <c r="Y662" s="29"/>
      <c r="Z662" s="29"/>
      <c r="AA662" s="29"/>
    </row>
    <row r="663" spans="1:27" hidden="1" x14ac:dyDescent="0.35">
      <c r="A663" s="15" t="s">
        <v>1186</v>
      </c>
      <c r="B663" s="22" t="str">
        <f>INDEX('Plant data'!D:D,MATCH($A663,'Plant data'!$A:$A,0))</f>
        <v>Shiheng</v>
      </c>
      <c r="C663" s="22" t="str">
        <f>INDEX('Plant data'!E:E,MATCH($A663,'Plant data'!$A:$A,0))</f>
        <v>Shandong</v>
      </c>
      <c r="D663" s="22" t="str">
        <f>INDEX('Plant data'!F:F,MATCH($A663,'Plant data'!$A:$A,0))</f>
        <v>China</v>
      </c>
      <c r="E663" s="15" t="s">
        <v>10865</v>
      </c>
      <c r="F663" s="15" t="s">
        <v>10247</v>
      </c>
      <c r="G663" s="16" t="s">
        <v>1188</v>
      </c>
      <c r="H663" s="15" t="s">
        <v>29</v>
      </c>
      <c r="I663" s="15" t="s">
        <v>30</v>
      </c>
      <c r="J663" s="15" t="s">
        <v>30</v>
      </c>
      <c r="K663" s="15" t="s">
        <v>30</v>
      </c>
      <c r="L663" s="15" t="s">
        <v>30</v>
      </c>
      <c r="M663" s="15" t="s">
        <v>30</v>
      </c>
      <c r="N663" s="15" t="s">
        <v>30</v>
      </c>
      <c r="O663" s="15" t="s">
        <v>30</v>
      </c>
      <c r="P663" s="15">
        <v>1150</v>
      </c>
      <c r="Q663" s="15">
        <v>100</v>
      </c>
      <c r="R663" s="15" t="s">
        <v>10180</v>
      </c>
      <c r="S663" s="29" t="str">
        <f t="shared" si="10"/>
        <v/>
      </c>
      <c r="T663" s="29"/>
      <c r="U663" s="29"/>
      <c r="V663" s="29"/>
      <c r="W663" s="29"/>
      <c r="X663" s="29"/>
      <c r="Y663" s="29"/>
      <c r="Z663" s="29"/>
      <c r="AA663" s="29"/>
    </row>
    <row r="664" spans="1:27" hidden="1" x14ac:dyDescent="0.35">
      <c r="A664" s="15" t="s">
        <v>1186</v>
      </c>
      <c r="B664" s="22" t="str">
        <f>INDEX('Plant data'!D:D,MATCH($A664,'Plant data'!$A:$A,0))</f>
        <v>Shiheng</v>
      </c>
      <c r="C664" s="22" t="str">
        <f>INDEX('Plant data'!E:E,MATCH($A664,'Plant data'!$A:$A,0))</f>
        <v>Shandong</v>
      </c>
      <c r="D664" s="22" t="str">
        <f>INDEX('Plant data'!F:F,MATCH($A664,'Plant data'!$A:$A,0))</f>
        <v>China</v>
      </c>
      <c r="E664" s="15" t="s">
        <v>10866</v>
      </c>
      <c r="F664" s="15" t="s">
        <v>10249</v>
      </c>
      <c r="G664" s="16" t="s">
        <v>1188</v>
      </c>
      <c r="H664" s="15" t="s">
        <v>29</v>
      </c>
      <c r="I664" s="15" t="s">
        <v>30</v>
      </c>
      <c r="J664" s="15" t="s">
        <v>30</v>
      </c>
      <c r="K664" s="15" t="s">
        <v>30</v>
      </c>
      <c r="L664" s="15" t="s">
        <v>30</v>
      </c>
      <c r="M664" s="15" t="s">
        <v>30</v>
      </c>
      <c r="N664" s="15" t="s">
        <v>30</v>
      </c>
      <c r="O664" s="15" t="s">
        <v>30</v>
      </c>
      <c r="P664" s="15">
        <v>1150</v>
      </c>
      <c r="Q664" s="15">
        <v>100</v>
      </c>
      <c r="R664" s="15" t="s">
        <v>10180</v>
      </c>
      <c r="S664" s="29" t="str">
        <f t="shared" si="10"/>
        <v/>
      </c>
      <c r="T664" s="29"/>
      <c r="U664" s="29"/>
      <c r="V664" s="29"/>
      <c r="W664" s="29"/>
      <c r="X664" s="29"/>
      <c r="Y664" s="29"/>
      <c r="Z664" s="29"/>
      <c r="AA664" s="29"/>
    </row>
    <row r="665" spans="1:27" hidden="1" x14ac:dyDescent="0.35">
      <c r="A665" s="15" t="s">
        <v>1186</v>
      </c>
      <c r="B665" s="22" t="str">
        <f>INDEX('Plant data'!D:D,MATCH($A665,'Plant data'!$A:$A,0))</f>
        <v>Shiheng</v>
      </c>
      <c r="C665" s="22" t="str">
        <f>INDEX('Plant data'!E:E,MATCH($A665,'Plant data'!$A:$A,0))</f>
        <v>Shandong</v>
      </c>
      <c r="D665" s="22" t="str">
        <f>INDEX('Plant data'!F:F,MATCH($A665,'Plant data'!$A:$A,0))</f>
        <v>China</v>
      </c>
      <c r="E665" s="15" t="s">
        <v>10867</v>
      </c>
      <c r="F665" s="15" t="s">
        <v>10251</v>
      </c>
      <c r="G665" s="16" t="s">
        <v>1188</v>
      </c>
      <c r="H665" s="15" t="s">
        <v>29</v>
      </c>
      <c r="I665" s="15" t="s">
        <v>30</v>
      </c>
      <c r="J665" s="15" t="s">
        <v>30</v>
      </c>
      <c r="K665" s="15" t="s">
        <v>30</v>
      </c>
      <c r="L665" s="15" t="s">
        <v>30</v>
      </c>
      <c r="M665" s="15" t="s">
        <v>30</v>
      </c>
      <c r="N665" s="15" t="s">
        <v>30</v>
      </c>
      <c r="O665" s="15" t="s">
        <v>30</v>
      </c>
      <c r="P665" s="15">
        <v>1150</v>
      </c>
      <c r="Q665" s="15">
        <v>100</v>
      </c>
      <c r="R665" s="15" t="s">
        <v>10180</v>
      </c>
      <c r="S665" s="29" t="str">
        <f t="shared" si="10"/>
        <v/>
      </c>
      <c r="T665" s="29"/>
      <c r="U665" s="29"/>
      <c r="V665" s="29"/>
      <c r="W665" s="29"/>
      <c r="X665" s="29"/>
      <c r="Y665" s="29"/>
      <c r="Z665" s="29"/>
      <c r="AA665" s="29"/>
    </row>
    <row r="666" spans="1:27" hidden="1" x14ac:dyDescent="0.35">
      <c r="A666" s="15" t="s">
        <v>1195</v>
      </c>
      <c r="B666" s="22" t="str">
        <f>INDEX('Plant data'!D:D,MATCH($A666,'Plant data'!$A:$A,0))</f>
        <v>unknown</v>
      </c>
      <c r="C666" s="22" t="str">
        <f>INDEX('Plant data'!E:E,MATCH($A666,'Plant data'!$A:$A,0))</f>
        <v>Shandong</v>
      </c>
      <c r="D666" s="22" t="str">
        <f>INDEX('Plant data'!F:F,MATCH($A666,'Plant data'!$A:$A,0))</f>
        <v>China</v>
      </c>
      <c r="E666" s="15" t="s">
        <v>10868</v>
      </c>
      <c r="F666" s="15" t="s">
        <v>10179</v>
      </c>
      <c r="G666" s="16" t="s">
        <v>1197</v>
      </c>
      <c r="H666" s="15" t="s">
        <v>29</v>
      </c>
      <c r="I666" s="15" t="s">
        <v>30</v>
      </c>
      <c r="J666" s="15" t="s">
        <v>30</v>
      </c>
      <c r="K666" s="15" t="s">
        <v>30</v>
      </c>
      <c r="L666" s="15" t="s">
        <v>30</v>
      </c>
      <c r="M666" s="15" t="s">
        <v>30</v>
      </c>
      <c r="N666" s="15" t="s">
        <v>30</v>
      </c>
      <c r="O666" s="15" t="s">
        <v>30</v>
      </c>
      <c r="P666" s="15">
        <v>1000</v>
      </c>
      <c r="Q666" s="15">
        <v>80</v>
      </c>
      <c r="R666" s="15" t="s">
        <v>10180</v>
      </c>
      <c r="S666" s="29" t="str">
        <f t="shared" si="10"/>
        <v/>
      </c>
      <c r="T666" s="29"/>
      <c r="U666" s="29"/>
      <c r="V666" s="29"/>
      <c r="W666" s="29"/>
      <c r="X666" s="29"/>
      <c r="Y666" s="29"/>
      <c r="Z666" s="29"/>
      <c r="AA666" s="29"/>
    </row>
    <row r="667" spans="1:27" hidden="1" x14ac:dyDescent="0.35">
      <c r="A667" s="15" t="s">
        <v>1195</v>
      </c>
      <c r="B667" s="22" t="str">
        <f>INDEX('Plant data'!D:D,MATCH($A667,'Plant data'!$A:$A,0))</f>
        <v>unknown</v>
      </c>
      <c r="C667" s="22" t="str">
        <f>INDEX('Plant data'!E:E,MATCH($A667,'Plant data'!$A:$A,0))</f>
        <v>Shandong</v>
      </c>
      <c r="D667" s="22" t="str">
        <f>INDEX('Plant data'!F:F,MATCH($A667,'Plant data'!$A:$A,0))</f>
        <v>China</v>
      </c>
      <c r="E667" s="15" t="s">
        <v>10869</v>
      </c>
      <c r="F667" s="15" t="s">
        <v>10182</v>
      </c>
      <c r="G667" s="16" t="s">
        <v>1197</v>
      </c>
      <c r="H667" s="15" t="s">
        <v>29</v>
      </c>
      <c r="I667" s="15" t="s">
        <v>30</v>
      </c>
      <c r="J667" s="15" t="s">
        <v>30</v>
      </c>
      <c r="K667" s="15" t="s">
        <v>30</v>
      </c>
      <c r="L667" s="15" t="s">
        <v>30</v>
      </c>
      <c r="M667" s="15" t="s">
        <v>30</v>
      </c>
      <c r="N667" s="15" t="s">
        <v>30</v>
      </c>
      <c r="O667" s="15" t="s">
        <v>30</v>
      </c>
      <c r="P667" s="15">
        <v>1350</v>
      </c>
      <c r="Q667" s="15">
        <v>120</v>
      </c>
      <c r="R667" s="15" t="s">
        <v>10180</v>
      </c>
      <c r="S667" s="29" t="str">
        <f t="shared" si="10"/>
        <v/>
      </c>
      <c r="T667" s="29"/>
      <c r="U667" s="29"/>
      <c r="V667" s="29"/>
      <c r="W667" s="29"/>
      <c r="X667" s="29"/>
      <c r="Y667" s="29"/>
      <c r="Z667" s="29"/>
      <c r="AA667" s="29"/>
    </row>
    <row r="668" spans="1:27" hidden="1" x14ac:dyDescent="0.35">
      <c r="A668" s="15" t="s">
        <v>1198</v>
      </c>
      <c r="B668" s="22" t="str">
        <f>INDEX('Plant data'!D:D,MATCH($A668,'Plant data'!$A:$A,0))</f>
        <v>Hou</v>
      </c>
      <c r="C668" s="22" t="str">
        <f>INDEX('Plant data'!E:E,MATCH($A668,'Plant data'!$A:$A,0))</f>
        <v>Shandong</v>
      </c>
      <c r="D668" s="22" t="str">
        <f>INDEX('Plant data'!F:F,MATCH($A668,'Plant data'!$A:$A,0))</f>
        <v>China</v>
      </c>
      <c r="E668" s="15" t="s">
        <v>10870</v>
      </c>
      <c r="F668" s="15" t="s">
        <v>10179</v>
      </c>
      <c r="G668" s="16" t="s">
        <v>1200</v>
      </c>
      <c r="H668" s="15" t="s">
        <v>29</v>
      </c>
      <c r="I668" s="15" t="s">
        <v>30</v>
      </c>
      <c r="J668" s="15" t="s">
        <v>30</v>
      </c>
      <c r="K668" s="15" t="s">
        <v>30</v>
      </c>
      <c r="L668" s="15" t="s">
        <v>30</v>
      </c>
      <c r="M668" s="15" t="s">
        <v>30</v>
      </c>
      <c r="N668" s="15" t="s">
        <v>30</v>
      </c>
      <c r="O668" s="15" t="s">
        <v>30</v>
      </c>
      <c r="P668" s="15">
        <v>1400</v>
      </c>
      <c r="Q668" s="15">
        <v>120</v>
      </c>
      <c r="R668" s="15" t="s">
        <v>10180</v>
      </c>
      <c r="S668" s="29" t="str">
        <f t="shared" si="10"/>
        <v/>
      </c>
      <c r="T668" s="29"/>
      <c r="U668" s="29"/>
      <c r="V668" s="29"/>
      <c r="W668" s="29"/>
      <c r="X668" s="29"/>
      <c r="Y668" s="29"/>
      <c r="Z668" s="29"/>
      <c r="AA668" s="29"/>
    </row>
    <row r="669" spans="1:27" hidden="1" x14ac:dyDescent="0.35">
      <c r="A669" s="15" t="s">
        <v>1202</v>
      </c>
      <c r="B669" s="22" t="str">
        <f>INDEX('Plant data'!D:D,MATCH($A669,'Plant data'!$A:$A,0))</f>
        <v>Yangli</v>
      </c>
      <c r="C669" s="22" t="str">
        <f>INDEX('Plant data'!E:E,MATCH($A669,'Plant data'!$A:$A,0))</f>
        <v>Shandong</v>
      </c>
      <c r="D669" s="22" t="str">
        <f>INDEX('Plant data'!F:F,MATCH($A669,'Plant data'!$A:$A,0))</f>
        <v>China</v>
      </c>
      <c r="E669" s="15" t="s">
        <v>10871</v>
      </c>
      <c r="F669" s="15" t="s">
        <v>10179</v>
      </c>
      <c r="G669" s="16" t="s">
        <v>1204</v>
      </c>
      <c r="H669" s="15" t="s">
        <v>29</v>
      </c>
      <c r="I669" s="15" t="s">
        <v>30</v>
      </c>
      <c r="J669" s="15" t="s">
        <v>30</v>
      </c>
      <c r="K669" s="15" t="s">
        <v>30</v>
      </c>
      <c r="L669" s="15" t="s">
        <v>30</v>
      </c>
      <c r="M669" s="15" t="s">
        <v>30</v>
      </c>
      <c r="N669" s="15" t="s">
        <v>30</v>
      </c>
      <c r="O669" s="15" t="s">
        <v>30</v>
      </c>
      <c r="P669" s="15">
        <v>1350</v>
      </c>
      <c r="Q669" s="15">
        <v>120</v>
      </c>
      <c r="R669" s="15" t="s">
        <v>10180</v>
      </c>
      <c r="S669" s="29" t="str">
        <f t="shared" si="10"/>
        <v/>
      </c>
      <c r="T669" s="29"/>
      <c r="U669" s="29"/>
      <c r="V669" s="29"/>
      <c r="W669" s="29"/>
      <c r="X669" s="29"/>
      <c r="Y669" s="29"/>
      <c r="Z669" s="29"/>
      <c r="AA669" s="29"/>
    </row>
    <row r="670" spans="1:27" hidden="1" x14ac:dyDescent="0.35">
      <c r="A670" s="15" t="s">
        <v>1202</v>
      </c>
      <c r="B670" s="22" t="str">
        <f>INDEX('Plant data'!D:D,MATCH($A670,'Plant data'!$A:$A,0))</f>
        <v>Yangli</v>
      </c>
      <c r="C670" s="22" t="str">
        <f>INDEX('Plant data'!E:E,MATCH($A670,'Plant data'!$A:$A,0))</f>
        <v>Shandong</v>
      </c>
      <c r="D670" s="22" t="str">
        <f>INDEX('Plant data'!F:F,MATCH($A670,'Plant data'!$A:$A,0))</f>
        <v>China</v>
      </c>
      <c r="E670" s="15" t="s">
        <v>10872</v>
      </c>
      <c r="F670" s="15" t="s">
        <v>10182</v>
      </c>
      <c r="G670" s="16" t="s">
        <v>1204</v>
      </c>
      <c r="H670" s="15" t="s">
        <v>29</v>
      </c>
      <c r="I670" s="15" t="s">
        <v>30</v>
      </c>
      <c r="J670" s="15" t="s">
        <v>30</v>
      </c>
      <c r="K670" s="15" t="s">
        <v>30</v>
      </c>
      <c r="L670" s="15" t="s">
        <v>30</v>
      </c>
      <c r="M670" s="15" t="s">
        <v>30</v>
      </c>
      <c r="N670" s="15" t="s">
        <v>30</v>
      </c>
      <c r="O670" s="15" t="s">
        <v>30</v>
      </c>
      <c r="P670" s="15">
        <v>1350</v>
      </c>
      <c r="Q670" s="15">
        <v>120</v>
      </c>
      <c r="R670" s="15" t="s">
        <v>10180</v>
      </c>
      <c r="S670" s="29" t="str">
        <f t="shared" si="10"/>
        <v/>
      </c>
      <c r="T670" s="29"/>
      <c r="U670" s="29"/>
      <c r="V670" s="29"/>
      <c r="W670" s="29"/>
      <c r="X670" s="29"/>
      <c r="Y670" s="29"/>
      <c r="Z670" s="29"/>
      <c r="AA670" s="29"/>
    </row>
    <row r="671" spans="1:27" hidden="1" x14ac:dyDescent="0.35">
      <c r="A671" s="15" t="s">
        <v>1209</v>
      </c>
      <c r="B671" s="22" t="str">
        <f>INDEX('Plant data'!D:D,MATCH($A671,'Plant data'!$A:$A,0))</f>
        <v>Linyi</v>
      </c>
      <c r="C671" s="22" t="str">
        <f>INDEX('Plant data'!E:E,MATCH($A671,'Plant data'!$A:$A,0))</f>
        <v>Shandong</v>
      </c>
      <c r="D671" s="22" t="str">
        <f>INDEX('Plant data'!F:F,MATCH($A671,'Plant data'!$A:$A,0))</f>
        <v>China</v>
      </c>
      <c r="E671" s="15" t="s">
        <v>10873</v>
      </c>
      <c r="F671" s="15" t="s">
        <v>10179</v>
      </c>
      <c r="G671" s="16" t="s">
        <v>1211</v>
      </c>
      <c r="H671" s="15" t="s">
        <v>190</v>
      </c>
      <c r="I671" s="15" t="s">
        <v>30</v>
      </c>
      <c r="J671" s="15" t="s">
        <v>30</v>
      </c>
      <c r="K671" s="15" t="s">
        <v>30</v>
      </c>
      <c r="L671" s="15" t="s">
        <v>30</v>
      </c>
      <c r="M671" s="18">
        <v>43556</v>
      </c>
      <c r="N671" s="15" t="s">
        <v>30</v>
      </c>
      <c r="O671" s="18">
        <v>44652</v>
      </c>
      <c r="P671" s="15">
        <v>1350</v>
      </c>
      <c r="Q671" s="15">
        <v>120</v>
      </c>
      <c r="R671" s="15" t="s">
        <v>10180</v>
      </c>
      <c r="S671" s="29" t="str">
        <f t="shared" si="10"/>
        <v/>
      </c>
      <c r="T671" s="29"/>
      <c r="U671" s="29"/>
      <c r="V671" s="29"/>
      <c r="W671" s="29"/>
      <c r="X671" s="29"/>
      <c r="Y671" s="29"/>
      <c r="Z671" s="29"/>
      <c r="AA671" s="29"/>
    </row>
    <row r="672" spans="1:27" hidden="1" x14ac:dyDescent="0.35">
      <c r="A672" s="15" t="s">
        <v>1209</v>
      </c>
      <c r="B672" s="22" t="str">
        <f>INDEX('Plant data'!D:D,MATCH($A672,'Plant data'!$A:$A,0))</f>
        <v>Linyi</v>
      </c>
      <c r="C672" s="22" t="str">
        <f>INDEX('Plant data'!E:E,MATCH($A672,'Plant data'!$A:$A,0))</f>
        <v>Shandong</v>
      </c>
      <c r="D672" s="22" t="str">
        <f>INDEX('Plant data'!F:F,MATCH($A672,'Plant data'!$A:$A,0))</f>
        <v>China</v>
      </c>
      <c r="E672" s="15" t="s">
        <v>10874</v>
      </c>
      <c r="F672" s="15" t="s">
        <v>10182</v>
      </c>
      <c r="G672" s="16" t="s">
        <v>1211</v>
      </c>
      <c r="H672" s="15" t="s">
        <v>190</v>
      </c>
      <c r="I672" s="15" t="s">
        <v>30</v>
      </c>
      <c r="J672" s="15" t="s">
        <v>30</v>
      </c>
      <c r="K672" s="15" t="s">
        <v>30</v>
      </c>
      <c r="L672" s="15" t="s">
        <v>30</v>
      </c>
      <c r="M672" s="18">
        <v>43556</v>
      </c>
      <c r="N672" s="15" t="s">
        <v>30</v>
      </c>
      <c r="O672" s="18">
        <v>44652</v>
      </c>
      <c r="P672" s="15">
        <v>1350</v>
      </c>
      <c r="Q672" s="15">
        <v>120</v>
      </c>
      <c r="R672" s="15" t="s">
        <v>10180</v>
      </c>
      <c r="S672" s="29" t="str">
        <f t="shared" si="10"/>
        <v/>
      </c>
      <c r="T672" s="29"/>
      <c r="U672" s="29"/>
      <c r="V672" s="29"/>
      <c r="W672" s="29"/>
      <c r="X672" s="29"/>
      <c r="Y672" s="29"/>
      <c r="Z672" s="29"/>
      <c r="AA672" s="29"/>
    </row>
    <row r="673" spans="1:27" hidden="1" x14ac:dyDescent="0.35">
      <c r="A673" s="15" t="s">
        <v>1213</v>
      </c>
      <c r="B673" s="22" t="str">
        <f>INDEX('Plant data'!D:D,MATCH($A673,'Plant data'!$A:$A,0))</f>
        <v>Fenghuang</v>
      </c>
      <c r="C673" s="22" t="str">
        <f>INDEX('Plant data'!E:E,MATCH($A673,'Plant data'!$A:$A,0))</f>
        <v>Shandong</v>
      </c>
      <c r="D673" s="22" t="str">
        <f>INDEX('Plant data'!F:F,MATCH($A673,'Plant data'!$A:$A,0))</f>
        <v>China</v>
      </c>
      <c r="E673" s="15" t="s">
        <v>10875</v>
      </c>
      <c r="F673" s="15" t="s">
        <v>10179</v>
      </c>
      <c r="G673" s="16" t="s">
        <v>1215</v>
      </c>
      <c r="H673" s="15" t="s">
        <v>190</v>
      </c>
      <c r="I673" s="15" t="s">
        <v>30</v>
      </c>
      <c r="J673" s="15" t="s">
        <v>30</v>
      </c>
      <c r="K673" s="15" t="s">
        <v>30</v>
      </c>
      <c r="L673" s="15" t="s">
        <v>30</v>
      </c>
      <c r="M673" s="15" t="s">
        <v>30</v>
      </c>
      <c r="N673" s="15" t="s">
        <v>30</v>
      </c>
      <c r="O673" s="15">
        <v>2022</v>
      </c>
      <c r="P673" s="15">
        <v>1000</v>
      </c>
      <c r="Q673" s="15">
        <v>65</v>
      </c>
      <c r="R673" s="15" t="s">
        <v>10180</v>
      </c>
      <c r="S673" s="29" t="str">
        <f t="shared" si="10"/>
        <v/>
      </c>
      <c r="T673" s="29"/>
      <c r="U673" s="29"/>
      <c r="V673" s="29"/>
      <c r="W673" s="29"/>
      <c r="X673" s="29"/>
      <c r="Y673" s="29"/>
      <c r="Z673" s="29"/>
      <c r="AA673" s="29"/>
    </row>
    <row r="674" spans="1:27" hidden="1" x14ac:dyDescent="0.35">
      <c r="A674" s="15" t="s">
        <v>1213</v>
      </c>
      <c r="B674" s="22" t="str">
        <f>INDEX('Plant data'!D:D,MATCH($A674,'Plant data'!$A:$A,0))</f>
        <v>Fenghuang</v>
      </c>
      <c r="C674" s="22" t="str">
        <f>INDEX('Plant data'!E:E,MATCH($A674,'Plant data'!$A:$A,0))</f>
        <v>Shandong</v>
      </c>
      <c r="D674" s="22" t="str">
        <f>INDEX('Plant data'!F:F,MATCH($A674,'Plant data'!$A:$A,0))</f>
        <v>China</v>
      </c>
      <c r="E674" s="15" t="s">
        <v>10876</v>
      </c>
      <c r="F674" s="15" t="s">
        <v>10182</v>
      </c>
      <c r="G674" s="16" t="s">
        <v>1215</v>
      </c>
      <c r="H674" s="15" t="s">
        <v>190</v>
      </c>
      <c r="I674" s="15" t="s">
        <v>30</v>
      </c>
      <c r="J674" s="15" t="s">
        <v>30</v>
      </c>
      <c r="K674" s="15" t="s">
        <v>30</v>
      </c>
      <c r="L674" s="15" t="s">
        <v>30</v>
      </c>
      <c r="M674" s="15" t="s">
        <v>30</v>
      </c>
      <c r="N674" s="15" t="s">
        <v>30</v>
      </c>
      <c r="O674" s="15">
        <v>2022</v>
      </c>
      <c r="P674" s="15">
        <v>1000</v>
      </c>
      <c r="Q674" s="15">
        <v>65</v>
      </c>
      <c r="R674" s="15" t="s">
        <v>10180</v>
      </c>
      <c r="S674" s="29" t="str">
        <f t="shared" si="10"/>
        <v/>
      </c>
      <c r="T674" s="29"/>
      <c r="U674" s="29"/>
      <c r="V674" s="29"/>
      <c r="W674" s="29"/>
      <c r="X674" s="29"/>
      <c r="Y674" s="29"/>
      <c r="Z674" s="29"/>
      <c r="AA674" s="29"/>
    </row>
    <row r="675" spans="1:27" hidden="1" x14ac:dyDescent="0.35">
      <c r="A675" s="15" t="s">
        <v>1217</v>
      </c>
      <c r="B675" s="22" t="str">
        <f>INDEX('Plant data'!D:D,MATCH($A675,'Plant data'!$A:$A,0))</f>
        <v>unknown</v>
      </c>
      <c r="C675" s="22" t="str">
        <f>INDEX('Plant data'!E:E,MATCH($A675,'Plant data'!$A:$A,0))</f>
        <v>Shandong</v>
      </c>
      <c r="D675" s="22" t="str">
        <f>INDEX('Plant data'!F:F,MATCH($A675,'Plant data'!$A:$A,0))</f>
        <v>China</v>
      </c>
      <c r="E675" s="15" t="s">
        <v>10877</v>
      </c>
      <c r="F675" s="15" t="s">
        <v>10179</v>
      </c>
      <c r="G675" s="16" t="s">
        <v>1219</v>
      </c>
      <c r="H675" s="15" t="s">
        <v>190</v>
      </c>
      <c r="I675" s="15" t="s">
        <v>30</v>
      </c>
      <c r="J675" s="15" t="s">
        <v>30</v>
      </c>
      <c r="K675" s="15" t="s">
        <v>30</v>
      </c>
      <c r="L675" s="15" t="s">
        <v>30</v>
      </c>
      <c r="M675" s="15" t="s">
        <v>30</v>
      </c>
      <c r="N675" s="15" t="s">
        <v>30</v>
      </c>
      <c r="O675" s="20">
        <v>44859</v>
      </c>
      <c r="P675" s="15">
        <v>950</v>
      </c>
      <c r="Q675" s="15">
        <v>60</v>
      </c>
      <c r="R675" s="15" t="s">
        <v>10180</v>
      </c>
      <c r="S675" s="29" t="str">
        <f t="shared" si="10"/>
        <v/>
      </c>
      <c r="T675" s="29"/>
      <c r="U675" s="29"/>
      <c r="V675" s="29"/>
      <c r="W675" s="29"/>
      <c r="X675" s="29"/>
      <c r="Y675" s="29"/>
      <c r="Z675" s="29"/>
      <c r="AA675" s="29"/>
    </row>
    <row r="676" spans="1:27" hidden="1" x14ac:dyDescent="0.35">
      <c r="A676" s="15" t="s">
        <v>1217</v>
      </c>
      <c r="B676" s="22" t="str">
        <f>INDEX('Plant data'!D:D,MATCH($A676,'Plant data'!$A:$A,0))</f>
        <v>unknown</v>
      </c>
      <c r="C676" s="22" t="str">
        <f>INDEX('Plant data'!E:E,MATCH($A676,'Plant data'!$A:$A,0))</f>
        <v>Shandong</v>
      </c>
      <c r="D676" s="22" t="str">
        <f>INDEX('Plant data'!F:F,MATCH($A676,'Plant data'!$A:$A,0))</f>
        <v>China</v>
      </c>
      <c r="E676" s="15" t="s">
        <v>10878</v>
      </c>
      <c r="F676" s="15" t="s">
        <v>10182</v>
      </c>
      <c r="G676" s="16" t="s">
        <v>1219</v>
      </c>
      <c r="H676" s="15" t="s">
        <v>190</v>
      </c>
      <c r="I676" s="15" t="s">
        <v>30</v>
      </c>
      <c r="J676" s="15" t="s">
        <v>30</v>
      </c>
      <c r="K676" s="15" t="s">
        <v>30</v>
      </c>
      <c r="L676" s="15" t="s">
        <v>30</v>
      </c>
      <c r="M676" s="15" t="s">
        <v>30</v>
      </c>
      <c r="N676" s="15" t="s">
        <v>30</v>
      </c>
      <c r="O676" s="20">
        <v>44859</v>
      </c>
      <c r="P676" s="15">
        <v>950</v>
      </c>
      <c r="Q676" s="15">
        <v>60</v>
      </c>
      <c r="R676" s="15" t="s">
        <v>10180</v>
      </c>
      <c r="S676" s="29" t="str">
        <f t="shared" si="10"/>
        <v/>
      </c>
      <c r="T676" s="29"/>
      <c r="U676" s="29"/>
      <c r="V676" s="29"/>
      <c r="W676" s="29"/>
      <c r="X676" s="29"/>
      <c r="Y676" s="29"/>
      <c r="Z676" s="29"/>
      <c r="AA676" s="29"/>
    </row>
    <row r="677" spans="1:27" hidden="1" x14ac:dyDescent="0.35">
      <c r="A677" s="15" t="s">
        <v>1221</v>
      </c>
      <c r="B677" s="22" t="str">
        <f>INDEX('Plant data'!D:D,MATCH($A677,'Plant data'!$A:$A,0))</f>
        <v>unknown</v>
      </c>
      <c r="C677" s="22" t="str">
        <f>INDEX('Plant data'!E:E,MATCH($A677,'Plant data'!$A:$A,0))</f>
        <v>Shandong</v>
      </c>
      <c r="D677" s="22" t="str">
        <f>INDEX('Plant data'!F:F,MATCH($A677,'Plant data'!$A:$A,0))</f>
        <v>China</v>
      </c>
      <c r="E677" s="15" t="s">
        <v>10879</v>
      </c>
      <c r="F677" s="15" t="s">
        <v>10179</v>
      </c>
      <c r="G677" s="16" t="s">
        <v>1223</v>
      </c>
      <c r="H677" s="15" t="s">
        <v>29</v>
      </c>
      <c r="I677" s="15" t="s">
        <v>30</v>
      </c>
      <c r="J677" s="15" t="s">
        <v>30</v>
      </c>
      <c r="K677" s="15" t="s">
        <v>30</v>
      </c>
      <c r="L677" s="15" t="s">
        <v>30</v>
      </c>
      <c r="M677" s="15" t="s">
        <v>30</v>
      </c>
      <c r="N677" s="15" t="s">
        <v>30</v>
      </c>
      <c r="O677" s="15" t="s">
        <v>30</v>
      </c>
      <c r="P677" s="15">
        <v>1667</v>
      </c>
      <c r="Q677" s="15">
        <v>120</v>
      </c>
      <c r="R677" s="15" t="s">
        <v>10180</v>
      </c>
      <c r="S677" s="29" t="str">
        <f t="shared" si="10"/>
        <v/>
      </c>
      <c r="T677" s="29"/>
      <c r="U677" s="29"/>
      <c r="V677" s="29"/>
      <c r="W677" s="29"/>
      <c r="X677" s="29"/>
      <c r="Y677" s="29"/>
      <c r="Z677" s="29"/>
      <c r="AA677" s="29"/>
    </row>
    <row r="678" spans="1:27" hidden="1" x14ac:dyDescent="0.35">
      <c r="A678" s="15" t="s">
        <v>1221</v>
      </c>
      <c r="B678" s="22" t="str">
        <f>INDEX('Plant data'!D:D,MATCH($A678,'Plant data'!$A:$A,0))</f>
        <v>unknown</v>
      </c>
      <c r="C678" s="22" t="str">
        <f>INDEX('Plant data'!E:E,MATCH($A678,'Plant data'!$A:$A,0))</f>
        <v>Shandong</v>
      </c>
      <c r="D678" s="22" t="str">
        <f>INDEX('Plant data'!F:F,MATCH($A678,'Plant data'!$A:$A,0))</f>
        <v>China</v>
      </c>
      <c r="E678" s="15" t="s">
        <v>10880</v>
      </c>
      <c r="F678" s="15" t="s">
        <v>10182</v>
      </c>
      <c r="G678" s="16" t="s">
        <v>1223</v>
      </c>
      <c r="H678" s="15" t="s">
        <v>29</v>
      </c>
      <c r="I678" s="15" t="s">
        <v>30</v>
      </c>
      <c r="J678" s="15" t="s">
        <v>30</v>
      </c>
      <c r="K678" s="15" t="s">
        <v>30</v>
      </c>
      <c r="L678" s="15" t="s">
        <v>30</v>
      </c>
      <c r="M678" s="15" t="s">
        <v>30</v>
      </c>
      <c r="N678" s="15" t="s">
        <v>30</v>
      </c>
      <c r="O678" s="15" t="s">
        <v>30</v>
      </c>
      <c r="P678" s="15">
        <v>1667</v>
      </c>
      <c r="Q678" s="15">
        <v>120</v>
      </c>
      <c r="R678" s="15" t="s">
        <v>10180</v>
      </c>
      <c r="S678" s="29" t="str">
        <f t="shared" si="10"/>
        <v/>
      </c>
      <c r="T678" s="29"/>
      <c r="U678" s="29"/>
      <c r="V678" s="29"/>
      <c r="W678" s="29"/>
      <c r="X678" s="29"/>
      <c r="Y678" s="29"/>
      <c r="Z678" s="29"/>
      <c r="AA678" s="29"/>
    </row>
    <row r="679" spans="1:27" hidden="1" x14ac:dyDescent="0.35">
      <c r="A679" s="15" t="s">
        <v>1221</v>
      </c>
      <c r="B679" s="22" t="str">
        <f>INDEX('Plant data'!D:D,MATCH($A679,'Plant data'!$A:$A,0))</f>
        <v>unknown</v>
      </c>
      <c r="C679" s="22" t="str">
        <f>INDEX('Plant data'!E:E,MATCH($A679,'Plant data'!$A:$A,0))</f>
        <v>Shandong</v>
      </c>
      <c r="D679" s="22" t="str">
        <f>INDEX('Plant data'!F:F,MATCH($A679,'Plant data'!$A:$A,0))</f>
        <v>China</v>
      </c>
      <c r="E679" s="15" t="s">
        <v>10881</v>
      </c>
      <c r="F679" s="15" t="s">
        <v>10184</v>
      </c>
      <c r="G679" s="16" t="s">
        <v>1223</v>
      </c>
      <c r="H679" s="15" t="s">
        <v>29</v>
      </c>
      <c r="I679" s="15" t="s">
        <v>30</v>
      </c>
      <c r="J679" s="15" t="s">
        <v>30</v>
      </c>
      <c r="K679" s="15" t="s">
        <v>30</v>
      </c>
      <c r="L679" s="15" t="s">
        <v>30</v>
      </c>
      <c r="M679" s="15" t="s">
        <v>30</v>
      </c>
      <c r="N679" s="15" t="s">
        <v>30</v>
      </c>
      <c r="O679" s="15" t="s">
        <v>30</v>
      </c>
      <c r="P679" s="15">
        <v>1667</v>
      </c>
      <c r="Q679" s="15">
        <v>120</v>
      </c>
      <c r="R679" s="15" t="s">
        <v>10180</v>
      </c>
      <c r="S679" s="29" t="str">
        <f t="shared" si="10"/>
        <v/>
      </c>
      <c r="T679" s="29"/>
      <c r="U679" s="29"/>
      <c r="V679" s="29"/>
      <c r="W679" s="29"/>
      <c r="X679" s="29"/>
      <c r="Y679" s="29"/>
      <c r="Z679" s="29"/>
      <c r="AA679" s="29"/>
    </row>
    <row r="680" spans="1:27" hidden="1" x14ac:dyDescent="0.35">
      <c r="A680" s="15" t="s">
        <v>1226</v>
      </c>
      <c r="B680" s="22" t="str">
        <f>INDEX('Plant data'!D:D,MATCH($A680,'Plant data'!$A:$A,0))</f>
        <v>Qihe Economic Development Zone</v>
      </c>
      <c r="C680" s="22" t="str">
        <f>INDEX('Plant data'!E:E,MATCH($A680,'Plant data'!$A:$A,0))</f>
        <v>Shandong</v>
      </c>
      <c r="D680" s="22" t="str">
        <f>INDEX('Plant data'!F:F,MATCH($A680,'Plant data'!$A:$A,0))</f>
        <v>China</v>
      </c>
      <c r="E680" s="15" t="s">
        <v>10882</v>
      </c>
      <c r="F680" s="15" t="s">
        <v>10179</v>
      </c>
      <c r="G680" s="16" t="s">
        <v>1228</v>
      </c>
      <c r="H680" s="15" t="s">
        <v>190</v>
      </c>
      <c r="I680" s="15" t="s">
        <v>30</v>
      </c>
      <c r="J680" s="15" t="s">
        <v>30</v>
      </c>
      <c r="K680" s="15" t="s">
        <v>30</v>
      </c>
      <c r="L680" s="15" t="s">
        <v>30</v>
      </c>
      <c r="M680" s="15" t="s">
        <v>30</v>
      </c>
      <c r="N680" s="15" t="s">
        <v>30</v>
      </c>
      <c r="O680" s="15">
        <v>2022</v>
      </c>
      <c r="P680" s="15">
        <v>1350</v>
      </c>
      <c r="Q680" s="15">
        <v>120</v>
      </c>
      <c r="R680" s="15" t="s">
        <v>10180</v>
      </c>
      <c r="S680" s="29" t="str">
        <f t="shared" si="10"/>
        <v/>
      </c>
      <c r="T680" s="29"/>
      <c r="U680" s="29"/>
      <c r="V680" s="29"/>
      <c r="W680" s="29"/>
      <c r="X680" s="29"/>
      <c r="Y680" s="29"/>
      <c r="Z680" s="29"/>
      <c r="AA680" s="29"/>
    </row>
    <row r="681" spans="1:27" hidden="1" x14ac:dyDescent="0.35">
      <c r="A681" s="15" t="s">
        <v>1226</v>
      </c>
      <c r="B681" s="22" t="str">
        <f>INDEX('Plant data'!D:D,MATCH($A681,'Plant data'!$A:$A,0))</f>
        <v>Qihe Economic Development Zone</v>
      </c>
      <c r="C681" s="22" t="str">
        <f>INDEX('Plant data'!E:E,MATCH($A681,'Plant data'!$A:$A,0))</f>
        <v>Shandong</v>
      </c>
      <c r="D681" s="22" t="str">
        <f>INDEX('Plant data'!F:F,MATCH($A681,'Plant data'!$A:$A,0))</f>
        <v>China</v>
      </c>
      <c r="E681" s="15" t="s">
        <v>10883</v>
      </c>
      <c r="F681" s="15" t="s">
        <v>10182</v>
      </c>
      <c r="G681" s="16" t="s">
        <v>1228</v>
      </c>
      <c r="H681" s="15" t="s">
        <v>190</v>
      </c>
      <c r="I681" s="15" t="s">
        <v>30</v>
      </c>
      <c r="J681" s="15" t="s">
        <v>30</v>
      </c>
      <c r="K681" s="15" t="s">
        <v>30</v>
      </c>
      <c r="L681" s="15" t="s">
        <v>30</v>
      </c>
      <c r="M681" s="15" t="s">
        <v>30</v>
      </c>
      <c r="N681" s="15" t="s">
        <v>30</v>
      </c>
      <c r="O681" s="15">
        <v>2022</v>
      </c>
      <c r="P681" s="15">
        <v>1350</v>
      </c>
      <c r="Q681" s="15">
        <v>120</v>
      </c>
      <c r="R681" s="15" t="s">
        <v>10180</v>
      </c>
      <c r="S681" s="29" t="str">
        <f t="shared" si="10"/>
        <v/>
      </c>
      <c r="T681" s="29"/>
      <c r="U681" s="29"/>
      <c r="V681" s="29"/>
      <c r="W681" s="29"/>
      <c r="X681" s="29"/>
      <c r="Y681" s="29"/>
      <c r="Z681" s="29"/>
      <c r="AA681" s="29"/>
    </row>
    <row r="682" spans="1:27" hidden="1" x14ac:dyDescent="0.35">
      <c r="A682" s="15" t="s">
        <v>1233</v>
      </c>
      <c r="B682" s="22" t="str">
        <f>INDEX('Plant data'!D:D,MATCH($A682,'Plant data'!$A:$A,0))</f>
        <v>unknown</v>
      </c>
      <c r="C682" s="22" t="str">
        <f>INDEX('Plant data'!E:E,MATCH($A682,'Plant data'!$A:$A,0))</f>
        <v>Shanghai</v>
      </c>
      <c r="D682" s="22" t="str">
        <f>INDEX('Plant data'!F:F,MATCH($A682,'Plant data'!$A:$A,0))</f>
        <v>China</v>
      </c>
      <c r="E682" s="15" t="s">
        <v>10884</v>
      </c>
      <c r="F682" s="15" t="s">
        <v>10885</v>
      </c>
      <c r="G682" s="16" t="s">
        <v>1235</v>
      </c>
      <c r="H682" s="15" t="s">
        <v>29</v>
      </c>
      <c r="I682" s="15" t="s">
        <v>30</v>
      </c>
      <c r="J682" s="15" t="s">
        <v>30</v>
      </c>
      <c r="K682" s="15">
        <v>2006</v>
      </c>
      <c r="L682" s="15">
        <v>19</v>
      </c>
      <c r="M682" s="15" t="s">
        <v>30</v>
      </c>
      <c r="N682" s="15" t="s">
        <v>30</v>
      </c>
      <c r="O682" s="15" t="s">
        <v>30</v>
      </c>
      <c r="P682" s="15">
        <v>2400</v>
      </c>
      <c r="Q682" s="15">
        <v>250</v>
      </c>
      <c r="R682" s="15" t="s">
        <v>10180</v>
      </c>
      <c r="S682" s="29">
        <f t="shared" si="10"/>
        <v>2046</v>
      </c>
      <c r="T682" s="29"/>
      <c r="U682" s="29"/>
      <c r="V682" s="29"/>
      <c r="W682" s="29"/>
      <c r="X682" s="29"/>
      <c r="Y682" s="29"/>
      <c r="Z682" s="29"/>
      <c r="AA682" s="29"/>
    </row>
    <row r="683" spans="1:27" hidden="1" x14ac:dyDescent="0.35">
      <c r="A683" s="15" t="s">
        <v>1233</v>
      </c>
      <c r="B683" s="22" t="str">
        <f>INDEX('Plant data'!D:D,MATCH($A683,'Plant data'!$A:$A,0))</f>
        <v>unknown</v>
      </c>
      <c r="C683" s="22" t="str">
        <f>INDEX('Plant data'!E:E,MATCH($A683,'Plant data'!$A:$A,0))</f>
        <v>Shanghai</v>
      </c>
      <c r="D683" s="22" t="str">
        <f>INDEX('Plant data'!F:F,MATCH($A683,'Plant data'!$A:$A,0))</f>
        <v>China</v>
      </c>
      <c r="E683" s="15" t="s">
        <v>10886</v>
      </c>
      <c r="F683" s="15" t="s">
        <v>10179</v>
      </c>
      <c r="G683" s="16" t="s">
        <v>1235</v>
      </c>
      <c r="H683" s="15" t="s">
        <v>29</v>
      </c>
      <c r="I683" s="15" t="s">
        <v>30</v>
      </c>
      <c r="J683" s="15" t="s">
        <v>30</v>
      </c>
      <c r="K683" s="15" t="s">
        <v>30</v>
      </c>
      <c r="L683" s="15" t="s">
        <v>30</v>
      </c>
      <c r="M683" s="15" t="s">
        <v>30</v>
      </c>
      <c r="N683" s="15" t="s">
        <v>30</v>
      </c>
      <c r="O683" s="15" t="s">
        <v>30</v>
      </c>
      <c r="P683" s="15">
        <v>2400</v>
      </c>
      <c r="Q683" s="15">
        <v>250</v>
      </c>
      <c r="R683" s="15" t="s">
        <v>10180</v>
      </c>
      <c r="S683" s="29" t="str">
        <f t="shared" si="10"/>
        <v/>
      </c>
      <c r="T683" s="29"/>
      <c r="U683" s="29"/>
      <c r="V683" s="29"/>
      <c r="W683" s="29"/>
      <c r="X683" s="29"/>
      <c r="Y683" s="29"/>
      <c r="Z683" s="29"/>
      <c r="AA683" s="29"/>
    </row>
    <row r="684" spans="1:27" hidden="1" x14ac:dyDescent="0.35">
      <c r="A684" s="15" t="s">
        <v>1233</v>
      </c>
      <c r="B684" s="22" t="str">
        <f>INDEX('Plant data'!D:D,MATCH($A684,'Plant data'!$A:$A,0))</f>
        <v>unknown</v>
      </c>
      <c r="C684" s="22" t="str">
        <f>INDEX('Plant data'!E:E,MATCH($A684,'Plant data'!$A:$A,0))</f>
        <v>Shanghai</v>
      </c>
      <c r="D684" s="22" t="str">
        <f>INDEX('Plant data'!F:F,MATCH($A684,'Plant data'!$A:$A,0))</f>
        <v>China</v>
      </c>
      <c r="E684" s="15" t="s">
        <v>10887</v>
      </c>
      <c r="F684" s="15" t="s">
        <v>10182</v>
      </c>
      <c r="G684" s="16" t="s">
        <v>1235</v>
      </c>
      <c r="H684" s="15" t="s">
        <v>29</v>
      </c>
      <c r="I684" s="15" t="s">
        <v>30</v>
      </c>
      <c r="J684" s="15" t="s">
        <v>30</v>
      </c>
      <c r="K684" s="15" t="s">
        <v>30</v>
      </c>
      <c r="L684" s="15" t="s">
        <v>30</v>
      </c>
      <c r="M684" s="15" t="s">
        <v>30</v>
      </c>
      <c r="N684" s="15" t="s">
        <v>30</v>
      </c>
      <c r="O684" s="15" t="s">
        <v>30</v>
      </c>
      <c r="P684" s="15">
        <v>2400</v>
      </c>
      <c r="Q684" s="15">
        <v>250</v>
      </c>
      <c r="R684" s="15" t="s">
        <v>10180</v>
      </c>
      <c r="S684" s="29" t="str">
        <f t="shared" si="10"/>
        <v/>
      </c>
      <c r="T684" s="29"/>
      <c r="U684" s="29"/>
      <c r="V684" s="29"/>
      <c r="W684" s="29"/>
      <c r="X684" s="29"/>
      <c r="Y684" s="29"/>
      <c r="Z684" s="29"/>
      <c r="AA684" s="29"/>
    </row>
    <row r="685" spans="1:27" hidden="1" x14ac:dyDescent="0.35">
      <c r="A685" s="15" t="s">
        <v>1233</v>
      </c>
      <c r="B685" s="22" t="str">
        <f>INDEX('Plant data'!D:D,MATCH($A685,'Plant data'!$A:$A,0))</f>
        <v>unknown</v>
      </c>
      <c r="C685" s="22" t="str">
        <f>INDEX('Plant data'!E:E,MATCH($A685,'Plant data'!$A:$A,0))</f>
        <v>Shanghai</v>
      </c>
      <c r="D685" s="22" t="str">
        <f>INDEX('Plant data'!F:F,MATCH($A685,'Plant data'!$A:$A,0))</f>
        <v>China</v>
      </c>
      <c r="E685" s="15" t="s">
        <v>10888</v>
      </c>
      <c r="F685" s="15" t="s">
        <v>10245</v>
      </c>
      <c r="G685" s="16" t="s">
        <v>1235</v>
      </c>
      <c r="H685" s="15" t="s">
        <v>29</v>
      </c>
      <c r="I685" s="15" t="s">
        <v>30</v>
      </c>
      <c r="J685" s="15" t="s">
        <v>30</v>
      </c>
      <c r="K685" s="15" t="s">
        <v>30</v>
      </c>
      <c r="L685" s="15" t="s">
        <v>30</v>
      </c>
      <c r="M685" s="15" t="s">
        <v>30</v>
      </c>
      <c r="N685" s="15" t="s">
        <v>30</v>
      </c>
      <c r="O685" s="15" t="s">
        <v>30</v>
      </c>
      <c r="P685" s="15">
        <v>3000</v>
      </c>
      <c r="Q685" s="15">
        <v>300</v>
      </c>
      <c r="R685" s="15" t="s">
        <v>10180</v>
      </c>
      <c r="S685" s="29" t="str">
        <f t="shared" si="10"/>
        <v/>
      </c>
      <c r="T685" s="29"/>
      <c r="U685" s="29"/>
      <c r="V685" s="29"/>
      <c r="W685" s="29"/>
      <c r="X685" s="29"/>
      <c r="Y685" s="29"/>
      <c r="Z685" s="29"/>
      <c r="AA685" s="29"/>
    </row>
    <row r="686" spans="1:27" hidden="1" x14ac:dyDescent="0.35">
      <c r="A686" s="15" t="s">
        <v>1233</v>
      </c>
      <c r="B686" s="22" t="str">
        <f>INDEX('Plant data'!D:D,MATCH($A686,'Plant data'!$A:$A,0))</f>
        <v>unknown</v>
      </c>
      <c r="C686" s="22" t="str">
        <f>INDEX('Plant data'!E:E,MATCH($A686,'Plant data'!$A:$A,0))</f>
        <v>Shanghai</v>
      </c>
      <c r="D686" s="22" t="str">
        <f>INDEX('Plant data'!F:F,MATCH($A686,'Plant data'!$A:$A,0))</f>
        <v>China</v>
      </c>
      <c r="E686" s="15" t="s">
        <v>10889</v>
      </c>
      <c r="F686" s="15" t="s">
        <v>10247</v>
      </c>
      <c r="G686" s="16" t="s">
        <v>1235</v>
      </c>
      <c r="H686" s="15" t="s">
        <v>29</v>
      </c>
      <c r="I686" s="15" t="s">
        <v>30</v>
      </c>
      <c r="J686" s="15" t="s">
        <v>30</v>
      </c>
      <c r="K686" s="15" t="s">
        <v>30</v>
      </c>
      <c r="L686" s="15" t="s">
        <v>30</v>
      </c>
      <c r="M686" s="15" t="s">
        <v>30</v>
      </c>
      <c r="N686" s="15" t="s">
        <v>30</v>
      </c>
      <c r="O686" s="15" t="s">
        <v>30</v>
      </c>
      <c r="P686" s="15">
        <v>3000</v>
      </c>
      <c r="Q686" s="15">
        <v>300</v>
      </c>
      <c r="R686" s="15" t="s">
        <v>10180</v>
      </c>
      <c r="S686" s="29" t="str">
        <f t="shared" si="10"/>
        <v/>
      </c>
      <c r="T686" s="29"/>
      <c r="U686" s="29"/>
      <c r="V686" s="29"/>
      <c r="W686" s="29"/>
      <c r="X686" s="29"/>
      <c r="Y686" s="29"/>
      <c r="Z686" s="29"/>
      <c r="AA686" s="29"/>
    </row>
    <row r="687" spans="1:27" hidden="1" x14ac:dyDescent="0.35">
      <c r="A687" s="15" t="s">
        <v>1233</v>
      </c>
      <c r="B687" s="22" t="str">
        <f>INDEX('Plant data'!D:D,MATCH($A687,'Plant data'!$A:$A,0))</f>
        <v>unknown</v>
      </c>
      <c r="C687" s="22" t="str">
        <f>INDEX('Plant data'!E:E,MATCH($A687,'Plant data'!$A:$A,0))</f>
        <v>Shanghai</v>
      </c>
      <c r="D687" s="22" t="str">
        <f>INDEX('Plant data'!F:F,MATCH($A687,'Plant data'!$A:$A,0))</f>
        <v>China</v>
      </c>
      <c r="E687" s="15" t="s">
        <v>10890</v>
      </c>
      <c r="F687" s="15" t="s">
        <v>10249</v>
      </c>
      <c r="G687" s="16" t="s">
        <v>1235</v>
      </c>
      <c r="H687" s="15" t="s">
        <v>29</v>
      </c>
      <c r="I687" s="15" t="s">
        <v>30</v>
      </c>
      <c r="J687" s="15" t="s">
        <v>30</v>
      </c>
      <c r="K687" s="15" t="s">
        <v>30</v>
      </c>
      <c r="L687" s="15" t="s">
        <v>30</v>
      </c>
      <c r="M687" s="15" t="s">
        <v>30</v>
      </c>
      <c r="N687" s="15" t="s">
        <v>30</v>
      </c>
      <c r="O687" s="15" t="s">
        <v>30</v>
      </c>
      <c r="P687" s="15">
        <v>3000</v>
      </c>
      <c r="Q687" s="15">
        <v>300</v>
      </c>
      <c r="R687" s="15" t="s">
        <v>10180</v>
      </c>
      <c r="S687" s="29" t="str">
        <f t="shared" si="10"/>
        <v/>
      </c>
      <c r="T687" s="29"/>
      <c r="U687" s="29"/>
      <c r="V687" s="29"/>
      <c r="W687" s="29"/>
      <c r="X687" s="29"/>
      <c r="Y687" s="29"/>
      <c r="Z687" s="29"/>
      <c r="AA687" s="29"/>
    </row>
    <row r="688" spans="1:27" hidden="1" x14ac:dyDescent="0.35">
      <c r="A688" s="15" t="s">
        <v>1240</v>
      </c>
      <c r="B688" s="22" t="str">
        <f>INDEX('Plant data'!D:D,MATCH($A688,'Plant data'!$A:$A,0))</f>
        <v>unknown</v>
      </c>
      <c r="C688" s="22" t="str">
        <f>INDEX('Plant data'!E:E,MATCH($A688,'Plant data'!$A:$A,0))</f>
        <v>Shanxi</v>
      </c>
      <c r="D688" s="22" t="str">
        <f>INDEX('Plant data'!F:F,MATCH($A688,'Plant data'!$A:$A,0))</f>
        <v>China</v>
      </c>
      <c r="E688" s="15" t="s">
        <v>10891</v>
      </c>
      <c r="F688" s="15" t="s">
        <v>10179</v>
      </c>
      <c r="G688" s="16" t="s">
        <v>1242</v>
      </c>
      <c r="H688" s="15" t="s">
        <v>29</v>
      </c>
      <c r="I688" s="15" t="s">
        <v>30</v>
      </c>
      <c r="J688" s="15" t="s">
        <v>30</v>
      </c>
      <c r="K688" s="15">
        <v>1997</v>
      </c>
      <c r="L688" s="15">
        <v>28</v>
      </c>
      <c r="M688" s="15" t="s">
        <v>30</v>
      </c>
      <c r="N688" s="15" t="s">
        <v>30</v>
      </c>
      <c r="O688" s="15" t="s">
        <v>30</v>
      </c>
      <c r="P688" s="15">
        <v>1025</v>
      </c>
      <c r="Q688" s="15">
        <v>85</v>
      </c>
      <c r="R688" s="15" t="s">
        <v>10180</v>
      </c>
      <c r="S688" s="29">
        <f t="shared" si="10"/>
        <v>2037</v>
      </c>
      <c r="T688" s="29"/>
      <c r="U688" s="29"/>
      <c r="V688" s="29"/>
      <c r="W688" s="29"/>
      <c r="X688" s="29"/>
      <c r="Y688" s="29"/>
      <c r="Z688" s="29"/>
      <c r="AA688" s="29"/>
    </row>
    <row r="689" spans="1:27" hidden="1" x14ac:dyDescent="0.35">
      <c r="A689" s="15" t="s">
        <v>1240</v>
      </c>
      <c r="B689" s="22" t="str">
        <f>INDEX('Plant data'!D:D,MATCH($A689,'Plant data'!$A:$A,0))</f>
        <v>unknown</v>
      </c>
      <c r="C689" s="22" t="str">
        <f>INDEX('Plant data'!E:E,MATCH($A689,'Plant data'!$A:$A,0))</f>
        <v>Shanxi</v>
      </c>
      <c r="D689" s="22" t="str">
        <f>INDEX('Plant data'!F:F,MATCH($A689,'Plant data'!$A:$A,0))</f>
        <v>China</v>
      </c>
      <c r="E689" s="15" t="s">
        <v>10892</v>
      </c>
      <c r="F689" s="15" t="s">
        <v>10182</v>
      </c>
      <c r="G689" s="16" t="s">
        <v>1242</v>
      </c>
      <c r="H689" s="15" t="s">
        <v>29</v>
      </c>
      <c r="I689" s="15" t="s">
        <v>30</v>
      </c>
      <c r="J689" s="15" t="s">
        <v>30</v>
      </c>
      <c r="K689" s="15">
        <v>1997</v>
      </c>
      <c r="L689" s="15">
        <v>28</v>
      </c>
      <c r="M689" s="15" t="s">
        <v>30</v>
      </c>
      <c r="N689" s="15" t="s">
        <v>30</v>
      </c>
      <c r="O689" s="15" t="s">
        <v>30</v>
      </c>
      <c r="P689" s="15">
        <v>1025</v>
      </c>
      <c r="Q689" s="15">
        <v>85</v>
      </c>
      <c r="R689" s="15" t="s">
        <v>10180</v>
      </c>
      <c r="S689" s="29">
        <f t="shared" si="10"/>
        <v>2037</v>
      </c>
      <c r="T689" s="29"/>
      <c r="U689" s="29"/>
      <c r="V689" s="29"/>
      <c r="W689" s="29"/>
      <c r="X689" s="29"/>
      <c r="Y689" s="29"/>
      <c r="Z689" s="29"/>
      <c r="AA689" s="29"/>
    </row>
    <row r="690" spans="1:27" hidden="1" x14ac:dyDescent="0.35">
      <c r="A690" s="15" t="s">
        <v>1240</v>
      </c>
      <c r="B690" s="22" t="str">
        <f>INDEX('Plant data'!D:D,MATCH($A690,'Plant data'!$A:$A,0))</f>
        <v>unknown</v>
      </c>
      <c r="C690" s="22" t="str">
        <f>INDEX('Plant data'!E:E,MATCH($A690,'Plant data'!$A:$A,0))</f>
        <v>Shanxi</v>
      </c>
      <c r="D690" s="22" t="str">
        <f>INDEX('Plant data'!F:F,MATCH($A690,'Plant data'!$A:$A,0))</f>
        <v>China</v>
      </c>
      <c r="E690" s="15" t="s">
        <v>10893</v>
      </c>
      <c r="F690" s="15" t="s">
        <v>10184</v>
      </c>
      <c r="G690" s="16" t="s">
        <v>1242</v>
      </c>
      <c r="H690" s="15" t="s">
        <v>29</v>
      </c>
      <c r="I690" s="15" t="s">
        <v>30</v>
      </c>
      <c r="J690" s="15" t="s">
        <v>30</v>
      </c>
      <c r="K690" s="15">
        <v>1997</v>
      </c>
      <c r="L690" s="15">
        <v>28</v>
      </c>
      <c r="M690" s="15" t="s">
        <v>30</v>
      </c>
      <c r="N690" s="15" t="s">
        <v>30</v>
      </c>
      <c r="O690" s="15" t="s">
        <v>30</v>
      </c>
      <c r="P690" s="15">
        <v>1050</v>
      </c>
      <c r="Q690" s="15">
        <v>90</v>
      </c>
      <c r="R690" s="15" t="s">
        <v>10180</v>
      </c>
      <c r="S690" s="29">
        <f t="shared" si="10"/>
        <v>2037</v>
      </c>
      <c r="T690" s="29"/>
      <c r="U690" s="29"/>
      <c r="V690" s="29"/>
      <c r="W690" s="29"/>
      <c r="X690" s="29"/>
      <c r="Y690" s="29"/>
      <c r="Z690" s="29"/>
      <c r="AA690" s="29"/>
    </row>
    <row r="691" spans="1:27" hidden="1" x14ac:dyDescent="0.35">
      <c r="A691" s="15" t="s">
        <v>1240</v>
      </c>
      <c r="B691" s="22" t="str">
        <f>INDEX('Plant data'!D:D,MATCH($A691,'Plant data'!$A:$A,0))</f>
        <v>unknown</v>
      </c>
      <c r="C691" s="22" t="str">
        <f>INDEX('Plant data'!E:E,MATCH($A691,'Plant data'!$A:$A,0))</f>
        <v>Shanxi</v>
      </c>
      <c r="D691" s="22" t="str">
        <f>INDEX('Plant data'!F:F,MATCH($A691,'Plant data'!$A:$A,0))</f>
        <v>China</v>
      </c>
      <c r="E691" s="15" t="s">
        <v>10894</v>
      </c>
      <c r="F691" s="15" t="s">
        <v>10245</v>
      </c>
      <c r="G691" s="16" t="s">
        <v>1242</v>
      </c>
      <c r="H691" s="15" t="s">
        <v>29</v>
      </c>
      <c r="I691" s="15" t="s">
        <v>30</v>
      </c>
      <c r="J691" s="15" t="s">
        <v>30</v>
      </c>
      <c r="K691" s="15">
        <v>1997</v>
      </c>
      <c r="L691" s="15">
        <v>28</v>
      </c>
      <c r="M691" s="15" t="s">
        <v>30</v>
      </c>
      <c r="N691" s="15" t="s">
        <v>30</v>
      </c>
      <c r="O691" s="15" t="s">
        <v>30</v>
      </c>
      <c r="P691" s="15">
        <v>1900</v>
      </c>
      <c r="Q691" s="15">
        <v>180</v>
      </c>
      <c r="R691" s="15" t="s">
        <v>10180</v>
      </c>
      <c r="S691" s="29">
        <f t="shared" si="10"/>
        <v>2037</v>
      </c>
      <c r="T691" s="29"/>
      <c r="U691" s="29"/>
      <c r="V691" s="29"/>
      <c r="W691" s="29"/>
      <c r="X691" s="29"/>
      <c r="Y691" s="29"/>
      <c r="Z691" s="29"/>
      <c r="AA691" s="29"/>
    </row>
    <row r="692" spans="1:27" hidden="1" x14ac:dyDescent="0.35">
      <c r="A692" s="15" t="s">
        <v>1240</v>
      </c>
      <c r="B692" s="22" t="str">
        <f>INDEX('Plant data'!D:D,MATCH($A692,'Plant data'!$A:$A,0))</f>
        <v>unknown</v>
      </c>
      <c r="C692" s="22" t="str">
        <f>INDEX('Plant data'!E:E,MATCH($A692,'Plant data'!$A:$A,0))</f>
        <v>Shanxi</v>
      </c>
      <c r="D692" s="22" t="str">
        <f>INDEX('Plant data'!F:F,MATCH($A692,'Plant data'!$A:$A,0))</f>
        <v>China</v>
      </c>
      <c r="E692" s="15" t="s">
        <v>10895</v>
      </c>
      <c r="F692" s="15" t="s">
        <v>10247</v>
      </c>
      <c r="G692" s="16" t="s">
        <v>1242</v>
      </c>
      <c r="H692" s="15" t="s">
        <v>29</v>
      </c>
      <c r="I692" s="15" t="s">
        <v>30</v>
      </c>
      <c r="J692" s="15" t="s">
        <v>30</v>
      </c>
      <c r="K692" s="15">
        <v>1997</v>
      </c>
      <c r="L692" s="15">
        <v>28</v>
      </c>
      <c r="M692" s="15" t="s">
        <v>30</v>
      </c>
      <c r="N692" s="15" t="s">
        <v>30</v>
      </c>
      <c r="O692" s="15" t="s">
        <v>30</v>
      </c>
      <c r="P692" s="15">
        <v>1900</v>
      </c>
      <c r="Q692" s="15">
        <v>180</v>
      </c>
      <c r="R692" s="15" t="s">
        <v>10180</v>
      </c>
      <c r="S692" s="29">
        <f t="shared" si="10"/>
        <v>2037</v>
      </c>
      <c r="T692" s="29"/>
      <c r="U692" s="29"/>
      <c r="V692" s="29"/>
      <c r="W692" s="29"/>
      <c r="X692" s="29"/>
      <c r="Y692" s="29"/>
      <c r="Z692" s="29"/>
      <c r="AA692" s="29"/>
    </row>
    <row r="693" spans="1:27" hidden="1" x14ac:dyDescent="0.35">
      <c r="A693" s="15" t="s">
        <v>1240</v>
      </c>
      <c r="B693" s="22" t="str">
        <f>INDEX('Plant data'!D:D,MATCH($A693,'Plant data'!$A:$A,0))</f>
        <v>unknown</v>
      </c>
      <c r="C693" s="22" t="str">
        <f>INDEX('Plant data'!E:E,MATCH($A693,'Plant data'!$A:$A,0))</f>
        <v>Shanxi</v>
      </c>
      <c r="D693" s="22" t="str">
        <f>INDEX('Plant data'!F:F,MATCH($A693,'Plant data'!$A:$A,0))</f>
        <v>China</v>
      </c>
      <c r="E693" s="15" t="s">
        <v>10896</v>
      </c>
      <c r="F693" s="15" t="s">
        <v>10249</v>
      </c>
      <c r="G693" s="16" t="s">
        <v>1242</v>
      </c>
      <c r="H693" s="15" t="s">
        <v>29</v>
      </c>
      <c r="I693" s="15" t="s">
        <v>30</v>
      </c>
      <c r="J693" s="15" t="s">
        <v>30</v>
      </c>
      <c r="K693" s="15">
        <v>1997</v>
      </c>
      <c r="L693" s="15">
        <v>28</v>
      </c>
      <c r="M693" s="15" t="s">
        <v>30</v>
      </c>
      <c r="N693" s="15" t="s">
        <v>30</v>
      </c>
      <c r="O693" s="15" t="s">
        <v>30</v>
      </c>
      <c r="P693" s="15">
        <v>1900</v>
      </c>
      <c r="Q693" s="15">
        <v>180</v>
      </c>
      <c r="R693" s="15" t="s">
        <v>10180</v>
      </c>
      <c r="S693" s="29">
        <f t="shared" si="10"/>
        <v>2037</v>
      </c>
      <c r="T693" s="29"/>
      <c r="U693" s="29"/>
      <c r="V693" s="29"/>
      <c r="W693" s="29"/>
      <c r="X693" s="29"/>
      <c r="Y693" s="29"/>
      <c r="Z693" s="29"/>
      <c r="AA693" s="29"/>
    </row>
    <row r="694" spans="1:27" hidden="1" x14ac:dyDescent="0.35">
      <c r="A694" s="15" t="s">
        <v>1245</v>
      </c>
      <c r="B694" s="22" t="str">
        <f>INDEX('Plant data'!D:D,MATCH($A694,'Plant data'!$A:$A,0))</f>
        <v>Lvliang</v>
      </c>
      <c r="C694" s="22" t="str">
        <f>INDEX('Plant data'!E:E,MATCH($A694,'Plant data'!$A:$A,0))</f>
        <v>Shanxi</v>
      </c>
      <c r="D694" s="22" t="str">
        <f>INDEX('Plant data'!F:F,MATCH($A694,'Plant data'!$A:$A,0))</f>
        <v>China</v>
      </c>
      <c r="E694" s="15" t="s">
        <v>10897</v>
      </c>
      <c r="F694" s="15" t="s">
        <v>10179</v>
      </c>
      <c r="G694" s="16" t="s">
        <v>1247</v>
      </c>
      <c r="H694" s="15" t="s">
        <v>29</v>
      </c>
      <c r="I694" s="15" t="s">
        <v>30</v>
      </c>
      <c r="J694" s="18">
        <v>37987</v>
      </c>
      <c r="K694" s="15">
        <v>2006</v>
      </c>
      <c r="L694" s="15">
        <v>19</v>
      </c>
      <c r="M694" s="15" t="s">
        <v>30</v>
      </c>
      <c r="N694" s="15" t="s">
        <v>30</v>
      </c>
      <c r="O694" s="15" t="s">
        <v>30</v>
      </c>
      <c r="P694" s="15">
        <v>750</v>
      </c>
      <c r="Q694" s="15">
        <v>50</v>
      </c>
      <c r="R694" s="15" t="s">
        <v>10180</v>
      </c>
      <c r="S694" s="29">
        <f t="shared" si="10"/>
        <v>2046</v>
      </c>
      <c r="T694" s="29"/>
      <c r="U694" s="29"/>
      <c r="V694" s="29"/>
      <c r="W694" s="29"/>
      <c r="X694" s="29"/>
      <c r="Y694" s="29"/>
      <c r="Z694" s="29"/>
      <c r="AA694" s="29"/>
    </row>
    <row r="695" spans="1:27" hidden="1" x14ac:dyDescent="0.35">
      <c r="A695" s="15" t="s">
        <v>1245</v>
      </c>
      <c r="B695" s="22" t="str">
        <f>INDEX('Plant data'!D:D,MATCH($A695,'Plant data'!$A:$A,0))</f>
        <v>Lvliang</v>
      </c>
      <c r="C695" s="22" t="str">
        <f>INDEX('Plant data'!E:E,MATCH($A695,'Plant data'!$A:$A,0))</f>
        <v>Shanxi</v>
      </c>
      <c r="D695" s="22" t="str">
        <f>INDEX('Plant data'!F:F,MATCH($A695,'Plant data'!$A:$A,0))</f>
        <v>China</v>
      </c>
      <c r="E695" s="15" t="s">
        <v>10898</v>
      </c>
      <c r="F695" s="15" t="s">
        <v>10182</v>
      </c>
      <c r="G695" s="16" t="s">
        <v>1247</v>
      </c>
      <c r="H695" s="15" t="s">
        <v>29</v>
      </c>
      <c r="I695" s="15" t="s">
        <v>30</v>
      </c>
      <c r="J695" s="18">
        <v>37987</v>
      </c>
      <c r="K695" s="15">
        <v>2006</v>
      </c>
      <c r="L695" s="15">
        <v>19</v>
      </c>
      <c r="M695" s="15" t="s">
        <v>30</v>
      </c>
      <c r="N695" s="15" t="s">
        <v>30</v>
      </c>
      <c r="O695" s="15" t="s">
        <v>30</v>
      </c>
      <c r="P695" s="15">
        <v>750</v>
      </c>
      <c r="Q695" s="15">
        <v>50</v>
      </c>
      <c r="R695" s="15" t="s">
        <v>10180</v>
      </c>
      <c r="S695" s="29">
        <f t="shared" si="10"/>
        <v>2046</v>
      </c>
      <c r="T695" s="29"/>
      <c r="U695" s="29"/>
      <c r="V695" s="29"/>
      <c r="W695" s="29"/>
      <c r="X695" s="29"/>
      <c r="Y695" s="29"/>
      <c r="Z695" s="29"/>
      <c r="AA695" s="29"/>
    </row>
    <row r="696" spans="1:27" hidden="1" x14ac:dyDescent="0.35">
      <c r="A696" s="15" t="s">
        <v>1245</v>
      </c>
      <c r="B696" s="22" t="str">
        <f>INDEX('Plant data'!D:D,MATCH($A696,'Plant data'!$A:$A,0))</f>
        <v>Lvliang</v>
      </c>
      <c r="C696" s="22" t="str">
        <f>INDEX('Plant data'!E:E,MATCH($A696,'Plant data'!$A:$A,0))</f>
        <v>Shanxi</v>
      </c>
      <c r="D696" s="22" t="str">
        <f>INDEX('Plant data'!F:F,MATCH($A696,'Plant data'!$A:$A,0))</f>
        <v>China</v>
      </c>
      <c r="E696" s="15" t="s">
        <v>10899</v>
      </c>
      <c r="F696" s="15" t="s">
        <v>10184</v>
      </c>
      <c r="G696" s="16" t="s">
        <v>1247</v>
      </c>
      <c r="H696" s="15" t="s">
        <v>29</v>
      </c>
      <c r="I696" s="15" t="s">
        <v>30</v>
      </c>
      <c r="J696" s="18">
        <v>37987</v>
      </c>
      <c r="K696" s="15">
        <v>2006</v>
      </c>
      <c r="L696" s="15">
        <v>19</v>
      </c>
      <c r="M696" s="15" t="s">
        <v>30</v>
      </c>
      <c r="N696" s="15" t="s">
        <v>30</v>
      </c>
      <c r="O696" s="15" t="s">
        <v>30</v>
      </c>
      <c r="P696" s="15">
        <v>750</v>
      </c>
      <c r="Q696" s="15">
        <v>50</v>
      </c>
      <c r="R696" s="15" t="s">
        <v>10180</v>
      </c>
      <c r="S696" s="29">
        <f t="shared" si="10"/>
        <v>2046</v>
      </c>
      <c r="T696" s="29"/>
      <c r="U696" s="29"/>
      <c r="V696" s="29"/>
      <c r="W696" s="29"/>
      <c r="X696" s="29"/>
      <c r="Y696" s="29"/>
      <c r="Z696" s="29"/>
      <c r="AA696" s="29"/>
    </row>
    <row r="697" spans="1:27" hidden="1" x14ac:dyDescent="0.35">
      <c r="A697" s="15" t="s">
        <v>1245</v>
      </c>
      <c r="B697" s="22" t="str">
        <f>INDEX('Plant data'!D:D,MATCH($A697,'Plant data'!$A:$A,0))</f>
        <v>Lvliang</v>
      </c>
      <c r="C697" s="22" t="str">
        <f>INDEX('Plant data'!E:E,MATCH($A697,'Plant data'!$A:$A,0))</f>
        <v>Shanxi</v>
      </c>
      <c r="D697" s="22" t="str">
        <f>INDEX('Plant data'!F:F,MATCH($A697,'Plant data'!$A:$A,0))</f>
        <v>China</v>
      </c>
      <c r="E697" s="15" t="s">
        <v>10900</v>
      </c>
      <c r="F697" s="15" t="s">
        <v>10245</v>
      </c>
      <c r="G697" s="16" t="s">
        <v>1247</v>
      </c>
      <c r="H697" s="15" t="s">
        <v>29</v>
      </c>
      <c r="I697" s="15" t="s">
        <v>30</v>
      </c>
      <c r="J697" s="15" t="s">
        <v>30</v>
      </c>
      <c r="K697" s="15" t="s">
        <v>30</v>
      </c>
      <c r="L697" s="15" t="s">
        <v>30</v>
      </c>
      <c r="M697" s="15" t="s">
        <v>30</v>
      </c>
      <c r="N697" s="15" t="s">
        <v>30</v>
      </c>
      <c r="O697" s="15" t="s">
        <v>30</v>
      </c>
      <c r="P697" s="15">
        <v>1350</v>
      </c>
      <c r="Q697" s="15">
        <v>120</v>
      </c>
      <c r="R697" s="15" t="s">
        <v>10180</v>
      </c>
      <c r="S697" s="29" t="str">
        <f t="shared" si="10"/>
        <v/>
      </c>
      <c r="T697" s="29"/>
      <c r="U697" s="29"/>
      <c r="V697" s="29"/>
      <c r="W697" s="29"/>
      <c r="X697" s="29"/>
      <c r="Y697" s="29"/>
      <c r="Z697" s="29"/>
      <c r="AA697" s="29"/>
    </row>
    <row r="698" spans="1:27" hidden="1" x14ac:dyDescent="0.35">
      <c r="A698" s="15" t="s">
        <v>1245</v>
      </c>
      <c r="B698" s="22" t="str">
        <f>INDEX('Plant data'!D:D,MATCH($A698,'Plant data'!$A:$A,0))</f>
        <v>Lvliang</v>
      </c>
      <c r="C698" s="22" t="str">
        <f>INDEX('Plant data'!E:E,MATCH($A698,'Plant data'!$A:$A,0))</f>
        <v>Shanxi</v>
      </c>
      <c r="D698" s="22" t="str">
        <f>INDEX('Plant data'!F:F,MATCH($A698,'Plant data'!$A:$A,0))</f>
        <v>China</v>
      </c>
      <c r="E698" s="15" t="s">
        <v>10901</v>
      </c>
      <c r="F698" s="15" t="s">
        <v>10247</v>
      </c>
      <c r="G698" s="16" t="s">
        <v>1247</v>
      </c>
      <c r="H698" s="15" t="s">
        <v>190</v>
      </c>
      <c r="I698" s="15" t="s">
        <v>30</v>
      </c>
      <c r="J698" s="15" t="s">
        <v>30</v>
      </c>
      <c r="K698" s="15" t="s">
        <v>30</v>
      </c>
      <c r="L698" s="15" t="s">
        <v>30</v>
      </c>
      <c r="M698" s="15" t="s">
        <v>30</v>
      </c>
      <c r="N698" s="15" t="s">
        <v>30</v>
      </c>
      <c r="O698" s="15">
        <v>2023</v>
      </c>
      <c r="P698" s="15">
        <v>1350</v>
      </c>
      <c r="Q698" s="15">
        <v>120</v>
      </c>
      <c r="R698" s="15" t="s">
        <v>10180</v>
      </c>
      <c r="S698" s="29" t="str">
        <f t="shared" si="10"/>
        <v/>
      </c>
      <c r="T698" s="29"/>
      <c r="U698" s="29"/>
      <c r="V698" s="29"/>
      <c r="W698" s="29"/>
      <c r="X698" s="29"/>
      <c r="Y698" s="29"/>
      <c r="Z698" s="29"/>
      <c r="AA698" s="29"/>
    </row>
    <row r="699" spans="1:27" hidden="1" x14ac:dyDescent="0.35">
      <c r="A699" s="15" t="s">
        <v>1250</v>
      </c>
      <c r="B699" s="22" t="str">
        <f>INDEX('Plant data'!D:D,MATCH($A699,'Plant data'!$A:$A,0))</f>
        <v>Lvliang</v>
      </c>
      <c r="C699" s="22" t="str">
        <f>INDEX('Plant data'!E:E,MATCH($A699,'Plant data'!$A:$A,0))</f>
        <v>Shanxi</v>
      </c>
      <c r="D699" s="22" t="str">
        <f>INDEX('Plant data'!F:F,MATCH($A699,'Plant data'!$A:$A,0))</f>
        <v>China</v>
      </c>
      <c r="E699" s="15" t="s">
        <v>10902</v>
      </c>
      <c r="F699" s="15" t="s">
        <v>10179</v>
      </c>
      <c r="G699" s="16" t="s">
        <v>1252</v>
      </c>
      <c r="H699" s="15" t="s">
        <v>29</v>
      </c>
      <c r="I699" s="15" t="s">
        <v>30</v>
      </c>
      <c r="J699" s="15" t="s">
        <v>30</v>
      </c>
      <c r="K699" s="15" t="s">
        <v>30</v>
      </c>
      <c r="L699" s="15" t="s">
        <v>30</v>
      </c>
      <c r="M699" s="15" t="s">
        <v>30</v>
      </c>
      <c r="N699" s="15" t="s">
        <v>30</v>
      </c>
      <c r="O699" s="15" t="s">
        <v>30</v>
      </c>
      <c r="P699" s="15">
        <v>1400</v>
      </c>
      <c r="Q699" s="15">
        <v>120</v>
      </c>
      <c r="R699" s="15" t="s">
        <v>10180</v>
      </c>
      <c r="S699" s="29" t="str">
        <f t="shared" si="10"/>
        <v/>
      </c>
      <c r="T699" s="29"/>
      <c r="U699" s="29"/>
      <c r="V699" s="29"/>
      <c r="W699" s="29"/>
      <c r="X699" s="29"/>
      <c r="Y699" s="29"/>
      <c r="Z699" s="29"/>
      <c r="AA699" s="29"/>
    </row>
    <row r="700" spans="1:27" hidden="1" x14ac:dyDescent="0.35">
      <c r="A700" s="15" t="s">
        <v>1250</v>
      </c>
      <c r="B700" s="22" t="str">
        <f>INDEX('Plant data'!D:D,MATCH($A700,'Plant data'!$A:$A,0))</f>
        <v>Lvliang</v>
      </c>
      <c r="C700" s="22" t="str">
        <f>INDEX('Plant data'!E:E,MATCH($A700,'Plant data'!$A:$A,0))</f>
        <v>Shanxi</v>
      </c>
      <c r="D700" s="22" t="str">
        <f>INDEX('Plant data'!F:F,MATCH($A700,'Plant data'!$A:$A,0))</f>
        <v>China</v>
      </c>
      <c r="E700" s="15" t="s">
        <v>10903</v>
      </c>
      <c r="F700" s="15" t="s">
        <v>10182</v>
      </c>
      <c r="G700" s="16" t="s">
        <v>1252</v>
      </c>
      <c r="H700" s="15" t="s">
        <v>190</v>
      </c>
      <c r="I700" s="15" t="s">
        <v>30</v>
      </c>
      <c r="J700" s="15" t="s">
        <v>30</v>
      </c>
      <c r="K700" s="15" t="s">
        <v>30</v>
      </c>
      <c r="L700" s="15" t="s">
        <v>30</v>
      </c>
      <c r="M700" s="15" t="s">
        <v>30</v>
      </c>
      <c r="N700" s="15" t="s">
        <v>30</v>
      </c>
      <c r="O700" s="15" t="s">
        <v>30</v>
      </c>
      <c r="P700" s="15">
        <v>850</v>
      </c>
      <c r="Q700" s="15">
        <v>60</v>
      </c>
      <c r="R700" s="15" t="s">
        <v>10180</v>
      </c>
      <c r="S700" s="29" t="str">
        <f t="shared" si="10"/>
        <v/>
      </c>
      <c r="T700" s="29"/>
      <c r="U700" s="29"/>
      <c r="V700" s="29"/>
      <c r="W700" s="29"/>
      <c r="X700" s="29"/>
      <c r="Y700" s="29"/>
      <c r="Z700" s="29"/>
      <c r="AA700" s="29"/>
    </row>
    <row r="701" spans="1:27" hidden="1" x14ac:dyDescent="0.35">
      <c r="A701" s="15" t="s">
        <v>1250</v>
      </c>
      <c r="B701" s="22" t="str">
        <f>INDEX('Plant data'!D:D,MATCH($A701,'Plant data'!$A:$A,0))</f>
        <v>Lvliang</v>
      </c>
      <c r="C701" s="22" t="str">
        <f>INDEX('Plant data'!E:E,MATCH($A701,'Plant data'!$A:$A,0))</f>
        <v>Shanxi</v>
      </c>
      <c r="D701" s="22" t="str">
        <f>INDEX('Plant data'!F:F,MATCH($A701,'Plant data'!$A:$A,0))</f>
        <v>China</v>
      </c>
      <c r="E701" s="15" t="s">
        <v>10904</v>
      </c>
      <c r="F701" s="15" t="s">
        <v>10184</v>
      </c>
      <c r="G701" s="16" t="s">
        <v>1252</v>
      </c>
      <c r="H701" s="15" t="s">
        <v>190</v>
      </c>
      <c r="I701" s="15" t="s">
        <v>30</v>
      </c>
      <c r="J701" s="15" t="s">
        <v>30</v>
      </c>
      <c r="K701" s="15" t="s">
        <v>30</v>
      </c>
      <c r="L701" s="15" t="s">
        <v>30</v>
      </c>
      <c r="M701" s="15" t="s">
        <v>30</v>
      </c>
      <c r="N701" s="15" t="s">
        <v>30</v>
      </c>
      <c r="O701" s="15" t="s">
        <v>30</v>
      </c>
      <c r="P701" s="15">
        <v>850</v>
      </c>
      <c r="Q701" s="15">
        <v>60</v>
      </c>
      <c r="R701" s="15" t="s">
        <v>10180</v>
      </c>
      <c r="S701" s="29" t="str">
        <f t="shared" si="10"/>
        <v/>
      </c>
      <c r="T701" s="29"/>
      <c r="U701" s="29"/>
      <c r="V701" s="29"/>
      <c r="W701" s="29"/>
      <c r="X701" s="29"/>
      <c r="Y701" s="29"/>
      <c r="Z701" s="29"/>
      <c r="AA701" s="29"/>
    </row>
    <row r="702" spans="1:27" hidden="1" x14ac:dyDescent="0.35">
      <c r="A702" s="15" t="s">
        <v>1250</v>
      </c>
      <c r="B702" s="22" t="str">
        <f>INDEX('Plant data'!D:D,MATCH($A702,'Plant data'!$A:$A,0))</f>
        <v>Lvliang</v>
      </c>
      <c r="C702" s="22" t="str">
        <f>INDEX('Plant data'!E:E,MATCH($A702,'Plant data'!$A:$A,0))</f>
        <v>Shanxi</v>
      </c>
      <c r="D702" s="22" t="str">
        <f>INDEX('Plant data'!F:F,MATCH($A702,'Plant data'!$A:$A,0))</f>
        <v>China</v>
      </c>
      <c r="E702" s="15" t="s">
        <v>10905</v>
      </c>
      <c r="F702" s="15" t="s">
        <v>10245</v>
      </c>
      <c r="G702" s="16" t="s">
        <v>1252</v>
      </c>
      <c r="H702" s="15" t="s">
        <v>313</v>
      </c>
      <c r="I702" s="15" t="s">
        <v>30</v>
      </c>
      <c r="J702" s="15" t="s">
        <v>30</v>
      </c>
      <c r="K702" s="15" t="s">
        <v>30</v>
      </c>
      <c r="L702" s="15" t="s">
        <v>30</v>
      </c>
      <c r="M702" s="15" t="s">
        <v>30</v>
      </c>
      <c r="N702" s="15" t="s">
        <v>30</v>
      </c>
      <c r="O702" s="15" t="s">
        <v>30</v>
      </c>
      <c r="P702" s="15">
        <v>1600</v>
      </c>
      <c r="Q702" s="15">
        <v>150</v>
      </c>
      <c r="R702" s="15" t="s">
        <v>10180</v>
      </c>
      <c r="S702" s="29" t="str">
        <f t="shared" si="10"/>
        <v/>
      </c>
      <c r="T702" s="29"/>
      <c r="U702" s="29"/>
      <c r="V702" s="29"/>
      <c r="W702" s="29"/>
      <c r="X702" s="29"/>
      <c r="Y702" s="29"/>
      <c r="Z702" s="29"/>
      <c r="AA702" s="29"/>
    </row>
    <row r="703" spans="1:27" hidden="1" x14ac:dyDescent="0.35">
      <c r="A703" s="15" t="s">
        <v>1260</v>
      </c>
      <c r="B703" s="22" t="str">
        <f>INDEX('Plant data'!D:D,MATCH($A703,'Plant data'!$A:$A,0))</f>
        <v>Yi'an</v>
      </c>
      <c r="C703" s="22" t="str">
        <f>INDEX('Plant data'!E:E,MATCH($A703,'Plant data'!$A:$A,0))</f>
        <v>Shanxi</v>
      </c>
      <c r="D703" s="22" t="str">
        <f>INDEX('Plant data'!F:F,MATCH($A703,'Plant data'!$A:$A,0))</f>
        <v>China</v>
      </c>
      <c r="E703" s="15" t="s">
        <v>10906</v>
      </c>
      <c r="F703" s="15" t="s">
        <v>10179</v>
      </c>
      <c r="G703" s="16" t="s">
        <v>1262</v>
      </c>
      <c r="H703" s="15" t="s">
        <v>29</v>
      </c>
      <c r="I703" s="15" t="s">
        <v>30</v>
      </c>
      <c r="J703" s="15" t="s">
        <v>30</v>
      </c>
      <c r="K703" s="15" t="s">
        <v>30</v>
      </c>
      <c r="L703" s="15" t="s">
        <v>30</v>
      </c>
      <c r="M703" s="15" t="s">
        <v>30</v>
      </c>
      <c r="N703" s="15" t="s">
        <v>30</v>
      </c>
      <c r="O703" s="15" t="s">
        <v>30</v>
      </c>
      <c r="P703" s="15">
        <v>1500</v>
      </c>
      <c r="Q703" s="15">
        <v>90</v>
      </c>
      <c r="R703" s="15" t="s">
        <v>10180</v>
      </c>
      <c r="S703" s="29" t="str">
        <f t="shared" si="10"/>
        <v/>
      </c>
      <c r="T703" s="29"/>
      <c r="U703" s="29"/>
      <c r="V703" s="29"/>
      <c r="W703" s="29"/>
      <c r="X703" s="29"/>
      <c r="Y703" s="29"/>
      <c r="Z703" s="29"/>
      <c r="AA703" s="29"/>
    </row>
    <row r="704" spans="1:27" hidden="1" x14ac:dyDescent="0.35">
      <c r="A704" s="15" t="s">
        <v>1260</v>
      </c>
      <c r="B704" s="22" t="str">
        <f>INDEX('Plant data'!D:D,MATCH($A704,'Plant data'!$A:$A,0))</f>
        <v>Yi'an</v>
      </c>
      <c r="C704" s="22" t="str">
        <f>INDEX('Plant data'!E:E,MATCH($A704,'Plant data'!$A:$A,0))</f>
        <v>Shanxi</v>
      </c>
      <c r="D704" s="22" t="str">
        <f>INDEX('Plant data'!F:F,MATCH($A704,'Plant data'!$A:$A,0))</f>
        <v>China</v>
      </c>
      <c r="E704" s="15" t="s">
        <v>10907</v>
      </c>
      <c r="F704" s="15" t="s">
        <v>10182</v>
      </c>
      <c r="G704" s="16" t="s">
        <v>1262</v>
      </c>
      <c r="H704" s="15" t="s">
        <v>29</v>
      </c>
      <c r="I704" s="15" t="s">
        <v>30</v>
      </c>
      <c r="J704" s="15" t="s">
        <v>30</v>
      </c>
      <c r="K704" s="15" t="s">
        <v>30</v>
      </c>
      <c r="L704" s="15" t="s">
        <v>30</v>
      </c>
      <c r="M704" s="15" t="s">
        <v>30</v>
      </c>
      <c r="N704" s="15" t="s">
        <v>30</v>
      </c>
      <c r="O704" s="15" t="s">
        <v>30</v>
      </c>
      <c r="P704" s="15">
        <v>1500</v>
      </c>
      <c r="Q704" s="15">
        <v>90</v>
      </c>
      <c r="R704" s="15" t="s">
        <v>10180</v>
      </c>
      <c r="S704" s="29" t="str">
        <f t="shared" si="10"/>
        <v/>
      </c>
      <c r="T704" s="29"/>
      <c r="U704" s="29"/>
      <c r="V704" s="29"/>
      <c r="W704" s="29"/>
      <c r="X704" s="29"/>
      <c r="Y704" s="29"/>
      <c r="Z704" s="29"/>
      <c r="AA704" s="29"/>
    </row>
    <row r="705" spans="1:27" hidden="1" x14ac:dyDescent="0.35">
      <c r="A705" s="15" t="s">
        <v>1267</v>
      </c>
      <c r="B705" s="22" t="str">
        <f>INDEX('Plant data'!D:D,MATCH($A705,'Plant data'!$A:$A,0))</f>
        <v>Gaoxian</v>
      </c>
      <c r="C705" s="22" t="str">
        <f>INDEX('Plant data'!E:E,MATCH($A705,'Plant data'!$A:$A,0))</f>
        <v>Shanxi</v>
      </c>
      <c r="D705" s="22" t="str">
        <f>INDEX('Plant data'!F:F,MATCH($A705,'Plant data'!$A:$A,0))</f>
        <v>China</v>
      </c>
      <c r="E705" s="15" t="s">
        <v>10908</v>
      </c>
      <c r="F705" s="15" t="s">
        <v>10179</v>
      </c>
      <c r="G705" s="16" t="s">
        <v>1269</v>
      </c>
      <c r="H705" s="15" t="s">
        <v>190</v>
      </c>
      <c r="I705" s="15" t="s">
        <v>30</v>
      </c>
      <c r="J705" s="15" t="s">
        <v>30</v>
      </c>
      <c r="K705" s="15" t="s">
        <v>30</v>
      </c>
      <c r="L705" s="15" t="s">
        <v>30</v>
      </c>
      <c r="M705" s="15" t="s">
        <v>30</v>
      </c>
      <c r="N705" s="15" t="s">
        <v>30</v>
      </c>
      <c r="O705" s="15">
        <v>2020</v>
      </c>
      <c r="P705" s="15">
        <v>1400</v>
      </c>
      <c r="Q705" s="15">
        <v>65</v>
      </c>
      <c r="R705" s="15" t="s">
        <v>10180</v>
      </c>
      <c r="S705" s="29" t="str">
        <f t="shared" si="10"/>
        <v/>
      </c>
      <c r="T705" s="29"/>
      <c r="U705" s="29"/>
      <c r="V705" s="29"/>
      <c r="W705" s="29"/>
      <c r="X705" s="29"/>
      <c r="Y705" s="29"/>
      <c r="Z705" s="29"/>
      <c r="AA705" s="29"/>
    </row>
    <row r="706" spans="1:27" hidden="1" x14ac:dyDescent="0.35">
      <c r="A706" s="15" t="s">
        <v>1267</v>
      </c>
      <c r="B706" s="22" t="str">
        <f>INDEX('Plant data'!D:D,MATCH($A706,'Plant data'!$A:$A,0))</f>
        <v>Gaoxian</v>
      </c>
      <c r="C706" s="22" t="str">
        <f>INDEX('Plant data'!E:E,MATCH($A706,'Plant data'!$A:$A,0))</f>
        <v>Shanxi</v>
      </c>
      <c r="D706" s="22" t="str">
        <f>INDEX('Plant data'!F:F,MATCH($A706,'Plant data'!$A:$A,0))</f>
        <v>China</v>
      </c>
      <c r="E706" s="15" t="s">
        <v>10909</v>
      </c>
      <c r="F706" s="15" t="s">
        <v>10182</v>
      </c>
      <c r="G706" s="16" t="s">
        <v>1269</v>
      </c>
      <c r="H706" s="15" t="s">
        <v>190</v>
      </c>
      <c r="I706" s="15" t="s">
        <v>30</v>
      </c>
      <c r="J706" s="15" t="s">
        <v>30</v>
      </c>
      <c r="K706" s="15" t="s">
        <v>30</v>
      </c>
      <c r="L706" s="15" t="s">
        <v>30</v>
      </c>
      <c r="M706" s="15" t="s">
        <v>30</v>
      </c>
      <c r="N706" s="15" t="s">
        <v>30</v>
      </c>
      <c r="O706" s="15">
        <v>2020</v>
      </c>
      <c r="P706" s="15">
        <v>1400</v>
      </c>
      <c r="Q706" s="15">
        <v>65</v>
      </c>
      <c r="R706" s="15" t="s">
        <v>10180</v>
      </c>
      <c r="S706" s="29" t="str">
        <f t="shared" si="10"/>
        <v/>
      </c>
      <c r="T706" s="29"/>
      <c r="U706" s="29"/>
      <c r="V706" s="29"/>
      <c r="W706" s="29"/>
      <c r="X706" s="29"/>
      <c r="Y706" s="29"/>
      <c r="Z706" s="29"/>
      <c r="AA706" s="29"/>
    </row>
    <row r="707" spans="1:27" hidden="1" x14ac:dyDescent="0.35">
      <c r="A707" s="15" t="s">
        <v>1267</v>
      </c>
      <c r="B707" s="22" t="str">
        <f>INDEX('Plant data'!D:D,MATCH($A707,'Plant data'!$A:$A,0))</f>
        <v>Gaoxian</v>
      </c>
      <c r="C707" s="22" t="str">
        <f>INDEX('Plant data'!E:E,MATCH($A707,'Plant data'!$A:$A,0))</f>
        <v>Shanxi</v>
      </c>
      <c r="D707" s="22" t="str">
        <f>INDEX('Plant data'!F:F,MATCH($A707,'Plant data'!$A:$A,0))</f>
        <v>China</v>
      </c>
      <c r="E707" s="15" t="s">
        <v>10910</v>
      </c>
      <c r="F707" s="15" t="s">
        <v>10184</v>
      </c>
      <c r="G707" s="16" t="s">
        <v>1269</v>
      </c>
      <c r="H707" s="15" t="s">
        <v>190</v>
      </c>
      <c r="I707" s="15" t="s">
        <v>30</v>
      </c>
      <c r="J707" s="15" t="s">
        <v>30</v>
      </c>
      <c r="K707" s="15" t="s">
        <v>30</v>
      </c>
      <c r="L707" s="15" t="s">
        <v>30</v>
      </c>
      <c r="M707" s="15" t="s">
        <v>30</v>
      </c>
      <c r="N707" s="15" t="s">
        <v>30</v>
      </c>
      <c r="O707" s="15">
        <v>2020</v>
      </c>
      <c r="P707" s="15">
        <v>1400</v>
      </c>
      <c r="Q707" s="15">
        <v>65</v>
      </c>
      <c r="R707" s="15" t="s">
        <v>10180</v>
      </c>
      <c r="S707" s="29" t="str">
        <f t="shared" ref="S707:S770" si="11">IFERROR(K707+40,"")</f>
        <v/>
      </c>
      <c r="T707" s="29"/>
      <c r="U707" s="29"/>
      <c r="V707" s="29"/>
      <c r="W707" s="29"/>
      <c r="X707" s="29"/>
      <c r="Y707" s="29"/>
      <c r="Z707" s="29"/>
      <c r="AA707" s="29"/>
    </row>
    <row r="708" spans="1:27" hidden="1" x14ac:dyDescent="0.35">
      <c r="A708" s="15" t="s">
        <v>1267</v>
      </c>
      <c r="B708" s="22" t="str">
        <f>INDEX('Plant data'!D:D,MATCH($A708,'Plant data'!$A:$A,0))</f>
        <v>Gaoxian</v>
      </c>
      <c r="C708" s="22" t="str">
        <f>INDEX('Plant data'!E:E,MATCH($A708,'Plant data'!$A:$A,0))</f>
        <v>Shanxi</v>
      </c>
      <c r="D708" s="22" t="str">
        <f>INDEX('Plant data'!F:F,MATCH($A708,'Plant data'!$A:$A,0))</f>
        <v>China</v>
      </c>
      <c r="E708" s="15" t="s">
        <v>10911</v>
      </c>
      <c r="F708" s="15" t="s">
        <v>10245</v>
      </c>
      <c r="G708" s="16" t="s">
        <v>1269</v>
      </c>
      <c r="H708" s="15" t="s">
        <v>190</v>
      </c>
      <c r="I708" s="15" t="s">
        <v>30</v>
      </c>
      <c r="J708" s="15" t="s">
        <v>30</v>
      </c>
      <c r="K708" s="15" t="s">
        <v>30</v>
      </c>
      <c r="L708" s="15" t="s">
        <v>30</v>
      </c>
      <c r="M708" s="15" t="s">
        <v>30</v>
      </c>
      <c r="N708" s="15" t="s">
        <v>30</v>
      </c>
      <c r="O708" s="15">
        <v>2020</v>
      </c>
      <c r="P708" s="15">
        <v>1400</v>
      </c>
      <c r="Q708" s="15">
        <v>65</v>
      </c>
      <c r="R708" s="15" t="s">
        <v>10180</v>
      </c>
      <c r="S708" s="29" t="str">
        <f t="shared" si="11"/>
        <v/>
      </c>
      <c r="T708" s="29"/>
      <c r="U708" s="29"/>
      <c r="V708" s="29"/>
      <c r="W708" s="29"/>
      <c r="X708" s="29"/>
      <c r="Y708" s="29"/>
      <c r="Z708" s="29"/>
      <c r="AA708" s="29"/>
    </row>
    <row r="709" spans="1:27" hidden="1" x14ac:dyDescent="0.35">
      <c r="A709" s="15" t="s">
        <v>1267</v>
      </c>
      <c r="B709" s="22" t="str">
        <f>INDEX('Plant data'!D:D,MATCH($A709,'Plant data'!$A:$A,0))</f>
        <v>Gaoxian</v>
      </c>
      <c r="C709" s="22" t="str">
        <f>INDEX('Plant data'!E:E,MATCH($A709,'Plant data'!$A:$A,0))</f>
        <v>Shanxi</v>
      </c>
      <c r="D709" s="22" t="str">
        <f>INDEX('Plant data'!F:F,MATCH($A709,'Plant data'!$A:$A,0))</f>
        <v>China</v>
      </c>
      <c r="E709" s="15" t="s">
        <v>10912</v>
      </c>
      <c r="F709" s="15" t="s">
        <v>10247</v>
      </c>
      <c r="G709" s="16" t="s">
        <v>1269</v>
      </c>
      <c r="H709" s="15" t="s">
        <v>190</v>
      </c>
      <c r="I709" s="15" t="s">
        <v>30</v>
      </c>
      <c r="J709" s="15" t="s">
        <v>30</v>
      </c>
      <c r="K709" s="15" t="s">
        <v>30</v>
      </c>
      <c r="L709" s="15" t="s">
        <v>30</v>
      </c>
      <c r="M709" s="15" t="s">
        <v>30</v>
      </c>
      <c r="N709" s="15" t="s">
        <v>30</v>
      </c>
      <c r="O709" s="15">
        <v>2020</v>
      </c>
      <c r="P709" s="15">
        <v>1400</v>
      </c>
      <c r="Q709" s="15">
        <v>65</v>
      </c>
      <c r="R709" s="15" t="s">
        <v>10180</v>
      </c>
      <c r="S709" s="29" t="str">
        <f t="shared" si="11"/>
        <v/>
      </c>
      <c r="T709" s="29"/>
      <c r="U709" s="29"/>
      <c r="V709" s="29"/>
      <c r="W709" s="29"/>
      <c r="X709" s="29"/>
      <c r="Y709" s="29"/>
      <c r="Z709" s="29"/>
      <c r="AA709" s="29"/>
    </row>
    <row r="710" spans="1:27" hidden="1" x14ac:dyDescent="0.35">
      <c r="A710" s="15" t="s">
        <v>1275</v>
      </c>
      <c r="B710" s="22" t="str">
        <f>INDEX('Plant data'!D:D,MATCH($A710,'Plant data'!$A:$A,0))</f>
        <v>Jingmao</v>
      </c>
      <c r="C710" s="22" t="str">
        <f>INDEX('Plant data'!E:E,MATCH($A710,'Plant data'!$A:$A,0))</f>
        <v>Shanxi</v>
      </c>
      <c r="D710" s="22" t="str">
        <f>INDEX('Plant data'!F:F,MATCH($A710,'Plant data'!$A:$A,0))</f>
        <v>China</v>
      </c>
      <c r="E710" s="15" t="s">
        <v>10913</v>
      </c>
      <c r="F710" s="15" t="s">
        <v>10179</v>
      </c>
      <c r="G710" s="16" t="s">
        <v>1277</v>
      </c>
      <c r="H710" s="15" t="s">
        <v>190</v>
      </c>
      <c r="I710" s="15" t="s">
        <v>30</v>
      </c>
      <c r="J710" s="15" t="s">
        <v>30</v>
      </c>
      <c r="K710" s="15" t="s">
        <v>30</v>
      </c>
      <c r="L710" s="15" t="s">
        <v>30</v>
      </c>
      <c r="M710" s="15">
        <v>2018</v>
      </c>
      <c r="N710" s="15" t="s">
        <v>30</v>
      </c>
      <c r="O710" s="15">
        <v>2021</v>
      </c>
      <c r="P710" s="15">
        <v>1000</v>
      </c>
      <c r="Q710" s="15">
        <v>65</v>
      </c>
      <c r="R710" s="15" t="s">
        <v>10180</v>
      </c>
      <c r="S710" s="29" t="str">
        <f t="shared" si="11"/>
        <v/>
      </c>
      <c r="T710" s="29"/>
      <c r="U710" s="29"/>
      <c r="V710" s="29"/>
      <c r="W710" s="29"/>
      <c r="X710" s="29"/>
      <c r="Y710" s="29"/>
      <c r="Z710" s="29"/>
      <c r="AA710" s="29"/>
    </row>
    <row r="711" spans="1:27" hidden="1" x14ac:dyDescent="0.35">
      <c r="A711" s="15" t="s">
        <v>1275</v>
      </c>
      <c r="B711" s="22" t="str">
        <f>INDEX('Plant data'!D:D,MATCH($A711,'Plant data'!$A:$A,0))</f>
        <v>Jingmao</v>
      </c>
      <c r="C711" s="22" t="str">
        <f>INDEX('Plant data'!E:E,MATCH($A711,'Plant data'!$A:$A,0))</f>
        <v>Shanxi</v>
      </c>
      <c r="D711" s="22" t="str">
        <f>INDEX('Plant data'!F:F,MATCH($A711,'Plant data'!$A:$A,0))</f>
        <v>China</v>
      </c>
      <c r="E711" s="15" t="s">
        <v>10914</v>
      </c>
      <c r="F711" s="15" t="s">
        <v>10182</v>
      </c>
      <c r="G711" s="16" t="s">
        <v>1277</v>
      </c>
      <c r="H711" s="15" t="s">
        <v>190</v>
      </c>
      <c r="I711" s="15" t="s">
        <v>30</v>
      </c>
      <c r="J711" s="15" t="s">
        <v>30</v>
      </c>
      <c r="K711" s="15" t="s">
        <v>30</v>
      </c>
      <c r="L711" s="15" t="s">
        <v>30</v>
      </c>
      <c r="M711" s="15">
        <v>2018</v>
      </c>
      <c r="N711" s="15" t="s">
        <v>30</v>
      </c>
      <c r="O711" s="15">
        <v>2021</v>
      </c>
      <c r="P711" s="15">
        <v>1000</v>
      </c>
      <c r="Q711" s="15">
        <v>65</v>
      </c>
      <c r="R711" s="15" t="s">
        <v>10180</v>
      </c>
      <c r="S711" s="29" t="str">
        <f t="shared" si="11"/>
        <v/>
      </c>
      <c r="T711" s="29"/>
      <c r="U711" s="29"/>
      <c r="V711" s="29"/>
      <c r="W711" s="29"/>
      <c r="X711" s="29"/>
      <c r="Y711" s="29"/>
      <c r="Z711" s="29"/>
      <c r="AA711" s="29"/>
    </row>
    <row r="712" spans="1:27" hidden="1" x14ac:dyDescent="0.35">
      <c r="A712" s="15" t="s">
        <v>1280</v>
      </c>
      <c r="B712" s="22" t="str">
        <f>INDEX('Plant data'!D:D,MATCH($A712,'Plant data'!$A:$A,0))</f>
        <v>unknown</v>
      </c>
      <c r="C712" s="22" t="str">
        <f>INDEX('Plant data'!E:E,MATCH($A712,'Plant data'!$A:$A,0))</f>
        <v>Shanxi</v>
      </c>
      <c r="D712" s="22" t="str">
        <f>INDEX('Plant data'!F:F,MATCH($A712,'Plant data'!$A:$A,0))</f>
        <v>China</v>
      </c>
      <c r="E712" s="15" t="s">
        <v>10915</v>
      </c>
      <c r="F712" s="15" t="s">
        <v>10179</v>
      </c>
      <c r="G712" s="16" t="s">
        <v>1282</v>
      </c>
      <c r="H712" s="15" t="s">
        <v>190</v>
      </c>
      <c r="I712" s="15" t="s">
        <v>30</v>
      </c>
      <c r="J712" s="15" t="s">
        <v>30</v>
      </c>
      <c r="K712" s="15" t="s">
        <v>30</v>
      </c>
      <c r="L712" s="15" t="s">
        <v>30</v>
      </c>
      <c r="M712" s="15" t="s">
        <v>30</v>
      </c>
      <c r="N712" s="15" t="s">
        <v>30</v>
      </c>
      <c r="O712" s="18">
        <v>44562</v>
      </c>
      <c r="P712" s="15">
        <v>900</v>
      </c>
      <c r="Q712" s="15">
        <v>65</v>
      </c>
      <c r="R712" s="15" t="s">
        <v>10180</v>
      </c>
      <c r="S712" s="29" t="str">
        <f t="shared" si="11"/>
        <v/>
      </c>
      <c r="T712" s="29"/>
      <c r="U712" s="29"/>
      <c r="V712" s="29"/>
      <c r="W712" s="29"/>
      <c r="X712" s="29"/>
      <c r="Y712" s="29"/>
      <c r="Z712" s="29"/>
      <c r="AA712" s="29"/>
    </row>
    <row r="713" spans="1:27" hidden="1" x14ac:dyDescent="0.35">
      <c r="A713" s="15" t="s">
        <v>1280</v>
      </c>
      <c r="B713" s="22" t="str">
        <f>INDEX('Plant data'!D:D,MATCH($A713,'Plant data'!$A:$A,0))</f>
        <v>unknown</v>
      </c>
      <c r="C713" s="22" t="str">
        <f>INDEX('Plant data'!E:E,MATCH($A713,'Plant data'!$A:$A,0))</f>
        <v>Shanxi</v>
      </c>
      <c r="D713" s="22" t="str">
        <f>INDEX('Plant data'!F:F,MATCH($A713,'Plant data'!$A:$A,0))</f>
        <v>China</v>
      </c>
      <c r="E713" s="15" t="s">
        <v>10916</v>
      </c>
      <c r="F713" s="15" t="s">
        <v>10182</v>
      </c>
      <c r="G713" s="16" t="s">
        <v>1282</v>
      </c>
      <c r="H713" s="15" t="s">
        <v>190</v>
      </c>
      <c r="I713" s="15" t="s">
        <v>30</v>
      </c>
      <c r="J713" s="15" t="s">
        <v>30</v>
      </c>
      <c r="K713" s="15" t="s">
        <v>30</v>
      </c>
      <c r="L713" s="15" t="s">
        <v>30</v>
      </c>
      <c r="M713" s="15" t="s">
        <v>30</v>
      </c>
      <c r="N713" s="15" t="s">
        <v>30</v>
      </c>
      <c r="O713" s="18">
        <v>44562</v>
      </c>
      <c r="P713" s="15">
        <v>900</v>
      </c>
      <c r="Q713" s="15">
        <v>65</v>
      </c>
      <c r="R713" s="15" t="s">
        <v>10180</v>
      </c>
      <c r="S713" s="29" t="str">
        <f t="shared" si="11"/>
        <v/>
      </c>
      <c r="T713" s="29"/>
      <c r="U713" s="29"/>
      <c r="V713" s="29"/>
      <c r="W713" s="29"/>
      <c r="X713" s="29"/>
      <c r="Y713" s="29"/>
      <c r="Z713" s="29"/>
      <c r="AA713" s="29"/>
    </row>
    <row r="714" spans="1:27" hidden="1" x14ac:dyDescent="0.35">
      <c r="A714" s="15" t="s">
        <v>1280</v>
      </c>
      <c r="B714" s="22" t="str">
        <f>INDEX('Plant data'!D:D,MATCH($A714,'Plant data'!$A:$A,0))</f>
        <v>unknown</v>
      </c>
      <c r="C714" s="22" t="str">
        <f>INDEX('Plant data'!E:E,MATCH($A714,'Plant data'!$A:$A,0))</f>
        <v>Shanxi</v>
      </c>
      <c r="D714" s="22" t="str">
        <f>INDEX('Plant data'!F:F,MATCH($A714,'Plant data'!$A:$A,0))</f>
        <v>China</v>
      </c>
      <c r="E714" s="15" t="s">
        <v>10917</v>
      </c>
      <c r="F714" s="15" t="s">
        <v>10184</v>
      </c>
      <c r="G714" s="16" t="s">
        <v>1282</v>
      </c>
      <c r="H714" s="15" t="s">
        <v>190</v>
      </c>
      <c r="I714" s="15" t="s">
        <v>30</v>
      </c>
      <c r="J714" s="15" t="s">
        <v>30</v>
      </c>
      <c r="K714" s="15" t="s">
        <v>30</v>
      </c>
      <c r="L714" s="15" t="s">
        <v>30</v>
      </c>
      <c r="M714" s="15" t="s">
        <v>30</v>
      </c>
      <c r="N714" s="15" t="s">
        <v>30</v>
      </c>
      <c r="O714" s="18">
        <v>44562</v>
      </c>
      <c r="P714" s="15">
        <v>1000</v>
      </c>
      <c r="Q714" s="15">
        <v>80</v>
      </c>
      <c r="R714" s="15" t="s">
        <v>10180</v>
      </c>
      <c r="S714" s="29" t="str">
        <f t="shared" si="11"/>
        <v/>
      </c>
      <c r="T714" s="29"/>
      <c r="U714" s="29"/>
      <c r="V714" s="29"/>
      <c r="W714" s="29"/>
      <c r="X714" s="29"/>
      <c r="Y714" s="29"/>
      <c r="Z714" s="29"/>
      <c r="AA714" s="29"/>
    </row>
    <row r="715" spans="1:27" hidden="1" x14ac:dyDescent="0.35">
      <c r="A715" s="15" t="s">
        <v>1280</v>
      </c>
      <c r="B715" s="22" t="str">
        <f>INDEX('Plant data'!D:D,MATCH($A715,'Plant data'!$A:$A,0))</f>
        <v>unknown</v>
      </c>
      <c r="C715" s="22" t="str">
        <f>INDEX('Plant data'!E:E,MATCH($A715,'Plant data'!$A:$A,0))</f>
        <v>Shanxi</v>
      </c>
      <c r="D715" s="22" t="str">
        <f>INDEX('Plant data'!F:F,MATCH($A715,'Plant data'!$A:$A,0))</f>
        <v>China</v>
      </c>
      <c r="E715" s="15" t="s">
        <v>10918</v>
      </c>
      <c r="F715" s="15" t="s">
        <v>10245</v>
      </c>
      <c r="G715" s="16" t="s">
        <v>1282</v>
      </c>
      <c r="H715" s="15" t="s">
        <v>29</v>
      </c>
      <c r="I715" s="20">
        <v>43276</v>
      </c>
      <c r="J715" s="15" t="s">
        <v>30</v>
      </c>
      <c r="K715" s="15" t="s">
        <v>30</v>
      </c>
      <c r="L715" s="15" t="s">
        <v>30</v>
      </c>
      <c r="M715" s="15" t="s">
        <v>30</v>
      </c>
      <c r="N715" s="15" t="s">
        <v>30</v>
      </c>
      <c r="O715" s="15" t="s">
        <v>30</v>
      </c>
      <c r="P715" s="15">
        <v>1150</v>
      </c>
      <c r="Q715" s="15">
        <v>100</v>
      </c>
      <c r="R715" s="15" t="s">
        <v>10180</v>
      </c>
      <c r="S715" s="29" t="str">
        <f t="shared" si="11"/>
        <v/>
      </c>
      <c r="T715" s="29"/>
      <c r="U715" s="29"/>
      <c r="V715" s="29"/>
      <c r="W715" s="29"/>
      <c r="X715" s="29"/>
      <c r="Y715" s="29"/>
      <c r="Z715" s="29"/>
      <c r="AA715" s="29"/>
    </row>
    <row r="716" spans="1:27" hidden="1" x14ac:dyDescent="0.35">
      <c r="A716" s="15" t="s">
        <v>1280</v>
      </c>
      <c r="B716" s="22" t="str">
        <f>INDEX('Plant data'!D:D,MATCH($A716,'Plant data'!$A:$A,0))</f>
        <v>unknown</v>
      </c>
      <c r="C716" s="22" t="str">
        <f>INDEX('Plant data'!E:E,MATCH($A716,'Plant data'!$A:$A,0))</f>
        <v>Shanxi</v>
      </c>
      <c r="D716" s="22" t="str">
        <f>INDEX('Plant data'!F:F,MATCH($A716,'Plant data'!$A:$A,0))</f>
        <v>China</v>
      </c>
      <c r="E716" s="15" t="s">
        <v>10919</v>
      </c>
      <c r="F716" s="15" t="s">
        <v>10247</v>
      </c>
      <c r="G716" s="16" t="s">
        <v>1282</v>
      </c>
      <c r="H716" s="15" t="s">
        <v>29</v>
      </c>
      <c r="I716" s="20">
        <v>43276</v>
      </c>
      <c r="J716" s="15" t="s">
        <v>30</v>
      </c>
      <c r="K716" s="15" t="s">
        <v>30</v>
      </c>
      <c r="L716" s="15" t="s">
        <v>30</v>
      </c>
      <c r="M716" s="15" t="s">
        <v>30</v>
      </c>
      <c r="N716" s="15" t="s">
        <v>30</v>
      </c>
      <c r="O716" s="15" t="s">
        <v>30</v>
      </c>
      <c r="P716" s="15">
        <v>1150</v>
      </c>
      <c r="Q716" s="15">
        <v>100</v>
      </c>
      <c r="R716" s="15" t="s">
        <v>10180</v>
      </c>
      <c r="S716" s="29" t="str">
        <f t="shared" si="11"/>
        <v/>
      </c>
      <c r="T716" s="29"/>
      <c r="U716" s="29"/>
      <c r="V716" s="29"/>
      <c r="W716" s="29"/>
      <c r="X716" s="29"/>
      <c r="Y716" s="29"/>
      <c r="Z716" s="29"/>
      <c r="AA716" s="29"/>
    </row>
    <row r="717" spans="1:27" hidden="1" x14ac:dyDescent="0.35">
      <c r="A717" s="15" t="s">
        <v>1286</v>
      </c>
      <c r="B717" s="22" t="str">
        <f>INDEX('Plant data'!D:D,MATCH($A717,'Plant data'!$A:$A,0))</f>
        <v>Shijing</v>
      </c>
      <c r="C717" s="22" t="str">
        <f>INDEX('Plant data'!E:E,MATCH($A717,'Plant data'!$A:$A,0))</f>
        <v>Shanxi</v>
      </c>
      <c r="D717" s="22" t="str">
        <f>INDEX('Plant data'!F:F,MATCH($A717,'Plant data'!$A:$A,0))</f>
        <v>China</v>
      </c>
      <c r="E717" s="15" t="s">
        <v>10920</v>
      </c>
      <c r="F717" s="15" t="s">
        <v>10179</v>
      </c>
      <c r="G717" s="16" t="s">
        <v>1288</v>
      </c>
      <c r="H717" s="15" t="s">
        <v>29</v>
      </c>
      <c r="I717" s="15" t="s">
        <v>30</v>
      </c>
      <c r="J717" s="15" t="s">
        <v>30</v>
      </c>
      <c r="K717" s="15" t="s">
        <v>30</v>
      </c>
      <c r="L717" s="15" t="s">
        <v>30</v>
      </c>
      <c r="M717" s="15" t="s">
        <v>30</v>
      </c>
      <c r="N717" s="15" t="s">
        <v>30</v>
      </c>
      <c r="O717" s="15" t="s">
        <v>30</v>
      </c>
      <c r="P717" s="15">
        <v>950</v>
      </c>
      <c r="Q717" s="15">
        <v>60</v>
      </c>
      <c r="R717" s="15" t="s">
        <v>10180</v>
      </c>
      <c r="S717" s="29" t="str">
        <f t="shared" si="11"/>
        <v/>
      </c>
      <c r="T717" s="29"/>
      <c r="U717" s="29"/>
      <c r="V717" s="29"/>
      <c r="W717" s="29"/>
      <c r="X717" s="29"/>
      <c r="Y717" s="29"/>
      <c r="Z717" s="29"/>
      <c r="AA717" s="29"/>
    </row>
    <row r="718" spans="1:27" hidden="1" x14ac:dyDescent="0.35">
      <c r="A718" s="15" t="s">
        <v>1286</v>
      </c>
      <c r="B718" s="22" t="str">
        <f>INDEX('Plant data'!D:D,MATCH($A718,'Plant data'!$A:$A,0))</f>
        <v>Shijing</v>
      </c>
      <c r="C718" s="22" t="str">
        <f>INDEX('Plant data'!E:E,MATCH($A718,'Plant data'!$A:$A,0))</f>
        <v>Shanxi</v>
      </c>
      <c r="D718" s="22" t="str">
        <f>INDEX('Plant data'!F:F,MATCH($A718,'Plant data'!$A:$A,0))</f>
        <v>China</v>
      </c>
      <c r="E718" s="15" t="s">
        <v>10921</v>
      </c>
      <c r="F718" s="15" t="s">
        <v>10182</v>
      </c>
      <c r="G718" s="16" t="s">
        <v>1288</v>
      </c>
      <c r="H718" s="15" t="s">
        <v>29</v>
      </c>
      <c r="I718" s="15" t="s">
        <v>30</v>
      </c>
      <c r="J718" s="15" t="s">
        <v>30</v>
      </c>
      <c r="K718" s="15" t="s">
        <v>30</v>
      </c>
      <c r="L718" s="15" t="s">
        <v>30</v>
      </c>
      <c r="M718" s="15" t="s">
        <v>30</v>
      </c>
      <c r="N718" s="15" t="s">
        <v>30</v>
      </c>
      <c r="O718" s="15" t="s">
        <v>30</v>
      </c>
      <c r="P718" s="15">
        <v>950</v>
      </c>
      <c r="Q718" s="15">
        <v>60</v>
      </c>
      <c r="R718" s="15" t="s">
        <v>10180</v>
      </c>
      <c r="S718" s="29" t="str">
        <f t="shared" si="11"/>
        <v/>
      </c>
      <c r="T718" s="29"/>
      <c r="U718" s="29"/>
      <c r="V718" s="29"/>
      <c r="W718" s="29"/>
      <c r="X718" s="29"/>
      <c r="Y718" s="29"/>
      <c r="Z718" s="29"/>
      <c r="AA718" s="29"/>
    </row>
    <row r="719" spans="1:27" hidden="1" x14ac:dyDescent="0.35">
      <c r="A719" s="15" t="s">
        <v>1290</v>
      </c>
      <c r="B719" s="22" t="str">
        <f>INDEX('Plant data'!D:D,MATCH($A719,'Plant data'!$A:$A,0))</f>
        <v>Senglou</v>
      </c>
      <c r="C719" s="22" t="str">
        <f>INDEX('Plant data'!E:E,MATCH($A719,'Plant data'!$A:$A,0))</f>
        <v>Shanxi</v>
      </c>
      <c r="D719" s="22" t="str">
        <f>INDEX('Plant data'!F:F,MATCH($A719,'Plant data'!$A:$A,0))</f>
        <v>China</v>
      </c>
      <c r="E719" s="15" t="s">
        <v>10922</v>
      </c>
      <c r="F719" s="15" t="s">
        <v>10179</v>
      </c>
      <c r="G719" s="16" t="s">
        <v>1292</v>
      </c>
      <c r="H719" s="15" t="s">
        <v>190</v>
      </c>
      <c r="I719" s="15" t="s">
        <v>30</v>
      </c>
      <c r="J719" s="15" t="s">
        <v>30</v>
      </c>
      <c r="K719" s="15" t="s">
        <v>30</v>
      </c>
      <c r="L719" s="15" t="s">
        <v>30</v>
      </c>
      <c r="M719" s="20">
        <v>40188</v>
      </c>
      <c r="N719" s="15" t="s">
        <v>30</v>
      </c>
      <c r="O719" s="15" t="s">
        <v>30</v>
      </c>
      <c r="P719" s="15">
        <v>850</v>
      </c>
      <c r="Q719" s="15">
        <v>60</v>
      </c>
      <c r="R719" s="15" t="s">
        <v>10180</v>
      </c>
      <c r="S719" s="29" t="str">
        <f t="shared" si="11"/>
        <v/>
      </c>
      <c r="T719" s="29"/>
      <c r="U719" s="29"/>
      <c r="V719" s="29"/>
      <c r="W719" s="29"/>
      <c r="X719" s="29"/>
      <c r="Y719" s="29"/>
      <c r="Z719" s="29"/>
      <c r="AA719" s="29"/>
    </row>
    <row r="720" spans="1:27" hidden="1" x14ac:dyDescent="0.35">
      <c r="A720" s="15" t="s">
        <v>1290</v>
      </c>
      <c r="B720" s="22" t="str">
        <f>INDEX('Plant data'!D:D,MATCH($A720,'Plant data'!$A:$A,0))</f>
        <v>Senglou</v>
      </c>
      <c r="C720" s="22" t="str">
        <f>INDEX('Plant data'!E:E,MATCH($A720,'Plant data'!$A:$A,0))</f>
        <v>Shanxi</v>
      </c>
      <c r="D720" s="22" t="str">
        <f>INDEX('Plant data'!F:F,MATCH($A720,'Plant data'!$A:$A,0))</f>
        <v>China</v>
      </c>
      <c r="E720" s="15" t="s">
        <v>10923</v>
      </c>
      <c r="F720" s="15" t="s">
        <v>10182</v>
      </c>
      <c r="G720" s="16" t="s">
        <v>1292</v>
      </c>
      <c r="H720" s="15" t="s">
        <v>190</v>
      </c>
      <c r="I720" s="15" t="s">
        <v>30</v>
      </c>
      <c r="J720" s="15" t="s">
        <v>30</v>
      </c>
      <c r="K720" s="15" t="s">
        <v>30</v>
      </c>
      <c r="L720" s="15" t="s">
        <v>30</v>
      </c>
      <c r="M720" s="20">
        <v>40188</v>
      </c>
      <c r="N720" s="15" t="s">
        <v>30</v>
      </c>
      <c r="O720" s="15" t="s">
        <v>30</v>
      </c>
      <c r="P720" s="15">
        <v>1350</v>
      </c>
      <c r="Q720" s="15">
        <v>120</v>
      </c>
      <c r="R720" s="15" t="s">
        <v>10180</v>
      </c>
      <c r="S720" s="29" t="str">
        <f t="shared" si="11"/>
        <v/>
      </c>
      <c r="T720" s="29"/>
      <c r="U720" s="29"/>
      <c r="V720" s="29"/>
      <c r="W720" s="29"/>
      <c r="X720" s="29"/>
      <c r="Y720" s="29"/>
      <c r="Z720" s="29"/>
      <c r="AA720" s="29"/>
    </row>
    <row r="721" spans="1:27" hidden="1" x14ac:dyDescent="0.35">
      <c r="A721" s="15" t="s">
        <v>1290</v>
      </c>
      <c r="B721" s="22" t="str">
        <f>INDEX('Plant data'!D:D,MATCH($A721,'Plant data'!$A:$A,0))</f>
        <v>Senglou</v>
      </c>
      <c r="C721" s="22" t="str">
        <f>INDEX('Plant data'!E:E,MATCH($A721,'Plant data'!$A:$A,0))</f>
        <v>Shanxi</v>
      </c>
      <c r="D721" s="22" t="str">
        <f>INDEX('Plant data'!F:F,MATCH($A721,'Plant data'!$A:$A,0))</f>
        <v>China</v>
      </c>
      <c r="E721" s="15" t="s">
        <v>10924</v>
      </c>
      <c r="F721" s="15" t="s">
        <v>10184</v>
      </c>
      <c r="G721" s="16" t="s">
        <v>1292</v>
      </c>
      <c r="H721" s="15" t="s">
        <v>29</v>
      </c>
      <c r="I721" s="15" t="s">
        <v>30</v>
      </c>
      <c r="J721" s="15">
        <v>2020</v>
      </c>
      <c r="K721" s="15" t="s">
        <v>30</v>
      </c>
      <c r="L721" s="15" t="s">
        <v>30</v>
      </c>
      <c r="M721" s="15" t="s">
        <v>30</v>
      </c>
      <c r="N721" s="15" t="s">
        <v>30</v>
      </c>
      <c r="O721" s="15" t="s">
        <v>30</v>
      </c>
      <c r="P721" s="15">
        <v>1150</v>
      </c>
      <c r="Q721" s="15">
        <v>100</v>
      </c>
      <c r="R721" s="15" t="s">
        <v>10180</v>
      </c>
      <c r="S721" s="29" t="str">
        <f t="shared" si="11"/>
        <v/>
      </c>
      <c r="T721" s="29"/>
      <c r="U721" s="29"/>
      <c r="V721" s="29"/>
      <c r="W721" s="29"/>
      <c r="X721" s="29"/>
      <c r="Y721" s="29"/>
      <c r="Z721" s="29"/>
      <c r="AA721" s="29"/>
    </row>
    <row r="722" spans="1:27" hidden="1" x14ac:dyDescent="0.35">
      <c r="A722" s="15" t="s">
        <v>1290</v>
      </c>
      <c r="B722" s="22" t="str">
        <f>INDEX('Plant data'!D:D,MATCH($A722,'Plant data'!$A:$A,0))</f>
        <v>Senglou</v>
      </c>
      <c r="C722" s="22" t="str">
        <f>INDEX('Plant data'!E:E,MATCH($A722,'Plant data'!$A:$A,0))</f>
        <v>Shanxi</v>
      </c>
      <c r="D722" s="22" t="str">
        <f>INDEX('Plant data'!F:F,MATCH($A722,'Plant data'!$A:$A,0))</f>
        <v>China</v>
      </c>
      <c r="E722" s="15" t="s">
        <v>10925</v>
      </c>
      <c r="F722" s="15" t="s">
        <v>10245</v>
      </c>
      <c r="G722" s="16" t="s">
        <v>1292</v>
      </c>
      <c r="H722" s="15" t="s">
        <v>29</v>
      </c>
      <c r="I722" s="15" t="s">
        <v>30</v>
      </c>
      <c r="J722" s="15">
        <v>2020</v>
      </c>
      <c r="K722" s="15" t="s">
        <v>30</v>
      </c>
      <c r="L722" s="15" t="s">
        <v>30</v>
      </c>
      <c r="M722" s="15" t="s">
        <v>30</v>
      </c>
      <c r="N722" s="15" t="s">
        <v>30</v>
      </c>
      <c r="O722" s="15" t="s">
        <v>30</v>
      </c>
      <c r="P722" s="15">
        <v>1150</v>
      </c>
      <c r="Q722" s="15">
        <v>100</v>
      </c>
      <c r="R722" s="15" t="s">
        <v>10180</v>
      </c>
      <c r="S722" s="29" t="str">
        <f t="shared" si="11"/>
        <v/>
      </c>
      <c r="T722" s="29"/>
      <c r="U722" s="29"/>
      <c r="V722" s="29"/>
      <c r="W722" s="29"/>
      <c r="X722" s="29"/>
      <c r="Y722" s="29"/>
      <c r="Z722" s="29"/>
      <c r="AA722" s="29"/>
    </row>
    <row r="723" spans="1:27" hidden="1" x14ac:dyDescent="0.35">
      <c r="A723" s="15" t="s">
        <v>1296</v>
      </c>
      <c r="B723" s="22" t="str">
        <f>INDEX('Plant data'!D:D,MATCH($A723,'Plant data'!$A:$A,0))</f>
        <v>Yangcun</v>
      </c>
      <c r="C723" s="22" t="str">
        <f>INDEX('Plant data'!E:E,MATCH($A723,'Plant data'!$A:$A,0))</f>
        <v>Shanxi</v>
      </c>
      <c r="D723" s="22" t="str">
        <f>INDEX('Plant data'!F:F,MATCH($A723,'Plant data'!$A:$A,0))</f>
        <v>China</v>
      </c>
      <c r="E723" s="15" t="s">
        <v>10926</v>
      </c>
      <c r="F723" s="15" t="s">
        <v>10179</v>
      </c>
      <c r="G723" s="16" t="s">
        <v>1298</v>
      </c>
      <c r="H723" s="15" t="s">
        <v>190</v>
      </c>
      <c r="I723" s="15" t="s">
        <v>30</v>
      </c>
      <c r="J723" s="15" t="s">
        <v>30</v>
      </c>
      <c r="K723" s="15" t="s">
        <v>30</v>
      </c>
      <c r="L723" s="15" t="s">
        <v>30</v>
      </c>
      <c r="M723" s="21">
        <v>43435</v>
      </c>
      <c r="N723" s="15" t="s">
        <v>30</v>
      </c>
      <c r="O723" s="18">
        <v>45474</v>
      </c>
      <c r="P723" s="15">
        <v>600</v>
      </c>
      <c r="Q723" s="15">
        <v>40</v>
      </c>
      <c r="R723" s="15" t="s">
        <v>10180</v>
      </c>
      <c r="S723" s="29" t="str">
        <f t="shared" si="11"/>
        <v/>
      </c>
      <c r="T723" s="29"/>
      <c r="U723" s="29"/>
      <c r="V723" s="29"/>
      <c r="W723" s="29"/>
      <c r="X723" s="29"/>
      <c r="Y723" s="29"/>
      <c r="Z723" s="29"/>
      <c r="AA723" s="29"/>
    </row>
    <row r="724" spans="1:27" hidden="1" x14ac:dyDescent="0.35">
      <c r="A724" s="15" t="s">
        <v>1296</v>
      </c>
      <c r="B724" s="22" t="str">
        <f>INDEX('Plant data'!D:D,MATCH($A724,'Plant data'!$A:$A,0))</f>
        <v>Yangcun</v>
      </c>
      <c r="C724" s="22" t="str">
        <f>INDEX('Plant data'!E:E,MATCH($A724,'Plant data'!$A:$A,0))</f>
        <v>Shanxi</v>
      </c>
      <c r="D724" s="22" t="str">
        <f>INDEX('Plant data'!F:F,MATCH($A724,'Plant data'!$A:$A,0))</f>
        <v>China</v>
      </c>
      <c r="E724" s="15" t="s">
        <v>10927</v>
      </c>
      <c r="F724" s="15" t="s">
        <v>10182</v>
      </c>
      <c r="G724" s="16" t="s">
        <v>1298</v>
      </c>
      <c r="H724" s="15" t="s">
        <v>190</v>
      </c>
      <c r="I724" s="15" t="s">
        <v>30</v>
      </c>
      <c r="J724" s="15" t="s">
        <v>30</v>
      </c>
      <c r="K724" s="15" t="s">
        <v>30</v>
      </c>
      <c r="L724" s="15" t="s">
        <v>30</v>
      </c>
      <c r="M724" s="21">
        <v>43435</v>
      </c>
      <c r="N724" s="15" t="s">
        <v>30</v>
      </c>
      <c r="O724" s="18">
        <v>45474</v>
      </c>
      <c r="P724" s="15">
        <v>600</v>
      </c>
      <c r="Q724" s="15">
        <v>40</v>
      </c>
      <c r="R724" s="15" t="s">
        <v>10180</v>
      </c>
      <c r="S724" s="29" t="str">
        <f t="shared" si="11"/>
        <v/>
      </c>
      <c r="T724" s="29"/>
      <c r="U724" s="29"/>
      <c r="V724" s="29"/>
      <c r="W724" s="29"/>
      <c r="X724" s="29"/>
      <c r="Y724" s="29"/>
      <c r="Z724" s="29"/>
      <c r="AA724" s="29"/>
    </row>
    <row r="725" spans="1:27" hidden="1" x14ac:dyDescent="0.35">
      <c r="A725" s="15" t="s">
        <v>1296</v>
      </c>
      <c r="B725" s="22" t="str">
        <f>INDEX('Plant data'!D:D,MATCH($A725,'Plant data'!$A:$A,0))</f>
        <v>Yangcun</v>
      </c>
      <c r="C725" s="22" t="str">
        <f>INDEX('Plant data'!E:E,MATCH($A725,'Plant data'!$A:$A,0))</f>
        <v>Shanxi</v>
      </c>
      <c r="D725" s="22" t="str">
        <f>INDEX('Plant data'!F:F,MATCH($A725,'Plant data'!$A:$A,0))</f>
        <v>China</v>
      </c>
      <c r="E725" s="15" t="s">
        <v>10928</v>
      </c>
      <c r="F725" s="15" t="s">
        <v>10184</v>
      </c>
      <c r="G725" s="16" t="s">
        <v>1298</v>
      </c>
      <c r="H725" s="15" t="s">
        <v>29</v>
      </c>
      <c r="I725" s="21">
        <v>43435</v>
      </c>
      <c r="J725" s="20">
        <v>45015</v>
      </c>
      <c r="K725" s="15">
        <v>2024</v>
      </c>
      <c r="L725" s="15">
        <v>1</v>
      </c>
      <c r="M725" s="15" t="s">
        <v>30</v>
      </c>
      <c r="N725" s="15" t="s">
        <v>30</v>
      </c>
      <c r="O725" s="15" t="s">
        <v>30</v>
      </c>
      <c r="P725" s="15">
        <v>1150</v>
      </c>
      <c r="Q725" s="15">
        <v>100</v>
      </c>
      <c r="R725" s="15" t="s">
        <v>10180</v>
      </c>
      <c r="S725" s="29">
        <f t="shared" si="11"/>
        <v>2064</v>
      </c>
      <c r="T725" s="29"/>
      <c r="U725" s="29"/>
      <c r="V725" s="29"/>
      <c r="W725" s="29"/>
      <c r="X725" s="29"/>
      <c r="Y725" s="29"/>
      <c r="Z725" s="29"/>
      <c r="AA725" s="29"/>
    </row>
    <row r="726" spans="1:27" hidden="1" x14ac:dyDescent="0.35">
      <c r="A726" s="15" t="s">
        <v>1301</v>
      </c>
      <c r="B726" s="22" t="str">
        <f>INDEX('Plant data'!D:D,MATCH($A726,'Plant data'!$A:$A,0))</f>
        <v>Yuncheng</v>
      </c>
      <c r="C726" s="22" t="str">
        <f>INDEX('Plant data'!E:E,MATCH($A726,'Plant data'!$A:$A,0))</f>
        <v>Shanxi</v>
      </c>
      <c r="D726" s="22" t="str">
        <f>INDEX('Plant data'!F:F,MATCH($A726,'Plant data'!$A:$A,0))</f>
        <v>China</v>
      </c>
      <c r="E726" s="15" t="s">
        <v>10929</v>
      </c>
      <c r="F726" s="15" t="s">
        <v>10179</v>
      </c>
      <c r="G726" s="16" t="s">
        <v>1303</v>
      </c>
      <c r="H726" s="15" t="s">
        <v>29</v>
      </c>
      <c r="I726" s="15" t="s">
        <v>30</v>
      </c>
      <c r="J726" s="15" t="s">
        <v>30</v>
      </c>
      <c r="K726" s="15" t="s">
        <v>30</v>
      </c>
      <c r="L726" s="15" t="s">
        <v>30</v>
      </c>
      <c r="M726" s="15" t="s">
        <v>30</v>
      </c>
      <c r="N726" s="15" t="s">
        <v>30</v>
      </c>
      <c r="O726" s="15" t="s">
        <v>30</v>
      </c>
      <c r="P726" s="15">
        <v>1350</v>
      </c>
      <c r="Q726" s="15">
        <v>120</v>
      </c>
      <c r="R726" s="15" t="s">
        <v>10180</v>
      </c>
      <c r="S726" s="29" t="str">
        <f t="shared" si="11"/>
        <v/>
      </c>
      <c r="T726" s="29"/>
      <c r="U726" s="29"/>
      <c r="V726" s="29"/>
      <c r="W726" s="29"/>
      <c r="X726" s="29"/>
      <c r="Y726" s="29"/>
      <c r="Z726" s="29"/>
      <c r="AA726" s="29"/>
    </row>
    <row r="727" spans="1:27" hidden="1" x14ac:dyDescent="0.35">
      <c r="A727" s="15" t="s">
        <v>1301</v>
      </c>
      <c r="B727" s="22" t="str">
        <f>INDEX('Plant data'!D:D,MATCH($A727,'Plant data'!$A:$A,0))</f>
        <v>Yuncheng</v>
      </c>
      <c r="C727" s="22" t="str">
        <f>INDEX('Plant data'!E:E,MATCH($A727,'Plant data'!$A:$A,0))</f>
        <v>Shanxi</v>
      </c>
      <c r="D727" s="22" t="str">
        <f>INDEX('Plant data'!F:F,MATCH($A727,'Plant data'!$A:$A,0))</f>
        <v>China</v>
      </c>
      <c r="E727" s="15" t="s">
        <v>10930</v>
      </c>
      <c r="F727" s="15" t="s">
        <v>10182</v>
      </c>
      <c r="G727" s="16" t="s">
        <v>1303</v>
      </c>
      <c r="H727" s="15" t="s">
        <v>29</v>
      </c>
      <c r="I727" s="15" t="s">
        <v>30</v>
      </c>
      <c r="J727" s="15" t="s">
        <v>30</v>
      </c>
      <c r="K727" s="15" t="s">
        <v>30</v>
      </c>
      <c r="L727" s="15" t="s">
        <v>30</v>
      </c>
      <c r="M727" s="15" t="s">
        <v>30</v>
      </c>
      <c r="N727" s="15" t="s">
        <v>30</v>
      </c>
      <c r="O727" s="15" t="s">
        <v>30</v>
      </c>
      <c r="P727" s="15">
        <v>1350</v>
      </c>
      <c r="Q727" s="15">
        <v>120</v>
      </c>
      <c r="R727" s="15" t="s">
        <v>10180</v>
      </c>
      <c r="S727" s="29" t="str">
        <f t="shared" si="11"/>
        <v/>
      </c>
      <c r="T727" s="29"/>
      <c r="U727" s="29"/>
      <c r="V727" s="29"/>
      <c r="W727" s="29"/>
      <c r="X727" s="29"/>
      <c r="Y727" s="29"/>
      <c r="Z727" s="29"/>
      <c r="AA727" s="29"/>
    </row>
    <row r="728" spans="1:27" hidden="1" x14ac:dyDescent="0.35">
      <c r="A728" s="15" t="s">
        <v>1308</v>
      </c>
      <c r="B728" s="22" t="str">
        <f>INDEX('Plant data'!D:D,MATCH($A728,'Plant data'!$A:$A,0))</f>
        <v>unknown</v>
      </c>
      <c r="C728" s="22" t="str">
        <f>INDEX('Plant data'!E:E,MATCH($A728,'Plant data'!$A:$A,0))</f>
        <v>Shanxi</v>
      </c>
      <c r="D728" s="22" t="str">
        <f>INDEX('Plant data'!F:F,MATCH($A728,'Plant data'!$A:$A,0))</f>
        <v>China</v>
      </c>
      <c r="E728" s="15" t="s">
        <v>10931</v>
      </c>
      <c r="F728" s="15" t="s">
        <v>10179</v>
      </c>
      <c r="G728" s="16" t="s">
        <v>1310</v>
      </c>
      <c r="H728" s="15" t="s">
        <v>29</v>
      </c>
      <c r="I728" s="15" t="s">
        <v>30</v>
      </c>
      <c r="J728" s="15" t="s">
        <v>30</v>
      </c>
      <c r="K728" s="15" t="s">
        <v>30</v>
      </c>
      <c r="L728" s="15" t="s">
        <v>30</v>
      </c>
      <c r="M728" s="15" t="s">
        <v>30</v>
      </c>
      <c r="N728" s="15" t="s">
        <v>30</v>
      </c>
      <c r="O728" s="15" t="s">
        <v>30</v>
      </c>
      <c r="P728" s="15">
        <v>850</v>
      </c>
      <c r="Q728" s="15">
        <v>50</v>
      </c>
      <c r="R728" s="15" t="s">
        <v>10180</v>
      </c>
      <c r="S728" s="29" t="str">
        <f t="shared" si="11"/>
        <v/>
      </c>
      <c r="T728" s="29"/>
      <c r="U728" s="29"/>
      <c r="V728" s="29"/>
      <c r="W728" s="29"/>
      <c r="X728" s="29"/>
      <c r="Y728" s="29"/>
      <c r="Z728" s="29"/>
      <c r="AA728" s="29"/>
    </row>
    <row r="729" spans="1:27" hidden="1" x14ac:dyDescent="0.35">
      <c r="A729" s="15" t="s">
        <v>1308</v>
      </c>
      <c r="B729" s="22" t="str">
        <f>INDEX('Plant data'!D:D,MATCH($A729,'Plant data'!$A:$A,0))</f>
        <v>unknown</v>
      </c>
      <c r="C729" s="22" t="str">
        <f>INDEX('Plant data'!E:E,MATCH($A729,'Plant data'!$A:$A,0))</f>
        <v>Shanxi</v>
      </c>
      <c r="D729" s="22" t="str">
        <f>INDEX('Plant data'!F:F,MATCH($A729,'Plant data'!$A:$A,0))</f>
        <v>China</v>
      </c>
      <c r="E729" s="15" t="s">
        <v>10932</v>
      </c>
      <c r="F729" s="15" t="s">
        <v>10182</v>
      </c>
      <c r="G729" s="16" t="s">
        <v>1310</v>
      </c>
      <c r="H729" s="15" t="s">
        <v>29</v>
      </c>
      <c r="I729" s="15" t="s">
        <v>30</v>
      </c>
      <c r="J729" s="15" t="s">
        <v>30</v>
      </c>
      <c r="K729" s="15" t="s">
        <v>30</v>
      </c>
      <c r="L729" s="15" t="s">
        <v>30</v>
      </c>
      <c r="M729" s="15" t="s">
        <v>30</v>
      </c>
      <c r="N729" s="15" t="s">
        <v>30</v>
      </c>
      <c r="O729" s="15" t="s">
        <v>30</v>
      </c>
      <c r="P729" s="15">
        <v>850</v>
      </c>
      <c r="Q729" s="15">
        <v>50</v>
      </c>
      <c r="R729" s="15" t="s">
        <v>10180</v>
      </c>
      <c r="S729" s="29" t="str">
        <f t="shared" si="11"/>
        <v/>
      </c>
      <c r="T729" s="29"/>
      <c r="U729" s="29"/>
      <c r="V729" s="29"/>
      <c r="W729" s="29"/>
      <c r="X729" s="29"/>
      <c r="Y729" s="29"/>
      <c r="Z729" s="29"/>
      <c r="AA729" s="29"/>
    </row>
    <row r="730" spans="1:27" hidden="1" x14ac:dyDescent="0.35">
      <c r="A730" s="15" t="s">
        <v>1312</v>
      </c>
      <c r="B730" s="22" t="str">
        <f>INDEX('Plant data'!D:D,MATCH($A730,'Plant data'!$A:$A,0))</f>
        <v>unknown</v>
      </c>
      <c r="C730" s="22" t="str">
        <f>INDEX('Plant data'!E:E,MATCH($A730,'Plant data'!$A:$A,0))</f>
        <v>Shanxi</v>
      </c>
      <c r="D730" s="22" t="str">
        <f>INDEX('Plant data'!F:F,MATCH($A730,'Plant data'!$A:$A,0))</f>
        <v>China</v>
      </c>
      <c r="E730" s="15" t="s">
        <v>10933</v>
      </c>
      <c r="F730" s="15" t="s">
        <v>10179</v>
      </c>
      <c r="G730" s="16" t="s">
        <v>1314</v>
      </c>
      <c r="H730" s="15" t="s">
        <v>40</v>
      </c>
      <c r="I730" s="15" t="s">
        <v>30</v>
      </c>
      <c r="J730" s="15" t="s">
        <v>30</v>
      </c>
      <c r="K730" s="15" t="s">
        <v>30</v>
      </c>
      <c r="L730" s="15" t="s">
        <v>30</v>
      </c>
      <c r="M730" s="20">
        <v>43336</v>
      </c>
      <c r="N730" s="15" t="s">
        <v>30</v>
      </c>
      <c r="O730" s="15" t="s">
        <v>30</v>
      </c>
      <c r="P730" s="15">
        <v>760</v>
      </c>
      <c r="Q730" s="15">
        <v>50</v>
      </c>
      <c r="R730" s="15" t="s">
        <v>10180</v>
      </c>
      <c r="S730" s="29" t="str">
        <f t="shared" si="11"/>
        <v/>
      </c>
      <c r="T730" s="29"/>
      <c r="U730" s="29"/>
      <c r="V730" s="29"/>
      <c r="W730" s="29"/>
      <c r="X730" s="29"/>
      <c r="Y730" s="29"/>
      <c r="Z730" s="29"/>
      <c r="AA730" s="29"/>
    </row>
    <row r="731" spans="1:27" hidden="1" x14ac:dyDescent="0.35">
      <c r="A731" s="15" t="s">
        <v>1312</v>
      </c>
      <c r="B731" s="22" t="str">
        <f>INDEX('Plant data'!D:D,MATCH($A731,'Plant data'!$A:$A,0))</f>
        <v>unknown</v>
      </c>
      <c r="C731" s="22" t="str">
        <f>INDEX('Plant data'!E:E,MATCH($A731,'Plant data'!$A:$A,0))</f>
        <v>Shanxi</v>
      </c>
      <c r="D731" s="22" t="str">
        <f>INDEX('Plant data'!F:F,MATCH($A731,'Plant data'!$A:$A,0))</f>
        <v>China</v>
      </c>
      <c r="E731" s="15" t="s">
        <v>10934</v>
      </c>
      <c r="F731" s="15" t="s">
        <v>10182</v>
      </c>
      <c r="G731" s="16" t="s">
        <v>1314</v>
      </c>
      <c r="H731" s="15" t="s">
        <v>40</v>
      </c>
      <c r="I731" s="15" t="s">
        <v>30</v>
      </c>
      <c r="J731" s="15" t="s">
        <v>30</v>
      </c>
      <c r="K731" s="15" t="s">
        <v>30</v>
      </c>
      <c r="L731" s="15" t="s">
        <v>30</v>
      </c>
      <c r="M731" s="20">
        <v>43336</v>
      </c>
      <c r="N731" s="15" t="s">
        <v>30</v>
      </c>
      <c r="O731" s="15" t="s">
        <v>30</v>
      </c>
      <c r="P731" s="15">
        <v>760</v>
      </c>
      <c r="Q731" s="15">
        <v>50</v>
      </c>
      <c r="R731" s="15" t="s">
        <v>10180</v>
      </c>
      <c r="S731" s="29" t="str">
        <f t="shared" si="11"/>
        <v/>
      </c>
      <c r="T731" s="29"/>
      <c r="U731" s="29"/>
      <c r="V731" s="29"/>
      <c r="W731" s="29"/>
      <c r="X731" s="29"/>
      <c r="Y731" s="29"/>
      <c r="Z731" s="29"/>
      <c r="AA731" s="29"/>
    </row>
    <row r="732" spans="1:27" hidden="1" x14ac:dyDescent="0.35">
      <c r="A732" s="15" t="s">
        <v>1312</v>
      </c>
      <c r="B732" s="22" t="str">
        <f>INDEX('Plant data'!D:D,MATCH($A732,'Plant data'!$A:$A,0))</f>
        <v>unknown</v>
      </c>
      <c r="C732" s="22" t="str">
        <f>INDEX('Plant data'!E:E,MATCH($A732,'Plant data'!$A:$A,0))</f>
        <v>Shanxi</v>
      </c>
      <c r="D732" s="22" t="str">
        <f>INDEX('Plant data'!F:F,MATCH($A732,'Plant data'!$A:$A,0))</f>
        <v>China</v>
      </c>
      <c r="E732" s="15" t="s">
        <v>10935</v>
      </c>
      <c r="F732" s="15" t="s">
        <v>10184</v>
      </c>
      <c r="G732" s="16" t="s">
        <v>1314</v>
      </c>
      <c r="H732" s="15" t="s">
        <v>313</v>
      </c>
      <c r="I732" s="20">
        <v>43336</v>
      </c>
      <c r="J732" s="15" t="s">
        <v>30</v>
      </c>
      <c r="K732" s="15" t="s">
        <v>30</v>
      </c>
      <c r="L732" s="15" t="s">
        <v>30</v>
      </c>
      <c r="M732" s="15" t="s">
        <v>30</v>
      </c>
      <c r="N732" s="15" t="s">
        <v>30</v>
      </c>
      <c r="O732" s="15" t="s">
        <v>30</v>
      </c>
      <c r="P732" s="15">
        <v>1475</v>
      </c>
      <c r="Q732" s="15">
        <v>135</v>
      </c>
      <c r="R732" s="15" t="s">
        <v>10180</v>
      </c>
      <c r="S732" s="29" t="str">
        <f t="shared" si="11"/>
        <v/>
      </c>
      <c r="T732" s="29"/>
      <c r="U732" s="29"/>
      <c r="V732" s="29"/>
      <c r="W732" s="29"/>
      <c r="X732" s="29"/>
      <c r="Y732" s="29"/>
      <c r="Z732" s="29"/>
      <c r="AA732" s="29"/>
    </row>
    <row r="733" spans="1:27" hidden="1" x14ac:dyDescent="0.35">
      <c r="A733" s="15" t="s">
        <v>1317</v>
      </c>
      <c r="B733" s="22" t="str">
        <f>INDEX('Plant data'!D:D,MATCH($A733,'Plant data'!$A:$A,0))</f>
        <v>Yonggu</v>
      </c>
      <c r="C733" s="22" t="str">
        <f>INDEX('Plant data'!E:E,MATCH($A733,'Plant data'!$A:$A,0))</f>
        <v>Shanxi</v>
      </c>
      <c r="D733" s="22" t="str">
        <f>INDEX('Plant data'!F:F,MATCH($A733,'Plant data'!$A:$A,0))</f>
        <v>China</v>
      </c>
      <c r="E733" s="15" t="s">
        <v>10936</v>
      </c>
      <c r="F733" s="15" t="s">
        <v>10179</v>
      </c>
      <c r="G733" s="16" t="s">
        <v>1319</v>
      </c>
      <c r="H733" s="15" t="s">
        <v>40</v>
      </c>
      <c r="I733" s="15" t="s">
        <v>30</v>
      </c>
      <c r="J733" s="15" t="s">
        <v>30</v>
      </c>
      <c r="K733" s="15" t="s">
        <v>30</v>
      </c>
      <c r="L733" s="15" t="s">
        <v>30</v>
      </c>
      <c r="M733" s="20">
        <v>44505</v>
      </c>
      <c r="N733" s="15" t="s">
        <v>30</v>
      </c>
      <c r="O733" s="15" t="s">
        <v>30</v>
      </c>
      <c r="P733" s="15">
        <v>850</v>
      </c>
      <c r="Q733" s="15">
        <v>60</v>
      </c>
      <c r="R733" s="15" t="s">
        <v>10180</v>
      </c>
      <c r="S733" s="29" t="str">
        <f t="shared" si="11"/>
        <v/>
      </c>
      <c r="T733" s="29"/>
      <c r="U733" s="29"/>
      <c r="V733" s="29"/>
      <c r="W733" s="29"/>
      <c r="X733" s="29"/>
      <c r="Y733" s="29"/>
      <c r="Z733" s="29"/>
      <c r="AA733" s="29"/>
    </row>
    <row r="734" spans="1:27" hidden="1" x14ac:dyDescent="0.35">
      <c r="A734" s="15" t="s">
        <v>1317</v>
      </c>
      <c r="B734" s="22" t="str">
        <f>INDEX('Plant data'!D:D,MATCH($A734,'Plant data'!$A:$A,0))</f>
        <v>Yonggu</v>
      </c>
      <c r="C734" s="22" t="str">
        <f>INDEX('Plant data'!E:E,MATCH($A734,'Plant data'!$A:$A,0))</f>
        <v>Shanxi</v>
      </c>
      <c r="D734" s="22" t="str">
        <f>INDEX('Plant data'!F:F,MATCH($A734,'Plant data'!$A:$A,0))</f>
        <v>China</v>
      </c>
      <c r="E734" s="15" t="s">
        <v>10937</v>
      </c>
      <c r="F734" s="15" t="s">
        <v>10182</v>
      </c>
      <c r="G734" s="16" t="s">
        <v>1319</v>
      </c>
      <c r="H734" s="15" t="s">
        <v>40</v>
      </c>
      <c r="I734" s="15" t="s">
        <v>30</v>
      </c>
      <c r="J734" s="15" t="s">
        <v>30</v>
      </c>
      <c r="K734" s="15" t="s">
        <v>30</v>
      </c>
      <c r="L734" s="15" t="s">
        <v>30</v>
      </c>
      <c r="M734" s="20">
        <v>44505</v>
      </c>
      <c r="N734" s="15" t="s">
        <v>30</v>
      </c>
      <c r="O734" s="15" t="s">
        <v>30</v>
      </c>
      <c r="P734" s="15">
        <v>850</v>
      </c>
      <c r="Q734" s="15">
        <v>60</v>
      </c>
      <c r="R734" s="15" t="s">
        <v>10180</v>
      </c>
      <c r="S734" s="29" t="str">
        <f t="shared" si="11"/>
        <v/>
      </c>
      <c r="T734" s="29"/>
      <c r="U734" s="29"/>
      <c r="V734" s="29"/>
      <c r="W734" s="29"/>
      <c r="X734" s="29"/>
      <c r="Y734" s="29"/>
      <c r="Z734" s="29"/>
      <c r="AA734" s="29"/>
    </row>
    <row r="735" spans="1:27" hidden="1" x14ac:dyDescent="0.35">
      <c r="A735" s="15" t="s">
        <v>1317</v>
      </c>
      <c r="B735" s="22" t="str">
        <f>INDEX('Plant data'!D:D,MATCH($A735,'Plant data'!$A:$A,0))</f>
        <v>Yonggu</v>
      </c>
      <c r="C735" s="22" t="str">
        <f>INDEX('Plant data'!E:E,MATCH($A735,'Plant data'!$A:$A,0))</f>
        <v>Shanxi</v>
      </c>
      <c r="D735" s="22" t="str">
        <f>INDEX('Plant data'!F:F,MATCH($A735,'Plant data'!$A:$A,0))</f>
        <v>China</v>
      </c>
      <c r="E735" s="15" t="s">
        <v>10938</v>
      </c>
      <c r="F735" s="15" t="s">
        <v>10184</v>
      </c>
      <c r="G735" s="16" t="s">
        <v>1319</v>
      </c>
      <c r="H735" s="15" t="s">
        <v>224</v>
      </c>
      <c r="I735" s="20">
        <v>44505</v>
      </c>
      <c r="J735" s="20">
        <v>44778</v>
      </c>
      <c r="K735" s="15" t="s">
        <v>30</v>
      </c>
      <c r="L735" s="15" t="s">
        <v>30</v>
      </c>
      <c r="M735" s="15" t="s">
        <v>30</v>
      </c>
      <c r="N735" s="15" t="s">
        <v>30</v>
      </c>
      <c r="O735" s="15" t="s">
        <v>30</v>
      </c>
      <c r="P735" s="15">
        <v>1650</v>
      </c>
      <c r="Q735" s="15">
        <v>155</v>
      </c>
      <c r="R735" s="15" t="s">
        <v>10180</v>
      </c>
      <c r="S735" s="29" t="str">
        <f t="shared" si="11"/>
        <v/>
      </c>
      <c r="T735" s="29"/>
      <c r="U735" s="29"/>
      <c r="V735" s="29"/>
      <c r="W735" s="29"/>
      <c r="X735" s="29"/>
      <c r="Y735" s="29"/>
      <c r="Z735" s="29"/>
      <c r="AA735" s="29"/>
    </row>
    <row r="736" spans="1:27" hidden="1" x14ac:dyDescent="0.35">
      <c r="A736" s="15" t="s">
        <v>1320</v>
      </c>
      <c r="B736" s="22" t="str">
        <f>INDEX('Plant data'!D:D,MATCH($A736,'Plant data'!$A:$A,0))</f>
        <v>Dengzhuang</v>
      </c>
      <c r="C736" s="22" t="str">
        <f>INDEX('Plant data'!E:E,MATCH($A736,'Plant data'!$A:$A,0))</f>
        <v>Shanxi</v>
      </c>
      <c r="D736" s="22" t="str">
        <f>INDEX('Plant data'!F:F,MATCH($A736,'Plant data'!$A:$A,0))</f>
        <v>China</v>
      </c>
      <c r="E736" s="15" t="s">
        <v>10939</v>
      </c>
      <c r="F736" s="15" t="s">
        <v>10179</v>
      </c>
      <c r="G736" s="16" t="s">
        <v>1322</v>
      </c>
      <c r="H736" s="15" t="s">
        <v>29</v>
      </c>
      <c r="I736" s="15" t="s">
        <v>30</v>
      </c>
      <c r="J736" s="15" t="s">
        <v>30</v>
      </c>
      <c r="K736" s="15" t="s">
        <v>30</v>
      </c>
      <c r="L736" s="15" t="s">
        <v>30</v>
      </c>
      <c r="M736" s="15" t="s">
        <v>30</v>
      </c>
      <c r="N736" s="20">
        <v>45534</v>
      </c>
      <c r="O736" s="15" t="s">
        <v>30</v>
      </c>
      <c r="P736" s="15">
        <v>1100</v>
      </c>
      <c r="Q736" s="15">
        <v>100</v>
      </c>
      <c r="R736" s="15" t="s">
        <v>10180</v>
      </c>
      <c r="S736" s="29" t="str">
        <f t="shared" si="11"/>
        <v/>
      </c>
      <c r="T736" s="29"/>
      <c r="U736" s="29"/>
      <c r="V736" s="29"/>
      <c r="W736" s="29"/>
      <c r="X736" s="29"/>
      <c r="Y736" s="29"/>
      <c r="Z736" s="29"/>
      <c r="AA736" s="29"/>
    </row>
    <row r="737" spans="1:27" hidden="1" x14ac:dyDescent="0.35">
      <c r="A737" s="15" t="s">
        <v>1320</v>
      </c>
      <c r="B737" s="22" t="str">
        <f>INDEX('Plant data'!D:D,MATCH($A737,'Plant data'!$A:$A,0))</f>
        <v>Dengzhuang</v>
      </c>
      <c r="C737" s="22" t="str">
        <f>INDEX('Plant data'!E:E,MATCH($A737,'Plant data'!$A:$A,0))</f>
        <v>Shanxi</v>
      </c>
      <c r="D737" s="22" t="str">
        <f>INDEX('Plant data'!F:F,MATCH($A737,'Plant data'!$A:$A,0))</f>
        <v>China</v>
      </c>
      <c r="E737" s="15" t="s">
        <v>10940</v>
      </c>
      <c r="F737" s="15" t="s">
        <v>10182</v>
      </c>
      <c r="G737" s="16" t="s">
        <v>1322</v>
      </c>
      <c r="H737" s="15" t="s">
        <v>29</v>
      </c>
      <c r="I737" s="15" t="s">
        <v>30</v>
      </c>
      <c r="J737" s="15" t="s">
        <v>30</v>
      </c>
      <c r="K737" s="15" t="s">
        <v>30</v>
      </c>
      <c r="L737" s="15" t="s">
        <v>30</v>
      </c>
      <c r="M737" s="15" t="s">
        <v>30</v>
      </c>
      <c r="N737" s="20">
        <v>45534</v>
      </c>
      <c r="O737" s="15" t="s">
        <v>30</v>
      </c>
      <c r="P737" s="15">
        <v>1100</v>
      </c>
      <c r="Q737" s="15">
        <v>100</v>
      </c>
      <c r="R737" s="15" t="s">
        <v>10180</v>
      </c>
      <c r="S737" s="29" t="str">
        <f t="shared" si="11"/>
        <v/>
      </c>
      <c r="T737" s="29"/>
      <c r="U737" s="29"/>
      <c r="V737" s="29"/>
      <c r="W737" s="29"/>
      <c r="X737" s="29"/>
      <c r="Y737" s="29"/>
      <c r="Z737" s="29"/>
      <c r="AA737" s="29"/>
    </row>
    <row r="738" spans="1:27" hidden="1" x14ac:dyDescent="0.35">
      <c r="A738" s="15" t="s">
        <v>1325</v>
      </c>
      <c r="B738" s="22" t="str">
        <f>INDEX('Plant data'!D:D,MATCH($A738,'Plant data'!$A:$A,0))</f>
        <v>Bagong</v>
      </c>
      <c r="C738" s="22" t="str">
        <f>INDEX('Plant data'!E:E,MATCH($A738,'Plant data'!$A:$A,0))</f>
        <v>Shanxi</v>
      </c>
      <c r="D738" s="22" t="str">
        <f>INDEX('Plant data'!F:F,MATCH($A738,'Plant data'!$A:$A,0))</f>
        <v>China</v>
      </c>
      <c r="E738" s="15" t="s">
        <v>10941</v>
      </c>
      <c r="F738" s="15" t="s">
        <v>10179</v>
      </c>
      <c r="G738" s="16" t="s">
        <v>1327</v>
      </c>
      <c r="H738" s="15" t="s">
        <v>190</v>
      </c>
      <c r="I738" s="15" t="s">
        <v>30</v>
      </c>
      <c r="J738" s="15" t="s">
        <v>30</v>
      </c>
      <c r="K738" s="15" t="s">
        <v>30</v>
      </c>
      <c r="L738" s="15" t="s">
        <v>30</v>
      </c>
      <c r="M738" s="15" t="s">
        <v>30</v>
      </c>
      <c r="N738" s="15" t="s">
        <v>30</v>
      </c>
      <c r="O738" s="15" t="s">
        <v>30</v>
      </c>
      <c r="P738" s="15">
        <v>760</v>
      </c>
      <c r="Q738" s="15">
        <v>50</v>
      </c>
      <c r="R738" s="15" t="s">
        <v>10180</v>
      </c>
      <c r="S738" s="29" t="str">
        <f t="shared" si="11"/>
        <v/>
      </c>
      <c r="T738" s="29"/>
      <c r="U738" s="29"/>
      <c r="V738" s="29"/>
      <c r="W738" s="29"/>
      <c r="X738" s="29"/>
      <c r="Y738" s="29"/>
      <c r="Z738" s="29"/>
      <c r="AA738" s="29"/>
    </row>
    <row r="739" spans="1:27" hidden="1" x14ac:dyDescent="0.35">
      <c r="A739" s="15" t="s">
        <v>1325</v>
      </c>
      <c r="B739" s="22" t="str">
        <f>INDEX('Plant data'!D:D,MATCH($A739,'Plant data'!$A:$A,0))</f>
        <v>Bagong</v>
      </c>
      <c r="C739" s="22" t="str">
        <f>INDEX('Plant data'!E:E,MATCH($A739,'Plant data'!$A:$A,0))</f>
        <v>Shanxi</v>
      </c>
      <c r="D739" s="22" t="str">
        <f>INDEX('Plant data'!F:F,MATCH($A739,'Plant data'!$A:$A,0))</f>
        <v>China</v>
      </c>
      <c r="E739" s="15" t="s">
        <v>10942</v>
      </c>
      <c r="F739" s="15" t="s">
        <v>10182</v>
      </c>
      <c r="G739" s="16" t="s">
        <v>1327</v>
      </c>
      <c r="H739" s="15" t="s">
        <v>190</v>
      </c>
      <c r="I739" s="15" t="s">
        <v>30</v>
      </c>
      <c r="J739" s="15" t="s">
        <v>30</v>
      </c>
      <c r="K739" s="15" t="s">
        <v>30</v>
      </c>
      <c r="L739" s="15" t="s">
        <v>30</v>
      </c>
      <c r="M739" s="15" t="s">
        <v>30</v>
      </c>
      <c r="N739" s="15" t="s">
        <v>30</v>
      </c>
      <c r="O739" s="15" t="s">
        <v>30</v>
      </c>
      <c r="P739" s="15">
        <v>1000</v>
      </c>
      <c r="Q739" s="15">
        <v>80</v>
      </c>
      <c r="R739" s="15" t="s">
        <v>10180</v>
      </c>
      <c r="S739" s="29" t="str">
        <f t="shared" si="11"/>
        <v/>
      </c>
      <c r="T739" s="29"/>
      <c r="U739" s="29"/>
      <c r="V739" s="29"/>
      <c r="W739" s="29"/>
      <c r="X739" s="29"/>
      <c r="Y739" s="29"/>
      <c r="Z739" s="29"/>
      <c r="AA739" s="29"/>
    </row>
    <row r="740" spans="1:27" hidden="1" x14ac:dyDescent="0.35">
      <c r="A740" s="15" t="s">
        <v>1325</v>
      </c>
      <c r="B740" s="22" t="str">
        <f>INDEX('Plant data'!D:D,MATCH($A740,'Plant data'!$A:$A,0))</f>
        <v>Bagong</v>
      </c>
      <c r="C740" s="22" t="str">
        <f>INDEX('Plant data'!E:E,MATCH($A740,'Plant data'!$A:$A,0))</f>
        <v>Shanxi</v>
      </c>
      <c r="D740" s="22" t="str">
        <f>INDEX('Plant data'!F:F,MATCH($A740,'Plant data'!$A:$A,0))</f>
        <v>China</v>
      </c>
      <c r="E740" s="15" t="s">
        <v>10943</v>
      </c>
      <c r="F740" s="15" t="s">
        <v>10184</v>
      </c>
      <c r="G740" s="16" t="s">
        <v>1327</v>
      </c>
      <c r="H740" s="15" t="s">
        <v>190</v>
      </c>
      <c r="I740" s="15" t="s">
        <v>30</v>
      </c>
      <c r="J740" s="15" t="s">
        <v>30</v>
      </c>
      <c r="K740" s="15" t="s">
        <v>30</v>
      </c>
      <c r="L740" s="15" t="s">
        <v>30</v>
      </c>
      <c r="M740" s="15" t="s">
        <v>30</v>
      </c>
      <c r="N740" s="15" t="s">
        <v>30</v>
      </c>
      <c r="O740" s="15" t="s">
        <v>30</v>
      </c>
      <c r="P740" s="15">
        <v>1000</v>
      </c>
      <c r="Q740" s="15">
        <v>80</v>
      </c>
      <c r="R740" s="15" t="s">
        <v>10180</v>
      </c>
      <c r="S740" s="29" t="str">
        <f t="shared" si="11"/>
        <v/>
      </c>
      <c r="T740" s="29"/>
      <c r="U740" s="29"/>
      <c r="V740" s="29"/>
      <c r="W740" s="29"/>
      <c r="X740" s="29"/>
      <c r="Y740" s="29"/>
      <c r="Z740" s="29"/>
      <c r="AA740" s="29"/>
    </row>
    <row r="741" spans="1:27" hidden="1" x14ac:dyDescent="0.35">
      <c r="A741" s="15" t="s">
        <v>1325</v>
      </c>
      <c r="B741" s="22" t="str">
        <f>INDEX('Plant data'!D:D,MATCH($A741,'Plant data'!$A:$A,0))</f>
        <v>Bagong</v>
      </c>
      <c r="C741" s="22" t="str">
        <f>INDEX('Plant data'!E:E,MATCH($A741,'Plant data'!$A:$A,0))</f>
        <v>Shanxi</v>
      </c>
      <c r="D741" s="22" t="str">
        <f>INDEX('Plant data'!F:F,MATCH($A741,'Plant data'!$A:$A,0))</f>
        <v>China</v>
      </c>
      <c r="E741" s="15" t="s">
        <v>10944</v>
      </c>
      <c r="F741" s="15" t="s">
        <v>10245</v>
      </c>
      <c r="G741" s="16" t="s">
        <v>1327</v>
      </c>
      <c r="H741" s="15" t="s">
        <v>190</v>
      </c>
      <c r="I741" s="15" t="s">
        <v>30</v>
      </c>
      <c r="J741" s="15" t="s">
        <v>30</v>
      </c>
      <c r="K741" s="15" t="s">
        <v>30</v>
      </c>
      <c r="L741" s="15" t="s">
        <v>30</v>
      </c>
      <c r="M741" s="15" t="s">
        <v>30</v>
      </c>
      <c r="N741" s="15" t="s">
        <v>30</v>
      </c>
      <c r="O741" s="15" t="s">
        <v>30</v>
      </c>
      <c r="P741" s="15">
        <v>1000</v>
      </c>
      <c r="Q741" s="15">
        <v>80</v>
      </c>
      <c r="R741" s="15" t="s">
        <v>10180</v>
      </c>
      <c r="S741" s="29" t="str">
        <f t="shared" si="11"/>
        <v/>
      </c>
      <c r="T741" s="29"/>
      <c r="U741" s="29"/>
      <c r="V741" s="29"/>
      <c r="W741" s="29"/>
      <c r="X741" s="29"/>
      <c r="Y741" s="29"/>
      <c r="Z741" s="29"/>
      <c r="AA741" s="29"/>
    </row>
    <row r="742" spans="1:27" hidden="1" x14ac:dyDescent="0.35">
      <c r="A742" s="15" t="s">
        <v>1325</v>
      </c>
      <c r="B742" s="22" t="str">
        <f>INDEX('Plant data'!D:D,MATCH($A742,'Plant data'!$A:$A,0))</f>
        <v>Bagong</v>
      </c>
      <c r="C742" s="22" t="str">
        <f>INDEX('Plant data'!E:E,MATCH($A742,'Plant data'!$A:$A,0))</f>
        <v>Shanxi</v>
      </c>
      <c r="D742" s="22" t="str">
        <f>INDEX('Plant data'!F:F,MATCH($A742,'Plant data'!$A:$A,0))</f>
        <v>China</v>
      </c>
      <c r="E742" s="15" t="s">
        <v>10945</v>
      </c>
      <c r="F742" s="15" t="s">
        <v>10247</v>
      </c>
      <c r="G742" s="16" t="s">
        <v>1327</v>
      </c>
      <c r="H742" s="15" t="s">
        <v>29</v>
      </c>
      <c r="I742" s="15" t="s">
        <v>30</v>
      </c>
      <c r="J742" s="20">
        <v>43790</v>
      </c>
      <c r="K742" s="15">
        <v>2020</v>
      </c>
      <c r="L742" s="15">
        <v>5</v>
      </c>
      <c r="M742" s="15" t="s">
        <v>30</v>
      </c>
      <c r="N742" s="15" t="s">
        <v>30</v>
      </c>
      <c r="O742" s="15" t="s">
        <v>30</v>
      </c>
      <c r="P742" s="15">
        <v>1150</v>
      </c>
      <c r="Q742" s="15">
        <v>100</v>
      </c>
      <c r="R742" s="15" t="s">
        <v>10180</v>
      </c>
      <c r="S742" s="29">
        <f t="shared" si="11"/>
        <v>2060</v>
      </c>
      <c r="T742" s="29"/>
      <c r="U742" s="29"/>
      <c r="V742" s="29"/>
      <c r="W742" s="29"/>
      <c r="X742" s="29"/>
      <c r="Y742" s="29"/>
      <c r="Z742" s="29"/>
      <c r="AA742" s="29"/>
    </row>
    <row r="743" spans="1:27" hidden="1" x14ac:dyDescent="0.35">
      <c r="A743" s="15" t="s">
        <v>1325</v>
      </c>
      <c r="B743" s="22" t="str">
        <f>INDEX('Plant data'!D:D,MATCH($A743,'Plant data'!$A:$A,0))</f>
        <v>Bagong</v>
      </c>
      <c r="C743" s="22" t="str">
        <f>INDEX('Plant data'!E:E,MATCH($A743,'Plant data'!$A:$A,0))</f>
        <v>Shanxi</v>
      </c>
      <c r="D743" s="22" t="str">
        <f>INDEX('Plant data'!F:F,MATCH($A743,'Plant data'!$A:$A,0))</f>
        <v>China</v>
      </c>
      <c r="E743" s="15" t="s">
        <v>10946</v>
      </c>
      <c r="F743" s="15" t="s">
        <v>10249</v>
      </c>
      <c r="G743" s="16" t="s">
        <v>1327</v>
      </c>
      <c r="H743" s="15" t="s">
        <v>29</v>
      </c>
      <c r="I743" s="15" t="s">
        <v>30</v>
      </c>
      <c r="J743" s="20">
        <v>43790</v>
      </c>
      <c r="K743" s="15">
        <v>2020</v>
      </c>
      <c r="L743" s="15">
        <v>5</v>
      </c>
      <c r="M743" s="15" t="s">
        <v>30</v>
      </c>
      <c r="N743" s="15" t="s">
        <v>30</v>
      </c>
      <c r="O743" s="15" t="s">
        <v>30</v>
      </c>
      <c r="P743" s="15">
        <v>1150</v>
      </c>
      <c r="Q743" s="15">
        <v>100</v>
      </c>
      <c r="R743" s="15" t="s">
        <v>10180</v>
      </c>
      <c r="S743" s="29">
        <f t="shared" si="11"/>
        <v>2060</v>
      </c>
      <c r="T743" s="29"/>
      <c r="U743" s="29"/>
      <c r="V743" s="29"/>
      <c r="W743" s="29"/>
      <c r="X743" s="29"/>
      <c r="Y743" s="29"/>
      <c r="Z743" s="29"/>
      <c r="AA743" s="29"/>
    </row>
    <row r="744" spans="1:27" hidden="1" x14ac:dyDescent="0.35">
      <c r="A744" s="15" t="s">
        <v>1325</v>
      </c>
      <c r="B744" s="22" t="str">
        <f>INDEX('Plant data'!D:D,MATCH($A744,'Plant data'!$A:$A,0))</f>
        <v>Bagong</v>
      </c>
      <c r="C744" s="22" t="str">
        <f>INDEX('Plant data'!E:E,MATCH($A744,'Plant data'!$A:$A,0))</f>
        <v>Shanxi</v>
      </c>
      <c r="D744" s="22" t="str">
        <f>INDEX('Plant data'!F:F,MATCH($A744,'Plant data'!$A:$A,0))</f>
        <v>China</v>
      </c>
      <c r="E744" s="15" t="s">
        <v>10947</v>
      </c>
      <c r="F744" s="15" t="s">
        <v>10251</v>
      </c>
      <c r="G744" s="16" t="s">
        <v>1327</v>
      </c>
      <c r="H744" s="15" t="s">
        <v>29</v>
      </c>
      <c r="I744" s="15" t="s">
        <v>30</v>
      </c>
      <c r="J744" s="15" t="s">
        <v>30</v>
      </c>
      <c r="K744" s="15">
        <v>2024</v>
      </c>
      <c r="L744" s="15">
        <v>1</v>
      </c>
      <c r="M744" s="15" t="s">
        <v>30</v>
      </c>
      <c r="N744" s="15" t="s">
        <v>30</v>
      </c>
      <c r="O744" s="15" t="s">
        <v>30</v>
      </c>
      <c r="P744" s="15">
        <v>1150</v>
      </c>
      <c r="Q744" s="15">
        <v>100</v>
      </c>
      <c r="R744" s="15" t="s">
        <v>10180</v>
      </c>
      <c r="S744" s="29">
        <f t="shared" si="11"/>
        <v>2064</v>
      </c>
      <c r="T744" s="29"/>
      <c r="U744" s="29"/>
      <c r="V744" s="29"/>
      <c r="W744" s="29"/>
      <c r="X744" s="29"/>
      <c r="Y744" s="29"/>
      <c r="Z744" s="29"/>
      <c r="AA744" s="29"/>
    </row>
    <row r="745" spans="1:27" hidden="1" x14ac:dyDescent="0.35">
      <c r="A745" s="15" t="s">
        <v>1325</v>
      </c>
      <c r="B745" s="22" t="str">
        <f>INDEX('Plant data'!D:D,MATCH($A745,'Plant data'!$A:$A,0))</f>
        <v>Bagong</v>
      </c>
      <c r="C745" s="22" t="str">
        <f>INDEX('Plant data'!E:E,MATCH($A745,'Plant data'!$A:$A,0))</f>
        <v>Shanxi</v>
      </c>
      <c r="D745" s="22" t="str">
        <f>INDEX('Plant data'!F:F,MATCH($A745,'Plant data'!$A:$A,0))</f>
        <v>China</v>
      </c>
      <c r="E745" s="15" t="s">
        <v>10948</v>
      </c>
      <c r="F745" s="15" t="s">
        <v>10253</v>
      </c>
      <c r="G745" s="16" t="s">
        <v>1327</v>
      </c>
      <c r="H745" s="15" t="s">
        <v>29</v>
      </c>
      <c r="I745" s="15" t="s">
        <v>30</v>
      </c>
      <c r="J745" s="15" t="s">
        <v>30</v>
      </c>
      <c r="K745" s="15">
        <v>2024</v>
      </c>
      <c r="L745" s="15">
        <v>1</v>
      </c>
      <c r="M745" s="15" t="s">
        <v>30</v>
      </c>
      <c r="N745" s="15" t="s">
        <v>30</v>
      </c>
      <c r="O745" s="15" t="s">
        <v>30</v>
      </c>
      <c r="P745" s="15">
        <v>1150</v>
      </c>
      <c r="Q745" s="15">
        <v>100</v>
      </c>
      <c r="R745" s="15" t="s">
        <v>10180</v>
      </c>
      <c r="S745" s="29">
        <f t="shared" si="11"/>
        <v>2064</v>
      </c>
      <c r="T745" s="29"/>
      <c r="U745" s="29"/>
      <c r="V745" s="29"/>
      <c r="W745" s="29"/>
      <c r="X745" s="29"/>
      <c r="Y745" s="29"/>
      <c r="Z745" s="29"/>
      <c r="AA745" s="29"/>
    </row>
    <row r="746" spans="1:27" hidden="1" x14ac:dyDescent="0.35">
      <c r="A746" s="15" t="s">
        <v>1335</v>
      </c>
      <c r="B746" s="22" t="str">
        <f>INDEX('Plant data'!D:D,MATCH($A746,'Plant data'!$A:$A,0))</f>
        <v>Dong</v>
      </c>
      <c r="C746" s="22" t="str">
        <f>INDEX('Plant data'!E:E,MATCH($A746,'Plant data'!$A:$A,0))</f>
        <v>Shanxi</v>
      </c>
      <c r="D746" s="22" t="str">
        <f>INDEX('Plant data'!F:F,MATCH($A746,'Plant data'!$A:$A,0))</f>
        <v>China</v>
      </c>
      <c r="E746" s="15" t="s">
        <v>10949</v>
      </c>
      <c r="F746" s="15" t="s">
        <v>10179</v>
      </c>
      <c r="G746" s="16" t="s">
        <v>1337</v>
      </c>
      <c r="H746" s="15" t="s">
        <v>29</v>
      </c>
      <c r="I746" s="15" t="s">
        <v>30</v>
      </c>
      <c r="J746" s="15" t="s">
        <v>30</v>
      </c>
      <c r="K746" s="15" t="s">
        <v>30</v>
      </c>
      <c r="L746" s="15" t="s">
        <v>30</v>
      </c>
      <c r="M746" s="15" t="s">
        <v>30</v>
      </c>
      <c r="N746" s="15" t="s">
        <v>30</v>
      </c>
      <c r="O746" s="15" t="s">
        <v>30</v>
      </c>
      <c r="P746" s="15">
        <v>1000</v>
      </c>
      <c r="Q746" s="15">
        <v>80</v>
      </c>
      <c r="R746" s="15" t="s">
        <v>10180</v>
      </c>
      <c r="S746" s="29" t="str">
        <f t="shared" si="11"/>
        <v/>
      </c>
      <c r="T746" s="29"/>
      <c r="U746" s="29"/>
      <c r="V746" s="29"/>
      <c r="W746" s="29"/>
      <c r="X746" s="29"/>
      <c r="Y746" s="29"/>
      <c r="Z746" s="29"/>
      <c r="AA746" s="29"/>
    </row>
    <row r="747" spans="1:27" hidden="1" x14ac:dyDescent="0.35">
      <c r="A747" s="15" t="s">
        <v>1335</v>
      </c>
      <c r="B747" s="22" t="str">
        <f>INDEX('Plant data'!D:D,MATCH($A747,'Plant data'!$A:$A,0))</f>
        <v>Dong</v>
      </c>
      <c r="C747" s="22" t="str">
        <f>INDEX('Plant data'!E:E,MATCH($A747,'Plant data'!$A:$A,0))</f>
        <v>Shanxi</v>
      </c>
      <c r="D747" s="22" t="str">
        <f>INDEX('Plant data'!F:F,MATCH($A747,'Plant data'!$A:$A,0))</f>
        <v>China</v>
      </c>
      <c r="E747" s="15" t="s">
        <v>10950</v>
      </c>
      <c r="F747" s="15" t="s">
        <v>10182</v>
      </c>
      <c r="G747" s="16" t="s">
        <v>1337</v>
      </c>
      <c r="H747" s="15" t="s">
        <v>29</v>
      </c>
      <c r="I747" s="15" t="s">
        <v>30</v>
      </c>
      <c r="J747" s="15" t="s">
        <v>30</v>
      </c>
      <c r="K747" s="15" t="s">
        <v>30</v>
      </c>
      <c r="L747" s="15" t="s">
        <v>30</v>
      </c>
      <c r="M747" s="15" t="s">
        <v>30</v>
      </c>
      <c r="N747" s="15" t="s">
        <v>30</v>
      </c>
      <c r="O747" s="15" t="s">
        <v>30</v>
      </c>
      <c r="P747" s="15">
        <v>1050</v>
      </c>
      <c r="Q747" s="15">
        <v>90</v>
      </c>
      <c r="R747" s="15" t="s">
        <v>10180</v>
      </c>
      <c r="S747" s="29" t="str">
        <f t="shared" si="11"/>
        <v/>
      </c>
      <c r="T747" s="29"/>
      <c r="U747" s="29"/>
      <c r="V747" s="29"/>
      <c r="W747" s="29"/>
      <c r="X747" s="29"/>
      <c r="Y747" s="29"/>
      <c r="Z747" s="29"/>
      <c r="AA747" s="29"/>
    </row>
    <row r="748" spans="1:27" hidden="1" x14ac:dyDescent="0.35">
      <c r="A748" s="15" t="s">
        <v>1335</v>
      </c>
      <c r="B748" s="22" t="str">
        <f>INDEX('Plant data'!D:D,MATCH($A748,'Plant data'!$A:$A,0))</f>
        <v>Dong</v>
      </c>
      <c r="C748" s="22" t="str">
        <f>INDEX('Plant data'!E:E,MATCH($A748,'Plant data'!$A:$A,0))</f>
        <v>Shanxi</v>
      </c>
      <c r="D748" s="22" t="str">
        <f>INDEX('Plant data'!F:F,MATCH($A748,'Plant data'!$A:$A,0))</f>
        <v>China</v>
      </c>
      <c r="E748" s="15" t="s">
        <v>10951</v>
      </c>
      <c r="F748" s="15" t="s">
        <v>10184</v>
      </c>
      <c r="G748" s="16" t="s">
        <v>1337</v>
      </c>
      <c r="H748" s="15" t="s">
        <v>29</v>
      </c>
      <c r="I748" s="15" t="s">
        <v>30</v>
      </c>
      <c r="J748" s="15" t="s">
        <v>30</v>
      </c>
      <c r="K748" s="15" t="s">
        <v>30</v>
      </c>
      <c r="L748" s="15" t="s">
        <v>30</v>
      </c>
      <c r="M748" s="15" t="s">
        <v>30</v>
      </c>
      <c r="N748" s="15" t="s">
        <v>30</v>
      </c>
      <c r="O748" s="15" t="s">
        <v>30</v>
      </c>
      <c r="P748" s="15">
        <v>1350</v>
      </c>
      <c r="Q748" s="15">
        <v>120</v>
      </c>
      <c r="R748" s="15" t="s">
        <v>10180</v>
      </c>
      <c r="S748" s="29" t="str">
        <f t="shared" si="11"/>
        <v/>
      </c>
      <c r="T748" s="29"/>
      <c r="U748" s="29"/>
      <c r="V748" s="29"/>
      <c r="W748" s="29"/>
      <c r="X748" s="29"/>
      <c r="Y748" s="29"/>
      <c r="Z748" s="29"/>
      <c r="AA748" s="29"/>
    </row>
    <row r="749" spans="1:27" hidden="1" x14ac:dyDescent="0.35">
      <c r="A749" s="15" t="s">
        <v>1335</v>
      </c>
      <c r="B749" s="22" t="str">
        <f>INDEX('Plant data'!D:D,MATCH($A749,'Plant data'!$A:$A,0))</f>
        <v>Dong</v>
      </c>
      <c r="C749" s="22" t="str">
        <f>INDEX('Plant data'!E:E,MATCH($A749,'Plant data'!$A:$A,0))</f>
        <v>Shanxi</v>
      </c>
      <c r="D749" s="22" t="str">
        <f>INDEX('Plant data'!F:F,MATCH($A749,'Plant data'!$A:$A,0))</f>
        <v>China</v>
      </c>
      <c r="E749" s="15" t="s">
        <v>10952</v>
      </c>
      <c r="F749" s="15" t="s">
        <v>10245</v>
      </c>
      <c r="G749" s="16" t="s">
        <v>1337</v>
      </c>
      <c r="H749" s="15" t="s">
        <v>29</v>
      </c>
      <c r="I749" s="15" t="s">
        <v>30</v>
      </c>
      <c r="J749" s="15" t="s">
        <v>30</v>
      </c>
      <c r="K749" s="15" t="s">
        <v>30</v>
      </c>
      <c r="L749" s="15" t="s">
        <v>30</v>
      </c>
      <c r="M749" s="15" t="s">
        <v>30</v>
      </c>
      <c r="N749" s="15" t="s">
        <v>30</v>
      </c>
      <c r="O749" s="15" t="s">
        <v>30</v>
      </c>
      <c r="P749" s="15">
        <v>1350</v>
      </c>
      <c r="Q749" s="15">
        <v>120</v>
      </c>
      <c r="R749" s="15" t="s">
        <v>10180</v>
      </c>
      <c r="S749" s="29" t="str">
        <f t="shared" si="11"/>
        <v/>
      </c>
      <c r="T749" s="29"/>
      <c r="U749" s="29"/>
      <c r="V749" s="29"/>
      <c r="W749" s="29"/>
      <c r="X749" s="29"/>
      <c r="Y749" s="29"/>
      <c r="Z749" s="29"/>
      <c r="AA749" s="29"/>
    </row>
    <row r="750" spans="1:27" hidden="1" x14ac:dyDescent="0.35">
      <c r="A750" s="15" t="s">
        <v>1343</v>
      </c>
      <c r="B750" s="22" t="str">
        <f>INDEX('Plant data'!D:D,MATCH($A750,'Plant data'!$A:$A,0))</f>
        <v>Changzhi</v>
      </c>
      <c r="C750" s="22" t="str">
        <f>INDEX('Plant data'!E:E,MATCH($A750,'Plant data'!$A:$A,0))</f>
        <v>Shanxi</v>
      </c>
      <c r="D750" s="22" t="str">
        <f>INDEX('Plant data'!F:F,MATCH($A750,'Plant data'!$A:$A,0))</f>
        <v>China</v>
      </c>
      <c r="E750" s="15" t="s">
        <v>10953</v>
      </c>
      <c r="F750" s="15" t="s">
        <v>10179</v>
      </c>
      <c r="G750" s="16" t="s">
        <v>1345</v>
      </c>
      <c r="H750" s="15" t="s">
        <v>29</v>
      </c>
      <c r="I750" s="15" t="s">
        <v>30</v>
      </c>
      <c r="J750" s="15" t="s">
        <v>30</v>
      </c>
      <c r="K750" s="15" t="s">
        <v>30</v>
      </c>
      <c r="L750" s="15" t="s">
        <v>30</v>
      </c>
      <c r="M750" s="15" t="s">
        <v>30</v>
      </c>
      <c r="N750" s="15" t="s">
        <v>30</v>
      </c>
      <c r="O750" s="15" t="s">
        <v>30</v>
      </c>
      <c r="P750" s="15">
        <v>1200</v>
      </c>
      <c r="Q750" s="15">
        <v>80</v>
      </c>
      <c r="R750" s="15" t="s">
        <v>10180</v>
      </c>
      <c r="S750" s="29" t="str">
        <f t="shared" si="11"/>
        <v/>
      </c>
      <c r="T750" s="29"/>
      <c r="U750" s="29"/>
      <c r="V750" s="29"/>
      <c r="W750" s="29"/>
      <c r="X750" s="29"/>
      <c r="Y750" s="29"/>
      <c r="Z750" s="29"/>
      <c r="AA750" s="29"/>
    </row>
    <row r="751" spans="1:27" hidden="1" x14ac:dyDescent="0.35">
      <c r="A751" s="15" t="s">
        <v>1343</v>
      </c>
      <c r="B751" s="22" t="str">
        <f>INDEX('Plant data'!D:D,MATCH($A751,'Plant data'!$A:$A,0))</f>
        <v>Changzhi</v>
      </c>
      <c r="C751" s="22" t="str">
        <f>INDEX('Plant data'!E:E,MATCH($A751,'Plant data'!$A:$A,0))</f>
        <v>Shanxi</v>
      </c>
      <c r="D751" s="22" t="str">
        <f>INDEX('Plant data'!F:F,MATCH($A751,'Plant data'!$A:$A,0))</f>
        <v>China</v>
      </c>
      <c r="E751" s="15" t="s">
        <v>10954</v>
      </c>
      <c r="F751" s="15" t="s">
        <v>10182</v>
      </c>
      <c r="G751" s="16" t="s">
        <v>1345</v>
      </c>
      <c r="H751" s="15" t="s">
        <v>29</v>
      </c>
      <c r="I751" s="15" t="s">
        <v>30</v>
      </c>
      <c r="J751" s="15" t="s">
        <v>30</v>
      </c>
      <c r="K751" s="15" t="s">
        <v>30</v>
      </c>
      <c r="L751" s="15" t="s">
        <v>30</v>
      </c>
      <c r="M751" s="15" t="s">
        <v>30</v>
      </c>
      <c r="N751" s="15" t="s">
        <v>30</v>
      </c>
      <c r="O751" s="15" t="s">
        <v>30</v>
      </c>
      <c r="P751" s="15">
        <v>1200</v>
      </c>
      <c r="Q751" s="15">
        <v>80</v>
      </c>
      <c r="R751" s="15" t="s">
        <v>10180</v>
      </c>
      <c r="S751" s="29" t="str">
        <f t="shared" si="11"/>
        <v/>
      </c>
      <c r="T751" s="29"/>
      <c r="U751" s="29"/>
      <c r="V751" s="29"/>
      <c r="W751" s="29"/>
      <c r="X751" s="29"/>
      <c r="Y751" s="29"/>
      <c r="Z751" s="29"/>
      <c r="AA751" s="29"/>
    </row>
    <row r="752" spans="1:27" hidden="1" x14ac:dyDescent="0.35">
      <c r="A752" s="15" t="s">
        <v>1343</v>
      </c>
      <c r="B752" s="22" t="str">
        <f>INDEX('Plant data'!D:D,MATCH($A752,'Plant data'!$A:$A,0))</f>
        <v>Changzhi</v>
      </c>
      <c r="C752" s="22" t="str">
        <f>INDEX('Plant data'!E:E,MATCH($A752,'Plant data'!$A:$A,0))</f>
        <v>Shanxi</v>
      </c>
      <c r="D752" s="22" t="str">
        <f>INDEX('Plant data'!F:F,MATCH($A752,'Plant data'!$A:$A,0))</f>
        <v>China</v>
      </c>
      <c r="E752" s="15" t="s">
        <v>10955</v>
      </c>
      <c r="F752" s="15" t="s">
        <v>10184</v>
      </c>
      <c r="G752" s="16" t="s">
        <v>1345</v>
      </c>
      <c r="H752" s="15" t="s">
        <v>29</v>
      </c>
      <c r="I752" s="15" t="s">
        <v>30</v>
      </c>
      <c r="J752" s="15" t="s">
        <v>30</v>
      </c>
      <c r="K752" s="15" t="s">
        <v>30</v>
      </c>
      <c r="L752" s="15" t="s">
        <v>30</v>
      </c>
      <c r="M752" s="15" t="s">
        <v>30</v>
      </c>
      <c r="N752" s="15" t="s">
        <v>30</v>
      </c>
      <c r="O752" s="15" t="s">
        <v>30</v>
      </c>
      <c r="P752" s="15">
        <v>1200</v>
      </c>
      <c r="Q752" s="15">
        <v>80</v>
      </c>
      <c r="R752" s="15" t="s">
        <v>10180</v>
      </c>
      <c r="S752" s="29" t="str">
        <f t="shared" si="11"/>
        <v/>
      </c>
      <c r="T752" s="29"/>
      <c r="U752" s="29"/>
      <c r="V752" s="29"/>
      <c r="W752" s="29"/>
      <c r="X752" s="29"/>
      <c r="Y752" s="29"/>
      <c r="Z752" s="29"/>
      <c r="AA752" s="29"/>
    </row>
    <row r="753" spans="1:27" hidden="1" x14ac:dyDescent="0.35">
      <c r="A753" s="15" t="s">
        <v>1347</v>
      </c>
      <c r="B753" s="22" t="str">
        <f>INDEX('Plant data'!D:D,MATCH($A753,'Plant data'!$A:$A,0))</f>
        <v>unknown</v>
      </c>
      <c r="C753" s="22" t="str">
        <f>INDEX('Plant data'!E:E,MATCH($A753,'Plant data'!$A:$A,0))</f>
        <v>Shanxi</v>
      </c>
      <c r="D753" s="22" t="str">
        <f>INDEX('Plant data'!F:F,MATCH($A753,'Plant data'!$A:$A,0))</f>
        <v>China</v>
      </c>
      <c r="E753" s="15" t="s">
        <v>10956</v>
      </c>
      <c r="F753" s="15" t="s">
        <v>10179</v>
      </c>
      <c r="G753" s="16" t="s">
        <v>1349</v>
      </c>
      <c r="H753" s="15" t="s">
        <v>29</v>
      </c>
      <c r="I753" s="15" t="s">
        <v>30</v>
      </c>
      <c r="J753" s="15" t="s">
        <v>30</v>
      </c>
      <c r="K753" s="15" t="s">
        <v>30</v>
      </c>
      <c r="L753" s="15" t="s">
        <v>30</v>
      </c>
      <c r="M753" s="15" t="s">
        <v>30</v>
      </c>
      <c r="N753" s="15" t="s">
        <v>30</v>
      </c>
      <c r="O753" s="15" t="s">
        <v>30</v>
      </c>
      <c r="P753" s="15">
        <v>950</v>
      </c>
      <c r="Q753" s="15">
        <v>60</v>
      </c>
      <c r="R753" s="15" t="s">
        <v>10180</v>
      </c>
      <c r="S753" s="29" t="str">
        <f t="shared" si="11"/>
        <v/>
      </c>
      <c r="T753" s="29"/>
      <c r="U753" s="29"/>
      <c r="V753" s="29"/>
      <c r="W753" s="29"/>
      <c r="X753" s="29"/>
      <c r="Y753" s="29"/>
      <c r="Z753" s="29"/>
      <c r="AA753" s="29"/>
    </row>
    <row r="754" spans="1:27" hidden="1" x14ac:dyDescent="0.35">
      <c r="A754" s="15" t="s">
        <v>1351</v>
      </c>
      <c r="B754" s="22" t="str">
        <f>INDEX('Plant data'!D:D,MATCH($A754,'Plant data'!$A:$A,0))</f>
        <v>Xiangyang</v>
      </c>
      <c r="C754" s="22" t="str">
        <f>INDEX('Plant data'!E:E,MATCH($A754,'Plant data'!$A:$A,0))</f>
        <v>Sichuan</v>
      </c>
      <c r="D754" s="22" t="str">
        <f>INDEX('Plant data'!F:F,MATCH($A754,'Plant data'!$A:$A,0))</f>
        <v>China</v>
      </c>
      <c r="E754" s="15" t="s">
        <v>10957</v>
      </c>
      <c r="F754" s="15" t="s">
        <v>10179</v>
      </c>
      <c r="G754" s="16" t="s">
        <v>1353</v>
      </c>
      <c r="H754" s="15" t="s">
        <v>29</v>
      </c>
      <c r="I754" s="15" t="s">
        <v>30</v>
      </c>
      <c r="J754" s="15" t="s">
        <v>30</v>
      </c>
      <c r="K754" s="15" t="s">
        <v>30</v>
      </c>
      <c r="L754" s="15" t="s">
        <v>30</v>
      </c>
      <c r="M754" s="15" t="s">
        <v>30</v>
      </c>
      <c r="N754" s="15" t="s">
        <v>30</v>
      </c>
      <c r="O754" s="15" t="s">
        <v>30</v>
      </c>
      <c r="P754" s="15">
        <v>1180</v>
      </c>
      <c r="Q754" s="15">
        <v>120</v>
      </c>
      <c r="R754" s="15" t="s">
        <v>10180</v>
      </c>
      <c r="S754" s="29" t="str">
        <f t="shared" si="11"/>
        <v/>
      </c>
      <c r="T754" s="29"/>
      <c r="U754" s="29"/>
      <c r="V754" s="29"/>
      <c r="W754" s="29"/>
      <c r="X754" s="29"/>
      <c r="Y754" s="29"/>
      <c r="Z754" s="29"/>
      <c r="AA754" s="29"/>
    </row>
    <row r="755" spans="1:27" hidden="1" x14ac:dyDescent="0.35">
      <c r="A755" s="15" t="s">
        <v>1351</v>
      </c>
      <c r="B755" s="22" t="str">
        <f>INDEX('Plant data'!D:D,MATCH($A755,'Plant data'!$A:$A,0))</f>
        <v>Xiangyang</v>
      </c>
      <c r="C755" s="22" t="str">
        <f>INDEX('Plant data'!E:E,MATCH($A755,'Plant data'!$A:$A,0))</f>
        <v>Sichuan</v>
      </c>
      <c r="D755" s="22" t="str">
        <f>INDEX('Plant data'!F:F,MATCH($A755,'Plant data'!$A:$A,0))</f>
        <v>China</v>
      </c>
      <c r="E755" s="15" t="s">
        <v>10958</v>
      </c>
      <c r="F755" s="15" t="s">
        <v>10182</v>
      </c>
      <c r="G755" s="16" t="s">
        <v>1353</v>
      </c>
      <c r="H755" s="15" t="s">
        <v>29</v>
      </c>
      <c r="I755" s="15" t="s">
        <v>30</v>
      </c>
      <c r="J755" s="15" t="s">
        <v>30</v>
      </c>
      <c r="K755" s="15" t="s">
        <v>30</v>
      </c>
      <c r="L755" s="15" t="s">
        <v>30</v>
      </c>
      <c r="M755" s="15" t="s">
        <v>30</v>
      </c>
      <c r="N755" s="15" t="s">
        <v>30</v>
      </c>
      <c r="O755" s="15" t="s">
        <v>30</v>
      </c>
      <c r="P755" s="15">
        <v>1180</v>
      </c>
      <c r="Q755" s="15">
        <v>120</v>
      </c>
      <c r="R755" s="15" t="s">
        <v>10180</v>
      </c>
      <c r="S755" s="29" t="str">
        <f t="shared" si="11"/>
        <v/>
      </c>
      <c r="T755" s="29"/>
      <c r="U755" s="29"/>
      <c r="V755" s="29"/>
      <c r="W755" s="29"/>
      <c r="X755" s="29"/>
      <c r="Y755" s="29"/>
      <c r="Z755" s="29"/>
      <c r="AA755" s="29"/>
    </row>
    <row r="756" spans="1:27" hidden="1" x14ac:dyDescent="0.35">
      <c r="A756" s="15" t="s">
        <v>1351</v>
      </c>
      <c r="B756" s="22" t="str">
        <f>INDEX('Plant data'!D:D,MATCH($A756,'Plant data'!$A:$A,0))</f>
        <v>Xiangyang</v>
      </c>
      <c r="C756" s="22" t="str">
        <f>INDEX('Plant data'!E:E,MATCH($A756,'Plant data'!$A:$A,0))</f>
        <v>Sichuan</v>
      </c>
      <c r="D756" s="22" t="str">
        <f>INDEX('Plant data'!F:F,MATCH($A756,'Plant data'!$A:$A,0))</f>
        <v>China</v>
      </c>
      <c r="E756" s="15" t="s">
        <v>10959</v>
      </c>
      <c r="F756" s="15" t="s">
        <v>10184</v>
      </c>
      <c r="G756" s="16" t="s">
        <v>1353</v>
      </c>
      <c r="H756" s="15" t="s">
        <v>29</v>
      </c>
      <c r="I756" s="15" t="s">
        <v>30</v>
      </c>
      <c r="J756" s="15" t="s">
        <v>30</v>
      </c>
      <c r="K756" s="15" t="s">
        <v>30</v>
      </c>
      <c r="L756" s="15" t="s">
        <v>30</v>
      </c>
      <c r="M756" s="15" t="s">
        <v>30</v>
      </c>
      <c r="N756" s="15" t="s">
        <v>30</v>
      </c>
      <c r="O756" s="15" t="s">
        <v>30</v>
      </c>
      <c r="P756" s="15">
        <v>1180</v>
      </c>
      <c r="Q756" s="15">
        <v>120</v>
      </c>
      <c r="R756" s="15" t="s">
        <v>10180</v>
      </c>
      <c r="S756" s="29" t="str">
        <f t="shared" si="11"/>
        <v/>
      </c>
      <c r="T756" s="29"/>
      <c r="U756" s="29"/>
      <c r="V756" s="29"/>
      <c r="W756" s="29"/>
      <c r="X756" s="29"/>
      <c r="Y756" s="29"/>
      <c r="Z756" s="29"/>
      <c r="AA756" s="29"/>
    </row>
    <row r="757" spans="1:27" hidden="1" x14ac:dyDescent="0.35">
      <c r="A757" s="15" t="s">
        <v>1351</v>
      </c>
      <c r="B757" s="22" t="str">
        <f>INDEX('Plant data'!D:D,MATCH($A757,'Plant data'!$A:$A,0))</f>
        <v>Xiangyang</v>
      </c>
      <c r="C757" s="22" t="str">
        <f>INDEX('Plant data'!E:E,MATCH($A757,'Plant data'!$A:$A,0))</f>
        <v>Sichuan</v>
      </c>
      <c r="D757" s="22" t="str">
        <f>INDEX('Plant data'!F:F,MATCH($A757,'Plant data'!$A:$A,0))</f>
        <v>China</v>
      </c>
      <c r="E757" s="15" t="s">
        <v>10960</v>
      </c>
      <c r="F757" s="15" t="s">
        <v>10245</v>
      </c>
      <c r="G757" s="16" t="s">
        <v>1353</v>
      </c>
      <c r="H757" s="15" t="s">
        <v>29</v>
      </c>
      <c r="I757" s="15" t="s">
        <v>30</v>
      </c>
      <c r="J757" s="15" t="s">
        <v>30</v>
      </c>
      <c r="K757" s="15" t="s">
        <v>30</v>
      </c>
      <c r="L757" s="15" t="s">
        <v>30</v>
      </c>
      <c r="M757" s="15" t="s">
        <v>30</v>
      </c>
      <c r="N757" s="15" t="s">
        <v>30</v>
      </c>
      <c r="O757" s="15" t="s">
        <v>30</v>
      </c>
      <c r="P757" s="15">
        <v>1180</v>
      </c>
      <c r="Q757" s="15">
        <v>120</v>
      </c>
      <c r="R757" s="15" t="s">
        <v>10180</v>
      </c>
      <c r="S757" s="29" t="str">
        <f t="shared" si="11"/>
        <v/>
      </c>
      <c r="T757" s="29"/>
      <c r="U757" s="29"/>
      <c r="V757" s="29"/>
      <c r="W757" s="29"/>
      <c r="X757" s="29"/>
      <c r="Y757" s="29"/>
      <c r="Z757" s="29"/>
      <c r="AA757" s="29"/>
    </row>
    <row r="758" spans="1:27" hidden="1" x14ac:dyDescent="0.35">
      <c r="A758" s="15" t="s">
        <v>1351</v>
      </c>
      <c r="B758" s="22" t="str">
        <f>INDEX('Plant data'!D:D,MATCH($A758,'Plant data'!$A:$A,0))</f>
        <v>Xiangyang</v>
      </c>
      <c r="C758" s="22" t="str">
        <f>INDEX('Plant data'!E:E,MATCH($A758,'Plant data'!$A:$A,0))</f>
        <v>Sichuan</v>
      </c>
      <c r="D758" s="22" t="str">
        <f>INDEX('Plant data'!F:F,MATCH($A758,'Plant data'!$A:$A,0))</f>
        <v>China</v>
      </c>
      <c r="E758" s="15" t="s">
        <v>10961</v>
      </c>
      <c r="F758" s="15" t="s">
        <v>10247</v>
      </c>
      <c r="G758" s="16" t="s">
        <v>1353</v>
      </c>
      <c r="H758" s="15" t="s">
        <v>29</v>
      </c>
      <c r="I758" s="15" t="s">
        <v>30</v>
      </c>
      <c r="J758" s="15" t="s">
        <v>30</v>
      </c>
      <c r="K758" s="15" t="s">
        <v>30</v>
      </c>
      <c r="L758" s="15" t="s">
        <v>30</v>
      </c>
      <c r="M758" s="15" t="s">
        <v>30</v>
      </c>
      <c r="N758" s="15" t="s">
        <v>30</v>
      </c>
      <c r="O758" s="15" t="s">
        <v>30</v>
      </c>
      <c r="P758" s="15">
        <v>1180</v>
      </c>
      <c r="Q758" s="15">
        <v>120</v>
      </c>
      <c r="R758" s="15" t="s">
        <v>10180</v>
      </c>
      <c r="S758" s="29" t="str">
        <f t="shared" si="11"/>
        <v/>
      </c>
      <c r="T758" s="29"/>
      <c r="U758" s="29"/>
      <c r="V758" s="29"/>
      <c r="W758" s="29"/>
      <c r="X758" s="29"/>
      <c r="Y758" s="29"/>
      <c r="Z758" s="29"/>
      <c r="AA758" s="29"/>
    </row>
    <row r="759" spans="1:27" hidden="1" x14ac:dyDescent="0.35">
      <c r="A759" s="15" t="s">
        <v>1359</v>
      </c>
      <c r="B759" s="22" t="str">
        <f>INDEX('Plant data'!D:D,MATCH($A759,'Plant data'!$A:$A,0))</f>
        <v>Jingjiu</v>
      </c>
      <c r="C759" s="22" t="str">
        <f>INDEX('Plant data'!E:E,MATCH($A759,'Plant data'!$A:$A,0))</f>
        <v>Sichuan</v>
      </c>
      <c r="D759" s="22" t="str">
        <f>INDEX('Plant data'!F:F,MATCH($A759,'Plant data'!$A:$A,0))</f>
        <v>China</v>
      </c>
      <c r="E759" s="15" t="s">
        <v>10962</v>
      </c>
      <c r="F759" s="15" t="s">
        <v>10179</v>
      </c>
      <c r="G759" s="16" t="s">
        <v>1361</v>
      </c>
      <c r="H759" s="15" t="s">
        <v>29</v>
      </c>
      <c r="I759" s="15" t="s">
        <v>30</v>
      </c>
      <c r="J759" s="15" t="s">
        <v>30</v>
      </c>
      <c r="K759" s="15">
        <v>2011</v>
      </c>
      <c r="L759" s="15">
        <v>14</v>
      </c>
      <c r="M759" s="15" t="s">
        <v>30</v>
      </c>
      <c r="N759" s="15" t="s">
        <v>30</v>
      </c>
      <c r="O759" s="15" t="s">
        <v>30</v>
      </c>
      <c r="P759" s="15">
        <v>1950</v>
      </c>
      <c r="Q759" s="15">
        <v>200</v>
      </c>
      <c r="R759" s="15" t="s">
        <v>10180</v>
      </c>
      <c r="S759" s="29">
        <f t="shared" si="11"/>
        <v>2051</v>
      </c>
      <c r="T759" s="29"/>
      <c r="U759" s="29"/>
      <c r="V759" s="29"/>
      <c r="W759" s="29"/>
      <c r="X759" s="29"/>
      <c r="Y759" s="29"/>
      <c r="Z759" s="29"/>
      <c r="AA759" s="29"/>
    </row>
    <row r="760" spans="1:27" hidden="1" x14ac:dyDescent="0.35">
      <c r="A760" s="15" t="s">
        <v>1359</v>
      </c>
      <c r="B760" s="22" t="str">
        <f>INDEX('Plant data'!D:D,MATCH($A760,'Plant data'!$A:$A,0))</f>
        <v>Jingjiu</v>
      </c>
      <c r="C760" s="22" t="str">
        <f>INDEX('Plant data'!E:E,MATCH($A760,'Plant data'!$A:$A,0))</f>
        <v>Sichuan</v>
      </c>
      <c r="D760" s="22" t="str">
        <f>INDEX('Plant data'!F:F,MATCH($A760,'Plant data'!$A:$A,0))</f>
        <v>China</v>
      </c>
      <c r="E760" s="15" t="s">
        <v>10963</v>
      </c>
      <c r="F760" s="15" t="s">
        <v>10182</v>
      </c>
      <c r="G760" s="16" t="s">
        <v>1361</v>
      </c>
      <c r="H760" s="15" t="s">
        <v>29</v>
      </c>
      <c r="I760" s="15" t="s">
        <v>30</v>
      </c>
      <c r="J760" s="15" t="s">
        <v>30</v>
      </c>
      <c r="K760" s="15">
        <v>2011</v>
      </c>
      <c r="L760" s="15">
        <v>14</v>
      </c>
      <c r="M760" s="15" t="s">
        <v>30</v>
      </c>
      <c r="N760" s="15" t="s">
        <v>30</v>
      </c>
      <c r="O760" s="15" t="s">
        <v>30</v>
      </c>
      <c r="P760" s="15">
        <v>1950</v>
      </c>
      <c r="Q760" s="15">
        <v>200</v>
      </c>
      <c r="R760" s="15" t="s">
        <v>10180</v>
      </c>
      <c r="S760" s="29">
        <f t="shared" si="11"/>
        <v>2051</v>
      </c>
      <c r="T760" s="29"/>
      <c r="U760" s="29"/>
      <c r="V760" s="29"/>
      <c r="W760" s="29"/>
      <c r="X760" s="29"/>
      <c r="Y760" s="29"/>
      <c r="Z760" s="29"/>
      <c r="AA760" s="29"/>
    </row>
    <row r="761" spans="1:27" hidden="1" x14ac:dyDescent="0.35">
      <c r="A761" s="15" t="s">
        <v>1364</v>
      </c>
      <c r="B761" s="22" t="str">
        <f>INDEX('Plant data'!D:D,MATCH($A761,'Plant data'!$A:$A,0))</f>
        <v>Lianjie</v>
      </c>
      <c r="C761" s="22" t="str">
        <f>INDEX('Plant data'!E:E,MATCH($A761,'Plant data'!$A:$A,0))</f>
        <v>Sichuan</v>
      </c>
      <c r="D761" s="22" t="str">
        <f>INDEX('Plant data'!F:F,MATCH($A761,'Plant data'!$A:$A,0))</f>
        <v>China</v>
      </c>
      <c r="E761" s="15" t="s">
        <v>10964</v>
      </c>
      <c r="F761" s="15" t="s">
        <v>10179</v>
      </c>
      <c r="G761" s="16" t="s">
        <v>1366</v>
      </c>
      <c r="H761" s="15" t="s">
        <v>40</v>
      </c>
      <c r="I761" s="15" t="s">
        <v>30</v>
      </c>
      <c r="J761" s="15" t="s">
        <v>30</v>
      </c>
      <c r="K761" s="15" t="s">
        <v>30</v>
      </c>
      <c r="L761" s="15" t="s">
        <v>30</v>
      </c>
      <c r="M761" s="20">
        <v>43538</v>
      </c>
      <c r="N761" s="15" t="s">
        <v>30</v>
      </c>
      <c r="O761" s="15" t="s">
        <v>30</v>
      </c>
      <c r="P761" s="15">
        <v>1000</v>
      </c>
      <c r="Q761" s="15">
        <v>80</v>
      </c>
      <c r="R761" s="15" t="s">
        <v>10180</v>
      </c>
      <c r="S761" s="29" t="str">
        <f t="shared" si="11"/>
        <v/>
      </c>
      <c r="T761" s="29"/>
      <c r="U761" s="29"/>
      <c r="V761" s="29"/>
      <c r="W761" s="29"/>
      <c r="X761" s="29"/>
      <c r="Y761" s="29"/>
      <c r="Z761" s="29"/>
      <c r="AA761" s="29"/>
    </row>
    <row r="762" spans="1:27" hidden="1" x14ac:dyDescent="0.35">
      <c r="A762" s="15" t="s">
        <v>1364</v>
      </c>
      <c r="B762" s="22" t="str">
        <f>INDEX('Plant data'!D:D,MATCH($A762,'Plant data'!$A:$A,0))</f>
        <v>Lianjie</v>
      </c>
      <c r="C762" s="22" t="str">
        <f>INDEX('Plant data'!E:E,MATCH($A762,'Plant data'!$A:$A,0))</f>
        <v>Sichuan</v>
      </c>
      <c r="D762" s="22" t="str">
        <f>INDEX('Plant data'!F:F,MATCH($A762,'Plant data'!$A:$A,0))</f>
        <v>China</v>
      </c>
      <c r="E762" s="15" t="s">
        <v>10965</v>
      </c>
      <c r="F762" s="15" t="s">
        <v>10182</v>
      </c>
      <c r="G762" s="16" t="s">
        <v>1366</v>
      </c>
      <c r="H762" s="15" t="s">
        <v>40</v>
      </c>
      <c r="I762" s="15" t="s">
        <v>30</v>
      </c>
      <c r="J762" s="15" t="s">
        <v>30</v>
      </c>
      <c r="K762" s="15" t="s">
        <v>30</v>
      </c>
      <c r="L762" s="15" t="s">
        <v>30</v>
      </c>
      <c r="M762" s="20">
        <v>43538</v>
      </c>
      <c r="N762" s="15" t="s">
        <v>30</v>
      </c>
      <c r="O762" s="15" t="s">
        <v>30</v>
      </c>
      <c r="P762" s="15">
        <v>1000</v>
      </c>
      <c r="Q762" s="15">
        <v>80</v>
      </c>
      <c r="R762" s="15" t="s">
        <v>10180</v>
      </c>
      <c r="S762" s="29" t="str">
        <f t="shared" si="11"/>
        <v/>
      </c>
      <c r="T762" s="29"/>
      <c r="U762" s="29"/>
      <c r="V762" s="29"/>
      <c r="W762" s="29"/>
      <c r="X762" s="29"/>
      <c r="Y762" s="29"/>
      <c r="Z762" s="29"/>
      <c r="AA762" s="29"/>
    </row>
    <row r="763" spans="1:27" hidden="1" x14ac:dyDescent="0.35">
      <c r="A763" s="15" t="s">
        <v>1364</v>
      </c>
      <c r="B763" s="22" t="str">
        <f>INDEX('Plant data'!D:D,MATCH($A763,'Plant data'!$A:$A,0))</f>
        <v>Lianjie</v>
      </c>
      <c r="C763" s="22" t="str">
        <f>INDEX('Plant data'!E:E,MATCH($A763,'Plant data'!$A:$A,0))</f>
        <v>Sichuan</v>
      </c>
      <c r="D763" s="22" t="str">
        <f>INDEX('Plant data'!F:F,MATCH($A763,'Plant data'!$A:$A,0))</f>
        <v>China</v>
      </c>
      <c r="E763" s="15" t="s">
        <v>10966</v>
      </c>
      <c r="F763" s="15" t="s">
        <v>10184</v>
      </c>
      <c r="G763" s="16" t="s">
        <v>1366</v>
      </c>
      <c r="H763" s="15" t="s">
        <v>29</v>
      </c>
      <c r="I763" s="15" t="s">
        <v>30</v>
      </c>
      <c r="J763" s="15" t="s">
        <v>30</v>
      </c>
      <c r="K763" s="15" t="s">
        <v>30</v>
      </c>
      <c r="L763" s="15" t="s">
        <v>30</v>
      </c>
      <c r="M763" s="15" t="s">
        <v>30</v>
      </c>
      <c r="N763" s="15" t="s">
        <v>30</v>
      </c>
      <c r="O763" s="15" t="s">
        <v>30</v>
      </c>
      <c r="P763" s="15">
        <v>1350</v>
      </c>
      <c r="Q763" s="15">
        <v>120</v>
      </c>
      <c r="R763" s="15" t="s">
        <v>10180</v>
      </c>
      <c r="S763" s="29" t="str">
        <f t="shared" si="11"/>
        <v/>
      </c>
      <c r="T763" s="29"/>
      <c r="U763" s="29"/>
      <c r="V763" s="29"/>
      <c r="W763" s="29"/>
      <c r="X763" s="29"/>
      <c r="Y763" s="29"/>
      <c r="Z763" s="29"/>
      <c r="AA763" s="29"/>
    </row>
    <row r="764" spans="1:27" hidden="1" x14ac:dyDescent="0.35">
      <c r="A764" s="15" t="s">
        <v>1364</v>
      </c>
      <c r="B764" s="22" t="str">
        <f>INDEX('Plant data'!D:D,MATCH($A764,'Plant data'!$A:$A,0))</f>
        <v>Lianjie</v>
      </c>
      <c r="C764" s="22" t="str">
        <f>INDEX('Plant data'!E:E,MATCH($A764,'Plant data'!$A:$A,0))</f>
        <v>Sichuan</v>
      </c>
      <c r="D764" s="22" t="str">
        <f>INDEX('Plant data'!F:F,MATCH($A764,'Plant data'!$A:$A,0))</f>
        <v>China</v>
      </c>
      <c r="E764" s="15" t="s">
        <v>10967</v>
      </c>
      <c r="F764" s="15" t="s">
        <v>10245</v>
      </c>
      <c r="G764" s="16" t="s">
        <v>1366</v>
      </c>
      <c r="H764" s="15" t="s">
        <v>29</v>
      </c>
      <c r="I764" s="15" t="s">
        <v>30</v>
      </c>
      <c r="J764" s="15" t="s">
        <v>30</v>
      </c>
      <c r="K764" s="15" t="s">
        <v>30</v>
      </c>
      <c r="L764" s="15" t="s">
        <v>30</v>
      </c>
      <c r="M764" s="15" t="s">
        <v>30</v>
      </c>
      <c r="N764" s="15" t="s">
        <v>30</v>
      </c>
      <c r="O764" s="15" t="s">
        <v>30</v>
      </c>
      <c r="P764" s="15">
        <v>1350</v>
      </c>
      <c r="Q764" s="15">
        <v>120</v>
      </c>
      <c r="R764" s="15" t="s">
        <v>10180</v>
      </c>
      <c r="S764" s="29" t="str">
        <f t="shared" si="11"/>
        <v/>
      </c>
      <c r="T764" s="29"/>
      <c r="U764" s="29"/>
      <c r="V764" s="29"/>
      <c r="W764" s="29"/>
      <c r="X764" s="29"/>
      <c r="Y764" s="29"/>
      <c r="Z764" s="29"/>
      <c r="AA764" s="29"/>
    </row>
    <row r="765" spans="1:27" hidden="1" x14ac:dyDescent="0.35">
      <c r="A765" s="15" t="s">
        <v>1364</v>
      </c>
      <c r="B765" s="22" t="str">
        <f>INDEX('Plant data'!D:D,MATCH($A765,'Plant data'!$A:$A,0))</f>
        <v>Lianjie</v>
      </c>
      <c r="C765" s="22" t="str">
        <f>INDEX('Plant data'!E:E,MATCH($A765,'Plant data'!$A:$A,0))</f>
        <v>Sichuan</v>
      </c>
      <c r="D765" s="22" t="str">
        <f>INDEX('Plant data'!F:F,MATCH($A765,'Plant data'!$A:$A,0))</f>
        <v>China</v>
      </c>
      <c r="E765" s="15" t="s">
        <v>10968</v>
      </c>
      <c r="F765" s="15" t="s">
        <v>10247</v>
      </c>
      <c r="G765" s="16" t="s">
        <v>1366</v>
      </c>
      <c r="H765" s="15" t="s">
        <v>29</v>
      </c>
      <c r="I765" s="15" t="s">
        <v>30</v>
      </c>
      <c r="J765" s="15" t="s">
        <v>30</v>
      </c>
      <c r="K765" s="15" t="s">
        <v>30</v>
      </c>
      <c r="L765" s="15" t="s">
        <v>30</v>
      </c>
      <c r="M765" s="15" t="s">
        <v>30</v>
      </c>
      <c r="N765" s="15" t="s">
        <v>30</v>
      </c>
      <c r="O765" s="15" t="s">
        <v>30</v>
      </c>
      <c r="P765" s="15">
        <v>1350</v>
      </c>
      <c r="Q765" s="15">
        <v>120</v>
      </c>
      <c r="R765" s="15" t="s">
        <v>10180</v>
      </c>
      <c r="S765" s="29" t="str">
        <f t="shared" si="11"/>
        <v/>
      </c>
      <c r="T765" s="29"/>
      <c r="U765" s="29"/>
      <c r="V765" s="29"/>
      <c r="W765" s="29"/>
      <c r="X765" s="29"/>
      <c r="Y765" s="29"/>
      <c r="Z765" s="29"/>
      <c r="AA765" s="29"/>
    </row>
    <row r="766" spans="1:27" hidden="1" x14ac:dyDescent="0.35">
      <c r="A766" s="15" t="s">
        <v>1364</v>
      </c>
      <c r="B766" s="22" t="str">
        <f>INDEX('Plant data'!D:D,MATCH($A766,'Plant data'!$A:$A,0))</f>
        <v>Lianjie</v>
      </c>
      <c r="C766" s="22" t="str">
        <f>INDEX('Plant data'!E:E,MATCH($A766,'Plant data'!$A:$A,0))</f>
        <v>Sichuan</v>
      </c>
      <c r="D766" s="22" t="str">
        <f>INDEX('Plant data'!F:F,MATCH($A766,'Plant data'!$A:$A,0))</f>
        <v>China</v>
      </c>
      <c r="E766" s="15" t="s">
        <v>10969</v>
      </c>
      <c r="F766" s="15" t="s">
        <v>10249</v>
      </c>
      <c r="G766" s="16" t="s">
        <v>1366</v>
      </c>
      <c r="H766" s="15" t="s">
        <v>313</v>
      </c>
      <c r="I766" s="20">
        <v>43538</v>
      </c>
      <c r="J766" s="15" t="s">
        <v>30</v>
      </c>
      <c r="K766" s="15" t="s">
        <v>30</v>
      </c>
      <c r="L766" s="15" t="s">
        <v>30</v>
      </c>
      <c r="M766" s="15" t="s">
        <v>30</v>
      </c>
      <c r="N766" s="15" t="s">
        <v>30</v>
      </c>
      <c r="O766" s="15" t="s">
        <v>30</v>
      </c>
      <c r="P766" s="15">
        <v>1350</v>
      </c>
      <c r="Q766" s="15">
        <v>120</v>
      </c>
      <c r="R766" s="15" t="s">
        <v>10180</v>
      </c>
      <c r="S766" s="29" t="str">
        <f t="shared" si="11"/>
        <v/>
      </c>
      <c r="T766" s="29"/>
      <c r="U766" s="29"/>
      <c r="V766" s="29"/>
      <c r="W766" s="29"/>
      <c r="X766" s="29"/>
      <c r="Y766" s="29"/>
      <c r="Z766" s="29"/>
      <c r="AA766" s="29"/>
    </row>
    <row r="767" spans="1:27" hidden="1" x14ac:dyDescent="0.35">
      <c r="A767" s="15" t="s">
        <v>1372</v>
      </c>
      <c r="B767" s="22" t="str">
        <f>INDEX('Plant data'!D:D,MATCH($A767,'Plant data'!$A:$A,0))</f>
        <v>Gengle</v>
      </c>
      <c r="C767" s="22" t="str">
        <f>INDEX('Plant data'!E:E,MATCH($A767,'Plant data'!$A:$A,0))</f>
        <v>Hebei</v>
      </c>
      <c r="D767" s="22" t="str">
        <f>INDEX('Plant data'!F:F,MATCH($A767,'Plant data'!$A:$A,0))</f>
        <v>China</v>
      </c>
      <c r="E767" s="15" t="s">
        <v>10970</v>
      </c>
      <c r="F767" s="15" t="s">
        <v>10179</v>
      </c>
      <c r="G767" s="16" t="s">
        <v>1374</v>
      </c>
      <c r="H767" s="15" t="s">
        <v>29</v>
      </c>
      <c r="I767" s="18">
        <v>44378</v>
      </c>
      <c r="J767" s="15" t="s">
        <v>30</v>
      </c>
      <c r="K767" s="15">
        <v>2023</v>
      </c>
      <c r="L767" s="15">
        <v>2</v>
      </c>
      <c r="M767" s="15" t="s">
        <v>30</v>
      </c>
      <c r="N767" s="15" t="s">
        <v>30</v>
      </c>
      <c r="O767" s="15" t="s">
        <v>30</v>
      </c>
      <c r="P767" s="15">
        <v>1250</v>
      </c>
      <c r="Q767" s="15">
        <v>110</v>
      </c>
      <c r="R767" s="15" t="s">
        <v>10180</v>
      </c>
      <c r="S767" s="29">
        <f t="shared" si="11"/>
        <v>2063</v>
      </c>
      <c r="T767" s="29"/>
      <c r="U767" s="29"/>
      <c r="V767" s="29"/>
      <c r="W767" s="29"/>
      <c r="X767" s="29"/>
      <c r="Y767" s="29"/>
      <c r="Z767" s="29"/>
      <c r="AA767" s="29"/>
    </row>
    <row r="768" spans="1:27" hidden="1" x14ac:dyDescent="0.35">
      <c r="A768" s="15" t="s">
        <v>1372</v>
      </c>
      <c r="B768" s="22" t="str">
        <f>INDEX('Plant data'!D:D,MATCH($A768,'Plant data'!$A:$A,0))</f>
        <v>Gengle</v>
      </c>
      <c r="C768" s="22" t="str">
        <f>INDEX('Plant data'!E:E,MATCH($A768,'Plant data'!$A:$A,0))</f>
        <v>Hebei</v>
      </c>
      <c r="D768" s="22" t="str">
        <f>INDEX('Plant data'!F:F,MATCH($A768,'Plant data'!$A:$A,0))</f>
        <v>China</v>
      </c>
      <c r="E768" s="15" t="s">
        <v>10971</v>
      </c>
      <c r="F768" s="15" t="s">
        <v>10182</v>
      </c>
      <c r="G768" s="16" t="s">
        <v>1374</v>
      </c>
      <c r="H768" s="15" t="s">
        <v>29</v>
      </c>
      <c r="I768" s="15" t="s">
        <v>30</v>
      </c>
      <c r="J768" s="15" t="s">
        <v>30</v>
      </c>
      <c r="K768" s="15" t="s">
        <v>30</v>
      </c>
      <c r="L768" s="15" t="s">
        <v>30</v>
      </c>
      <c r="M768" s="15" t="s">
        <v>30</v>
      </c>
      <c r="N768" s="15" t="s">
        <v>30</v>
      </c>
      <c r="O768" s="15" t="s">
        <v>30</v>
      </c>
      <c r="P768" s="15">
        <v>1810</v>
      </c>
      <c r="Q768" s="15">
        <v>180</v>
      </c>
      <c r="R768" s="15" t="s">
        <v>10180</v>
      </c>
      <c r="S768" s="29" t="str">
        <f t="shared" si="11"/>
        <v/>
      </c>
      <c r="T768" s="29"/>
      <c r="U768" s="29"/>
      <c r="V768" s="29"/>
      <c r="W768" s="29"/>
      <c r="X768" s="29"/>
      <c r="Y768" s="29"/>
      <c r="Z768" s="29"/>
      <c r="AA768" s="29"/>
    </row>
    <row r="769" spans="1:27" hidden="1" x14ac:dyDescent="0.35">
      <c r="A769" s="15" t="s">
        <v>1372</v>
      </c>
      <c r="B769" s="22" t="str">
        <f>INDEX('Plant data'!D:D,MATCH($A769,'Plant data'!$A:$A,0))</f>
        <v>Gengle</v>
      </c>
      <c r="C769" s="22" t="str">
        <f>INDEX('Plant data'!E:E,MATCH($A769,'Plant data'!$A:$A,0))</f>
        <v>Hebei</v>
      </c>
      <c r="D769" s="22" t="str">
        <f>INDEX('Plant data'!F:F,MATCH($A769,'Plant data'!$A:$A,0))</f>
        <v>China</v>
      </c>
      <c r="E769" s="15" t="s">
        <v>10972</v>
      </c>
      <c r="F769" s="15" t="s">
        <v>10184</v>
      </c>
      <c r="G769" s="16" t="s">
        <v>1374</v>
      </c>
      <c r="H769" s="15" t="s">
        <v>29</v>
      </c>
      <c r="I769" s="15" t="s">
        <v>30</v>
      </c>
      <c r="J769" s="15" t="s">
        <v>30</v>
      </c>
      <c r="K769" s="15" t="s">
        <v>30</v>
      </c>
      <c r="L769" s="15" t="s">
        <v>30</v>
      </c>
      <c r="M769" s="15" t="s">
        <v>30</v>
      </c>
      <c r="N769" s="15" t="s">
        <v>30</v>
      </c>
      <c r="O769" s="15" t="s">
        <v>30</v>
      </c>
      <c r="P769" s="15">
        <v>1810</v>
      </c>
      <c r="Q769" s="15">
        <v>180</v>
      </c>
      <c r="R769" s="15" t="s">
        <v>10180</v>
      </c>
      <c r="S769" s="29" t="str">
        <f t="shared" si="11"/>
        <v/>
      </c>
      <c r="T769" s="29"/>
      <c r="U769" s="29"/>
      <c r="V769" s="29"/>
      <c r="W769" s="29"/>
      <c r="X769" s="29"/>
      <c r="Y769" s="29"/>
      <c r="Z769" s="29"/>
      <c r="AA769" s="29"/>
    </row>
    <row r="770" spans="1:27" hidden="1" x14ac:dyDescent="0.35">
      <c r="A770" s="15" t="s">
        <v>1372</v>
      </c>
      <c r="B770" s="22" t="str">
        <f>INDEX('Plant data'!D:D,MATCH($A770,'Plant data'!$A:$A,0))</f>
        <v>Gengle</v>
      </c>
      <c r="C770" s="22" t="str">
        <f>INDEX('Plant data'!E:E,MATCH($A770,'Plant data'!$A:$A,0))</f>
        <v>Hebei</v>
      </c>
      <c r="D770" s="22" t="str">
        <f>INDEX('Plant data'!F:F,MATCH($A770,'Plant data'!$A:$A,0))</f>
        <v>China</v>
      </c>
      <c r="E770" s="15" t="s">
        <v>10973</v>
      </c>
      <c r="F770" s="15" t="s">
        <v>10245</v>
      </c>
      <c r="G770" s="16" t="s">
        <v>1374</v>
      </c>
      <c r="H770" s="15" t="s">
        <v>190</v>
      </c>
      <c r="I770" s="15" t="s">
        <v>30</v>
      </c>
      <c r="J770" s="15" t="s">
        <v>30</v>
      </c>
      <c r="K770" s="15" t="s">
        <v>30</v>
      </c>
      <c r="L770" s="15" t="s">
        <v>30</v>
      </c>
      <c r="M770" s="15" t="s">
        <v>30</v>
      </c>
      <c r="N770" s="15" t="s">
        <v>30</v>
      </c>
      <c r="O770" s="15" t="s">
        <v>30</v>
      </c>
      <c r="P770" s="15">
        <v>700</v>
      </c>
      <c r="Q770" s="15">
        <v>35</v>
      </c>
      <c r="R770" s="15" t="s">
        <v>10180</v>
      </c>
      <c r="S770" s="29" t="str">
        <f t="shared" si="11"/>
        <v/>
      </c>
      <c r="T770" s="29"/>
      <c r="U770" s="29"/>
      <c r="V770" s="29"/>
      <c r="W770" s="29"/>
      <c r="X770" s="29"/>
      <c r="Y770" s="29"/>
      <c r="Z770" s="29"/>
      <c r="AA770" s="29"/>
    </row>
    <row r="771" spans="1:27" hidden="1" x14ac:dyDescent="0.35">
      <c r="A771" s="15" t="s">
        <v>1372</v>
      </c>
      <c r="B771" s="22" t="str">
        <f>INDEX('Plant data'!D:D,MATCH($A771,'Plant data'!$A:$A,0))</f>
        <v>Gengle</v>
      </c>
      <c r="C771" s="22" t="str">
        <f>INDEX('Plant data'!E:E,MATCH($A771,'Plant data'!$A:$A,0))</f>
        <v>Hebei</v>
      </c>
      <c r="D771" s="22" t="str">
        <f>INDEX('Plant data'!F:F,MATCH($A771,'Plant data'!$A:$A,0))</f>
        <v>China</v>
      </c>
      <c r="E771" s="15" t="s">
        <v>10974</v>
      </c>
      <c r="F771" s="15" t="s">
        <v>10247</v>
      </c>
      <c r="G771" s="16" t="s">
        <v>1374</v>
      </c>
      <c r="H771" s="15" t="s">
        <v>190</v>
      </c>
      <c r="I771" s="15" t="s">
        <v>30</v>
      </c>
      <c r="J771" s="15" t="s">
        <v>30</v>
      </c>
      <c r="K771" s="15" t="s">
        <v>30</v>
      </c>
      <c r="L771" s="15" t="s">
        <v>30</v>
      </c>
      <c r="M771" s="15" t="s">
        <v>30</v>
      </c>
      <c r="N771" s="15" t="s">
        <v>30</v>
      </c>
      <c r="O771" s="15" t="s">
        <v>30</v>
      </c>
      <c r="P771" s="15">
        <v>890</v>
      </c>
      <c r="Q771" s="15">
        <v>45</v>
      </c>
      <c r="R771" s="15" t="s">
        <v>10180</v>
      </c>
      <c r="S771" s="29" t="str">
        <f t="shared" ref="S771:S834" si="12">IFERROR(K771+40,"")</f>
        <v/>
      </c>
      <c r="T771" s="29"/>
      <c r="U771" s="29"/>
      <c r="V771" s="29"/>
      <c r="W771" s="29"/>
      <c r="X771" s="29"/>
      <c r="Y771" s="29"/>
      <c r="Z771" s="29"/>
      <c r="AA771" s="29"/>
    </row>
    <row r="772" spans="1:27" hidden="1" x14ac:dyDescent="0.35">
      <c r="A772" s="15" t="s">
        <v>1382</v>
      </c>
      <c r="B772" s="22" t="str">
        <f>INDEX('Plant data'!D:D,MATCH($A772,'Plant data'!$A:$A,0))</f>
        <v>unknown</v>
      </c>
      <c r="C772" s="22" t="str">
        <f>INDEX('Plant data'!E:E,MATCH($A772,'Plant data'!$A:$A,0))</f>
        <v>Tianjin</v>
      </c>
      <c r="D772" s="22" t="str">
        <f>INDEX('Plant data'!F:F,MATCH($A772,'Plant data'!$A:$A,0))</f>
        <v>China</v>
      </c>
      <c r="E772" s="15" t="s">
        <v>10975</v>
      </c>
      <c r="F772" s="15" t="s">
        <v>10179</v>
      </c>
      <c r="G772" s="16" t="s">
        <v>1384</v>
      </c>
      <c r="H772" s="15" t="s">
        <v>29</v>
      </c>
      <c r="I772" s="15" t="s">
        <v>30</v>
      </c>
      <c r="J772" s="15" t="s">
        <v>30</v>
      </c>
      <c r="K772" s="15" t="s">
        <v>30</v>
      </c>
      <c r="L772" s="15" t="s">
        <v>30</v>
      </c>
      <c r="M772" s="15" t="s">
        <v>30</v>
      </c>
      <c r="N772" s="15" t="s">
        <v>30</v>
      </c>
      <c r="O772" s="15" t="s">
        <v>30</v>
      </c>
      <c r="P772" s="15">
        <v>1550</v>
      </c>
      <c r="Q772" s="15">
        <v>120</v>
      </c>
      <c r="R772" s="15" t="s">
        <v>10180</v>
      </c>
      <c r="S772" s="29" t="str">
        <f t="shared" si="12"/>
        <v/>
      </c>
      <c r="T772" s="29"/>
      <c r="U772" s="29"/>
      <c r="V772" s="29"/>
      <c r="W772" s="29"/>
      <c r="X772" s="29"/>
      <c r="Y772" s="29"/>
      <c r="Z772" s="29"/>
      <c r="AA772" s="29"/>
    </row>
    <row r="773" spans="1:27" hidden="1" x14ac:dyDescent="0.35">
      <c r="A773" s="15" t="s">
        <v>1382</v>
      </c>
      <c r="B773" s="22" t="str">
        <f>INDEX('Plant data'!D:D,MATCH($A773,'Plant data'!$A:$A,0))</f>
        <v>unknown</v>
      </c>
      <c r="C773" s="22" t="str">
        <f>INDEX('Plant data'!E:E,MATCH($A773,'Plant data'!$A:$A,0))</f>
        <v>Tianjin</v>
      </c>
      <c r="D773" s="22" t="str">
        <f>INDEX('Plant data'!F:F,MATCH($A773,'Plant data'!$A:$A,0))</f>
        <v>China</v>
      </c>
      <c r="E773" s="15" t="s">
        <v>10976</v>
      </c>
      <c r="F773" s="15" t="s">
        <v>10182</v>
      </c>
      <c r="G773" s="16" t="s">
        <v>1384</v>
      </c>
      <c r="H773" s="15" t="s">
        <v>29</v>
      </c>
      <c r="I773" s="15" t="s">
        <v>30</v>
      </c>
      <c r="J773" s="15" t="s">
        <v>30</v>
      </c>
      <c r="K773" s="15" t="s">
        <v>30</v>
      </c>
      <c r="L773" s="15" t="s">
        <v>30</v>
      </c>
      <c r="M773" s="15" t="s">
        <v>30</v>
      </c>
      <c r="N773" s="15" t="s">
        <v>30</v>
      </c>
      <c r="O773" s="15" t="s">
        <v>30</v>
      </c>
      <c r="P773" s="15">
        <v>1550</v>
      </c>
      <c r="Q773" s="15">
        <v>120</v>
      </c>
      <c r="R773" s="15" t="s">
        <v>10180</v>
      </c>
      <c r="S773" s="29" t="str">
        <f t="shared" si="12"/>
        <v/>
      </c>
      <c r="T773" s="29"/>
      <c r="U773" s="29"/>
      <c r="V773" s="29"/>
      <c r="W773" s="29"/>
      <c r="X773" s="29"/>
      <c r="Y773" s="29"/>
      <c r="Z773" s="29"/>
      <c r="AA773" s="29"/>
    </row>
    <row r="774" spans="1:27" hidden="1" x14ac:dyDescent="0.35">
      <c r="A774" s="15" t="s">
        <v>1382</v>
      </c>
      <c r="B774" s="22" t="str">
        <f>INDEX('Plant data'!D:D,MATCH($A774,'Plant data'!$A:$A,0))</f>
        <v>unknown</v>
      </c>
      <c r="C774" s="22" t="str">
        <f>INDEX('Plant data'!E:E,MATCH($A774,'Plant data'!$A:$A,0))</f>
        <v>Tianjin</v>
      </c>
      <c r="D774" s="22" t="str">
        <f>INDEX('Plant data'!F:F,MATCH($A774,'Plant data'!$A:$A,0))</f>
        <v>China</v>
      </c>
      <c r="E774" s="15" t="s">
        <v>10977</v>
      </c>
      <c r="F774" s="15" t="s">
        <v>10184</v>
      </c>
      <c r="G774" s="16" t="s">
        <v>1384</v>
      </c>
      <c r="H774" s="15" t="s">
        <v>29</v>
      </c>
      <c r="I774" s="15" t="s">
        <v>30</v>
      </c>
      <c r="J774" s="15" t="s">
        <v>30</v>
      </c>
      <c r="K774" s="15" t="s">
        <v>30</v>
      </c>
      <c r="L774" s="15" t="s">
        <v>30</v>
      </c>
      <c r="M774" s="15" t="s">
        <v>30</v>
      </c>
      <c r="N774" s="15" t="s">
        <v>30</v>
      </c>
      <c r="O774" s="15" t="s">
        <v>30</v>
      </c>
      <c r="P774" s="15">
        <v>1550</v>
      </c>
      <c r="Q774" s="15">
        <v>120</v>
      </c>
      <c r="R774" s="15" t="s">
        <v>10180</v>
      </c>
      <c r="S774" s="29" t="str">
        <f t="shared" si="12"/>
        <v/>
      </c>
      <c r="T774" s="29"/>
      <c r="U774" s="29"/>
      <c r="V774" s="29"/>
      <c r="W774" s="29"/>
      <c r="X774" s="29"/>
      <c r="Y774" s="29"/>
      <c r="Z774" s="29"/>
      <c r="AA774" s="29"/>
    </row>
    <row r="775" spans="1:27" hidden="1" x14ac:dyDescent="0.35">
      <c r="A775" s="15" t="s">
        <v>1390</v>
      </c>
      <c r="B775" s="22" t="str">
        <f>INDEX('Plant data'!D:D,MATCH($A775,'Plant data'!$A:$A,0))</f>
        <v>Gegu</v>
      </c>
      <c r="C775" s="22" t="str">
        <f>INDEX('Plant data'!E:E,MATCH($A775,'Plant data'!$A:$A,0))</f>
        <v>Tianjin</v>
      </c>
      <c r="D775" s="22" t="str">
        <f>INDEX('Plant data'!F:F,MATCH($A775,'Plant data'!$A:$A,0))</f>
        <v>China</v>
      </c>
      <c r="E775" s="15" t="s">
        <v>10978</v>
      </c>
      <c r="F775" s="15" t="s">
        <v>10179</v>
      </c>
      <c r="G775" s="16" t="s">
        <v>1392</v>
      </c>
      <c r="H775" s="15" t="s">
        <v>40</v>
      </c>
      <c r="I775" s="15" t="s">
        <v>30</v>
      </c>
      <c r="J775" s="15" t="s">
        <v>30</v>
      </c>
      <c r="K775" s="15" t="s">
        <v>30</v>
      </c>
      <c r="L775" s="15" t="s">
        <v>30</v>
      </c>
      <c r="M775" s="20">
        <v>44518</v>
      </c>
      <c r="N775" s="15" t="s">
        <v>30</v>
      </c>
      <c r="O775" s="15" t="s">
        <v>30</v>
      </c>
      <c r="P775" s="15">
        <v>1250</v>
      </c>
      <c r="Q775" s="15">
        <v>120</v>
      </c>
      <c r="R775" s="15" t="s">
        <v>10180</v>
      </c>
      <c r="S775" s="29" t="str">
        <f t="shared" si="12"/>
        <v/>
      </c>
      <c r="T775" s="29"/>
      <c r="U775" s="29"/>
      <c r="V775" s="29"/>
      <c r="W775" s="29"/>
      <c r="X775" s="29"/>
      <c r="Y775" s="29"/>
      <c r="Z775" s="29"/>
      <c r="AA775" s="29"/>
    </row>
    <row r="776" spans="1:27" hidden="1" x14ac:dyDescent="0.35">
      <c r="A776" s="15" t="s">
        <v>1390</v>
      </c>
      <c r="B776" s="22" t="str">
        <f>INDEX('Plant data'!D:D,MATCH($A776,'Plant data'!$A:$A,0))</f>
        <v>Gegu</v>
      </c>
      <c r="C776" s="22" t="str">
        <f>INDEX('Plant data'!E:E,MATCH($A776,'Plant data'!$A:$A,0))</f>
        <v>Tianjin</v>
      </c>
      <c r="D776" s="22" t="str">
        <f>INDEX('Plant data'!F:F,MATCH($A776,'Plant data'!$A:$A,0))</f>
        <v>China</v>
      </c>
      <c r="E776" s="15" t="s">
        <v>10979</v>
      </c>
      <c r="F776" s="15" t="s">
        <v>10182</v>
      </c>
      <c r="G776" s="16" t="s">
        <v>1392</v>
      </c>
      <c r="H776" s="15" t="s">
        <v>29</v>
      </c>
      <c r="I776" s="15" t="s">
        <v>30</v>
      </c>
      <c r="J776" s="15" t="s">
        <v>30</v>
      </c>
      <c r="K776" s="15" t="s">
        <v>30</v>
      </c>
      <c r="L776" s="15" t="s">
        <v>30</v>
      </c>
      <c r="M776" s="15" t="s">
        <v>30</v>
      </c>
      <c r="N776" s="15" t="s">
        <v>30</v>
      </c>
      <c r="O776" s="15" t="s">
        <v>30</v>
      </c>
      <c r="P776" s="15">
        <v>1625</v>
      </c>
      <c r="Q776" s="15">
        <v>120</v>
      </c>
      <c r="R776" s="15" t="s">
        <v>10180</v>
      </c>
      <c r="S776" s="29" t="str">
        <f t="shared" si="12"/>
        <v/>
      </c>
      <c r="T776" s="29"/>
      <c r="U776" s="29"/>
      <c r="V776" s="29"/>
      <c r="W776" s="29"/>
      <c r="X776" s="29"/>
      <c r="Y776" s="29"/>
      <c r="Z776" s="29"/>
      <c r="AA776" s="29"/>
    </row>
    <row r="777" spans="1:27" hidden="1" x14ac:dyDescent="0.35">
      <c r="A777" s="15" t="s">
        <v>1390</v>
      </c>
      <c r="B777" s="22" t="str">
        <f>INDEX('Plant data'!D:D,MATCH($A777,'Plant data'!$A:$A,0))</f>
        <v>Gegu</v>
      </c>
      <c r="C777" s="22" t="str">
        <f>INDEX('Plant data'!E:E,MATCH($A777,'Plant data'!$A:$A,0))</f>
        <v>Tianjin</v>
      </c>
      <c r="D777" s="22" t="str">
        <f>INDEX('Plant data'!F:F,MATCH($A777,'Plant data'!$A:$A,0))</f>
        <v>China</v>
      </c>
      <c r="E777" s="15" t="s">
        <v>10980</v>
      </c>
      <c r="F777" s="15" t="s">
        <v>10184</v>
      </c>
      <c r="G777" s="16" t="s">
        <v>1392</v>
      </c>
      <c r="H777" s="15" t="s">
        <v>29</v>
      </c>
      <c r="I777" s="15" t="s">
        <v>30</v>
      </c>
      <c r="J777" s="15" t="s">
        <v>30</v>
      </c>
      <c r="K777" s="15" t="s">
        <v>30</v>
      </c>
      <c r="L777" s="15" t="s">
        <v>30</v>
      </c>
      <c r="M777" s="15" t="s">
        <v>30</v>
      </c>
      <c r="N777" s="15" t="s">
        <v>30</v>
      </c>
      <c r="O777" s="15" t="s">
        <v>30</v>
      </c>
      <c r="P777" s="15">
        <v>1625</v>
      </c>
      <c r="Q777" s="15">
        <v>120</v>
      </c>
      <c r="R777" s="15" t="s">
        <v>10180</v>
      </c>
      <c r="S777" s="29" t="str">
        <f t="shared" si="12"/>
        <v/>
      </c>
      <c r="T777" s="29"/>
      <c r="U777" s="29"/>
      <c r="V777" s="29"/>
      <c r="W777" s="29"/>
      <c r="X777" s="29"/>
      <c r="Y777" s="29"/>
      <c r="Z777" s="29"/>
      <c r="AA777" s="29"/>
    </row>
    <row r="778" spans="1:27" hidden="1" x14ac:dyDescent="0.35">
      <c r="A778" s="15" t="s">
        <v>1400</v>
      </c>
      <c r="B778" s="22" t="str">
        <f>INDEX('Plant data'!D:D,MATCH($A778,'Plant data'!$A:$A,0))</f>
        <v>Ninghe</v>
      </c>
      <c r="C778" s="22" t="str">
        <f>INDEX('Plant data'!E:E,MATCH($A778,'Plant data'!$A:$A,0))</f>
        <v>Tianjin</v>
      </c>
      <c r="D778" s="22" t="str">
        <f>INDEX('Plant data'!F:F,MATCH($A778,'Plant data'!$A:$A,0))</f>
        <v>China</v>
      </c>
      <c r="E778" s="15" t="s">
        <v>10981</v>
      </c>
      <c r="F778" s="15" t="s">
        <v>10179</v>
      </c>
      <c r="G778" s="16" t="s">
        <v>1402</v>
      </c>
      <c r="H778" s="15" t="s">
        <v>29</v>
      </c>
      <c r="I778" s="15" t="s">
        <v>30</v>
      </c>
      <c r="J778" s="15" t="s">
        <v>30</v>
      </c>
      <c r="K778" s="15" t="s">
        <v>30</v>
      </c>
      <c r="L778" s="15" t="s">
        <v>30</v>
      </c>
      <c r="M778" s="15" t="s">
        <v>30</v>
      </c>
      <c r="N778" s="15" t="s">
        <v>30</v>
      </c>
      <c r="O778" s="15" t="s">
        <v>30</v>
      </c>
      <c r="P778" s="15">
        <v>1500</v>
      </c>
      <c r="Q778" s="15">
        <v>120</v>
      </c>
      <c r="R778" s="15" t="s">
        <v>10180</v>
      </c>
      <c r="S778" s="29" t="str">
        <f t="shared" si="12"/>
        <v/>
      </c>
      <c r="T778" s="29"/>
      <c r="U778" s="29"/>
      <c r="V778" s="29"/>
      <c r="W778" s="29"/>
      <c r="X778" s="29"/>
      <c r="Y778" s="29"/>
      <c r="Z778" s="29"/>
      <c r="AA778" s="29"/>
    </row>
    <row r="779" spans="1:27" hidden="1" x14ac:dyDescent="0.35">
      <c r="A779" s="15" t="s">
        <v>1400</v>
      </c>
      <c r="B779" s="22" t="str">
        <f>INDEX('Plant data'!D:D,MATCH($A779,'Plant data'!$A:$A,0))</f>
        <v>Ninghe</v>
      </c>
      <c r="C779" s="22" t="str">
        <f>INDEX('Plant data'!E:E,MATCH($A779,'Plant data'!$A:$A,0))</f>
        <v>Tianjin</v>
      </c>
      <c r="D779" s="22" t="str">
        <f>INDEX('Plant data'!F:F,MATCH($A779,'Plant data'!$A:$A,0))</f>
        <v>China</v>
      </c>
      <c r="E779" s="15" t="s">
        <v>10982</v>
      </c>
      <c r="F779" s="15" t="s">
        <v>10182</v>
      </c>
      <c r="G779" s="16" t="s">
        <v>1402</v>
      </c>
      <c r="H779" s="15" t="s">
        <v>29</v>
      </c>
      <c r="I779" s="15" t="s">
        <v>30</v>
      </c>
      <c r="J779" s="15" t="s">
        <v>30</v>
      </c>
      <c r="K779" s="15" t="s">
        <v>30</v>
      </c>
      <c r="L779" s="15" t="s">
        <v>30</v>
      </c>
      <c r="M779" s="15" t="s">
        <v>30</v>
      </c>
      <c r="N779" s="15" t="s">
        <v>30</v>
      </c>
      <c r="O779" s="15" t="s">
        <v>30</v>
      </c>
      <c r="P779" s="15">
        <v>1500</v>
      </c>
      <c r="Q779" s="15">
        <v>120</v>
      </c>
      <c r="R779" s="15" t="s">
        <v>10180</v>
      </c>
      <c r="S779" s="29" t="str">
        <f t="shared" si="12"/>
        <v/>
      </c>
      <c r="T779" s="29"/>
      <c r="U779" s="29"/>
      <c r="V779" s="29"/>
      <c r="W779" s="29"/>
      <c r="X779" s="29"/>
      <c r="Y779" s="29"/>
      <c r="Z779" s="29"/>
      <c r="AA779" s="29"/>
    </row>
    <row r="780" spans="1:27" hidden="1" x14ac:dyDescent="0.35">
      <c r="A780" s="15" t="s">
        <v>1400</v>
      </c>
      <c r="B780" s="22" t="str">
        <f>INDEX('Plant data'!D:D,MATCH($A780,'Plant data'!$A:$A,0))</f>
        <v>Ninghe</v>
      </c>
      <c r="C780" s="22" t="str">
        <f>INDEX('Plant data'!E:E,MATCH($A780,'Plant data'!$A:$A,0))</f>
        <v>Tianjin</v>
      </c>
      <c r="D780" s="22" t="str">
        <f>INDEX('Plant data'!F:F,MATCH($A780,'Plant data'!$A:$A,0))</f>
        <v>China</v>
      </c>
      <c r="E780" s="15" t="s">
        <v>10983</v>
      </c>
      <c r="F780" s="15" t="s">
        <v>10184</v>
      </c>
      <c r="G780" s="16" t="s">
        <v>1402</v>
      </c>
      <c r="H780" s="15" t="s">
        <v>29</v>
      </c>
      <c r="I780" s="15" t="s">
        <v>30</v>
      </c>
      <c r="J780" s="15" t="s">
        <v>30</v>
      </c>
      <c r="K780" s="15" t="s">
        <v>30</v>
      </c>
      <c r="L780" s="15" t="s">
        <v>30</v>
      </c>
      <c r="M780" s="15" t="s">
        <v>30</v>
      </c>
      <c r="N780" s="15" t="s">
        <v>30</v>
      </c>
      <c r="O780" s="15" t="s">
        <v>30</v>
      </c>
      <c r="P780" s="15">
        <v>1500</v>
      </c>
      <c r="Q780" s="15">
        <v>120</v>
      </c>
      <c r="R780" s="15" t="s">
        <v>10180</v>
      </c>
      <c r="S780" s="29" t="str">
        <f t="shared" si="12"/>
        <v/>
      </c>
      <c r="T780" s="29"/>
      <c r="U780" s="29"/>
      <c r="V780" s="29"/>
      <c r="W780" s="29"/>
      <c r="X780" s="29"/>
      <c r="Y780" s="29"/>
      <c r="Z780" s="29"/>
      <c r="AA780" s="29"/>
    </row>
    <row r="781" spans="1:27" hidden="1" x14ac:dyDescent="0.35">
      <c r="A781" s="15" t="s">
        <v>1410</v>
      </c>
      <c r="B781" s="22" t="str">
        <f>INDEX('Plant data'!D:D,MATCH($A781,'Plant data'!$A:$A,0))</f>
        <v>Daqiuzhuang</v>
      </c>
      <c r="C781" s="22" t="str">
        <f>INDEX('Plant data'!E:E,MATCH($A781,'Plant data'!$A:$A,0))</f>
        <v>Tianjin</v>
      </c>
      <c r="D781" s="22" t="str">
        <f>INDEX('Plant data'!F:F,MATCH($A781,'Plant data'!$A:$A,0))</f>
        <v>China</v>
      </c>
      <c r="E781" s="15" t="s">
        <v>10984</v>
      </c>
      <c r="F781" s="15" t="s">
        <v>10179</v>
      </c>
      <c r="G781" s="16" t="s">
        <v>1412</v>
      </c>
      <c r="H781" s="15" t="s">
        <v>190</v>
      </c>
      <c r="I781" s="15" t="s">
        <v>30</v>
      </c>
      <c r="J781" s="15" t="s">
        <v>30</v>
      </c>
      <c r="K781" s="15" t="s">
        <v>30</v>
      </c>
      <c r="L781" s="15" t="s">
        <v>30</v>
      </c>
      <c r="M781" s="15" t="s">
        <v>30</v>
      </c>
      <c r="N781" s="15" t="s">
        <v>30</v>
      </c>
      <c r="O781" s="20">
        <v>44088</v>
      </c>
      <c r="P781" s="15">
        <v>600</v>
      </c>
      <c r="Q781" s="15">
        <v>40</v>
      </c>
      <c r="R781" s="15" t="s">
        <v>10180</v>
      </c>
      <c r="S781" s="29" t="str">
        <f t="shared" si="12"/>
        <v/>
      </c>
      <c r="T781" s="29"/>
      <c r="U781" s="29"/>
      <c r="V781" s="29"/>
      <c r="W781" s="29"/>
      <c r="X781" s="29"/>
      <c r="Y781" s="29"/>
      <c r="Z781" s="29"/>
      <c r="AA781" s="29"/>
    </row>
    <row r="782" spans="1:27" hidden="1" x14ac:dyDescent="0.35">
      <c r="A782" s="15" t="s">
        <v>1410</v>
      </c>
      <c r="B782" s="22" t="str">
        <f>INDEX('Plant data'!D:D,MATCH($A782,'Plant data'!$A:$A,0))</f>
        <v>Daqiuzhuang</v>
      </c>
      <c r="C782" s="22" t="str">
        <f>INDEX('Plant data'!E:E,MATCH($A782,'Plant data'!$A:$A,0))</f>
        <v>Tianjin</v>
      </c>
      <c r="D782" s="22" t="str">
        <f>INDEX('Plant data'!F:F,MATCH($A782,'Plant data'!$A:$A,0))</f>
        <v>China</v>
      </c>
      <c r="E782" s="15" t="s">
        <v>10985</v>
      </c>
      <c r="F782" s="15" t="s">
        <v>10182</v>
      </c>
      <c r="G782" s="16" t="s">
        <v>1412</v>
      </c>
      <c r="H782" s="15" t="s">
        <v>190</v>
      </c>
      <c r="I782" s="15" t="s">
        <v>30</v>
      </c>
      <c r="J782" s="15" t="s">
        <v>30</v>
      </c>
      <c r="K782" s="15" t="s">
        <v>30</v>
      </c>
      <c r="L782" s="15" t="s">
        <v>30</v>
      </c>
      <c r="M782" s="15" t="s">
        <v>30</v>
      </c>
      <c r="N782" s="15" t="s">
        <v>30</v>
      </c>
      <c r="O782" s="20">
        <v>44088</v>
      </c>
      <c r="P782" s="15">
        <v>600</v>
      </c>
      <c r="Q782" s="15">
        <v>40</v>
      </c>
      <c r="R782" s="15" t="s">
        <v>10180</v>
      </c>
      <c r="S782" s="29" t="str">
        <f t="shared" si="12"/>
        <v/>
      </c>
      <c r="T782" s="29"/>
      <c r="U782" s="29"/>
      <c r="V782" s="29"/>
      <c r="W782" s="29"/>
      <c r="X782" s="29"/>
      <c r="Y782" s="29"/>
      <c r="Z782" s="29"/>
      <c r="AA782" s="29"/>
    </row>
    <row r="783" spans="1:27" hidden="1" x14ac:dyDescent="0.35">
      <c r="A783" s="15" t="s">
        <v>1410</v>
      </c>
      <c r="B783" s="22" t="str">
        <f>INDEX('Plant data'!D:D,MATCH($A783,'Plant data'!$A:$A,0))</f>
        <v>Daqiuzhuang</v>
      </c>
      <c r="C783" s="22" t="str">
        <f>INDEX('Plant data'!E:E,MATCH($A783,'Plant data'!$A:$A,0))</f>
        <v>Tianjin</v>
      </c>
      <c r="D783" s="22" t="str">
        <f>INDEX('Plant data'!F:F,MATCH($A783,'Plant data'!$A:$A,0))</f>
        <v>China</v>
      </c>
      <c r="E783" s="15" t="s">
        <v>10986</v>
      </c>
      <c r="F783" s="15" t="s">
        <v>10184</v>
      </c>
      <c r="G783" s="16" t="s">
        <v>1412</v>
      </c>
      <c r="H783" s="15" t="s">
        <v>190</v>
      </c>
      <c r="I783" s="15" t="s">
        <v>30</v>
      </c>
      <c r="J783" s="15" t="s">
        <v>30</v>
      </c>
      <c r="K783" s="15" t="s">
        <v>30</v>
      </c>
      <c r="L783" s="15" t="s">
        <v>30</v>
      </c>
      <c r="M783" s="15" t="s">
        <v>30</v>
      </c>
      <c r="N783" s="15" t="s">
        <v>30</v>
      </c>
      <c r="O783" s="20">
        <v>44088</v>
      </c>
      <c r="P783" s="15">
        <v>600</v>
      </c>
      <c r="Q783" s="15">
        <v>40</v>
      </c>
      <c r="R783" s="15" t="s">
        <v>10180</v>
      </c>
      <c r="S783" s="29" t="str">
        <f t="shared" si="12"/>
        <v/>
      </c>
      <c r="T783" s="29"/>
      <c r="U783" s="29"/>
      <c r="V783" s="29"/>
      <c r="W783" s="29"/>
      <c r="X783" s="29"/>
      <c r="Y783" s="29"/>
      <c r="Z783" s="29"/>
      <c r="AA783" s="29"/>
    </row>
    <row r="784" spans="1:27" hidden="1" x14ac:dyDescent="0.35">
      <c r="A784" s="15" t="s">
        <v>1414</v>
      </c>
      <c r="B784" s="22" t="str">
        <f>INDEX('Plant data'!D:D,MATCH($A784,'Plant data'!$A:$A,0))</f>
        <v>Handan</v>
      </c>
      <c r="C784" s="22" t="str">
        <f>INDEX('Plant data'!E:E,MATCH($A784,'Plant data'!$A:$A,0))</f>
        <v>Hebei</v>
      </c>
      <c r="D784" s="22" t="str">
        <f>INDEX('Plant data'!F:F,MATCH($A784,'Plant data'!$A:$A,0))</f>
        <v>China</v>
      </c>
      <c r="E784" s="15" t="s">
        <v>10987</v>
      </c>
      <c r="F784" s="15" t="s">
        <v>10179</v>
      </c>
      <c r="G784" s="16" t="s">
        <v>1416</v>
      </c>
      <c r="H784" s="15" t="s">
        <v>190</v>
      </c>
      <c r="I784" s="15" t="s">
        <v>30</v>
      </c>
      <c r="J784" s="15" t="s">
        <v>30</v>
      </c>
      <c r="K784" s="15" t="s">
        <v>30</v>
      </c>
      <c r="L784" s="15" t="s">
        <v>30</v>
      </c>
      <c r="M784" s="15" t="s">
        <v>30</v>
      </c>
      <c r="N784" s="15" t="s">
        <v>30</v>
      </c>
      <c r="O784" s="15" t="s">
        <v>30</v>
      </c>
      <c r="P784" s="15">
        <v>1800</v>
      </c>
      <c r="Q784" s="15">
        <v>160</v>
      </c>
      <c r="R784" s="15" t="s">
        <v>10180</v>
      </c>
      <c r="S784" s="29" t="str">
        <f t="shared" si="12"/>
        <v/>
      </c>
      <c r="T784" s="29"/>
      <c r="U784" s="29"/>
      <c r="V784" s="29"/>
      <c r="W784" s="29"/>
      <c r="X784" s="29"/>
      <c r="Y784" s="29"/>
      <c r="Z784" s="29"/>
      <c r="AA784" s="29"/>
    </row>
    <row r="785" spans="1:27" hidden="1" x14ac:dyDescent="0.35">
      <c r="A785" s="15" t="s">
        <v>1417</v>
      </c>
      <c r="B785" s="22" t="str">
        <f>INDEX('Plant data'!D:D,MATCH($A785,'Plant data'!$A:$A,0))</f>
        <v>Daqiuzhuang</v>
      </c>
      <c r="C785" s="22" t="str">
        <f>INDEX('Plant data'!E:E,MATCH($A785,'Plant data'!$A:$A,0))</f>
        <v>Tianjin</v>
      </c>
      <c r="D785" s="22" t="str">
        <f>INDEX('Plant data'!F:F,MATCH($A785,'Plant data'!$A:$A,0))</f>
        <v>China</v>
      </c>
      <c r="E785" s="15" t="s">
        <v>10988</v>
      </c>
      <c r="F785" s="15" t="s">
        <v>10179</v>
      </c>
      <c r="G785" s="16" t="s">
        <v>1419</v>
      </c>
      <c r="H785" s="15" t="s">
        <v>190</v>
      </c>
      <c r="I785" s="15" t="s">
        <v>30</v>
      </c>
      <c r="J785" s="15" t="s">
        <v>30</v>
      </c>
      <c r="K785" s="15" t="s">
        <v>30</v>
      </c>
      <c r="L785" s="15" t="s">
        <v>30</v>
      </c>
      <c r="M785" s="15" t="s">
        <v>30</v>
      </c>
      <c r="N785" s="15" t="s">
        <v>30</v>
      </c>
      <c r="O785" s="20">
        <v>44091</v>
      </c>
      <c r="P785" s="15">
        <v>1500</v>
      </c>
      <c r="Q785" s="15">
        <v>120</v>
      </c>
      <c r="R785" s="15" t="s">
        <v>10180</v>
      </c>
      <c r="S785" s="29" t="str">
        <f t="shared" si="12"/>
        <v/>
      </c>
      <c r="T785" s="29"/>
      <c r="U785" s="29"/>
      <c r="V785" s="29"/>
      <c r="W785" s="29"/>
      <c r="X785" s="29"/>
      <c r="Y785" s="29"/>
      <c r="Z785" s="29"/>
      <c r="AA785" s="29"/>
    </row>
    <row r="786" spans="1:27" hidden="1" x14ac:dyDescent="0.35">
      <c r="A786" s="15" t="s">
        <v>1417</v>
      </c>
      <c r="B786" s="22" t="str">
        <f>INDEX('Plant data'!D:D,MATCH($A786,'Plant data'!$A:$A,0))</f>
        <v>Daqiuzhuang</v>
      </c>
      <c r="C786" s="22" t="str">
        <f>INDEX('Plant data'!E:E,MATCH($A786,'Plant data'!$A:$A,0))</f>
        <v>Tianjin</v>
      </c>
      <c r="D786" s="22" t="str">
        <f>INDEX('Plant data'!F:F,MATCH($A786,'Plant data'!$A:$A,0))</f>
        <v>China</v>
      </c>
      <c r="E786" s="15" t="s">
        <v>10989</v>
      </c>
      <c r="F786" s="15" t="s">
        <v>10182</v>
      </c>
      <c r="G786" s="16" t="s">
        <v>1419</v>
      </c>
      <c r="H786" s="15" t="s">
        <v>190</v>
      </c>
      <c r="I786" s="15" t="s">
        <v>30</v>
      </c>
      <c r="J786" s="15" t="s">
        <v>30</v>
      </c>
      <c r="K786" s="15" t="s">
        <v>30</v>
      </c>
      <c r="L786" s="15" t="s">
        <v>30</v>
      </c>
      <c r="M786" s="15" t="s">
        <v>30</v>
      </c>
      <c r="N786" s="15" t="s">
        <v>30</v>
      </c>
      <c r="O786" s="20">
        <v>44091</v>
      </c>
      <c r="P786" s="15">
        <v>1500</v>
      </c>
      <c r="Q786" s="15">
        <v>120</v>
      </c>
      <c r="R786" s="15" t="s">
        <v>10180</v>
      </c>
      <c r="S786" s="29" t="str">
        <f t="shared" si="12"/>
        <v/>
      </c>
      <c r="T786" s="29"/>
      <c r="U786" s="29"/>
      <c r="V786" s="29"/>
      <c r="W786" s="29"/>
      <c r="X786" s="29"/>
      <c r="Y786" s="29"/>
      <c r="Z786" s="29"/>
      <c r="AA786" s="29"/>
    </row>
    <row r="787" spans="1:27" hidden="1" x14ac:dyDescent="0.35">
      <c r="A787" s="15" t="s">
        <v>1421</v>
      </c>
      <c r="B787" s="22" t="str">
        <f>INDEX('Plant data'!D:D,MATCH($A787,'Plant data'!$A:$A,0))</f>
        <v>Xititou</v>
      </c>
      <c r="C787" s="22" t="str">
        <f>INDEX('Plant data'!E:E,MATCH($A787,'Plant data'!$A:$A,0))</f>
        <v>Tianjin</v>
      </c>
      <c r="D787" s="22" t="str">
        <f>INDEX('Plant data'!F:F,MATCH($A787,'Plant data'!$A:$A,0))</f>
        <v>China</v>
      </c>
      <c r="E787" s="15" t="s">
        <v>10990</v>
      </c>
      <c r="F787" s="15" t="s">
        <v>10179</v>
      </c>
      <c r="G787" s="16" t="s">
        <v>1423</v>
      </c>
      <c r="H787" s="15" t="s">
        <v>190</v>
      </c>
      <c r="I787" s="15" t="s">
        <v>30</v>
      </c>
      <c r="J787" s="15" t="s">
        <v>30</v>
      </c>
      <c r="K787" s="15" t="s">
        <v>30</v>
      </c>
      <c r="L787" s="15" t="s">
        <v>30</v>
      </c>
      <c r="M787" s="15" t="s">
        <v>30</v>
      </c>
      <c r="N787" s="15" t="s">
        <v>30</v>
      </c>
      <c r="O787" s="20">
        <v>44096</v>
      </c>
      <c r="P787" s="15">
        <v>1350</v>
      </c>
      <c r="Q787" s="15">
        <v>120</v>
      </c>
      <c r="R787" s="15" t="s">
        <v>10180</v>
      </c>
      <c r="S787" s="29" t="str">
        <f t="shared" si="12"/>
        <v/>
      </c>
      <c r="T787" s="29"/>
      <c r="U787" s="29"/>
      <c r="V787" s="29"/>
      <c r="W787" s="29"/>
      <c r="X787" s="29"/>
      <c r="Y787" s="29"/>
      <c r="Z787" s="29"/>
      <c r="AA787" s="29"/>
    </row>
    <row r="788" spans="1:27" hidden="1" x14ac:dyDescent="0.35">
      <c r="A788" s="15" t="s">
        <v>1424</v>
      </c>
      <c r="B788" s="22" t="str">
        <f>INDEX('Plant data'!D:D,MATCH($A788,'Plant data'!$A:$A,0))</f>
        <v>Ürümqi</v>
      </c>
      <c r="C788" s="22" t="str">
        <f>INDEX('Plant data'!E:E,MATCH($A788,'Plant data'!$A:$A,0))</f>
        <v>Xinjiang</v>
      </c>
      <c r="D788" s="22" t="str">
        <f>INDEX('Plant data'!F:F,MATCH($A788,'Plant data'!$A:$A,0))</f>
        <v>China</v>
      </c>
      <c r="E788" s="15" t="s">
        <v>10991</v>
      </c>
      <c r="F788" s="15" t="s">
        <v>10201</v>
      </c>
      <c r="G788" s="16" t="s">
        <v>1426</v>
      </c>
      <c r="H788" s="15" t="s">
        <v>29</v>
      </c>
      <c r="I788" s="15" t="s">
        <v>30</v>
      </c>
      <c r="J788" s="15" t="s">
        <v>30</v>
      </c>
      <c r="K788" s="15" t="s">
        <v>30</v>
      </c>
      <c r="L788" s="15" t="s">
        <v>30</v>
      </c>
      <c r="M788" s="15" t="s">
        <v>30</v>
      </c>
      <c r="N788" s="15" t="s">
        <v>30</v>
      </c>
      <c r="O788" s="15" t="s">
        <v>30</v>
      </c>
      <c r="P788" s="15">
        <v>600</v>
      </c>
      <c r="Q788" s="15">
        <v>40</v>
      </c>
      <c r="R788" s="15" t="s">
        <v>10180</v>
      </c>
      <c r="S788" s="29" t="str">
        <f t="shared" si="12"/>
        <v/>
      </c>
      <c r="T788" s="29"/>
      <c r="U788" s="29"/>
      <c r="V788" s="29"/>
      <c r="W788" s="29"/>
      <c r="X788" s="29"/>
      <c r="Y788" s="29"/>
      <c r="Z788" s="29"/>
      <c r="AA788" s="29"/>
    </row>
    <row r="789" spans="1:27" hidden="1" x14ac:dyDescent="0.35">
      <c r="A789" s="15" t="s">
        <v>1424</v>
      </c>
      <c r="B789" s="22" t="str">
        <f>INDEX('Plant data'!D:D,MATCH($A789,'Plant data'!$A:$A,0))</f>
        <v>Ürümqi</v>
      </c>
      <c r="C789" s="22" t="str">
        <f>INDEX('Plant data'!E:E,MATCH($A789,'Plant data'!$A:$A,0))</f>
        <v>Xinjiang</v>
      </c>
      <c r="D789" s="22" t="str">
        <f>INDEX('Plant data'!F:F,MATCH($A789,'Plant data'!$A:$A,0))</f>
        <v>China</v>
      </c>
      <c r="E789" s="15" t="s">
        <v>10992</v>
      </c>
      <c r="F789" s="15" t="s">
        <v>10194</v>
      </c>
      <c r="G789" s="16" t="s">
        <v>1426</v>
      </c>
      <c r="H789" s="15" t="s">
        <v>29</v>
      </c>
      <c r="I789" s="15" t="s">
        <v>30</v>
      </c>
      <c r="J789" s="15" t="s">
        <v>30</v>
      </c>
      <c r="K789" s="15" t="s">
        <v>30</v>
      </c>
      <c r="L789" s="15" t="s">
        <v>30</v>
      </c>
      <c r="M789" s="15" t="s">
        <v>30</v>
      </c>
      <c r="N789" s="15" t="s">
        <v>30</v>
      </c>
      <c r="O789" s="15" t="s">
        <v>30</v>
      </c>
      <c r="P789" s="15">
        <v>600</v>
      </c>
      <c r="Q789" s="15">
        <v>40</v>
      </c>
      <c r="R789" s="15" t="s">
        <v>10180</v>
      </c>
      <c r="S789" s="29" t="str">
        <f t="shared" si="12"/>
        <v/>
      </c>
      <c r="T789" s="29"/>
      <c r="U789" s="29"/>
      <c r="V789" s="29"/>
      <c r="W789" s="29"/>
      <c r="X789" s="29"/>
      <c r="Y789" s="29"/>
      <c r="Z789" s="29"/>
      <c r="AA789" s="29"/>
    </row>
    <row r="790" spans="1:27" hidden="1" x14ac:dyDescent="0.35">
      <c r="A790" s="15" t="s">
        <v>1424</v>
      </c>
      <c r="B790" s="22" t="str">
        <f>INDEX('Plant data'!D:D,MATCH($A790,'Plant data'!$A:$A,0))</f>
        <v>Ürümqi</v>
      </c>
      <c r="C790" s="22" t="str">
        <f>INDEX('Plant data'!E:E,MATCH($A790,'Plant data'!$A:$A,0))</f>
        <v>Xinjiang</v>
      </c>
      <c r="D790" s="22" t="str">
        <f>INDEX('Plant data'!F:F,MATCH($A790,'Plant data'!$A:$A,0))</f>
        <v>China</v>
      </c>
      <c r="E790" s="15" t="s">
        <v>10993</v>
      </c>
      <c r="F790" s="15" t="s">
        <v>10204</v>
      </c>
      <c r="G790" s="16" t="s">
        <v>1426</v>
      </c>
      <c r="H790" s="15" t="s">
        <v>29</v>
      </c>
      <c r="I790" s="15" t="s">
        <v>30</v>
      </c>
      <c r="J790" s="15" t="s">
        <v>30</v>
      </c>
      <c r="K790" s="15" t="s">
        <v>30</v>
      </c>
      <c r="L790" s="15" t="s">
        <v>30</v>
      </c>
      <c r="M790" s="15" t="s">
        <v>30</v>
      </c>
      <c r="N790" s="15" t="s">
        <v>30</v>
      </c>
      <c r="O790" s="15" t="s">
        <v>30</v>
      </c>
      <c r="P790" s="15">
        <v>1350</v>
      </c>
      <c r="Q790" s="15">
        <v>120</v>
      </c>
      <c r="R790" s="15" t="s">
        <v>10180</v>
      </c>
      <c r="S790" s="29" t="str">
        <f t="shared" si="12"/>
        <v/>
      </c>
      <c r="T790" s="29"/>
      <c r="U790" s="29"/>
      <c r="V790" s="29"/>
      <c r="W790" s="29"/>
      <c r="X790" s="29"/>
      <c r="Y790" s="29"/>
      <c r="Z790" s="29"/>
      <c r="AA790" s="29"/>
    </row>
    <row r="791" spans="1:27" hidden="1" x14ac:dyDescent="0.35">
      <c r="A791" s="15" t="s">
        <v>1424</v>
      </c>
      <c r="B791" s="22" t="str">
        <f>INDEX('Plant data'!D:D,MATCH($A791,'Plant data'!$A:$A,0))</f>
        <v>Ürümqi</v>
      </c>
      <c r="C791" s="22" t="str">
        <f>INDEX('Plant data'!E:E,MATCH($A791,'Plant data'!$A:$A,0))</f>
        <v>Xinjiang</v>
      </c>
      <c r="D791" s="22" t="str">
        <f>INDEX('Plant data'!F:F,MATCH($A791,'Plant data'!$A:$A,0))</f>
        <v>China</v>
      </c>
      <c r="E791" s="15" t="s">
        <v>10994</v>
      </c>
      <c r="F791" s="15" t="s">
        <v>10245</v>
      </c>
      <c r="G791" s="16" t="s">
        <v>1426</v>
      </c>
      <c r="H791" s="15" t="s">
        <v>29</v>
      </c>
      <c r="I791" s="15" t="s">
        <v>30</v>
      </c>
      <c r="J791" s="15" t="s">
        <v>30</v>
      </c>
      <c r="K791" s="15" t="s">
        <v>30</v>
      </c>
      <c r="L791" s="15" t="s">
        <v>30</v>
      </c>
      <c r="M791" s="15" t="s">
        <v>30</v>
      </c>
      <c r="N791" s="15" t="s">
        <v>30</v>
      </c>
      <c r="O791" s="15" t="s">
        <v>30</v>
      </c>
      <c r="P791" s="15">
        <v>1350</v>
      </c>
      <c r="Q791" s="15">
        <v>120</v>
      </c>
      <c r="R791" s="15" t="s">
        <v>10180</v>
      </c>
      <c r="S791" s="29" t="str">
        <f t="shared" si="12"/>
        <v/>
      </c>
      <c r="T791" s="29"/>
      <c r="U791" s="29"/>
      <c r="V791" s="29"/>
      <c r="W791" s="29"/>
      <c r="X791" s="29"/>
      <c r="Y791" s="29"/>
      <c r="Z791" s="29"/>
      <c r="AA791" s="29"/>
    </row>
    <row r="792" spans="1:27" hidden="1" x14ac:dyDescent="0.35">
      <c r="A792" s="15" t="s">
        <v>1424</v>
      </c>
      <c r="B792" s="22" t="str">
        <f>INDEX('Plant data'!D:D,MATCH($A792,'Plant data'!$A:$A,0))</f>
        <v>Ürümqi</v>
      </c>
      <c r="C792" s="22" t="str">
        <f>INDEX('Plant data'!E:E,MATCH($A792,'Plant data'!$A:$A,0))</f>
        <v>Xinjiang</v>
      </c>
      <c r="D792" s="22" t="str">
        <f>INDEX('Plant data'!F:F,MATCH($A792,'Plant data'!$A:$A,0))</f>
        <v>China</v>
      </c>
      <c r="E792" s="15" t="s">
        <v>10995</v>
      </c>
      <c r="F792" s="15" t="s">
        <v>10247</v>
      </c>
      <c r="G792" s="16" t="s">
        <v>1426</v>
      </c>
      <c r="H792" s="15" t="s">
        <v>29</v>
      </c>
      <c r="I792" s="15" t="s">
        <v>30</v>
      </c>
      <c r="J792" s="15" t="s">
        <v>30</v>
      </c>
      <c r="K792" s="15" t="s">
        <v>30</v>
      </c>
      <c r="L792" s="15" t="s">
        <v>30</v>
      </c>
      <c r="M792" s="15" t="s">
        <v>30</v>
      </c>
      <c r="N792" s="15" t="s">
        <v>30</v>
      </c>
      <c r="O792" s="15" t="s">
        <v>30</v>
      </c>
      <c r="P792" s="15">
        <v>1350</v>
      </c>
      <c r="Q792" s="15">
        <v>120</v>
      </c>
      <c r="R792" s="15" t="s">
        <v>10180</v>
      </c>
      <c r="S792" s="29" t="str">
        <f t="shared" si="12"/>
        <v/>
      </c>
      <c r="T792" s="29"/>
      <c r="U792" s="29"/>
      <c r="V792" s="29"/>
      <c r="W792" s="29"/>
      <c r="X792" s="29"/>
      <c r="Y792" s="29"/>
      <c r="Z792" s="29"/>
      <c r="AA792" s="29"/>
    </row>
    <row r="793" spans="1:27" hidden="1" x14ac:dyDescent="0.35">
      <c r="A793" s="15" t="s">
        <v>1424</v>
      </c>
      <c r="B793" s="22" t="str">
        <f>INDEX('Plant data'!D:D,MATCH($A793,'Plant data'!$A:$A,0))</f>
        <v>Ürümqi</v>
      </c>
      <c r="C793" s="22" t="str">
        <f>INDEX('Plant data'!E:E,MATCH($A793,'Plant data'!$A:$A,0))</f>
        <v>Xinjiang</v>
      </c>
      <c r="D793" s="22" t="str">
        <f>INDEX('Plant data'!F:F,MATCH($A793,'Plant data'!$A:$A,0))</f>
        <v>China</v>
      </c>
      <c r="E793" s="15" t="s">
        <v>10996</v>
      </c>
      <c r="F793" s="15" t="s">
        <v>10249</v>
      </c>
      <c r="G793" s="16" t="s">
        <v>1426</v>
      </c>
      <c r="H793" s="15" t="s">
        <v>29</v>
      </c>
      <c r="I793" s="15" t="s">
        <v>30</v>
      </c>
      <c r="J793" s="15" t="s">
        <v>30</v>
      </c>
      <c r="K793" s="15" t="s">
        <v>30</v>
      </c>
      <c r="L793" s="15" t="s">
        <v>30</v>
      </c>
      <c r="M793" s="15" t="s">
        <v>30</v>
      </c>
      <c r="N793" s="15" t="s">
        <v>30</v>
      </c>
      <c r="O793" s="15" t="s">
        <v>30</v>
      </c>
      <c r="P793" s="15">
        <v>1600</v>
      </c>
      <c r="Q793" s="15">
        <v>150</v>
      </c>
      <c r="R793" s="15" t="s">
        <v>10180</v>
      </c>
      <c r="S793" s="29" t="str">
        <f t="shared" si="12"/>
        <v/>
      </c>
      <c r="T793" s="29"/>
      <c r="U793" s="29"/>
      <c r="V793" s="29"/>
      <c r="W793" s="29"/>
      <c r="X793" s="29"/>
      <c r="Y793" s="29"/>
      <c r="Z793" s="29"/>
      <c r="AA793" s="29"/>
    </row>
    <row r="794" spans="1:27" hidden="1" x14ac:dyDescent="0.35">
      <c r="A794" s="15" t="s">
        <v>1432</v>
      </c>
      <c r="B794" s="22" t="str">
        <f>INDEX('Plant data'!D:D,MATCH($A794,'Plant data'!$A:$A,0))</f>
        <v>Bailuntai</v>
      </c>
      <c r="C794" s="22" t="str">
        <f>INDEX('Plant data'!E:E,MATCH($A794,'Plant data'!$A:$A,0))</f>
        <v>Xinjiang</v>
      </c>
      <c r="D794" s="22" t="str">
        <f>INDEX('Plant data'!F:F,MATCH($A794,'Plant data'!$A:$A,0))</f>
        <v>China</v>
      </c>
      <c r="E794" s="15" t="s">
        <v>10997</v>
      </c>
      <c r="F794" s="15" t="s">
        <v>10179</v>
      </c>
      <c r="G794" s="16" t="s">
        <v>1434</v>
      </c>
      <c r="H794" s="15" t="s">
        <v>40</v>
      </c>
      <c r="I794" s="15" t="s">
        <v>30</v>
      </c>
      <c r="J794" s="15" t="s">
        <v>30</v>
      </c>
      <c r="K794" s="15" t="s">
        <v>30</v>
      </c>
      <c r="L794" s="15" t="s">
        <v>30</v>
      </c>
      <c r="M794" s="20">
        <v>45106</v>
      </c>
      <c r="N794" s="15" t="s">
        <v>30</v>
      </c>
      <c r="O794" s="15" t="s">
        <v>30</v>
      </c>
      <c r="P794" s="15">
        <v>667</v>
      </c>
      <c r="Q794" s="15">
        <v>40</v>
      </c>
      <c r="R794" s="15" t="s">
        <v>10180</v>
      </c>
      <c r="S794" s="29" t="str">
        <f t="shared" si="12"/>
        <v/>
      </c>
      <c r="T794" s="29"/>
      <c r="U794" s="29"/>
      <c r="V794" s="29"/>
      <c r="W794" s="29"/>
      <c r="X794" s="29"/>
      <c r="Y794" s="29"/>
      <c r="Z794" s="29"/>
      <c r="AA794" s="29"/>
    </row>
    <row r="795" spans="1:27" hidden="1" x14ac:dyDescent="0.35">
      <c r="A795" s="15" t="s">
        <v>1432</v>
      </c>
      <c r="B795" s="22" t="str">
        <f>INDEX('Plant data'!D:D,MATCH($A795,'Plant data'!$A:$A,0))</f>
        <v>Bailuntai</v>
      </c>
      <c r="C795" s="22" t="str">
        <f>INDEX('Plant data'!E:E,MATCH($A795,'Plant data'!$A:$A,0))</f>
        <v>Xinjiang</v>
      </c>
      <c r="D795" s="22" t="str">
        <f>INDEX('Plant data'!F:F,MATCH($A795,'Plant data'!$A:$A,0))</f>
        <v>China</v>
      </c>
      <c r="E795" s="15" t="s">
        <v>10998</v>
      </c>
      <c r="F795" s="15" t="s">
        <v>10182</v>
      </c>
      <c r="G795" s="16" t="s">
        <v>1434</v>
      </c>
      <c r="H795" s="15" t="s">
        <v>29</v>
      </c>
      <c r="I795" s="15" t="s">
        <v>30</v>
      </c>
      <c r="J795" s="15" t="s">
        <v>30</v>
      </c>
      <c r="K795" s="15" t="s">
        <v>30</v>
      </c>
      <c r="L795" s="15" t="s">
        <v>30</v>
      </c>
      <c r="M795" s="15" t="s">
        <v>30</v>
      </c>
      <c r="N795" s="15" t="s">
        <v>30</v>
      </c>
      <c r="O795" s="15" t="s">
        <v>30</v>
      </c>
      <c r="P795" s="15">
        <v>667</v>
      </c>
      <c r="Q795" s="15">
        <v>40</v>
      </c>
      <c r="R795" s="15" t="s">
        <v>10180</v>
      </c>
      <c r="S795" s="29" t="str">
        <f t="shared" si="12"/>
        <v/>
      </c>
      <c r="T795" s="29"/>
      <c r="U795" s="29"/>
      <c r="V795" s="29"/>
      <c r="W795" s="29"/>
      <c r="X795" s="29"/>
      <c r="Y795" s="29"/>
      <c r="Z795" s="29"/>
      <c r="AA795" s="29"/>
    </row>
    <row r="796" spans="1:27" hidden="1" x14ac:dyDescent="0.35">
      <c r="A796" s="15" t="s">
        <v>1432</v>
      </c>
      <c r="B796" s="22" t="str">
        <f>INDEX('Plant data'!D:D,MATCH($A796,'Plant data'!$A:$A,0))</f>
        <v>Bailuntai</v>
      </c>
      <c r="C796" s="22" t="str">
        <f>INDEX('Plant data'!E:E,MATCH($A796,'Plant data'!$A:$A,0))</f>
        <v>Xinjiang</v>
      </c>
      <c r="D796" s="22" t="str">
        <f>INDEX('Plant data'!F:F,MATCH($A796,'Plant data'!$A:$A,0))</f>
        <v>China</v>
      </c>
      <c r="E796" s="15" t="s">
        <v>10999</v>
      </c>
      <c r="F796" s="15" t="s">
        <v>10184</v>
      </c>
      <c r="G796" s="16" t="s">
        <v>1434</v>
      </c>
      <c r="H796" s="15" t="s">
        <v>29</v>
      </c>
      <c r="I796" s="15" t="s">
        <v>30</v>
      </c>
      <c r="J796" s="15" t="s">
        <v>30</v>
      </c>
      <c r="K796" s="15" t="s">
        <v>30</v>
      </c>
      <c r="L796" s="15" t="s">
        <v>30</v>
      </c>
      <c r="M796" s="15" t="s">
        <v>30</v>
      </c>
      <c r="N796" s="15" t="s">
        <v>30</v>
      </c>
      <c r="O796" s="15" t="s">
        <v>30</v>
      </c>
      <c r="P796" s="15">
        <v>667</v>
      </c>
      <c r="Q796" s="15">
        <v>40</v>
      </c>
      <c r="R796" s="15" t="s">
        <v>10180</v>
      </c>
      <c r="S796" s="29" t="str">
        <f t="shared" si="12"/>
        <v/>
      </c>
      <c r="T796" s="29"/>
      <c r="U796" s="29"/>
      <c r="V796" s="29"/>
      <c r="W796" s="29"/>
      <c r="X796" s="29"/>
      <c r="Y796" s="29"/>
      <c r="Z796" s="29"/>
      <c r="AA796" s="29"/>
    </row>
    <row r="797" spans="1:27" hidden="1" x14ac:dyDescent="0.35">
      <c r="A797" s="15" t="s">
        <v>1436</v>
      </c>
      <c r="B797" s="22" t="str">
        <f>INDEX('Plant data'!D:D,MATCH($A797,'Plant data'!$A:$A,0))</f>
        <v>unknown</v>
      </c>
      <c r="C797" s="22" t="str">
        <f>INDEX('Plant data'!E:E,MATCH($A797,'Plant data'!$A:$A,0))</f>
        <v>Xinjiang</v>
      </c>
      <c r="D797" s="22" t="str">
        <f>INDEX('Plant data'!F:F,MATCH($A797,'Plant data'!$A:$A,0))</f>
        <v>China</v>
      </c>
      <c r="E797" s="15" t="s">
        <v>11000</v>
      </c>
      <c r="F797" s="15" t="s">
        <v>10179</v>
      </c>
      <c r="G797" s="16" t="s">
        <v>1438</v>
      </c>
      <c r="H797" s="15" t="s">
        <v>29</v>
      </c>
      <c r="I797" s="15" t="s">
        <v>30</v>
      </c>
      <c r="J797" s="15" t="s">
        <v>30</v>
      </c>
      <c r="K797" s="15" t="s">
        <v>30</v>
      </c>
      <c r="L797" s="15" t="s">
        <v>30</v>
      </c>
      <c r="M797" s="15" t="s">
        <v>30</v>
      </c>
      <c r="N797" s="15" t="s">
        <v>30</v>
      </c>
      <c r="O797" s="15" t="s">
        <v>30</v>
      </c>
      <c r="P797" s="15">
        <v>2000</v>
      </c>
      <c r="Q797" s="15">
        <v>120</v>
      </c>
      <c r="R797" s="15" t="s">
        <v>10180</v>
      </c>
      <c r="S797" s="29" t="str">
        <f t="shared" si="12"/>
        <v/>
      </c>
      <c r="T797" s="29"/>
      <c r="U797" s="29"/>
      <c r="V797" s="29"/>
      <c r="W797" s="29"/>
      <c r="X797" s="29"/>
      <c r="Y797" s="29"/>
      <c r="Z797" s="29"/>
      <c r="AA797" s="29"/>
    </row>
    <row r="798" spans="1:27" hidden="1" x14ac:dyDescent="0.35">
      <c r="A798" s="15" t="s">
        <v>1440</v>
      </c>
      <c r="B798" s="22" t="str">
        <f>INDEX('Plant data'!D:D,MATCH($A798,'Plant data'!$A:$A,0))</f>
        <v>unknown</v>
      </c>
      <c r="C798" s="22" t="str">
        <f>INDEX('Plant data'!E:E,MATCH($A798,'Plant data'!$A:$A,0))</f>
        <v>Xinjiang</v>
      </c>
      <c r="D798" s="22" t="str">
        <f>INDEX('Plant data'!F:F,MATCH($A798,'Plant data'!$A:$A,0))</f>
        <v>China</v>
      </c>
      <c r="E798" s="15" t="s">
        <v>11001</v>
      </c>
      <c r="F798" s="15" t="s">
        <v>10179</v>
      </c>
      <c r="G798" s="16" t="s">
        <v>1442</v>
      </c>
      <c r="H798" s="15" t="s">
        <v>40</v>
      </c>
      <c r="I798" s="15" t="s">
        <v>30</v>
      </c>
      <c r="J798" s="15" t="s">
        <v>30</v>
      </c>
      <c r="K798" s="15" t="s">
        <v>30</v>
      </c>
      <c r="L798" s="15" t="s">
        <v>30</v>
      </c>
      <c r="M798" s="20">
        <v>43677</v>
      </c>
      <c r="N798" s="15" t="s">
        <v>30</v>
      </c>
      <c r="O798" s="15" t="s">
        <v>30</v>
      </c>
      <c r="P798" s="15">
        <v>750</v>
      </c>
      <c r="Q798" s="15">
        <v>50</v>
      </c>
      <c r="R798" s="15" t="s">
        <v>10180</v>
      </c>
      <c r="S798" s="29" t="str">
        <f t="shared" si="12"/>
        <v/>
      </c>
      <c r="T798" s="29"/>
      <c r="U798" s="29"/>
      <c r="V798" s="29"/>
      <c r="W798" s="29"/>
      <c r="X798" s="29"/>
      <c r="Y798" s="29"/>
      <c r="Z798" s="29"/>
      <c r="AA798" s="29"/>
    </row>
    <row r="799" spans="1:27" hidden="1" x14ac:dyDescent="0.35">
      <c r="A799" s="15" t="s">
        <v>1445</v>
      </c>
      <c r="B799" s="22" t="str">
        <f>INDEX('Plant data'!D:D,MATCH($A799,'Plant data'!$A:$A,0))</f>
        <v>Zeketai</v>
      </c>
      <c r="C799" s="22" t="str">
        <f>INDEX('Plant data'!E:E,MATCH($A799,'Plant data'!$A:$A,0))</f>
        <v>Xinjiang</v>
      </c>
      <c r="D799" s="22" t="str">
        <f>INDEX('Plant data'!F:F,MATCH($A799,'Plant data'!$A:$A,0))</f>
        <v>China</v>
      </c>
      <c r="E799" s="15" t="s">
        <v>11002</v>
      </c>
      <c r="F799" s="15" t="s">
        <v>10179</v>
      </c>
      <c r="G799" s="16" t="s">
        <v>1447</v>
      </c>
      <c r="H799" s="15" t="s">
        <v>29</v>
      </c>
      <c r="I799" s="15" t="s">
        <v>30</v>
      </c>
      <c r="J799" s="15" t="s">
        <v>30</v>
      </c>
      <c r="K799" s="15" t="s">
        <v>30</v>
      </c>
      <c r="L799" s="15" t="s">
        <v>30</v>
      </c>
      <c r="M799" s="15" t="s">
        <v>30</v>
      </c>
      <c r="N799" s="15" t="s">
        <v>30</v>
      </c>
      <c r="O799" s="15" t="s">
        <v>30</v>
      </c>
      <c r="P799" s="15">
        <v>1000</v>
      </c>
      <c r="Q799" s="15">
        <v>80</v>
      </c>
      <c r="R799" s="15" t="s">
        <v>10180</v>
      </c>
      <c r="S799" s="29" t="str">
        <f t="shared" si="12"/>
        <v/>
      </c>
      <c r="T799" s="29"/>
      <c r="U799" s="29"/>
      <c r="V799" s="29"/>
      <c r="W799" s="29"/>
      <c r="X799" s="29"/>
      <c r="Y799" s="29"/>
      <c r="Z799" s="29"/>
      <c r="AA799" s="29"/>
    </row>
    <row r="800" spans="1:27" hidden="1" x14ac:dyDescent="0.35">
      <c r="A800" s="15" t="s">
        <v>1449</v>
      </c>
      <c r="B800" s="22" t="str">
        <f>INDEX('Plant data'!D:D,MATCH($A800,'Plant data'!$A:$A,0))</f>
        <v>unknown</v>
      </c>
      <c r="C800" s="22" t="str">
        <f>INDEX('Plant data'!E:E,MATCH($A800,'Plant data'!$A:$A,0))</f>
        <v>Xinjiang</v>
      </c>
      <c r="D800" s="22" t="str">
        <f>INDEX('Plant data'!F:F,MATCH($A800,'Plant data'!$A:$A,0))</f>
        <v>China</v>
      </c>
      <c r="E800" s="15" t="s">
        <v>11003</v>
      </c>
      <c r="F800" s="15" t="s">
        <v>10179</v>
      </c>
      <c r="G800" s="16" t="s">
        <v>1451</v>
      </c>
      <c r="H800" s="15" t="s">
        <v>29</v>
      </c>
      <c r="I800" s="15" t="s">
        <v>30</v>
      </c>
      <c r="J800" s="15" t="s">
        <v>30</v>
      </c>
      <c r="K800" s="15">
        <v>2020</v>
      </c>
      <c r="L800" s="15">
        <v>5</v>
      </c>
      <c r="M800" s="15" t="s">
        <v>30</v>
      </c>
      <c r="N800" s="15" t="s">
        <v>30</v>
      </c>
      <c r="O800" s="15" t="s">
        <v>30</v>
      </c>
      <c r="P800" s="15">
        <v>1000</v>
      </c>
      <c r="Q800" s="15">
        <v>120</v>
      </c>
      <c r="R800" s="15" t="s">
        <v>10180</v>
      </c>
      <c r="S800" s="29">
        <f t="shared" si="12"/>
        <v>2060</v>
      </c>
      <c r="T800" s="29"/>
      <c r="U800" s="29"/>
      <c r="V800" s="29"/>
      <c r="W800" s="29"/>
      <c r="X800" s="29"/>
      <c r="Y800" s="29"/>
      <c r="Z800" s="29"/>
      <c r="AA800" s="29"/>
    </row>
    <row r="801" spans="1:27" hidden="1" x14ac:dyDescent="0.35">
      <c r="A801" s="15" t="s">
        <v>1452</v>
      </c>
      <c r="B801" s="22" t="str">
        <f>INDEX('Plant data'!D:D,MATCH($A801,'Plant data'!$A:$A,0))</f>
        <v>unknown</v>
      </c>
      <c r="C801" s="22" t="str">
        <f>INDEX('Plant data'!E:E,MATCH($A801,'Plant data'!$A:$A,0))</f>
        <v>Yunnan</v>
      </c>
      <c r="D801" s="22" t="str">
        <f>INDEX('Plant data'!F:F,MATCH($A801,'Plant data'!$A:$A,0))</f>
        <v>China</v>
      </c>
      <c r="E801" s="15" t="s">
        <v>11004</v>
      </c>
      <c r="F801" s="15" t="s">
        <v>10179</v>
      </c>
      <c r="G801" s="16" t="s">
        <v>1454</v>
      </c>
      <c r="H801" s="15" t="s">
        <v>190</v>
      </c>
      <c r="I801" s="15" t="s">
        <v>30</v>
      </c>
      <c r="J801" s="15" t="s">
        <v>30</v>
      </c>
      <c r="K801" s="15" t="s">
        <v>30</v>
      </c>
      <c r="L801" s="15" t="s">
        <v>30</v>
      </c>
      <c r="M801" s="15" t="s">
        <v>30</v>
      </c>
      <c r="N801" s="15" t="s">
        <v>30</v>
      </c>
      <c r="O801" s="20">
        <v>44567</v>
      </c>
      <c r="P801" s="15">
        <v>850</v>
      </c>
      <c r="Q801" s="15">
        <v>50</v>
      </c>
      <c r="R801" s="15" t="s">
        <v>10180</v>
      </c>
      <c r="S801" s="29" t="str">
        <f t="shared" si="12"/>
        <v/>
      </c>
      <c r="T801" s="29"/>
      <c r="U801" s="29"/>
      <c r="V801" s="29"/>
      <c r="W801" s="29"/>
      <c r="X801" s="29"/>
      <c r="Y801" s="29"/>
      <c r="Z801" s="29"/>
      <c r="AA801" s="29"/>
    </row>
    <row r="802" spans="1:27" hidden="1" x14ac:dyDescent="0.35">
      <c r="A802" s="15" t="s">
        <v>1452</v>
      </c>
      <c r="B802" s="22" t="str">
        <f>INDEX('Plant data'!D:D,MATCH($A802,'Plant data'!$A:$A,0))</f>
        <v>unknown</v>
      </c>
      <c r="C802" s="22" t="str">
        <f>INDEX('Plant data'!E:E,MATCH($A802,'Plant data'!$A:$A,0))</f>
        <v>Yunnan</v>
      </c>
      <c r="D802" s="22" t="str">
        <f>INDEX('Plant data'!F:F,MATCH($A802,'Plant data'!$A:$A,0))</f>
        <v>China</v>
      </c>
      <c r="E802" s="15" t="s">
        <v>11005</v>
      </c>
      <c r="F802" s="15" t="s">
        <v>10182</v>
      </c>
      <c r="G802" s="16" t="s">
        <v>1454</v>
      </c>
      <c r="H802" s="15" t="s">
        <v>190</v>
      </c>
      <c r="I802" s="15" t="s">
        <v>30</v>
      </c>
      <c r="J802" s="15" t="s">
        <v>30</v>
      </c>
      <c r="K802" s="15" t="s">
        <v>30</v>
      </c>
      <c r="L802" s="15" t="s">
        <v>30</v>
      </c>
      <c r="M802" s="15" t="s">
        <v>30</v>
      </c>
      <c r="N802" s="15" t="s">
        <v>30</v>
      </c>
      <c r="O802" s="20">
        <v>44567</v>
      </c>
      <c r="P802" s="15">
        <v>850</v>
      </c>
      <c r="Q802" s="15">
        <v>50</v>
      </c>
      <c r="R802" s="15" t="s">
        <v>10180</v>
      </c>
      <c r="S802" s="29" t="str">
        <f t="shared" si="12"/>
        <v/>
      </c>
      <c r="T802" s="29"/>
      <c r="U802" s="29"/>
      <c r="V802" s="29"/>
      <c r="W802" s="29"/>
      <c r="X802" s="29"/>
      <c r="Y802" s="29"/>
      <c r="Z802" s="29"/>
      <c r="AA802" s="29"/>
    </row>
    <row r="803" spans="1:27" hidden="1" x14ac:dyDescent="0.35">
      <c r="A803" s="15" t="s">
        <v>1452</v>
      </c>
      <c r="B803" s="22" t="str">
        <f>INDEX('Plant data'!D:D,MATCH($A803,'Plant data'!$A:$A,0))</f>
        <v>unknown</v>
      </c>
      <c r="C803" s="22" t="str">
        <f>INDEX('Plant data'!E:E,MATCH($A803,'Plant data'!$A:$A,0))</f>
        <v>Yunnan</v>
      </c>
      <c r="D803" s="22" t="str">
        <f>INDEX('Plant data'!F:F,MATCH($A803,'Plant data'!$A:$A,0))</f>
        <v>China</v>
      </c>
      <c r="E803" s="15" t="s">
        <v>11006</v>
      </c>
      <c r="F803" s="15" t="s">
        <v>10184</v>
      </c>
      <c r="G803" s="16" t="s">
        <v>1454</v>
      </c>
      <c r="H803" s="15" t="s">
        <v>190</v>
      </c>
      <c r="I803" s="15" t="s">
        <v>30</v>
      </c>
      <c r="J803" s="15" t="s">
        <v>30</v>
      </c>
      <c r="K803" s="15" t="s">
        <v>30</v>
      </c>
      <c r="L803" s="15" t="s">
        <v>30</v>
      </c>
      <c r="M803" s="15" t="s">
        <v>30</v>
      </c>
      <c r="N803" s="15" t="s">
        <v>30</v>
      </c>
      <c r="O803" s="20">
        <v>44567</v>
      </c>
      <c r="P803" s="15">
        <v>850</v>
      </c>
      <c r="Q803" s="15">
        <v>50</v>
      </c>
      <c r="R803" s="15" t="s">
        <v>10180</v>
      </c>
      <c r="S803" s="29" t="str">
        <f t="shared" si="12"/>
        <v/>
      </c>
      <c r="T803" s="29"/>
      <c r="U803" s="29"/>
      <c r="V803" s="29"/>
      <c r="W803" s="29"/>
      <c r="X803" s="29"/>
      <c r="Y803" s="29"/>
      <c r="Z803" s="29"/>
      <c r="AA803" s="29"/>
    </row>
    <row r="804" spans="1:27" hidden="1" x14ac:dyDescent="0.35">
      <c r="A804" s="15" t="s">
        <v>1455</v>
      </c>
      <c r="B804" s="22" t="str">
        <f>INDEX('Plant data'!D:D,MATCH($A804,'Plant data'!$A:$A,0))</f>
        <v>Yuguopu</v>
      </c>
      <c r="C804" s="22" t="str">
        <f>INDEX('Plant data'!E:E,MATCH($A804,'Plant data'!$A:$A,0))</f>
        <v>Yunnan</v>
      </c>
      <c r="D804" s="22" t="str">
        <f>INDEX('Plant data'!F:F,MATCH($A804,'Plant data'!$A:$A,0))</f>
        <v>China</v>
      </c>
      <c r="E804" s="15" t="s">
        <v>11007</v>
      </c>
      <c r="F804" s="15" t="s">
        <v>10201</v>
      </c>
      <c r="G804" s="16" t="s">
        <v>1457</v>
      </c>
      <c r="H804" s="15" t="s">
        <v>53</v>
      </c>
      <c r="I804" s="15" t="s">
        <v>30</v>
      </c>
      <c r="J804" s="15" t="s">
        <v>30</v>
      </c>
      <c r="K804" s="15">
        <v>2005</v>
      </c>
      <c r="L804" s="15">
        <v>20</v>
      </c>
      <c r="M804" s="20">
        <v>45290</v>
      </c>
      <c r="N804" s="20">
        <v>45411</v>
      </c>
      <c r="O804" s="15" t="s">
        <v>30</v>
      </c>
      <c r="P804" s="15">
        <v>474</v>
      </c>
      <c r="Q804" s="15">
        <v>50</v>
      </c>
      <c r="R804" s="15" t="s">
        <v>10180</v>
      </c>
      <c r="S804" s="29">
        <f t="shared" si="12"/>
        <v>2045</v>
      </c>
      <c r="T804" s="29"/>
      <c r="U804" s="29"/>
      <c r="V804" s="29"/>
      <c r="W804" s="29"/>
      <c r="X804" s="29"/>
      <c r="Y804" s="29"/>
      <c r="Z804" s="29"/>
      <c r="AA804" s="29"/>
    </row>
    <row r="805" spans="1:27" hidden="1" x14ac:dyDescent="0.35">
      <c r="A805" s="15" t="s">
        <v>1455</v>
      </c>
      <c r="B805" s="22" t="str">
        <f>INDEX('Plant data'!D:D,MATCH($A805,'Plant data'!$A:$A,0))</f>
        <v>Yuguopu</v>
      </c>
      <c r="C805" s="22" t="str">
        <f>INDEX('Plant data'!E:E,MATCH($A805,'Plant data'!$A:$A,0))</f>
        <v>Yunnan</v>
      </c>
      <c r="D805" s="22" t="str">
        <f>INDEX('Plant data'!F:F,MATCH($A805,'Plant data'!$A:$A,0))</f>
        <v>China</v>
      </c>
      <c r="E805" s="15" t="s">
        <v>11008</v>
      </c>
      <c r="F805" s="15" t="s">
        <v>10194</v>
      </c>
      <c r="G805" s="16" t="s">
        <v>1457</v>
      </c>
      <c r="H805" s="15" t="s">
        <v>190</v>
      </c>
      <c r="I805" s="15" t="s">
        <v>30</v>
      </c>
      <c r="J805" s="15" t="s">
        <v>30</v>
      </c>
      <c r="K805" s="15">
        <v>2006</v>
      </c>
      <c r="L805" s="15">
        <v>15.92</v>
      </c>
      <c r="M805" s="20">
        <v>44590</v>
      </c>
      <c r="N805" s="15" t="s">
        <v>30</v>
      </c>
      <c r="O805" s="21">
        <v>44531</v>
      </c>
      <c r="P805" s="15">
        <v>474</v>
      </c>
      <c r="Q805" s="15">
        <v>50</v>
      </c>
      <c r="R805" s="15" t="s">
        <v>10180</v>
      </c>
      <c r="S805" s="29">
        <f t="shared" si="12"/>
        <v>2046</v>
      </c>
      <c r="T805" s="29"/>
      <c r="U805" s="29"/>
      <c r="V805" s="29"/>
      <c r="W805" s="29"/>
      <c r="X805" s="29"/>
      <c r="Y805" s="29"/>
      <c r="Z805" s="29"/>
      <c r="AA805" s="29"/>
    </row>
    <row r="806" spans="1:27" hidden="1" x14ac:dyDescent="0.35">
      <c r="A806" s="15" t="s">
        <v>1455</v>
      </c>
      <c r="B806" s="22" t="str">
        <f>INDEX('Plant data'!D:D,MATCH($A806,'Plant data'!$A:$A,0))</f>
        <v>Yuguopu</v>
      </c>
      <c r="C806" s="22" t="str">
        <f>INDEX('Plant data'!E:E,MATCH($A806,'Plant data'!$A:$A,0))</f>
        <v>Yunnan</v>
      </c>
      <c r="D806" s="22" t="str">
        <f>INDEX('Plant data'!F:F,MATCH($A806,'Plant data'!$A:$A,0))</f>
        <v>China</v>
      </c>
      <c r="E806" s="15" t="s">
        <v>11009</v>
      </c>
      <c r="F806" s="15" t="s">
        <v>10204</v>
      </c>
      <c r="G806" s="16" t="s">
        <v>1457</v>
      </c>
      <c r="H806" s="15" t="s">
        <v>53</v>
      </c>
      <c r="I806" s="15" t="s">
        <v>30</v>
      </c>
      <c r="J806" s="15" t="s">
        <v>30</v>
      </c>
      <c r="K806" s="15" t="s">
        <v>30</v>
      </c>
      <c r="L806" s="15" t="s">
        <v>30</v>
      </c>
      <c r="M806" s="20">
        <v>45290</v>
      </c>
      <c r="N806" s="20">
        <v>45411</v>
      </c>
      <c r="O806" s="15" t="s">
        <v>30</v>
      </c>
      <c r="P806" s="15">
        <v>474</v>
      </c>
      <c r="Q806" s="15">
        <v>50</v>
      </c>
      <c r="R806" s="15" t="s">
        <v>10180</v>
      </c>
      <c r="S806" s="29" t="str">
        <f t="shared" si="12"/>
        <v/>
      </c>
      <c r="T806" s="29"/>
      <c r="U806" s="29"/>
      <c r="V806" s="29"/>
      <c r="W806" s="29"/>
      <c r="X806" s="29"/>
      <c r="Y806" s="29"/>
      <c r="Z806" s="29"/>
      <c r="AA806" s="29"/>
    </row>
    <row r="807" spans="1:27" hidden="1" x14ac:dyDescent="0.35">
      <c r="A807" s="15" t="s">
        <v>1460</v>
      </c>
      <c r="B807" s="22" t="str">
        <f>INDEX('Plant data'!D:D,MATCH($A807,'Plant data'!$A:$A,0))</f>
        <v>Yanhe</v>
      </c>
      <c r="C807" s="22" t="str">
        <f>INDEX('Plant data'!E:E,MATCH($A807,'Plant data'!$A:$A,0))</f>
        <v>Yunnan</v>
      </c>
      <c r="D807" s="22" t="str">
        <f>INDEX('Plant data'!F:F,MATCH($A807,'Plant data'!$A:$A,0))</f>
        <v>China</v>
      </c>
      <c r="E807" s="15" t="s">
        <v>11010</v>
      </c>
      <c r="F807" s="15" t="s">
        <v>10194</v>
      </c>
      <c r="G807" s="16" t="s">
        <v>1462</v>
      </c>
      <c r="H807" s="15" t="s">
        <v>53</v>
      </c>
      <c r="I807" s="15" t="s">
        <v>30</v>
      </c>
      <c r="J807" s="15" t="s">
        <v>30</v>
      </c>
      <c r="K807" s="15" t="s">
        <v>30</v>
      </c>
      <c r="L807" s="15" t="s">
        <v>30</v>
      </c>
      <c r="M807" s="20">
        <v>45290</v>
      </c>
      <c r="N807" s="20">
        <v>45288</v>
      </c>
      <c r="O807" s="15" t="s">
        <v>30</v>
      </c>
      <c r="P807" s="15">
        <v>474</v>
      </c>
      <c r="Q807" s="15">
        <v>50</v>
      </c>
      <c r="R807" s="15" t="s">
        <v>10180</v>
      </c>
      <c r="S807" s="29" t="str">
        <f t="shared" si="12"/>
        <v/>
      </c>
      <c r="T807" s="29"/>
      <c r="U807" s="29"/>
      <c r="V807" s="29"/>
      <c r="W807" s="29"/>
      <c r="X807" s="29"/>
      <c r="Y807" s="29"/>
      <c r="Z807" s="29"/>
      <c r="AA807" s="29"/>
    </row>
    <row r="808" spans="1:27" hidden="1" x14ac:dyDescent="0.35">
      <c r="A808" s="15" t="s">
        <v>1460</v>
      </c>
      <c r="B808" s="22" t="str">
        <f>INDEX('Plant data'!D:D,MATCH($A808,'Plant data'!$A:$A,0))</f>
        <v>Yanhe</v>
      </c>
      <c r="C808" s="22" t="str">
        <f>INDEX('Plant data'!E:E,MATCH($A808,'Plant data'!$A:$A,0))</f>
        <v>Yunnan</v>
      </c>
      <c r="D808" s="22" t="str">
        <f>INDEX('Plant data'!F:F,MATCH($A808,'Plant data'!$A:$A,0))</f>
        <v>China</v>
      </c>
      <c r="E808" s="15" t="s">
        <v>11011</v>
      </c>
      <c r="F808" s="15" t="s">
        <v>10204</v>
      </c>
      <c r="G808" s="16" t="s">
        <v>1462</v>
      </c>
      <c r="H808" s="15" t="s">
        <v>53</v>
      </c>
      <c r="I808" s="15" t="s">
        <v>30</v>
      </c>
      <c r="J808" s="15" t="s">
        <v>30</v>
      </c>
      <c r="K808" s="15" t="s">
        <v>30</v>
      </c>
      <c r="L808" s="15" t="s">
        <v>30</v>
      </c>
      <c r="M808" s="20">
        <v>45290</v>
      </c>
      <c r="N808" s="20">
        <v>45288</v>
      </c>
      <c r="O808" s="15" t="s">
        <v>30</v>
      </c>
      <c r="P808" s="15">
        <v>474</v>
      </c>
      <c r="Q808" s="15">
        <v>50</v>
      </c>
      <c r="R808" s="15" t="s">
        <v>10180</v>
      </c>
      <c r="S808" s="29" t="str">
        <f t="shared" si="12"/>
        <v/>
      </c>
      <c r="T808" s="29"/>
      <c r="U808" s="29"/>
      <c r="V808" s="29"/>
      <c r="W808" s="29"/>
      <c r="X808" s="29"/>
      <c r="Y808" s="29"/>
      <c r="Z808" s="29"/>
      <c r="AA808" s="29"/>
    </row>
    <row r="809" spans="1:27" hidden="1" x14ac:dyDescent="0.35">
      <c r="A809" s="15" t="s">
        <v>1465</v>
      </c>
      <c r="B809" s="22" t="str">
        <f>INDEX('Plant data'!D:D,MATCH($A809,'Plant data'!$A:$A,0))</f>
        <v>Caopu</v>
      </c>
      <c r="C809" s="22" t="str">
        <f>INDEX('Plant data'!E:E,MATCH($A809,'Plant data'!$A:$A,0))</f>
        <v>Yunnan</v>
      </c>
      <c r="D809" s="22" t="str">
        <f>INDEX('Plant data'!F:F,MATCH($A809,'Plant data'!$A:$A,0))</f>
        <v>China</v>
      </c>
      <c r="E809" s="15" t="s">
        <v>11012</v>
      </c>
      <c r="F809" s="15" t="s">
        <v>10201</v>
      </c>
      <c r="G809" s="16" t="s">
        <v>1467</v>
      </c>
      <c r="H809" s="15" t="s">
        <v>40</v>
      </c>
      <c r="I809" s="20">
        <v>44590</v>
      </c>
      <c r="J809" s="15" t="s">
        <v>30</v>
      </c>
      <c r="K809" s="15">
        <v>2022</v>
      </c>
      <c r="L809" s="15">
        <v>3</v>
      </c>
      <c r="M809" s="20">
        <v>45290</v>
      </c>
      <c r="N809" s="15" t="s">
        <v>30</v>
      </c>
      <c r="O809" s="15" t="s">
        <v>30</v>
      </c>
      <c r="P809" s="15">
        <v>1400</v>
      </c>
      <c r="Q809" s="15">
        <v>120</v>
      </c>
      <c r="R809" s="15" t="s">
        <v>10180</v>
      </c>
      <c r="S809" s="29">
        <f t="shared" si="12"/>
        <v>2062</v>
      </c>
      <c r="T809" s="29"/>
      <c r="U809" s="29"/>
      <c r="V809" s="29"/>
      <c r="W809" s="29"/>
      <c r="X809" s="29"/>
      <c r="Y809" s="29"/>
      <c r="Z809" s="29"/>
      <c r="AA809" s="29"/>
    </row>
    <row r="810" spans="1:27" hidden="1" x14ac:dyDescent="0.35">
      <c r="A810" s="15" t="s">
        <v>1465</v>
      </c>
      <c r="B810" s="22" t="str">
        <f>INDEX('Plant data'!D:D,MATCH($A810,'Plant data'!$A:$A,0))</f>
        <v>Caopu</v>
      </c>
      <c r="C810" s="22" t="str">
        <f>INDEX('Plant data'!E:E,MATCH($A810,'Plant data'!$A:$A,0))</f>
        <v>Yunnan</v>
      </c>
      <c r="D810" s="22" t="str">
        <f>INDEX('Plant data'!F:F,MATCH($A810,'Plant data'!$A:$A,0))</f>
        <v>China</v>
      </c>
      <c r="E810" s="15" t="s">
        <v>11013</v>
      </c>
      <c r="F810" s="15" t="s">
        <v>10194</v>
      </c>
      <c r="G810" s="16" t="s">
        <v>1467</v>
      </c>
      <c r="H810" s="15" t="s">
        <v>40</v>
      </c>
      <c r="I810" s="20">
        <v>44590</v>
      </c>
      <c r="J810" s="15" t="s">
        <v>30</v>
      </c>
      <c r="K810" s="15">
        <v>2022</v>
      </c>
      <c r="L810" s="15">
        <v>3</v>
      </c>
      <c r="M810" s="20">
        <v>45290</v>
      </c>
      <c r="N810" s="15" t="s">
        <v>30</v>
      </c>
      <c r="O810" s="15" t="s">
        <v>30</v>
      </c>
      <c r="P810" s="15">
        <v>1400</v>
      </c>
      <c r="Q810" s="15">
        <v>120</v>
      </c>
      <c r="R810" s="15" t="s">
        <v>10180</v>
      </c>
      <c r="S810" s="29">
        <f t="shared" si="12"/>
        <v>2062</v>
      </c>
      <c r="T810" s="29"/>
      <c r="U810" s="29"/>
      <c r="V810" s="29"/>
      <c r="W810" s="29"/>
      <c r="X810" s="29"/>
      <c r="Y810" s="29"/>
      <c r="Z810" s="29"/>
      <c r="AA810" s="29"/>
    </row>
    <row r="811" spans="1:27" hidden="1" x14ac:dyDescent="0.35">
      <c r="A811" s="15" t="s">
        <v>1465</v>
      </c>
      <c r="B811" s="22" t="str">
        <f>INDEX('Plant data'!D:D,MATCH($A811,'Plant data'!$A:$A,0))</f>
        <v>Caopu</v>
      </c>
      <c r="C811" s="22" t="str">
        <f>INDEX('Plant data'!E:E,MATCH($A811,'Plant data'!$A:$A,0))</f>
        <v>Yunnan</v>
      </c>
      <c r="D811" s="22" t="str">
        <f>INDEX('Plant data'!F:F,MATCH($A811,'Plant data'!$A:$A,0))</f>
        <v>China</v>
      </c>
      <c r="E811" s="15" t="s">
        <v>11014</v>
      </c>
      <c r="F811" s="15" t="s">
        <v>10179</v>
      </c>
      <c r="G811" s="16" t="s">
        <v>1467</v>
      </c>
      <c r="H811" s="15" t="s">
        <v>313</v>
      </c>
      <c r="I811" s="20">
        <v>45290</v>
      </c>
      <c r="J811" s="15" t="s">
        <v>30</v>
      </c>
      <c r="K811" s="15" t="s">
        <v>30</v>
      </c>
      <c r="L811" s="15" t="s">
        <v>30</v>
      </c>
      <c r="M811" s="15" t="s">
        <v>30</v>
      </c>
      <c r="N811" s="15" t="s">
        <v>30</v>
      </c>
      <c r="O811" s="15" t="s">
        <v>30</v>
      </c>
      <c r="P811" s="15">
        <v>1600</v>
      </c>
      <c r="Q811" s="15">
        <v>150</v>
      </c>
      <c r="R811" s="15" t="s">
        <v>10180</v>
      </c>
      <c r="S811" s="29" t="str">
        <f t="shared" si="12"/>
        <v/>
      </c>
      <c r="T811" s="29"/>
      <c r="U811" s="29"/>
      <c r="V811" s="29"/>
      <c r="W811" s="29"/>
      <c r="X811" s="29"/>
      <c r="Y811" s="29"/>
      <c r="Z811" s="29"/>
      <c r="AA811" s="29"/>
    </row>
    <row r="812" spans="1:27" hidden="1" x14ac:dyDescent="0.35">
      <c r="A812" s="15" t="s">
        <v>1465</v>
      </c>
      <c r="B812" s="22" t="str">
        <f>INDEX('Plant data'!D:D,MATCH($A812,'Plant data'!$A:$A,0))</f>
        <v>Caopu</v>
      </c>
      <c r="C812" s="22" t="str">
        <f>INDEX('Plant data'!E:E,MATCH($A812,'Plant data'!$A:$A,0))</f>
        <v>Yunnan</v>
      </c>
      <c r="D812" s="22" t="str">
        <f>INDEX('Plant data'!F:F,MATCH($A812,'Plant data'!$A:$A,0))</f>
        <v>China</v>
      </c>
      <c r="E812" s="15" t="s">
        <v>11015</v>
      </c>
      <c r="F812" s="15" t="s">
        <v>10182</v>
      </c>
      <c r="G812" s="16" t="s">
        <v>1467</v>
      </c>
      <c r="H812" s="15" t="s">
        <v>313</v>
      </c>
      <c r="I812" s="20">
        <v>45290</v>
      </c>
      <c r="J812" s="15" t="s">
        <v>30</v>
      </c>
      <c r="K812" s="15" t="s">
        <v>30</v>
      </c>
      <c r="L812" s="15" t="s">
        <v>30</v>
      </c>
      <c r="M812" s="15" t="s">
        <v>30</v>
      </c>
      <c r="N812" s="15" t="s">
        <v>30</v>
      </c>
      <c r="O812" s="15" t="s">
        <v>30</v>
      </c>
      <c r="P812" s="15">
        <v>1600</v>
      </c>
      <c r="Q812" s="15">
        <v>150</v>
      </c>
      <c r="R812" s="15" t="s">
        <v>10180</v>
      </c>
      <c r="S812" s="29" t="str">
        <f t="shared" si="12"/>
        <v/>
      </c>
      <c r="T812" s="29"/>
      <c r="U812" s="29"/>
      <c r="V812" s="29"/>
      <c r="W812" s="29"/>
      <c r="X812" s="29"/>
      <c r="Y812" s="29"/>
      <c r="Z812" s="29"/>
      <c r="AA812" s="29"/>
    </row>
    <row r="813" spans="1:27" hidden="1" x14ac:dyDescent="0.35">
      <c r="A813" s="15" t="s">
        <v>1468</v>
      </c>
      <c r="B813" s="22" t="str">
        <f>INDEX('Plant data'!D:D,MATCH($A813,'Plant data'!$A:$A,0))</f>
        <v>Beicheng</v>
      </c>
      <c r="C813" s="22" t="str">
        <f>INDEX('Plant data'!E:E,MATCH($A813,'Plant data'!$A:$A,0))</f>
        <v>Yunnan</v>
      </c>
      <c r="D813" s="22" t="str">
        <f>INDEX('Plant data'!F:F,MATCH($A813,'Plant data'!$A:$A,0))</f>
        <v>China</v>
      </c>
      <c r="E813" s="15" t="s">
        <v>11016</v>
      </c>
      <c r="F813" s="15" t="s">
        <v>10204</v>
      </c>
      <c r="G813" s="16" t="s">
        <v>1470</v>
      </c>
      <c r="H813" s="15" t="s">
        <v>190</v>
      </c>
      <c r="I813" s="15" t="s">
        <v>30</v>
      </c>
      <c r="J813" s="15" t="s">
        <v>30</v>
      </c>
      <c r="K813" s="15" t="s">
        <v>30</v>
      </c>
      <c r="L813" s="15" t="s">
        <v>30</v>
      </c>
      <c r="M813" s="20">
        <v>43085</v>
      </c>
      <c r="N813" s="15" t="s">
        <v>30</v>
      </c>
      <c r="O813" s="20">
        <v>45236</v>
      </c>
      <c r="P813" s="15">
        <v>950</v>
      </c>
      <c r="Q813" s="15">
        <v>60</v>
      </c>
      <c r="R813" s="15" t="s">
        <v>10180</v>
      </c>
      <c r="S813" s="29" t="str">
        <f t="shared" si="12"/>
        <v/>
      </c>
      <c r="T813" s="29"/>
      <c r="U813" s="29"/>
      <c r="V813" s="29"/>
      <c r="W813" s="29"/>
      <c r="X813" s="29"/>
      <c r="Y813" s="29"/>
      <c r="Z813" s="29"/>
      <c r="AA813" s="29"/>
    </row>
    <row r="814" spans="1:27" hidden="1" x14ac:dyDescent="0.35">
      <c r="A814" s="15" t="s">
        <v>1468</v>
      </c>
      <c r="B814" s="22" t="str">
        <f>INDEX('Plant data'!D:D,MATCH($A814,'Plant data'!$A:$A,0))</f>
        <v>Beicheng</v>
      </c>
      <c r="C814" s="22" t="str">
        <f>INDEX('Plant data'!E:E,MATCH($A814,'Plant data'!$A:$A,0))</f>
        <v>Yunnan</v>
      </c>
      <c r="D814" s="22" t="str">
        <f>INDEX('Plant data'!F:F,MATCH($A814,'Plant data'!$A:$A,0))</f>
        <v>China</v>
      </c>
      <c r="E814" s="15" t="s">
        <v>11017</v>
      </c>
      <c r="F814" s="15" t="s">
        <v>10189</v>
      </c>
      <c r="G814" s="16" t="s">
        <v>1470</v>
      </c>
      <c r="H814" s="15" t="s">
        <v>190</v>
      </c>
      <c r="I814" s="15" t="s">
        <v>30</v>
      </c>
      <c r="J814" s="15" t="s">
        <v>30</v>
      </c>
      <c r="K814" s="15" t="s">
        <v>30</v>
      </c>
      <c r="L814" s="15" t="s">
        <v>30</v>
      </c>
      <c r="M814" s="20">
        <v>43085</v>
      </c>
      <c r="N814" s="15" t="s">
        <v>30</v>
      </c>
      <c r="O814" s="20">
        <v>45236</v>
      </c>
      <c r="P814" s="15">
        <v>950</v>
      </c>
      <c r="Q814" s="15">
        <v>60</v>
      </c>
      <c r="R814" s="15" t="s">
        <v>10180</v>
      </c>
      <c r="S814" s="29" t="str">
        <f t="shared" si="12"/>
        <v/>
      </c>
      <c r="T814" s="29"/>
      <c r="U814" s="29"/>
      <c r="V814" s="29"/>
      <c r="W814" s="29"/>
      <c r="X814" s="29"/>
      <c r="Y814" s="29"/>
      <c r="Z814" s="29"/>
      <c r="AA814" s="29"/>
    </row>
    <row r="815" spans="1:27" hidden="1" x14ac:dyDescent="0.35">
      <c r="A815" s="15" t="s">
        <v>1468</v>
      </c>
      <c r="B815" s="22" t="str">
        <f>INDEX('Plant data'!D:D,MATCH($A815,'Plant data'!$A:$A,0))</f>
        <v>Beicheng</v>
      </c>
      <c r="C815" s="22" t="str">
        <f>INDEX('Plant data'!E:E,MATCH($A815,'Plant data'!$A:$A,0))</f>
        <v>Yunnan</v>
      </c>
      <c r="D815" s="22" t="str">
        <f>INDEX('Plant data'!F:F,MATCH($A815,'Plant data'!$A:$A,0))</f>
        <v>China</v>
      </c>
      <c r="E815" s="15" t="s">
        <v>11018</v>
      </c>
      <c r="F815" s="15" t="s">
        <v>10179</v>
      </c>
      <c r="G815" s="16" t="s">
        <v>1470</v>
      </c>
      <c r="H815" s="15" t="s">
        <v>40</v>
      </c>
      <c r="I815" s="15" t="s">
        <v>30</v>
      </c>
      <c r="J815" s="15" t="s">
        <v>30</v>
      </c>
      <c r="K815" s="15" t="s">
        <v>30</v>
      </c>
      <c r="L815" s="15" t="s">
        <v>30</v>
      </c>
      <c r="M815" s="20">
        <v>43085</v>
      </c>
      <c r="N815" s="15" t="s">
        <v>30</v>
      </c>
      <c r="O815" s="15" t="s">
        <v>30</v>
      </c>
      <c r="P815" s="15">
        <v>700</v>
      </c>
      <c r="Q815" s="15">
        <v>40</v>
      </c>
      <c r="R815" s="15" t="s">
        <v>10180</v>
      </c>
      <c r="S815" s="29" t="str">
        <f t="shared" si="12"/>
        <v/>
      </c>
      <c r="T815" s="29"/>
      <c r="U815" s="29"/>
      <c r="V815" s="29"/>
      <c r="W815" s="29"/>
      <c r="X815" s="29"/>
      <c r="Y815" s="29"/>
      <c r="Z815" s="29"/>
      <c r="AA815" s="29"/>
    </row>
    <row r="816" spans="1:27" hidden="1" x14ac:dyDescent="0.35">
      <c r="A816" s="15" t="s">
        <v>1468</v>
      </c>
      <c r="B816" s="22" t="str">
        <f>INDEX('Plant data'!D:D,MATCH($A816,'Plant data'!$A:$A,0))</f>
        <v>Beicheng</v>
      </c>
      <c r="C816" s="22" t="str">
        <f>INDEX('Plant data'!E:E,MATCH($A816,'Plant data'!$A:$A,0))</f>
        <v>Yunnan</v>
      </c>
      <c r="D816" s="22" t="str">
        <f>INDEX('Plant data'!F:F,MATCH($A816,'Plant data'!$A:$A,0))</f>
        <v>China</v>
      </c>
      <c r="E816" s="15" t="s">
        <v>11019</v>
      </c>
      <c r="F816" s="15" t="s">
        <v>10237</v>
      </c>
      <c r="G816" s="16" t="s">
        <v>1470</v>
      </c>
      <c r="H816" s="15" t="s">
        <v>224</v>
      </c>
      <c r="I816" s="20">
        <v>45274</v>
      </c>
      <c r="J816" s="20">
        <v>44110</v>
      </c>
      <c r="K816" s="15" t="s">
        <v>30</v>
      </c>
      <c r="L816" s="15" t="s">
        <v>30</v>
      </c>
      <c r="M816" s="15" t="s">
        <v>30</v>
      </c>
      <c r="N816" s="15" t="s">
        <v>30</v>
      </c>
      <c r="O816" s="15" t="s">
        <v>30</v>
      </c>
      <c r="P816" s="15">
        <v>1226</v>
      </c>
      <c r="Q816" s="15">
        <v>100</v>
      </c>
      <c r="R816" s="15" t="s">
        <v>10180</v>
      </c>
      <c r="S816" s="29" t="str">
        <f t="shared" si="12"/>
        <v/>
      </c>
      <c r="T816" s="29"/>
      <c r="U816" s="29"/>
      <c r="V816" s="29"/>
      <c r="W816" s="29"/>
      <c r="X816" s="29"/>
      <c r="Y816" s="29"/>
      <c r="Z816" s="29"/>
      <c r="AA816" s="29"/>
    </row>
    <row r="817" spans="1:27" hidden="1" x14ac:dyDescent="0.35">
      <c r="A817" s="15" t="s">
        <v>1468</v>
      </c>
      <c r="B817" s="22" t="str">
        <f>INDEX('Plant data'!D:D,MATCH($A817,'Plant data'!$A:$A,0))</f>
        <v>Beicheng</v>
      </c>
      <c r="C817" s="22" t="str">
        <f>INDEX('Plant data'!E:E,MATCH($A817,'Plant data'!$A:$A,0))</f>
        <v>Yunnan</v>
      </c>
      <c r="D817" s="22" t="str">
        <f>INDEX('Plant data'!F:F,MATCH($A817,'Plant data'!$A:$A,0))</f>
        <v>China</v>
      </c>
      <c r="E817" s="15" t="s">
        <v>11020</v>
      </c>
      <c r="F817" s="15" t="s">
        <v>10239</v>
      </c>
      <c r="G817" s="16" t="s">
        <v>1470</v>
      </c>
      <c r="H817" s="15" t="s">
        <v>224</v>
      </c>
      <c r="I817" s="20">
        <v>45274</v>
      </c>
      <c r="J817" s="20">
        <v>44110</v>
      </c>
      <c r="K817" s="15" t="s">
        <v>30</v>
      </c>
      <c r="L817" s="15" t="s">
        <v>30</v>
      </c>
      <c r="M817" s="15" t="s">
        <v>30</v>
      </c>
      <c r="N817" s="15" t="s">
        <v>30</v>
      </c>
      <c r="O817" s="15" t="s">
        <v>30</v>
      </c>
      <c r="P817" s="15">
        <v>1471</v>
      </c>
      <c r="Q817" s="15">
        <v>120</v>
      </c>
      <c r="R817" s="15" t="s">
        <v>10180</v>
      </c>
      <c r="S817" s="29" t="str">
        <f t="shared" si="12"/>
        <v/>
      </c>
      <c r="T817" s="29"/>
      <c r="U817" s="29"/>
      <c r="V817" s="29"/>
      <c r="W817" s="29"/>
      <c r="X817" s="29"/>
      <c r="Y817" s="29"/>
      <c r="Z817" s="29"/>
      <c r="AA817" s="29"/>
    </row>
    <row r="818" spans="1:27" hidden="1" x14ac:dyDescent="0.35">
      <c r="A818" s="15" t="s">
        <v>1468</v>
      </c>
      <c r="B818" s="22" t="str">
        <f>INDEX('Plant data'!D:D,MATCH($A818,'Plant data'!$A:$A,0))</f>
        <v>Beicheng</v>
      </c>
      <c r="C818" s="22" t="str">
        <f>INDEX('Plant data'!E:E,MATCH($A818,'Plant data'!$A:$A,0))</f>
        <v>Yunnan</v>
      </c>
      <c r="D818" s="22" t="str">
        <f>INDEX('Plant data'!F:F,MATCH($A818,'Plant data'!$A:$A,0))</f>
        <v>China</v>
      </c>
      <c r="E818" s="15" t="s">
        <v>11021</v>
      </c>
      <c r="F818" s="15" t="s">
        <v>10182</v>
      </c>
      <c r="G818" s="16" t="s">
        <v>1470</v>
      </c>
      <c r="H818" s="15" t="s">
        <v>40</v>
      </c>
      <c r="I818" s="15" t="s">
        <v>30</v>
      </c>
      <c r="J818" s="15" t="s">
        <v>30</v>
      </c>
      <c r="K818" s="15" t="s">
        <v>30</v>
      </c>
      <c r="L818" s="15" t="s">
        <v>30</v>
      </c>
      <c r="M818" s="20">
        <v>43085</v>
      </c>
      <c r="N818" s="15" t="s">
        <v>30</v>
      </c>
      <c r="O818" s="15" t="s">
        <v>30</v>
      </c>
      <c r="P818" s="15">
        <v>700</v>
      </c>
      <c r="Q818" s="15">
        <v>40</v>
      </c>
      <c r="R818" s="15" t="s">
        <v>10180</v>
      </c>
      <c r="S818" s="29" t="str">
        <f t="shared" si="12"/>
        <v/>
      </c>
      <c r="T818" s="29"/>
      <c r="U818" s="29"/>
      <c r="V818" s="29"/>
      <c r="W818" s="29"/>
      <c r="X818" s="29"/>
      <c r="Y818" s="29"/>
      <c r="Z818" s="29"/>
      <c r="AA818" s="29"/>
    </row>
    <row r="819" spans="1:27" hidden="1" x14ac:dyDescent="0.35">
      <c r="A819" s="15" t="s">
        <v>1468</v>
      </c>
      <c r="B819" s="22" t="str">
        <f>INDEX('Plant data'!D:D,MATCH($A819,'Plant data'!$A:$A,0))</f>
        <v>Beicheng</v>
      </c>
      <c r="C819" s="22" t="str">
        <f>INDEX('Plant data'!E:E,MATCH($A819,'Plant data'!$A:$A,0))</f>
        <v>Yunnan</v>
      </c>
      <c r="D819" s="22" t="str">
        <f>INDEX('Plant data'!F:F,MATCH($A819,'Plant data'!$A:$A,0))</f>
        <v>China</v>
      </c>
      <c r="E819" s="15" t="s">
        <v>11022</v>
      </c>
      <c r="F819" s="15" t="s">
        <v>10184</v>
      </c>
      <c r="G819" s="16" t="s">
        <v>1470</v>
      </c>
      <c r="H819" s="15" t="s">
        <v>29</v>
      </c>
      <c r="I819" s="15" t="s">
        <v>30</v>
      </c>
      <c r="J819" s="15" t="s">
        <v>30</v>
      </c>
      <c r="K819" s="15" t="s">
        <v>30</v>
      </c>
      <c r="L819" s="15" t="s">
        <v>30</v>
      </c>
      <c r="M819" s="15" t="s">
        <v>30</v>
      </c>
      <c r="N819" s="15" t="s">
        <v>30</v>
      </c>
      <c r="O819" s="15" t="s">
        <v>30</v>
      </c>
      <c r="P819" s="15">
        <v>541</v>
      </c>
      <c r="Q819" s="15">
        <v>40</v>
      </c>
      <c r="R819" s="15" t="s">
        <v>10180</v>
      </c>
      <c r="S819" s="29" t="str">
        <f t="shared" si="12"/>
        <v/>
      </c>
      <c r="T819" s="29"/>
      <c r="U819" s="29"/>
      <c r="V819" s="29"/>
      <c r="W819" s="29"/>
      <c r="X819" s="29"/>
      <c r="Y819" s="29"/>
      <c r="Z819" s="29"/>
      <c r="AA819" s="29"/>
    </row>
    <row r="820" spans="1:27" hidden="1" x14ac:dyDescent="0.35">
      <c r="A820" s="15" t="s">
        <v>1468</v>
      </c>
      <c r="B820" s="22" t="str">
        <f>INDEX('Plant data'!D:D,MATCH($A820,'Plant data'!$A:$A,0))</f>
        <v>Beicheng</v>
      </c>
      <c r="C820" s="22" t="str">
        <f>INDEX('Plant data'!E:E,MATCH($A820,'Plant data'!$A:$A,0))</f>
        <v>Yunnan</v>
      </c>
      <c r="D820" s="22" t="str">
        <f>INDEX('Plant data'!F:F,MATCH($A820,'Plant data'!$A:$A,0))</f>
        <v>China</v>
      </c>
      <c r="E820" s="15" t="s">
        <v>11023</v>
      </c>
      <c r="F820" s="15" t="s">
        <v>10245</v>
      </c>
      <c r="G820" s="16" t="s">
        <v>1470</v>
      </c>
      <c r="H820" s="15" t="s">
        <v>29</v>
      </c>
      <c r="I820" s="15" t="s">
        <v>30</v>
      </c>
      <c r="J820" s="15" t="s">
        <v>30</v>
      </c>
      <c r="K820" s="15" t="s">
        <v>30</v>
      </c>
      <c r="L820" s="15" t="s">
        <v>30</v>
      </c>
      <c r="M820" s="15" t="s">
        <v>30</v>
      </c>
      <c r="N820" s="15" t="s">
        <v>30</v>
      </c>
      <c r="O820" s="15" t="s">
        <v>30</v>
      </c>
      <c r="P820" s="15">
        <v>676</v>
      </c>
      <c r="Q820" s="15">
        <v>50</v>
      </c>
      <c r="R820" s="15" t="s">
        <v>10180</v>
      </c>
      <c r="S820" s="29" t="str">
        <f t="shared" si="12"/>
        <v/>
      </c>
      <c r="T820" s="29"/>
      <c r="U820" s="29"/>
      <c r="V820" s="29"/>
      <c r="W820" s="29"/>
      <c r="X820" s="29"/>
      <c r="Y820" s="29"/>
      <c r="Z820" s="29"/>
      <c r="AA820" s="29"/>
    </row>
    <row r="821" spans="1:27" hidden="1" x14ac:dyDescent="0.35">
      <c r="A821" s="15" t="s">
        <v>1468</v>
      </c>
      <c r="B821" s="22" t="str">
        <f>INDEX('Plant data'!D:D,MATCH($A821,'Plant data'!$A:$A,0))</f>
        <v>Beicheng</v>
      </c>
      <c r="C821" s="22" t="str">
        <f>INDEX('Plant data'!E:E,MATCH($A821,'Plant data'!$A:$A,0))</f>
        <v>Yunnan</v>
      </c>
      <c r="D821" s="22" t="str">
        <f>INDEX('Plant data'!F:F,MATCH($A821,'Plant data'!$A:$A,0))</f>
        <v>China</v>
      </c>
      <c r="E821" s="15" t="s">
        <v>11024</v>
      </c>
      <c r="F821" s="15" t="s">
        <v>10247</v>
      </c>
      <c r="G821" s="16" t="s">
        <v>1470</v>
      </c>
      <c r="H821" s="15" t="s">
        <v>29</v>
      </c>
      <c r="I821" s="15" t="s">
        <v>30</v>
      </c>
      <c r="J821" s="15" t="s">
        <v>30</v>
      </c>
      <c r="K821" s="15" t="s">
        <v>30</v>
      </c>
      <c r="L821" s="15" t="s">
        <v>30</v>
      </c>
      <c r="M821" s="15" t="s">
        <v>30</v>
      </c>
      <c r="N821" s="15" t="s">
        <v>30</v>
      </c>
      <c r="O821" s="15" t="s">
        <v>30</v>
      </c>
      <c r="P821" s="15">
        <v>676</v>
      </c>
      <c r="Q821" s="15">
        <v>50</v>
      </c>
      <c r="R821" s="15" t="s">
        <v>10180</v>
      </c>
      <c r="S821" s="29" t="str">
        <f t="shared" si="12"/>
        <v/>
      </c>
      <c r="T821" s="29"/>
      <c r="U821" s="29"/>
      <c r="V821" s="29"/>
      <c r="W821" s="29"/>
      <c r="X821" s="29"/>
      <c r="Y821" s="29"/>
      <c r="Z821" s="29"/>
      <c r="AA821" s="29"/>
    </row>
    <row r="822" spans="1:27" hidden="1" x14ac:dyDescent="0.35">
      <c r="A822" s="15" t="s">
        <v>1468</v>
      </c>
      <c r="B822" s="22" t="str">
        <f>INDEX('Plant data'!D:D,MATCH($A822,'Plant data'!$A:$A,0))</f>
        <v>Beicheng</v>
      </c>
      <c r="C822" s="22" t="str">
        <f>INDEX('Plant data'!E:E,MATCH($A822,'Plant data'!$A:$A,0))</f>
        <v>Yunnan</v>
      </c>
      <c r="D822" s="22" t="str">
        <f>INDEX('Plant data'!F:F,MATCH($A822,'Plant data'!$A:$A,0))</f>
        <v>China</v>
      </c>
      <c r="E822" s="15" t="s">
        <v>11025</v>
      </c>
      <c r="F822" s="15" t="s">
        <v>10253</v>
      </c>
      <c r="G822" s="16" t="s">
        <v>1470</v>
      </c>
      <c r="H822" s="15" t="s">
        <v>224</v>
      </c>
      <c r="I822" s="20">
        <v>45274</v>
      </c>
      <c r="J822" s="20">
        <v>44110</v>
      </c>
      <c r="K822" s="15" t="s">
        <v>30</v>
      </c>
      <c r="L822" s="15" t="s">
        <v>30</v>
      </c>
      <c r="M822" s="15" t="s">
        <v>30</v>
      </c>
      <c r="N822" s="15" t="s">
        <v>30</v>
      </c>
      <c r="O822" s="15" t="s">
        <v>30</v>
      </c>
      <c r="P822" s="15">
        <v>1226</v>
      </c>
      <c r="Q822" s="15">
        <v>100</v>
      </c>
      <c r="R822" s="15" t="s">
        <v>10180</v>
      </c>
      <c r="S822" s="29" t="str">
        <f t="shared" si="12"/>
        <v/>
      </c>
      <c r="T822" s="29"/>
      <c r="U822" s="29"/>
      <c r="V822" s="29"/>
      <c r="W822" s="29"/>
      <c r="X822" s="29"/>
      <c r="Y822" s="29"/>
      <c r="Z822" s="29"/>
      <c r="AA822" s="29"/>
    </row>
    <row r="823" spans="1:27" hidden="1" x14ac:dyDescent="0.35">
      <c r="A823" s="15" t="s">
        <v>1468</v>
      </c>
      <c r="B823" s="22" t="str">
        <f>INDEX('Plant data'!D:D,MATCH($A823,'Plant data'!$A:$A,0))</f>
        <v>Beicheng</v>
      </c>
      <c r="C823" s="22" t="str">
        <f>INDEX('Plant data'!E:E,MATCH($A823,'Plant data'!$A:$A,0))</f>
        <v>Yunnan</v>
      </c>
      <c r="D823" s="22" t="str">
        <f>INDEX('Plant data'!F:F,MATCH($A823,'Plant data'!$A:$A,0))</f>
        <v>China</v>
      </c>
      <c r="E823" s="15" t="s">
        <v>11026</v>
      </c>
      <c r="F823" s="15" t="s">
        <v>10255</v>
      </c>
      <c r="G823" s="16" t="s">
        <v>1470</v>
      </c>
      <c r="H823" s="15" t="s">
        <v>224</v>
      </c>
      <c r="I823" s="20">
        <v>45274</v>
      </c>
      <c r="J823" s="20">
        <v>44110</v>
      </c>
      <c r="K823" s="15" t="s">
        <v>30</v>
      </c>
      <c r="L823" s="15" t="s">
        <v>30</v>
      </c>
      <c r="M823" s="15" t="s">
        <v>30</v>
      </c>
      <c r="N823" s="15" t="s">
        <v>30</v>
      </c>
      <c r="O823" s="15" t="s">
        <v>30</v>
      </c>
      <c r="P823" s="15">
        <v>1226</v>
      </c>
      <c r="Q823" s="15">
        <v>100</v>
      </c>
      <c r="R823" s="15" t="s">
        <v>10180</v>
      </c>
      <c r="S823" s="29" t="str">
        <f t="shared" si="12"/>
        <v/>
      </c>
      <c r="T823" s="29"/>
      <c r="U823" s="29"/>
      <c r="V823" s="29"/>
      <c r="W823" s="29"/>
      <c r="X823" s="29"/>
      <c r="Y823" s="29"/>
      <c r="Z823" s="29"/>
      <c r="AA823" s="29"/>
    </row>
    <row r="824" spans="1:27" hidden="1" x14ac:dyDescent="0.35">
      <c r="A824" s="15" t="s">
        <v>1481</v>
      </c>
      <c r="B824" s="22" t="str">
        <f>INDEX('Plant data'!D:D,MATCH($A824,'Plant data'!$A:$A,0))</f>
        <v>Jinshan</v>
      </c>
      <c r="C824" s="22" t="str">
        <f>INDEX('Plant data'!E:E,MATCH($A824,'Plant data'!$A:$A,0))</f>
        <v>Yunnan</v>
      </c>
      <c r="D824" s="22" t="str">
        <f>INDEX('Plant data'!F:F,MATCH($A824,'Plant data'!$A:$A,0))</f>
        <v>China</v>
      </c>
      <c r="E824" s="15" t="s">
        <v>11027</v>
      </c>
      <c r="F824" s="15" t="s">
        <v>10179</v>
      </c>
      <c r="G824" s="16" t="s">
        <v>1483</v>
      </c>
      <c r="H824" s="15" t="s">
        <v>40</v>
      </c>
      <c r="I824" s="15" t="s">
        <v>30</v>
      </c>
      <c r="J824" s="15" t="s">
        <v>30</v>
      </c>
      <c r="K824" s="15" t="s">
        <v>30</v>
      </c>
      <c r="L824" s="15" t="s">
        <v>30</v>
      </c>
      <c r="M824" s="20">
        <v>43080</v>
      </c>
      <c r="N824" s="15" t="s">
        <v>30</v>
      </c>
      <c r="O824" s="15" t="s">
        <v>30</v>
      </c>
      <c r="P824" s="15">
        <v>550</v>
      </c>
      <c r="Q824" s="15">
        <v>35</v>
      </c>
      <c r="R824" s="15" t="s">
        <v>10180</v>
      </c>
      <c r="S824" s="29" t="str">
        <f t="shared" si="12"/>
        <v/>
      </c>
      <c r="T824" s="29"/>
      <c r="U824" s="29"/>
      <c r="V824" s="29"/>
      <c r="W824" s="29"/>
      <c r="X824" s="29"/>
      <c r="Y824" s="29"/>
      <c r="Z824" s="29"/>
      <c r="AA824" s="29"/>
    </row>
    <row r="825" spans="1:27" hidden="1" x14ac:dyDescent="0.35">
      <c r="A825" s="15" t="s">
        <v>1481</v>
      </c>
      <c r="B825" s="22" t="str">
        <f>INDEX('Plant data'!D:D,MATCH($A825,'Plant data'!$A:$A,0))</f>
        <v>Jinshan</v>
      </c>
      <c r="C825" s="22" t="str">
        <f>INDEX('Plant data'!E:E,MATCH($A825,'Plant data'!$A:$A,0))</f>
        <v>Yunnan</v>
      </c>
      <c r="D825" s="22" t="str">
        <f>INDEX('Plant data'!F:F,MATCH($A825,'Plant data'!$A:$A,0))</f>
        <v>China</v>
      </c>
      <c r="E825" s="15" t="s">
        <v>11028</v>
      </c>
      <c r="F825" s="15" t="s">
        <v>10182</v>
      </c>
      <c r="G825" s="16" t="s">
        <v>1483</v>
      </c>
      <c r="H825" s="15" t="s">
        <v>40</v>
      </c>
      <c r="I825" s="15" t="s">
        <v>30</v>
      </c>
      <c r="J825" s="15" t="s">
        <v>30</v>
      </c>
      <c r="K825" s="15" t="s">
        <v>30</v>
      </c>
      <c r="L825" s="15" t="s">
        <v>30</v>
      </c>
      <c r="M825" s="20">
        <v>43080</v>
      </c>
      <c r="N825" s="15" t="s">
        <v>30</v>
      </c>
      <c r="O825" s="15" t="s">
        <v>30</v>
      </c>
      <c r="P825" s="15">
        <v>550</v>
      </c>
      <c r="Q825" s="15">
        <v>35</v>
      </c>
      <c r="R825" s="15" t="s">
        <v>10180</v>
      </c>
      <c r="S825" s="29" t="str">
        <f t="shared" si="12"/>
        <v/>
      </c>
      <c r="T825" s="29"/>
      <c r="U825" s="29"/>
      <c r="V825" s="29"/>
      <c r="W825" s="29"/>
      <c r="X825" s="29"/>
      <c r="Y825" s="29"/>
      <c r="Z825" s="29"/>
      <c r="AA825" s="29"/>
    </row>
    <row r="826" spans="1:27" hidden="1" x14ac:dyDescent="0.35">
      <c r="A826" s="15" t="s">
        <v>1481</v>
      </c>
      <c r="B826" s="22" t="str">
        <f>INDEX('Plant data'!D:D,MATCH($A826,'Plant data'!$A:$A,0))</f>
        <v>Jinshan</v>
      </c>
      <c r="C826" s="22" t="str">
        <f>INDEX('Plant data'!E:E,MATCH($A826,'Plant data'!$A:$A,0))</f>
        <v>Yunnan</v>
      </c>
      <c r="D826" s="22" t="str">
        <f>INDEX('Plant data'!F:F,MATCH($A826,'Plant data'!$A:$A,0))</f>
        <v>China</v>
      </c>
      <c r="E826" s="15" t="s">
        <v>11029</v>
      </c>
      <c r="F826" s="15" t="s">
        <v>10184</v>
      </c>
      <c r="G826" s="16" t="s">
        <v>1483</v>
      </c>
      <c r="H826" s="15" t="s">
        <v>40</v>
      </c>
      <c r="I826" s="15" t="s">
        <v>30</v>
      </c>
      <c r="J826" s="15" t="s">
        <v>30</v>
      </c>
      <c r="K826" s="15" t="s">
        <v>30</v>
      </c>
      <c r="L826" s="15" t="s">
        <v>30</v>
      </c>
      <c r="M826" s="20">
        <v>43080</v>
      </c>
      <c r="N826" s="15" t="s">
        <v>30</v>
      </c>
      <c r="O826" s="15" t="s">
        <v>30</v>
      </c>
      <c r="P826" s="15">
        <v>550</v>
      </c>
      <c r="Q826" s="15">
        <v>35</v>
      </c>
      <c r="R826" s="15" t="s">
        <v>10180</v>
      </c>
      <c r="S826" s="29" t="str">
        <f t="shared" si="12"/>
        <v/>
      </c>
      <c r="T826" s="29"/>
      <c r="U826" s="29"/>
      <c r="V826" s="29"/>
      <c r="W826" s="29"/>
      <c r="X826" s="29"/>
      <c r="Y826" s="29"/>
      <c r="Z826" s="29"/>
      <c r="AA826" s="29"/>
    </row>
    <row r="827" spans="1:27" hidden="1" x14ac:dyDescent="0.35">
      <c r="A827" s="15" t="s">
        <v>1488</v>
      </c>
      <c r="B827" s="22" t="str">
        <f>INDEX('Plant data'!D:D,MATCH($A827,'Plant data'!$A:$A,0))</f>
        <v>unknown</v>
      </c>
      <c r="C827" s="22" t="str">
        <f>INDEX('Plant data'!E:E,MATCH($A827,'Plant data'!$A:$A,0))</f>
        <v>Yunnan</v>
      </c>
      <c r="D827" s="22" t="str">
        <f>INDEX('Plant data'!F:F,MATCH($A827,'Plant data'!$A:$A,0))</f>
        <v>China</v>
      </c>
      <c r="E827" s="15" t="s">
        <v>11030</v>
      </c>
      <c r="F827" s="15" t="s">
        <v>10179</v>
      </c>
      <c r="G827" s="16" t="s">
        <v>1490</v>
      </c>
      <c r="H827" s="15" t="s">
        <v>29</v>
      </c>
      <c r="I827" s="15" t="s">
        <v>30</v>
      </c>
      <c r="J827" s="15" t="s">
        <v>30</v>
      </c>
      <c r="K827" s="15" t="s">
        <v>30</v>
      </c>
      <c r="L827" s="15" t="s">
        <v>30</v>
      </c>
      <c r="M827" s="15" t="s">
        <v>30</v>
      </c>
      <c r="N827" s="15" t="s">
        <v>30</v>
      </c>
      <c r="O827" s="15" t="s">
        <v>30</v>
      </c>
      <c r="P827" s="15">
        <v>1300</v>
      </c>
      <c r="Q827" s="15">
        <v>100</v>
      </c>
      <c r="R827" s="15" t="s">
        <v>10180</v>
      </c>
      <c r="S827" s="29" t="str">
        <f t="shared" si="12"/>
        <v/>
      </c>
      <c r="T827" s="29"/>
      <c r="U827" s="29"/>
      <c r="V827" s="29"/>
      <c r="W827" s="29"/>
      <c r="X827" s="29"/>
      <c r="Y827" s="29"/>
      <c r="Z827" s="29"/>
      <c r="AA827" s="29"/>
    </row>
    <row r="828" spans="1:27" hidden="1" x14ac:dyDescent="0.35">
      <c r="A828" s="15" t="s">
        <v>1488</v>
      </c>
      <c r="B828" s="22" t="str">
        <f>INDEX('Plant data'!D:D,MATCH($A828,'Plant data'!$A:$A,0))</f>
        <v>unknown</v>
      </c>
      <c r="C828" s="22" t="str">
        <f>INDEX('Plant data'!E:E,MATCH($A828,'Plant data'!$A:$A,0))</f>
        <v>Yunnan</v>
      </c>
      <c r="D828" s="22" t="str">
        <f>INDEX('Plant data'!F:F,MATCH($A828,'Plant data'!$A:$A,0))</f>
        <v>China</v>
      </c>
      <c r="E828" s="15" t="s">
        <v>11031</v>
      </c>
      <c r="F828" s="15" t="s">
        <v>10182</v>
      </c>
      <c r="G828" s="16" t="s">
        <v>1490</v>
      </c>
      <c r="H828" s="15" t="s">
        <v>29</v>
      </c>
      <c r="I828" s="15" t="s">
        <v>30</v>
      </c>
      <c r="J828" s="15" t="s">
        <v>30</v>
      </c>
      <c r="K828" s="15" t="s">
        <v>30</v>
      </c>
      <c r="L828" s="15" t="s">
        <v>30</v>
      </c>
      <c r="M828" s="15" t="s">
        <v>30</v>
      </c>
      <c r="N828" s="15" t="s">
        <v>30</v>
      </c>
      <c r="O828" s="15" t="s">
        <v>30</v>
      </c>
      <c r="P828" s="15">
        <v>1300</v>
      </c>
      <c r="Q828" s="15">
        <v>100</v>
      </c>
      <c r="R828" s="15" t="s">
        <v>10180</v>
      </c>
      <c r="S828" s="29" t="str">
        <f t="shared" si="12"/>
        <v/>
      </c>
      <c r="T828" s="29"/>
      <c r="U828" s="29"/>
      <c r="V828" s="29"/>
      <c r="W828" s="29"/>
      <c r="X828" s="29"/>
      <c r="Y828" s="29"/>
      <c r="Z828" s="29"/>
      <c r="AA828" s="29"/>
    </row>
    <row r="829" spans="1:27" hidden="1" x14ac:dyDescent="0.35">
      <c r="A829" s="15" t="s">
        <v>1495</v>
      </c>
      <c r="B829" s="22" t="str">
        <f>INDEX('Plant data'!D:D,MATCH($A829,'Plant data'!$A:$A,0))</f>
        <v>Economic Development Zone</v>
      </c>
      <c r="C829" s="22" t="str">
        <f>INDEX('Plant data'!E:E,MATCH($A829,'Plant data'!$A:$A,0))</f>
        <v>Zhejiang</v>
      </c>
      <c r="D829" s="22" t="str">
        <f>INDEX('Plant data'!F:F,MATCH($A829,'Plant data'!$A:$A,0))</f>
        <v>China</v>
      </c>
      <c r="E829" s="15" t="s">
        <v>11032</v>
      </c>
      <c r="F829" s="15" t="s">
        <v>10179</v>
      </c>
      <c r="G829" s="16" t="s">
        <v>1497</v>
      </c>
      <c r="H829" s="15" t="s">
        <v>40</v>
      </c>
      <c r="I829" s="15" t="s">
        <v>30</v>
      </c>
      <c r="J829" s="15" t="s">
        <v>30</v>
      </c>
      <c r="K829" s="15" t="s">
        <v>30</v>
      </c>
      <c r="L829" s="15" t="s">
        <v>30</v>
      </c>
      <c r="M829" s="15" t="s">
        <v>30</v>
      </c>
      <c r="N829" s="15" t="s">
        <v>30</v>
      </c>
      <c r="O829" s="15" t="s">
        <v>30</v>
      </c>
      <c r="P829" s="15">
        <v>1000</v>
      </c>
      <c r="Q829" s="15">
        <v>70</v>
      </c>
      <c r="R829" s="15" t="s">
        <v>10180</v>
      </c>
      <c r="S829" s="29" t="str">
        <f t="shared" si="12"/>
        <v/>
      </c>
      <c r="T829" s="29"/>
      <c r="U829" s="29"/>
      <c r="V829" s="29"/>
      <c r="W829" s="29"/>
      <c r="X829" s="29"/>
      <c r="Y829" s="29"/>
      <c r="Z829" s="29"/>
      <c r="AA829" s="29"/>
    </row>
    <row r="830" spans="1:27" hidden="1" x14ac:dyDescent="0.35">
      <c r="A830" s="15" t="s">
        <v>1495</v>
      </c>
      <c r="B830" s="22" t="str">
        <f>INDEX('Plant data'!D:D,MATCH($A830,'Plant data'!$A:$A,0))</f>
        <v>Economic Development Zone</v>
      </c>
      <c r="C830" s="22" t="str">
        <f>INDEX('Plant data'!E:E,MATCH($A830,'Plant data'!$A:$A,0))</f>
        <v>Zhejiang</v>
      </c>
      <c r="D830" s="22" t="str">
        <f>INDEX('Plant data'!F:F,MATCH($A830,'Plant data'!$A:$A,0))</f>
        <v>China</v>
      </c>
      <c r="E830" s="15" t="s">
        <v>11033</v>
      </c>
      <c r="F830" s="15" t="s">
        <v>10182</v>
      </c>
      <c r="G830" s="16" t="s">
        <v>1497</v>
      </c>
      <c r="H830" s="15" t="s">
        <v>40</v>
      </c>
      <c r="I830" s="15" t="s">
        <v>30</v>
      </c>
      <c r="J830" s="15" t="s">
        <v>30</v>
      </c>
      <c r="K830" s="15" t="s">
        <v>30</v>
      </c>
      <c r="L830" s="15" t="s">
        <v>30</v>
      </c>
      <c r="M830" s="15" t="s">
        <v>30</v>
      </c>
      <c r="N830" s="15" t="s">
        <v>30</v>
      </c>
      <c r="O830" s="15" t="s">
        <v>30</v>
      </c>
      <c r="P830" s="15">
        <v>1000</v>
      </c>
      <c r="Q830" s="15">
        <v>70</v>
      </c>
      <c r="R830" s="15" t="s">
        <v>10180</v>
      </c>
      <c r="S830" s="29" t="str">
        <f t="shared" si="12"/>
        <v/>
      </c>
      <c r="T830" s="29"/>
      <c r="U830" s="29"/>
      <c r="V830" s="29"/>
      <c r="W830" s="29"/>
      <c r="X830" s="29"/>
      <c r="Y830" s="29"/>
      <c r="Z830" s="29"/>
      <c r="AA830" s="29"/>
    </row>
    <row r="831" spans="1:27" hidden="1" x14ac:dyDescent="0.35">
      <c r="A831" s="15" t="s">
        <v>1495</v>
      </c>
      <c r="B831" s="22" t="str">
        <f>INDEX('Plant data'!D:D,MATCH($A831,'Plant data'!$A:$A,0))</f>
        <v>Economic Development Zone</v>
      </c>
      <c r="C831" s="22" t="str">
        <f>INDEX('Plant data'!E:E,MATCH($A831,'Plant data'!$A:$A,0))</f>
        <v>Zhejiang</v>
      </c>
      <c r="D831" s="22" t="str">
        <f>INDEX('Plant data'!F:F,MATCH($A831,'Plant data'!$A:$A,0))</f>
        <v>China</v>
      </c>
      <c r="E831" s="15" t="s">
        <v>11034</v>
      </c>
      <c r="F831" s="15" t="s">
        <v>10184</v>
      </c>
      <c r="G831" s="16" t="s">
        <v>1497</v>
      </c>
      <c r="H831" s="15" t="s">
        <v>40</v>
      </c>
      <c r="I831" s="15" t="s">
        <v>30</v>
      </c>
      <c r="J831" s="15" t="s">
        <v>30</v>
      </c>
      <c r="K831" s="15" t="s">
        <v>30</v>
      </c>
      <c r="L831" s="15" t="s">
        <v>30</v>
      </c>
      <c r="M831" s="15" t="s">
        <v>30</v>
      </c>
      <c r="N831" s="15" t="s">
        <v>30</v>
      </c>
      <c r="O831" s="15" t="s">
        <v>30</v>
      </c>
      <c r="P831" s="15">
        <v>1000</v>
      </c>
      <c r="Q831" s="15">
        <v>70</v>
      </c>
      <c r="R831" s="15" t="s">
        <v>10180</v>
      </c>
      <c r="S831" s="29" t="str">
        <f t="shared" si="12"/>
        <v/>
      </c>
      <c r="T831" s="29"/>
      <c r="U831" s="29"/>
      <c r="V831" s="29"/>
      <c r="W831" s="29"/>
      <c r="X831" s="29"/>
      <c r="Y831" s="29"/>
      <c r="Z831" s="29"/>
      <c r="AA831" s="29"/>
    </row>
    <row r="832" spans="1:27" hidden="1" x14ac:dyDescent="0.35">
      <c r="A832" s="15" t="s">
        <v>1495</v>
      </c>
      <c r="B832" s="22" t="str">
        <f>INDEX('Plant data'!D:D,MATCH($A832,'Plant data'!$A:$A,0))</f>
        <v>Economic Development Zone</v>
      </c>
      <c r="C832" s="22" t="str">
        <f>INDEX('Plant data'!E:E,MATCH($A832,'Plant data'!$A:$A,0))</f>
        <v>Zhejiang</v>
      </c>
      <c r="D832" s="22" t="str">
        <f>INDEX('Plant data'!F:F,MATCH($A832,'Plant data'!$A:$A,0))</f>
        <v>China</v>
      </c>
      <c r="E832" s="15" t="s">
        <v>11035</v>
      </c>
      <c r="F832" s="15" t="s">
        <v>10245</v>
      </c>
      <c r="G832" s="16" t="s">
        <v>1497</v>
      </c>
      <c r="H832" s="15" t="s">
        <v>40</v>
      </c>
      <c r="I832" s="15" t="s">
        <v>30</v>
      </c>
      <c r="J832" s="15" t="s">
        <v>30</v>
      </c>
      <c r="K832" s="15" t="s">
        <v>30</v>
      </c>
      <c r="L832" s="15" t="s">
        <v>30</v>
      </c>
      <c r="M832" s="15" t="s">
        <v>30</v>
      </c>
      <c r="N832" s="15" t="s">
        <v>30</v>
      </c>
      <c r="O832" s="15" t="s">
        <v>30</v>
      </c>
      <c r="P832" s="15">
        <v>1000</v>
      </c>
      <c r="Q832" s="15">
        <v>70</v>
      </c>
      <c r="R832" s="15" t="s">
        <v>10180</v>
      </c>
      <c r="S832" s="29" t="str">
        <f t="shared" si="12"/>
        <v/>
      </c>
      <c r="T832" s="29"/>
      <c r="U832" s="29"/>
      <c r="V832" s="29"/>
      <c r="W832" s="29"/>
      <c r="X832" s="29"/>
      <c r="Y832" s="29"/>
      <c r="Z832" s="29"/>
      <c r="AA832" s="29"/>
    </row>
    <row r="833" spans="1:27" hidden="1" x14ac:dyDescent="0.35">
      <c r="A833" s="15" t="s">
        <v>1495</v>
      </c>
      <c r="B833" s="22" t="str">
        <f>INDEX('Plant data'!D:D,MATCH($A833,'Plant data'!$A:$A,0))</f>
        <v>Economic Development Zone</v>
      </c>
      <c r="C833" s="22" t="str">
        <f>INDEX('Plant data'!E:E,MATCH($A833,'Plant data'!$A:$A,0))</f>
        <v>Zhejiang</v>
      </c>
      <c r="D833" s="22" t="str">
        <f>INDEX('Plant data'!F:F,MATCH($A833,'Plant data'!$A:$A,0))</f>
        <v>China</v>
      </c>
      <c r="E833" s="15" t="s">
        <v>11036</v>
      </c>
      <c r="F833" s="15" t="s">
        <v>10247</v>
      </c>
      <c r="G833" s="16" t="s">
        <v>1497</v>
      </c>
      <c r="H833" s="15" t="s">
        <v>40</v>
      </c>
      <c r="I833" s="15" t="s">
        <v>30</v>
      </c>
      <c r="J833" s="15" t="s">
        <v>30</v>
      </c>
      <c r="K833" s="15" t="s">
        <v>30</v>
      </c>
      <c r="L833" s="15" t="s">
        <v>30</v>
      </c>
      <c r="M833" s="15" t="s">
        <v>30</v>
      </c>
      <c r="N833" s="15" t="s">
        <v>30</v>
      </c>
      <c r="O833" s="15" t="s">
        <v>30</v>
      </c>
      <c r="P833" s="15">
        <v>1000</v>
      </c>
      <c r="Q833" s="15">
        <v>70</v>
      </c>
      <c r="R833" s="15" t="s">
        <v>10180</v>
      </c>
      <c r="S833" s="29" t="str">
        <f t="shared" si="12"/>
        <v/>
      </c>
      <c r="T833" s="29"/>
      <c r="U833" s="29"/>
      <c r="V833" s="29"/>
      <c r="W833" s="29"/>
      <c r="X833" s="29"/>
      <c r="Y833" s="29"/>
      <c r="Z833" s="29"/>
      <c r="AA833" s="29"/>
    </row>
    <row r="834" spans="1:27" hidden="1" x14ac:dyDescent="0.35">
      <c r="A834" s="15" t="s">
        <v>1495</v>
      </c>
      <c r="B834" s="22" t="str">
        <f>INDEX('Plant data'!D:D,MATCH($A834,'Plant data'!$A:$A,0))</f>
        <v>Economic Development Zone</v>
      </c>
      <c r="C834" s="22" t="str">
        <f>INDEX('Plant data'!E:E,MATCH($A834,'Plant data'!$A:$A,0))</f>
        <v>Zhejiang</v>
      </c>
      <c r="D834" s="22" t="str">
        <f>INDEX('Plant data'!F:F,MATCH($A834,'Plant data'!$A:$A,0))</f>
        <v>China</v>
      </c>
      <c r="E834" s="15" t="s">
        <v>11037</v>
      </c>
      <c r="F834" s="15" t="s">
        <v>10249</v>
      </c>
      <c r="G834" s="16" t="s">
        <v>1497</v>
      </c>
      <c r="H834" s="15" t="s">
        <v>313</v>
      </c>
      <c r="I834" s="15" t="s">
        <v>30</v>
      </c>
      <c r="J834" s="15" t="s">
        <v>30</v>
      </c>
      <c r="K834" s="15" t="s">
        <v>30</v>
      </c>
      <c r="L834" s="15" t="s">
        <v>30</v>
      </c>
      <c r="M834" s="15" t="s">
        <v>30</v>
      </c>
      <c r="N834" s="15" t="s">
        <v>30</v>
      </c>
      <c r="O834" s="15" t="s">
        <v>30</v>
      </c>
      <c r="P834" s="15">
        <v>1150</v>
      </c>
      <c r="Q834" s="15">
        <v>100</v>
      </c>
      <c r="R834" s="15" t="s">
        <v>10180</v>
      </c>
      <c r="S834" s="29" t="str">
        <f t="shared" si="12"/>
        <v/>
      </c>
      <c r="T834" s="29"/>
      <c r="U834" s="29"/>
      <c r="V834" s="29"/>
      <c r="W834" s="29"/>
      <c r="X834" s="29"/>
      <c r="Y834" s="29"/>
      <c r="Z834" s="29"/>
      <c r="AA834" s="29"/>
    </row>
    <row r="835" spans="1:27" hidden="1" x14ac:dyDescent="0.35">
      <c r="A835" s="15" t="s">
        <v>1495</v>
      </c>
      <c r="B835" s="22" t="str">
        <f>INDEX('Plant data'!D:D,MATCH($A835,'Plant data'!$A:$A,0))</f>
        <v>Economic Development Zone</v>
      </c>
      <c r="C835" s="22" t="str">
        <f>INDEX('Plant data'!E:E,MATCH($A835,'Plant data'!$A:$A,0))</f>
        <v>Zhejiang</v>
      </c>
      <c r="D835" s="22" t="str">
        <f>INDEX('Plant data'!F:F,MATCH($A835,'Plant data'!$A:$A,0))</f>
        <v>China</v>
      </c>
      <c r="E835" s="15" t="s">
        <v>11038</v>
      </c>
      <c r="F835" s="15" t="s">
        <v>10251</v>
      </c>
      <c r="G835" s="16" t="s">
        <v>1497</v>
      </c>
      <c r="H835" s="15" t="s">
        <v>313</v>
      </c>
      <c r="I835" s="15" t="s">
        <v>30</v>
      </c>
      <c r="J835" s="15" t="s">
        <v>30</v>
      </c>
      <c r="K835" s="15" t="s">
        <v>30</v>
      </c>
      <c r="L835" s="15" t="s">
        <v>30</v>
      </c>
      <c r="M835" s="15" t="s">
        <v>30</v>
      </c>
      <c r="N835" s="15" t="s">
        <v>30</v>
      </c>
      <c r="O835" s="15" t="s">
        <v>30</v>
      </c>
      <c r="P835" s="15">
        <v>1150</v>
      </c>
      <c r="Q835" s="15">
        <v>100</v>
      </c>
      <c r="R835" s="15" t="s">
        <v>10180</v>
      </c>
      <c r="S835" s="29" t="str">
        <f t="shared" ref="S835:S898" si="13">IFERROR(K835+40,"")</f>
        <v/>
      </c>
      <c r="T835" s="29"/>
      <c r="U835" s="29"/>
      <c r="V835" s="29"/>
      <c r="W835" s="29"/>
      <c r="X835" s="29"/>
      <c r="Y835" s="29"/>
      <c r="Z835" s="29"/>
      <c r="AA835" s="29"/>
    </row>
    <row r="836" spans="1:27" hidden="1" x14ac:dyDescent="0.35">
      <c r="A836" s="15" t="s">
        <v>1495</v>
      </c>
      <c r="B836" s="22" t="str">
        <f>INDEX('Plant data'!D:D,MATCH($A836,'Plant data'!$A:$A,0))</f>
        <v>Economic Development Zone</v>
      </c>
      <c r="C836" s="22" t="str">
        <f>INDEX('Plant data'!E:E,MATCH($A836,'Plant data'!$A:$A,0))</f>
        <v>Zhejiang</v>
      </c>
      <c r="D836" s="22" t="str">
        <f>INDEX('Plant data'!F:F,MATCH($A836,'Plant data'!$A:$A,0))</f>
        <v>China</v>
      </c>
      <c r="E836" s="15" t="s">
        <v>11039</v>
      </c>
      <c r="F836" s="15" t="s">
        <v>10253</v>
      </c>
      <c r="G836" s="16" t="s">
        <v>1497</v>
      </c>
      <c r="H836" s="15" t="s">
        <v>313</v>
      </c>
      <c r="I836" s="15" t="s">
        <v>30</v>
      </c>
      <c r="J836" s="15" t="s">
        <v>30</v>
      </c>
      <c r="K836" s="15" t="s">
        <v>30</v>
      </c>
      <c r="L836" s="15" t="s">
        <v>30</v>
      </c>
      <c r="M836" s="15" t="s">
        <v>30</v>
      </c>
      <c r="N836" s="15" t="s">
        <v>30</v>
      </c>
      <c r="O836" s="15" t="s">
        <v>30</v>
      </c>
      <c r="P836" s="15">
        <v>1150</v>
      </c>
      <c r="Q836" s="15">
        <v>100</v>
      </c>
      <c r="R836" s="15" t="s">
        <v>10180</v>
      </c>
      <c r="S836" s="29" t="str">
        <f t="shared" si="13"/>
        <v/>
      </c>
      <c r="T836" s="29"/>
      <c r="U836" s="29"/>
      <c r="V836" s="29"/>
      <c r="W836" s="29"/>
      <c r="X836" s="29"/>
      <c r="Y836" s="29"/>
      <c r="Z836" s="29"/>
      <c r="AA836" s="29"/>
    </row>
    <row r="837" spans="1:27" hidden="1" x14ac:dyDescent="0.35">
      <c r="A837" s="15" t="s">
        <v>1504</v>
      </c>
      <c r="B837" s="22" t="str">
        <f>INDEX('Plant data'!D:D,MATCH($A837,'Plant data'!$A:$A,0))</f>
        <v>unknown</v>
      </c>
      <c r="C837" s="22" t="str">
        <f>INDEX('Plant data'!E:E,MATCH($A837,'Plant data'!$A:$A,0))</f>
        <v>Zhejiang</v>
      </c>
      <c r="D837" s="22" t="str">
        <f>INDEX('Plant data'!F:F,MATCH($A837,'Plant data'!$A:$A,0))</f>
        <v>China</v>
      </c>
      <c r="E837" s="15" t="s">
        <v>11040</v>
      </c>
      <c r="F837" s="15" t="s">
        <v>10179</v>
      </c>
      <c r="G837" s="16" t="s">
        <v>1506</v>
      </c>
      <c r="H837" s="15" t="s">
        <v>29</v>
      </c>
      <c r="I837" s="15" t="s">
        <v>30</v>
      </c>
      <c r="J837" s="15" t="s">
        <v>30</v>
      </c>
      <c r="K837" s="15" t="s">
        <v>30</v>
      </c>
      <c r="L837" s="15" t="s">
        <v>30</v>
      </c>
      <c r="M837" s="15" t="s">
        <v>30</v>
      </c>
      <c r="N837" s="15" t="s">
        <v>30</v>
      </c>
      <c r="O837" s="15" t="s">
        <v>30</v>
      </c>
      <c r="P837" s="15">
        <v>1333</v>
      </c>
      <c r="Q837" s="15">
        <v>180</v>
      </c>
      <c r="R837" s="15" t="s">
        <v>10180</v>
      </c>
      <c r="S837" s="29" t="str">
        <f t="shared" si="13"/>
        <v/>
      </c>
      <c r="T837" s="29"/>
      <c r="U837" s="29"/>
      <c r="V837" s="29"/>
      <c r="W837" s="29"/>
      <c r="X837" s="29"/>
      <c r="Y837" s="29"/>
      <c r="Z837" s="29"/>
      <c r="AA837" s="29"/>
    </row>
    <row r="838" spans="1:27" hidden="1" x14ac:dyDescent="0.35">
      <c r="A838" s="15" t="s">
        <v>1504</v>
      </c>
      <c r="B838" s="22" t="str">
        <f>INDEX('Plant data'!D:D,MATCH($A838,'Plant data'!$A:$A,0))</f>
        <v>unknown</v>
      </c>
      <c r="C838" s="22" t="str">
        <f>INDEX('Plant data'!E:E,MATCH($A838,'Plant data'!$A:$A,0))</f>
        <v>Zhejiang</v>
      </c>
      <c r="D838" s="22" t="str">
        <f>INDEX('Plant data'!F:F,MATCH($A838,'Plant data'!$A:$A,0))</f>
        <v>China</v>
      </c>
      <c r="E838" s="15" t="s">
        <v>11041</v>
      </c>
      <c r="F838" s="15" t="s">
        <v>10182</v>
      </c>
      <c r="G838" s="16" t="s">
        <v>1506</v>
      </c>
      <c r="H838" s="15" t="s">
        <v>29</v>
      </c>
      <c r="I838" s="15" t="s">
        <v>30</v>
      </c>
      <c r="J838" s="15" t="s">
        <v>30</v>
      </c>
      <c r="K838" s="15" t="s">
        <v>30</v>
      </c>
      <c r="L838" s="15" t="s">
        <v>30</v>
      </c>
      <c r="M838" s="15" t="s">
        <v>30</v>
      </c>
      <c r="N838" s="15" t="s">
        <v>30</v>
      </c>
      <c r="O838" s="15" t="s">
        <v>30</v>
      </c>
      <c r="P838" s="15">
        <v>1333</v>
      </c>
      <c r="Q838" s="15">
        <v>180</v>
      </c>
      <c r="R838" s="15" t="s">
        <v>10180</v>
      </c>
      <c r="S838" s="29" t="str">
        <f t="shared" si="13"/>
        <v/>
      </c>
      <c r="T838" s="29"/>
      <c r="U838" s="29"/>
      <c r="V838" s="29"/>
      <c r="W838" s="29"/>
      <c r="X838" s="29"/>
      <c r="Y838" s="29"/>
      <c r="Z838" s="29"/>
      <c r="AA838" s="29"/>
    </row>
    <row r="839" spans="1:27" hidden="1" x14ac:dyDescent="0.35">
      <c r="A839" s="15" t="s">
        <v>1504</v>
      </c>
      <c r="B839" s="22" t="str">
        <f>INDEX('Plant data'!D:D,MATCH($A839,'Plant data'!$A:$A,0))</f>
        <v>unknown</v>
      </c>
      <c r="C839" s="22" t="str">
        <f>INDEX('Plant data'!E:E,MATCH($A839,'Plant data'!$A:$A,0))</f>
        <v>Zhejiang</v>
      </c>
      <c r="D839" s="22" t="str">
        <f>INDEX('Plant data'!F:F,MATCH($A839,'Plant data'!$A:$A,0))</f>
        <v>China</v>
      </c>
      <c r="E839" s="15" t="s">
        <v>11042</v>
      </c>
      <c r="F839" s="15" t="s">
        <v>10184</v>
      </c>
      <c r="G839" s="16" t="s">
        <v>1506</v>
      </c>
      <c r="H839" s="15" t="s">
        <v>29</v>
      </c>
      <c r="I839" s="15" t="s">
        <v>30</v>
      </c>
      <c r="J839" s="15" t="s">
        <v>30</v>
      </c>
      <c r="K839" s="15" t="s">
        <v>30</v>
      </c>
      <c r="L839" s="15" t="s">
        <v>30</v>
      </c>
      <c r="M839" s="15" t="s">
        <v>30</v>
      </c>
      <c r="N839" s="15" t="s">
        <v>30</v>
      </c>
      <c r="O839" s="15" t="s">
        <v>30</v>
      </c>
      <c r="P839" s="15">
        <v>1333</v>
      </c>
      <c r="Q839" s="15">
        <v>180</v>
      </c>
      <c r="R839" s="15" t="s">
        <v>10180</v>
      </c>
      <c r="S839" s="29" t="str">
        <f t="shared" si="13"/>
        <v/>
      </c>
      <c r="T839" s="29"/>
      <c r="U839" s="29"/>
      <c r="V839" s="29"/>
      <c r="W839" s="29"/>
      <c r="X839" s="29"/>
      <c r="Y839" s="29"/>
      <c r="Z839" s="29"/>
      <c r="AA839" s="29"/>
    </row>
    <row r="840" spans="1:27" hidden="1" x14ac:dyDescent="0.35">
      <c r="A840" s="15" t="s">
        <v>1511</v>
      </c>
      <c r="B840" s="22" t="str">
        <f>INDEX('Plant data'!D:D,MATCH($A840,'Plant data'!$A:$A,0))</f>
        <v>Fangchenggang</v>
      </c>
      <c r="C840" s="22" t="str">
        <f>INDEX('Plant data'!E:E,MATCH($A840,'Plant data'!$A:$A,0))</f>
        <v>Guangxi</v>
      </c>
      <c r="D840" s="22" t="str">
        <f>INDEX('Plant data'!F:F,MATCH($A840,'Plant data'!$A:$A,0))</f>
        <v>China</v>
      </c>
      <c r="E840" s="15" t="s">
        <v>11043</v>
      </c>
      <c r="F840" s="15" t="s">
        <v>10375</v>
      </c>
      <c r="G840" s="16" t="s">
        <v>1513</v>
      </c>
      <c r="H840" s="15" t="s">
        <v>29</v>
      </c>
      <c r="I840" s="15" t="s">
        <v>30</v>
      </c>
      <c r="J840" s="15" t="s">
        <v>30</v>
      </c>
      <c r="K840" s="15">
        <v>2020</v>
      </c>
      <c r="L840" s="15">
        <v>5</v>
      </c>
      <c r="M840" s="15" t="s">
        <v>30</v>
      </c>
      <c r="N840" s="15" t="s">
        <v>30</v>
      </c>
      <c r="O840" s="15" t="s">
        <v>30</v>
      </c>
      <c r="P840" s="15">
        <v>2100</v>
      </c>
      <c r="Q840" s="15">
        <v>210</v>
      </c>
      <c r="R840" s="15" t="s">
        <v>10180</v>
      </c>
      <c r="S840" s="29">
        <f t="shared" si="13"/>
        <v>2060</v>
      </c>
      <c r="T840" s="29"/>
      <c r="U840" s="29"/>
      <c r="V840" s="29"/>
      <c r="W840" s="29"/>
      <c r="X840" s="29"/>
      <c r="Y840" s="29"/>
      <c r="Z840" s="29"/>
      <c r="AA840" s="29"/>
    </row>
    <row r="841" spans="1:27" hidden="1" x14ac:dyDescent="0.35">
      <c r="A841" s="15" t="s">
        <v>1511</v>
      </c>
      <c r="B841" s="22" t="str">
        <f>INDEX('Plant data'!D:D,MATCH($A841,'Plant data'!$A:$A,0))</f>
        <v>Fangchenggang</v>
      </c>
      <c r="C841" s="22" t="str">
        <f>INDEX('Plant data'!E:E,MATCH($A841,'Plant data'!$A:$A,0))</f>
        <v>Guangxi</v>
      </c>
      <c r="D841" s="22" t="str">
        <f>INDEX('Plant data'!F:F,MATCH($A841,'Plant data'!$A:$A,0))</f>
        <v>China</v>
      </c>
      <c r="E841" s="15" t="s">
        <v>11044</v>
      </c>
      <c r="F841" s="15" t="s">
        <v>11045</v>
      </c>
      <c r="G841" s="16" t="s">
        <v>1513</v>
      </c>
      <c r="H841" s="15" t="s">
        <v>29</v>
      </c>
      <c r="I841" s="15" t="s">
        <v>30</v>
      </c>
      <c r="J841" s="15" t="s">
        <v>30</v>
      </c>
      <c r="K841" s="15">
        <v>2020</v>
      </c>
      <c r="L841" s="15">
        <v>5</v>
      </c>
      <c r="M841" s="15" t="s">
        <v>30</v>
      </c>
      <c r="N841" s="15" t="s">
        <v>30</v>
      </c>
      <c r="O841" s="15" t="s">
        <v>30</v>
      </c>
      <c r="P841" s="15">
        <v>2100</v>
      </c>
      <c r="Q841" s="15">
        <v>210</v>
      </c>
      <c r="R841" s="15" t="s">
        <v>10180</v>
      </c>
      <c r="S841" s="29">
        <f t="shared" si="13"/>
        <v>2060</v>
      </c>
      <c r="T841" s="29"/>
      <c r="U841" s="29"/>
      <c r="V841" s="29"/>
      <c r="W841" s="29"/>
      <c r="X841" s="29"/>
      <c r="Y841" s="29"/>
      <c r="Z841" s="29"/>
      <c r="AA841" s="29"/>
    </row>
    <row r="842" spans="1:27" hidden="1" x14ac:dyDescent="0.35">
      <c r="A842" s="15" t="s">
        <v>1511</v>
      </c>
      <c r="B842" s="22" t="str">
        <f>INDEX('Plant data'!D:D,MATCH($A842,'Plant data'!$A:$A,0))</f>
        <v>Fangchenggang</v>
      </c>
      <c r="C842" s="22" t="str">
        <f>INDEX('Plant data'!E:E,MATCH($A842,'Plant data'!$A:$A,0))</f>
        <v>Guangxi</v>
      </c>
      <c r="D842" s="22" t="str">
        <f>INDEX('Plant data'!F:F,MATCH($A842,'Plant data'!$A:$A,0))</f>
        <v>China</v>
      </c>
      <c r="E842" s="15" t="s">
        <v>11046</v>
      </c>
      <c r="F842" s="15" t="s">
        <v>11047</v>
      </c>
      <c r="G842" s="16" t="s">
        <v>1513</v>
      </c>
      <c r="H842" s="15" t="s">
        <v>29</v>
      </c>
      <c r="I842" s="15" t="s">
        <v>30</v>
      </c>
      <c r="J842" s="15" t="s">
        <v>30</v>
      </c>
      <c r="K842" s="15">
        <v>2021</v>
      </c>
      <c r="L842" s="15">
        <v>4</v>
      </c>
      <c r="M842" s="15" t="s">
        <v>30</v>
      </c>
      <c r="N842" s="15" t="s">
        <v>30</v>
      </c>
      <c r="O842" s="15" t="s">
        <v>30</v>
      </c>
      <c r="P842" s="15">
        <v>2100</v>
      </c>
      <c r="Q842" s="15">
        <v>210</v>
      </c>
      <c r="R842" s="15" t="s">
        <v>10180</v>
      </c>
      <c r="S842" s="29">
        <f t="shared" si="13"/>
        <v>2061</v>
      </c>
      <c r="T842" s="29"/>
      <c r="U842" s="29"/>
      <c r="V842" s="29"/>
      <c r="W842" s="29"/>
      <c r="X842" s="29"/>
      <c r="Y842" s="29"/>
      <c r="Z842" s="29"/>
      <c r="AA842" s="29"/>
    </row>
    <row r="843" spans="1:27" hidden="1" x14ac:dyDescent="0.35">
      <c r="A843" s="15" t="s">
        <v>1511</v>
      </c>
      <c r="B843" s="22" t="str">
        <f>INDEX('Plant data'!D:D,MATCH($A843,'Plant data'!$A:$A,0))</f>
        <v>Fangchenggang</v>
      </c>
      <c r="C843" s="22" t="str">
        <f>INDEX('Plant data'!E:E,MATCH($A843,'Plant data'!$A:$A,0))</f>
        <v>Guangxi</v>
      </c>
      <c r="D843" s="22" t="str">
        <f>INDEX('Plant data'!F:F,MATCH($A843,'Plant data'!$A:$A,0))</f>
        <v>China</v>
      </c>
      <c r="E843" s="15" t="s">
        <v>11048</v>
      </c>
      <c r="F843" s="15" t="s">
        <v>11049</v>
      </c>
      <c r="G843" s="16" t="s">
        <v>1513</v>
      </c>
      <c r="H843" s="15" t="s">
        <v>29</v>
      </c>
      <c r="I843" s="15" t="s">
        <v>30</v>
      </c>
      <c r="J843" s="15" t="s">
        <v>30</v>
      </c>
      <c r="K843" s="15">
        <v>2024</v>
      </c>
      <c r="L843" s="15">
        <v>1</v>
      </c>
      <c r="M843" s="15" t="s">
        <v>30</v>
      </c>
      <c r="N843" s="15" t="s">
        <v>30</v>
      </c>
      <c r="O843" s="15" t="s">
        <v>30</v>
      </c>
      <c r="P843" s="15">
        <v>2100</v>
      </c>
      <c r="Q843" s="15">
        <v>210</v>
      </c>
      <c r="R843" s="15" t="s">
        <v>10180</v>
      </c>
      <c r="S843" s="29">
        <f t="shared" si="13"/>
        <v>2064</v>
      </c>
      <c r="T843" s="29"/>
      <c r="U843" s="29"/>
      <c r="V843" s="29"/>
      <c r="W843" s="29"/>
      <c r="X843" s="29"/>
      <c r="Y843" s="29"/>
      <c r="Z843" s="29"/>
      <c r="AA843" s="29"/>
    </row>
    <row r="844" spans="1:27" hidden="1" x14ac:dyDescent="0.35">
      <c r="A844" s="15" t="s">
        <v>1516</v>
      </c>
      <c r="B844" s="22" t="str">
        <f>INDEX('Plant data'!D:D,MATCH($A844,'Plant data'!$A:$A,0))</f>
        <v>Handan</v>
      </c>
      <c r="C844" s="22" t="str">
        <f>INDEX('Plant data'!E:E,MATCH($A844,'Plant data'!$A:$A,0))</f>
        <v>Hebei</v>
      </c>
      <c r="D844" s="22" t="str">
        <f>INDEX('Plant data'!F:F,MATCH($A844,'Plant data'!$A:$A,0))</f>
        <v>China</v>
      </c>
      <c r="E844" s="15" t="s">
        <v>11050</v>
      </c>
      <c r="F844" s="15" t="s">
        <v>10179</v>
      </c>
      <c r="G844" s="16" t="s">
        <v>1518</v>
      </c>
      <c r="H844" s="15" t="s">
        <v>224</v>
      </c>
      <c r="I844" s="21">
        <v>44531</v>
      </c>
      <c r="J844" s="18">
        <v>45323</v>
      </c>
      <c r="K844" s="15" t="s">
        <v>30</v>
      </c>
      <c r="L844" s="15" t="s">
        <v>30</v>
      </c>
      <c r="M844" s="15" t="s">
        <v>30</v>
      </c>
      <c r="N844" s="15" t="s">
        <v>30</v>
      </c>
      <c r="O844" s="15" t="s">
        <v>30</v>
      </c>
      <c r="P844" s="15">
        <v>1350</v>
      </c>
      <c r="Q844" s="15">
        <v>120</v>
      </c>
      <c r="R844" s="15" t="s">
        <v>10180</v>
      </c>
      <c r="S844" s="29" t="str">
        <f t="shared" si="13"/>
        <v/>
      </c>
      <c r="T844" s="29"/>
      <c r="U844" s="29"/>
      <c r="V844" s="29"/>
      <c r="W844" s="29"/>
      <c r="X844" s="29"/>
      <c r="Y844" s="29"/>
      <c r="Z844" s="29"/>
      <c r="AA844" s="29"/>
    </row>
    <row r="845" spans="1:27" hidden="1" x14ac:dyDescent="0.35">
      <c r="A845" s="15" t="s">
        <v>1519</v>
      </c>
      <c r="B845" s="22" t="str">
        <f>INDEX('Plant data'!D:D,MATCH($A845,'Plant data'!$A:$A,0))</f>
        <v>Dongyu</v>
      </c>
      <c r="C845" s="22" t="str">
        <f>INDEX('Plant data'!E:E,MATCH($A845,'Plant data'!$A:$A,0))</f>
        <v>Shanxi</v>
      </c>
      <c r="D845" s="22" t="str">
        <f>INDEX('Plant data'!F:F,MATCH($A845,'Plant data'!$A:$A,0))</f>
        <v>China</v>
      </c>
      <c r="E845" s="15" t="s">
        <v>11051</v>
      </c>
      <c r="F845" s="15" t="s">
        <v>10179</v>
      </c>
      <c r="G845" s="16" t="s">
        <v>1521</v>
      </c>
      <c r="H845" s="15" t="s">
        <v>29</v>
      </c>
      <c r="I845" s="15" t="s">
        <v>30</v>
      </c>
      <c r="J845" s="15" t="s">
        <v>30</v>
      </c>
      <c r="K845" s="15" t="s">
        <v>30</v>
      </c>
      <c r="L845" s="15" t="s">
        <v>30</v>
      </c>
      <c r="M845" s="15" t="s">
        <v>30</v>
      </c>
      <c r="N845" s="15" t="s">
        <v>30</v>
      </c>
      <c r="O845" s="15" t="s">
        <v>30</v>
      </c>
      <c r="P845" s="15">
        <v>850</v>
      </c>
      <c r="Q845" s="15">
        <v>50</v>
      </c>
      <c r="R845" s="15" t="s">
        <v>10180</v>
      </c>
      <c r="S845" s="29" t="str">
        <f t="shared" si="13"/>
        <v/>
      </c>
      <c r="T845" s="29"/>
      <c r="U845" s="29"/>
      <c r="V845" s="29"/>
      <c r="W845" s="29"/>
      <c r="X845" s="29"/>
      <c r="Y845" s="29"/>
      <c r="Z845" s="29"/>
      <c r="AA845" s="29"/>
    </row>
    <row r="846" spans="1:27" hidden="1" x14ac:dyDescent="0.35">
      <c r="A846" s="15" t="s">
        <v>1519</v>
      </c>
      <c r="B846" s="22" t="str">
        <f>INDEX('Plant data'!D:D,MATCH($A846,'Plant data'!$A:$A,0))</f>
        <v>Dongyu</v>
      </c>
      <c r="C846" s="22" t="str">
        <f>INDEX('Plant data'!E:E,MATCH($A846,'Plant data'!$A:$A,0))</f>
        <v>Shanxi</v>
      </c>
      <c r="D846" s="22" t="str">
        <f>INDEX('Plant data'!F:F,MATCH($A846,'Plant data'!$A:$A,0))</f>
        <v>China</v>
      </c>
      <c r="E846" s="15" t="s">
        <v>11052</v>
      </c>
      <c r="F846" s="15" t="s">
        <v>10182</v>
      </c>
      <c r="G846" s="16" t="s">
        <v>1521</v>
      </c>
      <c r="H846" s="15" t="s">
        <v>29</v>
      </c>
      <c r="I846" s="15" t="s">
        <v>30</v>
      </c>
      <c r="J846" s="15" t="s">
        <v>30</v>
      </c>
      <c r="K846" s="15" t="s">
        <v>30</v>
      </c>
      <c r="L846" s="15" t="s">
        <v>30</v>
      </c>
      <c r="M846" s="15" t="s">
        <v>30</v>
      </c>
      <c r="N846" s="15" t="s">
        <v>30</v>
      </c>
      <c r="O846" s="15" t="s">
        <v>30</v>
      </c>
      <c r="P846" s="15">
        <v>850</v>
      </c>
      <c r="Q846" s="15">
        <v>50</v>
      </c>
      <c r="R846" s="15" t="s">
        <v>10180</v>
      </c>
      <c r="S846" s="29" t="str">
        <f t="shared" si="13"/>
        <v/>
      </c>
      <c r="T846" s="29"/>
      <c r="U846" s="29"/>
      <c r="V846" s="29"/>
      <c r="W846" s="29"/>
      <c r="X846" s="29"/>
      <c r="Y846" s="29"/>
      <c r="Z846" s="29"/>
      <c r="AA846" s="29"/>
    </row>
    <row r="847" spans="1:27" hidden="1" x14ac:dyDescent="0.35">
      <c r="A847" s="15" t="s">
        <v>1524</v>
      </c>
      <c r="B847" s="22" t="str">
        <f>INDEX('Plant data'!D:D,MATCH($A847,'Plant data'!$A:$A,0))</f>
        <v>unknown</v>
      </c>
      <c r="C847" s="22" t="str">
        <f>INDEX('Plant data'!E:E,MATCH($A847,'Plant data'!$A:$A,0))</f>
        <v>Jiangsu</v>
      </c>
      <c r="D847" s="22" t="str">
        <f>INDEX('Plant data'!F:F,MATCH($A847,'Plant data'!$A:$A,0))</f>
        <v>China</v>
      </c>
      <c r="E847" s="15" t="s">
        <v>11053</v>
      </c>
      <c r="F847" s="15" t="s">
        <v>10179</v>
      </c>
      <c r="G847" s="16" t="s">
        <v>1526</v>
      </c>
      <c r="H847" s="15" t="s">
        <v>29</v>
      </c>
      <c r="I847" s="15" t="s">
        <v>30</v>
      </c>
      <c r="J847" s="15" t="s">
        <v>30</v>
      </c>
      <c r="K847" s="15" t="s">
        <v>30</v>
      </c>
      <c r="L847" s="15" t="s">
        <v>30</v>
      </c>
      <c r="M847" s="15" t="s">
        <v>30</v>
      </c>
      <c r="N847" s="15" t="s">
        <v>30</v>
      </c>
      <c r="O847" s="15" t="s">
        <v>30</v>
      </c>
      <c r="P847" s="15">
        <v>1205</v>
      </c>
      <c r="Q847" s="15">
        <v>120</v>
      </c>
      <c r="R847" s="15" t="s">
        <v>10180</v>
      </c>
      <c r="S847" s="29" t="str">
        <f t="shared" si="13"/>
        <v/>
      </c>
      <c r="T847" s="29"/>
      <c r="U847" s="29"/>
      <c r="V847" s="29"/>
      <c r="W847" s="29"/>
      <c r="X847" s="29"/>
      <c r="Y847" s="29"/>
      <c r="Z847" s="29"/>
      <c r="AA847" s="29"/>
    </row>
    <row r="848" spans="1:27" hidden="1" x14ac:dyDescent="0.35">
      <c r="A848" s="15" t="s">
        <v>1524</v>
      </c>
      <c r="B848" s="22" t="str">
        <f>INDEX('Plant data'!D:D,MATCH($A848,'Plant data'!$A:$A,0))</f>
        <v>unknown</v>
      </c>
      <c r="C848" s="22" t="str">
        <f>INDEX('Plant data'!E:E,MATCH($A848,'Plant data'!$A:$A,0))</f>
        <v>Jiangsu</v>
      </c>
      <c r="D848" s="22" t="str">
        <f>INDEX('Plant data'!F:F,MATCH($A848,'Plant data'!$A:$A,0))</f>
        <v>China</v>
      </c>
      <c r="E848" s="15" t="s">
        <v>11054</v>
      </c>
      <c r="F848" s="15" t="s">
        <v>10182</v>
      </c>
      <c r="G848" s="16" t="s">
        <v>1526</v>
      </c>
      <c r="H848" s="15" t="s">
        <v>29</v>
      </c>
      <c r="I848" s="15" t="s">
        <v>30</v>
      </c>
      <c r="J848" s="15" t="s">
        <v>30</v>
      </c>
      <c r="K848" s="15" t="s">
        <v>30</v>
      </c>
      <c r="L848" s="15" t="s">
        <v>30</v>
      </c>
      <c r="M848" s="15" t="s">
        <v>30</v>
      </c>
      <c r="N848" s="15" t="s">
        <v>30</v>
      </c>
      <c r="O848" s="15" t="s">
        <v>30</v>
      </c>
      <c r="P848" s="15">
        <v>1205</v>
      </c>
      <c r="Q848" s="15">
        <v>120</v>
      </c>
      <c r="R848" s="15" t="s">
        <v>10180</v>
      </c>
      <c r="S848" s="29" t="str">
        <f t="shared" si="13"/>
        <v/>
      </c>
      <c r="T848" s="29"/>
      <c r="U848" s="29"/>
      <c r="V848" s="29"/>
      <c r="W848" s="29"/>
      <c r="X848" s="29"/>
      <c r="Y848" s="29"/>
      <c r="Z848" s="29"/>
      <c r="AA848" s="29"/>
    </row>
    <row r="849" spans="1:27" hidden="1" x14ac:dyDescent="0.35">
      <c r="A849" s="15" t="s">
        <v>1529</v>
      </c>
      <c r="B849" s="22" t="str">
        <f>INDEX('Plant data'!D:D,MATCH($A849,'Plant data'!$A:$A,0))</f>
        <v>Tangshan</v>
      </c>
      <c r="C849" s="22" t="str">
        <f>INDEX('Plant data'!E:E,MATCH($A849,'Plant data'!$A:$A,0))</f>
        <v>Hebei</v>
      </c>
      <c r="D849" s="22" t="str">
        <f>INDEX('Plant data'!F:F,MATCH($A849,'Plant data'!$A:$A,0))</f>
        <v>China</v>
      </c>
      <c r="E849" s="15" t="s">
        <v>11055</v>
      </c>
      <c r="F849" s="15" t="s">
        <v>10383</v>
      </c>
      <c r="G849" s="16" t="s">
        <v>1531</v>
      </c>
      <c r="H849" s="15" t="s">
        <v>29</v>
      </c>
      <c r="I849" s="15">
        <v>2016</v>
      </c>
      <c r="J849" s="15">
        <v>2017</v>
      </c>
      <c r="K849" s="15">
        <v>2019</v>
      </c>
      <c r="L849" s="15">
        <v>6</v>
      </c>
      <c r="M849" s="15" t="s">
        <v>30</v>
      </c>
      <c r="N849" s="15" t="s">
        <v>30</v>
      </c>
      <c r="O849" s="15" t="s">
        <v>30</v>
      </c>
      <c r="P849" s="15">
        <v>1920</v>
      </c>
      <c r="Q849" s="15">
        <v>172</v>
      </c>
      <c r="R849" s="15" t="s">
        <v>10180</v>
      </c>
      <c r="S849" s="29">
        <f t="shared" si="13"/>
        <v>2059</v>
      </c>
      <c r="T849" s="29"/>
      <c r="U849" s="29"/>
      <c r="V849" s="29"/>
      <c r="W849" s="29"/>
      <c r="X849" s="29"/>
      <c r="Y849" s="29"/>
      <c r="Z849" s="29"/>
      <c r="AA849" s="29"/>
    </row>
    <row r="850" spans="1:27" hidden="1" x14ac:dyDescent="0.35">
      <c r="A850" s="15" t="s">
        <v>1529</v>
      </c>
      <c r="B850" s="22" t="str">
        <f>INDEX('Plant data'!D:D,MATCH($A850,'Plant data'!$A:$A,0))</f>
        <v>Tangshan</v>
      </c>
      <c r="C850" s="22" t="str">
        <f>INDEX('Plant data'!E:E,MATCH($A850,'Plant data'!$A:$A,0))</f>
        <v>Hebei</v>
      </c>
      <c r="D850" s="22" t="str">
        <f>INDEX('Plant data'!F:F,MATCH($A850,'Plant data'!$A:$A,0))</f>
        <v>China</v>
      </c>
      <c r="E850" s="15" t="s">
        <v>11056</v>
      </c>
      <c r="F850" s="15" t="s">
        <v>10377</v>
      </c>
      <c r="G850" s="16" t="s">
        <v>1531</v>
      </c>
      <c r="H850" s="15" t="s">
        <v>29</v>
      </c>
      <c r="I850" s="15">
        <v>2016</v>
      </c>
      <c r="J850" s="15">
        <v>2017</v>
      </c>
      <c r="K850" s="15">
        <v>2019</v>
      </c>
      <c r="L850" s="15">
        <v>6</v>
      </c>
      <c r="M850" s="15" t="s">
        <v>30</v>
      </c>
      <c r="N850" s="15" t="s">
        <v>30</v>
      </c>
      <c r="O850" s="15" t="s">
        <v>30</v>
      </c>
      <c r="P850" s="15">
        <v>1920</v>
      </c>
      <c r="Q850" s="15">
        <v>172</v>
      </c>
      <c r="R850" s="15" t="s">
        <v>10180</v>
      </c>
      <c r="S850" s="29">
        <f t="shared" si="13"/>
        <v>2059</v>
      </c>
      <c r="T850" s="29"/>
      <c r="U850" s="29"/>
      <c r="V850" s="29"/>
      <c r="W850" s="29"/>
      <c r="X850" s="29"/>
      <c r="Y850" s="29"/>
      <c r="Z850" s="29"/>
      <c r="AA850" s="29"/>
    </row>
    <row r="851" spans="1:27" hidden="1" x14ac:dyDescent="0.35">
      <c r="A851" s="15" t="s">
        <v>1529</v>
      </c>
      <c r="B851" s="22" t="str">
        <f>INDEX('Plant data'!D:D,MATCH($A851,'Plant data'!$A:$A,0))</f>
        <v>Tangshan</v>
      </c>
      <c r="C851" s="22" t="str">
        <f>INDEX('Plant data'!E:E,MATCH($A851,'Plant data'!$A:$A,0))</f>
        <v>Hebei</v>
      </c>
      <c r="D851" s="22" t="str">
        <f>INDEX('Plant data'!F:F,MATCH($A851,'Plant data'!$A:$A,0))</f>
        <v>China</v>
      </c>
      <c r="E851" s="15" t="s">
        <v>11057</v>
      </c>
      <c r="F851" s="15" t="s">
        <v>10379</v>
      </c>
      <c r="G851" s="16" t="s">
        <v>1531</v>
      </c>
      <c r="H851" s="15" t="s">
        <v>29</v>
      </c>
      <c r="I851" s="15">
        <v>2016</v>
      </c>
      <c r="J851" s="15">
        <v>2017</v>
      </c>
      <c r="K851" s="15">
        <v>2020</v>
      </c>
      <c r="L851" s="15">
        <v>5</v>
      </c>
      <c r="M851" s="15" t="s">
        <v>30</v>
      </c>
      <c r="N851" s="15" t="s">
        <v>30</v>
      </c>
      <c r="O851" s="15" t="s">
        <v>30</v>
      </c>
      <c r="P851" s="15">
        <v>1930</v>
      </c>
      <c r="Q851" s="15">
        <v>173</v>
      </c>
      <c r="R851" s="15" t="s">
        <v>10180</v>
      </c>
      <c r="S851" s="29">
        <f t="shared" si="13"/>
        <v>2060</v>
      </c>
      <c r="T851" s="29"/>
      <c r="U851" s="29"/>
      <c r="V851" s="29"/>
      <c r="W851" s="29"/>
      <c r="X851" s="29"/>
      <c r="Y851" s="29"/>
      <c r="Z851" s="29"/>
      <c r="AA851" s="29"/>
    </row>
    <row r="852" spans="1:27" hidden="1" x14ac:dyDescent="0.35">
      <c r="A852" s="15" t="s">
        <v>1529</v>
      </c>
      <c r="B852" s="22" t="str">
        <f>INDEX('Plant data'!D:D,MATCH($A852,'Plant data'!$A:$A,0))</f>
        <v>Tangshan</v>
      </c>
      <c r="C852" s="22" t="str">
        <f>INDEX('Plant data'!E:E,MATCH($A852,'Plant data'!$A:$A,0))</f>
        <v>Hebei</v>
      </c>
      <c r="D852" s="22" t="str">
        <f>INDEX('Plant data'!F:F,MATCH($A852,'Plant data'!$A:$A,0))</f>
        <v>China</v>
      </c>
      <c r="E852" s="15" t="s">
        <v>11058</v>
      </c>
      <c r="F852" s="15" t="s">
        <v>10538</v>
      </c>
      <c r="G852" s="16" t="s">
        <v>1531</v>
      </c>
      <c r="H852" s="15" t="s">
        <v>29</v>
      </c>
      <c r="I852" s="15">
        <v>2016</v>
      </c>
      <c r="J852" s="15">
        <v>2017</v>
      </c>
      <c r="K852" s="15">
        <v>2020</v>
      </c>
      <c r="L852" s="15">
        <v>5</v>
      </c>
      <c r="M852" s="15" t="s">
        <v>30</v>
      </c>
      <c r="N852" s="15" t="s">
        <v>30</v>
      </c>
      <c r="O852" s="15" t="s">
        <v>30</v>
      </c>
      <c r="P852" s="15">
        <v>1930</v>
      </c>
      <c r="Q852" s="15">
        <v>173</v>
      </c>
      <c r="R852" s="15" t="s">
        <v>10180</v>
      </c>
      <c r="S852" s="29">
        <f t="shared" si="13"/>
        <v>2060</v>
      </c>
      <c r="T852" s="29"/>
      <c r="U852" s="29"/>
      <c r="V852" s="29"/>
      <c r="W852" s="29"/>
      <c r="X852" s="29"/>
      <c r="Y852" s="29"/>
      <c r="Z852" s="29"/>
      <c r="AA852" s="29"/>
    </row>
    <row r="853" spans="1:27" hidden="1" x14ac:dyDescent="0.35">
      <c r="A853" s="15" t="s">
        <v>1535</v>
      </c>
      <c r="B853" s="22" t="str">
        <f>INDEX('Plant data'!D:D,MATCH($A853,'Plant data'!$A:$A,0))</f>
        <v>Rizhao</v>
      </c>
      <c r="C853" s="22" t="str">
        <f>INDEX('Plant data'!E:E,MATCH($A853,'Plant data'!$A:$A,0))</f>
        <v>Shandong</v>
      </c>
      <c r="D853" s="22" t="str">
        <f>INDEX('Plant data'!F:F,MATCH($A853,'Plant data'!$A:$A,0))</f>
        <v>China</v>
      </c>
      <c r="E853" s="15" t="s">
        <v>11059</v>
      </c>
      <c r="F853" s="15" t="s">
        <v>10179</v>
      </c>
      <c r="G853" s="16" t="s">
        <v>1537</v>
      </c>
      <c r="H853" s="15" t="s">
        <v>29</v>
      </c>
      <c r="I853" s="15" t="s">
        <v>30</v>
      </c>
      <c r="J853" s="15" t="s">
        <v>30</v>
      </c>
      <c r="K853" s="15">
        <v>2019</v>
      </c>
      <c r="L853" s="15">
        <v>6</v>
      </c>
      <c r="M853" s="15" t="s">
        <v>30</v>
      </c>
      <c r="N853" s="15" t="s">
        <v>30</v>
      </c>
      <c r="O853" s="15" t="s">
        <v>30</v>
      </c>
      <c r="P853" s="15">
        <v>2125</v>
      </c>
      <c r="Q853" s="15">
        <v>210</v>
      </c>
      <c r="R853" s="15" t="s">
        <v>10180</v>
      </c>
      <c r="S853" s="29">
        <f t="shared" si="13"/>
        <v>2059</v>
      </c>
      <c r="T853" s="29"/>
      <c r="U853" s="29"/>
      <c r="V853" s="29"/>
      <c r="W853" s="29"/>
      <c r="X853" s="29"/>
      <c r="Y853" s="29"/>
      <c r="Z853" s="29"/>
      <c r="AA853" s="29"/>
    </row>
    <row r="854" spans="1:27" hidden="1" x14ac:dyDescent="0.35">
      <c r="A854" s="15" t="s">
        <v>1535</v>
      </c>
      <c r="B854" s="22" t="str">
        <f>INDEX('Plant data'!D:D,MATCH($A854,'Plant data'!$A:$A,0))</f>
        <v>Rizhao</v>
      </c>
      <c r="C854" s="22" t="str">
        <f>INDEX('Plant data'!E:E,MATCH($A854,'Plant data'!$A:$A,0))</f>
        <v>Shandong</v>
      </c>
      <c r="D854" s="22" t="str">
        <f>INDEX('Plant data'!F:F,MATCH($A854,'Plant data'!$A:$A,0))</f>
        <v>China</v>
      </c>
      <c r="E854" s="15" t="s">
        <v>11060</v>
      </c>
      <c r="F854" s="15" t="s">
        <v>10182</v>
      </c>
      <c r="G854" s="16" t="s">
        <v>1537</v>
      </c>
      <c r="H854" s="15" t="s">
        <v>29</v>
      </c>
      <c r="I854" s="15" t="s">
        <v>30</v>
      </c>
      <c r="J854" s="15" t="s">
        <v>30</v>
      </c>
      <c r="K854" s="15">
        <v>2019</v>
      </c>
      <c r="L854" s="15">
        <v>6</v>
      </c>
      <c r="M854" s="15" t="s">
        <v>30</v>
      </c>
      <c r="N854" s="15" t="s">
        <v>30</v>
      </c>
      <c r="O854" s="15" t="s">
        <v>30</v>
      </c>
      <c r="P854" s="15">
        <v>2125</v>
      </c>
      <c r="Q854" s="15">
        <v>210</v>
      </c>
      <c r="R854" s="15" t="s">
        <v>10180</v>
      </c>
      <c r="S854" s="29">
        <f t="shared" si="13"/>
        <v>2059</v>
      </c>
      <c r="T854" s="29"/>
      <c r="U854" s="29"/>
      <c r="V854" s="29"/>
      <c r="W854" s="29"/>
      <c r="X854" s="29"/>
      <c r="Y854" s="29"/>
      <c r="Z854" s="29"/>
      <c r="AA854" s="29"/>
    </row>
    <row r="855" spans="1:27" hidden="1" x14ac:dyDescent="0.35">
      <c r="A855" s="15" t="s">
        <v>1535</v>
      </c>
      <c r="B855" s="22" t="str">
        <f>INDEX('Plant data'!D:D,MATCH($A855,'Plant data'!$A:$A,0))</f>
        <v>Rizhao</v>
      </c>
      <c r="C855" s="22" t="str">
        <f>INDEX('Plant data'!E:E,MATCH($A855,'Plant data'!$A:$A,0))</f>
        <v>Shandong</v>
      </c>
      <c r="D855" s="22" t="str">
        <f>INDEX('Plant data'!F:F,MATCH($A855,'Plant data'!$A:$A,0))</f>
        <v>China</v>
      </c>
      <c r="E855" s="15" t="s">
        <v>11061</v>
      </c>
      <c r="F855" s="15" t="s">
        <v>10184</v>
      </c>
      <c r="G855" s="16" t="s">
        <v>1537</v>
      </c>
      <c r="H855" s="15" t="s">
        <v>29</v>
      </c>
      <c r="I855" s="15" t="s">
        <v>30</v>
      </c>
      <c r="J855" s="15" t="s">
        <v>30</v>
      </c>
      <c r="K855" s="15">
        <v>2019</v>
      </c>
      <c r="L855" s="15">
        <v>6</v>
      </c>
      <c r="M855" s="15" t="s">
        <v>30</v>
      </c>
      <c r="N855" s="15" t="s">
        <v>30</v>
      </c>
      <c r="O855" s="15" t="s">
        <v>30</v>
      </c>
      <c r="P855" s="15">
        <v>2125</v>
      </c>
      <c r="Q855" s="15">
        <v>210</v>
      </c>
      <c r="R855" s="15" t="s">
        <v>10180</v>
      </c>
      <c r="S855" s="29">
        <f t="shared" si="13"/>
        <v>2059</v>
      </c>
      <c r="T855" s="29"/>
      <c r="U855" s="29"/>
      <c r="V855" s="29"/>
      <c r="W855" s="29"/>
      <c r="X855" s="29"/>
      <c r="Y855" s="29"/>
      <c r="Z855" s="29"/>
      <c r="AA855" s="29"/>
    </row>
    <row r="856" spans="1:27" hidden="1" x14ac:dyDescent="0.35">
      <c r="A856" s="15" t="s">
        <v>1535</v>
      </c>
      <c r="B856" s="22" t="str">
        <f>INDEX('Plant data'!D:D,MATCH($A856,'Plant data'!$A:$A,0))</f>
        <v>Rizhao</v>
      </c>
      <c r="C856" s="22" t="str">
        <f>INDEX('Plant data'!E:E,MATCH($A856,'Plant data'!$A:$A,0))</f>
        <v>Shandong</v>
      </c>
      <c r="D856" s="22" t="str">
        <f>INDEX('Plant data'!F:F,MATCH($A856,'Plant data'!$A:$A,0))</f>
        <v>China</v>
      </c>
      <c r="E856" s="15" t="s">
        <v>11062</v>
      </c>
      <c r="F856" s="15" t="s">
        <v>10245</v>
      </c>
      <c r="G856" s="16" t="s">
        <v>1537</v>
      </c>
      <c r="H856" s="15" t="s">
        <v>29</v>
      </c>
      <c r="I856" s="15" t="s">
        <v>30</v>
      </c>
      <c r="J856" s="15" t="s">
        <v>30</v>
      </c>
      <c r="K856" s="15">
        <v>2019</v>
      </c>
      <c r="L856" s="15">
        <v>6</v>
      </c>
      <c r="M856" s="15" t="s">
        <v>30</v>
      </c>
      <c r="N856" s="15" t="s">
        <v>30</v>
      </c>
      <c r="O856" s="15" t="s">
        <v>30</v>
      </c>
      <c r="P856" s="15">
        <v>2125</v>
      </c>
      <c r="Q856" s="15">
        <v>210</v>
      </c>
      <c r="R856" s="15" t="s">
        <v>10180</v>
      </c>
      <c r="S856" s="29">
        <f t="shared" si="13"/>
        <v>2059</v>
      </c>
      <c r="T856" s="29"/>
      <c r="U856" s="29"/>
      <c r="V856" s="29"/>
      <c r="W856" s="29"/>
      <c r="X856" s="29"/>
      <c r="Y856" s="29"/>
      <c r="Z856" s="29"/>
      <c r="AA856" s="29"/>
    </row>
    <row r="857" spans="1:27" hidden="1" x14ac:dyDescent="0.35">
      <c r="A857" s="15" t="s">
        <v>1539</v>
      </c>
      <c r="B857" s="22" t="str">
        <f>INDEX('Plant data'!D:D,MATCH($A857,'Plant data'!$A:$A,0))</f>
        <v>liuan</v>
      </c>
      <c r="C857" s="22" t="str">
        <f>INDEX('Plant data'!E:E,MATCH($A857,'Plant data'!$A:$A,0))</f>
        <v>Anhui</v>
      </c>
      <c r="D857" s="22" t="str">
        <f>INDEX('Plant data'!F:F,MATCH($A857,'Plant data'!$A:$A,0))</f>
        <v>China</v>
      </c>
      <c r="E857" s="15" t="s">
        <v>11063</v>
      </c>
      <c r="F857" s="15" t="s">
        <v>10179</v>
      </c>
      <c r="G857" s="16" t="s">
        <v>1541</v>
      </c>
      <c r="H857" s="15" t="s">
        <v>29</v>
      </c>
      <c r="I857" s="15" t="s">
        <v>30</v>
      </c>
      <c r="J857" s="15" t="s">
        <v>30</v>
      </c>
      <c r="K857" s="15" t="s">
        <v>30</v>
      </c>
      <c r="L857" s="15" t="s">
        <v>30</v>
      </c>
      <c r="M857" s="15" t="s">
        <v>30</v>
      </c>
      <c r="N857" s="15" t="s">
        <v>30</v>
      </c>
      <c r="O857" s="15" t="s">
        <v>30</v>
      </c>
      <c r="P857" s="15">
        <v>1500</v>
      </c>
      <c r="Q857" s="15">
        <v>150</v>
      </c>
      <c r="R857" s="15" t="s">
        <v>10180</v>
      </c>
      <c r="S857" s="29" t="str">
        <f t="shared" si="13"/>
        <v/>
      </c>
      <c r="T857" s="29"/>
      <c r="U857" s="29"/>
      <c r="V857" s="29"/>
      <c r="W857" s="29"/>
      <c r="X857" s="29"/>
      <c r="Y857" s="29"/>
      <c r="Z857" s="29"/>
      <c r="AA857" s="29"/>
    </row>
    <row r="858" spans="1:27" hidden="1" x14ac:dyDescent="0.35">
      <c r="A858" s="15" t="s">
        <v>1539</v>
      </c>
      <c r="B858" s="22" t="str">
        <f>INDEX('Plant data'!D:D,MATCH($A858,'Plant data'!$A:$A,0))</f>
        <v>liuan</v>
      </c>
      <c r="C858" s="22" t="str">
        <f>INDEX('Plant data'!E:E,MATCH($A858,'Plant data'!$A:$A,0))</f>
        <v>Anhui</v>
      </c>
      <c r="D858" s="22" t="str">
        <f>INDEX('Plant data'!F:F,MATCH($A858,'Plant data'!$A:$A,0))</f>
        <v>China</v>
      </c>
      <c r="E858" s="15" t="s">
        <v>11064</v>
      </c>
      <c r="F858" s="15" t="s">
        <v>10182</v>
      </c>
      <c r="G858" s="16" t="s">
        <v>1541</v>
      </c>
      <c r="H858" s="15" t="s">
        <v>29</v>
      </c>
      <c r="I858" s="15" t="s">
        <v>30</v>
      </c>
      <c r="J858" s="15" t="s">
        <v>30</v>
      </c>
      <c r="K858" s="15" t="s">
        <v>30</v>
      </c>
      <c r="L858" s="15" t="s">
        <v>30</v>
      </c>
      <c r="M858" s="15" t="s">
        <v>30</v>
      </c>
      <c r="N858" s="15" t="s">
        <v>30</v>
      </c>
      <c r="O858" s="15" t="s">
        <v>30</v>
      </c>
      <c r="P858" s="15">
        <v>1500</v>
      </c>
      <c r="Q858" s="15">
        <v>150</v>
      </c>
      <c r="R858" s="15" t="s">
        <v>10180</v>
      </c>
      <c r="S858" s="29" t="str">
        <f t="shared" si="13"/>
        <v/>
      </c>
      <c r="T858" s="29"/>
      <c r="U858" s="29"/>
      <c r="V858" s="29"/>
      <c r="W858" s="29"/>
      <c r="X858" s="29"/>
      <c r="Y858" s="29"/>
      <c r="Z858" s="29"/>
      <c r="AA858" s="29"/>
    </row>
    <row r="859" spans="1:27" hidden="1" x14ac:dyDescent="0.35">
      <c r="A859" s="15" t="s">
        <v>1544</v>
      </c>
      <c r="B859" s="22" t="str">
        <f>INDEX('Plant data'!D:D,MATCH($A859,'Plant data'!$A:$A,0))</f>
        <v>Ningde</v>
      </c>
      <c r="C859" s="22" t="str">
        <f>INDEX('Plant data'!E:E,MATCH($A859,'Plant data'!$A:$A,0))</f>
        <v>Fujian</v>
      </c>
      <c r="D859" s="22" t="str">
        <f>INDEX('Plant data'!F:F,MATCH($A859,'Plant data'!$A:$A,0))</f>
        <v>China</v>
      </c>
      <c r="E859" s="15" t="s">
        <v>11065</v>
      </c>
      <c r="F859" s="15" t="s">
        <v>10179</v>
      </c>
      <c r="G859" s="16" t="s">
        <v>1546</v>
      </c>
      <c r="H859" s="15" t="s">
        <v>64</v>
      </c>
      <c r="I859" s="15" t="s">
        <v>30</v>
      </c>
      <c r="J859" s="15" t="s">
        <v>30</v>
      </c>
      <c r="K859" s="15" t="s">
        <v>30</v>
      </c>
      <c r="L859" s="15" t="s">
        <v>30</v>
      </c>
      <c r="M859" s="15" t="s">
        <v>30</v>
      </c>
      <c r="N859" s="15" t="s">
        <v>30</v>
      </c>
      <c r="O859" s="15" t="s">
        <v>30</v>
      </c>
      <c r="P859" s="15">
        <v>863</v>
      </c>
      <c r="Q859" s="15">
        <v>115</v>
      </c>
      <c r="R859" s="15" t="s">
        <v>10180</v>
      </c>
      <c r="S859" s="29" t="str">
        <f t="shared" si="13"/>
        <v/>
      </c>
      <c r="T859" s="29"/>
      <c r="U859" s="29"/>
      <c r="V859" s="29"/>
      <c r="W859" s="29"/>
      <c r="X859" s="29"/>
      <c r="Y859" s="29"/>
      <c r="Z859" s="29"/>
      <c r="AA859" s="29"/>
    </row>
    <row r="860" spans="1:27" hidden="1" x14ac:dyDescent="0.35">
      <c r="A860" s="15" t="s">
        <v>1544</v>
      </c>
      <c r="B860" s="22" t="str">
        <f>INDEX('Plant data'!D:D,MATCH($A860,'Plant data'!$A:$A,0))</f>
        <v>Ningde</v>
      </c>
      <c r="C860" s="22" t="str">
        <f>INDEX('Plant data'!E:E,MATCH($A860,'Plant data'!$A:$A,0))</f>
        <v>Fujian</v>
      </c>
      <c r="D860" s="22" t="str">
        <f>INDEX('Plant data'!F:F,MATCH($A860,'Plant data'!$A:$A,0))</f>
        <v>China</v>
      </c>
      <c r="E860" s="15" t="s">
        <v>11066</v>
      </c>
      <c r="F860" s="15" t="s">
        <v>10182</v>
      </c>
      <c r="G860" s="16" t="s">
        <v>1546</v>
      </c>
      <c r="H860" s="15" t="s">
        <v>64</v>
      </c>
      <c r="I860" s="15" t="s">
        <v>30</v>
      </c>
      <c r="J860" s="15" t="s">
        <v>30</v>
      </c>
      <c r="K860" s="15" t="s">
        <v>30</v>
      </c>
      <c r="L860" s="15" t="s">
        <v>30</v>
      </c>
      <c r="M860" s="15" t="s">
        <v>30</v>
      </c>
      <c r="N860" s="15" t="s">
        <v>30</v>
      </c>
      <c r="O860" s="15" t="s">
        <v>30</v>
      </c>
      <c r="P860" s="15">
        <v>863</v>
      </c>
      <c r="Q860" s="15">
        <v>115</v>
      </c>
      <c r="R860" s="15" t="s">
        <v>10180</v>
      </c>
      <c r="S860" s="29" t="str">
        <f t="shared" si="13"/>
        <v/>
      </c>
      <c r="T860" s="29"/>
      <c r="U860" s="29"/>
      <c r="V860" s="29"/>
      <c r="W860" s="29"/>
      <c r="X860" s="29"/>
      <c r="Y860" s="29"/>
      <c r="Z860" s="29"/>
      <c r="AA860" s="29"/>
    </row>
    <row r="861" spans="1:27" hidden="1" x14ac:dyDescent="0.35">
      <c r="A861" s="15" t="s">
        <v>1547</v>
      </c>
      <c r="B861" s="22" t="str">
        <f>INDEX('Plant data'!D:D,MATCH($A861,'Plant data'!$A:$A,0))</f>
        <v>Tangshan</v>
      </c>
      <c r="C861" s="22" t="str">
        <f>INDEX('Plant data'!E:E,MATCH($A861,'Plant data'!$A:$A,0))</f>
        <v>Hebei</v>
      </c>
      <c r="D861" s="22" t="str">
        <f>INDEX('Plant data'!F:F,MATCH($A861,'Plant data'!$A:$A,0))</f>
        <v>China</v>
      </c>
      <c r="E861" s="15" t="s">
        <v>11067</v>
      </c>
      <c r="F861" s="15" t="s">
        <v>10179</v>
      </c>
      <c r="G861" s="16" t="s">
        <v>1549</v>
      </c>
      <c r="H861" s="15" t="s">
        <v>29</v>
      </c>
      <c r="I861" s="15" t="s">
        <v>30</v>
      </c>
      <c r="J861" s="15" t="s">
        <v>30</v>
      </c>
      <c r="K861" s="15" t="s">
        <v>30</v>
      </c>
      <c r="L861" s="15" t="s">
        <v>30</v>
      </c>
      <c r="M861" s="15" t="s">
        <v>30</v>
      </c>
      <c r="N861" s="15" t="s">
        <v>30</v>
      </c>
      <c r="O861" s="15" t="s">
        <v>30</v>
      </c>
      <c r="P861" s="15">
        <v>1150</v>
      </c>
      <c r="Q861" s="15">
        <v>100</v>
      </c>
      <c r="R861" s="15" t="s">
        <v>10180</v>
      </c>
      <c r="S861" s="29" t="str">
        <f t="shared" si="13"/>
        <v/>
      </c>
      <c r="T861" s="29"/>
      <c r="U861" s="29"/>
      <c r="V861" s="29"/>
      <c r="W861" s="29"/>
      <c r="X861" s="29"/>
      <c r="Y861" s="29"/>
      <c r="Z861" s="29"/>
      <c r="AA861" s="29"/>
    </row>
    <row r="862" spans="1:27" hidden="1" x14ac:dyDescent="0.35">
      <c r="A862" s="15" t="s">
        <v>1547</v>
      </c>
      <c r="B862" s="22" t="str">
        <f>INDEX('Plant data'!D:D,MATCH($A862,'Plant data'!$A:$A,0))</f>
        <v>Tangshan</v>
      </c>
      <c r="C862" s="22" t="str">
        <f>INDEX('Plant data'!E:E,MATCH($A862,'Plant data'!$A:$A,0))</f>
        <v>Hebei</v>
      </c>
      <c r="D862" s="22" t="str">
        <f>INDEX('Plant data'!F:F,MATCH($A862,'Plant data'!$A:$A,0))</f>
        <v>China</v>
      </c>
      <c r="E862" s="15" t="s">
        <v>11068</v>
      </c>
      <c r="F862" s="15" t="s">
        <v>10182</v>
      </c>
      <c r="G862" s="16" t="s">
        <v>1549</v>
      </c>
      <c r="H862" s="15" t="s">
        <v>29</v>
      </c>
      <c r="I862" s="15" t="s">
        <v>30</v>
      </c>
      <c r="J862" s="15" t="s">
        <v>30</v>
      </c>
      <c r="K862" s="15" t="s">
        <v>30</v>
      </c>
      <c r="L862" s="15" t="s">
        <v>30</v>
      </c>
      <c r="M862" s="15" t="s">
        <v>30</v>
      </c>
      <c r="N862" s="15" t="s">
        <v>30</v>
      </c>
      <c r="O862" s="15" t="s">
        <v>30</v>
      </c>
      <c r="P862" s="15">
        <v>1150</v>
      </c>
      <c r="Q862" s="15">
        <v>100</v>
      </c>
      <c r="R862" s="15" t="s">
        <v>10180</v>
      </c>
      <c r="S862" s="29" t="str">
        <f t="shared" si="13"/>
        <v/>
      </c>
      <c r="T862" s="29"/>
      <c r="U862" s="29"/>
      <c r="V862" s="29"/>
      <c r="W862" s="29"/>
      <c r="X862" s="29"/>
      <c r="Y862" s="29"/>
      <c r="Z862" s="29"/>
      <c r="AA862" s="29"/>
    </row>
    <row r="863" spans="1:27" hidden="1" x14ac:dyDescent="0.35">
      <c r="A863" s="15" t="s">
        <v>1547</v>
      </c>
      <c r="B863" s="22" t="str">
        <f>INDEX('Plant data'!D:D,MATCH($A863,'Plant data'!$A:$A,0))</f>
        <v>Tangshan</v>
      </c>
      <c r="C863" s="22" t="str">
        <f>INDEX('Plant data'!E:E,MATCH($A863,'Plant data'!$A:$A,0))</f>
        <v>Hebei</v>
      </c>
      <c r="D863" s="22" t="str">
        <f>INDEX('Plant data'!F:F,MATCH($A863,'Plant data'!$A:$A,0))</f>
        <v>China</v>
      </c>
      <c r="E863" s="15" t="s">
        <v>11069</v>
      </c>
      <c r="F863" s="15" t="s">
        <v>10184</v>
      </c>
      <c r="G863" s="16" t="s">
        <v>1549</v>
      </c>
      <c r="H863" s="15" t="s">
        <v>29</v>
      </c>
      <c r="I863" s="15" t="s">
        <v>30</v>
      </c>
      <c r="J863" s="15" t="s">
        <v>30</v>
      </c>
      <c r="K863" s="15" t="s">
        <v>30</v>
      </c>
      <c r="L863" s="15" t="s">
        <v>30</v>
      </c>
      <c r="M863" s="15" t="s">
        <v>30</v>
      </c>
      <c r="N863" s="15" t="s">
        <v>30</v>
      </c>
      <c r="O863" s="15" t="s">
        <v>30</v>
      </c>
      <c r="P863" s="15">
        <v>1150</v>
      </c>
      <c r="Q863" s="15">
        <v>100</v>
      </c>
      <c r="R863" s="15" t="s">
        <v>10180</v>
      </c>
      <c r="S863" s="29" t="str">
        <f t="shared" si="13"/>
        <v/>
      </c>
      <c r="T863" s="29"/>
      <c r="U863" s="29"/>
      <c r="V863" s="29"/>
      <c r="W863" s="29"/>
      <c r="X863" s="29"/>
      <c r="Y863" s="29"/>
      <c r="Z863" s="29"/>
      <c r="AA863" s="29"/>
    </row>
    <row r="864" spans="1:27" hidden="1" x14ac:dyDescent="0.35">
      <c r="A864" s="15" t="s">
        <v>1547</v>
      </c>
      <c r="B864" s="22" t="str">
        <f>INDEX('Plant data'!D:D,MATCH($A864,'Plant data'!$A:$A,0))</f>
        <v>Tangshan</v>
      </c>
      <c r="C864" s="22" t="str">
        <f>INDEX('Plant data'!E:E,MATCH($A864,'Plant data'!$A:$A,0))</f>
        <v>Hebei</v>
      </c>
      <c r="D864" s="22" t="str">
        <f>INDEX('Plant data'!F:F,MATCH($A864,'Plant data'!$A:$A,0))</f>
        <v>China</v>
      </c>
      <c r="E864" s="15" t="s">
        <v>11070</v>
      </c>
      <c r="F864" s="15" t="s">
        <v>10245</v>
      </c>
      <c r="G864" s="16" t="s">
        <v>1549</v>
      </c>
      <c r="H864" s="15" t="s">
        <v>29</v>
      </c>
      <c r="I864" s="15" t="s">
        <v>30</v>
      </c>
      <c r="J864" s="15" t="s">
        <v>30</v>
      </c>
      <c r="K864" s="15" t="s">
        <v>30</v>
      </c>
      <c r="L864" s="15" t="s">
        <v>30</v>
      </c>
      <c r="M864" s="15" t="s">
        <v>30</v>
      </c>
      <c r="N864" s="15" t="s">
        <v>30</v>
      </c>
      <c r="O864" s="15" t="s">
        <v>30</v>
      </c>
      <c r="P864" s="15">
        <v>2000</v>
      </c>
      <c r="Q864" s="15">
        <v>200</v>
      </c>
      <c r="R864" s="15" t="s">
        <v>10180</v>
      </c>
      <c r="S864" s="29" t="str">
        <f t="shared" si="13"/>
        <v/>
      </c>
      <c r="T864" s="29"/>
      <c r="U864" s="29"/>
      <c r="V864" s="29"/>
      <c r="W864" s="29"/>
      <c r="X864" s="29"/>
      <c r="Y864" s="29"/>
      <c r="Z864" s="29"/>
      <c r="AA864" s="29"/>
    </row>
    <row r="865" spans="1:27" hidden="1" x14ac:dyDescent="0.35">
      <c r="A865" s="15" t="s">
        <v>1547</v>
      </c>
      <c r="B865" s="22" t="str">
        <f>INDEX('Plant data'!D:D,MATCH($A865,'Plant data'!$A:$A,0))</f>
        <v>Tangshan</v>
      </c>
      <c r="C865" s="22" t="str">
        <f>INDEX('Plant data'!E:E,MATCH($A865,'Plant data'!$A:$A,0))</f>
        <v>Hebei</v>
      </c>
      <c r="D865" s="22" t="str">
        <f>INDEX('Plant data'!F:F,MATCH($A865,'Plant data'!$A:$A,0))</f>
        <v>China</v>
      </c>
      <c r="E865" s="15" t="s">
        <v>11071</v>
      </c>
      <c r="F865" s="15" t="s">
        <v>10247</v>
      </c>
      <c r="G865" s="16" t="s">
        <v>1549</v>
      </c>
      <c r="H865" s="15" t="s">
        <v>29</v>
      </c>
      <c r="I865" s="15" t="s">
        <v>30</v>
      </c>
      <c r="J865" s="15" t="s">
        <v>30</v>
      </c>
      <c r="K865" s="15" t="s">
        <v>30</v>
      </c>
      <c r="L865" s="15" t="s">
        <v>30</v>
      </c>
      <c r="M865" s="15" t="s">
        <v>30</v>
      </c>
      <c r="N865" s="15" t="s">
        <v>30</v>
      </c>
      <c r="O865" s="15" t="s">
        <v>30</v>
      </c>
      <c r="P865" s="15">
        <v>2000</v>
      </c>
      <c r="Q865" s="15">
        <v>200</v>
      </c>
      <c r="R865" s="15" t="s">
        <v>10180</v>
      </c>
      <c r="S865" s="29" t="str">
        <f t="shared" si="13"/>
        <v/>
      </c>
      <c r="T865" s="29"/>
      <c r="U865" s="29"/>
      <c r="V865" s="29"/>
      <c r="W865" s="29"/>
      <c r="X865" s="29"/>
      <c r="Y865" s="29"/>
      <c r="Z865" s="29"/>
      <c r="AA865" s="29"/>
    </row>
    <row r="866" spans="1:27" hidden="1" x14ac:dyDescent="0.35">
      <c r="A866" s="15" t="s">
        <v>1547</v>
      </c>
      <c r="B866" s="22" t="str">
        <f>INDEX('Plant data'!D:D,MATCH($A866,'Plant data'!$A:$A,0))</f>
        <v>Tangshan</v>
      </c>
      <c r="C866" s="22" t="str">
        <f>INDEX('Plant data'!E:E,MATCH($A866,'Plant data'!$A:$A,0))</f>
        <v>Hebei</v>
      </c>
      <c r="D866" s="22" t="str">
        <f>INDEX('Plant data'!F:F,MATCH($A866,'Plant data'!$A:$A,0))</f>
        <v>China</v>
      </c>
      <c r="E866" s="15" t="s">
        <v>11072</v>
      </c>
      <c r="F866" s="15" t="s">
        <v>10249</v>
      </c>
      <c r="G866" s="16" t="s">
        <v>1549</v>
      </c>
      <c r="H866" s="15" t="s">
        <v>224</v>
      </c>
      <c r="I866" s="15">
        <v>2021</v>
      </c>
      <c r="J866" s="15">
        <v>2024</v>
      </c>
      <c r="K866" s="15" t="s">
        <v>30</v>
      </c>
      <c r="L866" s="15" t="s">
        <v>30</v>
      </c>
      <c r="M866" s="15" t="s">
        <v>30</v>
      </c>
      <c r="N866" s="15" t="s">
        <v>30</v>
      </c>
      <c r="O866" s="15" t="s">
        <v>30</v>
      </c>
      <c r="P866" s="15">
        <v>2250</v>
      </c>
      <c r="Q866" s="15">
        <v>230</v>
      </c>
      <c r="R866" s="15" t="s">
        <v>10180</v>
      </c>
      <c r="S866" s="29" t="str">
        <f t="shared" si="13"/>
        <v/>
      </c>
      <c r="T866" s="29"/>
      <c r="U866" s="29"/>
      <c r="V866" s="29"/>
      <c r="W866" s="29"/>
      <c r="X866" s="29"/>
      <c r="Y866" s="29"/>
      <c r="Z866" s="29"/>
      <c r="AA866" s="29"/>
    </row>
    <row r="867" spans="1:27" hidden="1" x14ac:dyDescent="0.35">
      <c r="A867" s="15" t="s">
        <v>1553</v>
      </c>
      <c r="B867" s="22" t="str">
        <f>INDEX('Plant data'!D:D,MATCH($A867,'Plant data'!$A:$A,0))</f>
        <v>unknown</v>
      </c>
      <c r="C867" s="22" t="str">
        <f>INDEX('Plant data'!E:E,MATCH($A867,'Plant data'!$A:$A,0))</f>
        <v>Shanxi</v>
      </c>
      <c r="D867" s="22" t="str">
        <f>INDEX('Plant data'!F:F,MATCH($A867,'Plant data'!$A:$A,0))</f>
        <v>China</v>
      </c>
      <c r="E867" s="15" t="s">
        <v>11073</v>
      </c>
      <c r="F867" s="15" t="s">
        <v>10201</v>
      </c>
      <c r="G867" s="16" t="s">
        <v>1555</v>
      </c>
      <c r="H867" s="15" t="s">
        <v>29</v>
      </c>
      <c r="I867" s="15" t="s">
        <v>30</v>
      </c>
      <c r="J867" s="15" t="s">
        <v>30</v>
      </c>
      <c r="K867" s="15">
        <v>2019</v>
      </c>
      <c r="L867" s="15">
        <v>6</v>
      </c>
      <c r="M867" s="15" t="s">
        <v>30</v>
      </c>
      <c r="N867" s="15" t="s">
        <v>30</v>
      </c>
      <c r="O867" s="15" t="s">
        <v>30</v>
      </c>
      <c r="P867" s="15">
        <v>1600</v>
      </c>
      <c r="Q867" s="15">
        <v>150</v>
      </c>
      <c r="R867" s="15" t="s">
        <v>10180</v>
      </c>
      <c r="S867" s="29">
        <f t="shared" si="13"/>
        <v>2059</v>
      </c>
      <c r="T867" s="29"/>
      <c r="U867" s="29"/>
      <c r="V867" s="29"/>
      <c r="W867" s="29"/>
      <c r="X867" s="29"/>
      <c r="Y867" s="29"/>
      <c r="Z867" s="29"/>
      <c r="AA867" s="29"/>
    </row>
    <row r="868" spans="1:27" hidden="1" x14ac:dyDescent="0.35">
      <c r="A868" s="15" t="s">
        <v>1553</v>
      </c>
      <c r="B868" s="22" t="str">
        <f>INDEX('Plant data'!D:D,MATCH($A868,'Plant data'!$A:$A,0))</f>
        <v>unknown</v>
      </c>
      <c r="C868" s="22" t="str">
        <f>INDEX('Plant data'!E:E,MATCH($A868,'Plant data'!$A:$A,0))</f>
        <v>Shanxi</v>
      </c>
      <c r="D868" s="22" t="str">
        <f>INDEX('Plant data'!F:F,MATCH($A868,'Plant data'!$A:$A,0))</f>
        <v>China</v>
      </c>
      <c r="E868" s="15" t="s">
        <v>11074</v>
      </c>
      <c r="F868" s="15" t="s">
        <v>10194</v>
      </c>
      <c r="G868" s="16" t="s">
        <v>1555</v>
      </c>
      <c r="H868" s="15" t="s">
        <v>29</v>
      </c>
      <c r="I868" s="15" t="s">
        <v>30</v>
      </c>
      <c r="J868" s="15" t="s">
        <v>30</v>
      </c>
      <c r="K868" s="15" t="s">
        <v>30</v>
      </c>
      <c r="L868" s="15" t="s">
        <v>30</v>
      </c>
      <c r="M868" s="15" t="s">
        <v>30</v>
      </c>
      <c r="N868" s="15" t="s">
        <v>30</v>
      </c>
      <c r="O868" s="15" t="s">
        <v>30</v>
      </c>
      <c r="P868" s="15">
        <v>1600</v>
      </c>
      <c r="Q868" s="15">
        <v>150</v>
      </c>
      <c r="R868" s="15" t="s">
        <v>10180</v>
      </c>
      <c r="S868" s="29" t="str">
        <f t="shared" si="13"/>
        <v/>
      </c>
      <c r="T868" s="29"/>
      <c r="U868" s="29"/>
      <c r="V868" s="29"/>
      <c r="W868" s="29"/>
      <c r="X868" s="29"/>
      <c r="Y868" s="29"/>
      <c r="Z868" s="29"/>
      <c r="AA868" s="29"/>
    </row>
    <row r="869" spans="1:27" hidden="1" x14ac:dyDescent="0.35">
      <c r="A869" s="15" t="s">
        <v>1553</v>
      </c>
      <c r="B869" s="22" t="str">
        <f>INDEX('Plant data'!D:D,MATCH($A869,'Plant data'!$A:$A,0))</f>
        <v>unknown</v>
      </c>
      <c r="C869" s="22" t="str">
        <f>INDEX('Plant data'!E:E,MATCH($A869,'Plant data'!$A:$A,0))</f>
        <v>Shanxi</v>
      </c>
      <c r="D869" s="22" t="str">
        <f>INDEX('Plant data'!F:F,MATCH($A869,'Plant data'!$A:$A,0))</f>
        <v>China</v>
      </c>
      <c r="E869" s="15" t="s">
        <v>11075</v>
      </c>
      <c r="F869" s="15" t="s">
        <v>10204</v>
      </c>
      <c r="G869" s="16" t="s">
        <v>1555</v>
      </c>
      <c r="H869" s="15" t="s">
        <v>29</v>
      </c>
      <c r="I869" s="15" t="s">
        <v>30</v>
      </c>
      <c r="J869" s="15" t="s">
        <v>30</v>
      </c>
      <c r="K869" s="15" t="s">
        <v>30</v>
      </c>
      <c r="L869" s="15" t="s">
        <v>30</v>
      </c>
      <c r="M869" s="15" t="s">
        <v>30</v>
      </c>
      <c r="N869" s="15" t="s">
        <v>30</v>
      </c>
      <c r="O869" s="15" t="s">
        <v>30</v>
      </c>
      <c r="P869" s="15">
        <v>1600</v>
      </c>
      <c r="Q869" s="15">
        <v>150</v>
      </c>
      <c r="R869" s="15" t="s">
        <v>10180</v>
      </c>
      <c r="S869" s="29" t="str">
        <f t="shared" si="13"/>
        <v/>
      </c>
      <c r="T869" s="29"/>
      <c r="U869" s="29"/>
      <c r="V869" s="29"/>
      <c r="W869" s="29"/>
      <c r="X869" s="29"/>
      <c r="Y869" s="29"/>
      <c r="Z869" s="29"/>
      <c r="AA869" s="29"/>
    </row>
    <row r="870" spans="1:27" hidden="1" x14ac:dyDescent="0.35">
      <c r="A870" s="15" t="s">
        <v>1553</v>
      </c>
      <c r="B870" s="22" t="str">
        <f>INDEX('Plant data'!D:D,MATCH($A870,'Plant data'!$A:$A,0))</f>
        <v>unknown</v>
      </c>
      <c r="C870" s="22" t="str">
        <f>INDEX('Plant data'!E:E,MATCH($A870,'Plant data'!$A:$A,0))</f>
        <v>Shanxi</v>
      </c>
      <c r="D870" s="22" t="str">
        <f>INDEX('Plant data'!F:F,MATCH($A870,'Plant data'!$A:$A,0))</f>
        <v>China</v>
      </c>
      <c r="E870" s="15" t="s">
        <v>11076</v>
      </c>
      <c r="F870" s="15" t="s">
        <v>10179</v>
      </c>
      <c r="G870" s="16" t="s">
        <v>1555</v>
      </c>
      <c r="H870" s="15" t="s">
        <v>313</v>
      </c>
      <c r="I870" s="20">
        <v>45152</v>
      </c>
      <c r="J870" s="15" t="s">
        <v>30</v>
      </c>
      <c r="K870" s="15" t="s">
        <v>30</v>
      </c>
      <c r="L870" s="15" t="s">
        <v>30</v>
      </c>
      <c r="M870" s="15" t="s">
        <v>30</v>
      </c>
      <c r="N870" s="15" t="s">
        <v>30</v>
      </c>
      <c r="O870" s="15" t="s">
        <v>30</v>
      </c>
      <c r="P870" s="15">
        <v>1600</v>
      </c>
      <c r="Q870" s="15">
        <v>150</v>
      </c>
      <c r="R870" s="15" t="s">
        <v>10180</v>
      </c>
      <c r="S870" s="29" t="str">
        <f t="shared" si="13"/>
        <v/>
      </c>
      <c r="T870" s="29"/>
      <c r="U870" s="29"/>
      <c r="V870" s="29"/>
      <c r="W870" s="29"/>
      <c r="X870" s="29"/>
      <c r="Y870" s="29"/>
      <c r="Z870" s="29"/>
      <c r="AA870" s="29"/>
    </row>
    <row r="871" spans="1:27" hidden="1" x14ac:dyDescent="0.35">
      <c r="A871" s="15" t="s">
        <v>1559</v>
      </c>
      <c r="B871" s="22" t="str">
        <f>INDEX('Plant data'!D:D,MATCH($A871,'Plant data'!$A:$A,0))</f>
        <v>Xianning</v>
      </c>
      <c r="C871" s="22" t="str">
        <f>INDEX('Plant data'!E:E,MATCH($A871,'Plant data'!$A:$A,0))</f>
        <v>Hubei</v>
      </c>
      <c r="D871" s="22" t="str">
        <f>INDEX('Plant data'!F:F,MATCH($A871,'Plant data'!$A:$A,0))</f>
        <v>China</v>
      </c>
      <c r="E871" s="15" t="s">
        <v>11077</v>
      </c>
      <c r="F871" s="15" t="s">
        <v>10179</v>
      </c>
      <c r="G871" s="16" t="s">
        <v>1561</v>
      </c>
      <c r="H871" s="15" t="s">
        <v>29</v>
      </c>
      <c r="I871" s="15" t="s">
        <v>30</v>
      </c>
      <c r="J871" s="15" t="s">
        <v>30</v>
      </c>
      <c r="K871" s="15" t="s">
        <v>30</v>
      </c>
      <c r="L871" s="15" t="s">
        <v>30</v>
      </c>
      <c r="M871" s="15" t="s">
        <v>30</v>
      </c>
      <c r="N871" s="15" t="s">
        <v>30</v>
      </c>
      <c r="O871" s="15" t="s">
        <v>30</v>
      </c>
      <c r="P871" s="15">
        <v>1625</v>
      </c>
      <c r="Q871" s="15">
        <v>120</v>
      </c>
      <c r="R871" s="15" t="s">
        <v>10180</v>
      </c>
      <c r="S871" s="29" t="str">
        <f t="shared" si="13"/>
        <v/>
      </c>
      <c r="T871" s="29"/>
      <c r="U871" s="29"/>
      <c r="V871" s="29"/>
      <c r="W871" s="29"/>
      <c r="X871" s="29"/>
      <c r="Y871" s="29"/>
      <c r="Z871" s="29"/>
      <c r="AA871" s="29"/>
    </row>
    <row r="872" spans="1:27" hidden="1" x14ac:dyDescent="0.35">
      <c r="A872" s="15" t="s">
        <v>1559</v>
      </c>
      <c r="B872" s="22" t="str">
        <f>INDEX('Plant data'!D:D,MATCH($A872,'Plant data'!$A:$A,0))</f>
        <v>Xianning</v>
      </c>
      <c r="C872" s="22" t="str">
        <f>INDEX('Plant data'!E:E,MATCH($A872,'Plant data'!$A:$A,0))</f>
        <v>Hubei</v>
      </c>
      <c r="D872" s="22" t="str">
        <f>INDEX('Plant data'!F:F,MATCH($A872,'Plant data'!$A:$A,0))</f>
        <v>China</v>
      </c>
      <c r="E872" s="15" t="s">
        <v>11078</v>
      </c>
      <c r="F872" s="15" t="s">
        <v>10182</v>
      </c>
      <c r="G872" s="16" t="s">
        <v>1561</v>
      </c>
      <c r="H872" s="15" t="s">
        <v>29</v>
      </c>
      <c r="I872" s="15" t="s">
        <v>30</v>
      </c>
      <c r="J872" s="15" t="s">
        <v>30</v>
      </c>
      <c r="K872" s="15" t="s">
        <v>30</v>
      </c>
      <c r="L872" s="15" t="s">
        <v>30</v>
      </c>
      <c r="M872" s="15" t="s">
        <v>30</v>
      </c>
      <c r="N872" s="15" t="s">
        <v>30</v>
      </c>
      <c r="O872" s="15" t="s">
        <v>30</v>
      </c>
      <c r="P872" s="15">
        <v>1625</v>
      </c>
      <c r="Q872" s="15">
        <v>120</v>
      </c>
      <c r="R872" s="15" t="s">
        <v>10180</v>
      </c>
      <c r="S872" s="29" t="str">
        <f t="shared" si="13"/>
        <v/>
      </c>
      <c r="T872" s="29"/>
      <c r="U872" s="29"/>
      <c r="V872" s="29"/>
      <c r="W872" s="29"/>
      <c r="X872" s="29"/>
      <c r="Y872" s="29"/>
      <c r="Z872" s="29"/>
      <c r="AA872" s="29"/>
    </row>
    <row r="873" spans="1:27" hidden="1" x14ac:dyDescent="0.35">
      <c r="A873" s="15" t="s">
        <v>1559</v>
      </c>
      <c r="B873" s="22" t="str">
        <f>INDEX('Plant data'!D:D,MATCH($A873,'Plant data'!$A:$A,0))</f>
        <v>Xianning</v>
      </c>
      <c r="C873" s="22" t="str">
        <f>INDEX('Plant data'!E:E,MATCH($A873,'Plant data'!$A:$A,0))</f>
        <v>Hubei</v>
      </c>
      <c r="D873" s="22" t="str">
        <f>INDEX('Plant data'!F:F,MATCH($A873,'Plant data'!$A:$A,0))</f>
        <v>China</v>
      </c>
      <c r="E873" s="15" t="s">
        <v>11079</v>
      </c>
      <c r="F873" s="15" t="s">
        <v>10184</v>
      </c>
      <c r="G873" s="16" t="s">
        <v>1561</v>
      </c>
      <c r="H873" s="15" t="s">
        <v>313</v>
      </c>
      <c r="I873" s="18">
        <v>45505</v>
      </c>
      <c r="J873" s="15" t="s">
        <v>30</v>
      </c>
      <c r="K873" s="15" t="s">
        <v>30</v>
      </c>
      <c r="L873" s="15" t="s">
        <v>30</v>
      </c>
      <c r="M873" s="15" t="s">
        <v>30</v>
      </c>
      <c r="N873" s="15" t="s">
        <v>30</v>
      </c>
      <c r="O873" s="15" t="s">
        <v>30</v>
      </c>
      <c r="P873" s="15">
        <v>1200</v>
      </c>
      <c r="Q873" s="15" t="s">
        <v>30</v>
      </c>
      <c r="R873" s="22"/>
      <c r="S873" s="29" t="str">
        <f t="shared" si="13"/>
        <v/>
      </c>
      <c r="T873" s="29"/>
      <c r="U873" s="29"/>
      <c r="V873" s="29"/>
      <c r="W873" s="29"/>
      <c r="X873" s="29"/>
      <c r="Y873" s="29"/>
      <c r="Z873" s="29"/>
      <c r="AA873" s="29"/>
    </row>
    <row r="874" spans="1:27" hidden="1" x14ac:dyDescent="0.35">
      <c r="A874" s="15" t="s">
        <v>1563</v>
      </c>
      <c r="B874" s="22" t="str">
        <f>INDEX('Plant data'!D:D,MATCH($A874,'Plant data'!$A:$A,0))</f>
        <v>Yangwu</v>
      </c>
      <c r="C874" s="22" t="str">
        <f>INDEX('Plant data'!E:E,MATCH($A874,'Plant data'!$A:$A,0))</f>
        <v>Yunnan</v>
      </c>
      <c r="D874" s="22" t="str">
        <f>INDEX('Plant data'!F:F,MATCH($A874,'Plant data'!$A:$A,0))</f>
        <v>China</v>
      </c>
      <c r="E874" s="15" t="s">
        <v>11080</v>
      </c>
      <c r="F874" s="15" t="s">
        <v>10201</v>
      </c>
      <c r="G874" s="16" t="s">
        <v>1565</v>
      </c>
      <c r="H874" s="15" t="s">
        <v>29</v>
      </c>
      <c r="I874" s="20">
        <v>43693</v>
      </c>
      <c r="J874" s="15" t="s">
        <v>30</v>
      </c>
      <c r="K874" s="15">
        <v>2021</v>
      </c>
      <c r="L874" s="15">
        <v>4</v>
      </c>
      <c r="M874" s="15" t="s">
        <v>30</v>
      </c>
      <c r="N874" s="15" t="s">
        <v>30</v>
      </c>
      <c r="O874" s="15" t="s">
        <v>30</v>
      </c>
      <c r="P874" s="15">
        <v>1300</v>
      </c>
      <c r="Q874" s="15">
        <v>100</v>
      </c>
      <c r="R874" s="15" t="s">
        <v>10180</v>
      </c>
      <c r="S874" s="29">
        <f t="shared" si="13"/>
        <v>2061</v>
      </c>
      <c r="T874" s="29"/>
      <c r="U874" s="29"/>
      <c r="V874" s="29"/>
      <c r="W874" s="29"/>
      <c r="X874" s="29"/>
      <c r="Y874" s="29"/>
      <c r="Z874" s="29"/>
      <c r="AA874" s="29"/>
    </row>
    <row r="875" spans="1:27" hidden="1" x14ac:dyDescent="0.35">
      <c r="A875" s="15" t="s">
        <v>1563</v>
      </c>
      <c r="B875" s="22" t="str">
        <f>INDEX('Plant data'!D:D,MATCH($A875,'Plant data'!$A:$A,0))</f>
        <v>Yangwu</v>
      </c>
      <c r="C875" s="22" t="str">
        <f>INDEX('Plant data'!E:E,MATCH($A875,'Plant data'!$A:$A,0))</f>
        <v>Yunnan</v>
      </c>
      <c r="D875" s="22" t="str">
        <f>INDEX('Plant data'!F:F,MATCH($A875,'Plant data'!$A:$A,0))</f>
        <v>China</v>
      </c>
      <c r="E875" s="15" t="s">
        <v>11081</v>
      </c>
      <c r="F875" s="15" t="s">
        <v>10194</v>
      </c>
      <c r="G875" s="16" t="s">
        <v>1565</v>
      </c>
      <c r="H875" s="15" t="s">
        <v>29</v>
      </c>
      <c r="I875" s="20">
        <v>44825</v>
      </c>
      <c r="J875" s="21">
        <v>43435</v>
      </c>
      <c r="K875" s="15">
        <v>2022</v>
      </c>
      <c r="L875" s="15">
        <v>3</v>
      </c>
      <c r="M875" s="15" t="s">
        <v>30</v>
      </c>
      <c r="N875" s="15" t="s">
        <v>30</v>
      </c>
      <c r="O875" s="15" t="s">
        <v>30</v>
      </c>
      <c r="P875" s="15">
        <v>1300</v>
      </c>
      <c r="Q875" s="15">
        <v>100</v>
      </c>
      <c r="R875" s="15" t="s">
        <v>10180</v>
      </c>
      <c r="S875" s="29">
        <f t="shared" si="13"/>
        <v>2062</v>
      </c>
      <c r="T875" s="29"/>
      <c r="U875" s="29"/>
      <c r="V875" s="29"/>
      <c r="W875" s="29"/>
      <c r="X875" s="29"/>
      <c r="Y875" s="29"/>
      <c r="Z875" s="29"/>
      <c r="AA875" s="29"/>
    </row>
    <row r="876" spans="1:27" hidden="1" x14ac:dyDescent="0.35">
      <c r="A876" s="15" t="s">
        <v>1563</v>
      </c>
      <c r="B876" s="22" t="str">
        <f>INDEX('Plant data'!D:D,MATCH($A876,'Plant data'!$A:$A,0))</f>
        <v>Yangwu</v>
      </c>
      <c r="C876" s="22" t="str">
        <f>INDEX('Plant data'!E:E,MATCH($A876,'Plant data'!$A:$A,0))</f>
        <v>Yunnan</v>
      </c>
      <c r="D876" s="22" t="str">
        <f>INDEX('Plant data'!F:F,MATCH($A876,'Plant data'!$A:$A,0))</f>
        <v>China</v>
      </c>
      <c r="E876" s="15" t="s">
        <v>11082</v>
      </c>
      <c r="F876" s="15" t="s">
        <v>10184</v>
      </c>
      <c r="G876" s="16" t="s">
        <v>1565</v>
      </c>
      <c r="H876" s="15" t="s">
        <v>190</v>
      </c>
      <c r="I876" s="15" t="s">
        <v>30</v>
      </c>
      <c r="J876" s="15" t="s">
        <v>30</v>
      </c>
      <c r="K876" s="15" t="s">
        <v>30</v>
      </c>
      <c r="L876" s="15" t="s">
        <v>30</v>
      </c>
      <c r="M876" s="20">
        <v>43693</v>
      </c>
      <c r="N876" s="15" t="s">
        <v>30</v>
      </c>
      <c r="O876" s="15" t="s">
        <v>30</v>
      </c>
      <c r="P876" s="15">
        <v>850</v>
      </c>
      <c r="Q876" s="15">
        <v>50</v>
      </c>
      <c r="R876" s="15" t="s">
        <v>10180</v>
      </c>
      <c r="S876" s="29" t="str">
        <f t="shared" si="13"/>
        <v/>
      </c>
      <c r="T876" s="29"/>
      <c r="U876" s="29"/>
      <c r="V876" s="29"/>
      <c r="W876" s="29"/>
      <c r="X876" s="29"/>
      <c r="Y876" s="29"/>
      <c r="Z876" s="29"/>
      <c r="AA876" s="29"/>
    </row>
    <row r="877" spans="1:27" hidden="1" x14ac:dyDescent="0.35">
      <c r="A877" s="15" t="s">
        <v>1563</v>
      </c>
      <c r="B877" s="22" t="str">
        <f>INDEX('Plant data'!D:D,MATCH($A877,'Plant data'!$A:$A,0))</f>
        <v>Yangwu</v>
      </c>
      <c r="C877" s="22" t="str">
        <f>INDEX('Plant data'!E:E,MATCH($A877,'Plant data'!$A:$A,0))</f>
        <v>Yunnan</v>
      </c>
      <c r="D877" s="22" t="str">
        <f>INDEX('Plant data'!F:F,MATCH($A877,'Plant data'!$A:$A,0))</f>
        <v>China</v>
      </c>
      <c r="E877" s="15" t="s">
        <v>11083</v>
      </c>
      <c r="F877" s="15" t="s">
        <v>10245</v>
      </c>
      <c r="G877" s="16" t="s">
        <v>1565</v>
      </c>
      <c r="H877" s="15" t="s">
        <v>190</v>
      </c>
      <c r="I877" s="15" t="s">
        <v>30</v>
      </c>
      <c r="J877" s="15" t="s">
        <v>30</v>
      </c>
      <c r="K877" s="15" t="s">
        <v>30</v>
      </c>
      <c r="L877" s="15" t="s">
        <v>30</v>
      </c>
      <c r="M877" s="20">
        <v>43693</v>
      </c>
      <c r="N877" s="15" t="s">
        <v>30</v>
      </c>
      <c r="O877" s="15" t="s">
        <v>30</v>
      </c>
      <c r="P877" s="15">
        <v>950</v>
      </c>
      <c r="Q877" s="15">
        <v>60</v>
      </c>
      <c r="R877" s="15" t="s">
        <v>10180</v>
      </c>
      <c r="S877" s="29" t="str">
        <f t="shared" si="13"/>
        <v/>
      </c>
      <c r="T877" s="29"/>
      <c r="U877" s="29"/>
      <c r="V877" s="29"/>
      <c r="W877" s="29"/>
      <c r="X877" s="29"/>
      <c r="Y877" s="29"/>
      <c r="Z877" s="29"/>
      <c r="AA877" s="29"/>
    </row>
    <row r="878" spans="1:27" hidden="1" x14ac:dyDescent="0.35">
      <c r="A878" s="15" t="s">
        <v>1563</v>
      </c>
      <c r="B878" s="22" t="str">
        <f>INDEX('Plant data'!D:D,MATCH($A878,'Plant data'!$A:$A,0))</f>
        <v>Yangwu</v>
      </c>
      <c r="C878" s="22" t="str">
        <f>INDEX('Plant data'!E:E,MATCH($A878,'Plant data'!$A:$A,0))</f>
        <v>Yunnan</v>
      </c>
      <c r="D878" s="22" t="str">
        <f>INDEX('Plant data'!F:F,MATCH($A878,'Plant data'!$A:$A,0))</f>
        <v>China</v>
      </c>
      <c r="E878" s="15" t="s">
        <v>11084</v>
      </c>
      <c r="F878" s="15" t="s">
        <v>10247</v>
      </c>
      <c r="G878" s="16" t="s">
        <v>1565</v>
      </c>
      <c r="H878" s="15" t="s">
        <v>190</v>
      </c>
      <c r="I878" s="15" t="s">
        <v>30</v>
      </c>
      <c r="J878" s="15" t="s">
        <v>30</v>
      </c>
      <c r="K878" s="15" t="s">
        <v>30</v>
      </c>
      <c r="L878" s="15" t="s">
        <v>30</v>
      </c>
      <c r="M878" s="20">
        <v>43693</v>
      </c>
      <c r="N878" s="15" t="s">
        <v>30</v>
      </c>
      <c r="O878" s="20">
        <v>44196</v>
      </c>
      <c r="P878" s="15">
        <v>600</v>
      </c>
      <c r="Q878" s="15">
        <v>35</v>
      </c>
      <c r="R878" s="15" t="s">
        <v>10180</v>
      </c>
      <c r="S878" s="29" t="str">
        <f t="shared" si="13"/>
        <v/>
      </c>
      <c r="T878" s="29"/>
      <c r="U878" s="29"/>
      <c r="V878" s="29"/>
      <c r="W878" s="29"/>
      <c r="X878" s="29"/>
      <c r="Y878" s="29"/>
      <c r="Z878" s="29"/>
      <c r="AA878" s="29"/>
    </row>
    <row r="879" spans="1:27" hidden="1" x14ac:dyDescent="0.35">
      <c r="A879" s="15" t="s">
        <v>1563</v>
      </c>
      <c r="B879" s="22" t="str">
        <f>INDEX('Plant data'!D:D,MATCH($A879,'Plant data'!$A:$A,0))</f>
        <v>Yangwu</v>
      </c>
      <c r="C879" s="22" t="str">
        <f>INDEX('Plant data'!E:E,MATCH($A879,'Plant data'!$A:$A,0))</f>
        <v>Yunnan</v>
      </c>
      <c r="D879" s="22" t="str">
        <f>INDEX('Plant data'!F:F,MATCH($A879,'Plant data'!$A:$A,0))</f>
        <v>China</v>
      </c>
      <c r="E879" s="15" t="s">
        <v>11085</v>
      </c>
      <c r="F879" s="15" t="s">
        <v>10249</v>
      </c>
      <c r="G879" s="16" t="s">
        <v>1565</v>
      </c>
      <c r="H879" s="15" t="s">
        <v>190</v>
      </c>
      <c r="I879" s="15" t="s">
        <v>30</v>
      </c>
      <c r="J879" s="15" t="s">
        <v>30</v>
      </c>
      <c r="K879" s="15" t="s">
        <v>30</v>
      </c>
      <c r="L879" s="15" t="s">
        <v>30</v>
      </c>
      <c r="M879" s="20">
        <v>43693</v>
      </c>
      <c r="N879" s="15" t="s">
        <v>30</v>
      </c>
      <c r="O879" s="20">
        <v>44196</v>
      </c>
      <c r="P879" s="15">
        <v>600</v>
      </c>
      <c r="Q879" s="15">
        <v>35</v>
      </c>
      <c r="R879" s="15" t="s">
        <v>10180</v>
      </c>
      <c r="S879" s="29" t="str">
        <f t="shared" si="13"/>
        <v/>
      </c>
      <c r="T879" s="29"/>
      <c r="U879" s="29"/>
      <c r="V879" s="29"/>
      <c r="W879" s="29"/>
      <c r="X879" s="29"/>
      <c r="Y879" s="29"/>
      <c r="Z879" s="29"/>
      <c r="AA879" s="29"/>
    </row>
    <row r="880" spans="1:27" hidden="1" x14ac:dyDescent="0.35">
      <c r="A880" s="15" t="s">
        <v>1563</v>
      </c>
      <c r="B880" s="22" t="str">
        <f>INDEX('Plant data'!D:D,MATCH($A880,'Plant data'!$A:$A,0))</f>
        <v>Yangwu</v>
      </c>
      <c r="C880" s="22" t="str">
        <f>INDEX('Plant data'!E:E,MATCH($A880,'Plant data'!$A:$A,0))</f>
        <v>Yunnan</v>
      </c>
      <c r="D880" s="22" t="str">
        <f>INDEX('Plant data'!F:F,MATCH($A880,'Plant data'!$A:$A,0))</f>
        <v>China</v>
      </c>
      <c r="E880" s="15" t="s">
        <v>11086</v>
      </c>
      <c r="F880" s="15" t="s">
        <v>10251</v>
      </c>
      <c r="G880" s="16" t="s">
        <v>1565</v>
      </c>
      <c r="H880" s="15" t="s">
        <v>190</v>
      </c>
      <c r="I880" s="15" t="s">
        <v>30</v>
      </c>
      <c r="J880" s="15" t="s">
        <v>30</v>
      </c>
      <c r="K880" s="15" t="s">
        <v>30</v>
      </c>
      <c r="L880" s="15" t="s">
        <v>30</v>
      </c>
      <c r="M880" s="20">
        <v>43693</v>
      </c>
      <c r="N880" s="15" t="s">
        <v>30</v>
      </c>
      <c r="O880" s="20">
        <v>44196</v>
      </c>
      <c r="P880" s="15">
        <v>600</v>
      </c>
      <c r="Q880" s="15">
        <v>35</v>
      </c>
      <c r="R880" s="15" t="s">
        <v>10180</v>
      </c>
      <c r="S880" s="29" t="str">
        <f t="shared" si="13"/>
        <v/>
      </c>
      <c r="T880" s="29"/>
      <c r="U880" s="29"/>
      <c r="V880" s="29"/>
      <c r="W880" s="29"/>
      <c r="X880" s="29"/>
      <c r="Y880" s="29"/>
      <c r="Z880" s="29"/>
      <c r="AA880" s="29"/>
    </row>
    <row r="881" spans="1:27" hidden="1" x14ac:dyDescent="0.35">
      <c r="A881" s="15" t="s">
        <v>1571</v>
      </c>
      <c r="B881" s="22" t="str">
        <f>INDEX('Plant data'!D:D,MATCH($A881,'Plant data'!$A:$A,0))</f>
        <v>Tangshan</v>
      </c>
      <c r="C881" s="22" t="str">
        <f>INDEX('Plant data'!E:E,MATCH($A881,'Plant data'!$A:$A,0))</f>
        <v>Hebei</v>
      </c>
      <c r="D881" s="22" t="str">
        <f>INDEX('Plant data'!F:F,MATCH($A881,'Plant data'!$A:$A,0))</f>
        <v>China</v>
      </c>
      <c r="E881" s="15" t="s">
        <v>11087</v>
      </c>
      <c r="F881" s="15" t="s">
        <v>10179</v>
      </c>
      <c r="G881" s="16" t="s">
        <v>1573</v>
      </c>
      <c r="H881" s="15" t="s">
        <v>29</v>
      </c>
      <c r="I881" s="15" t="s">
        <v>30</v>
      </c>
      <c r="J881" s="15" t="s">
        <v>30</v>
      </c>
      <c r="K881" s="15">
        <v>2021</v>
      </c>
      <c r="L881" s="15">
        <v>4</v>
      </c>
      <c r="M881" s="15" t="s">
        <v>30</v>
      </c>
      <c r="N881" s="15" t="s">
        <v>30</v>
      </c>
      <c r="O881" s="15" t="s">
        <v>30</v>
      </c>
      <c r="P881" s="15">
        <v>1824</v>
      </c>
      <c r="Q881" s="15">
        <v>170</v>
      </c>
      <c r="R881" s="15" t="s">
        <v>10180</v>
      </c>
      <c r="S881" s="29">
        <f t="shared" si="13"/>
        <v>2061</v>
      </c>
      <c r="T881" s="29"/>
      <c r="U881" s="29"/>
      <c r="V881" s="29"/>
      <c r="W881" s="29"/>
      <c r="X881" s="29"/>
      <c r="Y881" s="29"/>
      <c r="Z881" s="29"/>
      <c r="AA881" s="29"/>
    </row>
    <row r="882" spans="1:27" hidden="1" x14ac:dyDescent="0.35">
      <c r="A882" s="15" t="s">
        <v>1574</v>
      </c>
      <c r="B882" s="22" t="str">
        <f>INDEX('Plant data'!D:D,MATCH($A882,'Plant data'!$A:$A,0))</f>
        <v>Tangshan</v>
      </c>
      <c r="C882" s="22" t="str">
        <f>INDEX('Plant data'!E:E,MATCH($A882,'Plant data'!$A:$A,0))</f>
        <v>Hebei</v>
      </c>
      <c r="D882" s="22" t="str">
        <f>INDEX('Plant data'!F:F,MATCH($A882,'Plant data'!$A:$A,0))</f>
        <v>China</v>
      </c>
      <c r="E882" s="15" t="s">
        <v>11088</v>
      </c>
      <c r="F882" s="15" t="s">
        <v>10383</v>
      </c>
      <c r="G882" s="16" t="s">
        <v>1576</v>
      </c>
      <c r="H882" s="15" t="s">
        <v>29</v>
      </c>
      <c r="I882" s="15">
        <v>2019</v>
      </c>
      <c r="J882" s="15" t="s">
        <v>30</v>
      </c>
      <c r="K882" s="15">
        <v>2022</v>
      </c>
      <c r="L882" s="15">
        <v>3</v>
      </c>
      <c r="M882" s="15" t="s">
        <v>30</v>
      </c>
      <c r="N882" s="15" t="s">
        <v>30</v>
      </c>
      <c r="O882" s="15" t="s">
        <v>30</v>
      </c>
      <c r="P882" s="15">
        <v>1517</v>
      </c>
      <c r="Q882" s="15">
        <v>140</v>
      </c>
      <c r="R882" s="15" t="s">
        <v>10180</v>
      </c>
      <c r="S882" s="29">
        <f t="shared" si="13"/>
        <v>2062</v>
      </c>
      <c r="T882" s="29"/>
      <c r="U882" s="29"/>
      <c r="V882" s="29"/>
      <c r="W882" s="29"/>
      <c r="X882" s="29"/>
      <c r="Y882" s="29"/>
      <c r="Z882" s="29"/>
      <c r="AA882" s="29"/>
    </row>
    <row r="883" spans="1:27" hidden="1" x14ac:dyDescent="0.35">
      <c r="A883" s="15" t="s">
        <v>1574</v>
      </c>
      <c r="B883" s="22" t="str">
        <f>INDEX('Plant data'!D:D,MATCH($A883,'Plant data'!$A:$A,0))</f>
        <v>Tangshan</v>
      </c>
      <c r="C883" s="22" t="str">
        <f>INDEX('Plant data'!E:E,MATCH($A883,'Plant data'!$A:$A,0))</f>
        <v>Hebei</v>
      </c>
      <c r="D883" s="22" t="str">
        <f>INDEX('Plant data'!F:F,MATCH($A883,'Plant data'!$A:$A,0))</f>
        <v>China</v>
      </c>
      <c r="E883" s="15" t="s">
        <v>11089</v>
      </c>
      <c r="F883" s="15" t="s">
        <v>10377</v>
      </c>
      <c r="G883" s="16" t="s">
        <v>1576</v>
      </c>
      <c r="H883" s="15" t="s">
        <v>29</v>
      </c>
      <c r="I883" s="15">
        <v>2019</v>
      </c>
      <c r="J883" s="15" t="s">
        <v>30</v>
      </c>
      <c r="K883" s="15">
        <v>2021</v>
      </c>
      <c r="L883" s="15">
        <v>4</v>
      </c>
      <c r="M883" s="15" t="s">
        <v>30</v>
      </c>
      <c r="N883" s="15" t="s">
        <v>30</v>
      </c>
      <c r="O883" s="15" t="s">
        <v>30</v>
      </c>
      <c r="P883" s="15">
        <v>1517</v>
      </c>
      <c r="Q883" s="15">
        <v>140</v>
      </c>
      <c r="R883" s="15" t="s">
        <v>10180</v>
      </c>
      <c r="S883" s="29">
        <f t="shared" si="13"/>
        <v>2061</v>
      </c>
      <c r="T883" s="29"/>
      <c r="U883" s="29"/>
      <c r="V883" s="29"/>
      <c r="W883" s="29"/>
      <c r="X883" s="29"/>
      <c r="Y883" s="29"/>
      <c r="Z883" s="29"/>
      <c r="AA883" s="29"/>
    </row>
    <row r="884" spans="1:27" hidden="1" x14ac:dyDescent="0.35">
      <c r="A884" s="15" t="s">
        <v>1578</v>
      </c>
      <c r="B884" s="22" t="str">
        <f>INDEX('Plant data'!D:D,MATCH($A884,'Plant data'!$A:$A,0))</f>
        <v>Handan</v>
      </c>
      <c r="C884" s="22" t="str">
        <f>INDEX('Plant data'!E:E,MATCH($A884,'Plant data'!$A:$A,0))</f>
        <v>Hebei</v>
      </c>
      <c r="D884" s="22" t="str">
        <f>INDEX('Plant data'!F:F,MATCH($A884,'Plant data'!$A:$A,0))</f>
        <v>China</v>
      </c>
      <c r="E884" s="15" t="s">
        <v>11090</v>
      </c>
      <c r="F884" s="15" t="s">
        <v>10179</v>
      </c>
      <c r="G884" s="16" t="s">
        <v>1580</v>
      </c>
      <c r="H884" s="15" t="s">
        <v>29</v>
      </c>
      <c r="I884" s="15" t="s">
        <v>30</v>
      </c>
      <c r="J884" s="15" t="s">
        <v>30</v>
      </c>
      <c r="K884" s="15">
        <v>2023</v>
      </c>
      <c r="L884" s="15">
        <v>2</v>
      </c>
      <c r="M884" s="15" t="s">
        <v>30</v>
      </c>
      <c r="N884" s="15" t="s">
        <v>30</v>
      </c>
      <c r="O884" s="15" t="s">
        <v>30</v>
      </c>
      <c r="P884" s="15">
        <v>1150</v>
      </c>
      <c r="Q884" s="15">
        <v>100</v>
      </c>
      <c r="R884" s="15" t="s">
        <v>10180</v>
      </c>
      <c r="S884" s="29">
        <f t="shared" si="13"/>
        <v>2063</v>
      </c>
      <c r="T884" s="29"/>
      <c r="U884" s="29"/>
      <c r="V884" s="29"/>
      <c r="W884" s="29"/>
      <c r="X884" s="29"/>
      <c r="Y884" s="29"/>
      <c r="Z884" s="29"/>
      <c r="AA884" s="29"/>
    </row>
    <row r="885" spans="1:27" hidden="1" x14ac:dyDescent="0.35">
      <c r="A885" s="15" t="s">
        <v>1578</v>
      </c>
      <c r="B885" s="22" t="str">
        <f>INDEX('Plant data'!D:D,MATCH($A885,'Plant data'!$A:$A,0))</f>
        <v>Handan</v>
      </c>
      <c r="C885" s="22" t="str">
        <f>INDEX('Plant data'!E:E,MATCH($A885,'Plant data'!$A:$A,0))</f>
        <v>Hebei</v>
      </c>
      <c r="D885" s="22" t="str">
        <f>INDEX('Plant data'!F:F,MATCH($A885,'Plant data'!$A:$A,0))</f>
        <v>China</v>
      </c>
      <c r="E885" s="15" t="s">
        <v>11091</v>
      </c>
      <c r="F885" s="15" t="s">
        <v>10182</v>
      </c>
      <c r="G885" s="16" t="s">
        <v>1580</v>
      </c>
      <c r="H885" s="15" t="s">
        <v>29</v>
      </c>
      <c r="I885" s="15" t="s">
        <v>30</v>
      </c>
      <c r="J885" s="15" t="s">
        <v>30</v>
      </c>
      <c r="K885" s="15">
        <v>2021</v>
      </c>
      <c r="L885" s="15">
        <v>4</v>
      </c>
      <c r="M885" s="15" t="s">
        <v>30</v>
      </c>
      <c r="N885" s="15" t="s">
        <v>30</v>
      </c>
      <c r="O885" s="15" t="s">
        <v>30</v>
      </c>
      <c r="P885" s="15">
        <v>1400</v>
      </c>
      <c r="Q885" s="15">
        <v>120</v>
      </c>
      <c r="R885" s="15" t="s">
        <v>10180</v>
      </c>
      <c r="S885" s="29">
        <f t="shared" si="13"/>
        <v>2061</v>
      </c>
      <c r="T885" s="29"/>
      <c r="U885" s="29"/>
      <c r="V885" s="29"/>
      <c r="W885" s="29"/>
      <c r="X885" s="29"/>
      <c r="Y885" s="29"/>
      <c r="Z885" s="29"/>
      <c r="AA885" s="29"/>
    </row>
    <row r="886" spans="1:27" hidden="1" x14ac:dyDescent="0.35">
      <c r="A886" s="15" t="s">
        <v>1578</v>
      </c>
      <c r="B886" s="22" t="str">
        <f>INDEX('Plant data'!D:D,MATCH($A886,'Plant data'!$A:$A,0))</f>
        <v>Handan</v>
      </c>
      <c r="C886" s="22" t="str">
        <f>INDEX('Plant data'!E:E,MATCH($A886,'Plant data'!$A:$A,0))</f>
        <v>Hebei</v>
      </c>
      <c r="D886" s="22" t="str">
        <f>INDEX('Plant data'!F:F,MATCH($A886,'Plant data'!$A:$A,0))</f>
        <v>China</v>
      </c>
      <c r="E886" s="15" t="s">
        <v>11092</v>
      </c>
      <c r="F886" s="15" t="s">
        <v>10184</v>
      </c>
      <c r="G886" s="16" t="s">
        <v>1580</v>
      </c>
      <c r="H886" s="15" t="s">
        <v>29</v>
      </c>
      <c r="I886" s="15" t="s">
        <v>30</v>
      </c>
      <c r="J886" s="15" t="s">
        <v>30</v>
      </c>
      <c r="K886" s="15">
        <v>2021</v>
      </c>
      <c r="L886" s="15">
        <v>4</v>
      </c>
      <c r="M886" s="15" t="s">
        <v>30</v>
      </c>
      <c r="N886" s="15" t="s">
        <v>30</v>
      </c>
      <c r="O886" s="15" t="s">
        <v>30</v>
      </c>
      <c r="P886" s="15">
        <v>1400</v>
      </c>
      <c r="Q886" s="15">
        <v>120</v>
      </c>
      <c r="R886" s="15" t="s">
        <v>10180</v>
      </c>
      <c r="S886" s="29">
        <f t="shared" si="13"/>
        <v>2061</v>
      </c>
      <c r="T886" s="29"/>
      <c r="U886" s="29"/>
      <c r="V886" s="29"/>
      <c r="W886" s="29"/>
      <c r="X886" s="29"/>
      <c r="Y886" s="29"/>
      <c r="Z886" s="29"/>
      <c r="AA886" s="29"/>
    </row>
    <row r="887" spans="1:27" hidden="1" x14ac:dyDescent="0.35">
      <c r="A887" s="15" t="s">
        <v>1583</v>
      </c>
      <c r="B887" s="22" t="str">
        <f>INDEX('Plant data'!D:D,MATCH($A887,'Plant data'!$A:$A,0))</f>
        <v>Handan</v>
      </c>
      <c r="C887" s="22" t="str">
        <f>INDEX('Plant data'!E:E,MATCH($A887,'Plant data'!$A:$A,0))</f>
        <v>Hebei</v>
      </c>
      <c r="D887" s="22" t="str">
        <f>INDEX('Plant data'!F:F,MATCH($A887,'Plant data'!$A:$A,0))</f>
        <v>China</v>
      </c>
      <c r="E887" s="15" t="s">
        <v>11093</v>
      </c>
      <c r="F887" s="15" t="s">
        <v>10179</v>
      </c>
      <c r="G887" s="16" t="s">
        <v>1585</v>
      </c>
      <c r="H887" s="15" t="s">
        <v>29</v>
      </c>
      <c r="I887" s="15">
        <v>2019</v>
      </c>
      <c r="J887" s="15" t="s">
        <v>30</v>
      </c>
      <c r="K887" s="15">
        <v>2024</v>
      </c>
      <c r="L887" s="15">
        <v>1</v>
      </c>
      <c r="M887" s="15" t="s">
        <v>30</v>
      </c>
      <c r="N887" s="15" t="s">
        <v>30</v>
      </c>
      <c r="O887" s="15" t="s">
        <v>30</v>
      </c>
      <c r="P887" s="15">
        <v>2400</v>
      </c>
      <c r="Q887" s="15">
        <v>250</v>
      </c>
      <c r="R887" s="15" t="s">
        <v>10180</v>
      </c>
      <c r="S887" s="29">
        <f t="shared" si="13"/>
        <v>2064</v>
      </c>
      <c r="T887" s="29"/>
      <c r="U887" s="29"/>
      <c r="V887" s="29"/>
      <c r="W887" s="29"/>
      <c r="X887" s="29"/>
      <c r="Y887" s="29"/>
      <c r="Z887" s="29"/>
      <c r="AA887" s="29"/>
    </row>
    <row r="888" spans="1:27" hidden="1" x14ac:dyDescent="0.35">
      <c r="A888" s="15" t="s">
        <v>1583</v>
      </c>
      <c r="B888" s="22" t="str">
        <f>INDEX('Plant data'!D:D,MATCH($A888,'Plant data'!$A:$A,0))</f>
        <v>Handan</v>
      </c>
      <c r="C888" s="22" t="str">
        <f>INDEX('Plant data'!E:E,MATCH($A888,'Plant data'!$A:$A,0))</f>
        <v>Hebei</v>
      </c>
      <c r="D888" s="22" t="str">
        <f>INDEX('Plant data'!F:F,MATCH($A888,'Plant data'!$A:$A,0))</f>
        <v>China</v>
      </c>
      <c r="E888" s="15" t="s">
        <v>11094</v>
      </c>
      <c r="F888" s="15" t="s">
        <v>10182</v>
      </c>
      <c r="G888" s="16" t="s">
        <v>1585</v>
      </c>
      <c r="H888" s="15" t="s">
        <v>29</v>
      </c>
      <c r="I888" s="15">
        <v>2019</v>
      </c>
      <c r="J888" s="15" t="s">
        <v>30</v>
      </c>
      <c r="K888" s="15">
        <v>2022</v>
      </c>
      <c r="L888" s="15">
        <v>3</v>
      </c>
      <c r="M888" s="15" t="s">
        <v>30</v>
      </c>
      <c r="N888" s="15" t="s">
        <v>30</v>
      </c>
      <c r="O888" s="15" t="s">
        <v>30</v>
      </c>
      <c r="P888" s="15">
        <v>1044</v>
      </c>
      <c r="Q888" s="15">
        <v>100</v>
      </c>
      <c r="R888" s="15" t="s">
        <v>10180</v>
      </c>
      <c r="S888" s="29">
        <f t="shared" si="13"/>
        <v>2062</v>
      </c>
      <c r="T888" s="29"/>
      <c r="U888" s="29"/>
      <c r="V888" s="29"/>
      <c r="W888" s="29"/>
      <c r="X888" s="29"/>
      <c r="Y888" s="29"/>
      <c r="Z888" s="29"/>
      <c r="AA888" s="29"/>
    </row>
    <row r="889" spans="1:27" hidden="1" x14ac:dyDescent="0.35">
      <c r="A889" s="15" t="s">
        <v>1583</v>
      </c>
      <c r="B889" s="22" t="str">
        <f>INDEX('Plant data'!D:D,MATCH($A889,'Plant data'!$A:$A,0))</f>
        <v>Handan</v>
      </c>
      <c r="C889" s="22" t="str">
        <f>INDEX('Plant data'!E:E,MATCH($A889,'Plant data'!$A:$A,0))</f>
        <v>Hebei</v>
      </c>
      <c r="D889" s="22" t="str">
        <f>INDEX('Plant data'!F:F,MATCH($A889,'Plant data'!$A:$A,0))</f>
        <v>China</v>
      </c>
      <c r="E889" s="15" t="s">
        <v>11095</v>
      </c>
      <c r="F889" s="15" t="s">
        <v>10184</v>
      </c>
      <c r="G889" s="16" t="s">
        <v>1585</v>
      </c>
      <c r="H889" s="15" t="s">
        <v>29</v>
      </c>
      <c r="I889" s="15">
        <v>2019</v>
      </c>
      <c r="J889" s="15" t="s">
        <v>30</v>
      </c>
      <c r="K889" s="15">
        <v>2022</v>
      </c>
      <c r="L889" s="15">
        <v>3</v>
      </c>
      <c r="M889" s="15" t="s">
        <v>30</v>
      </c>
      <c r="N889" s="15" t="s">
        <v>30</v>
      </c>
      <c r="O889" s="15" t="s">
        <v>30</v>
      </c>
      <c r="P889" s="15">
        <v>1044</v>
      </c>
      <c r="Q889" s="15">
        <v>100</v>
      </c>
      <c r="R889" s="15" t="s">
        <v>10180</v>
      </c>
      <c r="S889" s="29">
        <f t="shared" si="13"/>
        <v>2062</v>
      </c>
      <c r="T889" s="29"/>
      <c r="U889" s="29"/>
      <c r="V889" s="29"/>
      <c r="W889" s="29"/>
      <c r="X889" s="29"/>
      <c r="Y889" s="29"/>
      <c r="Z889" s="29"/>
      <c r="AA889" s="29"/>
    </row>
    <row r="890" spans="1:27" hidden="1" x14ac:dyDescent="0.35">
      <c r="A890" s="15" t="s">
        <v>1587</v>
      </c>
      <c r="B890" s="22" t="str">
        <f>INDEX('Plant data'!D:D,MATCH($A890,'Plant data'!$A:$A,0))</f>
        <v>unknown</v>
      </c>
      <c r="C890" s="22" t="str">
        <f>INDEX('Plant data'!E:E,MATCH($A890,'Plant data'!$A:$A,0))</f>
        <v>Inner Mongolia</v>
      </c>
      <c r="D890" s="22" t="str">
        <f>INDEX('Plant data'!F:F,MATCH($A890,'Plant data'!$A:$A,0))</f>
        <v>China</v>
      </c>
      <c r="E890" s="15" t="s">
        <v>11096</v>
      </c>
      <c r="F890" s="15" t="s">
        <v>10179</v>
      </c>
      <c r="G890" s="16" t="s">
        <v>1589</v>
      </c>
      <c r="H890" s="15" t="s">
        <v>29</v>
      </c>
      <c r="I890" s="15" t="s">
        <v>30</v>
      </c>
      <c r="J890" s="20">
        <v>44104</v>
      </c>
      <c r="K890" s="15">
        <v>2024</v>
      </c>
      <c r="L890" s="15">
        <v>1</v>
      </c>
      <c r="M890" s="15" t="s">
        <v>30</v>
      </c>
      <c r="N890" s="15" t="s">
        <v>30</v>
      </c>
      <c r="O890" s="15" t="s">
        <v>30</v>
      </c>
      <c r="P890" s="15">
        <v>1350</v>
      </c>
      <c r="Q890" s="15">
        <v>120</v>
      </c>
      <c r="R890" s="15" t="s">
        <v>10180</v>
      </c>
      <c r="S890" s="29">
        <f t="shared" si="13"/>
        <v>2064</v>
      </c>
      <c r="T890" s="29"/>
      <c r="U890" s="29"/>
      <c r="V890" s="29"/>
      <c r="W890" s="29"/>
      <c r="X890" s="29"/>
      <c r="Y890" s="29"/>
      <c r="Z890" s="29"/>
      <c r="AA890" s="29"/>
    </row>
    <row r="891" spans="1:27" hidden="1" x14ac:dyDescent="0.35">
      <c r="A891" s="15" t="s">
        <v>1587</v>
      </c>
      <c r="B891" s="22" t="str">
        <f>INDEX('Plant data'!D:D,MATCH($A891,'Plant data'!$A:$A,0))</f>
        <v>unknown</v>
      </c>
      <c r="C891" s="22" t="str">
        <f>INDEX('Plant data'!E:E,MATCH($A891,'Plant data'!$A:$A,0))</f>
        <v>Inner Mongolia</v>
      </c>
      <c r="D891" s="22" t="str">
        <f>INDEX('Plant data'!F:F,MATCH($A891,'Plant data'!$A:$A,0))</f>
        <v>China</v>
      </c>
      <c r="E891" s="15" t="s">
        <v>11097</v>
      </c>
      <c r="F891" s="15" t="s">
        <v>10182</v>
      </c>
      <c r="G891" s="16" t="s">
        <v>1589</v>
      </c>
      <c r="H891" s="15" t="s">
        <v>29</v>
      </c>
      <c r="I891" s="15" t="s">
        <v>30</v>
      </c>
      <c r="J891" s="20">
        <v>44104</v>
      </c>
      <c r="K891" s="15">
        <v>2024</v>
      </c>
      <c r="L891" s="15">
        <v>1</v>
      </c>
      <c r="M891" s="15" t="s">
        <v>30</v>
      </c>
      <c r="N891" s="15" t="s">
        <v>30</v>
      </c>
      <c r="O891" s="15" t="s">
        <v>30</v>
      </c>
      <c r="P891" s="15">
        <v>1350</v>
      </c>
      <c r="Q891" s="15">
        <v>120</v>
      </c>
      <c r="R891" s="15" t="s">
        <v>10180</v>
      </c>
      <c r="S891" s="29">
        <f t="shared" si="13"/>
        <v>2064</v>
      </c>
      <c r="T891" s="29"/>
      <c r="U891" s="29"/>
      <c r="V891" s="29"/>
      <c r="W891" s="29"/>
      <c r="X891" s="29"/>
      <c r="Y891" s="29"/>
      <c r="Z891" s="29"/>
      <c r="AA891" s="29"/>
    </row>
    <row r="892" spans="1:27" hidden="1" x14ac:dyDescent="0.35">
      <c r="A892" s="15" t="s">
        <v>1591</v>
      </c>
      <c r="B892" s="22" t="str">
        <f>INDEX('Plant data'!D:D,MATCH($A892,'Plant data'!$A:$A,0))</f>
        <v>Tangshan</v>
      </c>
      <c r="C892" s="22" t="str">
        <f>INDEX('Plant data'!E:E,MATCH($A892,'Plant data'!$A:$A,0))</f>
        <v>Hebei</v>
      </c>
      <c r="D892" s="22" t="str">
        <f>INDEX('Plant data'!F:F,MATCH($A892,'Plant data'!$A:$A,0))</f>
        <v>China</v>
      </c>
      <c r="E892" s="15" t="s">
        <v>11098</v>
      </c>
      <c r="F892" s="15" t="s">
        <v>10179</v>
      </c>
      <c r="G892" s="16" t="s">
        <v>1593</v>
      </c>
      <c r="H892" s="15" t="s">
        <v>29</v>
      </c>
      <c r="I892" s="15">
        <v>2019</v>
      </c>
      <c r="J892" s="15" t="s">
        <v>30</v>
      </c>
      <c r="K892" s="15">
        <v>2022</v>
      </c>
      <c r="L892" s="15">
        <v>3</v>
      </c>
      <c r="M892" s="15" t="s">
        <v>30</v>
      </c>
      <c r="N892" s="15" t="s">
        <v>30</v>
      </c>
      <c r="O892" s="15" t="s">
        <v>30</v>
      </c>
      <c r="P892" s="15">
        <v>1150</v>
      </c>
      <c r="Q892" s="15">
        <v>100</v>
      </c>
      <c r="R892" s="15" t="s">
        <v>10180</v>
      </c>
      <c r="S892" s="29">
        <f t="shared" si="13"/>
        <v>2062</v>
      </c>
      <c r="T892" s="29"/>
      <c r="U892" s="29"/>
      <c r="V892" s="29"/>
      <c r="W892" s="29"/>
      <c r="X892" s="29"/>
      <c r="Y892" s="29"/>
      <c r="Z892" s="29"/>
      <c r="AA892" s="29"/>
    </row>
    <row r="893" spans="1:27" hidden="1" x14ac:dyDescent="0.35">
      <c r="A893" s="15" t="s">
        <v>1591</v>
      </c>
      <c r="B893" s="22" t="str">
        <f>INDEX('Plant data'!D:D,MATCH($A893,'Plant data'!$A:$A,0))</f>
        <v>Tangshan</v>
      </c>
      <c r="C893" s="22" t="str">
        <f>INDEX('Plant data'!E:E,MATCH($A893,'Plant data'!$A:$A,0))</f>
        <v>Hebei</v>
      </c>
      <c r="D893" s="22" t="str">
        <f>INDEX('Plant data'!F:F,MATCH($A893,'Plant data'!$A:$A,0))</f>
        <v>China</v>
      </c>
      <c r="E893" s="15" t="s">
        <v>11099</v>
      </c>
      <c r="F893" s="15" t="s">
        <v>10182</v>
      </c>
      <c r="G893" s="16" t="s">
        <v>1593</v>
      </c>
      <c r="H893" s="15" t="s">
        <v>29</v>
      </c>
      <c r="I893" s="18">
        <v>43466</v>
      </c>
      <c r="J893" s="18">
        <v>44287</v>
      </c>
      <c r="K893" s="15">
        <v>2023</v>
      </c>
      <c r="L893" s="15">
        <v>2</v>
      </c>
      <c r="M893" s="15" t="s">
        <v>30</v>
      </c>
      <c r="N893" s="15" t="s">
        <v>30</v>
      </c>
      <c r="O893" s="15" t="s">
        <v>30</v>
      </c>
      <c r="P893" s="15">
        <v>1150</v>
      </c>
      <c r="Q893" s="15">
        <v>100</v>
      </c>
      <c r="R893" s="15" t="s">
        <v>10180</v>
      </c>
      <c r="S893" s="29">
        <f t="shared" si="13"/>
        <v>2063</v>
      </c>
      <c r="T893" s="29"/>
      <c r="U893" s="29"/>
      <c r="V893" s="29"/>
      <c r="W893" s="29"/>
      <c r="X893" s="29"/>
      <c r="Y893" s="29"/>
      <c r="Z893" s="29"/>
      <c r="AA893" s="29"/>
    </row>
    <row r="894" spans="1:27" hidden="1" x14ac:dyDescent="0.35">
      <c r="A894" s="15" t="s">
        <v>1595</v>
      </c>
      <c r="B894" s="22" t="str">
        <f>INDEX('Plant data'!D:D,MATCH($A894,'Plant data'!$A:$A,0))</f>
        <v>Tuanlin</v>
      </c>
      <c r="C894" s="22" t="str">
        <f>INDEX('Plant data'!E:E,MATCH($A894,'Plant data'!$A:$A,0))</f>
        <v>Shandong</v>
      </c>
      <c r="D894" s="22" t="str">
        <f>INDEX('Plant data'!F:F,MATCH($A894,'Plant data'!$A:$A,0))</f>
        <v>China</v>
      </c>
      <c r="E894" s="15" t="s">
        <v>11100</v>
      </c>
      <c r="F894" s="15" t="s">
        <v>10179</v>
      </c>
      <c r="G894" s="16" t="s">
        <v>1597</v>
      </c>
      <c r="H894" s="15" t="s">
        <v>29</v>
      </c>
      <c r="I894" s="20">
        <v>43572</v>
      </c>
      <c r="J894" s="15" t="s">
        <v>30</v>
      </c>
      <c r="K894" s="15">
        <v>2019</v>
      </c>
      <c r="L894" s="15">
        <v>6</v>
      </c>
      <c r="M894" s="15" t="s">
        <v>30</v>
      </c>
      <c r="N894" s="15" t="s">
        <v>30</v>
      </c>
      <c r="O894" s="15" t="s">
        <v>30</v>
      </c>
      <c r="P894" s="15">
        <v>1350</v>
      </c>
      <c r="Q894" s="15">
        <v>120</v>
      </c>
      <c r="R894" s="15" t="s">
        <v>10180</v>
      </c>
      <c r="S894" s="29">
        <f t="shared" si="13"/>
        <v>2059</v>
      </c>
      <c r="T894" s="29"/>
      <c r="U894" s="29"/>
      <c r="V894" s="29"/>
      <c r="W894" s="29"/>
      <c r="X894" s="29"/>
      <c r="Y894" s="29"/>
      <c r="Z894" s="29"/>
      <c r="AA894" s="29"/>
    </row>
    <row r="895" spans="1:27" hidden="1" x14ac:dyDescent="0.35">
      <c r="A895" s="15" t="s">
        <v>1595</v>
      </c>
      <c r="B895" s="22" t="str">
        <f>INDEX('Plant data'!D:D,MATCH($A895,'Plant data'!$A:$A,0))</f>
        <v>Tuanlin</v>
      </c>
      <c r="C895" s="22" t="str">
        <f>INDEX('Plant data'!E:E,MATCH($A895,'Plant data'!$A:$A,0))</f>
        <v>Shandong</v>
      </c>
      <c r="D895" s="22" t="str">
        <f>INDEX('Plant data'!F:F,MATCH($A895,'Plant data'!$A:$A,0))</f>
        <v>China</v>
      </c>
      <c r="E895" s="15" t="s">
        <v>11101</v>
      </c>
      <c r="F895" s="15" t="s">
        <v>10182</v>
      </c>
      <c r="G895" s="16" t="s">
        <v>1597</v>
      </c>
      <c r="H895" s="15" t="s">
        <v>29</v>
      </c>
      <c r="I895" s="20">
        <v>43572</v>
      </c>
      <c r="J895" s="21">
        <v>44105</v>
      </c>
      <c r="K895" s="15">
        <v>2022</v>
      </c>
      <c r="L895" s="15">
        <v>3</v>
      </c>
      <c r="M895" s="15" t="s">
        <v>30</v>
      </c>
      <c r="N895" s="15" t="s">
        <v>30</v>
      </c>
      <c r="O895" s="15" t="s">
        <v>30</v>
      </c>
      <c r="P895" s="15">
        <v>1350</v>
      </c>
      <c r="Q895" s="15">
        <v>120</v>
      </c>
      <c r="R895" s="15" t="s">
        <v>10180</v>
      </c>
      <c r="S895" s="29">
        <f t="shared" si="13"/>
        <v>2062</v>
      </c>
      <c r="T895" s="29"/>
      <c r="U895" s="29"/>
      <c r="V895" s="29"/>
      <c r="W895" s="29"/>
      <c r="X895" s="29"/>
      <c r="Y895" s="29"/>
      <c r="Z895" s="29"/>
      <c r="AA895" s="29"/>
    </row>
    <row r="896" spans="1:27" hidden="1" x14ac:dyDescent="0.35">
      <c r="A896" s="15" t="s">
        <v>1598</v>
      </c>
      <c r="B896" s="22" t="str">
        <f>INDEX('Plant data'!D:D,MATCH($A896,'Plant data'!$A:$A,0))</f>
        <v>Zhoukou</v>
      </c>
      <c r="C896" s="22" t="str">
        <f>INDEX('Plant data'!E:E,MATCH($A896,'Plant data'!$A:$A,0))</f>
        <v>Henan</v>
      </c>
      <c r="D896" s="22" t="str">
        <f>INDEX('Plant data'!F:F,MATCH($A896,'Plant data'!$A:$A,0))</f>
        <v>China</v>
      </c>
      <c r="E896" s="15" t="s">
        <v>11102</v>
      </c>
      <c r="F896" s="15" t="s">
        <v>10179</v>
      </c>
      <c r="G896" s="16" t="s">
        <v>1600</v>
      </c>
      <c r="H896" s="15" t="s">
        <v>29</v>
      </c>
      <c r="I896" s="15">
        <v>2017</v>
      </c>
      <c r="J896" s="15" t="s">
        <v>30</v>
      </c>
      <c r="K896" s="15">
        <v>2021</v>
      </c>
      <c r="L896" s="15">
        <v>4</v>
      </c>
      <c r="M896" s="15" t="s">
        <v>30</v>
      </c>
      <c r="N896" s="15" t="s">
        <v>30</v>
      </c>
      <c r="O896" s="15" t="s">
        <v>30</v>
      </c>
      <c r="P896" s="15">
        <v>1750</v>
      </c>
      <c r="Q896" s="15">
        <v>155</v>
      </c>
      <c r="R896" s="15" t="s">
        <v>10180</v>
      </c>
      <c r="S896" s="29">
        <f t="shared" si="13"/>
        <v>2061</v>
      </c>
      <c r="T896" s="29"/>
      <c r="U896" s="29"/>
      <c r="V896" s="29"/>
      <c r="W896" s="29"/>
      <c r="X896" s="29"/>
      <c r="Y896" s="29"/>
      <c r="Z896" s="29"/>
      <c r="AA896" s="29"/>
    </row>
    <row r="897" spans="1:27" hidden="1" x14ac:dyDescent="0.35">
      <c r="A897" s="15" t="s">
        <v>1602</v>
      </c>
      <c r="B897" s="22" t="str">
        <f>INDEX('Plant data'!D:D,MATCH($A897,'Plant data'!$A:$A,0))</f>
        <v>unknown</v>
      </c>
      <c r="C897" s="22" t="str">
        <f>INDEX('Plant data'!E:E,MATCH($A897,'Plant data'!$A:$A,0))</f>
        <v>Jiangsu</v>
      </c>
      <c r="D897" s="22" t="str">
        <f>INDEX('Plant data'!F:F,MATCH($A897,'Plant data'!$A:$A,0))</f>
        <v>China</v>
      </c>
      <c r="E897" s="15" t="s">
        <v>11103</v>
      </c>
      <c r="F897" s="15" t="s">
        <v>10179</v>
      </c>
      <c r="G897" s="16" t="s">
        <v>1604</v>
      </c>
      <c r="H897" s="15" t="s">
        <v>29</v>
      </c>
      <c r="I897" s="20">
        <v>43809</v>
      </c>
      <c r="J897" s="15" t="s">
        <v>30</v>
      </c>
      <c r="K897" s="15">
        <v>2022</v>
      </c>
      <c r="L897" s="15">
        <v>3</v>
      </c>
      <c r="M897" s="15" t="s">
        <v>30</v>
      </c>
      <c r="N897" s="15" t="s">
        <v>30</v>
      </c>
      <c r="O897" s="15" t="s">
        <v>30</v>
      </c>
      <c r="P897" s="15">
        <v>1950</v>
      </c>
      <c r="Q897" s="15">
        <v>190</v>
      </c>
      <c r="R897" s="15" t="s">
        <v>10180</v>
      </c>
      <c r="S897" s="29">
        <f t="shared" si="13"/>
        <v>2062</v>
      </c>
      <c r="T897" s="29"/>
      <c r="U897" s="29"/>
      <c r="V897" s="29"/>
      <c r="W897" s="29"/>
      <c r="X897" s="29"/>
      <c r="Y897" s="29"/>
      <c r="Z897" s="29"/>
      <c r="AA897" s="29"/>
    </row>
    <row r="898" spans="1:27" hidden="1" x14ac:dyDescent="0.35">
      <c r="A898" s="15" t="s">
        <v>1602</v>
      </c>
      <c r="B898" s="22" t="str">
        <f>INDEX('Plant data'!D:D,MATCH($A898,'Plant data'!$A:$A,0))</f>
        <v>unknown</v>
      </c>
      <c r="C898" s="22" t="str">
        <f>INDEX('Plant data'!E:E,MATCH($A898,'Plant data'!$A:$A,0))</f>
        <v>Jiangsu</v>
      </c>
      <c r="D898" s="22" t="str">
        <f>INDEX('Plant data'!F:F,MATCH($A898,'Plant data'!$A:$A,0))</f>
        <v>China</v>
      </c>
      <c r="E898" s="15" t="s">
        <v>11104</v>
      </c>
      <c r="F898" s="15" t="s">
        <v>10182</v>
      </c>
      <c r="G898" s="16" t="s">
        <v>1604</v>
      </c>
      <c r="H898" s="15" t="s">
        <v>29</v>
      </c>
      <c r="I898" s="20">
        <v>43809</v>
      </c>
      <c r="J898" s="15" t="s">
        <v>30</v>
      </c>
      <c r="K898" s="15">
        <v>2022</v>
      </c>
      <c r="L898" s="15">
        <v>3</v>
      </c>
      <c r="M898" s="15" t="s">
        <v>30</v>
      </c>
      <c r="N898" s="15" t="s">
        <v>30</v>
      </c>
      <c r="O898" s="15" t="s">
        <v>30</v>
      </c>
      <c r="P898" s="15">
        <v>1950</v>
      </c>
      <c r="Q898" s="15">
        <v>190</v>
      </c>
      <c r="R898" s="15" t="s">
        <v>10180</v>
      </c>
      <c r="S898" s="29">
        <f t="shared" si="13"/>
        <v>2062</v>
      </c>
      <c r="T898" s="29"/>
      <c r="U898" s="29"/>
      <c r="V898" s="29"/>
      <c r="W898" s="29"/>
      <c r="X898" s="29"/>
      <c r="Y898" s="29"/>
      <c r="Z898" s="29"/>
      <c r="AA898" s="29"/>
    </row>
    <row r="899" spans="1:27" hidden="1" x14ac:dyDescent="0.35">
      <c r="A899" s="15" t="s">
        <v>1602</v>
      </c>
      <c r="B899" s="22" t="str">
        <f>INDEX('Plant data'!D:D,MATCH($A899,'Plant data'!$A:$A,0))</f>
        <v>unknown</v>
      </c>
      <c r="C899" s="22" t="str">
        <f>INDEX('Plant data'!E:E,MATCH($A899,'Plant data'!$A:$A,0))</f>
        <v>Jiangsu</v>
      </c>
      <c r="D899" s="22" t="str">
        <f>INDEX('Plant data'!F:F,MATCH($A899,'Plant data'!$A:$A,0))</f>
        <v>China</v>
      </c>
      <c r="E899" s="15" t="s">
        <v>11105</v>
      </c>
      <c r="F899" s="15" t="s">
        <v>10184</v>
      </c>
      <c r="G899" s="16" t="s">
        <v>1604</v>
      </c>
      <c r="H899" s="15" t="s">
        <v>29</v>
      </c>
      <c r="I899" s="20">
        <v>43809</v>
      </c>
      <c r="J899" s="15" t="s">
        <v>30</v>
      </c>
      <c r="K899" s="15">
        <v>2022</v>
      </c>
      <c r="L899" s="15">
        <v>3</v>
      </c>
      <c r="M899" s="15" t="s">
        <v>30</v>
      </c>
      <c r="N899" s="15" t="s">
        <v>30</v>
      </c>
      <c r="O899" s="15" t="s">
        <v>30</v>
      </c>
      <c r="P899" s="15">
        <v>1950</v>
      </c>
      <c r="Q899" s="15">
        <v>190</v>
      </c>
      <c r="R899" s="15" t="s">
        <v>10180</v>
      </c>
      <c r="S899" s="29">
        <f t="shared" ref="S899:S962" si="14">IFERROR(K899+40,"")</f>
        <v>2062</v>
      </c>
      <c r="T899" s="29"/>
      <c r="U899" s="29"/>
      <c r="V899" s="29"/>
      <c r="W899" s="29"/>
      <c r="X899" s="29"/>
      <c r="Y899" s="29"/>
      <c r="Z899" s="29"/>
      <c r="AA899" s="29"/>
    </row>
    <row r="900" spans="1:27" hidden="1" x14ac:dyDescent="0.35">
      <c r="A900" s="15" t="s">
        <v>1607</v>
      </c>
      <c r="B900" s="22" t="str">
        <f>INDEX('Plant data'!D:D,MATCH($A900,'Plant data'!$A:$A,0))</f>
        <v>Liuerbao</v>
      </c>
      <c r="C900" s="22" t="str">
        <f>INDEX('Plant data'!E:E,MATCH($A900,'Plant data'!$A:$A,0))</f>
        <v>Liaoning</v>
      </c>
      <c r="D900" s="22" t="str">
        <f>INDEX('Plant data'!F:F,MATCH($A900,'Plant data'!$A:$A,0))</f>
        <v>China</v>
      </c>
      <c r="E900" s="15" t="s">
        <v>11106</v>
      </c>
      <c r="F900" s="15" t="s">
        <v>10179</v>
      </c>
      <c r="G900" s="16" t="s">
        <v>1609</v>
      </c>
      <c r="H900" s="15" t="s">
        <v>190</v>
      </c>
      <c r="I900" s="15" t="s">
        <v>30</v>
      </c>
      <c r="J900" s="15" t="s">
        <v>30</v>
      </c>
      <c r="K900" s="15" t="s">
        <v>30</v>
      </c>
      <c r="L900" s="15" t="s">
        <v>30</v>
      </c>
      <c r="M900" s="20">
        <v>43551</v>
      </c>
      <c r="N900" s="15" t="s">
        <v>30</v>
      </c>
      <c r="O900" s="15">
        <v>2021</v>
      </c>
      <c r="P900" s="15">
        <v>850</v>
      </c>
      <c r="Q900" s="15">
        <v>60</v>
      </c>
      <c r="R900" s="15" t="s">
        <v>10180</v>
      </c>
      <c r="S900" s="29" t="str">
        <f t="shared" si="14"/>
        <v/>
      </c>
      <c r="T900" s="29"/>
      <c r="U900" s="29"/>
      <c r="V900" s="29"/>
      <c r="W900" s="29"/>
      <c r="X900" s="29"/>
      <c r="Y900" s="29"/>
      <c r="Z900" s="29"/>
      <c r="AA900" s="29"/>
    </row>
    <row r="901" spans="1:27" hidden="1" x14ac:dyDescent="0.35">
      <c r="A901" s="15" t="s">
        <v>1607</v>
      </c>
      <c r="B901" s="22" t="str">
        <f>INDEX('Plant data'!D:D,MATCH($A901,'Plant data'!$A:$A,0))</f>
        <v>Liuerbao</v>
      </c>
      <c r="C901" s="22" t="str">
        <f>INDEX('Plant data'!E:E,MATCH($A901,'Plant data'!$A:$A,0))</f>
        <v>Liaoning</v>
      </c>
      <c r="D901" s="22" t="str">
        <f>INDEX('Plant data'!F:F,MATCH($A901,'Plant data'!$A:$A,0))</f>
        <v>China</v>
      </c>
      <c r="E901" s="15" t="s">
        <v>11107</v>
      </c>
      <c r="F901" s="15" t="s">
        <v>10182</v>
      </c>
      <c r="G901" s="16" t="s">
        <v>1609</v>
      </c>
      <c r="H901" s="15" t="s">
        <v>190</v>
      </c>
      <c r="I901" s="15" t="s">
        <v>30</v>
      </c>
      <c r="J901" s="15" t="s">
        <v>30</v>
      </c>
      <c r="K901" s="15" t="s">
        <v>30</v>
      </c>
      <c r="L901" s="15" t="s">
        <v>30</v>
      </c>
      <c r="M901" s="20">
        <v>43551</v>
      </c>
      <c r="N901" s="15" t="s">
        <v>30</v>
      </c>
      <c r="O901" s="15">
        <v>2021</v>
      </c>
      <c r="P901" s="15">
        <v>850</v>
      </c>
      <c r="Q901" s="15">
        <v>60</v>
      </c>
      <c r="R901" s="15" t="s">
        <v>10180</v>
      </c>
      <c r="S901" s="29" t="str">
        <f t="shared" si="14"/>
        <v/>
      </c>
      <c r="T901" s="29"/>
      <c r="U901" s="29"/>
      <c r="V901" s="29"/>
      <c r="W901" s="29"/>
      <c r="X901" s="29"/>
      <c r="Y901" s="29"/>
      <c r="Z901" s="29"/>
      <c r="AA901" s="29"/>
    </row>
    <row r="902" spans="1:27" hidden="1" x14ac:dyDescent="0.35">
      <c r="A902" s="15" t="s">
        <v>1607</v>
      </c>
      <c r="B902" s="22" t="str">
        <f>INDEX('Plant data'!D:D,MATCH($A902,'Plant data'!$A:$A,0))</f>
        <v>Liuerbao</v>
      </c>
      <c r="C902" s="22" t="str">
        <f>INDEX('Plant data'!E:E,MATCH($A902,'Plant data'!$A:$A,0))</f>
        <v>Liaoning</v>
      </c>
      <c r="D902" s="22" t="str">
        <f>INDEX('Plant data'!F:F,MATCH($A902,'Plant data'!$A:$A,0))</f>
        <v>China</v>
      </c>
      <c r="E902" s="15" t="s">
        <v>11108</v>
      </c>
      <c r="F902" s="15" t="s">
        <v>10184</v>
      </c>
      <c r="G902" s="16" t="s">
        <v>1609</v>
      </c>
      <c r="H902" s="15" t="s">
        <v>190</v>
      </c>
      <c r="I902" s="15" t="s">
        <v>30</v>
      </c>
      <c r="J902" s="15" t="s">
        <v>30</v>
      </c>
      <c r="K902" s="15" t="s">
        <v>30</v>
      </c>
      <c r="L902" s="15" t="s">
        <v>30</v>
      </c>
      <c r="M902" s="20">
        <v>43551</v>
      </c>
      <c r="N902" s="15" t="s">
        <v>30</v>
      </c>
      <c r="O902" s="15">
        <v>2021</v>
      </c>
      <c r="P902" s="15">
        <v>850</v>
      </c>
      <c r="Q902" s="15">
        <v>60</v>
      </c>
      <c r="R902" s="15" t="s">
        <v>10180</v>
      </c>
      <c r="S902" s="29" t="str">
        <f t="shared" si="14"/>
        <v/>
      </c>
      <c r="T902" s="29"/>
      <c r="U902" s="29"/>
      <c r="V902" s="29"/>
      <c r="W902" s="29"/>
      <c r="X902" s="29"/>
      <c r="Y902" s="29"/>
      <c r="Z902" s="29"/>
      <c r="AA902" s="29"/>
    </row>
    <row r="903" spans="1:27" hidden="1" x14ac:dyDescent="0.35">
      <c r="A903" s="15" t="s">
        <v>1607</v>
      </c>
      <c r="B903" s="22" t="str">
        <f>INDEX('Plant data'!D:D,MATCH($A903,'Plant data'!$A:$A,0))</f>
        <v>Liuerbao</v>
      </c>
      <c r="C903" s="22" t="str">
        <f>INDEX('Plant data'!E:E,MATCH($A903,'Plant data'!$A:$A,0))</f>
        <v>Liaoning</v>
      </c>
      <c r="D903" s="22" t="str">
        <f>INDEX('Plant data'!F:F,MATCH($A903,'Plant data'!$A:$A,0))</f>
        <v>China</v>
      </c>
      <c r="E903" s="15" t="s">
        <v>11109</v>
      </c>
      <c r="F903" s="15" t="s">
        <v>10245</v>
      </c>
      <c r="G903" s="16" t="s">
        <v>1609</v>
      </c>
      <c r="H903" s="15" t="s">
        <v>190</v>
      </c>
      <c r="I903" s="15" t="s">
        <v>30</v>
      </c>
      <c r="J903" s="15" t="s">
        <v>30</v>
      </c>
      <c r="K903" s="15" t="s">
        <v>30</v>
      </c>
      <c r="L903" s="15" t="s">
        <v>30</v>
      </c>
      <c r="M903" s="20">
        <v>43551</v>
      </c>
      <c r="N903" s="15" t="s">
        <v>30</v>
      </c>
      <c r="O903" s="15">
        <v>2021</v>
      </c>
      <c r="P903" s="15">
        <v>850</v>
      </c>
      <c r="Q903" s="15">
        <v>60</v>
      </c>
      <c r="R903" s="15" t="s">
        <v>10180</v>
      </c>
      <c r="S903" s="29" t="str">
        <f t="shared" si="14"/>
        <v/>
      </c>
      <c r="T903" s="29"/>
      <c r="U903" s="29"/>
      <c r="V903" s="29"/>
      <c r="W903" s="29"/>
      <c r="X903" s="29"/>
      <c r="Y903" s="29"/>
      <c r="Z903" s="29"/>
      <c r="AA903" s="29"/>
    </row>
    <row r="904" spans="1:27" hidden="1" x14ac:dyDescent="0.35">
      <c r="A904" s="15" t="s">
        <v>1607</v>
      </c>
      <c r="B904" s="22" t="str">
        <f>INDEX('Plant data'!D:D,MATCH($A904,'Plant data'!$A:$A,0))</f>
        <v>Liuerbao</v>
      </c>
      <c r="C904" s="22" t="str">
        <f>INDEX('Plant data'!E:E,MATCH($A904,'Plant data'!$A:$A,0))</f>
        <v>Liaoning</v>
      </c>
      <c r="D904" s="22" t="str">
        <f>INDEX('Plant data'!F:F,MATCH($A904,'Plant data'!$A:$A,0))</f>
        <v>China</v>
      </c>
      <c r="E904" s="15" t="s">
        <v>11110</v>
      </c>
      <c r="F904" s="15" t="s">
        <v>10247</v>
      </c>
      <c r="G904" s="16" t="s">
        <v>1609</v>
      </c>
      <c r="H904" s="15" t="s">
        <v>29</v>
      </c>
      <c r="I904" s="20">
        <v>43551</v>
      </c>
      <c r="J904" s="15" t="s">
        <v>30</v>
      </c>
      <c r="K904" s="15">
        <v>2021</v>
      </c>
      <c r="L904" s="15">
        <v>4</v>
      </c>
      <c r="M904" s="15" t="s">
        <v>30</v>
      </c>
      <c r="N904" s="15" t="s">
        <v>30</v>
      </c>
      <c r="O904" s="15" t="s">
        <v>30</v>
      </c>
      <c r="P904" s="15">
        <v>1150</v>
      </c>
      <c r="Q904" s="15">
        <v>100</v>
      </c>
      <c r="R904" s="15" t="s">
        <v>10180</v>
      </c>
      <c r="S904" s="29">
        <f t="shared" si="14"/>
        <v>2061</v>
      </c>
      <c r="T904" s="29"/>
      <c r="U904" s="29"/>
      <c r="V904" s="29"/>
      <c r="W904" s="29"/>
      <c r="X904" s="29"/>
      <c r="Y904" s="29"/>
      <c r="Z904" s="29"/>
      <c r="AA904" s="29"/>
    </row>
    <row r="905" spans="1:27" hidden="1" x14ac:dyDescent="0.35">
      <c r="A905" s="15" t="s">
        <v>1607</v>
      </c>
      <c r="B905" s="22" t="str">
        <f>INDEX('Plant data'!D:D,MATCH($A905,'Plant data'!$A:$A,0))</f>
        <v>Liuerbao</v>
      </c>
      <c r="C905" s="22" t="str">
        <f>INDEX('Plant data'!E:E,MATCH($A905,'Plant data'!$A:$A,0))</f>
        <v>Liaoning</v>
      </c>
      <c r="D905" s="22" t="str">
        <f>INDEX('Plant data'!F:F,MATCH($A905,'Plant data'!$A:$A,0))</f>
        <v>China</v>
      </c>
      <c r="E905" s="15" t="s">
        <v>11111</v>
      </c>
      <c r="F905" s="15" t="s">
        <v>10249</v>
      </c>
      <c r="G905" s="16" t="s">
        <v>1609</v>
      </c>
      <c r="H905" s="15" t="s">
        <v>29</v>
      </c>
      <c r="I905" s="20">
        <v>43551</v>
      </c>
      <c r="J905" s="15" t="s">
        <v>30</v>
      </c>
      <c r="K905" s="15">
        <v>2021</v>
      </c>
      <c r="L905" s="15">
        <v>4</v>
      </c>
      <c r="M905" s="15" t="s">
        <v>30</v>
      </c>
      <c r="N905" s="15" t="s">
        <v>30</v>
      </c>
      <c r="O905" s="15" t="s">
        <v>30</v>
      </c>
      <c r="P905" s="15">
        <v>1150</v>
      </c>
      <c r="Q905" s="15">
        <v>100</v>
      </c>
      <c r="R905" s="15" t="s">
        <v>10180</v>
      </c>
      <c r="S905" s="29">
        <f t="shared" si="14"/>
        <v>2061</v>
      </c>
      <c r="T905" s="29"/>
      <c r="U905" s="29"/>
      <c r="V905" s="29"/>
      <c r="W905" s="29"/>
      <c r="X905" s="29"/>
      <c r="Y905" s="29"/>
      <c r="Z905" s="29"/>
      <c r="AA905" s="29"/>
    </row>
    <row r="906" spans="1:27" hidden="1" x14ac:dyDescent="0.35">
      <c r="A906" s="15" t="s">
        <v>1615</v>
      </c>
      <c r="B906" s="22" t="str">
        <f>INDEX('Plant data'!D:D,MATCH($A906,'Plant data'!$A:$A,0))</f>
        <v>Fuzhou</v>
      </c>
      <c r="C906" s="22" t="str">
        <f>INDEX('Plant data'!E:E,MATCH($A906,'Plant data'!$A:$A,0))</f>
        <v>Fujian</v>
      </c>
      <c r="D906" s="22" t="str">
        <f>INDEX('Plant data'!F:F,MATCH($A906,'Plant data'!$A:$A,0))</f>
        <v>China</v>
      </c>
      <c r="E906" s="15" t="s">
        <v>11112</v>
      </c>
      <c r="F906" s="15" t="s">
        <v>10179</v>
      </c>
      <c r="G906" s="16" t="s">
        <v>1617</v>
      </c>
      <c r="H906" s="15" t="s">
        <v>190</v>
      </c>
      <c r="I906" s="15" t="s">
        <v>30</v>
      </c>
      <c r="J906" s="15" t="s">
        <v>30</v>
      </c>
      <c r="K906" s="15" t="s">
        <v>30</v>
      </c>
      <c r="L906" s="15" t="s">
        <v>30</v>
      </c>
      <c r="M906" s="15">
        <v>2022</v>
      </c>
      <c r="N906" s="15" t="s">
        <v>30</v>
      </c>
      <c r="O906" s="15">
        <v>2023</v>
      </c>
      <c r="P906" s="15">
        <v>770</v>
      </c>
      <c r="Q906" s="15">
        <v>70</v>
      </c>
      <c r="R906" s="15" t="s">
        <v>10180</v>
      </c>
      <c r="S906" s="29" t="str">
        <f t="shared" si="14"/>
        <v/>
      </c>
      <c r="T906" s="29"/>
      <c r="U906" s="29"/>
      <c r="V906" s="29"/>
      <c r="W906" s="29"/>
      <c r="X906" s="29"/>
      <c r="Y906" s="29"/>
      <c r="Z906" s="29"/>
      <c r="AA906" s="29"/>
    </row>
    <row r="907" spans="1:27" hidden="1" x14ac:dyDescent="0.35">
      <c r="A907" s="15" t="s">
        <v>1615</v>
      </c>
      <c r="B907" s="22" t="str">
        <f>INDEX('Plant data'!D:D,MATCH($A907,'Plant data'!$A:$A,0))</f>
        <v>Fuzhou</v>
      </c>
      <c r="C907" s="22" t="str">
        <f>INDEX('Plant data'!E:E,MATCH($A907,'Plant data'!$A:$A,0))</f>
        <v>Fujian</v>
      </c>
      <c r="D907" s="22" t="str">
        <f>INDEX('Plant data'!F:F,MATCH($A907,'Plant data'!$A:$A,0))</f>
        <v>China</v>
      </c>
      <c r="E907" s="15" t="s">
        <v>11113</v>
      </c>
      <c r="F907" s="15" t="s">
        <v>10182</v>
      </c>
      <c r="G907" s="16" t="s">
        <v>1617</v>
      </c>
      <c r="H907" s="15" t="s">
        <v>190</v>
      </c>
      <c r="I907" s="15" t="s">
        <v>30</v>
      </c>
      <c r="J907" s="15" t="s">
        <v>30</v>
      </c>
      <c r="K907" s="15" t="s">
        <v>30</v>
      </c>
      <c r="L907" s="15" t="s">
        <v>30</v>
      </c>
      <c r="M907" s="15">
        <v>2022</v>
      </c>
      <c r="N907" s="15" t="s">
        <v>30</v>
      </c>
      <c r="O907" s="15">
        <v>2023</v>
      </c>
      <c r="P907" s="15">
        <v>880</v>
      </c>
      <c r="Q907" s="15">
        <v>70</v>
      </c>
      <c r="R907" s="15" t="s">
        <v>10180</v>
      </c>
      <c r="S907" s="29" t="str">
        <f t="shared" si="14"/>
        <v/>
      </c>
      <c r="T907" s="29"/>
      <c r="U907" s="29"/>
      <c r="V907" s="29"/>
      <c r="W907" s="29"/>
      <c r="X907" s="29"/>
      <c r="Y907" s="29"/>
      <c r="Z907" s="29"/>
      <c r="AA907" s="29"/>
    </row>
    <row r="908" spans="1:27" hidden="1" x14ac:dyDescent="0.35">
      <c r="A908" s="15" t="s">
        <v>1615</v>
      </c>
      <c r="B908" s="22" t="str">
        <f>INDEX('Plant data'!D:D,MATCH($A908,'Plant data'!$A:$A,0))</f>
        <v>Fuzhou</v>
      </c>
      <c r="C908" s="22" t="str">
        <f>INDEX('Plant data'!E:E,MATCH($A908,'Plant data'!$A:$A,0))</f>
        <v>Fujian</v>
      </c>
      <c r="D908" s="22" t="str">
        <f>INDEX('Plant data'!F:F,MATCH($A908,'Plant data'!$A:$A,0))</f>
        <v>China</v>
      </c>
      <c r="E908" s="15" t="s">
        <v>11114</v>
      </c>
      <c r="F908" s="15" t="s">
        <v>10184</v>
      </c>
      <c r="G908" s="16" t="s">
        <v>1617</v>
      </c>
      <c r="H908" s="15" t="s">
        <v>190</v>
      </c>
      <c r="I908" s="15" t="s">
        <v>30</v>
      </c>
      <c r="J908" s="15" t="s">
        <v>30</v>
      </c>
      <c r="K908" s="15" t="s">
        <v>30</v>
      </c>
      <c r="L908" s="15" t="s">
        <v>30</v>
      </c>
      <c r="M908" s="15">
        <v>2022</v>
      </c>
      <c r="N908" s="15" t="s">
        <v>30</v>
      </c>
      <c r="O908" s="15">
        <v>2023</v>
      </c>
      <c r="P908" s="15">
        <v>880</v>
      </c>
      <c r="Q908" s="15">
        <v>70</v>
      </c>
      <c r="R908" s="15" t="s">
        <v>10180</v>
      </c>
      <c r="S908" s="29" t="str">
        <f t="shared" si="14"/>
        <v/>
      </c>
      <c r="T908" s="29"/>
      <c r="U908" s="29"/>
      <c r="V908" s="29"/>
      <c r="W908" s="29"/>
      <c r="X908" s="29"/>
      <c r="Y908" s="29"/>
      <c r="Z908" s="29"/>
      <c r="AA908" s="29"/>
    </row>
    <row r="909" spans="1:27" hidden="1" x14ac:dyDescent="0.35">
      <c r="A909" s="15" t="s">
        <v>1615</v>
      </c>
      <c r="B909" s="22" t="str">
        <f>INDEX('Plant data'!D:D,MATCH($A909,'Plant data'!$A:$A,0))</f>
        <v>Fuzhou</v>
      </c>
      <c r="C909" s="22" t="str">
        <f>INDEX('Plant data'!E:E,MATCH($A909,'Plant data'!$A:$A,0))</f>
        <v>Fujian</v>
      </c>
      <c r="D909" s="22" t="str">
        <f>INDEX('Plant data'!F:F,MATCH($A909,'Plant data'!$A:$A,0))</f>
        <v>China</v>
      </c>
      <c r="E909" s="15" t="s">
        <v>11115</v>
      </c>
      <c r="F909" s="15" t="s">
        <v>10245</v>
      </c>
      <c r="G909" s="16" t="s">
        <v>1617</v>
      </c>
      <c r="H909" s="15" t="s">
        <v>190</v>
      </c>
      <c r="I909" s="15" t="s">
        <v>30</v>
      </c>
      <c r="J909" s="15" t="s">
        <v>30</v>
      </c>
      <c r="K909" s="15" t="s">
        <v>30</v>
      </c>
      <c r="L909" s="15" t="s">
        <v>30</v>
      </c>
      <c r="M909" s="15">
        <v>2022</v>
      </c>
      <c r="N909" s="15" t="s">
        <v>30</v>
      </c>
      <c r="O909" s="15">
        <v>2023</v>
      </c>
      <c r="P909" s="15">
        <v>880</v>
      </c>
      <c r="Q909" s="15">
        <v>70</v>
      </c>
      <c r="R909" s="15" t="s">
        <v>10180</v>
      </c>
      <c r="S909" s="29" t="str">
        <f t="shared" si="14"/>
        <v/>
      </c>
      <c r="T909" s="29"/>
      <c r="U909" s="29"/>
      <c r="V909" s="29"/>
      <c r="W909" s="29"/>
      <c r="X909" s="29"/>
      <c r="Y909" s="29"/>
      <c r="Z909" s="29"/>
      <c r="AA909" s="29"/>
    </row>
    <row r="910" spans="1:27" hidden="1" x14ac:dyDescent="0.35">
      <c r="A910" s="15" t="s">
        <v>1615</v>
      </c>
      <c r="B910" s="22" t="str">
        <f>INDEX('Plant data'!D:D,MATCH($A910,'Plant data'!$A:$A,0))</f>
        <v>Fuzhou</v>
      </c>
      <c r="C910" s="22" t="str">
        <f>INDEX('Plant data'!E:E,MATCH($A910,'Plant data'!$A:$A,0))</f>
        <v>Fujian</v>
      </c>
      <c r="D910" s="22" t="str">
        <f>INDEX('Plant data'!F:F,MATCH($A910,'Plant data'!$A:$A,0))</f>
        <v>China</v>
      </c>
      <c r="E910" s="15" t="s">
        <v>11116</v>
      </c>
      <c r="F910" s="15" t="s">
        <v>10247</v>
      </c>
      <c r="G910" s="16" t="s">
        <v>1617</v>
      </c>
      <c r="H910" s="15" t="s">
        <v>29</v>
      </c>
      <c r="I910" s="15" t="s">
        <v>30</v>
      </c>
      <c r="J910" s="15">
        <v>2020</v>
      </c>
      <c r="K910" s="15">
        <v>2023</v>
      </c>
      <c r="L910" s="15">
        <v>2</v>
      </c>
      <c r="M910" s="15" t="s">
        <v>30</v>
      </c>
      <c r="N910" s="15" t="s">
        <v>30</v>
      </c>
      <c r="O910" s="15" t="s">
        <v>30</v>
      </c>
      <c r="P910" s="15">
        <v>3220</v>
      </c>
      <c r="Q910" s="15">
        <v>150</v>
      </c>
      <c r="R910" s="15" t="s">
        <v>10180</v>
      </c>
      <c r="S910" s="29">
        <f t="shared" si="14"/>
        <v>2063</v>
      </c>
      <c r="T910" s="29"/>
      <c r="U910" s="29"/>
      <c r="V910" s="29"/>
      <c r="W910" s="29"/>
      <c r="X910" s="29"/>
      <c r="Y910" s="29"/>
      <c r="Z910" s="29"/>
      <c r="AA910" s="29"/>
    </row>
    <row r="911" spans="1:27" hidden="1" x14ac:dyDescent="0.35">
      <c r="A911" s="15" t="s">
        <v>1621</v>
      </c>
      <c r="B911" s="22" t="str">
        <f>INDEX('Plant data'!D:D,MATCH($A911,'Plant data'!$A:$A,0))</f>
        <v>unknown</v>
      </c>
      <c r="C911" s="22" t="str">
        <f>INDEX('Plant data'!E:E,MATCH($A911,'Plant data'!$A:$A,0))</f>
        <v>Shandong</v>
      </c>
      <c r="D911" s="22" t="str">
        <f>INDEX('Plant data'!F:F,MATCH($A911,'Plant data'!$A:$A,0))</f>
        <v>China</v>
      </c>
      <c r="E911" s="15" t="s">
        <v>11117</v>
      </c>
      <c r="F911" s="15" t="s">
        <v>10179</v>
      </c>
      <c r="G911" s="16" t="s">
        <v>1623</v>
      </c>
      <c r="H911" s="15" t="s">
        <v>190</v>
      </c>
      <c r="I911" s="15" t="s">
        <v>30</v>
      </c>
      <c r="J911" s="15" t="s">
        <v>30</v>
      </c>
      <c r="K911" s="15" t="s">
        <v>30</v>
      </c>
      <c r="L911" s="15" t="s">
        <v>30</v>
      </c>
      <c r="M911" s="15">
        <v>2020</v>
      </c>
      <c r="N911" s="15" t="s">
        <v>30</v>
      </c>
      <c r="O911" s="20">
        <v>44529</v>
      </c>
      <c r="P911" s="15">
        <v>760</v>
      </c>
      <c r="Q911" s="15">
        <v>50</v>
      </c>
      <c r="R911" s="15" t="s">
        <v>10180</v>
      </c>
      <c r="S911" s="29" t="str">
        <f t="shared" si="14"/>
        <v/>
      </c>
      <c r="T911" s="29"/>
      <c r="U911" s="29"/>
      <c r="V911" s="29"/>
      <c r="W911" s="29"/>
      <c r="X911" s="29"/>
      <c r="Y911" s="29"/>
      <c r="Z911" s="29"/>
      <c r="AA911" s="29"/>
    </row>
    <row r="912" spans="1:27" hidden="1" x14ac:dyDescent="0.35">
      <c r="A912" s="15" t="s">
        <v>1621</v>
      </c>
      <c r="B912" s="22" t="str">
        <f>INDEX('Plant data'!D:D,MATCH($A912,'Plant data'!$A:$A,0))</f>
        <v>unknown</v>
      </c>
      <c r="C912" s="22" t="str">
        <f>INDEX('Plant data'!E:E,MATCH($A912,'Plant data'!$A:$A,0))</f>
        <v>Shandong</v>
      </c>
      <c r="D912" s="22" t="str">
        <f>INDEX('Plant data'!F:F,MATCH($A912,'Plant data'!$A:$A,0))</f>
        <v>China</v>
      </c>
      <c r="E912" s="15" t="s">
        <v>11118</v>
      </c>
      <c r="F912" s="15" t="s">
        <v>10182</v>
      </c>
      <c r="G912" s="16" t="s">
        <v>1623</v>
      </c>
      <c r="H912" s="15" t="s">
        <v>190</v>
      </c>
      <c r="I912" s="15" t="s">
        <v>30</v>
      </c>
      <c r="J912" s="15" t="s">
        <v>30</v>
      </c>
      <c r="K912" s="15" t="s">
        <v>30</v>
      </c>
      <c r="L912" s="15" t="s">
        <v>30</v>
      </c>
      <c r="M912" s="15">
        <v>2020</v>
      </c>
      <c r="N912" s="15" t="s">
        <v>30</v>
      </c>
      <c r="O912" s="20">
        <v>44529</v>
      </c>
      <c r="P912" s="15">
        <v>760</v>
      </c>
      <c r="Q912" s="15">
        <v>50</v>
      </c>
      <c r="R912" s="15" t="s">
        <v>10180</v>
      </c>
      <c r="S912" s="29" t="str">
        <f t="shared" si="14"/>
        <v/>
      </c>
      <c r="T912" s="29"/>
      <c r="U912" s="29"/>
      <c r="V912" s="29"/>
      <c r="W912" s="29"/>
      <c r="X912" s="29"/>
      <c r="Y912" s="29"/>
      <c r="Z912" s="29"/>
      <c r="AA912" s="29"/>
    </row>
    <row r="913" spans="1:27" hidden="1" x14ac:dyDescent="0.35">
      <c r="A913" s="15" t="s">
        <v>1621</v>
      </c>
      <c r="B913" s="22" t="str">
        <f>INDEX('Plant data'!D:D,MATCH($A913,'Plant data'!$A:$A,0))</f>
        <v>unknown</v>
      </c>
      <c r="C913" s="22" t="str">
        <f>INDEX('Plant data'!E:E,MATCH($A913,'Plant data'!$A:$A,0))</f>
        <v>Shandong</v>
      </c>
      <c r="D913" s="22" t="str">
        <f>INDEX('Plant data'!F:F,MATCH($A913,'Plant data'!$A:$A,0))</f>
        <v>China</v>
      </c>
      <c r="E913" s="15" t="s">
        <v>11119</v>
      </c>
      <c r="F913" s="15" t="s">
        <v>10184</v>
      </c>
      <c r="G913" s="16" t="s">
        <v>1623</v>
      </c>
      <c r="H913" s="15" t="s">
        <v>190</v>
      </c>
      <c r="I913" s="15" t="s">
        <v>30</v>
      </c>
      <c r="J913" s="15" t="s">
        <v>30</v>
      </c>
      <c r="K913" s="15" t="s">
        <v>30</v>
      </c>
      <c r="L913" s="15" t="s">
        <v>30</v>
      </c>
      <c r="M913" s="15">
        <v>2020</v>
      </c>
      <c r="N913" s="15" t="s">
        <v>30</v>
      </c>
      <c r="O913" s="20">
        <v>44529</v>
      </c>
      <c r="P913" s="15">
        <v>760</v>
      </c>
      <c r="Q913" s="15">
        <v>50</v>
      </c>
      <c r="R913" s="15" t="s">
        <v>10180</v>
      </c>
      <c r="S913" s="29" t="str">
        <f t="shared" si="14"/>
        <v/>
      </c>
      <c r="T913" s="29"/>
      <c r="U913" s="29"/>
      <c r="V913" s="29"/>
      <c r="W913" s="29"/>
      <c r="X913" s="29"/>
      <c r="Y913" s="29"/>
      <c r="Z913" s="29"/>
      <c r="AA913" s="29"/>
    </row>
    <row r="914" spans="1:27" hidden="1" x14ac:dyDescent="0.35">
      <c r="A914" s="15" t="s">
        <v>1621</v>
      </c>
      <c r="B914" s="22" t="str">
        <f>INDEX('Plant data'!D:D,MATCH($A914,'Plant data'!$A:$A,0))</f>
        <v>unknown</v>
      </c>
      <c r="C914" s="22" t="str">
        <f>INDEX('Plant data'!E:E,MATCH($A914,'Plant data'!$A:$A,0))</f>
        <v>Shandong</v>
      </c>
      <c r="D914" s="22" t="str">
        <f>INDEX('Plant data'!F:F,MATCH($A914,'Plant data'!$A:$A,0))</f>
        <v>China</v>
      </c>
      <c r="E914" s="15" t="s">
        <v>11120</v>
      </c>
      <c r="F914" s="15" t="s">
        <v>10245</v>
      </c>
      <c r="G914" s="16" t="s">
        <v>1623</v>
      </c>
      <c r="H914" s="15" t="s">
        <v>190</v>
      </c>
      <c r="I914" s="15" t="s">
        <v>30</v>
      </c>
      <c r="J914" s="15" t="s">
        <v>30</v>
      </c>
      <c r="K914" s="15" t="s">
        <v>30</v>
      </c>
      <c r="L914" s="15" t="s">
        <v>30</v>
      </c>
      <c r="M914" s="15">
        <v>2020</v>
      </c>
      <c r="N914" s="15" t="s">
        <v>30</v>
      </c>
      <c r="O914" s="20">
        <v>44529</v>
      </c>
      <c r="P914" s="15">
        <v>850</v>
      </c>
      <c r="Q914" s="15">
        <v>60</v>
      </c>
      <c r="R914" s="15" t="s">
        <v>10180</v>
      </c>
      <c r="S914" s="29" t="str">
        <f t="shared" si="14"/>
        <v/>
      </c>
      <c r="T914" s="29"/>
      <c r="U914" s="29"/>
      <c r="V914" s="29"/>
      <c r="W914" s="29"/>
      <c r="X914" s="29"/>
      <c r="Y914" s="29"/>
      <c r="Z914" s="29"/>
      <c r="AA914" s="29"/>
    </row>
    <row r="915" spans="1:27" hidden="1" x14ac:dyDescent="0.35">
      <c r="A915" s="15" t="s">
        <v>1621</v>
      </c>
      <c r="B915" s="22" t="str">
        <f>INDEX('Plant data'!D:D,MATCH($A915,'Plant data'!$A:$A,0))</f>
        <v>unknown</v>
      </c>
      <c r="C915" s="22" t="str">
        <f>INDEX('Plant data'!E:E,MATCH($A915,'Plant data'!$A:$A,0))</f>
        <v>Shandong</v>
      </c>
      <c r="D915" s="22" t="str">
        <f>INDEX('Plant data'!F:F,MATCH($A915,'Plant data'!$A:$A,0))</f>
        <v>China</v>
      </c>
      <c r="E915" s="15" t="s">
        <v>11121</v>
      </c>
      <c r="F915" s="15" t="s">
        <v>10247</v>
      </c>
      <c r="G915" s="16" t="s">
        <v>1623</v>
      </c>
      <c r="H915" s="15" t="s">
        <v>190</v>
      </c>
      <c r="I915" s="15" t="s">
        <v>30</v>
      </c>
      <c r="J915" s="15" t="s">
        <v>30</v>
      </c>
      <c r="K915" s="15" t="s">
        <v>30</v>
      </c>
      <c r="L915" s="15" t="s">
        <v>30</v>
      </c>
      <c r="M915" s="15">
        <v>2020</v>
      </c>
      <c r="N915" s="15" t="s">
        <v>30</v>
      </c>
      <c r="O915" s="20">
        <v>44529</v>
      </c>
      <c r="P915" s="15">
        <v>1350</v>
      </c>
      <c r="Q915" s="15">
        <v>120</v>
      </c>
      <c r="R915" s="15" t="s">
        <v>10180</v>
      </c>
      <c r="S915" s="29" t="str">
        <f t="shared" si="14"/>
        <v/>
      </c>
      <c r="T915" s="29"/>
      <c r="U915" s="29"/>
      <c r="V915" s="29"/>
      <c r="W915" s="29"/>
      <c r="X915" s="29"/>
      <c r="Y915" s="29"/>
      <c r="Z915" s="29"/>
      <c r="AA915" s="29"/>
    </row>
    <row r="916" spans="1:27" hidden="1" x14ac:dyDescent="0.35">
      <c r="A916" s="15" t="s">
        <v>1621</v>
      </c>
      <c r="B916" s="22" t="str">
        <f>INDEX('Plant data'!D:D,MATCH($A916,'Plant data'!$A:$A,0))</f>
        <v>unknown</v>
      </c>
      <c r="C916" s="22" t="str">
        <f>INDEX('Plant data'!E:E,MATCH($A916,'Plant data'!$A:$A,0))</f>
        <v>Shandong</v>
      </c>
      <c r="D916" s="22" t="str">
        <f>INDEX('Plant data'!F:F,MATCH($A916,'Plant data'!$A:$A,0))</f>
        <v>China</v>
      </c>
      <c r="E916" s="15" t="s">
        <v>11122</v>
      </c>
      <c r="F916" s="15" t="s">
        <v>10249</v>
      </c>
      <c r="G916" s="16" t="s">
        <v>1623</v>
      </c>
      <c r="H916" s="15" t="s">
        <v>190</v>
      </c>
      <c r="I916" s="15" t="s">
        <v>30</v>
      </c>
      <c r="J916" s="15" t="s">
        <v>30</v>
      </c>
      <c r="K916" s="15" t="s">
        <v>30</v>
      </c>
      <c r="L916" s="15" t="s">
        <v>30</v>
      </c>
      <c r="M916" s="15">
        <v>2020</v>
      </c>
      <c r="N916" s="15" t="s">
        <v>30</v>
      </c>
      <c r="O916" s="20">
        <v>44529</v>
      </c>
      <c r="P916" s="15">
        <v>1350</v>
      </c>
      <c r="Q916" s="15">
        <v>120</v>
      </c>
      <c r="R916" s="15" t="s">
        <v>10180</v>
      </c>
      <c r="S916" s="29" t="str">
        <f t="shared" si="14"/>
        <v/>
      </c>
      <c r="T916" s="29"/>
      <c r="U916" s="29"/>
      <c r="V916" s="29"/>
      <c r="W916" s="29"/>
      <c r="X916" s="29"/>
      <c r="Y916" s="29"/>
      <c r="Z916" s="29"/>
      <c r="AA916" s="29"/>
    </row>
    <row r="917" spans="1:27" hidden="1" x14ac:dyDescent="0.35">
      <c r="A917" s="15" t="s">
        <v>1629</v>
      </c>
      <c r="B917" s="22" t="str">
        <f>INDEX('Plant data'!D:D,MATCH($A917,'Plant data'!$A:$A,0))</f>
        <v>Yongcheng</v>
      </c>
      <c r="C917" s="22" t="str">
        <f>INDEX('Plant data'!E:E,MATCH($A917,'Plant data'!$A:$A,0))</f>
        <v>Henan</v>
      </c>
      <c r="D917" s="22" t="str">
        <f>INDEX('Plant data'!F:F,MATCH($A917,'Plant data'!$A:$A,0))</f>
        <v>China</v>
      </c>
      <c r="E917" s="15" t="s">
        <v>11123</v>
      </c>
      <c r="F917" s="15" t="s">
        <v>10179</v>
      </c>
      <c r="G917" s="16" t="s">
        <v>1631</v>
      </c>
      <c r="H917" s="15" t="s">
        <v>40</v>
      </c>
      <c r="I917" s="15" t="s">
        <v>30</v>
      </c>
      <c r="J917" s="15" t="s">
        <v>30</v>
      </c>
      <c r="K917" s="15" t="s">
        <v>30</v>
      </c>
      <c r="L917" s="15" t="s">
        <v>30</v>
      </c>
      <c r="M917" s="18">
        <v>44743</v>
      </c>
      <c r="N917" s="15" t="s">
        <v>30</v>
      </c>
      <c r="O917" s="15" t="s">
        <v>30</v>
      </c>
      <c r="P917" s="15">
        <v>800</v>
      </c>
      <c r="Q917" s="15">
        <v>55</v>
      </c>
      <c r="R917" s="15" t="s">
        <v>10180</v>
      </c>
      <c r="S917" s="29" t="str">
        <f t="shared" si="14"/>
        <v/>
      </c>
      <c r="T917" s="29"/>
      <c r="U917" s="29"/>
      <c r="V917" s="29"/>
      <c r="W917" s="29"/>
      <c r="X917" s="29"/>
      <c r="Y917" s="29"/>
      <c r="Z917" s="29"/>
      <c r="AA917" s="29"/>
    </row>
    <row r="918" spans="1:27" hidden="1" x14ac:dyDescent="0.35">
      <c r="A918" s="15" t="s">
        <v>1629</v>
      </c>
      <c r="B918" s="22" t="str">
        <f>INDEX('Plant data'!D:D,MATCH($A918,'Plant data'!$A:$A,0))</f>
        <v>Yongcheng</v>
      </c>
      <c r="C918" s="22" t="str">
        <f>INDEX('Plant data'!E:E,MATCH($A918,'Plant data'!$A:$A,0))</f>
        <v>Henan</v>
      </c>
      <c r="D918" s="22" t="str">
        <f>INDEX('Plant data'!F:F,MATCH($A918,'Plant data'!$A:$A,0))</f>
        <v>China</v>
      </c>
      <c r="E918" s="15" t="s">
        <v>11124</v>
      </c>
      <c r="F918" s="15" t="s">
        <v>10182</v>
      </c>
      <c r="G918" s="16" t="s">
        <v>1631</v>
      </c>
      <c r="H918" s="15" t="s">
        <v>40</v>
      </c>
      <c r="I918" s="15" t="s">
        <v>30</v>
      </c>
      <c r="J918" s="15" t="s">
        <v>30</v>
      </c>
      <c r="K918" s="15" t="s">
        <v>30</v>
      </c>
      <c r="L918" s="15" t="s">
        <v>30</v>
      </c>
      <c r="M918" s="18">
        <v>44743</v>
      </c>
      <c r="N918" s="15" t="s">
        <v>30</v>
      </c>
      <c r="O918" s="15" t="s">
        <v>30</v>
      </c>
      <c r="P918" s="15">
        <v>850</v>
      </c>
      <c r="Q918" s="15">
        <v>60</v>
      </c>
      <c r="R918" s="15" t="s">
        <v>10180</v>
      </c>
      <c r="S918" s="29" t="str">
        <f t="shared" si="14"/>
        <v/>
      </c>
      <c r="T918" s="29"/>
      <c r="U918" s="29"/>
      <c r="V918" s="29"/>
      <c r="W918" s="29"/>
      <c r="X918" s="29"/>
      <c r="Y918" s="29"/>
      <c r="Z918" s="29"/>
      <c r="AA918" s="29"/>
    </row>
    <row r="919" spans="1:27" hidden="1" x14ac:dyDescent="0.35">
      <c r="A919" s="15" t="s">
        <v>1629</v>
      </c>
      <c r="B919" s="22" t="str">
        <f>INDEX('Plant data'!D:D,MATCH($A919,'Plant data'!$A:$A,0))</f>
        <v>Yongcheng</v>
      </c>
      <c r="C919" s="22" t="str">
        <f>INDEX('Plant data'!E:E,MATCH($A919,'Plant data'!$A:$A,0))</f>
        <v>Henan</v>
      </c>
      <c r="D919" s="22" t="str">
        <f>INDEX('Plant data'!F:F,MATCH($A919,'Plant data'!$A:$A,0))</f>
        <v>China</v>
      </c>
      <c r="E919" s="15" t="s">
        <v>11125</v>
      </c>
      <c r="F919" s="15" t="s">
        <v>10184</v>
      </c>
      <c r="G919" s="16" t="s">
        <v>1631</v>
      </c>
      <c r="H919" s="15" t="s">
        <v>313</v>
      </c>
      <c r="I919" s="18">
        <v>44743</v>
      </c>
      <c r="J919" s="15" t="s">
        <v>30</v>
      </c>
      <c r="K919" s="15" t="s">
        <v>30</v>
      </c>
      <c r="L919" s="15" t="s">
        <v>30</v>
      </c>
      <c r="M919" s="15" t="s">
        <v>30</v>
      </c>
      <c r="N919" s="15" t="s">
        <v>30</v>
      </c>
      <c r="O919" s="15" t="s">
        <v>30</v>
      </c>
      <c r="P919" s="15">
        <v>1350</v>
      </c>
      <c r="Q919" s="15">
        <v>120</v>
      </c>
      <c r="R919" s="15" t="s">
        <v>10180</v>
      </c>
      <c r="S919" s="29" t="str">
        <f t="shared" si="14"/>
        <v/>
      </c>
      <c r="T919" s="29"/>
      <c r="U919" s="29"/>
      <c r="V919" s="29"/>
      <c r="W919" s="29"/>
      <c r="X919" s="29"/>
      <c r="Y919" s="29"/>
      <c r="Z919" s="29"/>
      <c r="AA919" s="29"/>
    </row>
    <row r="920" spans="1:27" hidden="1" x14ac:dyDescent="0.35">
      <c r="A920" s="15" t="s">
        <v>1629</v>
      </c>
      <c r="B920" s="22" t="str">
        <f>INDEX('Plant data'!D:D,MATCH($A920,'Plant data'!$A:$A,0))</f>
        <v>Yongcheng</v>
      </c>
      <c r="C920" s="22" t="str">
        <f>INDEX('Plant data'!E:E,MATCH($A920,'Plant data'!$A:$A,0))</f>
        <v>Henan</v>
      </c>
      <c r="D920" s="22" t="str">
        <f>INDEX('Plant data'!F:F,MATCH($A920,'Plant data'!$A:$A,0))</f>
        <v>China</v>
      </c>
      <c r="E920" s="15" t="s">
        <v>11126</v>
      </c>
      <c r="F920" s="15" t="s">
        <v>10245</v>
      </c>
      <c r="G920" s="16" t="s">
        <v>1631</v>
      </c>
      <c r="H920" s="15" t="s">
        <v>313</v>
      </c>
      <c r="I920" s="18">
        <v>44743</v>
      </c>
      <c r="J920" s="15" t="s">
        <v>30</v>
      </c>
      <c r="K920" s="15" t="s">
        <v>30</v>
      </c>
      <c r="L920" s="15" t="s">
        <v>30</v>
      </c>
      <c r="M920" s="15" t="s">
        <v>30</v>
      </c>
      <c r="N920" s="15" t="s">
        <v>30</v>
      </c>
      <c r="O920" s="15" t="s">
        <v>30</v>
      </c>
      <c r="P920" s="15">
        <v>1350</v>
      </c>
      <c r="Q920" s="15">
        <v>120</v>
      </c>
      <c r="R920" s="15" t="s">
        <v>10180</v>
      </c>
      <c r="S920" s="29" t="str">
        <f t="shared" si="14"/>
        <v/>
      </c>
      <c r="T920" s="29"/>
      <c r="U920" s="29"/>
      <c r="V920" s="29"/>
      <c r="W920" s="29"/>
      <c r="X920" s="29"/>
      <c r="Y920" s="29"/>
      <c r="Z920" s="29"/>
      <c r="AA920" s="29"/>
    </row>
    <row r="921" spans="1:27" hidden="1" x14ac:dyDescent="0.35">
      <c r="A921" s="15" t="s">
        <v>1633</v>
      </c>
      <c r="B921" s="22" t="str">
        <f>INDEX('Plant data'!D:D,MATCH($A921,'Plant data'!$A:$A,0))</f>
        <v>unknown</v>
      </c>
      <c r="C921" s="22" t="str">
        <f>INDEX('Plant data'!E:E,MATCH($A921,'Plant data'!$A:$A,0))</f>
        <v>Inner Mongolia</v>
      </c>
      <c r="D921" s="22" t="str">
        <f>INDEX('Plant data'!F:F,MATCH($A921,'Plant data'!$A:$A,0))</f>
        <v>China</v>
      </c>
      <c r="E921" s="15" t="s">
        <v>11127</v>
      </c>
      <c r="F921" s="15" t="s">
        <v>10179</v>
      </c>
      <c r="G921" s="16" t="s">
        <v>1635</v>
      </c>
      <c r="H921" s="15" t="s">
        <v>29</v>
      </c>
      <c r="I921" s="15" t="s">
        <v>30</v>
      </c>
      <c r="J921" s="15" t="s">
        <v>30</v>
      </c>
      <c r="K921" s="15" t="s">
        <v>30</v>
      </c>
      <c r="L921" s="15" t="s">
        <v>30</v>
      </c>
      <c r="M921" s="15" t="s">
        <v>30</v>
      </c>
      <c r="N921" s="15" t="s">
        <v>30</v>
      </c>
      <c r="O921" s="15" t="s">
        <v>30</v>
      </c>
      <c r="P921" s="15">
        <v>1000</v>
      </c>
      <c r="Q921" s="15">
        <v>120</v>
      </c>
      <c r="R921" s="15" t="s">
        <v>10180</v>
      </c>
      <c r="S921" s="29" t="str">
        <f t="shared" si="14"/>
        <v/>
      </c>
      <c r="T921" s="29"/>
      <c r="U921" s="29"/>
      <c r="V921" s="29"/>
      <c r="W921" s="29"/>
      <c r="X921" s="29"/>
      <c r="Y921" s="29"/>
      <c r="Z921" s="29"/>
      <c r="AA921" s="29"/>
    </row>
    <row r="922" spans="1:27" hidden="1" x14ac:dyDescent="0.35">
      <c r="A922" s="15" t="s">
        <v>1633</v>
      </c>
      <c r="B922" s="22" t="str">
        <f>INDEX('Plant data'!D:D,MATCH($A922,'Plant data'!$A:$A,0))</f>
        <v>unknown</v>
      </c>
      <c r="C922" s="22" t="str">
        <f>INDEX('Plant data'!E:E,MATCH($A922,'Plant data'!$A:$A,0))</f>
        <v>Inner Mongolia</v>
      </c>
      <c r="D922" s="22" t="str">
        <f>INDEX('Plant data'!F:F,MATCH($A922,'Plant data'!$A:$A,0))</f>
        <v>China</v>
      </c>
      <c r="E922" s="15" t="s">
        <v>11128</v>
      </c>
      <c r="F922" s="15" t="s">
        <v>10182</v>
      </c>
      <c r="G922" s="16" t="s">
        <v>1635</v>
      </c>
      <c r="H922" s="15" t="s">
        <v>29</v>
      </c>
      <c r="I922" s="15" t="s">
        <v>30</v>
      </c>
      <c r="J922" s="15" t="s">
        <v>30</v>
      </c>
      <c r="K922" s="15" t="s">
        <v>30</v>
      </c>
      <c r="L922" s="15" t="s">
        <v>30</v>
      </c>
      <c r="M922" s="15" t="s">
        <v>30</v>
      </c>
      <c r="N922" s="15" t="s">
        <v>30</v>
      </c>
      <c r="O922" s="15" t="s">
        <v>30</v>
      </c>
      <c r="P922" s="15">
        <v>1000</v>
      </c>
      <c r="Q922" s="15">
        <v>120</v>
      </c>
      <c r="R922" s="15" t="s">
        <v>10180</v>
      </c>
      <c r="S922" s="29" t="str">
        <f t="shared" si="14"/>
        <v/>
      </c>
      <c r="T922" s="29"/>
      <c r="U922" s="29"/>
      <c r="V922" s="29"/>
      <c r="W922" s="29"/>
      <c r="X922" s="29"/>
      <c r="Y922" s="29"/>
      <c r="Z922" s="29"/>
      <c r="AA922" s="29"/>
    </row>
    <row r="923" spans="1:27" hidden="1" x14ac:dyDescent="0.35">
      <c r="A923" s="15" t="s">
        <v>1637</v>
      </c>
      <c r="B923" s="22" t="str">
        <f>INDEX('Plant data'!D:D,MATCH($A923,'Plant data'!$A:$A,0))</f>
        <v>Lanzhou</v>
      </c>
      <c r="C923" s="22" t="str">
        <f>INDEX('Plant data'!E:E,MATCH($A923,'Plant data'!$A:$A,0))</f>
        <v>Gansu</v>
      </c>
      <c r="D923" s="22" t="str">
        <f>INDEX('Plant data'!F:F,MATCH($A923,'Plant data'!$A:$A,0))</f>
        <v>China</v>
      </c>
      <c r="E923" s="15" t="s">
        <v>11129</v>
      </c>
      <c r="F923" s="15" t="s">
        <v>10179</v>
      </c>
      <c r="G923" s="16" t="s">
        <v>1639</v>
      </c>
      <c r="H923" s="15" t="s">
        <v>29</v>
      </c>
      <c r="I923" s="15" t="s">
        <v>30</v>
      </c>
      <c r="J923" s="15" t="s">
        <v>30</v>
      </c>
      <c r="K923" s="15">
        <v>2016</v>
      </c>
      <c r="L923" s="15">
        <v>9</v>
      </c>
      <c r="M923" s="15" t="s">
        <v>30</v>
      </c>
      <c r="N923" s="15" t="s">
        <v>30</v>
      </c>
      <c r="O923" s="15" t="s">
        <v>30</v>
      </c>
      <c r="P923" s="15">
        <v>700</v>
      </c>
      <c r="Q923" s="15">
        <v>40</v>
      </c>
      <c r="R923" s="15" t="s">
        <v>10180</v>
      </c>
      <c r="S923" s="29">
        <f t="shared" si="14"/>
        <v>2056</v>
      </c>
      <c r="T923" s="29"/>
      <c r="U923" s="29"/>
      <c r="V923" s="29"/>
      <c r="W923" s="29"/>
      <c r="X923" s="29"/>
      <c r="Y923" s="29"/>
      <c r="Z923" s="29"/>
      <c r="AA923" s="29"/>
    </row>
    <row r="924" spans="1:27" hidden="1" x14ac:dyDescent="0.35">
      <c r="A924" s="15" t="s">
        <v>1641</v>
      </c>
      <c r="B924" s="22" t="str">
        <f>INDEX('Plant data'!D:D,MATCH($A924,'Plant data'!$A:$A,0))</f>
        <v>Fuzhou</v>
      </c>
      <c r="C924" s="22" t="str">
        <f>INDEX('Plant data'!E:E,MATCH($A924,'Plant data'!$A:$A,0))</f>
        <v>Fujian</v>
      </c>
      <c r="D924" s="22" t="str">
        <f>INDEX('Plant data'!F:F,MATCH($A924,'Plant data'!$A:$A,0))</f>
        <v>China</v>
      </c>
      <c r="E924" s="15" t="s">
        <v>11130</v>
      </c>
      <c r="F924" s="15" t="s">
        <v>10179</v>
      </c>
      <c r="G924" s="16" t="s">
        <v>1643</v>
      </c>
      <c r="H924" s="15" t="s">
        <v>190</v>
      </c>
      <c r="I924" s="15" t="s">
        <v>30</v>
      </c>
      <c r="J924" s="15" t="s">
        <v>30</v>
      </c>
      <c r="K924" s="15" t="s">
        <v>30</v>
      </c>
      <c r="L924" s="15" t="s">
        <v>30</v>
      </c>
      <c r="M924" s="15">
        <v>2020</v>
      </c>
      <c r="N924" s="15" t="s">
        <v>30</v>
      </c>
      <c r="O924" s="15">
        <v>2022</v>
      </c>
      <c r="P924" s="15">
        <v>341</v>
      </c>
      <c r="Q924" s="15">
        <v>45</v>
      </c>
      <c r="R924" s="15" t="s">
        <v>10180</v>
      </c>
      <c r="S924" s="29" t="str">
        <f t="shared" si="14"/>
        <v/>
      </c>
      <c r="T924" s="29"/>
      <c r="U924" s="29"/>
      <c r="V924" s="29"/>
      <c r="W924" s="29"/>
      <c r="X924" s="29"/>
      <c r="Y924" s="29"/>
      <c r="Z924" s="29"/>
      <c r="AA924" s="29"/>
    </row>
    <row r="925" spans="1:27" hidden="1" x14ac:dyDescent="0.35">
      <c r="A925" s="15" t="s">
        <v>1641</v>
      </c>
      <c r="B925" s="22" t="str">
        <f>INDEX('Plant data'!D:D,MATCH($A925,'Plant data'!$A:$A,0))</f>
        <v>Fuzhou</v>
      </c>
      <c r="C925" s="22" t="str">
        <f>INDEX('Plant data'!E:E,MATCH($A925,'Plant data'!$A:$A,0))</f>
        <v>Fujian</v>
      </c>
      <c r="D925" s="22" t="str">
        <f>INDEX('Plant data'!F:F,MATCH($A925,'Plant data'!$A:$A,0))</f>
        <v>China</v>
      </c>
      <c r="E925" s="15" t="s">
        <v>11131</v>
      </c>
      <c r="F925" s="15" t="s">
        <v>10182</v>
      </c>
      <c r="G925" s="16" t="s">
        <v>1643</v>
      </c>
      <c r="H925" s="15" t="s">
        <v>190</v>
      </c>
      <c r="I925" s="15" t="s">
        <v>30</v>
      </c>
      <c r="J925" s="15" t="s">
        <v>30</v>
      </c>
      <c r="K925" s="15" t="s">
        <v>30</v>
      </c>
      <c r="L925" s="15" t="s">
        <v>30</v>
      </c>
      <c r="M925" s="15">
        <v>2020</v>
      </c>
      <c r="N925" s="15" t="s">
        <v>30</v>
      </c>
      <c r="O925" s="15">
        <v>2022</v>
      </c>
      <c r="P925" s="15">
        <v>379</v>
      </c>
      <c r="Q925" s="15">
        <v>50</v>
      </c>
      <c r="R925" s="15" t="s">
        <v>10180</v>
      </c>
      <c r="S925" s="29" t="str">
        <f t="shared" si="14"/>
        <v/>
      </c>
      <c r="T925" s="29"/>
      <c r="U925" s="29"/>
      <c r="V925" s="29"/>
      <c r="W925" s="29"/>
      <c r="X925" s="29"/>
      <c r="Y925" s="29"/>
      <c r="Z925" s="29"/>
      <c r="AA925" s="29"/>
    </row>
    <row r="926" spans="1:27" hidden="1" x14ac:dyDescent="0.35">
      <c r="A926" s="15" t="s">
        <v>1641</v>
      </c>
      <c r="B926" s="22" t="str">
        <f>INDEX('Plant data'!D:D,MATCH($A926,'Plant data'!$A:$A,0))</f>
        <v>Fuzhou</v>
      </c>
      <c r="C926" s="22" t="str">
        <f>INDEX('Plant data'!E:E,MATCH($A926,'Plant data'!$A:$A,0))</f>
        <v>Fujian</v>
      </c>
      <c r="D926" s="22" t="str">
        <f>INDEX('Plant data'!F:F,MATCH($A926,'Plant data'!$A:$A,0))</f>
        <v>China</v>
      </c>
      <c r="E926" s="15" t="s">
        <v>11132</v>
      </c>
      <c r="F926" s="15" t="s">
        <v>10184</v>
      </c>
      <c r="G926" s="16" t="s">
        <v>1643</v>
      </c>
      <c r="H926" s="15" t="s">
        <v>190</v>
      </c>
      <c r="I926" s="15" t="s">
        <v>30</v>
      </c>
      <c r="J926" s="15" t="s">
        <v>30</v>
      </c>
      <c r="K926" s="15" t="s">
        <v>30</v>
      </c>
      <c r="L926" s="15" t="s">
        <v>30</v>
      </c>
      <c r="M926" s="15">
        <v>2020</v>
      </c>
      <c r="N926" s="15" t="s">
        <v>30</v>
      </c>
      <c r="O926" s="15">
        <v>2022</v>
      </c>
      <c r="P926" s="15">
        <v>379</v>
      </c>
      <c r="Q926" s="15">
        <v>50</v>
      </c>
      <c r="R926" s="15" t="s">
        <v>10180</v>
      </c>
      <c r="S926" s="29" t="str">
        <f t="shared" si="14"/>
        <v/>
      </c>
      <c r="T926" s="29"/>
      <c r="U926" s="29"/>
      <c r="V926" s="29"/>
      <c r="W926" s="29"/>
      <c r="X926" s="29"/>
      <c r="Y926" s="29"/>
      <c r="Z926" s="29"/>
      <c r="AA926" s="29"/>
    </row>
    <row r="927" spans="1:27" hidden="1" x14ac:dyDescent="0.35">
      <c r="A927" s="15" t="s">
        <v>1641</v>
      </c>
      <c r="B927" s="22" t="str">
        <f>INDEX('Plant data'!D:D,MATCH($A927,'Plant data'!$A:$A,0))</f>
        <v>Fuzhou</v>
      </c>
      <c r="C927" s="22" t="str">
        <f>INDEX('Plant data'!E:E,MATCH($A927,'Plant data'!$A:$A,0))</f>
        <v>Fujian</v>
      </c>
      <c r="D927" s="22" t="str">
        <f>INDEX('Plant data'!F:F,MATCH($A927,'Plant data'!$A:$A,0))</f>
        <v>China</v>
      </c>
      <c r="E927" s="15" t="s">
        <v>11133</v>
      </c>
      <c r="F927" s="15" t="s">
        <v>10245</v>
      </c>
      <c r="G927" s="16" t="s">
        <v>1643</v>
      </c>
      <c r="H927" s="15" t="s">
        <v>29</v>
      </c>
      <c r="I927" s="15" t="s">
        <v>30</v>
      </c>
      <c r="J927" s="15" t="s">
        <v>30</v>
      </c>
      <c r="K927" s="15" t="s">
        <v>30</v>
      </c>
      <c r="L927" s="15" t="s">
        <v>30</v>
      </c>
      <c r="M927" s="15" t="s">
        <v>30</v>
      </c>
      <c r="N927" s="15" t="s">
        <v>30</v>
      </c>
      <c r="O927" s="15" t="s">
        <v>30</v>
      </c>
      <c r="P927" s="15">
        <v>1100</v>
      </c>
      <c r="Q927" s="15">
        <v>100</v>
      </c>
      <c r="R927" s="15" t="s">
        <v>10180</v>
      </c>
      <c r="S927" s="29" t="str">
        <f t="shared" si="14"/>
        <v/>
      </c>
      <c r="T927" s="29"/>
      <c r="U927" s="29"/>
      <c r="V927" s="29"/>
      <c r="W927" s="29"/>
      <c r="X927" s="29"/>
      <c r="Y927" s="29"/>
      <c r="Z927" s="29"/>
      <c r="AA927" s="29"/>
    </row>
    <row r="928" spans="1:27" hidden="1" x14ac:dyDescent="0.35">
      <c r="A928" s="15" t="s">
        <v>1641</v>
      </c>
      <c r="B928" s="22" t="str">
        <f>INDEX('Plant data'!D:D,MATCH($A928,'Plant data'!$A:$A,0))</f>
        <v>Fuzhou</v>
      </c>
      <c r="C928" s="22" t="str">
        <f>INDEX('Plant data'!E:E,MATCH($A928,'Plant data'!$A:$A,0))</f>
        <v>Fujian</v>
      </c>
      <c r="D928" s="22" t="str">
        <f>INDEX('Plant data'!F:F,MATCH($A928,'Plant data'!$A:$A,0))</f>
        <v>China</v>
      </c>
      <c r="E928" s="15" t="s">
        <v>11134</v>
      </c>
      <c r="F928" s="15" t="s">
        <v>10247</v>
      </c>
      <c r="G928" s="16" t="s">
        <v>1643</v>
      </c>
      <c r="H928" s="15" t="s">
        <v>29</v>
      </c>
      <c r="I928" s="15" t="s">
        <v>30</v>
      </c>
      <c r="J928" s="15" t="s">
        <v>30</v>
      </c>
      <c r="K928" s="15" t="s">
        <v>30</v>
      </c>
      <c r="L928" s="15" t="s">
        <v>30</v>
      </c>
      <c r="M928" s="15" t="s">
        <v>30</v>
      </c>
      <c r="N928" s="15" t="s">
        <v>30</v>
      </c>
      <c r="O928" s="15" t="s">
        <v>30</v>
      </c>
      <c r="P928" s="15">
        <v>1100</v>
      </c>
      <c r="Q928" s="15">
        <v>100</v>
      </c>
      <c r="R928" s="15" t="s">
        <v>10180</v>
      </c>
      <c r="S928" s="29" t="str">
        <f t="shared" si="14"/>
        <v/>
      </c>
      <c r="T928" s="29"/>
      <c r="U928" s="29"/>
      <c r="V928" s="29"/>
      <c r="W928" s="29"/>
      <c r="X928" s="29"/>
      <c r="Y928" s="29"/>
      <c r="Z928" s="29"/>
      <c r="AA928" s="29"/>
    </row>
    <row r="929" spans="1:27" hidden="1" x14ac:dyDescent="0.35">
      <c r="A929" s="15" t="s">
        <v>1641</v>
      </c>
      <c r="B929" s="22" t="str">
        <f>INDEX('Plant data'!D:D,MATCH($A929,'Plant data'!$A:$A,0))</f>
        <v>Fuzhou</v>
      </c>
      <c r="C929" s="22" t="str">
        <f>INDEX('Plant data'!E:E,MATCH($A929,'Plant data'!$A:$A,0))</f>
        <v>Fujian</v>
      </c>
      <c r="D929" s="22" t="str">
        <f>INDEX('Plant data'!F:F,MATCH($A929,'Plant data'!$A:$A,0))</f>
        <v>China</v>
      </c>
      <c r="E929" s="15" t="s">
        <v>11135</v>
      </c>
      <c r="F929" s="15" t="s">
        <v>10249</v>
      </c>
      <c r="G929" s="16" t="s">
        <v>1643</v>
      </c>
      <c r="H929" s="15" t="s">
        <v>29</v>
      </c>
      <c r="I929" s="15">
        <v>2020</v>
      </c>
      <c r="J929" s="15" t="s">
        <v>30</v>
      </c>
      <c r="K929" s="15">
        <v>2022</v>
      </c>
      <c r="L929" s="15">
        <v>3</v>
      </c>
      <c r="M929" s="15" t="s">
        <v>30</v>
      </c>
      <c r="N929" s="15" t="s">
        <v>30</v>
      </c>
      <c r="O929" s="15" t="s">
        <v>30</v>
      </c>
      <c r="P929" s="15">
        <v>1495</v>
      </c>
      <c r="Q929" s="15">
        <v>130</v>
      </c>
      <c r="R929" s="15" t="s">
        <v>10180</v>
      </c>
      <c r="S929" s="29">
        <f t="shared" si="14"/>
        <v>2062</v>
      </c>
      <c r="T929" s="29"/>
      <c r="U929" s="29"/>
      <c r="V929" s="29"/>
      <c r="W929" s="29"/>
      <c r="X929" s="29"/>
      <c r="Y929" s="29"/>
      <c r="Z929" s="29"/>
      <c r="AA929" s="29"/>
    </row>
    <row r="930" spans="1:27" hidden="1" x14ac:dyDescent="0.35">
      <c r="A930" s="15" t="s">
        <v>1641</v>
      </c>
      <c r="B930" s="22" t="str">
        <f>INDEX('Plant data'!D:D,MATCH($A930,'Plant data'!$A:$A,0))</f>
        <v>Fuzhou</v>
      </c>
      <c r="C930" s="22" t="str">
        <f>INDEX('Plant data'!E:E,MATCH($A930,'Plant data'!$A:$A,0))</f>
        <v>Fujian</v>
      </c>
      <c r="D930" s="22" t="str">
        <f>INDEX('Plant data'!F:F,MATCH($A930,'Plant data'!$A:$A,0))</f>
        <v>China</v>
      </c>
      <c r="E930" s="15" t="s">
        <v>11136</v>
      </c>
      <c r="F930" s="15" t="s">
        <v>10251</v>
      </c>
      <c r="G930" s="16" t="s">
        <v>1643</v>
      </c>
      <c r="H930" s="15" t="s">
        <v>224</v>
      </c>
      <c r="I930" s="18">
        <v>44774</v>
      </c>
      <c r="J930" s="15">
        <v>2023</v>
      </c>
      <c r="K930" s="15" t="s">
        <v>30</v>
      </c>
      <c r="L930" s="15" t="s">
        <v>30</v>
      </c>
      <c r="M930" s="15" t="s">
        <v>30</v>
      </c>
      <c r="N930" s="15" t="s">
        <v>30</v>
      </c>
      <c r="O930" s="15" t="s">
        <v>30</v>
      </c>
      <c r="P930" s="15">
        <v>1433</v>
      </c>
      <c r="Q930" s="15">
        <v>130</v>
      </c>
      <c r="R930" s="15" t="s">
        <v>10180</v>
      </c>
      <c r="S930" s="29" t="str">
        <f t="shared" si="14"/>
        <v/>
      </c>
      <c r="T930" s="29"/>
      <c r="U930" s="29"/>
      <c r="V930" s="29"/>
      <c r="W930" s="29"/>
      <c r="X930" s="29"/>
      <c r="Y930" s="29"/>
      <c r="Z930" s="29"/>
      <c r="AA930" s="29"/>
    </row>
    <row r="931" spans="1:27" hidden="1" x14ac:dyDescent="0.35">
      <c r="A931" s="15" t="s">
        <v>1649</v>
      </c>
      <c r="B931" s="22" t="str">
        <f>INDEX('Plant data'!D:D,MATCH($A931,'Plant data'!$A:$A,0))</f>
        <v>Duigougang</v>
      </c>
      <c r="C931" s="22" t="str">
        <f>INDEX('Plant data'!E:E,MATCH($A931,'Plant data'!$A:$A,0))</f>
        <v>Jiangsu</v>
      </c>
      <c r="D931" s="22" t="str">
        <f>INDEX('Plant data'!F:F,MATCH($A931,'Plant data'!$A:$A,0))</f>
        <v>China</v>
      </c>
      <c r="E931" s="15" t="s">
        <v>11137</v>
      </c>
      <c r="F931" s="15" t="s">
        <v>10179</v>
      </c>
      <c r="G931" s="16" t="s">
        <v>1651</v>
      </c>
      <c r="H931" s="15" t="s">
        <v>29</v>
      </c>
      <c r="I931" s="15" t="s">
        <v>30</v>
      </c>
      <c r="J931" s="15" t="s">
        <v>30</v>
      </c>
      <c r="K931" s="15">
        <v>2013</v>
      </c>
      <c r="L931" s="15">
        <v>12</v>
      </c>
      <c r="M931" s="15" t="s">
        <v>30</v>
      </c>
      <c r="N931" s="15" t="s">
        <v>30</v>
      </c>
      <c r="O931" s="15" t="s">
        <v>30</v>
      </c>
      <c r="P931" s="15">
        <v>1500</v>
      </c>
      <c r="Q931" s="15">
        <v>150</v>
      </c>
      <c r="R931" s="15" t="s">
        <v>10180</v>
      </c>
      <c r="S931" s="29">
        <f t="shared" si="14"/>
        <v>2053</v>
      </c>
      <c r="T931" s="29"/>
      <c r="U931" s="29"/>
      <c r="V931" s="29"/>
      <c r="W931" s="29"/>
      <c r="X931" s="29"/>
      <c r="Y931" s="29"/>
      <c r="Z931" s="29"/>
      <c r="AA931" s="29"/>
    </row>
    <row r="932" spans="1:27" hidden="1" x14ac:dyDescent="0.35">
      <c r="A932" s="15" t="s">
        <v>1649</v>
      </c>
      <c r="B932" s="22" t="str">
        <f>INDEX('Plant data'!D:D,MATCH($A932,'Plant data'!$A:$A,0))</f>
        <v>Duigougang</v>
      </c>
      <c r="C932" s="22" t="str">
        <f>INDEX('Plant data'!E:E,MATCH($A932,'Plant data'!$A:$A,0))</f>
        <v>Jiangsu</v>
      </c>
      <c r="D932" s="22" t="str">
        <f>INDEX('Plant data'!F:F,MATCH($A932,'Plant data'!$A:$A,0))</f>
        <v>China</v>
      </c>
      <c r="E932" s="15" t="s">
        <v>11138</v>
      </c>
      <c r="F932" s="15" t="s">
        <v>10182</v>
      </c>
      <c r="G932" s="16" t="s">
        <v>1651</v>
      </c>
      <c r="H932" s="15" t="s">
        <v>29</v>
      </c>
      <c r="I932" s="15" t="s">
        <v>30</v>
      </c>
      <c r="J932" s="15" t="s">
        <v>30</v>
      </c>
      <c r="K932" s="15">
        <v>2013</v>
      </c>
      <c r="L932" s="15">
        <v>12</v>
      </c>
      <c r="M932" s="15" t="s">
        <v>30</v>
      </c>
      <c r="N932" s="15" t="s">
        <v>30</v>
      </c>
      <c r="O932" s="15" t="s">
        <v>30</v>
      </c>
      <c r="P932" s="15">
        <v>1500</v>
      </c>
      <c r="Q932" s="15">
        <v>150</v>
      </c>
      <c r="R932" s="15" t="s">
        <v>10180</v>
      </c>
      <c r="S932" s="29">
        <f t="shared" si="14"/>
        <v>2053</v>
      </c>
      <c r="T932" s="29"/>
      <c r="U932" s="29"/>
      <c r="V932" s="29"/>
      <c r="W932" s="29"/>
      <c r="X932" s="29"/>
      <c r="Y932" s="29"/>
      <c r="Z932" s="29"/>
      <c r="AA932" s="29"/>
    </row>
    <row r="933" spans="1:27" hidden="1" x14ac:dyDescent="0.35">
      <c r="A933" s="15" t="s">
        <v>1662</v>
      </c>
      <c r="B933" s="22" t="str">
        <f>INDEX('Plant data'!D:D,MATCH($A933,'Plant data'!$A:$A,0))</f>
        <v>Qujing</v>
      </c>
      <c r="C933" s="22" t="str">
        <f>INDEX('Plant data'!E:E,MATCH($A933,'Plant data'!$A:$A,0))</f>
        <v>Yunnan</v>
      </c>
      <c r="D933" s="22" t="str">
        <f>INDEX('Plant data'!F:F,MATCH($A933,'Plant data'!$A:$A,0))</f>
        <v>China</v>
      </c>
      <c r="E933" s="15" t="s">
        <v>11139</v>
      </c>
      <c r="F933" s="15" t="s">
        <v>10179</v>
      </c>
      <c r="G933" s="16" t="s">
        <v>1664</v>
      </c>
      <c r="H933" s="15" t="s">
        <v>190</v>
      </c>
      <c r="I933" s="15" t="s">
        <v>30</v>
      </c>
      <c r="J933" s="15" t="s">
        <v>30</v>
      </c>
      <c r="K933" s="15" t="s">
        <v>30</v>
      </c>
      <c r="L933" s="15" t="s">
        <v>30</v>
      </c>
      <c r="M933" s="15" t="s">
        <v>30</v>
      </c>
      <c r="N933" s="15" t="s">
        <v>30</v>
      </c>
      <c r="O933" s="15" t="s">
        <v>30</v>
      </c>
      <c r="P933" s="15">
        <v>1100</v>
      </c>
      <c r="Q933" s="15">
        <v>110</v>
      </c>
      <c r="R933" s="15" t="s">
        <v>10180</v>
      </c>
      <c r="S933" s="29" t="str">
        <f t="shared" si="14"/>
        <v/>
      </c>
      <c r="T933" s="29"/>
      <c r="U933" s="29"/>
      <c r="V933" s="29"/>
      <c r="W933" s="29"/>
      <c r="X933" s="29"/>
      <c r="Y933" s="29"/>
      <c r="Z933" s="29"/>
      <c r="AA933" s="29"/>
    </row>
    <row r="934" spans="1:27" hidden="1" x14ac:dyDescent="0.35">
      <c r="A934" s="15" t="s">
        <v>1666</v>
      </c>
      <c r="B934" s="22" t="str">
        <f>INDEX('Plant data'!D:D,MATCH($A934,'Plant data'!$A:$A,0))</f>
        <v>Kunming</v>
      </c>
      <c r="C934" s="22" t="str">
        <f>INDEX('Plant data'!E:E,MATCH($A934,'Plant data'!$A:$A,0))</f>
        <v>Yunnan</v>
      </c>
      <c r="D934" s="22" t="str">
        <f>INDEX('Plant data'!F:F,MATCH($A934,'Plant data'!$A:$A,0))</f>
        <v>China</v>
      </c>
      <c r="E934" s="15" t="s">
        <v>11140</v>
      </c>
      <c r="F934" s="15" t="s">
        <v>10179</v>
      </c>
      <c r="G934" s="16" t="s">
        <v>1668</v>
      </c>
      <c r="H934" s="15" t="s">
        <v>190</v>
      </c>
      <c r="I934" s="15" t="s">
        <v>30</v>
      </c>
      <c r="J934" s="15" t="s">
        <v>30</v>
      </c>
      <c r="K934" s="15" t="s">
        <v>30</v>
      </c>
      <c r="L934" s="15" t="s">
        <v>30</v>
      </c>
      <c r="M934" s="15" t="s">
        <v>30</v>
      </c>
      <c r="N934" s="15" t="s">
        <v>30</v>
      </c>
      <c r="O934" s="15">
        <v>2022</v>
      </c>
      <c r="P934" s="15">
        <v>850</v>
      </c>
      <c r="Q934" s="15">
        <v>50</v>
      </c>
      <c r="R934" s="15" t="s">
        <v>10180</v>
      </c>
      <c r="S934" s="29" t="str">
        <f t="shared" si="14"/>
        <v/>
      </c>
      <c r="T934" s="29"/>
      <c r="U934" s="29"/>
      <c r="V934" s="29"/>
      <c r="W934" s="29"/>
      <c r="X934" s="29"/>
      <c r="Y934" s="29"/>
      <c r="Z934" s="29"/>
      <c r="AA934" s="29"/>
    </row>
    <row r="935" spans="1:27" hidden="1" x14ac:dyDescent="0.35">
      <c r="A935" s="15" t="s">
        <v>1666</v>
      </c>
      <c r="B935" s="22" t="str">
        <f>INDEX('Plant data'!D:D,MATCH($A935,'Plant data'!$A:$A,0))</f>
        <v>Kunming</v>
      </c>
      <c r="C935" s="22" t="str">
        <f>INDEX('Plant data'!E:E,MATCH($A935,'Plant data'!$A:$A,0))</f>
        <v>Yunnan</v>
      </c>
      <c r="D935" s="22" t="str">
        <f>INDEX('Plant data'!F:F,MATCH($A935,'Plant data'!$A:$A,0))</f>
        <v>China</v>
      </c>
      <c r="E935" s="15" t="s">
        <v>11141</v>
      </c>
      <c r="F935" s="15" t="s">
        <v>10182</v>
      </c>
      <c r="G935" s="16" t="s">
        <v>1668</v>
      </c>
      <c r="H935" s="15" t="s">
        <v>190</v>
      </c>
      <c r="I935" s="15" t="s">
        <v>30</v>
      </c>
      <c r="J935" s="15" t="s">
        <v>30</v>
      </c>
      <c r="K935" s="15" t="s">
        <v>30</v>
      </c>
      <c r="L935" s="15" t="s">
        <v>30</v>
      </c>
      <c r="M935" s="15" t="s">
        <v>30</v>
      </c>
      <c r="N935" s="15" t="s">
        <v>30</v>
      </c>
      <c r="O935" s="15">
        <v>2022</v>
      </c>
      <c r="P935" s="15">
        <v>850</v>
      </c>
      <c r="Q935" s="15">
        <v>50</v>
      </c>
      <c r="R935" s="15" t="s">
        <v>10180</v>
      </c>
      <c r="S935" s="29" t="str">
        <f t="shared" si="14"/>
        <v/>
      </c>
      <c r="T935" s="29"/>
      <c r="U935" s="29"/>
      <c r="V935" s="29"/>
      <c r="W935" s="29"/>
      <c r="X935" s="29"/>
      <c r="Y935" s="29"/>
      <c r="Z935" s="29"/>
      <c r="AA935" s="29"/>
    </row>
    <row r="936" spans="1:27" hidden="1" x14ac:dyDescent="0.35">
      <c r="A936" s="15" t="s">
        <v>1670</v>
      </c>
      <c r="B936" s="22" t="str">
        <f>INDEX('Plant data'!D:D,MATCH($A936,'Plant data'!$A:$A,0))</f>
        <v>Xing'an</v>
      </c>
      <c r="C936" s="22" t="str">
        <f>INDEX('Plant data'!E:E,MATCH($A936,'Plant data'!$A:$A,0))</f>
        <v>Inner Mongolia</v>
      </c>
      <c r="D936" s="22" t="str">
        <f>INDEX('Plant data'!F:F,MATCH($A936,'Plant data'!$A:$A,0))</f>
        <v>China</v>
      </c>
      <c r="E936" s="15" t="s">
        <v>11142</v>
      </c>
      <c r="F936" s="15" t="s">
        <v>10179</v>
      </c>
      <c r="G936" s="16" t="s">
        <v>1672</v>
      </c>
      <c r="H936" s="15" t="s">
        <v>29</v>
      </c>
      <c r="I936" s="15" t="s">
        <v>30</v>
      </c>
      <c r="J936" s="15" t="s">
        <v>30</v>
      </c>
      <c r="K936" s="15">
        <v>2022</v>
      </c>
      <c r="L936" s="15">
        <v>3</v>
      </c>
      <c r="M936" s="15" t="s">
        <v>30</v>
      </c>
      <c r="N936" s="15" t="s">
        <v>30</v>
      </c>
      <c r="O936" s="15" t="s">
        <v>30</v>
      </c>
      <c r="P936" s="15">
        <v>1350</v>
      </c>
      <c r="Q936" s="15">
        <v>120</v>
      </c>
      <c r="R936" s="15" t="s">
        <v>10180</v>
      </c>
      <c r="S936" s="29">
        <f t="shared" si="14"/>
        <v>2062</v>
      </c>
      <c r="T936" s="29"/>
      <c r="U936" s="29"/>
      <c r="V936" s="29"/>
      <c r="W936" s="29"/>
      <c r="X936" s="29"/>
      <c r="Y936" s="29"/>
      <c r="Z936" s="29"/>
      <c r="AA936" s="29"/>
    </row>
    <row r="937" spans="1:27" hidden="1" x14ac:dyDescent="0.35">
      <c r="A937" s="15" t="s">
        <v>1678</v>
      </c>
      <c r="B937" s="22" t="str">
        <f>INDEX('Plant data'!D:D,MATCH($A937,'Plant data'!$A:$A,0))</f>
        <v>Tongling</v>
      </c>
      <c r="C937" s="22" t="str">
        <f>INDEX('Plant data'!E:E,MATCH($A937,'Plant data'!$A:$A,0))</f>
        <v>Anhui</v>
      </c>
      <c r="D937" s="22" t="str">
        <f>INDEX('Plant data'!F:F,MATCH($A937,'Plant data'!$A:$A,0))</f>
        <v>China</v>
      </c>
      <c r="E937" s="15" t="s">
        <v>11143</v>
      </c>
      <c r="F937" s="15" t="s">
        <v>10179</v>
      </c>
      <c r="G937" s="16" t="s">
        <v>1680</v>
      </c>
      <c r="H937" s="15" t="s">
        <v>29</v>
      </c>
      <c r="I937" s="15">
        <v>2009</v>
      </c>
      <c r="J937" s="15" t="s">
        <v>30</v>
      </c>
      <c r="K937" s="15">
        <v>2012</v>
      </c>
      <c r="L937" s="15">
        <v>13</v>
      </c>
      <c r="M937" s="15" t="s">
        <v>30</v>
      </c>
      <c r="N937" s="15" t="s">
        <v>30</v>
      </c>
      <c r="O937" s="15" t="s">
        <v>30</v>
      </c>
      <c r="P937" s="15">
        <v>1350</v>
      </c>
      <c r="Q937" s="15">
        <v>120</v>
      </c>
      <c r="R937" s="15" t="s">
        <v>10180</v>
      </c>
      <c r="S937" s="29">
        <f t="shared" si="14"/>
        <v>2052</v>
      </c>
      <c r="T937" s="29"/>
      <c r="U937" s="29"/>
      <c r="V937" s="29"/>
      <c r="W937" s="29"/>
      <c r="X937" s="29"/>
      <c r="Y937" s="29"/>
      <c r="Z937" s="29"/>
      <c r="AA937" s="29"/>
    </row>
    <row r="938" spans="1:27" hidden="1" x14ac:dyDescent="0.35">
      <c r="A938" s="15" t="s">
        <v>1678</v>
      </c>
      <c r="B938" s="22" t="str">
        <f>INDEX('Plant data'!D:D,MATCH($A938,'Plant data'!$A:$A,0))</f>
        <v>Tongling</v>
      </c>
      <c r="C938" s="22" t="str">
        <f>INDEX('Plant data'!E:E,MATCH($A938,'Plant data'!$A:$A,0))</f>
        <v>Anhui</v>
      </c>
      <c r="D938" s="22" t="str">
        <f>INDEX('Plant data'!F:F,MATCH($A938,'Plant data'!$A:$A,0))</f>
        <v>China</v>
      </c>
      <c r="E938" s="15" t="s">
        <v>11144</v>
      </c>
      <c r="F938" s="15" t="s">
        <v>10182</v>
      </c>
      <c r="G938" s="16" t="s">
        <v>1680</v>
      </c>
      <c r="H938" s="15" t="s">
        <v>29</v>
      </c>
      <c r="I938" s="15">
        <v>2009</v>
      </c>
      <c r="J938" s="15" t="s">
        <v>30</v>
      </c>
      <c r="K938" s="15">
        <v>2016</v>
      </c>
      <c r="L938" s="15">
        <v>9</v>
      </c>
      <c r="M938" s="15" t="s">
        <v>30</v>
      </c>
      <c r="N938" s="15" t="s">
        <v>30</v>
      </c>
      <c r="O938" s="15" t="s">
        <v>30</v>
      </c>
      <c r="P938" s="15">
        <v>1350</v>
      </c>
      <c r="Q938" s="15">
        <v>120</v>
      </c>
      <c r="R938" s="15" t="s">
        <v>10180</v>
      </c>
      <c r="S938" s="29">
        <f t="shared" si="14"/>
        <v>2056</v>
      </c>
      <c r="T938" s="29"/>
      <c r="U938" s="29"/>
      <c r="V938" s="29"/>
      <c r="W938" s="29"/>
      <c r="X938" s="29"/>
      <c r="Y938" s="29"/>
      <c r="Z938" s="29"/>
      <c r="AA938" s="29"/>
    </row>
    <row r="939" spans="1:27" hidden="1" x14ac:dyDescent="0.35">
      <c r="A939" s="15" t="s">
        <v>1689</v>
      </c>
      <c r="B939" s="22" t="str">
        <f>INDEX('Plant data'!D:D,MATCH($A939,'Plant data'!$A:$A,0))</f>
        <v>Jieyang</v>
      </c>
      <c r="C939" s="22" t="str">
        <f>INDEX('Plant data'!E:E,MATCH($A939,'Plant data'!$A:$A,0))</f>
        <v>Guangdong</v>
      </c>
      <c r="D939" s="22" t="str">
        <f>INDEX('Plant data'!F:F,MATCH($A939,'Plant data'!$A:$A,0))</f>
        <v>China</v>
      </c>
      <c r="E939" s="15" t="s">
        <v>11145</v>
      </c>
      <c r="F939" s="15" t="s">
        <v>10179</v>
      </c>
      <c r="G939" s="16" t="s">
        <v>1691</v>
      </c>
      <c r="H939" s="15" t="s">
        <v>29</v>
      </c>
      <c r="I939" s="15" t="s">
        <v>30</v>
      </c>
      <c r="J939" s="15" t="s">
        <v>30</v>
      </c>
      <c r="K939" s="15" t="s">
        <v>30</v>
      </c>
      <c r="L939" s="15" t="s">
        <v>30</v>
      </c>
      <c r="M939" s="15" t="s">
        <v>30</v>
      </c>
      <c r="N939" s="15" t="s">
        <v>30</v>
      </c>
      <c r="O939" s="15" t="s">
        <v>30</v>
      </c>
      <c r="P939" s="15">
        <v>2000</v>
      </c>
      <c r="Q939" s="15" t="s">
        <v>30</v>
      </c>
      <c r="R939" s="15"/>
      <c r="S939" s="29" t="str">
        <f t="shared" si="14"/>
        <v/>
      </c>
      <c r="T939" s="29"/>
      <c r="U939" s="29"/>
      <c r="V939" s="29"/>
      <c r="W939" s="29"/>
      <c r="X939" s="29"/>
      <c r="Y939" s="29"/>
      <c r="Z939" s="29"/>
      <c r="AA939" s="29"/>
    </row>
    <row r="940" spans="1:27" hidden="1" x14ac:dyDescent="0.35">
      <c r="A940" s="15" t="s">
        <v>1694</v>
      </c>
      <c r="B940" s="22" t="str">
        <f>INDEX('Plant data'!D:D,MATCH($A940,'Plant data'!$A:$A,0))</f>
        <v>Hezhou</v>
      </c>
      <c r="C940" s="22" t="str">
        <f>INDEX('Plant data'!E:E,MATCH($A940,'Plant data'!$A:$A,0))</f>
        <v>Guangxi</v>
      </c>
      <c r="D940" s="22" t="str">
        <f>INDEX('Plant data'!F:F,MATCH($A940,'Plant data'!$A:$A,0))</f>
        <v>China</v>
      </c>
      <c r="E940" s="15" t="s">
        <v>11146</v>
      </c>
      <c r="F940" s="15" t="s">
        <v>11147</v>
      </c>
      <c r="G940" s="16" t="s">
        <v>1696</v>
      </c>
      <c r="H940" s="15" t="s">
        <v>29</v>
      </c>
      <c r="I940" s="15" t="s">
        <v>30</v>
      </c>
      <c r="J940" s="15" t="s">
        <v>30</v>
      </c>
      <c r="K940" s="15" t="s">
        <v>30</v>
      </c>
      <c r="L940" s="15" t="s">
        <v>30</v>
      </c>
      <c r="M940" s="15" t="s">
        <v>30</v>
      </c>
      <c r="N940" s="15" t="s">
        <v>30</v>
      </c>
      <c r="O940" s="15" t="s">
        <v>30</v>
      </c>
      <c r="P940" s="15">
        <v>1350</v>
      </c>
      <c r="Q940" s="15">
        <v>120</v>
      </c>
      <c r="R940" s="15" t="s">
        <v>10180</v>
      </c>
      <c r="S940" s="29" t="str">
        <f t="shared" si="14"/>
        <v/>
      </c>
      <c r="T940" s="29"/>
      <c r="U940" s="29"/>
      <c r="V940" s="29"/>
      <c r="W940" s="29"/>
      <c r="X940" s="29"/>
      <c r="Y940" s="29"/>
      <c r="Z940" s="29"/>
      <c r="AA940" s="29"/>
    </row>
    <row r="941" spans="1:27" hidden="1" x14ac:dyDescent="0.35">
      <c r="A941" s="15" t="s">
        <v>1694</v>
      </c>
      <c r="B941" s="22" t="str">
        <f>INDEX('Plant data'!D:D,MATCH($A941,'Plant data'!$A:$A,0))</f>
        <v>Hezhou</v>
      </c>
      <c r="C941" s="22" t="str">
        <f>INDEX('Plant data'!E:E,MATCH($A941,'Plant data'!$A:$A,0))</f>
        <v>Guangxi</v>
      </c>
      <c r="D941" s="22" t="str">
        <f>INDEX('Plant data'!F:F,MATCH($A941,'Plant data'!$A:$A,0))</f>
        <v>China</v>
      </c>
      <c r="E941" s="15" t="s">
        <v>11148</v>
      </c>
      <c r="F941" s="15" t="s">
        <v>11149</v>
      </c>
      <c r="G941" s="16" t="s">
        <v>1696</v>
      </c>
      <c r="H941" s="15" t="s">
        <v>29</v>
      </c>
      <c r="I941" s="15" t="s">
        <v>30</v>
      </c>
      <c r="J941" s="15" t="s">
        <v>30</v>
      </c>
      <c r="K941" s="15" t="s">
        <v>30</v>
      </c>
      <c r="L941" s="15" t="s">
        <v>30</v>
      </c>
      <c r="M941" s="15" t="s">
        <v>30</v>
      </c>
      <c r="N941" s="15" t="s">
        <v>30</v>
      </c>
      <c r="O941" s="15" t="s">
        <v>30</v>
      </c>
      <c r="P941" s="15">
        <v>1350</v>
      </c>
      <c r="Q941" s="15">
        <v>120</v>
      </c>
      <c r="R941" s="15" t="s">
        <v>10180</v>
      </c>
      <c r="S941" s="29" t="str">
        <f t="shared" si="14"/>
        <v/>
      </c>
      <c r="T941" s="29"/>
      <c r="U941" s="29"/>
      <c r="V941" s="29"/>
      <c r="W941" s="29"/>
      <c r="X941" s="29"/>
      <c r="Y941" s="29"/>
      <c r="Z941" s="29"/>
      <c r="AA941" s="29"/>
    </row>
    <row r="942" spans="1:27" hidden="1" x14ac:dyDescent="0.35">
      <c r="A942" s="15" t="s">
        <v>1694</v>
      </c>
      <c r="B942" s="22" t="str">
        <f>INDEX('Plant data'!D:D,MATCH($A942,'Plant data'!$A:$A,0))</f>
        <v>Hezhou</v>
      </c>
      <c r="C942" s="22" t="str">
        <f>INDEX('Plant data'!E:E,MATCH($A942,'Plant data'!$A:$A,0))</f>
        <v>Guangxi</v>
      </c>
      <c r="D942" s="22" t="str">
        <f>INDEX('Plant data'!F:F,MATCH($A942,'Plant data'!$A:$A,0))</f>
        <v>China</v>
      </c>
      <c r="E942" s="15" t="s">
        <v>11150</v>
      </c>
      <c r="F942" s="15" t="s">
        <v>11151</v>
      </c>
      <c r="G942" s="16" t="s">
        <v>1696</v>
      </c>
      <c r="H942" s="15" t="s">
        <v>29</v>
      </c>
      <c r="I942" s="15" t="s">
        <v>30</v>
      </c>
      <c r="J942" s="15" t="s">
        <v>30</v>
      </c>
      <c r="K942" s="15" t="s">
        <v>30</v>
      </c>
      <c r="L942" s="15" t="s">
        <v>30</v>
      </c>
      <c r="M942" s="15" t="s">
        <v>30</v>
      </c>
      <c r="N942" s="15" t="s">
        <v>30</v>
      </c>
      <c r="O942" s="15" t="s">
        <v>30</v>
      </c>
      <c r="P942" s="15">
        <v>1350</v>
      </c>
      <c r="Q942" s="15">
        <v>120</v>
      </c>
      <c r="R942" s="15" t="s">
        <v>10180</v>
      </c>
      <c r="S942" s="29" t="str">
        <f t="shared" si="14"/>
        <v/>
      </c>
      <c r="T942" s="29"/>
      <c r="U942" s="29"/>
      <c r="V942" s="29"/>
      <c r="W942" s="29"/>
      <c r="X942" s="29"/>
      <c r="Y942" s="29"/>
      <c r="Z942" s="29"/>
      <c r="AA942" s="29"/>
    </row>
    <row r="943" spans="1:27" hidden="1" x14ac:dyDescent="0.35">
      <c r="A943" s="15" t="s">
        <v>1699</v>
      </c>
      <c r="B943" s="22" t="str">
        <f>INDEX('Plant data'!D:D,MATCH($A943,'Plant data'!$A:$A,0))</f>
        <v>Wuzhou</v>
      </c>
      <c r="C943" s="22" t="str">
        <f>INDEX('Plant data'!E:E,MATCH($A943,'Plant data'!$A:$A,0))</f>
        <v>Guangxi</v>
      </c>
      <c r="D943" s="22" t="str">
        <f>INDEX('Plant data'!F:F,MATCH($A943,'Plant data'!$A:$A,0))</f>
        <v>China</v>
      </c>
      <c r="E943" s="15" t="s">
        <v>11152</v>
      </c>
      <c r="F943" s="15" t="s">
        <v>10179</v>
      </c>
      <c r="G943" s="16" t="s">
        <v>1701</v>
      </c>
      <c r="H943" s="15" t="s">
        <v>29</v>
      </c>
      <c r="I943" s="18">
        <v>44621</v>
      </c>
      <c r="J943" s="15" t="s">
        <v>30</v>
      </c>
      <c r="K943" s="15">
        <v>2023</v>
      </c>
      <c r="L943" s="15">
        <v>2</v>
      </c>
      <c r="M943" s="15" t="s">
        <v>30</v>
      </c>
      <c r="N943" s="15" t="s">
        <v>30</v>
      </c>
      <c r="O943" s="15" t="s">
        <v>30</v>
      </c>
      <c r="P943" s="15">
        <v>1600</v>
      </c>
      <c r="Q943" s="15">
        <v>150</v>
      </c>
      <c r="R943" s="15" t="s">
        <v>10180</v>
      </c>
      <c r="S943" s="29">
        <f t="shared" si="14"/>
        <v>2063</v>
      </c>
      <c r="T943" s="29"/>
      <c r="U943" s="29"/>
      <c r="V943" s="29"/>
      <c r="W943" s="29"/>
      <c r="X943" s="29"/>
      <c r="Y943" s="29"/>
      <c r="Z943" s="29"/>
      <c r="AA943" s="29"/>
    </row>
    <row r="944" spans="1:27" hidden="1" x14ac:dyDescent="0.35">
      <c r="A944" s="15" t="s">
        <v>1699</v>
      </c>
      <c r="B944" s="22" t="str">
        <f>INDEX('Plant data'!D:D,MATCH($A944,'Plant data'!$A:$A,0))</f>
        <v>Wuzhou</v>
      </c>
      <c r="C944" s="22" t="str">
        <f>INDEX('Plant data'!E:E,MATCH($A944,'Plant data'!$A:$A,0))</f>
        <v>Guangxi</v>
      </c>
      <c r="D944" s="22" t="str">
        <f>INDEX('Plant data'!F:F,MATCH($A944,'Plant data'!$A:$A,0))</f>
        <v>China</v>
      </c>
      <c r="E944" s="15" t="s">
        <v>11153</v>
      </c>
      <c r="F944" s="15" t="s">
        <v>10182</v>
      </c>
      <c r="G944" s="16" t="s">
        <v>1701</v>
      </c>
      <c r="H944" s="15" t="s">
        <v>29</v>
      </c>
      <c r="I944" s="18">
        <v>44621</v>
      </c>
      <c r="J944" s="15" t="s">
        <v>30</v>
      </c>
      <c r="K944" s="15">
        <v>2023</v>
      </c>
      <c r="L944" s="15">
        <v>2</v>
      </c>
      <c r="M944" s="15" t="s">
        <v>30</v>
      </c>
      <c r="N944" s="15" t="s">
        <v>30</v>
      </c>
      <c r="O944" s="15" t="s">
        <v>30</v>
      </c>
      <c r="P944" s="15">
        <v>1600</v>
      </c>
      <c r="Q944" s="15">
        <v>150</v>
      </c>
      <c r="R944" s="15" t="s">
        <v>10180</v>
      </c>
      <c r="S944" s="29">
        <f t="shared" si="14"/>
        <v>2063</v>
      </c>
      <c r="T944" s="29"/>
      <c r="U944" s="29"/>
      <c r="V944" s="29"/>
      <c r="W944" s="29"/>
      <c r="X944" s="29"/>
      <c r="Y944" s="29"/>
      <c r="Z944" s="29"/>
      <c r="AA944" s="29"/>
    </row>
    <row r="945" spans="1:27" hidden="1" x14ac:dyDescent="0.35">
      <c r="A945" s="15" t="s">
        <v>1699</v>
      </c>
      <c r="B945" s="22" t="str">
        <f>INDEX('Plant data'!D:D,MATCH($A945,'Plant data'!$A:$A,0))</f>
        <v>Wuzhou</v>
      </c>
      <c r="C945" s="22" t="str">
        <f>INDEX('Plant data'!E:E,MATCH($A945,'Plant data'!$A:$A,0))</f>
        <v>Guangxi</v>
      </c>
      <c r="D945" s="22" t="str">
        <f>INDEX('Plant data'!F:F,MATCH($A945,'Plant data'!$A:$A,0))</f>
        <v>China</v>
      </c>
      <c r="E945" s="15" t="s">
        <v>11154</v>
      </c>
      <c r="F945" s="15" t="s">
        <v>10184</v>
      </c>
      <c r="G945" s="16" t="s">
        <v>1701</v>
      </c>
      <c r="H945" s="15" t="s">
        <v>29</v>
      </c>
      <c r="I945" s="18">
        <v>44774</v>
      </c>
      <c r="J945" s="15" t="s">
        <v>30</v>
      </c>
      <c r="K945" s="15">
        <v>2023</v>
      </c>
      <c r="L945" s="15">
        <v>2</v>
      </c>
      <c r="M945" s="15" t="s">
        <v>30</v>
      </c>
      <c r="N945" s="15" t="s">
        <v>30</v>
      </c>
      <c r="O945" s="15" t="s">
        <v>30</v>
      </c>
      <c r="P945" s="15">
        <v>1600</v>
      </c>
      <c r="Q945" s="15">
        <v>150</v>
      </c>
      <c r="R945" s="15" t="s">
        <v>10180</v>
      </c>
      <c r="S945" s="29">
        <f t="shared" si="14"/>
        <v>2063</v>
      </c>
      <c r="T945" s="29"/>
      <c r="U945" s="29"/>
      <c r="V945" s="29"/>
      <c r="W945" s="29"/>
      <c r="X945" s="29"/>
      <c r="Y945" s="29"/>
      <c r="Z945" s="29"/>
      <c r="AA945" s="29"/>
    </row>
    <row r="946" spans="1:27" hidden="1" x14ac:dyDescent="0.35">
      <c r="A946" s="15" t="s">
        <v>1704</v>
      </c>
      <c r="B946" s="22" t="str">
        <f>INDEX('Plant data'!D:D,MATCH($A946,'Plant data'!$A:$A,0))</f>
        <v>Fangchenggang</v>
      </c>
      <c r="C946" s="22" t="str">
        <f>INDEX('Plant data'!E:E,MATCH($A946,'Plant data'!$A:$A,0))</f>
        <v>Guangxi</v>
      </c>
      <c r="D946" s="22" t="str">
        <f>INDEX('Plant data'!F:F,MATCH($A946,'Plant data'!$A:$A,0))</f>
        <v>China</v>
      </c>
      <c r="E946" s="15" t="s">
        <v>11155</v>
      </c>
      <c r="F946" s="15" t="s">
        <v>10179</v>
      </c>
      <c r="G946" s="16" t="s">
        <v>1706</v>
      </c>
      <c r="H946" s="15" t="s">
        <v>64</v>
      </c>
      <c r="I946" s="15" t="s">
        <v>30</v>
      </c>
      <c r="J946" s="15" t="s">
        <v>30</v>
      </c>
      <c r="K946" s="15" t="s">
        <v>30</v>
      </c>
      <c r="L946" s="15" t="s">
        <v>30</v>
      </c>
      <c r="M946" s="15" t="s">
        <v>30</v>
      </c>
      <c r="N946" s="15" t="s">
        <v>30</v>
      </c>
      <c r="O946" s="15" t="s">
        <v>30</v>
      </c>
      <c r="P946" s="15">
        <v>2000</v>
      </c>
      <c r="Q946" s="15">
        <v>200</v>
      </c>
      <c r="R946" s="15" t="s">
        <v>10180</v>
      </c>
      <c r="S946" s="29" t="str">
        <f t="shared" si="14"/>
        <v/>
      </c>
      <c r="T946" s="29"/>
      <c r="U946" s="29"/>
      <c r="V946" s="29"/>
      <c r="W946" s="29"/>
      <c r="X946" s="29"/>
      <c r="Y946" s="29"/>
      <c r="Z946" s="29"/>
      <c r="AA946" s="29"/>
    </row>
    <row r="947" spans="1:27" hidden="1" x14ac:dyDescent="0.35">
      <c r="A947" s="15" t="s">
        <v>1704</v>
      </c>
      <c r="B947" s="22" t="str">
        <f>INDEX('Plant data'!D:D,MATCH($A947,'Plant data'!$A:$A,0))</f>
        <v>Fangchenggang</v>
      </c>
      <c r="C947" s="22" t="str">
        <f>INDEX('Plant data'!E:E,MATCH($A947,'Plant data'!$A:$A,0))</f>
        <v>Guangxi</v>
      </c>
      <c r="D947" s="22" t="str">
        <f>INDEX('Plant data'!F:F,MATCH($A947,'Plant data'!$A:$A,0))</f>
        <v>China</v>
      </c>
      <c r="E947" s="15" t="s">
        <v>11156</v>
      </c>
      <c r="F947" s="15" t="s">
        <v>10182</v>
      </c>
      <c r="G947" s="16" t="s">
        <v>1706</v>
      </c>
      <c r="H947" s="15" t="s">
        <v>64</v>
      </c>
      <c r="I947" s="15" t="s">
        <v>30</v>
      </c>
      <c r="J947" s="15" t="s">
        <v>30</v>
      </c>
      <c r="K947" s="15" t="s">
        <v>30</v>
      </c>
      <c r="L947" s="15" t="s">
        <v>30</v>
      </c>
      <c r="M947" s="15" t="s">
        <v>30</v>
      </c>
      <c r="N947" s="15" t="s">
        <v>30</v>
      </c>
      <c r="O947" s="15" t="s">
        <v>30</v>
      </c>
      <c r="P947" s="15">
        <v>2000</v>
      </c>
      <c r="Q947" s="15">
        <v>200</v>
      </c>
      <c r="R947" s="15" t="s">
        <v>10180</v>
      </c>
      <c r="S947" s="29" t="str">
        <f t="shared" si="14"/>
        <v/>
      </c>
      <c r="T947" s="29"/>
      <c r="U947" s="29"/>
      <c r="V947" s="29"/>
      <c r="W947" s="29"/>
      <c r="X947" s="29"/>
      <c r="Y947" s="29"/>
      <c r="Z947" s="29"/>
      <c r="AA947" s="29"/>
    </row>
    <row r="948" spans="1:27" hidden="1" x14ac:dyDescent="0.35">
      <c r="A948" s="15" t="s">
        <v>1708</v>
      </c>
      <c r="B948" s="22" t="str">
        <f>INDEX('Plant data'!D:D,MATCH($A948,'Plant data'!$A:$A,0))</f>
        <v>Qinhuangdao</v>
      </c>
      <c r="C948" s="22" t="str">
        <f>INDEX('Plant data'!E:E,MATCH($A948,'Plant data'!$A:$A,0))</f>
        <v>Hebei</v>
      </c>
      <c r="D948" s="22" t="str">
        <f>INDEX('Plant data'!F:F,MATCH($A948,'Plant data'!$A:$A,0))</f>
        <v>China</v>
      </c>
      <c r="E948" s="15" t="s">
        <v>11157</v>
      </c>
      <c r="F948" s="15" t="s">
        <v>10179</v>
      </c>
      <c r="G948" s="16" t="s">
        <v>1710</v>
      </c>
      <c r="H948" s="15" t="s">
        <v>190</v>
      </c>
      <c r="I948" s="15" t="s">
        <v>30</v>
      </c>
      <c r="J948" s="15" t="s">
        <v>30</v>
      </c>
      <c r="K948" s="15" t="s">
        <v>30</v>
      </c>
      <c r="L948" s="15" t="s">
        <v>30</v>
      </c>
      <c r="M948" s="15">
        <v>2021</v>
      </c>
      <c r="N948" s="15" t="s">
        <v>30</v>
      </c>
      <c r="O948" s="15">
        <v>2023</v>
      </c>
      <c r="P948" s="15">
        <v>750</v>
      </c>
      <c r="Q948" s="15">
        <v>60</v>
      </c>
      <c r="R948" s="15" t="s">
        <v>10180</v>
      </c>
      <c r="S948" s="29" t="str">
        <f t="shared" si="14"/>
        <v/>
      </c>
      <c r="T948" s="29"/>
      <c r="U948" s="29"/>
      <c r="V948" s="29"/>
      <c r="W948" s="29"/>
      <c r="X948" s="29"/>
      <c r="Y948" s="29"/>
      <c r="Z948" s="29"/>
      <c r="AA948" s="29"/>
    </row>
    <row r="949" spans="1:27" hidden="1" x14ac:dyDescent="0.35">
      <c r="A949" s="15" t="s">
        <v>1708</v>
      </c>
      <c r="B949" s="22" t="str">
        <f>INDEX('Plant data'!D:D,MATCH($A949,'Plant data'!$A:$A,0))</f>
        <v>Qinhuangdao</v>
      </c>
      <c r="C949" s="22" t="str">
        <f>INDEX('Plant data'!E:E,MATCH($A949,'Plant data'!$A:$A,0))</f>
        <v>Hebei</v>
      </c>
      <c r="D949" s="22" t="str">
        <f>INDEX('Plant data'!F:F,MATCH($A949,'Plant data'!$A:$A,0))</f>
        <v>China</v>
      </c>
      <c r="E949" s="15" t="s">
        <v>11158</v>
      </c>
      <c r="F949" s="15" t="s">
        <v>10182</v>
      </c>
      <c r="G949" s="16" t="s">
        <v>1710</v>
      </c>
      <c r="H949" s="15" t="s">
        <v>29</v>
      </c>
      <c r="I949" s="15" t="s">
        <v>30</v>
      </c>
      <c r="J949" s="15" t="s">
        <v>30</v>
      </c>
      <c r="K949" s="15" t="s">
        <v>30</v>
      </c>
      <c r="L949" s="15" t="s">
        <v>30</v>
      </c>
      <c r="M949" s="15" t="s">
        <v>30</v>
      </c>
      <c r="N949" s="15" t="s">
        <v>30</v>
      </c>
      <c r="O949" s="15" t="s">
        <v>30</v>
      </c>
      <c r="P949" s="15">
        <v>750</v>
      </c>
      <c r="Q949" s="15">
        <v>60</v>
      </c>
      <c r="R949" s="15" t="s">
        <v>10180</v>
      </c>
      <c r="S949" s="29" t="str">
        <f t="shared" si="14"/>
        <v/>
      </c>
      <c r="T949" s="29"/>
      <c r="U949" s="29"/>
      <c r="V949" s="29"/>
      <c r="W949" s="29"/>
      <c r="X949" s="29"/>
      <c r="Y949" s="29"/>
      <c r="Z949" s="29"/>
      <c r="AA949" s="29"/>
    </row>
    <row r="950" spans="1:27" hidden="1" x14ac:dyDescent="0.35">
      <c r="A950" s="15" t="s">
        <v>1708</v>
      </c>
      <c r="B950" s="22" t="str">
        <f>INDEX('Plant data'!D:D,MATCH($A950,'Plant data'!$A:$A,0))</f>
        <v>Qinhuangdao</v>
      </c>
      <c r="C950" s="22" t="str">
        <f>INDEX('Plant data'!E:E,MATCH($A950,'Plant data'!$A:$A,0))</f>
        <v>Hebei</v>
      </c>
      <c r="D950" s="22" t="str">
        <f>INDEX('Plant data'!F:F,MATCH($A950,'Plant data'!$A:$A,0))</f>
        <v>China</v>
      </c>
      <c r="E950" s="15" t="s">
        <v>11159</v>
      </c>
      <c r="F950" s="15" t="s">
        <v>10184</v>
      </c>
      <c r="G950" s="16" t="s">
        <v>1710</v>
      </c>
      <c r="H950" s="15" t="s">
        <v>29</v>
      </c>
      <c r="I950" s="15">
        <v>2021</v>
      </c>
      <c r="J950" s="15" t="s">
        <v>30</v>
      </c>
      <c r="K950" s="15">
        <v>2023</v>
      </c>
      <c r="L950" s="15">
        <v>2</v>
      </c>
      <c r="M950" s="15" t="s">
        <v>30</v>
      </c>
      <c r="N950" s="15" t="s">
        <v>30</v>
      </c>
      <c r="O950" s="15" t="s">
        <v>30</v>
      </c>
      <c r="P950" s="15">
        <v>1150</v>
      </c>
      <c r="Q950" s="15">
        <v>100</v>
      </c>
      <c r="R950" s="15" t="s">
        <v>10180</v>
      </c>
      <c r="S950" s="29">
        <f t="shared" si="14"/>
        <v>2063</v>
      </c>
      <c r="T950" s="29"/>
      <c r="U950" s="29"/>
      <c r="V950" s="29"/>
      <c r="W950" s="29"/>
      <c r="X950" s="29"/>
      <c r="Y950" s="29"/>
      <c r="Z950" s="29"/>
      <c r="AA950" s="29"/>
    </row>
    <row r="951" spans="1:27" hidden="1" x14ac:dyDescent="0.35">
      <c r="A951" s="15" t="s">
        <v>1712</v>
      </c>
      <c r="B951" s="22" t="str">
        <f>INDEX('Plant data'!D:D,MATCH($A951,'Plant data'!$A:$A,0))</f>
        <v>Handan</v>
      </c>
      <c r="C951" s="22" t="str">
        <f>INDEX('Plant data'!E:E,MATCH($A951,'Plant data'!$A:$A,0))</f>
        <v>Hebei</v>
      </c>
      <c r="D951" s="22" t="str">
        <f>INDEX('Plant data'!F:F,MATCH($A951,'Plant data'!$A:$A,0))</f>
        <v>China</v>
      </c>
      <c r="E951" s="15" t="s">
        <v>11160</v>
      </c>
      <c r="F951" s="15" t="s">
        <v>10179</v>
      </c>
      <c r="G951" s="16" t="s">
        <v>1714</v>
      </c>
      <c r="H951" s="15" t="s">
        <v>29</v>
      </c>
      <c r="I951" s="15" t="s">
        <v>30</v>
      </c>
      <c r="J951" s="15" t="s">
        <v>30</v>
      </c>
      <c r="K951" s="15">
        <v>2022</v>
      </c>
      <c r="L951" s="15">
        <v>3</v>
      </c>
      <c r="M951" s="15" t="s">
        <v>30</v>
      </c>
      <c r="N951" s="15" t="s">
        <v>30</v>
      </c>
      <c r="O951" s="15" t="s">
        <v>30</v>
      </c>
      <c r="P951" s="15">
        <v>1350</v>
      </c>
      <c r="Q951" s="15">
        <v>110</v>
      </c>
      <c r="R951" s="15" t="s">
        <v>10180</v>
      </c>
      <c r="S951" s="29">
        <f t="shared" si="14"/>
        <v>2062</v>
      </c>
      <c r="T951" s="29"/>
      <c r="U951" s="29"/>
      <c r="V951" s="29"/>
      <c r="W951" s="29"/>
      <c r="X951" s="29"/>
      <c r="Y951" s="29"/>
      <c r="Z951" s="29"/>
      <c r="AA951" s="29"/>
    </row>
    <row r="952" spans="1:27" hidden="1" x14ac:dyDescent="0.35">
      <c r="A952" s="15" t="s">
        <v>1712</v>
      </c>
      <c r="B952" s="22" t="str">
        <f>INDEX('Plant data'!D:D,MATCH($A952,'Plant data'!$A:$A,0))</f>
        <v>Handan</v>
      </c>
      <c r="C952" s="22" t="str">
        <f>INDEX('Plant data'!E:E,MATCH($A952,'Plant data'!$A:$A,0))</f>
        <v>Hebei</v>
      </c>
      <c r="D952" s="22" t="str">
        <f>INDEX('Plant data'!F:F,MATCH($A952,'Plant data'!$A:$A,0))</f>
        <v>China</v>
      </c>
      <c r="E952" s="15" t="s">
        <v>11161</v>
      </c>
      <c r="F952" s="15" t="s">
        <v>10182</v>
      </c>
      <c r="G952" s="16" t="s">
        <v>1714</v>
      </c>
      <c r="H952" s="15" t="s">
        <v>29</v>
      </c>
      <c r="I952" s="15" t="s">
        <v>30</v>
      </c>
      <c r="J952" s="15" t="s">
        <v>30</v>
      </c>
      <c r="K952" s="15">
        <v>2022</v>
      </c>
      <c r="L952" s="15">
        <v>3</v>
      </c>
      <c r="M952" s="15" t="s">
        <v>30</v>
      </c>
      <c r="N952" s="15" t="s">
        <v>30</v>
      </c>
      <c r="O952" s="15" t="s">
        <v>30</v>
      </c>
      <c r="P952" s="15">
        <v>1350</v>
      </c>
      <c r="Q952" s="15">
        <v>110</v>
      </c>
      <c r="R952" s="15" t="s">
        <v>10180</v>
      </c>
      <c r="S952" s="29">
        <f t="shared" si="14"/>
        <v>2062</v>
      </c>
      <c r="T952" s="29"/>
      <c r="U952" s="29"/>
      <c r="V952" s="29"/>
      <c r="W952" s="29"/>
      <c r="X952" s="29"/>
      <c r="Y952" s="29"/>
      <c r="Z952" s="29"/>
      <c r="AA952" s="29"/>
    </row>
    <row r="953" spans="1:27" hidden="1" x14ac:dyDescent="0.35">
      <c r="A953" s="15" t="s">
        <v>1712</v>
      </c>
      <c r="B953" s="22" t="str">
        <f>INDEX('Plant data'!D:D,MATCH($A953,'Plant data'!$A:$A,0))</f>
        <v>Handan</v>
      </c>
      <c r="C953" s="22" t="str">
        <f>INDEX('Plant data'!E:E,MATCH($A953,'Plant data'!$A:$A,0))</f>
        <v>Hebei</v>
      </c>
      <c r="D953" s="22" t="str">
        <f>INDEX('Plant data'!F:F,MATCH($A953,'Plant data'!$A:$A,0))</f>
        <v>China</v>
      </c>
      <c r="E953" s="15" t="s">
        <v>11162</v>
      </c>
      <c r="F953" s="15" t="s">
        <v>10184</v>
      </c>
      <c r="G953" s="16" t="s">
        <v>1714</v>
      </c>
      <c r="H953" s="15" t="s">
        <v>224</v>
      </c>
      <c r="I953" s="21">
        <v>44531</v>
      </c>
      <c r="J953" s="15">
        <v>2023</v>
      </c>
      <c r="K953" s="15" t="s">
        <v>30</v>
      </c>
      <c r="L953" s="15" t="s">
        <v>30</v>
      </c>
      <c r="M953" s="15" t="s">
        <v>30</v>
      </c>
      <c r="N953" s="15" t="s">
        <v>30</v>
      </c>
      <c r="O953" s="15" t="s">
        <v>30</v>
      </c>
      <c r="P953" s="15">
        <v>1250</v>
      </c>
      <c r="Q953" s="15">
        <v>110</v>
      </c>
      <c r="R953" s="15" t="s">
        <v>10180</v>
      </c>
      <c r="S953" s="29" t="str">
        <f t="shared" si="14"/>
        <v/>
      </c>
      <c r="T953" s="29"/>
      <c r="U953" s="29"/>
      <c r="V953" s="29"/>
      <c r="W953" s="29"/>
      <c r="X953" s="29"/>
      <c r="Y953" s="29"/>
      <c r="Z953" s="29"/>
      <c r="AA953" s="29"/>
    </row>
    <row r="954" spans="1:27" hidden="1" x14ac:dyDescent="0.35">
      <c r="A954" s="15" t="s">
        <v>1712</v>
      </c>
      <c r="B954" s="22" t="str">
        <f>INDEX('Plant data'!D:D,MATCH($A954,'Plant data'!$A:$A,0))</f>
        <v>Handan</v>
      </c>
      <c r="C954" s="22" t="str">
        <f>INDEX('Plant data'!E:E,MATCH($A954,'Plant data'!$A:$A,0))</f>
        <v>Hebei</v>
      </c>
      <c r="D954" s="22" t="str">
        <f>INDEX('Plant data'!F:F,MATCH($A954,'Plant data'!$A:$A,0))</f>
        <v>China</v>
      </c>
      <c r="E954" s="15" t="s">
        <v>11163</v>
      </c>
      <c r="F954" s="15" t="s">
        <v>10245</v>
      </c>
      <c r="G954" s="16" t="s">
        <v>1714</v>
      </c>
      <c r="H954" s="15" t="s">
        <v>224</v>
      </c>
      <c r="I954" s="21">
        <v>44531</v>
      </c>
      <c r="J954" s="15">
        <v>2023</v>
      </c>
      <c r="K954" s="15" t="s">
        <v>30</v>
      </c>
      <c r="L954" s="15" t="s">
        <v>30</v>
      </c>
      <c r="M954" s="15" t="s">
        <v>30</v>
      </c>
      <c r="N954" s="15" t="s">
        <v>30</v>
      </c>
      <c r="O954" s="15" t="s">
        <v>30</v>
      </c>
      <c r="P954" s="15">
        <v>1250</v>
      </c>
      <c r="Q954" s="15">
        <v>110</v>
      </c>
      <c r="R954" s="15" t="s">
        <v>10180</v>
      </c>
      <c r="S954" s="29" t="str">
        <f t="shared" si="14"/>
        <v/>
      </c>
      <c r="T954" s="29"/>
      <c r="U954" s="29"/>
      <c r="V954" s="29"/>
      <c r="W954" s="29"/>
      <c r="X954" s="29"/>
      <c r="Y954" s="29"/>
      <c r="Z954" s="29"/>
      <c r="AA954" s="29"/>
    </row>
    <row r="955" spans="1:27" hidden="1" x14ac:dyDescent="0.35">
      <c r="A955" s="15" t="s">
        <v>1725</v>
      </c>
      <c r="B955" s="22" t="str">
        <f>INDEX('Plant data'!D:D,MATCH($A955,'Plant data'!$A:$A,0))</f>
        <v>Huangshi</v>
      </c>
      <c r="C955" s="22" t="str">
        <f>INDEX('Plant data'!E:E,MATCH($A955,'Plant data'!$A:$A,0))</f>
        <v>Hubei</v>
      </c>
      <c r="D955" s="22" t="str">
        <f>INDEX('Plant data'!F:F,MATCH($A955,'Plant data'!$A:$A,0))</f>
        <v>China</v>
      </c>
      <c r="E955" s="15" t="s">
        <v>11164</v>
      </c>
      <c r="F955" s="15" t="s">
        <v>10179</v>
      </c>
      <c r="G955" s="16" t="s">
        <v>1727</v>
      </c>
      <c r="H955" s="15" t="s">
        <v>40</v>
      </c>
      <c r="I955" s="15" t="s">
        <v>30</v>
      </c>
      <c r="J955" s="15" t="s">
        <v>30</v>
      </c>
      <c r="K955" s="15" t="s">
        <v>30</v>
      </c>
      <c r="L955" s="15" t="s">
        <v>30</v>
      </c>
      <c r="M955" s="20">
        <v>44805</v>
      </c>
      <c r="N955" s="15" t="s">
        <v>30</v>
      </c>
      <c r="O955" s="15" t="s">
        <v>30</v>
      </c>
      <c r="P955" s="15">
        <v>575</v>
      </c>
      <c r="Q955" s="15">
        <v>35</v>
      </c>
      <c r="R955" s="15" t="s">
        <v>10180</v>
      </c>
      <c r="S955" s="29" t="str">
        <f t="shared" si="14"/>
        <v/>
      </c>
      <c r="T955" s="29"/>
      <c r="U955" s="29"/>
      <c r="V955" s="29"/>
      <c r="W955" s="29"/>
      <c r="X955" s="29"/>
      <c r="Y955" s="29"/>
      <c r="Z955" s="29"/>
      <c r="AA955" s="29"/>
    </row>
    <row r="956" spans="1:27" hidden="1" x14ac:dyDescent="0.35">
      <c r="A956" s="15" t="s">
        <v>1725</v>
      </c>
      <c r="B956" s="22" t="str">
        <f>INDEX('Plant data'!D:D,MATCH($A956,'Plant data'!$A:$A,0))</f>
        <v>Huangshi</v>
      </c>
      <c r="C956" s="22" t="str">
        <f>INDEX('Plant data'!E:E,MATCH($A956,'Plant data'!$A:$A,0))</f>
        <v>Hubei</v>
      </c>
      <c r="D956" s="22" t="str">
        <f>INDEX('Plant data'!F:F,MATCH($A956,'Plant data'!$A:$A,0))</f>
        <v>China</v>
      </c>
      <c r="E956" s="15" t="s">
        <v>11165</v>
      </c>
      <c r="F956" s="15" t="s">
        <v>10182</v>
      </c>
      <c r="G956" s="16" t="s">
        <v>1727</v>
      </c>
      <c r="H956" s="15" t="s">
        <v>40</v>
      </c>
      <c r="I956" s="15" t="s">
        <v>30</v>
      </c>
      <c r="J956" s="15" t="s">
        <v>30</v>
      </c>
      <c r="K956" s="15" t="s">
        <v>30</v>
      </c>
      <c r="L956" s="15" t="s">
        <v>30</v>
      </c>
      <c r="M956" s="20">
        <v>44805</v>
      </c>
      <c r="N956" s="15" t="s">
        <v>30</v>
      </c>
      <c r="O956" s="15" t="s">
        <v>30</v>
      </c>
      <c r="P956" s="15">
        <v>575</v>
      </c>
      <c r="Q956" s="15">
        <v>35</v>
      </c>
      <c r="R956" s="15" t="s">
        <v>10180</v>
      </c>
      <c r="S956" s="29" t="str">
        <f t="shared" si="14"/>
        <v/>
      </c>
      <c r="T956" s="29"/>
      <c r="U956" s="29"/>
      <c r="V956" s="29"/>
      <c r="W956" s="29"/>
      <c r="X956" s="29"/>
      <c r="Y956" s="29"/>
      <c r="Z956" s="29"/>
      <c r="AA956" s="29"/>
    </row>
    <row r="957" spans="1:27" hidden="1" x14ac:dyDescent="0.35">
      <c r="A957" s="15" t="s">
        <v>1725</v>
      </c>
      <c r="B957" s="22" t="str">
        <f>INDEX('Plant data'!D:D,MATCH($A957,'Plant data'!$A:$A,0))</f>
        <v>Huangshi</v>
      </c>
      <c r="C957" s="22" t="str">
        <f>INDEX('Plant data'!E:E,MATCH($A957,'Plant data'!$A:$A,0))</f>
        <v>Hubei</v>
      </c>
      <c r="D957" s="22" t="str">
        <f>INDEX('Plant data'!F:F,MATCH($A957,'Plant data'!$A:$A,0))</f>
        <v>China</v>
      </c>
      <c r="E957" s="15" t="s">
        <v>11166</v>
      </c>
      <c r="F957" s="15" t="s">
        <v>10184</v>
      </c>
      <c r="G957" s="16" t="s">
        <v>1727</v>
      </c>
      <c r="H957" s="15" t="s">
        <v>224</v>
      </c>
      <c r="I957" s="18">
        <v>44805</v>
      </c>
      <c r="J957" s="21">
        <v>45200</v>
      </c>
      <c r="K957" s="15" t="s">
        <v>30</v>
      </c>
      <c r="L957" s="15" t="s">
        <v>30</v>
      </c>
      <c r="M957" s="15" t="s">
        <v>30</v>
      </c>
      <c r="N957" s="15" t="s">
        <v>30</v>
      </c>
      <c r="O957" s="15" t="s">
        <v>30</v>
      </c>
      <c r="P957" s="15">
        <v>1433</v>
      </c>
      <c r="Q957" s="15">
        <v>130</v>
      </c>
      <c r="R957" s="15" t="s">
        <v>10180</v>
      </c>
      <c r="S957" s="29" t="str">
        <f t="shared" si="14"/>
        <v/>
      </c>
      <c r="T957" s="29"/>
      <c r="U957" s="29"/>
      <c r="V957" s="29"/>
      <c r="W957" s="29"/>
      <c r="X957" s="29"/>
      <c r="Y957" s="29"/>
      <c r="Z957" s="29"/>
      <c r="AA957" s="29"/>
    </row>
    <row r="958" spans="1:27" hidden="1" x14ac:dyDescent="0.35">
      <c r="A958" s="15" t="s">
        <v>1730</v>
      </c>
      <c r="B958" s="22" t="str">
        <f>INDEX('Plant data'!D:D,MATCH($A958,'Plant data'!$A:$A,0))</f>
        <v>unknown</v>
      </c>
      <c r="C958" s="22" t="str">
        <f>INDEX('Plant data'!E:E,MATCH($A958,'Plant data'!$A:$A,0))</f>
        <v>Sichuan</v>
      </c>
      <c r="D958" s="22" t="str">
        <f>INDEX('Plant data'!F:F,MATCH($A958,'Plant data'!$A:$A,0))</f>
        <v>China</v>
      </c>
      <c r="E958" s="15" t="s">
        <v>11167</v>
      </c>
      <c r="F958" s="15" t="s">
        <v>10179</v>
      </c>
      <c r="G958" s="16" t="s">
        <v>1732</v>
      </c>
      <c r="H958" s="15" t="s">
        <v>40</v>
      </c>
      <c r="I958" s="15" t="s">
        <v>30</v>
      </c>
      <c r="J958" s="15" t="s">
        <v>30</v>
      </c>
      <c r="K958" s="15" t="s">
        <v>30</v>
      </c>
      <c r="L958" s="15" t="s">
        <v>30</v>
      </c>
      <c r="M958" s="20">
        <v>44461</v>
      </c>
      <c r="N958" s="15" t="s">
        <v>30</v>
      </c>
      <c r="O958" s="15" t="s">
        <v>30</v>
      </c>
      <c r="P958" s="15">
        <v>1300</v>
      </c>
      <c r="Q958" s="15">
        <v>120</v>
      </c>
      <c r="R958" s="15" t="s">
        <v>10180</v>
      </c>
      <c r="S958" s="29" t="str">
        <f t="shared" si="14"/>
        <v/>
      </c>
      <c r="T958" s="29"/>
      <c r="U958" s="29"/>
      <c r="V958" s="29"/>
      <c r="W958" s="29"/>
      <c r="X958" s="29"/>
      <c r="Y958" s="29"/>
      <c r="Z958" s="29"/>
      <c r="AA958" s="29"/>
    </row>
    <row r="959" spans="1:27" hidden="1" x14ac:dyDescent="0.35">
      <c r="A959" s="15" t="s">
        <v>1730</v>
      </c>
      <c r="B959" s="22" t="str">
        <f>INDEX('Plant data'!D:D,MATCH($A959,'Plant data'!$A:$A,0))</f>
        <v>unknown</v>
      </c>
      <c r="C959" s="22" t="str">
        <f>INDEX('Plant data'!E:E,MATCH($A959,'Plant data'!$A:$A,0))</f>
        <v>Sichuan</v>
      </c>
      <c r="D959" s="22" t="str">
        <f>INDEX('Plant data'!F:F,MATCH($A959,'Plant data'!$A:$A,0))</f>
        <v>China</v>
      </c>
      <c r="E959" s="15" t="s">
        <v>11168</v>
      </c>
      <c r="F959" s="15" t="s">
        <v>10182</v>
      </c>
      <c r="G959" s="16" t="s">
        <v>1732</v>
      </c>
      <c r="H959" s="15" t="s">
        <v>40</v>
      </c>
      <c r="I959" s="15" t="s">
        <v>30</v>
      </c>
      <c r="J959" s="15" t="s">
        <v>30</v>
      </c>
      <c r="K959" s="15" t="s">
        <v>30</v>
      </c>
      <c r="L959" s="15" t="s">
        <v>30</v>
      </c>
      <c r="M959" s="20">
        <v>44461</v>
      </c>
      <c r="N959" s="15" t="s">
        <v>30</v>
      </c>
      <c r="O959" s="15" t="s">
        <v>30</v>
      </c>
      <c r="P959" s="15">
        <v>1300</v>
      </c>
      <c r="Q959" s="15">
        <v>120</v>
      </c>
      <c r="R959" s="15" t="s">
        <v>10180</v>
      </c>
      <c r="S959" s="29" t="str">
        <f t="shared" si="14"/>
        <v/>
      </c>
      <c r="T959" s="29"/>
      <c r="U959" s="29"/>
      <c r="V959" s="29"/>
      <c r="W959" s="29"/>
      <c r="X959" s="29"/>
      <c r="Y959" s="29"/>
      <c r="Z959" s="29"/>
      <c r="AA959" s="29"/>
    </row>
    <row r="960" spans="1:27" hidden="1" x14ac:dyDescent="0.35">
      <c r="A960" s="15" t="s">
        <v>1730</v>
      </c>
      <c r="B960" s="22" t="str">
        <f>INDEX('Plant data'!D:D,MATCH($A960,'Plant data'!$A:$A,0))</f>
        <v>unknown</v>
      </c>
      <c r="C960" s="22" t="str">
        <f>INDEX('Plant data'!E:E,MATCH($A960,'Plant data'!$A:$A,0))</f>
        <v>Sichuan</v>
      </c>
      <c r="D960" s="22" t="str">
        <f>INDEX('Plant data'!F:F,MATCH($A960,'Plant data'!$A:$A,0))</f>
        <v>China</v>
      </c>
      <c r="E960" s="15" t="s">
        <v>11169</v>
      </c>
      <c r="F960" s="15" t="s">
        <v>10184</v>
      </c>
      <c r="G960" s="16" t="s">
        <v>1732</v>
      </c>
      <c r="H960" s="15" t="s">
        <v>224</v>
      </c>
      <c r="I960" s="20">
        <v>44461</v>
      </c>
      <c r="J960" s="20">
        <v>44740</v>
      </c>
      <c r="K960" s="15" t="s">
        <v>30</v>
      </c>
      <c r="L960" s="15" t="s">
        <v>30</v>
      </c>
      <c r="M960" s="15" t="s">
        <v>30</v>
      </c>
      <c r="N960" s="15" t="s">
        <v>30</v>
      </c>
      <c r="O960" s="15" t="s">
        <v>30</v>
      </c>
      <c r="P960" s="15">
        <v>1150</v>
      </c>
      <c r="Q960" s="15">
        <v>100</v>
      </c>
      <c r="R960" s="15" t="s">
        <v>10180</v>
      </c>
      <c r="S960" s="29" t="str">
        <f t="shared" si="14"/>
        <v/>
      </c>
      <c r="T960" s="29"/>
      <c r="U960" s="29"/>
      <c r="V960" s="29"/>
      <c r="W960" s="29"/>
      <c r="X960" s="29"/>
      <c r="Y960" s="29"/>
      <c r="Z960" s="29"/>
      <c r="AA960" s="29"/>
    </row>
    <row r="961" spans="1:27" hidden="1" x14ac:dyDescent="0.35">
      <c r="A961" s="15" t="s">
        <v>1730</v>
      </c>
      <c r="B961" s="22" t="str">
        <f>INDEX('Plant data'!D:D,MATCH($A961,'Plant data'!$A:$A,0))</f>
        <v>unknown</v>
      </c>
      <c r="C961" s="22" t="str">
        <f>INDEX('Plant data'!E:E,MATCH($A961,'Plant data'!$A:$A,0))</f>
        <v>Sichuan</v>
      </c>
      <c r="D961" s="22" t="str">
        <f>INDEX('Plant data'!F:F,MATCH($A961,'Plant data'!$A:$A,0))</f>
        <v>China</v>
      </c>
      <c r="E961" s="15" t="s">
        <v>11170</v>
      </c>
      <c r="F961" s="15" t="s">
        <v>10245</v>
      </c>
      <c r="G961" s="16" t="s">
        <v>1732</v>
      </c>
      <c r="H961" s="15" t="s">
        <v>224</v>
      </c>
      <c r="I961" s="20">
        <v>44461</v>
      </c>
      <c r="J961" s="20">
        <v>44740</v>
      </c>
      <c r="K961" s="15" t="s">
        <v>30</v>
      </c>
      <c r="L961" s="15" t="s">
        <v>30</v>
      </c>
      <c r="M961" s="15" t="s">
        <v>30</v>
      </c>
      <c r="N961" s="15" t="s">
        <v>30</v>
      </c>
      <c r="O961" s="15" t="s">
        <v>30</v>
      </c>
      <c r="P961" s="15">
        <v>1150</v>
      </c>
      <c r="Q961" s="15">
        <v>100</v>
      </c>
      <c r="R961" s="15" t="s">
        <v>10180</v>
      </c>
      <c r="S961" s="29" t="str">
        <f t="shared" si="14"/>
        <v/>
      </c>
      <c r="T961" s="29"/>
      <c r="U961" s="29"/>
      <c r="V961" s="29"/>
      <c r="W961" s="29"/>
      <c r="X961" s="29"/>
      <c r="Y961" s="29"/>
      <c r="Z961" s="29"/>
      <c r="AA961" s="29"/>
    </row>
    <row r="962" spans="1:27" hidden="1" x14ac:dyDescent="0.35">
      <c r="A962" s="15" t="s">
        <v>1736</v>
      </c>
      <c r="B962" s="22" t="str">
        <f>INDEX('Plant data'!D:D,MATCH($A962,'Plant data'!$A:$A,0))</f>
        <v>Handan</v>
      </c>
      <c r="C962" s="22" t="str">
        <f>INDEX('Plant data'!E:E,MATCH($A962,'Plant data'!$A:$A,0))</f>
        <v>Hebei</v>
      </c>
      <c r="D962" s="22" t="str">
        <f>INDEX('Plant data'!F:F,MATCH($A962,'Plant data'!$A:$A,0))</f>
        <v>China</v>
      </c>
      <c r="E962" s="15" t="s">
        <v>11171</v>
      </c>
      <c r="F962" s="15" t="s">
        <v>10179</v>
      </c>
      <c r="G962" s="16" t="s">
        <v>1738</v>
      </c>
      <c r="H962" s="15" t="s">
        <v>29</v>
      </c>
      <c r="I962" s="15">
        <v>2017</v>
      </c>
      <c r="J962" s="15" t="s">
        <v>30</v>
      </c>
      <c r="K962" s="15" t="s">
        <v>30</v>
      </c>
      <c r="L962" s="15" t="s">
        <v>30</v>
      </c>
      <c r="M962" s="15" t="s">
        <v>30</v>
      </c>
      <c r="N962" s="15" t="s">
        <v>30</v>
      </c>
      <c r="O962" s="15" t="s">
        <v>30</v>
      </c>
      <c r="P962" s="15">
        <v>1350</v>
      </c>
      <c r="Q962" s="15">
        <v>120</v>
      </c>
      <c r="R962" s="15" t="s">
        <v>10180</v>
      </c>
      <c r="S962" s="29" t="str">
        <f t="shared" si="14"/>
        <v/>
      </c>
      <c r="T962" s="29"/>
      <c r="U962" s="29"/>
      <c r="V962" s="29"/>
      <c r="W962" s="29"/>
      <c r="X962" s="29"/>
      <c r="Y962" s="29"/>
      <c r="Z962" s="29"/>
      <c r="AA962" s="29"/>
    </row>
    <row r="963" spans="1:27" hidden="1" x14ac:dyDescent="0.35">
      <c r="A963" s="15" t="s">
        <v>1739</v>
      </c>
      <c r="B963" s="22" t="str">
        <f>INDEX('Plant data'!D:D,MATCH($A963,'Plant data'!$A:$A,0))</f>
        <v>Laoting</v>
      </c>
      <c r="C963" s="22" t="str">
        <f>INDEX('Plant data'!E:E,MATCH($A963,'Plant data'!$A:$A,0))</f>
        <v>Hebei</v>
      </c>
      <c r="D963" s="22" t="str">
        <f>INDEX('Plant data'!F:F,MATCH($A963,'Plant data'!$A:$A,0))</f>
        <v>China</v>
      </c>
      <c r="E963" s="15" t="s">
        <v>11172</v>
      </c>
      <c r="F963" s="15" t="s">
        <v>10383</v>
      </c>
      <c r="G963" s="16" t="s">
        <v>1741</v>
      </c>
      <c r="H963" s="15" t="s">
        <v>29</v>
      </c>
      <c r="I963" s="18">
        <v>43983</v>
      </c>
      <c r="J963" s="15" t="s">
        <v>30</v>
      </c>
      <c r="K963" s="15">
        <v>2023</v>
      </c>
      <c r="L963" s="15">
        <v>2</v>
      </c>
      <c r="M963" s="15" t="s">
        <v>30</v>
      </c>
      <c r="N963" s="15" t="s">
        <v>30</v>
      </c>
      <c r="O963" s="15" t="s">
        <v>30</v>
      </c>
      <c r="P963" s="15">
        <v>1500</v>
      </c>
      <c r="Q963" s="15">
        <v>150</v>
      </c>
      <c r="R963" s="15" t="s">
        <v>10180</v>
      </c>
      <c r="S963" s="29">
        <f t="shared" ref="S963:S1026" si="15">IFERROR(K963+40,"")</f>
        <v>2063</v>
      </c>
      <c r="T963" s="29"/>
      <c r="U963" s="29"/>
      <c r="V963" s="29"/>
      <c r="W963" s="29"/>
      <c r="X963" s="29"/>
      <c r="Y963" s="29"/>
      <c r="Z963" s="29"/>
      <c r="AA963" s="29"/>
    </row>
    <row r="964" spans="1:27" hidden="1" x14ac:dyDescent="0.35">
      <c r="A964" s="15" t="s">
        <v>1739</v>
      </c>
      <c r="B964" s="22" t="str">
        <f>INDEX('Plant data'!D:D,MATCH($A964,'Plant data'!$A:$A,0))</f>
        <v>Laoting</v>
      </c>
      <c r="C964" s="22" t="str">
        <f>INDEX('Plant data'!E:E,MATCH($A964,'Plant data'!$A:$A,0))</f>
        <v>Hebei</v>
      </c>
      <c r="D964" s="22" t="str">
        <f>INDEX('Plant data'!F:F,MATCH($A964,'Plant data'!$A:$A,0))</f>
        <v>China</v>
      </c>
      <c r="E964" s="15" t="s">
        <v>11173</v>
      </c>
      <c r="F964" s="15" t="s">
        <v>11174</v>
      </c>
      <c r="G964" s="16" t="s">
        <v>1741</v>
      </c>
      <c r="H964" s="15" t="s">
        <v>29</v>
      </c>
      <c r="I964" s="15">
        <v>2021</v>
      </c>
      <c r="J964" s="15">
        <v>2022</v>
      </c>
      <c r="K964" s="15">
        <v>2023</v>
      </c>
      <c r="L964" s="15">
        <v>2</v>
      </c>
      <c r="M964" s="15" t="s">
        <v>30</v>
      </c>
      <c r="N964" s="15" t="s">
        <v>30</v>
      </c>
      <c r="O964" s="15" t="s">
        <v>30</v>
      </c>
      <c r="P964" s="15">
        <v>1500</v>
      </c>
      <c r="Q964" s="15">
        <v>150</v>
      </c>
      <c r="R964" s="15" t="s">
        <v>10180</v>
      </c>
      <c r="S964" s="29">
        <f t="shared" si="15"/>
        <v>2063</v>
      </c>
      <c r="T964" s="29"/>
      <c r="U964" s="29"/>
      <c r="V964" s="29"/>
      <c r="W964" s="29"/>
      <c r="X964" s="29"/>
      <c r="Y964" s="29"/>
      <c r="Z964" s="29"/>
      <c r="AA964" s="29"/>
    </row>
    <row r="965" spans="1:27" hidden="1" x14ac:dyDescent="0.35">
      <c r="A965" s="15" t="s">
        <v>1743</v>
      </c>
      <c r="B965" s="22" t="str">
        <f>INDEX('Plant data'!D:D,MATCH($A965,'Plant data'!$A:$A,0))</f>
        <v>Mingcheng</v>
      </c>
      <c r="C965" s="22" t="str">
        <f>INDEX('Plant data'!E:E,MATCH($A965,'Plant data'!$A:$A,0))</f>
        <v>Jilin</v>
      </c>
      <c r="D965" s="22" t="str">
        <f>INDEX('Plant data'!F:F,MATCH($A965,'Plant data'!$A:$A,0))</f>
        <v>China</v>
      </c>
      <c r="E965" s="15" t="s">
        <v>11175</v>
      </c>
      <c r="F965" s="15" t="s">
        <v>10179</v>
      </c>
      <c r="G965" s="16" t="s">
        <v>1745</v>
      </c>
      <c r="H965" s="15" t="s">
        <v>29</v>
      </c>
      <c r="I965" s="15" t="s">
        <v>30</v>
      </c>
      <c r="J965" s="15" t="s">
        <v>30</v>
      </c>
      <c r="K965" s="15" t="s">
        <v>30</v>
      </c>
      <c r="L965" s="15" t="s">
        <v>30</v>
      </c>
      <c r="M965" s="15" t="s">
        <v>30</v>
      </c>
      <c r="N965" s="15" t="s">
        <v>30</v>
      </c>
      <c r="O965" s="15" t="s">
        <v>30</v>
      </c>
      <c r="P965" s="15">
        <v>550</v>
      </c>
      <c r="Q965" s="15">
        <v>35</v>
      </c>
      <c r="R965" s="15" t="s">
        <v>10180</v>
      </c>
      <c r="S965" s="29" t="str">
        <f t="shared" si="15"/>
        <v/>
      </c>
      <c r="T965" s="29"/>
      <c r="U965" s="29"/>
      <c r="V965" s="29"/>
      <c r="W965" s="29"/>
      <c r="X965" s="29"/>
      <c r="Y965" s="29"/>
      <c r="Z965" s="29"/>
      <c r="AA965" s="29"/>
    </row>
    <row r="966" spans="1:27" hidden="1" x14ac:dyDescent="0.35">
      <c r="A966" s="15" t="s">
        <v>1743</v>
      </c>
      <c r="B966" s="22" t="str">
        <f>INDEX('Plant data'!D:D,MATCH($A966,'Plant data'!$A:$A,0))</f>
        <v>Mingcheng</v>
      </c>
      <c r="C966" s="22" t="str">
        <f>INDEX('Plant data'!E:E,MATCH($A966,'Plant data'!$A:$A,0))</f>
        <v>Jilin</v>
      </c>
      <c r="D966" s="22" t="str">
        <f>INDEX('Plant data'!F:F,MATCH($A966,'Plant data'!$A:$A,0))</f>
        <v>China</v>
      </c>
      <c r="E966" s="15" t="s">
        <v>11176</v>
      </c>
      <c r="F966" s="15" t="s">
        <v>10182</v>
      </c>
      <c r="G966" s="16" t="s">
        <v>1745</v>
      </c>
      <c r="H966" s="15" t="s">
        <v>29</v>
      </c>
      <c r="I966" s="15" t="s">
        <v>30</v>
      </c>
      <c r="J966" s="15" t="s">
        <v>30</v>
      </c>
      <c r="K966" s="15" t="s">
        <v>30</v>
      </c>
      <c r="L966" s="15" t="s">
        <v>30</v>
      </c>
      <c r="M966" s="15" t="s">
        <v>30</v>
      </c>
      <c r="N966" s="15" t="s">
        <v>30</v>
      </c>
      <c r="O966" s="15" t="s">
        <v>30</v>
      </c>
      <c r="P966" s="15">
        <v>550</v>
      </c>
      <c r="Q966" s="15">
        <v>35</v>
      </c>
      <c r="R966" s="15" t="s">
        <v>10180</v>
      </c>
      <c r="S966" s="29" t="str">
        <f t="shared" si="15"/>
        <v/>
      </c>
      <c r="T966" s="29"/>
      <c r="U966" s="29"/>
      <c r="V966" s="29"/>
      <c r="W966" s="29"/>
      <c r="X966" s="29"/>
      <c r="Y966" s="29"/>
      <c r="Z966" s="29"/>
      <c r="AA966" s="29"/>
    </row>
    <row r="967" spans="1:27" hidden="1" x14ac:dyDescent="0.35">
      <c r="A967" s="15" t="s">
        <v>1753</v>
      </c>
      <c r="B967" s="22" t="str">
        <f>INDEX('Plant data'!D:D,MATCH($A967,'Plant data'!$A:$A,0))</f>
        <v>Yuezhou</v>
      </c>
      <c r="C967" s="22" t="str">
        <f>INDEX('Plant data'!E:E,MATCH($A967,'Plant data'!$A:$A,0))</f>
        <v>Yunnan</v>
      </c>
      <c r="D967" s="22" t="str">
        <f>INDEX('Plant data'!F:F,MATCH($A967,'Plant data'!$A:$A,0))</f>
        <v>China</v>
      </c>
      <c r="E967" s="15" t="s">
        <v>11177</v>
      </c>
      <c r="F967" s="15" t="s">
        <v>10179</v>
      </c>
      <c r="G967" s="16" t="s">
        <v>1755</v>
      </c>
      <c r="H967" s="15" t="s">
        <v>224</v>
      </c>
      <c r="I967" s="20">
        <v>44496</v>
      </c>
      <c r="J967" s="20">
        <v>44335</v>
      </c>
      <c r="K967" s="15" t="s">
        <v>30</v>
      </c>
      <c r="L967" s="15" t="s">
        <v>30</v>
      </c>
      <c r="M967" s="15" t="s">
        <v>30</v>
      </c>
      <c r="N967" s="15" t="s">
        <v>30</v>
      </c>
      <c r="O967" s="15" t="s">
        <v>30</v>
      </c>
      <c r="P967" s="15">
        <v>1400</v>
      </c>
      <c r="Q967" s="15">
        <v>120</v>
      </c>
      <c r="R967" s="15" t="s">
        <v>10180</v>
      </c>
      <c r="S967" s="29" t="str">
        <f t="shared" si="15"/>
        <v/>
      </c>
      <c r="T967" s="29"/>
      <c r="U967" s="29"/>
      <c r="V967" s="29"/>
      <c r="W967" s="29"/>
      <c r="X967" s="29"/>
      <c r="Y967" s="29"/>
      <c r="Z967" s="29"/>
      <c r="AA967" s="29"/>
    </row>
    <row r="968" spans="1:27" hidden="1" x14ac:dyDescent="0.35">
      <c r="A968" s="15" t="s">
        <v>1757</v>
      </c>
      <c r="B968" s="22" t="str">
        <f>INDEX('Plant data'!D:D,MATCH($A968,'Plant data'!$A:$A,0))</f>
        <v>Shizuishan Industrial Park</v>
      </c>
      <c r="C968" s="22" t="str">
        <f>INDEX('Plant data'!E:E,MATCH($A968,'Plant data'!$A:$A,0))</f>
        <v>Ningxia</v>
      </c>
      <c r="D968" s="22" t="str">
        <f>INDEX('Plant data'!F:F,MATCH($A968,'Plant data'!$A:$A,0))</f>
        <v>China</v>
      </c>
      <c r="E968" s="15" t="s">
        <v>11178</v>
      </c>
      <c r="F968" s="15" t="s">
        <v>10179</v>
      </c>
      <c r="G968" s="16" t="s">
        <v>1759</v>
      </c>
      <c r="H968" s="15" t="s">
        <v>313</v>
      </c>
      <c r="I968" s="18">
        <v>43709</v>
      </c>
      <c r="J968" s="15" t="s">
        <v>30</v>
      </c>
      <c r="K968" s="15" t="s">
        <v>30</v>
      </c>
      <c r="L968" s="15" t="s">
        <v>30</v>
      </c>
      <c r="M968" s="15" t="s">
        <v>30</v>
      </c>
      <c r="N968" s="15" t="s">
        <v>30</v>
      </c>
      <c r="O968" s="15" t="s">
        <v>30</v>
      </c>
      <c r="P968" s="15">
        <v>1500</v>
      </c>
      <c r="Q968" s="15">
        <v>138</v>
      </c>
      <c r="R968" s="15" t="s">
        <v>10180</v>
      </c>
      <c r="S968" s="29" t="str">
        <f t="shared" si="15"/>
        <v/>
      </c>
      <c r="T968" s="29"/>
      <c r="U968" s="29"/>
      <c r="V968" s="29"/>
      <c r="W968" s="29"/>
      <c r="X968" s="29"/>
      <c r="Y968" s="29"/>
      <c r="Z968" s="29"/>
      <c r="AA968" s="29"/>
    </row>
    <row r="969" spans="1:27" hidden="1" x14ac:dyDescent="0.35">
      <c r="A969" s="15" t="s">
        <v>1760</v>
      </c>
      <c r="B969" s="22" t="str">
        <f>INDEX('Plant data'!D:D,MATCH($A969,'Plant data'!$A:$A,0))</f>
        <v>Longyan</v>
      </c>
      <c r="C969" s="22" t="str">
        <f>INDEX('Plant data'!E:E,MATCH($A969,'Plant data'!$A:$A,0))</f>
        <v>Fujian</v>
      </c>
      <c r="D969" s="22" t="str">
        <f>INDEX('Plant data'!F:F,MATCH($A969,'Plant data'!$A:$A,0))</f>
        <v>China</v>
      </c>
      <c r="E969" s="15" t="s">
        <v>11179</v>
      </c>
      <c r="F969" s="15" t="s">
        <v>10179</v>
      </c>
      <c r="G969" s="16" t="s">
        <v>1762</v>
      </c>
      <c r="H969" s="15" t="s">
        <v>29</v>
      </c>
      <c r="I969" s="15">
        <v>2019</v>
      </c>
      <c r="J969" s="15" t="s">
        <v>30</v>
      </c>
      <c r="K969" s="15">
        <v>2024</v>
      </c>
      <c r="L969" s="15">
        <v>1</v>
      </c>
      <c r="M969" s="15" t="s">
        <v>30</v>
      </c>
      <c r="N969" s="15" t="s">
        <v>30</v>
      </c>
      <c r="O969" s="15" t="s">
        <v>30</v>
      </c>
      <c r="P969" s="15">
        <v>1210</v>
      </c>
      <c r="Q969" s="15">
        <v>106</v>
      </c>
      <c r="R969" s="15" t="s">
        <v>10180</v>
      </c>
      <c r="S969" s="29">
        <f t="shared" si="15"/>
        <v>2064</v>
      </c>
      <c r="T969" s="29"/>
      <c r="U969" s="29"/>
      <c r="V969" s="29"/>
      <c r="W969" s="29"/>
      <c r="X969" s="29"/>
      <c r="Y969" s="29"/>
      <c r="Z969" s="29"/>
      <c r="AA969" s="29"/>
    </row>
    <row r="970" spans="1:27" hidden="1" x14ac:dyDescent="0.35">
      <c r="A970" s="15" t="s">
        <v>1763</v>
      </c>
      <c r="B970" s="22" t="str">
        <f>INDEX('Plant data'!D:D,MATCH($A970,'Plant data'!$A:$A,0))</f>
        <v>Pingshang</v>
      </c>
      <c r="C970" s="22" t="str">
        <f>INDEX('Plant data'!E:E,MATCH($A970,'Plant data'!$A:$A,0))</f>
        <v>Shandong</v>
      </c>
      <c r="D970" s="22" t="str">
        <f>INDEX('Plant data'!F:F,MATCH($A970,'Plant data'!$A:$A,0))</f>
        <v>China</v>
      </c>
      <c r="E970" s="15" t="s">
        <v>11180</v>
      </c>
      <c r="F970" s="15" t="s">
        <v>10179</v>
      </c>
      <c r="G970" s="16" t="s">
        <v>1765</v>
      </c>
      <c r="H970" s="15" t="s">
        <v>29</v>
      </c>
      <c r="I970" s="15" t="s">
        <v>30</v>
      </c>
      <c r="J970" s="15" t="s">
        <v>30</v>
      </c>
      <c r="K970" s="15" t="s">
        <v>30</v>
      </c>
      <c r="L970" s="15" t="s">
        <v>30</v>
      </c>
      <c r="M970" s="15" t="s">
        <v>30</v>
      </c>
      <c r="N970" s="15" t="s">
        <v>30</v>
      </c>
      <c r="O970" s="15" t="s">
        <v>30</v>
      </c>
      <c r="P970" s="15">
        <v>1350</v>
      </c>
      <c r="Q970" s="15">
        <v>137</v>
      </c>
      <c r="R970" s="15" t="s">
        <v>10180</v>
      </c>
      <c r="S970" s="29" t="str">
        <f t="shared" si="15"/>
        <v/>
      </c>
      <c r="T970" s="29"/>
      <c r="U970" s="29"/>
      <c r="V970" s="29"/>
      <c r="W970" s="29"/>
      <c r="X970" s="29"/>
      <c r="Y970" s="29"/>
      <c r="Z970" s="29"/>
      <c r="AA970" s="29"/>
    </row>
    <row r="971" spans="1:27" hidden="1" x14ac:dyDescent="0.35">
      <c r="A971" s="15" t="s">
        <v>1763</v>
      </c>
      <c r="B971" s="22" t="str">
        <f>INDEX('Plant data'!D:D,MATCH($A971,'Plant data'!$A:$A,0))</f>
        <v>Pingshang</v>
      </c>
      <c r="C971" s="22" t="str">
        <f>INDEX('Plant data'!E:E,MATCH($A971,'Plant data'!$A:$A,0))</f>
        <v>Shandong</v>
      </c>
      <c r="D971" s="22" t="str">
        <f>INDEX('Plant data'!F:F,MATCH($A971,'Plant data'!$A:$A,0))</f>
        <v>China</v>
      </c>
      <c r="E971" s="15" t="s">
        <v>11181</v>
      </c>
      <c r="F971" s="15" t="s">
        <v>10182</v>
      </c>
      <c r="G971" s="16" t="s">
        <v>1765</v>
      </c>
      <c r="H971" s="15" t="s">
        <v>29</v>
      </c>
      <c r="I971" s="15" t="s">
        <v>30</v>
      </c>
      <c r="J971" s="15" t="s">
        <v>30</v>
      </c>
      <c r="K971" s="15" t="s">
        <v>30</v>
      </c>
      <c r="L971" s="15" t="s">
        <v>30</v>
      </c>
      <c r="M971" s="15" t="s">
        <v>30</v>
      </c>
      <c r="N971" s="15" t="s">
        <v>30</v>
      </c>
      <c r="O971" s="15" t="s">
        <v>30</v>
      </c>
      <c r="P971" s="15">
        <v>1350</v>
      </c>
      <c r="Q971" s="15">
        <v>137</v>
      </c>
      <c r="R971" s="15" t="s">
        <v>10180</v>
      </c>
      <c r="S971" s="29" t="str">
        <f t="shared" si="15"/>
        <v/>
      </c>
      <c r="T971" s="29"/>
      <c r="U971" s="29"/>
      <c r="V971" s="29"/>
      <c r="W971" s="29"/>
      <c r="X971" s="29"/>
      <c r="Y971" s="29"/>
      <c r="Z971" s="29"/>
      <c r="AA971" s="29"/>
    </row>
    <row r="972" spans="1:27" hidden="1" x14ac:dyDescent="0.35">
      <c r="A972" s="15" t="s">
        <v>1763</v>
      </c>
      <c r="B972" s="22" t="str">
        <f>INDEX('Plant data'!D:D,MATCH($A972,'Plant data'!$A:$A,0))</f>
        <v>Pingshang</v>
      </c>
      <c r="C972" s="22" t="str">
        <f>INDEX('Plant data'!E:E,MATCH($A972,'Plant data'!$A:$A,0))</f>
        <v>Shandong</v>
      </c>
      <c r="D972" s="22" t="str">
        <f>INDEX('Plant data'!F:F,MATCH($A972,'Plant data'!$A:$A,0))</f>
        <v>China</v>
      </c>
      <c r="E972" s="15" t="s">
        <v>11182</v>
      </c>
      <c r="F972" s="15" t="s">
        <v>10184</v>
      </c>
      <c r="G972" s="16" t="s">
        <v>1765</v>
      </c>
      <c r="H972" s="15" t="s">
        <v>29</v>
      </c>
      <c r="I972" s="15" t="s">
        <v>30</v>
      </c>
      <c r="J972" s="15" t="s">
        <v>30</v>
      </c>
      <c r="K972" s="15">
        <v>2024</v>
      </c>
      <c r="L972" s="15">
        <v>1</v>
      </c>
      <c r="M972" s="15" t="s">
        <v>30</v>
      </c>
      <c r="N972" s="15" t="s">
        <v>30</v>
      </c>
      <c r="O972" s="15" t="s">
        <v>30</v>
      </c>
      <c r="P972" s="15">
        <v>2700</v>
      </c>
      <c r="Q972" s="15">
        <v>250</v>
      </c>
      <c r="R972" s="15" t="s">
        <v>10180</v>
      </c>
      <c r="S972" s="29">
        <f t="shared" si="15"/>
        <v>2064</v>
      </c>
      <c r="T972" s="29"/>
      <c r="U972" s="29"/>
      <c r="V972" s="29"/>
      <c r="W972" s="29"/>
      <c r="X972" s="29"/>
      <c r="Y972" s="29"/>
      <c r="Z972" s="29"/>
      <c r="AA972" s="29"/>
    </row>
    <row r="973" spans="1:27" hidden="1" x14ac:dyDescent="0.35">
      <c r="A973" s="15" t="s">
        <v>1768</v>
      </c>
      <c r="B973" s="22" t="str">
        <f>INDEX('Plant data'!D:D,MATCH($A973,'Plant data'!$A:$A,0))</f>
        <v>Harbin</v>
      </c>
      <c r="C973" s="22" t="str">
        <f>INDEX('Plant data'!E:E,MATCH($A973,'Plant data'!$A:$A,0))</f>
        <v>Heilongjiang</v>
      </c>
      <c r="D973" s="22" t="str">
        <f>INDEX('Plant data'!F:F,MATCH($A973,'Plant data'!$A:$A,0))</f>
        <v>China</v>
      </c>
      <c r="E973" s="15" t="s">
        <v>11183</v>
      </c>
      <c r="F973" s="15" t="s">
        <v>10179</v>
      </c>
      <c r="G973" s="16" t="s">
        <v>1770</v>
      </c>
      <c r="H973" s="15" t="s">
        <v>29</v>
      </c>
      <c r="I973" s="15" t="s">
        <v>30</v>
      </c>
      <c r="J973" s="15" t="s">
        <v>30</v>
      </c>
      <c r="K973" s="15" t="s">
        <v>30</v>
      </c>
      <c r="L973" s="15" t="s">
        <v>30</v>
      </c>
      <c r="M973" s="15" t="s">
        <v>30</v>
      </c>
      <c r="N973" s="15" t="s">
        <v>30</v>
      </c>
      <c r="O973" s="15" t="s">
        <v>30</v>
      </c>
      <c r="P973" s="15">
        <v>1600</v>
      </c>
      <c r="Q973" s="15">
        <v>120</v>
      </c>
      <c r="R973" s="15" t="s">
        <v>10180</v>
      </c>
      <c r="S973" s="29" t="str">
        <f t="shared" si="15"/>
        <v/>
      </c>
      <c r="T973" s="29"/>
      <c r="U973" s="29"/>
      <c r="V973" s="29"/>
      <c r="W973" s="29"/>
      <c r="X973" s="29"/>
      <c r="Y973" s="29"/>
      <c r="Z973" s="29"/>
      <c r="AA973" s="29"/>
    </row>
    <row r="974" spans="1:27" hidden="1" x14ac:dyDescent="0.35">
      <c r="A974" s="15" t="s">
        <v>1771</v>
      </c>
      <c r="B974" s="22" t="str">
        <f>INDEX('Plant data'!D:D,MATCH($A974,'Plant data'!$A:$A,0))</f>
        <v>Třinec</v>
      </c>
      <c r="C974" s="22" t="str">
        <f>INDEX('Plant data'!E:E,MATCH($A974,'Plant data'!$A:$A,0))</f>
        <v>Moravia-Silesia</v>
      </c>
      <c r="D974" s="22" t="str">
        <f>INDEX('Plant data'!F:F,MATCH($A974,'Plant data'!$A:$A,0))</f>
        <v>Czech Republic</v>
      </c>
      <c r="E974" s="15" t="s">
        <v>11184</v>
      </c>
      <c r="F974" s="15" t="s">
        <v>10201</v>
      </c>
      <c r="G974" s="15" t="s">
        <v>1773</v>
      </c>
      <c r="H974" s="15" t="s">
        <v>40</v>
      </c>
      <c r="I974" s="15" t="s">
        <v>30</v>
      </c>
      <c r="J974" s="15" t="s">
        <v>30</v>
      </c>
      <c r="K974" s="15">
        <v>2004</v>
      </c>
      <c r="L974" s="15">
        <v>26</v>
      </c>
      <c r="M974" s="15" t="s">
        <v>30</v>
      </c>
      <c r="N974" s="15" t="s">
        <v>30</v>
      </c>
      <c r="O974" s="15">
        <v>2030</v>
      </c>
      <c r="P974" s="15">
        <v>1300</v>
      </c>
      <c r="Q974" s="15">
        <v>185</v>
      </c>
      <c r="R974" s="15" t="s">
        <v>10180</v>
      </c>
      <c r="S974" s="29">
        <f t="shared" si="15"/>
        <v>2044</v>
      </c>
      <c r="T974" s="29"/>
      <c r="U974" s="29"/>
      <c r="V974" s="29"/>
      <c r="W974" s="29"/>
      <c r="X974" s="29"/>
      <c r="Y974" s="29"/>
      <c r="Z974" s="29"/>
      <c r="AA974" s="29"/>
    </row>
    <row r="975" spans="1:27" hidden="1" x14ac:dyDescent="0.35">
      <c r="A975" s="15" t="s">
        <v>1771</v>
      </c>
      <c r="B975" s="22" t="str">
        <f>INDEX('Plant data'!D:D,MATCH($A975,'Plant data'!$A:$A,0))</f>
        <v>Třinec</v>
      </c>
      <c r="C975" s="22" t="str">
        <f>INDEX('Plant data'!E:E,MATCH($A975,'Plant data'!$A:$A,0))</f>
        <v>Moravia-Silesia</v>
      </c>
      <c r="D975" s="22" t="str">
        <f>INDEX('Plant data'!F:F,MATCH($A975,'Plant data'!$A:$A,0))</f>
        <v>Czech Republic</v>
      </c>
      <c r="E975" s="15" t="s">
        <v>11185</v>
      </c>
      <c r="F975" s="15" t="s">
        <v>10194</v>
      </c>
      <c r="G975" s="15" t="s">
        <v>1773</v>
      </c>
      <c r="H975" s="15" t="s">
        <v>29</v>
      </c>
      <c r="I975" s="15" t="s">
        <v>30</v>
      </c>
      <c r="J975" s="15" t="s">
        <v>30</v>
      </c>
      <c r="K975" s="15">
        <v>2004</v>
      </c>
      <c r="L975" s="15">
        <v>21</v>
      </c>
      <c r="M975" s="15" t="s">
        <v>30</v>
      </c>
      <c r="N975" s="15" t="s">
        <v>30</v>
      </c>
      <c r="O975" s="15" t="s">
        <v>30</v>
      </c>
      <c r="P975" s="15">
        <v>1300</v>
      </c>
      <c r="Q975" s="15">
        <v>185</v>
      </c>
      <c r="R975" s="15" t="s">
        <v>10180</v>
      </c>
      <c r="S975" s="29">
        <f t="shared" si="15"/>
        <v>2044</v>
      </c>
      <c r="T975" s="29"/>
      <c r="U975" s="29"/>
      <c r="V975" s="29"/>
      <c r="W975" s="29"/>
      <c r="X975" s="29"/>
      <c r="Y975" s="29"/>
      <c r="Z975" s="29"/>
      <c r="AA975" s="29"/>
    </row>
    <row r="976" spans="1:27" hidden="1" x14ac:dyDescent="0.35">
      <c r="A976" s="15" t="s">
        <v>1771</v>
      </c>
      <c r="B976" s="22" t="str">
        <f>INDEX('Plant data'!D:D,MATCH($A976,'Plant data'!$A:$A,0))</f>
        <v>Třinec</v>
      </c>
      <c r="C976" s="22" t="str">
        <f>INDEX('Plant data'!E:E,MATCH($A976,'Plant data'!$A:$A,0))</f>
        <v>Moravia-Silesia</v>
      </c>
      <c r="D976" s="22" t="str">
        <f>INDEX('Plant data'!F:F,MATCH($A976,'Plant data'!$A:$A,0))</f>
        <v>Czech Republic</v>
      </c>
      <c r="E976" s="15" t="s">
        <v>11186</v>
      </c>
      <c r="F976" s="15" t="s">
        <v>10179</v>
      </c>
      <c r="G976" s="15" t="s">
        <v>1773</v>
      </c>
      <c r="H976" s="15" t="s">
        <v>313</v>
      </c>
      <c r="I976" s="15" t="s">
        <v>30</v>
      </c>
      <c r="J976" s="15" t="s">
        <v>30</v>
      </c>
      <c r="K976" s="15">
        <v>2031</v>
      </c>
      <c r="L976" s="22"/>
      <c r="M976" s="15" t="s">
        <v>30</v>
      </c>
      <c r="N976" s="15" t="s">
        <v>30</v>
      </c>
      <c r="O976" s="15" t="s">
        <v>30</v>
      </c>
      <c r="P976" s="15">
        <v>1300</v>
      </c>
      <c r="Q976" s="15" t="s">
        <v>30</v>
      </c>
      <c r="R976" s="22"/>
      <c r="S976" s="29">
        <f t="shared" si="15"/>
        <v>2071</v>
      </c>
      <c r="T976" s="29"/>
      <c r="U976" s="29"/>
      <c r="V976" s="29"/>
      <c r="W976" s="29"/>
      <c r="X976" s="29"/>
      <c r="Y976" s="29"/>
      <c r="Z976" s="29"/>
      <c r="AA976" s="29"/>
    </row>
    <row r="977" spans="1:27" hidden="1" x14ac:dyDescent="0.35">
      <c r="A977" s="15" t="s">
        <v>1775</v>
      </c>
      <c r="B977" s="22" t="str">
        <f>INDEX('Plant data'!D:D,MATCH($A977,'Plant data'!$A:$A,0))</f>
        <v>Ostrava-Kunčice</v>
      </c>
      <c r="C977" s="22" t="str">
        <f>INDEX('Plant data'!E:E,MATCH($A977,'Plant data'!$A:$A,0))</f>
        <v>Moravia-Silesia</v>
      </c>
      <c r="D977" s="22" t="str">
        <f>INDEX('Plant data'!F:F,MATCH($A977,'Plant data'!$A:$A,0))</f>
        <v>Czech Republic</v>
      </c>
      <c r="E977" s="15" t="s">
        <v>11187</v>
      </c>
      <c r="F977" s="15" t="s">
        <v>10179</v>
      </c>
      <c r="G977" s="16" t="s">
        <v>1777</v>
      </c>
      <c r="H977" s="15" t="s">
        <v>40</v>
      </c>
      <c r="I977" s="15" t="s">
        <v>30</v>
      </c>
      <c r="J977" s="15" t="s">
        <v>30</v>
      </c>
      <c r="K977" s="15" t="s">
        <v>30</v>
      </c>
      <c r="L977" s="15" t="s">
        <v>30</v>
      </c>
      <c r="M977" s="18">
        <v>44743</v>
      </c>
      <c r="N977" s="15" t="s">
        <v>30</v>
      </c>
      <c r="O977" s="15">
        <v>2025</v>
      </c>
      <c r="P977" s="15">
        <v>900</v>
      </c>
      <c r="Q977" s="15" t="s">
        <v>30</v>
      </c>
      <c r="R977" s="22"/>
      <c r="S977" s="29" t="str">
        <f t="shared" si="15"/>
        <v/>
      </c>
      <c r="T977" s="29"/>
      <c r="U977" s="29"/>
      <c r="V977" s="29"/>
      <c r="W977" s="29"/>
      <c r="X977" s="29"/>
      <c r="Y977" s="29"/>
      <c r="Z977" s="29"/>
      <c r="AA977" s="29"/>
    </row>
    <row r="978" spans="1:27" hidden="1" x14ac:dyDescent="0.35">
      <c r="A978" s="15" t="s">
        <v>1775</v>
      </c>
      <c r="B978" s="22" t="str">
        <f>INDEX('Plant data'!D:D,MATCH($A978,'Plant data'!$A:$A,0))</f>
        <v>Ostrava-Kunčice</v>
      </c>
      <c r="C978" s="22" t="str">
        <f>INDEX('Plant data'!E:E,MATCH($A978,'Plant data'!$A:$A,0))</f>
        <v>Moravia-Silesia</v>
      </c>
      <c r="D978" s="22" t="str">
        <f>INDEX('Plant data'!F:F,MATCH($A978,'Plant data'!$A:$A,0))</f>
        <v>Czech Republic</v>
      </c>
      <c r="E978" s="15" t="s">
        <v>11188</v>
      </c>
      <c r="F978" s="15" t="s">
        <v>10182</v>
      </c>
      <c r="G978" s="16" t="s">
        <v>1777</v>
      </c>
      <c r="H978" s="15" t="s">
        <v>40</v>
      </c>
      <c r="I978" s="15" t="s">
        <v>30</v>
      </c>
      <c r="J978" s="15" t="s">
        <v>30</v>
      </c>
      <c r="K978" s="15" t="s">
        <v>30</v>
      </c>
      <c r="L978" s="15" t="s">
        <v>30</v>
      </c>
      <c r="M978" s="18">
        <v>44743</v>
      </c>
      <c r="N978" s="15" t="s">
        <v>30</v>
      </c>
      <c r="O978" s="15">
        <v>2025</v>
      </c>
      <c r="P978" s="15">
        <v>900</v>
      </c>
      <c r="Q978" s="15" t="s">
        <v>30</v>
      </c>
      <c r="R978" s="22"/>
      <c r="S978" s="29" t="str">
        <f t="shared" si="15"/>
        <v/>
      </c>
      <c r="T978" s="29"/>
      <c r="U978" s="29"/>
      <c r="V978" s="29"/>
      <c r="W978" s="29"/>
      <c r="X978" s="29"/>
      <c r="Y978" s="29"/>
      <c r="Z978" s="29"/>
      <c r="AA978" s="29"/>
    </row>
    <row r="979" spans="1:27" hidden="1" x14ac:dyDescent="0.35">
      <c r="A979" s="15" t="s">
        <v>1775</v>
      </c>
      <c r="B979" s="22" t="str">
        <f>INDEX('Plant data'!D:D,MATCH($A979,'Plant data'!$A:$A,0))</f>
        <v>Ostrava-Kunčice</v>
      </c>
      <c r="C979" s="22" t="str">
        <f>INDEX('Plant data'!E:E,MATCH($A979,'Plant data'!$A:$A,0))</f>
        <v>Moravia-Silesia</v>
      </c>
      <c r="D979" s="22" t="str">
        <f>INDEX('Plant data'!F:F,MATCH($A979,'Plant data'!$A:$A,0))</f>
        <v>Czech Republic</v>
      </c>
      <c r="E979" s="15" t="s">
        <v>11189</v>
      </c>
      <c r="F979" s="15" t="s">
        <v>10184</v>
      </c>
      <c r="G979" s="16" t="s">
        <v>1777</v>
      </c>
      <c r="H979" s="15" t="s">
        <v>40</v>
      </c>
      <c r="I979" s="15" t="s">
        <v>30</v>
      </c>
      <c r="J979" s="15" t="s">
        <v>30</v>
      </c>
      <c r="K979" s="15" t="s">
        <v>30</v>
      </c>
      <c r="L979" s="15" t="s">
        <v>30</v>
      </c>
      <c r="M979" s="18">
        <v>44743</v>
      </c>
      <c r="N979" s="15" t="s">
        <v>30</v>
      </c>
      <c r="O979" s="15">
        <v>2025</v>
      </c>
      <c r="P979" s="15">
        <v>900</v>
      </c>
      <c r="Q979" s="15" t="s">
        <v>30</v>
      </c>
      <c r="R979" s="22"/>
      <c r="S979" s="29" t="str">
        <f t="shared" si="15"/>
        <v/>
      </c>
      <c r="T979" s="29"/>
      <c r="U979" s="29"/>
      <c r="V979" s="29"/>
      <c r="W979" s="29"/>
      <c r="X979" s="29"/>
      <c r="Y979" s="29"/>
      <c r="Z979" s="29"/>
      <c r="AA979" s="29"/>
    </row>
    <row r="980" spans="1:27" hidden="1" x14ac:dyDescent="0.35">
      <c r="A980" s="15" t="s">
        <v>1775</v>
      </c>
      <c r="B980" s="22" t="str">
        <f>INDEX('Plant data'!D:D,MATCH($A980,'Plant data'!$A:$A,0))</f>
        <v>Ostrava-Kunčice</v>
      </c>
      <c r="C980" s="22" t="str">
        <f>INDEX('Plant data'!E:E,MATCH($A980,'Plant data'!$A:$A,0))</f>
        <v>Moravia-Silesia</v>
      </c>
      <c r="D980" s="22" t="str">
        <f>INDEX('Plant data'!F:F,MATCH($A980,'Plant data'!$A:$A,0))</f>
        <v>Czech Republic</v>
      </c>
      <c r="E980" s="15" t="s">
        <v>11190</v>
      </c>
      <c r="F980" s="15" t="s">
        <v>10245</v>
      </c>
      <c r="G980" s="16" t="s">
        <v>1777</v>
      </c>
      <c r="H980" s="15" t="s">
        <v>40</v>
      </c>
      <c r="I980" s="15" t="s">
        <v>30</v>
      </c>
      <c r="J980" s="15" t="s">
        <v>30</v>
      </c>
      <c r="K980" s="15" t="s">
        <v>30</v>
      </c>
      <c r="L980" s="15" t="s">
        <v>30</v>
      </c>
      <c r="M980" s="18">
        <v>44743</v>
      </c>
      <c r="N980" s="15" t="s">
        <v>30</v>
      </c>
      <c r="O980" s="15">
        <v>2025</v>
      </c>
      <c r="P980" s="15">
        <v>900</v>
      </c>
      <c r="Q980" s="15" t="s">
        <v>30</v>
      </c>
      <c r="R980" s="22"/>
      <c r="S980" s="29" t="str">
        <f t="shared" si="15"/>
        <v/>
      </c>
      <c r="T980" s="29"/>
      <c r="U980" s="29"/>
      <c r="V980" s="29"/>
      <c r="W980" s="29"/>
      <c r="X980" s="29"/>
      <c r="Y980" s="29"/>
      <c r="Z980" s="29"/>
      <c r="AA980" s="29"/>
    </row>
    <row r="981" spans="1:27" hidden="1" x14ac:dyDescent="0.35">
      <c r="A981" s="15" t="s">
        <v>1780</v>
      </c>
      <c r="B981" s="22" t="str">
        <f>INDEX('Plant data'!D:D,MATCH($A981,'Plant data'!$A:$A,0))</f>
        <v>Duisburg</v>
      </c>
      <c r="C981" s="22" t="str">
        <f>INDEX('Plant data'!E:E,MATCH($A981,'Plant data'!$A:$A,0))</f>
        <v>North Rhine-Westphalia</v>
      </c>
      <c r="D981" s="22" t="str">
        <f>INDEX('Plant data'!F:F,MATCH($A981,'Plant data'!$A:$A,0))</f>
        <v>Germany</v>
      </c>
      <c r="E981" s="15" t="s">
        <v>11191</v>
      </c>
      <c r="F981" s="15" t="s">
        <v>10179</v>
      </c>
      <c r="G981" s="16" t="s">
        <v>1782</v>
      </c>
      <c r="H981" s="15" t="s">
        <v>40</v>
      </c>
      <c r="I981" s="15" t="s">
        <v>30</v>
      </c>
      <c r="J981" s="15" t="s">
        <v>30</v>
      </c>
      <c r="K981" s="15">
        <v>2013</v>
      </c>
      <c r="L981" s="15">
        <v>12</v>
      </c>
      <c r="M981" s="15" t="s">
        <v>30</v>
      </c>
      <c r="N981" s="15" t="s">
        <v>30</v>
      </c>
      <c r="O981" s="15" t="s">
        <v>30</v>
      </c>
      <c r="P981" s="15">
        <v>5500</v>
      </c>
      <c r="Q981" s="15" t="s">
        <v>30</v>
      </c>
      <c r="R981" s="22"/>
      <c r="S981" s="29">
        <f t="shared" si="15"/>
        <v>2053</v>
      </c>
      <c r="T981" s="29"/>
      <c r="U981" s="29"/>
      <c r="V981" s="29"/>
      <c r="W981" s="29"/>
      <c r="X981" s="29"/>
      <c r="Y981" s="29"/>
      <c r="Z981" s="29"/>
      <c r="AA981" s="29"/>
    </row>
    <row r="982" spans="1:27" hidden="1" x14ac:dyDescent="0.35">
      <c r="A982" s="15" t="s">
        <v>1780</v>
      </c>
      <c r="B982" s="22" t="str">
        <f>INDEX('Plant data'!D:D,MATCH($A982,'Plant data'!$A:$A,0))</f>
        <v>Duisburg</v>
      </c>
      <c r="C982" s="22" t="str">
        <f>INDEX('Plant data'!E:E,MATCH($A982,'Plant data'!$A:$A,0))</f>
        <v>North Rhine-Westphalia</v>
      </c>
      <c r="D982" s="22" t="str">
        <f>INDEX('Plant data'!F:F,MATCH($A982,'Plant data'!$A:$A,0))</f>
        <v>Germany</v>
      </c>
      <c r="E982" s="15" t="s">
        <v>11192</v>
      </c>
      <c r="F982" s="15" t="s">
        <v>10182</v>
      </c>
      <c r="G982" s="16" t="s">
        <v>1782</v>
      </c>
      <c r="H982" s="15" t="s">
        <v>40</v>
      </c>
      <c r="I982" s="15" t="s">
        <v>30</v>
      </c>
      <c r="J982" s="15" t="s">
        <v>30</v>
      </c>
      <c r="K982" s="15">
        <v>2014</v>
      </c>
      <c r="L982" s="15">
        <v>11</v>
      </c>
      <c r="M982" s="15" t="s">
        <v>30</v>
      </c>
      <c r="N982" s="15" t="s">
        <v>30</v>
      </c>
      <c r="O982" s="15" t="s">
        <v>30</v>
      </c>
      <c r="P982" s="15">
        <v>5500</v>
      </c>
      <c r="Q982" s="15" t="s">
        <v>30</v>
      </c>
      <c r="R982" s="22"/>
      <c r="S982" s="29">
        <f t="shared" si="15"/>
        <v>2054</v>
      </c>
      <c r="T982" s="29"/>
      <c r="U982" s="29"/>
      <c r="V982" s="29"/>
      <c r="W982" s="29"/>
      <c r="X982" s="29"/>
      <c r="Y982" s="29"/>
      <c r="Z982" s="29"/>
      <c r="AA982" s="29"/>
    </row>
    <row r="983" spans="1:27" hidden="1" x14ac:dyDescent="0.35">
      <c r="A983" s="15" t="s">
        <v>1786</v>
      </c>
      <c r="B983" s="22" t="str">
        <f>INDEX('Plant data'!D:D,MATCH($A983,'Plant data'!$A:$A,0))</f>
        <v>Duisburg</v>
      </c>
      <c r="C983" s="22" t="str">
        <f>INDEX('Plant data'!E:E,MATCH($A983,'Plant data'!$A:$A,0))</f>
        <v>North Rhine-Westphalia</v>
      </c>
      <c r="D983" s="22" t="str">
        <f>INDEX('Plant data'!F:F,MATCH($A983,'Plant data'!$A:$A,0))</f>
        <v>Germany</v>
      </c>
      <c r="E983" s="15" t="s">
        <v>11193</v>
      </c>
      <c r="F983" s="15" t="s">
        <v>10179</v>
      </c>
      <c r="G983" s="15" t="s">
        <v>1788</v>
      </c>
      <c r="H983" s="15" t="s">
        <v>40</v>
      </c>
      <c r="I983" s="15" t="s">
        <v>30</v>
      </c>
      <c r="J983" s="15" t="s">
        <v>30</v>
      </c>
      <c r="K983" s="15" t="s">
        <v>30</v>
      </c>
      <c r="L983" s="15" t="s">
        <v>30</v>
      </c>
      <c r="M983" s="15" t="s">
        <v>30</v>
      </c>
      <c r="N983" s="15" t="s">
        <v>30</v>
      </c>
      <c r="O983" s="15">
        <v>2025</v>
      </c>
      <c r="P983" s="15">
        <v>3150</v>
      </c>
      <c r="Q983" s="15" t="s">
        <v>30</v>
      </c>
      <c r="R983" s="22"/>
      <c r="S983" s="29" t="str">
        <f t="shared" si="15"/>
        <v/>
      </c>
      <c r="T983" s="29"/>
      <c r="U983" s="29"/>
      <c r="V983" s="29"/>
      <c r="W983" s="29"/>
      <c r="X983" s="29"/>
      <c r="Y983" s="29"/>
      <c r="Z983" s="29"/>
      <c r="AA983" s="29"/>
    </row>
    <row r="984" spans="1:27" hidden="1" x14ac:dyDescent="0.35">
      <c r="A984" s="15" t="s">
        <v>1786</v>
      </c>
      <c r="B984" s="22" t="str">
        <f>INDEX('Plant data'!D:D,MATCH($A984,'Plant data'!$A:$A,0))</f>
        <v>Duisburg</v>
      </c>
      <c r="C984" s="22" t="str">
        <f>INDEX('Plant data'!E:E,MATCH($A984,'Plant data'!$A:$A,0))</f>
        <v>North Rhine-Westphalia</v>
      </c>
      <c r="D984" s="22" t="str">
        <f>INDEX('Plant data'!F:F,MATCH($A984,'Plant data'!$A:$A,0))</f>
        <v>Germany</v>
      </c>
      <c r="E984" s="15" t="s">
        <v>11194</v>
      </c>
      <c r="F984" s="15" t="s">
        <v>10182</v>
      </c>
      <c r="G984" s="15" t="s">
        <v>1788</v>
      </c>
      <c r="H984" s="15" t="s">
        <v>40</v>
      </c>
      <c r="I984" s="15" t="s">
        <v>30</v>
      </c>
      <c r="J984" s="15" t="s">
        <v>30</v>
      </c>
      <c r="K984" s="15" t="s">
        <v>30</v>
      </c>
      <c r="L984" s="15" t="s">
        <v>30</v>
      </c>
      <c r="M984" s="15" t="s">
        <v>30</v>
      </c>
      <c r="N984" s="15" t="s">
        <v>30</v>
      </c>
      <c r="O984" s="15">
        <v>2045</v>
      </c>
      <c r="P984" s="15">
        <v>3150</v>
      </c>
      <c r="Q984" s="15" t="s">
        <v>30</v>
      </c>
      <c r="R984" s="22"/>
      <c r="S984" s="29" t="str">
        <f t="shared" si="15"/>
        <v/>
      </c>
      <c r="T984" s="29"/>
      <c r="U984" s="29"/>
      <c r="V984" s="29"/>
      <c r="W984" s="29"/>
      <c r="X984" s="29"/>
      <c r="Y984" s="29"/>
      <c r="Z984" s="29"/>
      <c r="AA984" s="29"/>
    </row>
    <row r="985" spans="1:27" hidden="1" x14ac:dyDescent="0.35">
      <c r="A985" s="15" t="s">
        <v>1790</v>
      </c>
      <c r="B985" s="22" t="str">
        <f>INDEX('Plant data'!D:D,MATCH($A985,'Plant data'!$A:$A,0))</f>
        <v>Dillengen</v>
      </c>
      <c r="C985" s="22" t="str">
        <f>INDEX('Plant data'!E:E,MATCH($A985,'Plant data'!$A:$A,0))</f>
        <v>Saarland</v>
      </c>
      <c r="D985" s="22" t="str">
        <f>INDEX('Plant data'!F:F,MATCH($A985,'Plant data'!$A:$A,0))</f>
        <v>Germany</v>
      </c>
      <c r="E985" s="15" t="s">
        <v>11195</v>
      </c>
      <c r="F985" s="15" t="s">
        <v>10201</v>
      </c>
      <c r="G985" s="15" t="s">
        <v>1792</v>
      </c>
      <c r="H985" s="15" t="s">
        <v>40</v>
      </c>
      <c r="I985" s="15" t="s">
        <v>30</v>
      </c>
      <c r="J985" s="15" t="s">
        <v>30</v>
      </c>
      <c r="K985" s="15" t="s">
        <v>30</v>
      </c>
      <c r="L985" s="15" t="s">
        <v>30</v>
      </c>
      <c r="M985" s="15" t="s">
        <v>30</v>
      </c>
      <c r="N985" s="15" t="s">
        <v>30</v>
      </c>
      <c r="O985" s="15" t="s">
        <v>30</v>
      </c>
      <c r="P985" s="15">
        <v>1380</v>
      </c>
      <c r="Q985" s="15">
        <v>190</v>
      </c>
      <c r="R985" s="15" t="s">
        <v>10180</v>
      </c>
      <c r="S985" s="29" t="str">
        <f t="shared" si="15"/>
        <v/>
      </c>
      <c r="T985" s="29"/>
      <c r="U985" s="29"/>
      <c r="V985" s="29"/>
      <c r="W985" s="29"/>
      <c r="X985" s="29"/>
      <c r="Y985" s="29"/>
      <c r="Z985" s="29"/>
      <c r="AA985" s="29"/>
    </row>
    <row r="986" spans="1:27" hidden="1" x14ac:dyDescent="0.35">
      <c r="A986" s="15" t="s">
        <v>1790</v>
      </c>
      <c r="B986" s="22" t="str">
        <f>INDEX('Plant data'!D:D,MATCH($A986,'Plant data'!$A:$A,0))</f>
        <v>Dillengen</v>
      </c>
      <c r="C986" s="22" t="str">
        <f>INDEX('Plant data'!E:E,MATCH($A986,'Plant data'!$A:$A,0))</f>
        <v>Saarland</v>
      </c>
      <c r="D986" s="22" t="str">
        <f>INDEX('Plant data'!F:F,MATCH($A986,'Plant data'!$A:$A,0))</f>
        <v>Germany</v>
      </c>
      <c r="E986" s="15" t="s">
        <v>11196</v>
      </c>
      <c r="F986" s="15" t="s">
        <v>10179</v>
      </c>
      <c r="G986" s="15" t="s">
        <v>1792</v>
      </c>
      <c r="H986" s="15" t="s">
        <v>40</v>
      </c>
      <c r="I986" s="15" t="s">
        <v>30</v>
      </c>
      <c r="J986" s="15" t="s">
        <v>30</v>
      </c>
      <c r="K986" s="15" t="s">
        <v>30</v>
      </c>
      <c r="L986" s="15" t="s">
        <v>30</v>
      </c>
      <c r="M986" s="15" t="s">
        <v>30</v>
      </c>
      <c r="N986" s="15" t="s">
        <v>30</v>
      </c>
      <c r="O986" s="15" t="s">
        <v>30</v>
      </c>
      <c r="P986" s="15">
        <v>1380</v>
      </c>
      <c r="Q986" s="15">
        <v>190</v>
      </c>
      <c r="R986" s="15" t="s">
        <v>10180</v>
      </c>
      <c r="S986" s="29" t="str">
        <f t="shared" si="15"/>
        <v/>
      </c>
      <c r="T986" s="29"/>
      <c r="U986" s="29"/>
      <c r="V986" s="29"/>
      <c r="W986" s="29"/>
      <c r="X986" s="29"/>
      <c r="Y986" s="29"/>
      <c r="Z986" s="29"/>
      <c r="AA986" s="29"/>
    </row>
    <row r="987" spans="1:27" hidden="1" x14ac:dyDescent="0.35">
      <c r="A987" s="15" t="s">
        <v>1795</v>
      </c>
      <c r="B987" s="22" t="str">
        <f>INDEX('Plant data'!D:D,MATCH($A987,'Plant data'!$A:$A,0))</f>
        <v>Salzgitter</v>
      </c>
      <c r="C987" s="22" t="str">
        <f>INDEX('Plant data'!E:E,MATCH($A987,'Plant data'!$A:$A,0))</f>
        <v>Lower Saxony</v>
      </c>
      <c r="D987" s="22" t="str">
        <f>INDEX('Plant data'!F:F,MATCH($A987,'Plant data'!$A:$A,0))</f>
        <v>Germany</v>
      </c>
      <c r="E987" s="15" t="s">
        <v>11197</v>
      </c>
      <c r="F987" s="15" t="s">
        <v>10179</v>
      </c>
      <c r="G987" s="16" t="s">
        <v>1797</v>
      </c>
      <c r="H987" s="15" t="s">
        <v>40</v>
      </c>
      <c r="I987" s="15" t="s">
        <v>30</v>
      </c>
      <c r="J987" s="15" t="s">
        <v>30</v>
      </c>
      <c r="K987" s="15" t="s">
        <v>30</v>
      </c>
      <c r="L987" s="15" t="s">
        <v>30</v>
      </c>
      <c r="M987" s="15" t="s">
        <v>30</v>
      </c>
      <c r="N987" s="15" t="s">
        <v>30</v>
      </c>
      <c r="O987" s="15" t="s">
        <v>30</v>
      </c>
      <c r="P987" s="15">
        <v>1900</v>
      </c>
      <c r="Q987" s="15" t="s">
        <v>30</v>
      </c>
      <c r="R987" s="22"/>
      <c r="S987" s="29" t="str">
        <f t="shared" si="15"/>
        <v/>
      </c>
      <c r="T987" s="29"/>
      <c r="U987" s="29"/>
      <c r="V987" s="29"/>
      <c r="W987" s="29"/>
      <c r="X987" s="29"/>
      <c r="Y987" s="29"/>
      <c r="Z987" s="29"/>
      <c r="AA987" s="29"/>
    </row>
    <row r="988" spans="1:27" hidden="1" x14ac:dyDescent="0.35">
      <c r="A988" s="15" t="s">
        <v>1795</v>
      </c>
      <c r="B988" s="22" t="str">
        <f>INDEX('Plant data'!D:D,MATCH($A988,'Plant data'!$A:$A,0))</f>
        <v>Salzgitter</v>
      </c>
      <c r="C988" s="22" t="str">
        <f>INDEX('Plant data'!E:E,MATCH($A988,'Plant data'!$A:$A,0))</f>
        <v>Lower Saxony</v>
      </c>
      <c r="D988" s="22" t="str">
        <f>INDEX('Plant data'!F:F,MATCH($A988,'Plant data'!$A:$A,0))</f>
        <v>Germany</v>
      </c>
      <c r="E988" s="15" t="s">
        <v>11198</v>
      </c>
      <c r="F988" s="15" t="s">
        <v>10182</v>
      </c>
      <c r="G988" s="16" t="s">
        <v>1797</v>
      </c>
      <c r="H988" s="15" t="s">
        <v>40</v>
      </c>
      <c r="I988" s="15" t="s">
        <v>30</v>
      </c>
      <c r="J988" s="15" t="s">
        <v>30</v>
      </c>
      <c r="K988" s="15" t="s">
        <v>30</v>
      </c>
      <c r="L988" s="15" t="s">
        <v>30</v>
      </c>
      <c r="M988" s="15" t="s">
        <v>30</v>
      </c>
      <c r="N988" s="15" t="s">
        <v>30</v>
      </c>
      <c r="O988" s="15" t="s">
        <v>30</v>
      </c>
      <c r="P988" s="15">
        <v>1650</v>
      </c>
      <c r="Q988" s="15" t="s">
        <v>30</v>
      </c>
      <c r="R988" s="22"/>
      <c r="S988" s="29" t="str">
        <f t="shared" si="15"/>
        <v/>
      </c>
      <c r="T988" s="29"/>
      <c r="U988" s="29"/>
      <c r="V988" s="29"/>
      <c r="W988" s="29"/>
      <c r="X988" s="29"/>
      <c r="Y988" s="29"/>
      <c r="Z988" s="29"/>
      <c r="AA988" s="29"/>
    </row>
    <row r="989" spans="1:27" hidden="1" x14ac:dyDescent="0.35">
      <c r="A989" s="15" t="s">
        <v>1795</v>
      </c>
      <c r="B989" s="22" t="str">
        <f>INDEX('Plant data'!D:D,MATCH($A989,'Plant data'!$A:$A,0))</f>
        <v>Salzgitter</v>
      </c>
      <c r="C989" s="22" t="str">
        <f>INDEX('Plant data'!E:E,MATCH($A989,'Plant data'!$A:$A,0))</f>
        <v>Lower Saxony</v>
      </c>
      <c r="D989" s="22" t="str">
        <f>INDEX('Plant data'!F:F,MATCH($A989,'Plant data'!$A:$A,0))</f>
        <v>Germany</v>
      </c>
      <c r="E989" s="15" t="s">
        <v>11199</v>
      </c>
      <c r="F989" s="15" t="s">
        <v>10184</v>
      </c>
      <c r="G989" s="16" t="s">
        <v>1797</v>
      </c>
      <c r="H989" s="15" t="s">
        <v>40</v>
      </c>
      <c r="I989" s="15" t="s">
        <v>30</v>
      </c>
      <c r="J989" s="15" t="s">
        <v>30</v>
      </c>
      <c r="K989" s="15" t="s">
        <v>30</v>
      </c>
      <c r="L989" s="15" t="s">
        <v>30</v>
      </c>
      <c r="M989" s="15" t="s">
        <v>30</v>
      </c>
      <c r="N989" s="15" t="s">
        <v>30</v>
      </c>
      <c r="O989" s="15" t="s">
        <v>30</v>
      </c>
      <c r="P989" s="15">
        <v>1650</v>
      </c>
      <c r="Q989" s="15" t="s">
        <v>30</v>
      </c>
      <c r="R989" s="22"/>
      <c r="S989" s="29" t="str">
        <f t="shared" si="15"/>
        <v/>
      </c>
      <c r="T989" s="29"/>
      <c r="U989" s="29"/>
      <c r="V989" s="29"/>
      <c r="W989" s="29"/>
      <c r="X989" s="29"/>
      <c r="Y989" s="29"/>
      <c r="Z989" s="29"/>
      <c r="AA989" s="29"/>
    </row>
    <row r="990" spans="1:27" hidden="1" x14ac:dyDescent="0.35">
      <c r="A990" s="15" t="s">
        <v>1800</v>
      </c>
      <c r="B990" s="22" t="str">
        <f>INDEX('Plant data'!D:D,MATCH($A990,'Plant data'!$A:$A,0))</f>
        <v>Eisenhüttenstadt</v>
      </c>
      <c r="C990" s="22" t="str">
        <f>INDEX('Plant data'!E:E,MATCH($A990,'Plant data'!$A:$A,0))</f>
        <v>Brandenburg</v>
      </c>
      <c r="D990" s="22" t="str">
        <f>INDEX('Plant data'!F:F,MATCH($A990,'Plant data'!$A:$A,0))</f>
        <v>Germany</v>
      </c>
      <c r="E990" s="15" t="s">
        <v>11200</v>
      </c>
      <c r="F990" s="15" t="s">
        <v>10179</v>
      </c>
      <c r="G990" s="15" t="s">
        <v>1803</v>
      </c>
      <c r="H990" s="15" t="s">
        <v>29</v>
      </c>
      <c r="I990" s="15" t="s">
        <v>30</v>
      </c>
      <c r="J990" s="15" t="s">
        <v>30</v>
      </c>
      <c r="K990" s="15" t="s">
        <v>30</v>
      </c>
      <c r="L990" s="15" t="s">
        <v>30</v>
      </c>
      <c r="M990" s="15" t="s">
        <v>30</v>
      </c>
      <c r="N990" s="15" t="s">
        <v>30</v>
      </c>
      <c r="O990" s="15" t="s">
        <v>30</v>
      </c>
      <c r="P990" s="15">
        <v>1200</v>
      </c>
      <c r="Q990" s="15">
        <v>250</v>
      </c>
      <c r="R990" s="15" t="s">
        <v>10180</v>
      </c>
      <c r="S990" s="29" t="str">
        <f t="shared" si="15"/>
        <v/>
      </c>
      <c r="T990" s="29"/>
      <c r="U990" s="29"/>
      <c r="V990" s="29"/>
      <c r="W990" s="29"/>
      <c r="X990" s="29"/>
      <c r="Y990" s="29"/>
      <c r="Z990" s="29"/>
      <c r="AA990" s="29"/>
    </row>
    <row r="991" spans="1:27" hidden="1" x14ac:dyDescent="0.35">
      <c r="A991" s="15" t="s">
        <v>1800</v>
      </c>
      <c r="B991" s="22" t="str">
        <f>INDEX('Plant data'!D:D,MATCH($A991,'Plant data'!$A:$A,0))</f>
        <v>Eisenhüttenstadt</v>
      </c>
      <c r="C991" s="22" t="str">
        <f>INDEX('Plant data'!E:E,MATCH($A991,'Plant data'!$A:$A,0))</f>
        <v>Brandenburg</v>
      </c>
      <c r="D991" s="22" t="str">
        <f>INDEX('Plant data'!F:F,MATCH($A991,'Plant data'!$A:$A,0))</f>
        <v>Germany</v>
      </c>
      <c r="E991" s="15" t="s">
        <v>11201</v>
      </c>
      <c r="F991" s="15" t="s">
        <v>10182</v>
      </c>
      <c r="G991" s="15" t="s">
        <v>1803</v>
      </c>
      <c r="H991" s="15" t="s">
        <v>40</v>
      </c>
      <c r="I991" s="15" t="s">
        <v>30</v>
      </c>
      <c r="J991" s="15" t="s">
        <v>30</v>
      </c>
      <c r="K991" s="15" t="s">
        <v>30</v>
      </c>
      <c r="L991" s="15" t="s">
        <v>30</v>
      </c>
      <c r="M991" s="15" t="s">
        <v>30</v>
      </c>
      <c r="N991" s="15" t="s">
        <v>30</v>
      </c>
      <c r="O991" s="15" t="s">
        <v>30</v>
      </c>
      <c r="P991" s="15">
        <v>1200</v>
      </c>
      <c r="Q991" s="15">
        <v>250</v>
      </c>
      <c r="R991" s="15" t="s">
        <v>10180</v>
      </c>
      <c r="S991" s="29" t="str">
        <f t="shared" si="15"/>
        <v/>
      </c>
      <c r="T991" s="29"/>
      <c r="U991" s="29"/>
      <c r="V991" s="29"/>
      <c r="W991" s="29"/>
      <c r="X991" s="29"/>
      <c r="Y991" s="29"/>
      <c r="Z991" s="29"/>
      <c r="AA991" s="29"/>
    </row>
    <row r="992" spans="1:27" hidden="1" x14ac:dyDescent="0.35">
      <c r="A992" s="15" t="s">
        <v>1804</v>
      </c>
      <c r="B992" s="22" t="str">
        <f>INDEX('Plant data'!D:D,MATCH($A992,'Plant data'!$A:$A,0))</f>
        <v>Bremen</v>
      </c>
      <c r="C992" s="22" t="str">
        <f>INDEX('Plant data'!E:E,MATCH($A992,'Plant data'!$A:$A,0))</f>
        <v>Bremen</v>
      </c>
      <c r="D992" s="22" t="str">
        <f>INDEX('Plant data'!F:F,MATCH($A992,'Plant data'!$A:$A,0))</f>
        <v>Germany</v>
      </c>
      <c r="E992" s="15" t="s">
        <v>11202</v>
      </c>
      <c r="F992" s="15" t="s">
        <v>10179</v>
      </c>
      <c r="G992" s="16" t="s">
        <v>1806</v>
      </c>
      <c r="H992" s="15" t="s">
        <v>40</v>
      </c>
      <c r="I992" s="15" t="s">
        <v>30</v>
      </c>
      <c r="J992" s="15" t="s">
        <v>30</v>
      </c>
      <c r="K992" s="15" t="s">
        <v>30</v>
      </c>
      <c r="L992" s="15" t="s">
        <v>30</v>
      </c>
      <c r="M992" s="15" t="s">
        <v>30</v>
      </c>
      <c r="N992" s="15" t="s">
        <v>30</v>
      </c>
      <c r="O992" s="15" t="s">
        <v>30</v>
      </c>
      <c r="P992" s="15">
        <v>1800</v>
      </c>
      <c r="Q992" s="15" t="s">
        <v>30</v>
      </c>
      <c r="R992" s="22"/>
      <c r="S992" s="29" t="str">
        <f t="shared" si="15"/>
        <v/>
      </c>
      <c r="T992" s="29"/>
      <c r="U992" s="29"/>
      <c r="V992" s="29"/>
      <c r="W992" s="29"/>
      <c r="X992" s="29"/>
      <c r="Y992" s="29"/>
      <c r="Z992" s="29"/>
      <c r="AA992" s="29"/>
    </row>
    <row r="993" spans="1:27" hidden="1" x14ac:dyDescent="0.35">
      <c r="A993" s="15" t="s">
        <v>1804</v>
      </c>
      <c r="B993" s="22" t="str">
        <f>INDEX('Plant data'!D:D,MATCH($A993,'Plant data'!$A:$A,0))</f>
        <v>Bremen</v>
      </c>
      <c r="C993" s="22" t="str">
        <f>INDEX('Plant data'!E:E,MATCH($A993,'Plant data'!$A:$A,0))</f>
        <v>Bremen</v>
      </c>
      <c r="D993" s="22" t="str">
        <f>INDEX('Plant data'!F:F,MATCH($A993,'Plant data'!$A:$A,0))</f>
        <v>Germany</v>
      </c>
      <c r="E993" s="15" t="s">
        <v>11203</v>
      </c>
      <c r="F993" s="15" t="s">
        <v>10182</v>
      </c>
      <c r="G993" s="16" t="s">
        <v>1806</v>
      </c>
      <c r="H993" s="15" t="s">
        <v>29</v>
      </c>
      <c r="I993" s="15" t="s">
        <v>30</v>
      </c>
      <c r="J993" s="15" t="s">
        <v>30</v>
      </c>
      <c r="K993" s="15" t="s">
        <v>30</v>
      </c>
      <c r="L993" s="15" t="s">
        <v>30</v>
      </c>
      <c r="M993" s="15" t="s">
        <v>30</v>
      </c>
      <c r="N993" s="15" t="s">
        <v>30</v>
      </c>
      <c r="O993" s="15" t="s">
        <v>30</v>
      </c>
      <c r="P993" s="15">
        <v>2000</v>
      </c>
      <c r="Q993" s="15" t="s">
        <v>30</v>
      </c>
      <c r="R993" s="22"/>
      <c r="S993" s="29" t="str">
        <f t="shared" si="15"/>
        <v/>
      </c>
      <c r="T993" s="29"/>
      <c r="U993" s="29"/>
      <c r="V993" s="29"/>
      <c r="W993" s="29"/>
      <c r="X993" s="29"/>
      <c r="Y993" s="29"/>
      <c r="Z993" s="29"/>
      <c r="AA993" s="29"/>
    </row>
    <row r="994" spans="1:27" hidden="1" x14ac:dyDescent="0.35">
      <c r="A994" s="15" t="s">
        <v>6673</v>
      </c>
      <c r="B994" s="22" t="str">
        <f>INDEX('Plant data'!D:D,MATCH($A994,'Plant data'!$A:$A,0))</f>
        <v>Duisburg</v>
      </c>
      <c r="C994" s="22" t="str">
        <f>INDEX('Plant data'!E:E,MATCH($A994,'Plant data'!$A:$A,0))</f>
        <v>North Rhine-Westphalia</v>
      </c>
      <c r="D994" s="22" t="str">
        <f>INDEX('Plant data'!F:F,MATCH($A994,'Plant data'!$A:$A,0))</f>
        <v>Germany</v>
      </c>
      <c r="E994" s="15" t="s">
        <v>11204</v>
      </c>
      <c r="F994" s="15" t="s">
        <v>10179</v>
      </c>
      <c r="G994" s="16" t="s">
        <v>6676</v>
      </c>
      <c r="H994" s="15" t="s">
        <v>40</v>
      </c>
      <c r="I994" s="15" t="s">
        <v>30</v>
      </c>
      <c r="J994" s="15" t="s">
        <v>30</v>
      </c>
      <c r="K994" s="15" t="s">
        <v>30</v>
      </c>
      <c r="L994" s="15" t="s">
        <v>30</v>
      </c>
      <c r="M994" s="15" t="s">
        <v>30</v>
      </c>
      <c r="N994" s="15" t="s">
        <v>30</v>
      </c>
      <c r="O994" s="15" t="s">
        <v>30</v>
      </c>
      <c r="P994" s="15">
        <v>650</v>
      </c>
      <c r="Q994" s="15">
        <v>140</v>
      </c>
      <c r="R994" s="15" t="s">
        <v>10180</v>
      </c>
      <c r="S994" s="29" t="str">
        <f t="shared" si="15"/>
        <v/>
      </c>
      <c r="T994" s="29"/>
      <c r="U994" s="29"/>
      <c r="V994" s="29"/>
      <c r="W994" s="29"/>
      <c r="X994" s="29"/>
      <c r="Y994" s="29"/>
      <c r="Z994" s="29"/>
      <c r="AA994" s="29"/>
    </row>
    <row r="995" spans="1:27" hidden="1" x14ac:dyDescent="0.35">
      <c r="A995" s="15" t="s">
        <v>6673</v>
      </c>
      <c r="B995" s="22" t="str">
        <f>INDEX('Plant data'!D:D,MATCH($A995,'Plant data'!$A:$A,0))</f>
        <v>Duisburg</v>
      </c>
      <c r="C995" s="22" t="str">
        <f>INDEX('Plant data'!E:E,MATCH($A995,'Plant data'!$A:$A,0))</f>
        <v>North Rhine-Westphalia</v>
      </c>
      <c r="D995" s="22" t="str">
        <f>INDEX('Plant data'!F:F,MATCH($A995,'Plant data'!$A:$A,0))</f>
        <v>Germany</v>
      </c>
      <c r="E995" s="15" t="s">
        <v>11205</v>
      </c>
      <c r="F995" s="15" t="s">
        <v>10182</v>
      </c>
      <c r="G995" s="16" t="s">
        <v>6676</v>
      </c>
      <c r="H995" s="15" t="s">
        <v>40</v>
      </c>
      <c r="I995" s="15" t="s">
        <v>30</v>
      </c>
      <c r="J995" s="15" t="s">
        <v>30</v>
      </c>
      <c r="K995" s="15" t="s">
        <v>30</v>
      </c>
      <c r="L995" s="15" t="s">
        <v>30</v>
      </c>
      <c r="M995" s="15" t="s">
        <v>30</v>
      </c>
      <c r="N995" s="15" t="s">
        <v>30</v>
      </c>
      <c r="O995" s="15" t="s">
        <v>30</v>
      </c>
      <c r="P995" s="15">
        <v>650</v>
      </c>
      <c r="Q995" s="15">
        <v>140</v>
      </c>
      <c r="R995" s="15" t="s">
        <v>10180</v>
      </c>
      <c r="S995" s="29" t="str">
        <f t="shared" si="15"/>
        <v/>
      </c>
      <c r="T995" s="29"/>
      <c r="U995" s="29"/>
      <c r="V995" s="29"/>
      <c r="W995" s="29"/>
      <c r="X995" s="29"/>
      <c r="Y995" s="29"/>
      <c r="Z995" s="29"/>
      <c r="AA995" s="29"/>
    </row>
    <row r="996" spans="1:27" hidden="1" x14ac:dyDescent="0.35">
      <c r="A996" s="15" t="s">
        <v>6720</v>
      </c>
      <c r="B996" s="22" t="str">
        <f>INDEX('Plant data'!D:D,MATCH($A996,'Plant data'!$A:$A,0))</f>
        <v>Völklingen</v>
      </c>
      <c r="C996" s="22" t="str">
        <f>INDEX('Plant data'!E:E,MATCH($A996,'Plant data'!$A:$A,0))</f>
        <v>Saarland</v>
      </c>
      <c r="D996" s="22" t="str">
        <f>INDEX('Plant data'!F:F,MATCH($A996,'Plant data'!$A:$A,0))</f>
        <v>Germany</v>
      </c>
      <c r="E996" s="15" t="s">
        <v>11206</v>
      </c>
      <c r="F996" s="15" t="s">
        <v>10179</v>
      </c>
      <c r="G996" s="15" t="s">
        <v>6722</v>
      </c>
      <c r="H996" s="15" t="s">
        <v>40</v>
      </c>
      <c r="I996" s="15" t="s">
        <v>30</v>
      </c>
      <c r="J996" s="15" t="s">
        <v>30</v>
      </c>
      <c r="K996" s="15" t="s">
        <v>30</v>
      </c>
      <c r="L996" s="15" t="s">
        <v>30</v>
      </c>
      <c r="M996" s="15" t="s">
        <v>30</v>
      </c>
      <c r="N996" s="15" t="s">
        <v>30</v>
      </c>
      <c r="O996" s="15" t="s">
        <v>30</v>
      </c>
      <c r="P996" s="15">
        <v>1080</v>
      </c>
      <c r="Q996" s="15">
        <v>170</v>
      </c>
      <c r="R996" s="15" t="s">
        <v>10180</v>
      </c>
      <c r="S996" s="29" t="str">
        <f t="shared" si="15"/>
        <v/>
      </c>
      <c r="T996" s="29"/>
      <c r="U996" s="29"/>
      <c r="V996" s="29"/>
      <c r="W996" s="29"/>
      <c r="X996" s="29"/>
      <c r="Y996" s="29"/>
      <c r="Z996" s="29"/>
      <c r="AA996" s="29"/>
    </row>
    <row r="997" spans="1:27" hidden="1" x14ac:dyDescent="0.35">
      <c r="A997" s="15" t="s">
        <v>6720</v>
      </c>
      <c r="B997" s="22" t="str">
        <f>INDEX('Plant data'!D:D,MATCH($A997,'Plant data'!$A:$A,0))</f>
        <v>Völklingen</v>
      </c>
      <c r="C997" s="22" t="str">
        <f>INDEX('Plant data'!E:E,MATCH($A997,'Plant data'!$A:$A,0))</f>
        <v>Saarland</v>
      </c>
      <c r="D997" s="22" t="str">
        <f>INDEX('Plant data'!F:F,MATCH($A997,'Plant data'!$A:$A,0))</f>
        <v>Germany</v>
      </c>
      <c r="E997" s="15" t="s">
        <v>11207</v>
      </c>
      <c r="F997" s="15" t="s">
        <v>10182</v>
      </c>
      <c r="G997" s="15" t="s">
        <v>6722</v>
      </c>
      <c r="H997" s="15" t="s">
        <v>40</v>
      </c>
      <c r="I997" s="15" t="s">
        <v>30</v>
      </c>
      <c r="J997" s="15" t="s">
        <v>30</v>
      </c>
      <c r="K997" s="15" t="s">
        <v>30</v>
      </c>
      <c r="L997" s="15" t="s">
        <v>30</v>
      </c>
      <c r="M997" s="15" t="s">
        <v>30</v>
      </c>
      <c r="N997" s="15" t="s">
        <v>30</v>
      </c>
      <c r="O997" s="15" t="s">
        <v>30</v>
      </c>
      <c r="P997" s="15">
        <v>1080</v>
      </c>
      <c r="Q997" s="15">
        <v>170</v>
      </c>
      <c r="R997" s="15" t="s">
        <v>10180</v>
      </c>
      <c r="S997" s="29" t="str">
        <f t="shared" si="15"/>
        <v/>
      </c>
      <c r="T997" s="29"/>
      <c r="U997" s="29"/>
      <c r="V997" s="29"/>
      <c r="W997" s="29"/>
      <c r="X997" s="29"/>
      <c r="Y997" s="29"/>
      <c r="Z997" s="29"/>
      <c r="AA997" s="29"/>
    </row>
    <row r="998" spans="1:27" hidden="1" x14ac:dyDescent="0.35">
      <c r="A998" s="15" t="s">
        <v>6720</v>
      </c>
      <c r="B998" s="22" t="str">
        <f>INDEX('Plant data'!D:D,MATCH($A998,'Plant data'!$A:$A,0))</f>
        <v>Völklingen</v>
      </c>
      <c r="C998" s="22" t="str">
        <f>INDEX('Plant data'!E:E,MATCH($A998,'Plant data'!$A:$A,0))</f>
        <v>Saarland</v>
      </c>
      <c r="D998" s="22" t="str">
        <f>INDEX('Plant data'!F:F,MATCH($A998,'Plant data'!$A:$A,0))</f>
        <v>Germany</v>
      </c>
      <c r="E998" s="15" t="s">
        <v>11208</v>
      </c>
      <c r="F998" s="15" t="s">
        <v>10184</v>
      </c>
      <c r="G998" s="15" t="s">
        <v>6722</v>
      </c>
      <c r="H998" s="15" t="s">
        <v>40</v>
      </c>
      <c r="I998" s="15" t="s">
        <v>30</v>
      </c>
      <c r="J998" s="15" t="s">
        <v>30</v>
      </c>
      <c r="K998" s="15" t="s">
        <v>30</v>
      </c>
      <c r="L998" s="15" t="s">
        <v>30</v>
      </c>
      <c r="M998" s="15" t="s">
        <v>30</v>
      </c>
      <c r="N998" s="15" t="s">
        <v>30</v>
      </c>
      <c r="O998" s="15" t="s">
        <v>30</v>
      </c>
      <c r="P998" s="15">
        <v>1080</v>
      </c>
      <c r="Q998" s="15">
        <v>170</v>
      </c>
      <c r="R998" s="15" t="s">
        <v>10180</v>
      </c>
      <c r="S998" s="29" t="str">
        <f t="shared" si="15"/>
        <v/>
      </c>
      <c r="T998" s="29"/>
      <c r="U998" s="29"/>
      <c r="V998" s="29"/>
      <c r="W998" s="29"/>
      <c r="X998" s="29"/>
      <c r="Y998" s="29"/>
      <c r="Z998" s="29"/>
      <c r="AA998" s="29"/>
    </row>
    <row r="999" spans="1:27" hidden="1" x14ac:dyDescent="0.35">
      <c r="A999" s="15" t="s">
        <v>1808</v>
      </c>
      <c r="B999" s="22" t="str">
        <f>INDEX('Plant data'!D:D,MATCH($A999,'Plant data'!$A:$A,0))</f>
        <v>Sidi Amar</v>
      </c>
      <c r="C999" s="22" t="str">
        <f>INDEX('Plant data'!E:E,MATCH($A999,'Plant data'!$A:$A,0))</f>
        <v>Annaba</v>
      </c>
      <c r="D999" s="22" t="str">
        <f>INDEX('Plant data'!F:F,MATCH($A999,'Plant data'!$A:$A,0))</f>
        <v>Algeria</v>
      </c>
      <c r="E999" s="15" t="s">
        <v>11209</v>
      </c>
      <c r="F999" s="15" t="s">
        <v>10201</v>
      </c>
      <c r="G999" s="16" t="s">
        <v>1810</v>
      </c>
      <c r="H999" s="15" t="s">
        <v>29</v>
      </c>
      <c r="I999" s="15" t="s">
        <v>30</v>
      </c>
      <c r="J999" s="15" t="s">
        <v>30</v>
      </c>
      <c r="K999" s="15">
        <v>2018</v>
      </c>
      <c r="L999" s="15">
        <v>7</v>
      </c>
      <c r="M999" s="15" t="s">
        <v>30</v>
      </c>
      <c r="N999" s="15" t="s">
        <v>30</v>
      </c>
      <c r="O999" s="15" t="s">
        <v>30</v>
      </c>
      <c r="P999" s="15">
        <v>350</v>
      </c>
      <c r="Q999" s="15" t="s">
        <v>30</v>
      </c>
      <c r="R999" s="22"/>
      <c r="S999" s="29">
        <f t="shared" si="15"/>
        <v>2058</v>
      </c>
      <c r="T999" s="29"/>
      <c r="U999" s="29"/>
      <c r="V999" s="29"/>
      <c r="W999" s="29"/>
      <c r="X999" s="29"/>
      <c r="Y999" s="29"/>
      <c r="Z999" s="29"/>
      <c r="AA999" s="29"/>
    </row>
    <row r="1000" spans="1:27" hidden="1" x14ac:dyDescent="0.35">
      <c r="A1000" s="15" t="s">
        <v>1808</v>
      </c>
      <c r="B1000" s="22" t="str">
        <f>INDEX('Plant data'!D:D,MATCH($A1000,'Plant data'!$A:$A,0))</f>
        <v>Sidi Amar</v>
      </c>
      <c r="C1000" s="22" t="str">
        <f>INDEX('Plant data'!E:E,MATCH($A1000,'Plant data'!$A:$A,0))</f>
        <v>Annaba</v>
      </c>
      <c r="D1000" s="22" t="str">
        <f>INDEX('Plant data'!F:F,MATCH($A1000,'Plant data'!$A:$A,0))</f>
        <v>Algeria</v>
      </c>
      <c r="E1000" s="15" t="s">
        <v>11210</v>
      </c>
      <c r="F1000" s="15" t="s">
        <v>10194</v>
      </c>
      <c r="G1000" s="16" t="s">
        <v>1810</v>
      </c>
      <c r="H1000" s="15" t="s">
        <v>29</v>
      </c>
      <c r="I1000" s="15" t="s">
        <v>30</v>
      </c>
      <c r="J1000" s="15" t="s">
        <v>30</v>
      </c>
      <c r="K1000" s="15" t="s">
        <v>30</v>
      </c>
      <c r="L1000" s="15" t="s">
        <v>30</v>
      </c>
      <c r="M1000" s="15" t="s">
        <v>30</v>
      </c>
      <c r="N1000" s="15" t="s">
        <v>30</v>
      </c>
      <c r="O1000" s="15" t="s">
        <v>30</v>
      </c>
      <c r="P1000" s="22" t="s">
        <v>2841</v>
      </c>
      <c r="Q1000" s="15" t="s">
        <v>30</v>
      </c>
      <c r="R1000" s="22"/>
      <c r="S1000" s="29" t="str">
        <f t="shared" si="15"/>
        <v/>
      </c>
      <c r="T1000" s="29"/>
      <c r="U1000" s="29"/>
      <c r="V1000" s="29"/>
      <c r="W1000" s="29"/>
      <c r="X1000" s="29"/>
      <c r="Y1000" s="29"/>
      <c r="Z1000" s="29"/>
      <c r="AA1000" s="29"/>
    </row>
    <row r="1001" spans="1:27" hidden="1" x14ac:dyDescent="0.35">
      <c r="A1001" s="15" t="s">
        <v>1811</v>
      </c>
      <c r="B1001" s="22" t="str">
        <f>INDEX('Plant data'!D:D,MATCH($A1001,'Plant data'!$A:$A,0))</f>
        <v>Helwan</v>
      </c>
      <c r="C1001" s="22" t="str">
        <f>INDEX('Plant data'!E:E,MATCH($A1001,'Plant data'!$A:$A,0))</f>
        <v>Cairo</v>
      </c>
      <c r="D1001" s="22" t="str">
        <f>INDEX('Plant data'!F:F,MATCH($A1001,'Plant data'!$A:$A,0))</f>
        <v>Egypt</v>
      </c>
      <c r="E1001" s="15" t="s">
        <v>11211</v>
      </c>
      <c r="F1001" s="15" t="s">
        <v>10179</v>
      </c>
      <c r="G1001" s="16" t="s">
        <v>1813</v>
      </c>
      <c r="H1001" s="15" t="s">
        <v>190</v>
      </c>
      <c r="I1001" s="15" t="s">
        <v>30</v>
      </c>
      <c r="J1001" s="15" t="s">
        <v>30</v>
      </c>
      <c r="K1001" s="15" t="s">
        <v>30</v>
      </c>
      <c r="L1001" s="15" t="s">
        <v>30</v>
      </c>
      <c r="M1001" s="15" t="s">
        <v>30</v>
      </c>
      <c r="N1001" s="15" t="s">
        <v>30</v>
      </c>
      <c r="O1001" s="15" t="s">
        <v>30</v>
      </c>
      <c r="P1001" s="15">
        <v>800</v>
      </c>
      <c r="Q1001" s="15">
        <v>90</v>
      </c>
      <c r="R1001" s="15" t="s">
        <v>10180</v>
      </c>
      <c r="S1001" s="29" t="str">
        <f t="shared" si="15"/>
        <v/>
      </c>
      <c r="T1001" s="29"/>
      <c r="U1001" s="29"/>
      <c r="V1001" s="29"/>
      <c r="W1001" s="29"/>
      <c r="X1001" s="29"/>
      <c r="Y1001" s="29"/>
      <c r="Z1001" s="29"/>
      <c r="AA1001" s="29"/>
    </row>
    <row r="1002" spans="1:27" hidden="1" x14ac:dyDescent="0.35">
      <c r="A1002" s="15" t="s">
        <v>1811</v>
      </c>
      <c r="B1002" s="22" t="str">
        <f>INDEX('Plant data'!D:D,MATCH($A1002,'Plant data'!$A:$A,0))</f>
        <v>Helwan</v>
      </c>
      <c r="C1002" s="22" t="str">
        <f>INDEX('Plant data'!E:E,MATCH($A1002,'Plant data'!$A:$A,0))</f>
        <v>Cairo</v>
      </c>
      <c r="D1002" s="22" t="str">
        <f>INDEX('Plant data'!F:F,MATCH($A1002,'Plant data'!$A:$A,0))</f>
        <v>Egypt</v>
      </c>
      <c r="E1002" s="15" t="s">
        <v>11212</v>
      </c>
      <c r="F1002" s="15" t="s">
        <v>10182</v>
      </c>
      <c r="G1002" s="16" t="s">
        <v>1813</v>
      </c>
      <c r="H1002" s="15" t="s">
        <v>190</v>
      </c>
      <c r="I1002" s="15" t="s">
        <v>30</v>
      </c>
      <c r="J1002" s="15" t="s">
        <v>30</v>
      </c>
      <c r="K1002" s="15" t="s">
        <v>30</v>
      </c>
      <c r="L1002" s="15" t="s">
        <v>30</v>
      </c>
      <c r="M1002" s="15" t="s">
        <v>30</v>
      </c>
      <c r="N1002" s="15" t="s">
        <v>30</v>
      </c>
      <c r="O1002" s="15" t="s">
        <v>30</v>
      </c>
      <c r="P1002" s="15">
        <v>800</v>
      </c>
      <c r="Q1002" s="15">
        <v>90</v>
      </c>
      <c r="R1002" s="15" t="s">
        <v>10180</v>
      </c>
      <c r="S1002" s="29" t="str">
        <f t="shared" si="15"/>
        <v/>
      </c>
      <c r="T1002" s="29"/>
      <c r="U1002" s="29"/>
      <c r="V1002" s="29"/>
      <c r="W1002" s="29"/>
      <c r="X1002" s="29"/>
      <c r="Y1002" s="29"/>
      <c r="Z1002" s="29"/>
      <c r="AA1002" s="29"/>
    </row>
    <row r="1003" spans="1:27" hidden="1" x14ac:dyDescent="0.35">
      <c r="A1003" s="15" t="s">
        <v>1811</v>
      </c>
      <c r="B1003" s="22" t="str">
        <f>INDEX('Plant data'!D:D,MATCH($A1003,'Plant data'!$A:$A,0))</f>
        <v>Helwan</v>
      </c>
      <c r="C1003" s="22" t="str">
        <f>INDEX('Plant data'!E:E,MATCH($A1003,'Plant data'!$A:$A,0))</f>
        <v>Cairo</v>
      </c>
      <c r="D1003" s="22" t="str">
        <f>INDEX('Plant data'!F:F,MATCH($A1003,'Plant data'!$A:$A,0))</f>
        <v>Egypt</v>
      </c>
      <c r="E1003" s="15" t="s">
        <v>11213</v>
      </c>
      <c r="F1003" s="15" t="s">
        <v>10184</v>
      </c>
      <c r="G1003" s="16" t="s">
        <v>1813</v>
      </c>
      <c r="H1003" s="15" t="s">
        <v>190</v>
      </c>
      <c r="I1003" s="15" t="s">
        <v>30</v>
      </c>
      <c r="J1003" s="15" t="s">
        <v>30</v>
      </c>
      <c r="K1003" s="15" t="s">
        <v>30</v>
      </c>
      <c r="L1003" s="15" t="s">
        <v>30</v>
      </c>
      <c r="M1003" s="15" t="s">
        <v>30</v>
      </c>
      <c r="N1003" s="15" t="s">
        <v>30</v>
      </c>
      <c r="O1003" s="15" t="s">
        <v>30</v>
      </c>
      <c r="P1003" s="15">
        <v>800</v>
      </c>
      <c r="Q1003" s="15">
        <v>90</v>
      </c>
      <c r="R1003" s="15" t="s">
        <v>10180</v>
      </c>
      <c r="S1003" s="29" t="str">
        <f t="shared" si="15"/>
        <v/>
      </c>
      <c r="T1003" s="29"/>
      <c r="U1003" s="29"/>
      <c r="V1003" s="29"/>
      <c r="W1003" s="29"/>
      <c r="X1003" s="29"/>
      <c r="Y1003" s="29"/>
      <c r="Z1003" s="29"/>
      <c r="AA1003" s="29"/>
    </row>
    <row r="1004" spans="1:27" hidden="1" x14ac:dyDescent="0.35">
      <c r="A1004" s="15" t="s">
        <v>1811</v>
      </c>
      <c r="B1004" s="22" t="str">
        <f>INDEX('Plant data'!D:D,MATCH($A1004,'Plant data'!$A:$A,0))</f>
        <v>Helwan</v>
      </c>
      <c r="C1004" s="22" t="str">
        <f>INDEX('Plant data'!E:E,MATCH($A1004,'Plant data'!$A:$A,0))</f>
        <v>Cairo</v>
      </c>
      <c r="D1004" s="22" t="str">
        <f>INDEX('Plant data'!F:F,MATCH($A1004,'Plant data'!$A:$A,0))</f>
        <v>Egypt</v>
      </c>
      <c r="E1004" s="15" t="s">
        <v>11214</v>
      </c>
      <c r="F1004" s="15" t="s">
        <v>10245</v>
      </c>
      <c r="G1004" s="16" t="s">
        <v>1813</v>
      </c>
      <c r="H1004" s="15" t="s">
        <v>190</v>
      </c>
      <c r="I1004" s="15" t="s">
        <v>30</v>
      </c>
      <c r="J1004" s="15" t="s">
        <v>30</v>
      </c>
      <c r="K1004" s="15" t="s">
        <v>30</v>
      </c>
      <c r="L1004" s="15" t="s">
        <v>30</v>
      </c>
      <c r="M1004" s="15" t="s">
        <v>30</v>
      </c>
      <c r="N1004" s="15" t="s">
        <v>30</v>
      </c>
      <c r="O1004" s="15" t="s">
        <v>30</v>
      </c>
      <c r="P1004" s="15">
        <v>800</v>
      </c>
      <c r="Q1004" s="15" t="s">
        <v>30</v>
      </c>
      <c r="R1004" s="22"/>
      <c r="S1004" s="29" t="str">
        <f t="shared" si="15"/>
        <v/>
      </c>
      <c r="T1004" s="29"/>
      <c r="U1004" s="29"/>
      <c r="V1004" s="29"/>
      <c r="W1004" s="29"/>
      <c r="X1004" s="29"/>
      <c r="Y1004" s="29"/>
      <c r="Z1004" s="29"/>
      <c r="AA1004" s="29"/>
    </row>
    <row r="1005" spans="1:27" hidden="1" x14ac:dyDescent="0.35">
      <c r="A1005" s="15" t="s">
        <v>1817</v>
      </c>
      <c r="B1005" s="22" t="str">
        <f>INDEX('Plant data'!D:D,MATCH($A1005,'Plant data'!$A:$A,0))</f>
        <v>Gijon</v>
      </c>
      <c r="C1005" s="22" t="str">
        <f>INDEX('Plant data'!E:E,MATCH($A1005,'Plant data'!$A:$A,0))</f>
        <v>Asturias</v>
      </c>
      <c r="D1005" s="22" t="str">
        <f>INDEX('Plant data'!F:F,MATCH($A1005,'Plant data'!$A:$A,0))</f>
        <v>Spain</v>
      </c>
      <c r="E1005" s="15" t="s">
        <v>11215</v>
      </c>
      <c r="F1005" s="15" t="s">
        <v>10179</v>
      </c>
      <c r="G1005" s="15" t="s">
        <v>1819</v>
      </c>
      <c r="H1005" s="15" t="s">
        <v>29</v>
      </c>
      <c r="I1005" s="15" t="s">
        <v>30</v>
      </c>
      <c r="J1005" s="15" t="s">
        <v>30</v>
      </c>
      <c r="K1005" s="15" t="s">
        <v>30</v>
      </c>
      <c r="L1005" s="15" t="s">
        <v>30</v>
      </c>
      <c r="M1005" s="15" t="s">
        <v>30</v>
      </c>
      <c r="N1005" s="15" t="s">
        <v>30</v>
      </c>
      <c r="O1005" s="15" t="s">
        <v>30</v>
      </c>
      <c r="P1005" s="15">
        <v>1200</v>
      </c>
      <c r="Q1005" s="15" t="s">
        <v>30</v>
      </c>
      <c r="R1005" s="22"/>
      <c r="S1005" s="29" t="str">
        <f t="shared" si="15"/>
        <v/>
      </c>
      <c r="T1005" s="29"/>
      <c r="U1005" s="29"/>
      <c r="V1005" s="29"/>
      <c r="W1005" s="29"/>
      <c r="X1005" s="29"/>
      <c r="Y1005" s="29"/>
      <c r="Z1005" s="29"/>
      <c r="AA1005" s="29"/>
    </row>
    <row r="1006" spans="1:27" hidden="1" x14ac:dyDescent="0.35">
      <c r="A1006" s="15" t="s">
        <v>8096</v>
      </c>
      <c r="B1006" s="22" t="str">
        <f>INDEX('Plant data'!D:D,MATCH($A1006,'Plant data'!$A:$A,0))</f>
        <v>Aviles</v>
      </c>
      <c r="C1006" s="22" t="str">
        <f>INDEX('Plant data'!E:E,MATCH($A1006,'Plant data'!$A:$A,0))</f>
        <v>Asturias</v>
      </c>
      <c r="D1006" s="22" t="str">
        <f>INDEX('Plant data'!F:F,MATCH($A1006,'Plant data'!$A:$A,0))</f>
        <v>Spain</v>
      </c>
      <c r="E1006" s="15" t="s">
        <v>11216</v>
      </c>
      <c r="F1006" s="15" t="s">
        <v>10179</v>
      </c>
      <c r="G1006" s="16" t="s">
        <v>8099</v>
      </c>
      <c r="H1006" s="15" t="s">
        <v>29</v>
      </c>
      <c r="I1006" s="15" t="s">
        <v>30</v>
      </c>
      <c r="J1006" s="15" t="s">
        <v>30</v>
      </c>
      <c r="K1006" s="15" t="s">
        <v>30</v>
      </c>
      <c r="L1006" s="15" t="s">
        <v>30</v>
      </c>
      <c r="M1006" s="15" t="s">
        <v>30</v>
      </c>
      <c r="N1006" s="15" t="s">
        <v>30</v>
      </c>
      <c r="O1006" s="15" t="s">
        <v>30</v>
      </c>
      <c r="P1006" s="15">
        <v>4200</v>
      </c>
      <c r="Q1006" s="15" t="s">
        <v>30</v>
      </c>
      <c r="R1006" s="22"/>
      <c r="S1006" s="29" t="str">
        <f t="shared" si="15"/>
        <v/>
      </c>
      <c r="T1006" s="29"/>
      <c r="U1006" s="29"/>
      <c r="V1006" s="29"/>
      <c r="W1006" s="29"/>
      <c r="X1006" s="29"/>
      <c r="Y1006" s="29"/>
      <c r="Z1006" s="29"/>
      <c r="AA1006" s="29"/>
    </row>
    <row r="1007" spans="1:27" hidden="1" x14ac:dyDescent="0.35">
      <c r="A1007" s="15" t="s">
        <v>1821</v>
      </c>
      <c r="B1007" s="22" t="str">
        <f>INDEX('Plant data'!D:D,MATCH($A1007,'Plant data'!$A:$A,0))</f>
        <v>Raahe</v>
      </c>
      <c r="C1007" s="22" t="str">
        <f>INDEX('Plant data'!E:E,MATCH($A1007,'Plant data'!$A:$A,0))</f>
        <v>North Ostrobothnia</v>
      </c>
      <c r="D1007" s="22" t="str">
        <f>INDEX('Plant data'!F:F,MATCH($A1007,'Plant data'!$A:$A,0))</f>
        <v>Finland</v>
      </c>
      <c r="E1007" s="15" t="s">
        <v>11217</v>
      </c>
      <c r="F1007" s="15" t="s">
        <v>10179</v>
      </c>
      <c r="G1007" s="16" t="s">
        <v>1823</v>
      </c>
      <c r="H1007" s="15" t="s">
        <v>40</v>
      </c>
      <c r="I1007" s="15" t="s">
        <v>30</v>
      </c>
      <c r="J1007" s="15" t="s">
        <v>30</v>
      </c>
      <c r="K1007" s="15" t="s">
        <v>30</v>
      </c>
      <c r="L1007" s="15" t="s">
        <v>30</v>
      </c>
      <c r="M1007" s="15">
        <v>2022</v>
      </c>
      <c r="N1007" s="15" t="s">
        <v>30</v>
      </c>
      <c r="O1007" s="15">
        <v>2030</v>
      </c>
      <c r="P1007" s="15">
        <v>2600</v>
      </c>
      <c r="Q1007" s="15">
        <v>125</v>
      </c>
      <c r="R1007" s="15" t="s">
        <v>10180</v>
      </c>
      <c r="S1007" s="29" t="str">
        <f t="shared" si="15"/>
        <v/>
      </c>
      <c r="T1007" s="29"/>
      <c r="U1007" s="29"/>
      <c r="V1007" s="29"/>
      <c r="W1007" s="29"/>
      <c r="X1007" s="29"/>
      <c r="Y1007" s="29"/>
      <c r="Z1007" s="29"/>
      <c r="AA1007" s="29"/>
    </row>
    <row r="1008" spans="1:27" hidden="1" x14ac:dyDescent="0.35">
      <c r="A1008" s="15" t="s">
        <v>1825</v>
      </c>
      <c r="B1008" s="22" t="str">
        <f>INDEX('Plant data'!D:D,MATCH($A1008,'Plant data'!$A:$A,0))</f>
        <v>Dunkerque</v>
      </c>
      <c r="C1008" s="22" t="str">
        <f>INDEX('Plant data'!E:E,MATCH($A1008,'Plant data'!$A:$A,0))</f>
        <v>Haus-de-France</v>
      </c>
      <c r="D1008" s="22" t="str">
        <f>INDEX('Plant data'!F:F,MATCH($A1008,'Plant data'!$A:$A,0))</f>
        <v>France</v>
      </c>
      <c r="E1008" s="15" t="s">
        <v>11218</v>
      </c>
      <c r="F1008" s="15" t="s">
        <v>10179</v>
      </c>
      <c r="G1008" s="16" t="s">
        <v>1827</v>
      </c>
      <c r="H1008" s="15" t="s">
        <v>29</v>
      </c>
      <c r="I1008" s="15" t="s">
        <v>30</v>
      </c>
      <c r="J1008" s="15" t="s">
        <v>30</v>
      </c>
      <c r="K1008" s="15" t="s">
        <v>30</v>
      </c>
      <c r="L1008" s="15" t="s">
        <v>30</v>
      </c>
      <c r="M1008" s="15" t="s">
        <v>30</v>
      </c>
      <c r="N1008" s="15" t="s">
        <v>30</v>
      </c>
      <c r="O1008" s="15" t="s">
        <v>30</v>
      </c>
      <c r="P1008" s="15">
        <v>2250</v>
      </c>
      <c r="Q1008" s="15" t="s">
        <v>30</v>
      </c>
      <c r="R1008" s="22"/>
      <c r="S1008" s="29" t="str">
        <f t="shared" si="15"/>
        <v/>
      </c>
      <c r="T1008" s="29"/>
      <c r="U1008" s="29"/>
      <c r="V1008" s="29"/>
      <c r="W1008" s="29"/>
      <c r="X1008" s="29"/>
      <c r="Y1008" s="29"/>
      <c r="Z1008" s="29"/>
      <c r="AA1008" s="29"/>
    </row>
    <row r="1009" spans="1:27" hidden="1" x14ac:dyDescent="0.35">
      <c r="A1009" s="15" t="s">
        <v>1825</v>
      </c>
      <c r="B1009" s="22" t="str">
        <f>INDEX('Plant data'!D:D,MATCH($A1009,'Plant data'!$A:$A,0))</f>
        <v>Dunkerque</v>
      </c>
      <c r="C1009" s="22" t="str">
        <f>INDEX('Plant data'!E:E,MATCH($A1009,'Plant data'!$A:$A,0))</f>
        <v>Haus-de-France</v>
      </c>
      <c r="D1009" s="22" t="str">
        <f>INDEX('Plant data'!F:F,MATCH($A1009,'Plant data'!$A:$A,0))</f>
        <v>France</v>
      </c>
      <c r="E1009" s="15" t="s">
        <v>11219</v>
      </c>
      <c r="F1009" s="15" t="s">
        <v>10182</v>
      </c>
      <c r="G1009" s="16" t="s">
        <v>1827</v>
      </c>
      <c r="H1009" s="15" t="s">
        <v>29</v>
      </c>
      <c r="I1009" s="15" t="s">
        <v>30</v>
      </c>
      <c r="J1009" s="15" t="s">
        <v>30</v>
      </c>
      <c r="K1009" s="15" t="s">
        <v>30</v>
      </c>
      <c r="L1009" s="15" t="s">
        <v>30</v>
      </c>
      <c r="M1009" s="15" t="s">
        <v>30</v>
      </c>
      <c r="N1009" s="15" t="s">
        <v>30</v>
      </c>
      <c r="O1009" s="15" t="s">
        <v>30</v>
      </c>
      <c r="P1009" s="15">
        <v>2250</v>
      </c>
      <c r="Q1009" s="15" t="s">
        <v>30</v>
      </c>
      <c r="R1009" s="22"/>
      <c r="S1009" s="29" t="str">
        <f t="shared" si="15"/>
        <v/>
      </c>
      <c r="T1009" s="29"/>
      <c r="U1009" s="29"/>
      <c r="V1009" s="29"/>
      <c r="W1009" s="29"/>
      <c r="X1009" s="29"/>
      <c r="Y1009" s="29"/>
      <c r="Z1009" s="29"/>
      <c r="AA1009" s="29"/>
    </row>
    <row r="1010" spans="1:27" hidden="1" x14ac:dyDescent="0.35">
      <c r="A1010" s="15" t="s">
        <v>1825</v>
      </c>
      <c r="B1010" s="22" t="str">
        <f>INDEX('Plant data'!D:D,MATCH($A1010,'Plant data'!$A:$A,0))</f>
        <v>Dunkerque</v>
      </c>
      <c r="C1010" s="22" t="str">
        <f>INDEX('Plant data'!E:E,MATCH($A1010,'Plant data'!$A:$A,0))</f>
        <v>Haus-de-France</v>
      </c>
      <c r="D1010" s="22" t="str">
        <f>INDEX('Plant data'!F:F,MATCH($A1010,'Plant data'!$A:$A,0))</f>
        <v>France</v>
      </c>
      <c r="E1010" s="15" t="s">
        <v>11220</v>
      </c>
      <c r="F1010" s="15" t="s">
        <v>10184</v>
      </c>
      <c r="G1010" s="16" t="s">
        <v>1827</v>
      </c>
      <c r="H1010" s="15" t="s">
        <v>29</v>
      </c>
      <c r="I1010" s="15" t="s">
        <v>30</v>
      </c>
      <c r="J1010" s="15" t="s">
        <v>30</v>
      </c>
      <c r="K1010" s="15" t="s">
        <v>30</v>
      </c>
      <c r="L1010" s="15" t="s">
        <v>30</v>
      </c>
      <c r="M1010" s="15" t="s">
        <v>30</v>
      </c>
      <c r="N1010" s="15" t="s">
        <v>30</v>
      </c>
      <c r="O1010" s="15" t="s">
        <v>30</v>
      </c>
      <c r="P1010" s="15">
        <v>2250</v>
      </c>
      <c r="Q1010" s="15" t="s">
        <v>30</v>
      </c>
      <c r="R1010" s="22"/>
      <c r="S1010" s="29" t="str">
        <f t="shared" si="15"/>
        <v/>
      </c>
      <c r="T1010" s="29"/>
      <c r="U1010" s="29"/>
      <c r="V1010" s="29"/>
      <c r="W1010" s="29"/>
      <c r="X1010" s="29"/>
      <c r="Y1010" s="29"/>
      <c r="Z1010" s="29"/>
      <c r="AA1010" s="29"/>
    </row>
    <row r="1011" spans="1:27" hidden="1" x14ac:dyDescent="0.35">
      <c r="A1011" s="15" t="s">
        <v>1830</v>
      </c>
      <c r="B1011" s="22" t="str">
        <f>INDEX('Plant data'!D:D,MATCH($A1011,'Plant data'!$A:$A,0))</f>
        <v>Fos-Sur-Mer</v>
      </c>
      <c r="C1011" s="22" t="str">
        <f>INDEX('Plant data'!E:E,MATCH($A1011,'Plant data'!$A:$A,0))</f>
        <v>Provence-Alpes-Côte d'Azur</v>
      </c>
      <c r="D1011" s="22" t="str">
        <f>INDEX('Plant data'!F:F,MATCH($A1011,'Plant data'!$A:$A,0))</f>
        <v>France</v>
      </c>
      <c r="E1011" s="15" t="s">
        <v>11221</v>
      </c>
      <c r="F1011" s="15" t="s">
        <v>10179</v>
      </c>
      <c r="G1011" s="15" t="s">
        <v>1832</v>
      </c>
      <c r="H1011" s="15" t="s">
        <v>29</v>
      </c>
      <c r="I1011" s="15" t="s">
        <v>30</v>
      </c>
      <c r="J1011" s="15" t="s">
        <v>30</v>
      </c>
      <c r="K1011" s="15" t="s">
        <v>30</v>
      </c>
      <c r="L1011" s="15" t="s">
        <v>30</v>
      </c>
      <c r="M1011" s="15" t="s">
        <v>30</v>
      </c>
      <c r="N1011" s="15" t="s">
        <v>30</v>
      </c>
      <c r="O1011" s="15" t="s">
        <v>30</v>
      </c>
      <c r="P1011" s="15">
        <v>2550</v>
      </c>
      <c r="Q1011" s="15">
        <v>335</v>
      </c>
      <c r="R1011" s="15" t="s">
        <v>10180</v>
      </c>
      <c r="S1011" s="29" t="str">
        <f t="shared" si="15"/>
        <v/>
      </c>
      <c r="T1011" s="29"/>
      <c r="U1011" s="29"/>
      <c r="V1011" s="29"/>
      <c r="W1011" s="29"/>
      <c r="X1011" s="29"/>
      <c r="Y1011" s="29"/>
      <c r="Z1011" s="29"/>
      <c r="AA1011" s="29"/>
    </row>
    <row r="1012" spans="1:27" hidden="1" x14ac:dyDescent="0.35">
      <c r="A1012" s="15" t="s">
        <v>1830</v>
      </c>
      <c r="B1012" s="22" t="str">
        <f>INDEX('Plant data'!D:D,MATCH($A1012,'Plant data'!$A:$A,0))</f>
        <v>Fos-Sur-Mer</v>
      </c>
      <c r="C1012" s="22" t="str">
        <f>INDEX('Plant data'!E:E,MATCH($A1012,'Plant data'!$A:$A,0))</f>
        <v>Provence-Alpes-Côte d'Azur</v>
      </c>
      <c r="D1012" s="22" t="str">
        <f>INDEX('Plant data'!F:F,MATCH($A1012,'Plant data'!$A:$A,0))</f>
        <v>France</v>
      </c>
      <c r="E1012" s="15" t="s">
        <v>11222</v>
      </c>
      <c r="F1012" s="15" t="s">
        <v>10182</v>
      </c>
      <c r="G1012" s="15" t="s">
        <v>1832</v>
      </c>
      <c r="H1012" s="15" t="s">
        <v>40</v>
      </c>
      <c r="I1012" s="15" t="s">
        <v>30</v>
      </c>
      <c r="J1012" s="15" t="s">
        <v>30</v>
      </c>
      <c r="K1012" s="15" t="s">
        <v>30</v>
      </c>
      <c r="L1012" s="15" t="s">
        <v>30</v>
      </c>
      <c r="M1012" s="18">
        <v>44593</v>
      </c>
      <c r="N1012" s="15" t="s">
        <v>30</v>
      </c>
      <c r="O1012" s="15">
        <v>2030</v>
      </c>
      <c r="P1012" s="15">
        <v>2550</v>
      </c>
      <c r="Q1012" s="15">
        <v>335</v>
      </c>
      <c r="R1012" s="15" t="s">
        <v>10180</v>
      </c>
      <c r="S1012" s="29" t="str">
        <f t="shared" si="15"/>
        <v/>
      </c>
      <c r="T1012" s="29"/>
      <c r="U1012" s="29"/>
      <c r="V1012" s="29"/>
      <c r="W1012" s="29"/>
      <c r="X1012" s="29"/>
      <c r="Y1012" s="29"/>
      <c r="Z1012" s="29"/>
      <c r="AA1012" s="29"/>
    </row>
    <row r="1013" spans="1:27" hidden="1" x14ac:dyDescent="0.35">
      <c r="A1013" s="15" t="s">
        <v>1834</v>
      </c>
      <c r="B1013" s="22" t="str">
        <f>INDEX('Plant data'!D:D,MATCH($A1013,'Plant data'!$A:$A,0))</f>
        <v>Florange</v>
      </c>
      <c r="C1013" s="22" t="str">
        <f>INDEX('Plant data'!E:E,MATCH($A1013,'Plant data'!$A:$A,0))</f>
        <v>Grand Est</v>
      </c>
      <c r="D1013" s="22" t="str">
        <f>INDEX('Plant data'!F:F,MATCH($A1013,'Plant data'!$A:$A,0))</f>
        <v>France</v>
      </c>
      <c r="E1013" s="15" t="s">
        <v>11223</v>
      </c>
      <c r="F1013" s="15" t="s">
        <v>10179</v>
      </c>
      <c r="G1013" s="16" t="s">
        <v>1837</v>
      </c>
      <c r="H1013" s="15" t="s">
        <v>190</v>
      </c>
      <c r="I1013" s="15" t="s">
        <v>30</v>
      </c>
      <c r="J1013" s="15" t="s">
        <v>30</v>
      </c>
      <c r="K1013" s="15" t="s">
        <v>30</v>
      </c>
      <c r="L1013" s="15" t="s">
        <v>30</v>
      </c>
      <c r="M1013" s="15" t="s">
        <v>30</v>
      </c>
      <c r="N1013" s="15" t="s">
        <v>30</v>
      </c>
      <c r="O1013" s="15" t="s">
        <v>30</v>
      </c>
      <c r="P1013" s="15">
        <v>1200</v>
      </c>
      <c r="Q1013" s="15" t="s">
        <v>30</v>
      </c>
      <c r="R1013" s="22"/>
      <c r="S1013" s="29" t="str">
        <f t="shared" si="15"/>
        <v/>
      </c>
      <c r="T1013" s="29"/>
      <c r="U1013" s="29"/>
      <c r="V1013" s="29"/>
      <c r="W1013" s="29"/>
      <c r="X1013" s="29"/>
      <c r="Y1013" s="29"/>
      <c r="Z1013" s="29"/>
      <c r="AA1013" s="29"/>
    </row>
    <row r="1014" spans="1:27" hidden="1" x14ac:dyDescent="0.35">
      <c r="A1014" s="15" t="s">
        <v>1834</v>
      </c>
      <c r="B1014" s="22" t="str">
        <f>INDEX('Plant data'!D:D,MATCH($A1014,'Plant data'!$A:$A,0))</f>
        <v>Florange</v>
      </c>
      <c r="C1014" s="22" t="str">
        <f>INDEX('Plant data'!E:E,MATCH($A1014,'Plant data'!$A:$A,0))</f>
        <v>Grand Est</v>
      </c>
      <c r="D1014" s="22" t="str">
        <f>INDEX('Plant data'!F:F,MATCH($A1014,'Plant data'!$A:$A,0))</f>
        <v>France</v>
      </c>
      <c r="E1014" s="15" t="s">
        <v>11224</v>
      </c>
      <c r="F1014" s="15" t="s">
        <v>10182</v>
      </c>
      <c r="G1014" s="16" t="s">
        <v>1837</v>
      </c>
      <c r="H1014" s="15" t="s">
        <v>190</v>
      </c>
      <c r="I1014" s="15" t="s">
        <v>30</v>
      </c>
      <c r="J1014" s="15" t="s">
        <v>30</v>
      </c>
      <c r="K1014" s="15" t="s">
        <v>30</v>
      </c>
      <c r="L1014" s="15" t="s">
        <v>30</v>
      </c>
      <c r="M1014" s="15" t="s">
        <v>30</v>
      </c>
      <c r="N1014" s="15" t="s">
        <v>30</v>
      </c>
      <c r="O1014" s="15" t="s">
        <v>30</v>
      </c>
      <c r="P1014" s="15">
        <v>1200</v>
      </c>
      <c r="Q1014" s="15" t="s">
        <v>30</v>
      </c>
      <c r="R1014" s="22"/>
      <c r="S1014" s="29" t="str">
        <f t="shared" si="15"/>
        <v/>
      </c>
      <c r="T1014" s="29"/>
      <c r="U1014" s="29"/>
      <c r="V1014" s="29"/>
      <c r="W1014" s="29"/>
      <c r="X1014" s="29"/>
      <c r="Y1014" s="29"/>
      <c r="Z1014" s="29"/>
      <c r="AA1014" s="29"/>
    </row>
    <row r="1015" spans="1:27" hidden="1" x14ac:dyDescent="0.35">
      <c r="A1015" s="15" t="s">
        <v>1840</v>
      </c>
      <c r="B1015" s="22" t="str">
        <f>INDEX('Plant data'!D:D,MATCH($A1015,'Plant data'!$A:$A,0))</f>
        <v>Port Talbot</v>
      </c>
      <c r="C1015" s="22" t="str">
        <f>INDEX('Plant data'!E:E,MATCH($A1015,'Plant data'!$A:$A,0))</f>
        <v>Wales</v>
      </c>
      <c r="D1015" s="22" t="str">
        <f>INDEX('Plant data'!F:F,MATCH($A1015,'Plant data'!$A:$A,0))</f>
        <v>United Kingdom</v>
      </c>
      <c r="E1015" s="15" t="s">
        <v>11225</v>
      </c>
      <c r="F1015" s="15" t="s">
        <v>10179</v>
      </c>
      <c r="G1015" s="16" t="s">
        <v>1842</v>
      </c>
      <c r="H1015" s="15" t="s">
        <v>190</v>
      </c>
      <c r="I1015" s="15" t="s">
        <v>30</v>
      </c>
      <c r="J1015" s="15" t="s">
        <v>30</v>
      </c>
      <c r="K1015" s="15" t="s">
        <v>30</v>
      </c>
      <c r="L1015" s="15" t="s">
        <v>30</v>
      </c>
      <c r="M1015" s="18">
        <v>45292</v>
      </c>
      <c r="N1015" s="15">
        <v>2024</v>
      </c>
      <c r="O1015" s="15">
        <v>2024</v>
      </c>
      <c r="P1015" s="15">
        <v>2500</v>
      </c>
      <c r="Q1015" s="15" t="s">
        <v>30</v>
      </c>
      <c r="R1015" s="22"/>
      <c r="S1015" s="29" t="str">
        <f t="shared" si="15"/>
        <v/>
      </c>
      <c r="T1015" s="29"/>
      <c r="U1015" s="29"/>
      <c r="V1015" s="29"/>
      <c r="W1015" s="29"/>
      <c r="X1015" s="29"/>
      <c r="Y1015" s="29"/>
      <c r="Z1015" s="29"/>
      <c r="AA1015" s="29"/>
    </row>
    <row r="1016" spans="1:27" hidden="1" x14ac:dyDescent="0.35">
      <c r="A1016" s="15" t="s">
        <v>1840</v>
      </c>
      <c r="B1016" s="22" t="str">
        <f>INDEX('Plant data'!D:D,MATCH($A1016,'Plant data'!$A:$A,0))</f>
        <v>Port Talbot</v>
      </c>
      <c r="C1016" s="22" t="str">
        <f>INDEX('Plant data'!E:E,MATCH($A1016,'Plant data'!$A:$A,0))</f>
        <v>Wales</v>
      </c>
      <c r="D1016" s="22" t="str">
        <f>INDEX('Plant data'!F:F,MATCH($A1016,'Plant data'!$A:$A,0))</f>
        <v>United Kingdom</v>
      </c>
      <c r="E1016" s="15" t="s">
        <v>11226</v>
      </c>
      <c r="F1016" s="15" t="s">
        <v>10182</v>
      </c>
      <c r="G1016" s="16" t="s">
        <v>1842</v>
      </c>
      <c r="H1016" s="15" t="s">
        <v>190</v>
      </c>
      <c r="I1016" s="15" t="s">
        <v>30</v>
      </c>
      <c r="J1016" s="15" t="s">
        <v>30</v>
      </c>
      <c r="K1016" s="15" t="s">
        <v>30</v>
      </c>
      <c r="L1016" s="15" t="s">
        <v>30</v>
      </c>
      <c r="M1016" s="18">
        <v>45292</v>
      </c>
      <c r="N1016" s="15">
        <v>2024</v>
      </c>
      <c r="O1016" s="15">
        <v>2024</v>
      </c>
      <c r="P1016" s="15">
        <v>2500</v>
      </c>
      <c r="Q1016" s="15" t="s">
        <v>30</v>
      </c>
      <c r="R1016" s="22"/>
      <c r="S1016" s="29" t="str">
        <f t="shared" si="15"/>
        <v/>
      </c>
      <c r="T1016" s="29"/>
      <c r="U1016" s="29"/>
      <c r="V1016" s="29"/>
      <c r="W1016" s="29"/>
      <c r="X1016" s="29"/>
      <c r="Y1016" s="29"/>
      <c r="Z1016" s="29"/>
      <c r="AA1016" s="29"/>
    </row>
    <row r="1017" spans="1:27" hidden="1" x14ac:dyDescent="0.35">
      <c r="A1017" s="15" t="s">
        <v>1844</v>
      </c>
      <c r="B1017" s="22" t="str">
        <f>INDEX('Plant data'!D:D,MATCH($A1017,'Plant data'!$A:$A,0))</f>
        <v>North Lincolnshire</v>
      </c>
      <c r="C1017" s="22" t="str">
        <f>INDEX('Plant data'!E:E,MATCH($A1017,'Plant data'!$A:$A,0))</f>
        <v>England</v>
      </c>
      <c r="D1017" s="22" t="str">
        <f>INDEX('Plant data'!F:F,MATCH($A1017,'Plant data'!$A:$A,0))</f>
        <v>United Kingdom</v>
      </c>
      <c r="E1017" s="15" t="s">
        <v>11227</v>
      </c>
      <c r="F1017" s="15" t="s">
        <v>10179</v>
      </c>
      <c r="G1017" s="16" t="s">
        <v>1847</v>
      </c>
      <c r="H1017" s="15" t="s">
        <v>40</v>
      </c>
      <c r="I1017" s="15" t="s">
        <v>30</v>
      </c>
      <c r="J1017" s="15" t="s">
        <v>30</v>
      </c>
      <c r="K1017" s="15" t="s">
        <v>30</v>
      </c>
      <c r="L1017" s="15" t="s">
        <v>30</v>
      </c>
      <c r="M1017" s="15" t="s">
        <v>30</v>
      </c>
      <c r="N1017" s="15" t="s">
        <v>30</v>
      </c>
      <c r="O1017" s="15" t="s">
        <v>30</v>
      </c>
      <c r="P1017" s="15">
        <v>1067</v>
      </c>
      <c r="Q1017" s="15">
        <v>110</v>
      </c>
      <c r="R1017" s="15" t="s">
        <v>10180</v>
      </c>
      <c r="S1017" s="29" t="str">
        <f t="shared" si="15"/>
        <v/>
      </c>
      <c r="T1017" s="29"/>
      <c r="U1017" s="29"/>
      <c r="V1017" s="29"/>
      <c r="W1017" s="29"/>
      <c r="X1017" s="29"/>
      <c r="Y1017" s="29"/>
      <c r="Z1017" s="29"/>
      <c r="AA1017" s="29"/>
    </row>
    <row r="1018" spans="1:27" hidden="1" x14ac:dyDescent="0.35">
      <c r="A1018" s="15" t="s">
        <v>1844</v>
      </c>
      <c r="B1018" s="22" t="str">
        <f>INDEX('Plant data'!D:D,MATCH($A1018,'Plant data'!$A:$A,0))</f>
        <v>North Lincolnshire</v>
      </c>
      <c r="C1018" s="22" t="str">
        <f>INDEX('Plant data'!E:E,MATCH($A1018,'Plant data'!$A:$A,0))</f>
        <v>England</v>
      </c>
      <c r="D1018" s="22" t="str">
        <f>INDEX('Plant data'!F:F,MATCH($A1018,'Plant data'!$A:$A,0))</f>
        <v>United Kingdom</v>
      </c>
      <c r="E1018" s="15" t="s">
        <v>11228</v>
      </c>
      <c r="F1018" s="15" t="s">
        <v>10182</v>
      </c>
      <c r="G1018" s="16" t="s">
        <v>1847</v>
      </c>
      <c r="H1018" s="15" t="s">
        <v>40</v>
      </c>
      <c r="I1018" s="15" t="s">
        <v>30</v>
      </c>
      <c r="J1018" s="15" t="s">
        <v>30</v>
      </c>
      <c r="K1018" s="15" t="s">
        <v>30</v>
      </c>
      <c r="L1018" s="15" t="s">
        <v>30</v>
      </c>
      <c r="M1018" s="15" t="s">
        <v>30</v>
      </c>
      <c r="N1018" s="15" t="s">
        <v>30</v>
      </c>
      <c r="O1018" s="15" t="s">
        <v>30</v>
      </c>
      <c r="P1018" s="15">
        <v>1067</v>
      </c>
      <c r="Q1018" s="15">
        <v>110</v>
      </c>
      <c r="R1018" s="15" t="s">
        <v>10180</v>
      </c>
      <c r="S1018" s="29" t="str">
        <f t="shared" si="15"/>
        <v/>
      </c>
      <c r="T1018" s="29"/>
      <c r="U1018" s="29"/>
      <c r="V1018" s="29"/>
      <c r="W1018" s="29"/>
      <c r="X1018" s="29"/>
      <c r="Y1018" s="29"/>
      <c r="Z1018" s="29"/>
      <c r="AA1018" s="29"/>
    </row>
    <row r="1019" spans="1:27" hidden="1" x14ac:dyDescent="0.35">
      <c r="A1019" s="15" t="s">
        <v>1844</v>
      </c>
      <c r="B1019" s="22" t="str">
        <f>INDEX('Plant data'!D:D,MATCH($A1019,'Plant data'!$A:$A,0))</f>
        <v>North Lincolnshire</v>
      </c>
      <c r="C1019" s="22" t="str">
        <f>INDEX('Plant data'!E:E,MATCH($A1019,'Plant data'!$A:$A,0))</f>
        <v>England</v>
      </c>
      <c r="D1019" s="22" t="str">
        <f>INDEX('Plant data'!F:F,MATCH($A1019,'Plant data'!$A:$A,0))</f>
        <v>United Kingdom</v>
      </c>
      <c r="E1019" s="15" t="s">
        <v>11229</v>
      </c>
      <c r="F1019" s="15" t="s">
        <v>10184</v>
      </c>
      <c r="G1019" s="16" t="s">
        <v>1847</v>
      </c>
      <c r="H1019" s="15" t="s">
        <v>40</v>
      </c>
      <c r="I1019" s="15" t="s">
        <v>30</v>
      </c>
      <c r="J1019" s="15" t="s">
        <v>30</v>
      </c>
      <c r="K1019" s="15" t="s">
        <v>30</v>
      </c>
      <c r="L1019" s="15" t="s">
        <v>30</v>
      </c>
      <c r="M1019" s="15" t="s">
        <v>30</v>
      </c>
      <c r="N1019" s="15" t="s">
        <v>30</v>
      </c>
      <c r="O1019" s="15" t="s">
        <v>30</v>
      </c>
      <c r="P1019" s="15">
        <v>1067</v>
      </c>
      <c r="Q1019" s="15">
        <v>110</v>
      </c>
      <c r="R1019" s="15" t="s">
        <v>10180</v>
      </c>
      <c r="S1019" s="29" t="str">
        <f t="shared" si="15"/>
        <v/>
      </c>
      <c r="T1019" s="29"/>
      <c r="U1019" s="29"/>
      <c r="V1019" s="29"/>
      <c r="W1019" s="29"/>
      <c r="X1019" s="29"/>
      <c r="Y1019" s="29"/>
      <c r="Z1019" s="29"/>
      <c r="AA1019" s="29"/>
    </row>
    <row r="1020" spans="1:27" hidden="1" x14ac:dyDescent="0.35">
      <c r="A1020" s="15" t="s">
        <v>1855</v>
      </c>
      <c r="B1020" s="22" t="str">
        <f>INDEX('Plant data'!D:D,MATCH($A1020,'Plant data'!$A:$A,0))</f>
        <v>Eleusis</v>
      </c>
      <c r="C1020" s="22" t="str">
        <f>INDEX('Plant data'!E:E,MATCH($A1020,'Plant data'!$A:$A,0))</f>
        <v>Attica</v>
      </c>
      <c r="D1020" s="22" t="str">
        <f>INDEX('Plant data'!F:F,MATCH($A1020,'Plant data'!$A:$A,0))</f>
        <v>Greece</v>
      </c>
      <c r="E1020" s="15" t="s">
        <v>11230</v>
      </c>
      <c r="F1020" s="15" t="s">
        <v>10179</v>
      </c>
      <c r="G1020" s="16" t="s">
        <v>1857</v>
      </c>
      <c r="H1020" s="15" t="s">
        <v>190</v>
      </c>
      <c r="I1020" s="15" t="s">
        <v>30</v>
      </c>
      <c r="J1020" s="15" t="s">
        <v>30</v>
      </c>
      <c r="K1020" s="15" t="s">
        <v>30</v>
      </c>
      <c r="L1020" s="15" t="s">
        <v>30</v>
      </c>
      <c r="M1020" s="15" t="s">
        <v>30</v>
      </c>
      <c r="N1020" s="15" t="s">
        <v>30</v>
      </c>
      <c r="O1020" s="15" t="s">
        <v>30</v>
      </c>
      <c r="P1020" s="15">
        <v>400</v>
      </c>
      <c r="Q1020" s="15" t="s">
        <v>30</v>
      </c>
      <c r="R1020" s="22"/>
      <c r="S1020" s="29" t="str">
        <f t="shared" si="15"/>
        <v/>
      </c>
      <c r="T1020" s="29"/>
      <c r="U1020" s="29"/>
      <c r="V1020" s="29"/>
      <c r="W1020" s="29"/>
      <c r="X1020" s="29"/>
      <c r="Y1020" s="29"/>
      <c r="Z1020" s="29"/>
      <c r="AA1020" s="29"/>
    </row>
    <row r="1021" spans="1:27" hidden="1" x14ac:dyDescent="0.35">
      <c r="A1021" s="15" t="s">
        <v>1859</v>
      </c>
      <c r="B1021" s="22" t="str">
        <f>INDEX('Plant data'!D:D,MATCH($A1021,'Plant data'!$A:$A,0))</f>
        <v>Dunaújváros</v>
      </c>
      <c r="C1021" s="22" t="str">
        <f>INDEX('Plant data'!E:E,MATCH($A1021,'Plant data'!$A:$A,0))</f>
        <v>Fejér</v>
      </c>
      <c r="D1021" s="22" t="str">
        <f>INDEX('Plant data'!F:F,MATCH($A1021,'Plant data'!$A:$A,0))</f>
        <v>Hungary</v>
      </c>
      <c r="E1021" s="15" t="s">
        <v>11231</v>
      </c>
      <c r="F1021" s="15" t="s">
        <v>10179</v>
      </c>
      <c r="G1021" s="15" t="s">
        <v>1861</v>
      </c>
      <c r="H1021" s="15" t="s">
        <v>40</v>
      </c>
      <c r="I1021" s="15" t="s">
        <v>30</v>
      </c>
      <c r="J1021" s="15" t="s">
        <v>30</v>
      </c>
      <c r="K1021" s="15" t="s">
        <v>30</v>
      </c>
      <c r="L1021" s="15" t="s">
        <v>30</v>
      </c>
      <c r="M1021" s="20">
        <v>45189</v>
      </c>
      <c r="N1021" s="15" t="s">
        <v>30</v>
      </c>
      <c r="O1021" s="15">
        <v>2030</v>
      </c>
      <c r="P1021" s="15">
        <v>800</v>
      </c>
      <c r="Q1021" s="15">
        <v>135</v>
      </c>
      <c r="R1021" s="15" t="s">
        <v>10180</v>
      </c>
      <c r="S1021" s="29" t="str">
        <f t="shared" si="15"/>
        <v/>
      </c>
      <c r="T1021" s="29"/>
      <c r="U1021" s="29"/>
      <c r="V1021" s="29"/>
      <c r="W1021" s="29"/>
      <c r="X1021" s="29"/>
      <c r="Y1021" s="29"/>
      <c r="Z1021" s="29"/>
      <c r="AA1021" s="29"/>
    </row>
    <row r="1022" spans="1:27" hidden="1" x14ac:dyDescent="0.35">
      <c r="A1022" s="15" t="s">
        <v>1859</v>
      </c>
      <c r="B1022" s="22" t="str">
        <f>INDEX('Plant data'!D:D,MATCH($A1022,'Plant data'!$A:$A,0))</f>
        <v>Dunaújváros</v>
      </c>
      <c r="C1022" s="22" t="str">
        <f>INDEX('Plant data'!E:E,MATCH($A1022,'Plant data'!$A:$A,0))</f>
        <v>Fejér</v>
      </c>
      <c r="D1022" s="22" t="str">
        <f>INDEX('Plant data'!F:F,MATCH($A1022,'Plant data'!$A:$A,0))</f>
        <v>Hungary</v>
      </c>
      <c r="E1022" s="15" t="s">
        <v>11232</v>
      </c>
      <c r="F1022" s="15" t="s">
        <v>10182</v>
      </c>
      <c r="G1022" s="15" t="s">
        <v>1861</v>
      </c>
      <c r="H1022" s="15" t="s">
        <v>40</v>
      </c>
      <c r="I1022" s="15" t="s">
        <v>30</v>
      </c>
      <c r="J1022" s="15" t="s">
        <v>30</v>
      </c>
      <c r="K1022" s="15" t="s">
        <v>30</v>
      </c>
      <c r="L1022" s="15" t="s">
        <v>30</v>
      </c>
      <c r="M1022" s="20">
        <v>45189</v>
      </c>
      <c r="N1022" s="15" t="s">
        <v>30</v>
      </c>
      <c r="O1022" s="15">
        <v>2030</v>
      </c>
      <c r="P1022" s="15">
        <v>800</v>
      </c>
      <c r="Q1022" s="15">
        <v>135</v>
      </c>
      <c r="R1022" s="15" t="s">
        <v>10180</v>
      </c>
      <c r="S1022" s="29" t="str">
        <f t="shared" si="15"/>
        <v/>
      </c>
      <c r="T1022" s="29"/>
      <c r="U1022" s="29"/>
      <c r="V1022" s="29"/>
      <c r="W1022" s="29"/>
      <c r="X1022" s="29"/>
      <c r="Y1022" s="29"/>
      <c r="Z1022" s="29"/>
      <c r="AA1022" s="29"/>
    </row>
    <row r="1023" spans="1:27" hidden="1" x14ac:dyDescent="0.35">
      <c r="A1023" s="15" t="s">
        <v>1863</v>
      </c>
      <c r="B1023" s="22" t="str">
        <f>INDEX('Plant data'!D:D,MATCH($A1023,'Plant data'!$A:$A,0))</f>
        <v>Sukadanau</v>
      </c>
      <c r="C1023" s="22" t="str">
        <f>INDEX('Plant data'!E:E,MATCH($A1023,'Plant data'!$A:$A,0))</f>
        <v>West Java</v>
      </c>
      <c r="D1023" s="22" t="str">
        <f>INDEX('Plant data'!F:F,MATCH($A1023,'Plant data'!$A:$A,0))</f>
        <v>Indonesia</v>
      </c>
      <c r="E1023" s="15" t="s">
        <v>11233</v>
      </c>
      <c r="F1023" s="15" t="s">
        <v>10179</v>
      </c>
      <c r="G1023" s="16" t="s">
        <v>1865</v>
      </c>
      <c r="H1023" s="15" t="s">
        <v>29</v>
      </c>
      <c r="I1023" s="15" t="s">
        <v>30</v>
      </c>
      <c r="J1023" s="15" t="s">
        <v>30</v>
      </c>
      <c r="K1023" s="15" t="s">
        <v>30</v>
      </c>
      <c r="L1023" s="15" t="s">
        <v>30</v>
      </c>
      <c r="M1023" s="15" t="s">
        <v>30</v>
      </c>
      <c r="N1023" s="15" t="s">
        <v>30</v>
      </c>
      <c r="O1023" s="15" t="s">
        <v>30</v>
      </c>
      <c r="P1023" s="15">
        <v>980</v>
      </c>
      <c r="Q1023" s="15" t="s">
        <v>30</v>
      </c>
      <c r="R1023" s="22"/>
      <c r="S1023" s="29" t="str">
        <f t="shared" si="15"/>
        <v/>
      </c>
      <c r="T1023" s="29"/>
      <c r="U1023" s="29"/>
      <c r="V1023" s="29"/>
      <c r="W1023" s="29"/>
      <c r="X1023" s="29"/>
      <c r="Y1023" s="29"/>
      <c r="Z1023" s="29"/>
      <c r="AA1023" s="29"/>
    </row>
    <row r="1024" spans="1:27" hidden="1" x14ac:dyDescent="0.35">
      <c r="A1024" s="15" t="s">
        <v>1867</v>
      </c>
      <c r="B1024" s="22" t="str">
        <f>INDEX('Plant data'!D:D,MATCH($A1024,'Plant data'!$A:$A,0))</f>
        <v>Cilegon</v>
      </c>
      <c r="C1024" s="22" t="str">
        <f>INDEX('Plant data'!E:E,MATCH($A1024,'Plant data'!$A:$A,0))</f>
        <v>Banten</v>
      </c>
      <c r="D1024" s="22" t="str">
        <f>INDEX('Plant data'!F:F,MATCH($A1024,'Plant data'!$A:$A,0))</f>
        <v>Indonesia</v>
      </c>
      <c r="E1024" s="15" t="s">
        <v>11234</v>
      </c>
      <c r="F1024" s="15" t="s">
        <v>10179</v>
      </c>
      <c r="G1024" s="16" t="s">
        <v>1869</v>
      </c>
      <c r="H1024" s="15" t="s">
        <v>313</v>
      </c>
      <c r="I1024" s="15" t="s">
        <v>30</v>
      </c>
      <c r="J1024" s="15" t="s">
        <v>30</v>
      </c>
      <c r="K1024" s="15">
        <v>2025</v>
      </c>
      <c r="L1024" s="15">
        <v>0</v>
      </c>
      <c r="M1024" s="15" t="s">
        <v>30</v>
      </c>
      <c r="N1024" s="15" t="s">
        <v>30</v>
      </c>
      <c r="O1024" s="15" t="s">
        <v>30</v>
      </c>
      <c r="P1024" s="15">
        <v>4000</v>
      </c>
      <c r="Q1024" s="15" t="s">
        <v>30</v>
      </c>
      <c r="R1024" s="22"/>
      <c r="S1024" s="29">
        <f t="shared" si="15"/>
        <v>2065</v>
      </c>
      <c r="T1024" s="29"/>
      <c r="U1024" s="29"/>
      <c r="V1024" s="29"/>
      <c r="W1024" s="29"/>
      <c r="X1024" s="29"/>
      <c r="Y1024" s="29"/>
      <c r="Z1024" s="29"/>
      <c r="AA1024" s="29"/>
    </row>
    <row r="1025" spans="1:27" hidden="1" x14ac:dyDescent="0.35">
      <c r="A1025" s="15" t="s">
        <v>1870</v>
      </c>
      <c r="B1025" s="22" t="str">
        <f>INDEX('Plant data'!D:D,MATCH($A1025,'Plant data'!$A:$A,0))</f>
        <v>Cilegon</v>
      </c>
      <c r="C1025" s="22" t="str">
        <f>INDEX('Plant data'!E:E,MATCH($A1025,'Plant data'!$A:$A,0))</f>
        <v>Banten</v>
      </c>
      <c r="D1025" s="22" t="str">
        <f>INDEX('Plant data'!F:F,MATCH($A1025,'Plant data'!$A:$A,0))</f>
        <v>Indonesia</v>
      </c>
      <c r="E1025" s="15" t="s">
        <v>11235</v>
      </c>
      <c r="F1025" s="15" t="s">
        <v>10179</v>
      </c>
      <c r="G1025" s="16" t="s">
        <v>1872</v>
      </c>
      <c r="H1025" s="15" t="s">
        <v>29</v>
      </c>
      <c r="I1025" s="15">
        <v>2009</v>
      </c>
      <c r="J1025" s="20">
        <v>40479</v>
      </c>
      <c r="K1025" s="15">
        <v>2013</v>
      </c>
      <c r="L1025" s="15">
        <v>12</v>
      </c>
      <c r="M1025" s="15" t="s">
        <v>30</v>
      </c>
      <c r="N1025" s="15" t="s">
        <v>30</v>
      </c>
      <c r="O1025" s="15" t="s">
        <v>30</v>
      </c>
      <c r="P1025" s="15">
        <v>3000</v>
      </c>
      <c r="Q1025" s="15">
        <v>300</v>
      </c>
      <c r="R1025" s="15" t="s">
        <v>10180</v>
      </c>
      <c r="S1025" s="29">
        <f t="shared" si="15"/>
        <v>2053</v>
      </c>
      <c r="T1025" s="29"/>
      <c r="U1025" s="29"/>
      <c r="V1025" s="29"/>
      <c r="W1025" s="29"/>
      <c r="X1025" s="29"/>
      <c r="Y1025" s="29"/>
      <c r="Z1025" s="29"/>
      <c r="AA1025" s="29"/>
    </row>
    <row r="1026" spans="1:27" hidden="1" x14ac:dyDescent="0.35">
      <c r="A1026" s="15" t="s">
        <v>1870</v>
      </c>
      <c r="B1026" s="22" t="str">
        <f>INDEX('Plant data'!D:D,MATCH($A1026,'Plant data'!$A:$A,0))</f>
        <v>Cilegon</v>
      </c>
      <c r="C1026" s="22" t="str">
        <f>INDEX('Plant data'!E:E,MATCH($A1026,'Plant data'!$A:$A,0))</f>
        <v>Banten</v>
      </c>
      <c r="D1026" s="22" t="str">
        <f>INDEX('Plant data'!F:F,MATCH($A1026,'Plant data'!$A:$A,0))</f>
        <v>Indonesia</v>
      </c>
      <c r="E1026" s="15" t="s">
        <v>11236</v>
      </c>
      <c r="F1026" s="15" t="s">
        <v>10182</v>
      </c>
      <c r="G1026" s="16" t="s">
        <v>1872</v>
      </c>
      <c r="H1026" s="15" t="s">
        <v>313</v>
      </c>
      <c r="I1026" s="15">
        <v>2018</v>
      </c>
      <c r="J1026" s="15">
        <v>2024</v>
      </c>
      <c r="K1026" s="15">
        <v>2025</v>
      </c>
      <c r="L1026" s="15">
        <v>0</v>
      </c>
      <c r="M1026" s="15" t="s">
        <v>30</v>
      </c>
      <c r="N1026" s="15" t="s">
        <v>30</v>
      </c>
      <c r="O1026" s="15" t="s">
        <v>30</v>
      </c>
      <c r="P1026" s="15">
        <v>3000</v>
      </c>
      <c r="Q1026" s="15" t="s">
        <v>30</v>
      </c>
      <c r="R1026" s="22"/>
      <c r="S1026" s="29">
        <f t="shared" si="15"/>
        <v>2065</v>
      </c>
      <c r="T1026" s="29"/>
      <c r="U1026" s="29"/>
      <c r="V1026" s="29"/>
      <c r="W1026" s="29"/>
      <c r="X1026" s="29"/>
      <c r="Y1026" s="29"/>
      <c r="Z1026" s="29"/>
      <c r="AA1026" s="29"/>
    </row>
    <row r="1027" spans="1:27" hidden="1" x14ac:dyDescent="0.35">
      <c r="A1027" s="15" t="s">
        <v>1874</v>
      </c>
      <c r="B1027" s="22" t="str">
        <f>INDEX('Plant data'!D:D,MATCH($A1027,'Plant data'!$A:$A,0))</f>
        <v>unknown</v>
      </c>
      <c r="C1027" s="22" t="str">
        <f>INDEX('Plant data'!E:E,MATCH($A1027,'Plant data'!$A:$A,0))</f>
        <v>South Kalimantan</v>
      </c>
      <c r="D1027" s="22" t="str">
        <f>INDEX('Plant data'!F:F,MATCH($A1027,'Plant data'!$A:$A,0))</f>
        <v>Indonesia</v>
      </c>
      <c r="E1027" s="15" t="s">
        <v>11237</v>
      </c>
      <c r="F1027" s="15" t="s">
        <v>10179</v>
      </c>
      <c r="G1027" s="16" t="s">
        <v>1876</v>
      </c>
      <c r="H1027" s="15" t="s">
        <v>29</v>
      </c>
      <c r="I1027" s="15">
        <v>2011</v>
      </c>
      <c r="J1027" s="15">
        <v>2012</v>
      </c>
      <c r="K1027" s="15">
        <v>2014</v>
      </c>
      <c r="L1027" s="15">
        <v>11</v>
      </c>
      <c r="M1027" s="15" t="s">
        <v>30</v>
      </c>
      <c r="N1027" s="15" t="s">
        <v>30</v>
      </c>
      <c r="O1027" s="15" t="s">
        <v>30</v>
      </c>
      <c r="P1027" s="15">
        <v>1000</v>
      </c>
      <c r="Q1027" s="15" t="s">
        <v>30</v>
      </c>
      <c r="R1027" s="22"/>
      <c r="S1027" s="29">
        <f t="shared" ref="S1027:S1090" si="16">IFERROR(K1027+40,"")</f>
        <v>2054</v>
      </c>
      <c r="T1027" s="29"/>
      <c r="U1027" s="29"/>
      <c r="V1027" s="29"/>
      <c r="W1027" s="29"/>
      <c r="X1027" s="29"/>
      <c r="Y1027" s="29"/>
      <c r="Z1027" s="29"/>
      <c r="AA1027" s="29"/>
    </row>
    <row r="1028" spans="1:27" hidden="1" x14ac:dyDescent="0.35">
      <c r="A1028" s="15" t="s">
        <v>1877</v>
      </c>
      <c r="B1028" s="22" t="str">
        <f>INDEX('Plant data'!D:D,MATCH($A1028,'Plant data'!$A:$A,0))</f>
        <v>Bahodopi</v>
      </c>
      <c r="C1028" s="22" t="str">
        <f>INDEX('Plant data'!E:E,MATCH($A1028,'Plant data'!$A:$A,0))</f>
        <v>Central Sulawesi</v>
      </c>
      <c r="D1028" s="22" t="str">
        <f>INDEX('Plant data'!F:F,MATCH($A1028,'Plant data'!$A:$A,0))</f>
        <v>Indonesia</v>
      </c>
      <c r="E1028" s="15" t="s">
        <v>11238</v>
      </c>
      <c r="F1028" s="15" t="s">
        <v>10179</v>
      </c>
      <c r="G1028" s="16" t="s">
        <v>1879</v>
      </c>
      <c r="H1028" s="15" t="s">
        <v>29</v>
      </c>
      <c r="I1028" s="15" t="s">
        <v>30</v>
      </c>
      <c r="J1028" s="18">
        <v>43191</v>
      </c>
      <c r="K1028" s="15">
        <v>2020</v>
      </c>
      <c r="L1028" s="15">
        <v>5</v>
      </c>
      <c r="M1028" s="15" t="s">
        <v>30</v>
      </c>
      <c r="N1028" s="15" t="s">
        <v>30</v>
      </c>
      <c r="O1028" s="15" t="s">
        <v>30</v>
      </c>
      <c r="P1028" s="15">
        <v>1750</v>
      </c>
      <c r="Q1028" s="15">
        <v>120</v>
      </c>
      <c r="R1028" s="15" t="s">
        <v>10180</v>
      </c>
      <c r="S1028" s="29">
        <f t="shared" si="16"/>
        <v>2060</v>
      </c>
      <c r="T1028" s="29"/>
      <c r="U1028" s="29"/>
      <c r="V1028" s="29"/>
      <c r="W1028" s="29"/>
      <c r="X1028" s="29"/>
      <c r="Y1028" s="29"/>
      <c r="Z1028" s="29"/>
      <c r="AA1028" s="29"/>
    </row>
    <row r="1029" spans="1:27" hidden="1" x14ac:dyDescent="0.35">
      <c r="A1029" s="15" t="s">
        <v>1877</v>
      </c>
      <c r="B1029" s="22" t="str">
        <f>INDEX('Plant data'!D:D,MATCH($A1029,'Plant data'!$A:$A,0))</f>
        <v>Bahodopi</v>
      </c>
      <c r="C1029" s="22" t="str">
        <f>INDEX('Plant data'!E:E,MATCH($A1029,'Plant data'!$A:$A,0))</f>
        <v>Central Sulawesi</v>
      </c>
      <c r="D1029" s="22" t="str">
        <f>INDEX('Plant data'!F:F,MATCH($A1029,'Plant data'!$A:$A,0))</f>
        <v>Indonesia</v>
      </c>
      <c r="E1029" s="15" t="s">
        <v>11239</v>
      </c>
      <c r="F1029" s="15" t="s">
        <v>10182</v>
      </c>
      <c r="G1029" s="16" t="s">
        <v>1879</v>
      </c>
      <c r="H1029" s="15" t="s">
        <v>29</v>
      </c>
      <c r="I1029" s="15" t="s">
        <v>30</v>
      </c>
      <c r="J1029" s="18">
        <v>43191</v>
      </c>
      <c r="K1029" s="15">
        <v>2020</v>
      </c>
      <c r="L1029" s="15">
        <v>5</v>
      </c>
      <c r="M1029" s="15" t="s">
        <v>30</v>
      </c>
      <c r="N1029" s="15" t="s">
        <v>30</v>
      </c>
      <c r="O1029" s="15" t="s">
        <v>30</v>
      </c>
      <c r="P1029" s="15">
        <v>1750</v>
      </c>
      <c r="Q1029" s="15">
        <v>120</v>
      </c>
      <c r="R1029" s="15" t="s">
        <v>10180</v>
      </c>
      <c r="S1029" s="29">
        <f t="shared" si="16"/>
        <v>2060</v>
      </c>
      <c r="T1029" s="29"/>
      <c r="U1029" s="29"/>
      <c r="V1029" s="29"/>
      <c r="W1029" s="29"/>
      <c r="X1029" s="29"/>
      <c r="Y1029" s="29"/>
      <c r="Z1029" s="29"/>
      <c r="AA1029" s="29"/>
    </row>
    <row r="1030" spans="1:27" hidden="1" x14ac:dyDescent="0.35">
      <c r="A1030" s="15" t="s">
        <v>1877</v>
      </c>
      <c r="B1030" s="22" t="str">
        <f>INDEX('Plant data'!D:D,MATCH($A1030,'Plant data'!$A:$A,0))</f>
        <v>Bahodopi</v>
      </c>
      <c r="C1030" s="22" t="str">
        <f>INDEX('Plant data'!E:E,MATCH($A1030,'Plant data'!$A:$A,0))</f>
        <v>Central Sulawesi</v>
      </c>
      <c r="D1030" s="22" t="str">
        <f>INDEX('Plant data'!F:F,MATCH($A1030,'Plant data'!$A:$A,0))</f>
        <v>Indonesia</v>
      </c>
      <c r="E1030" s="15" t="s">
        <v>11240</v>
      </c>
      <c r="F1030" s="15" t="s">
        <v>10184</v>
      </c>
      <c r="G1030" s="16" t="s">
        <v>1879</v>
      </c>
      <c r="H1030" s="15" t="s">
        <v>29</v>
      </c>
      <c r="I1030" s="15" t="s">
        <v>30</v>
      </c>
      <c r="J1030" s="15" t="s">
        <v>30</v>
      </c>
      <c r="K1030" s="15">
        <v>2023</v>
      </c>
      <c r="L1030" s="15">
        <v>2</v>
      </c>
      <c r="M1030" s="15" t="s">
        <v>30</v>
      </c>
      <c r="N1030" s="15" t="s">
        <v>30</v>
      </c>
      <c r="O1030" s="15" t="s">
        <v>30</v>
      </c>
      <c r="P1030" s="15">
        <v>3500</v>
      </c>
      <c r="Q1030" s="15" t="s">
        <v>30</v>
      </c>
      <c r="R1030" s="22"/>
      <c r="S1030" s="29">
        <f t="shared" si="16"/>
        <v>2063</v>
      </c>
      <c r="T1030" s="29"/>
      <c r="U1030" s="29"/>
      <c r="V1030" s="29"/>
      <c r="W1030" s="29"/>
      <c r="X1030" s="29"/>
      <c r="Y1030" s="29"/>
      <c r="Z1030" s="29"/>
      <c r="AA1030" s="29"/>
    </row>
    <row r="1031" spans="1:27" hidden="1" x14ac:dyDescent="0.35">
      <c r="A1031" s="15" t="s">
        <v>1877</v>
      </c>
      <c r="B1031" s="22" t="str">
        <f>INDEX('Plant data'!D:D,MATCH($A1031,'Plant data'!$A:$A,0))</f>
        <v>Bahodopi</v>
      </c>
      <c r="C1031" s="22" t="str">
        <f>INDEX('Plant data'!E:E,MATCH($A1031,'Plant data'!$A:$A,0))</f>
        <v>Central Sulawesi</v>
      </c>
      <c r="D1031" s="22" t="str">
        <f>INDEX('Plant data'!F:F,MATCH($A1031,'Plant data'!$A:$A,0))</f>
        <v>Indonesia</v>
      </c>
      <c r="E1031" s="15" t="s">
        <v>11241</v>
      </c>
      <c r="F1031" s="15" t="s">
        <v>10245</v>
      </c>
      <c r="G1031" s="16" t="s">
        <v>1879</v>
      </c>
      <c r="H1031" s="15" t="s">
        <v>313</v>
      </c>
      <c r="I1031" s="15" t="s">
        <v>30</v>
      </c>
      <c r="J1031" s="15" t="s">
        <v>30</v>
      </c>
      <c r="K1031" s="15" t="s">
        <v>30</v>
      </c>
      <c r="L1031" s="15" t="s">
        <v>30</v>
      </c>
      <c r="M1031" s="15" t="s">
        <v>30</v>
      </c>
      <c r="N1031" s="15" t="s">
        <v>30</v>
      </c>
      <c r="O1031" s="15" t="s">
        <v>30</v>
      </c>
      <c r="P1031" s="15">
        <v>14000</v>
      </c>
      <c r="Q1031" s="15" t="s">
        <v>30</v>
      </c>
      <c r="R1031" s="22"/>
      <c r="S1031" s="29" t="str">
        <f t="shared" si="16"/>
        <v/>
      </c>
      <c r="T1031" s="29"/>
      <c r="U1031" s="29"/>
      <c r="V1031" s="29"/>
      <c r="W1031" s="29"/>
      <c r="X1031" s="29"/>
      <c r="Y1031" s="29"/>
      <c r="Z1031" s="29"/>
      <c r="AA1031" s="29"/>
    </row>
    <row r="1032" spans="1:27" hidden="1" x14ac:dyDescent="0.35">
      <c r="A1032" s="15" t="s">
        <v>1882</v>
      </c>
      <c r="B1032" s="22" t="str">
        <f>INDEX('Plant data'!D:D,MATCH($A1032,'Plant data'!$A:$A,0))</f>
        <v>unknown</v>
      </c>
      <c r="C1032" s="22" t="str">
        <f>INDEX('Plant data'!E:E,MATCH($A1032,'Plant data'!$A:$A,0))</f>
        <v>unknown</v>
      </c>
      <c r="D1032" s="22" t="str">
        <f>INDEX('Plant data'!F:F,MATCH($A1032,'Plant data'!$A:$A,0))</f>
        <v>Indonesia</v>
      </c>
      <c r="E1032" s="15" t="s">
        <v>11242</v>
      </c>
      <c r="F1032" s="15" t="s">
        <v>10179</v>
      </c>
      <c r="G1032" s="16" t="s">
        <v>1884</v>
      </c>
      <c r="H1032" s="15" t="s">
        <v>64</v>
      </c>
      <c r="I1032" s="15" t="s">
        <v>30</v>
      </c>
      <c r="J1032" s="15" t="s">
        <v>30</v>
      </c>
      <c r="K1032" s="15" t="s">
        <v>30</v>
      </c>
      <c r="L1032" s="15" t="s">
        <v>30</v>
      </c>
      <c r="M1032" s="15" t="s">
        <v>30</v>
      </c>
      <c r="N1032" s="15" t="s">
        <v>30</v>
      </c>
      <c r="O1032" s="15" t="s">
        <v>30</v>
      </c>
      <c r="P1032" s="15">
        <v>7500</v>
      </c>
      <c r="Q1032" s="15" t="s">
        <v>30</v>
      </c>
      <c r="R1032" s="22"/>
      <c r="S1032" s="29" t="str">
        <f t="shared" si="16"/>
        <v/>
      </c>
      <c r="T1032" s="29"/>
      <c r="U1032" s="29"/>
      <c r="V1032" s="29"/>
      <c r="W1032" s="29"/>
      <c r="X1032" s="29"/>
      <c r="Y1032" s="29"/>
      <c r="Z1032" s="29"/>
      <c r="AA1032" s="29"/>
    </row>
    <row r="1033" spans="1:27" hidden="1" x14ac:dyDescent="0.35">
      <c r="A1033" s="15" t="s">
        <v>1888</v>
      </c>
      <c r="B1033" s="22" t="str">
        <f>INDEX('Plant data'!D:D,MATCH($A1033,'Plant data'!$A:$A,0))</f>
        <v>Kendal Regency</v>
      </c>
      <c r="C1033" s="22" t="str">
        <f>INDEX('Plant data'!E:E,MATCH($A1033,'Plant data'!$A:$A,0))</f>
        <v>Central Java</v>
      </c>
      <c r="D1033" s="22" t="str">
        <f>INDEX('Plant data'!F:F,MATCH($A1033,'Plant data'!$A:$A,0))</f>
        <v>Indonesia</v>
      </c>
      <c r="E1033" s="15" t="s">
        <v>11243</v>
      </c>
      <c r="F1033" s="15" t="s">
        <v>10179</v>
      </c>
      <c r="G1033" s="16" t="s">
        <v>1890</v>
      </c>
      <c r="H1033" s="15" t="s">
        <v>64</v>
      </c>
      <c r="I1033" s="15" t="s">
        <v>30</v>
      </c>
      <c r="J1033" s="15" t="s">
        <v>30</v>
      </c>
      <c r="K1033" s="15" t="s">
        <v>30</v>
      </c>
      <c r="L1033" s="15" t="s">
        <v>30</v>
      </c>
      <c r="M1033" s="15" t="s">
        <v>30</v>
      </c>
      <c r="N1033" s="18">
        <v>43617</v>
      </c>
      <c r="O1033" s="15" t="s">
        <v>30</v>
      </c>
      <c r="P1033" s="15">
        <v>3000</v>
      </c>
      <c r="Q1033" s="15" t="s">
        <v>30</v>
      </c>
      <c r="R1033" s="22"/>
      <c r="S1033" s="29" t="str">
        <f t="shared" si="16"/>
        <v/>
      </c>
      <c r="T1033" s="29"/>
      <c r="U1033" s="29"/>
      <c r="V1033" s="29"/>
      <c r="W1033" s="29"/>
      <c r="X1033" s="29"/>
      <c r="Y1033" s="29"/>
      <c r="Z1033" s="29"/>
      <c r="AA1033" s="29"/>
    </row>
    <row r="1034" spans="1:27" hidden="1" x14ac:dyDescent="0.35">
      <c r="A1034" s="15" t="s">
        <v>1895</v>
      </c>
      <c r="B1034" s="22" t="str">
        <f>INDEX('Plant data'!D:D,MATCH($A1034,'Plant data'!$A:$A,0))</f>
        <v>Meramandali</v>
      </c>
      <c r="C1034" s="22" t="str">
        <f>INDEX('Plant data'!E:E,MATCH($A1034,'Plant data'!$A:$A,0))</f>
        <v>Odisha</v>
      </c>
      <c r="D1034" s="22" t="str">
        <f>INDEX('Plant data'!F:F,MATCH($A1034,'Plant data'!$A:$A,0))</f>
        <v>India</v>
      </c>
      <c r="E1034" s="15" t="s">
        <v>11244</v>
      </c>
      <c r="F1034" s="15" t="s">
        <v>10179</v>
      </c>
      <c r="G1034" s="16" t="s">
        <v>1897</v>
      </c>
      <c r="H1034" s="15" t="s">
        <v>29</v>
      </c>
      <c r="I1034" s="15" t="s">
        <v>30</v>
      </c>
      <c r="J1034" s="15" t="s">
        <v>30</v>
      </c>
      <c r="K1034" s="15" t="s">
        <v>30</v>
      </c>
      <c r="L1034" s="15" t="s">
        <v>30</v>
      </c>
      <c r="M1034" s="15" t="s">
        <v>30</v>
      </c>
      <c r="N1034" s="15" t="s">
        <v>30</v>
      </c>
      <c r="O1034" s="15" t="s">
        <v>30</v>
      </c>
      <c r="P1034" s="15">
        <v>1500</v>
      </c>
      <c r="Q1034" s="15">
        <v>200</v>
      </c>
      <c r="R1034" s="15" t="s">
        <v>10180</v>
      </c>
      <c r="S1034" s="29" t="str">
        <f t="shared" si="16"/>
        <v/>
      </c>
      <c r="T1034" s="29"/>
      <c r="U1034" s="29"/>
      <c r="V1034" s="29"/>
      <c r="W1034" s="29"/>
      <c r="X1034" s="29"/>
      <c r="Y1034" s="29"/>
      <c r="Z1034" s="29"/>
      <c r="AA1034" s="29"/>
    </row>
    <row r="1035" spans="1:27" hidden="1" x14ac:dyDescent="0.35">
      <c r="A1035" s="15" t="s">
        <v>1895</v>
      </c>
      <c r="B1035" s="22" t="str">
        <f>INDEX('Plant data'!D:D,MATCH($A1035,'Plant data'!$A:$A,0))</f>
        <v>Meramandali</v>
      </c>
      <c r="C1035" s="22" t="str">
        <f>INDEX('Plant data'!E:E,MATCH($A1035,'Plant data'!$A:$A,0))</f>
        <v>Odisha</v>
      </c>
      <c r="D1035" s="22" t="str">
        <f>INDEX('Plant data'!F:F,MATCH($A1035,'Plant data'!$A:$A,0))</f>
        <v>India</v>
      </c>
      <c r="E1035" s="15" t="s">
        <v>11245</v>
      </c>
      <c r="F1035" s="15" t="s">
        <v>10182</v>
      </c>
      <c r="G1035" s="16" t="s">
        <v>1897</v>
      </c>
      <c r="H1035" s="15" t="s">
        <v>29</v>
      </c>
      <c r="I1035" s="15" t="s">
        <v>30</v>
      </c>
      <c r="J1035" s="15" t="s">
        <v>30</v>
      </c>
      <c r="K1035" s="15" t="s">
        <v>30</v>
      </c>
      <c r="L1035" s="15" t="s">
        <v>30</v>
      </c>
      <c r="M1035" s="15" t="s">
        <v>30</v>
      </c>
      <c r="N1035" s="15" t="s">
        <v>30</v>
      </c>
      <c r="O1035" s="15" t="s">
        <v>30</v>
      </c>
      <c r="P1035" s="15">
        <v>1500</v>
      </c>
      <c r="Q1035" s="15">
        <v>200</v>
      </c>
      <c r="R1035" s="15" t="s">
        <v>10180</v>
      </c>
      <c r="S1035" s="29" t="str">
        <f t="shared" si="16"/>
        <v/>
      </c>
      <c r="T1035" s="29"/>
      <c r="U1035" s="29"/>
      <c r="V1035" s="29"/>
      <c r="W1035" s="29"/>
      <c r="X1035" s="29"/>
      <c r="Y1035" s="29"/>
      <c r="Z1035" s="29"/>
      <c r="AA1035" s="29"/>
    </row>
    <row r="1036" spans="1:27" hidden="1" x14ac:dyDescent="0.35">
      <c r="A1036" s="15" t="s">
        <v>1895</v>
      </c>
      <c r="B1036" s="22" t="str">
        <f>INDEX('Plant data'!D:D,MATCH($A1036,'Plant data'!$A:$A,0))</f>
        <v>Meramandali</v>
      </c>
      <c r="C1036" s="22" t="str">
        <f>INDEX('Plant data'!E:E,MATCH($A1036,'Plant data'!$A:$A,0))</f>
        <v>Odisha</v>
      </c>
      <c r="D1036" s="22" t="str">
        <f>INDEX('Plant data'!F:F,MATCH($A1036,'Plant data'!$A:$A,0))</f>
        <v>India</v>
      </c>
      <c r="E1036" s="15" t="s">
        <v>11246</v>
      </c>
      <c r="F1036" s="15" t="s">
        <v>10184</v>
      </c>
      <c r="G1036" s="16" t="s">
        <v>1897</v>
      </c>
      <c r="H1036" s="15" t="s">
        <v>313</v>
      </c>
      <c r="I1036" s="15">
        <v>2016</v>
      </c>
      <c r="J1036" s="15" t="s">
        <v>30</v>
      </c>
      <c r="K1036" s="15">
        <v>2027</v>
      </c>
      <c r="L1036" s="22"/>
      <c r="M1036" s="15" t="s">
        <v>30</v>
      </c>
      <c r="N1036" s="15" t="s">
        <v>30</v>
      </c>
      <c r="O1036" s="15" t="s">
        <v>30</v>
      </c>
      <c r="P1036" s="15">
        <v>1485</v>
      </c>
      <c r="Q1036" s="15">
        <v>200</v>
      </c>
      <c r="R1036" s="15" t="s">
        <v>10180</v>
      </c>
      <c r="S1036" s="29">
        <f t="shared" si="16"/>
        <v>2067</v>
      </c>
      <c r="T1036" s="29"/>
      <c r="U1036" s="29"/>
      <c r="V1036" s="29"/>
      <c r="W1036" s="29"/>
      <c r="X1036" s="29"/>
      <c r="Y1036" s="29"/>
      <c r="Z1036" s="29"/>
      <c r="AA1036" s="29"/>
    </row>
    <row r="1037" spans="1:27" hidden="1" x14ac:dyDescent="0.35">
      <c r="A1037" s="15" t="s">
        <v>1895</v>
      </c>
      <c r="B1037" s="22" t="str">
        <f>INDEX('Plant data'!D:D,MATCH($A1037,'Plant data'!$A:$A,0))</f>
        <v>Meramandali</v>
      </c>
      <c r="C1037" s="22" t="str">
        <f>INDEX('Plant data'!E:E,MATCH($A1037,'Plant data'!$A:$A,0))</f>
        <v>Odisha</v>
      </c>
      <c r="D1037" s="22" t="str">
        <f>INDEX('Plant data'!F:F,MATCH($A1037,'Plant data'!$A:$A,0))</f>
        <v>India</v>
      </c>
      <c r="E1037" s="15" t="s">
        <v>11247</v>
      </c>
      <c r="F1037" s="15" t="s">
        <v>10245</v>
      </c>
      <c r="G1037" s="16" t="s">
        <v>1897</v>
      </c>
      <c r="H1037" s="15" t="s">
        <v>313</v>
      </c>
      <c r="I1037" s="15">
        <v>2016</v>
      </c>
      <c r="J1037" s="15" t="s">
        <v>30</v>
      </c>
      <c r="K1037" s="15">
        <v>2027</v>
      </c>
      <c r="L1037" s="22"/>
      <c r="M1037" s="15" t="s">
        <v>30</v>
      </c>
      <c r="N1037" s="15" t="s">
        <v>30</v>
      </c>
      <c r="O1037" s="15" t="s">
        <v>30</v>
      </c>
      <c r="P1037" s="15">
        <v>1485</v>
      </c>
      <c r="Q1037" s="15">
        <v>200</v>
      </c>
      <c r="R1037" s="15" t="s">
        <v>10180</v>
      </c>
      <c r="S1037" s="29">
        <f t="shared" si="16"/>
        <v>2067</v>
      </c>
      <c r="T1037" s="29"/>
      <c r="U1037" s="29"/>
      <c r="V1037" s="29"/>
      <c r="W1037" s="29"/>
      <c r="X1037" s="29"/>
      <c r="Y1037" s="29"/>
      <c r="Z1037" s="29"/>
      <c r="AA1037" s="29"/>
    </row>
    <row r="1038" spans="1:27" hidden="1" x14ac:dyDescent="0.35">
      <c r="A1038" s="15" t="s">
        <v>1895</v>
      </c>
      <c r="B1038" s="22" t="str">
        <f>INDEX('Plant data'!D:D,MATCH($A1038,'Plant data'!$A:$A,0))</f>
        <v>Meramandali</v>
      </c>
      <c r="C1038" s="22" t="str">
        <f>INDEX('Plant data'!E:E,MATCH($A1038,'Plant data'!$A:$A,0))</f>
        <v>Odisha</v>
      </c>
      <c r="D1038" s="22" t="str">
        <f>INDEX('Plant data'!F:F,MATCH($A1038,'Plant data'!$A:$A,0))</f>
        <v>India</v>
      </c>
      <c r="E1038" s="15" t="s">
        <v>11248</v>
      </c>
      <c r="F1038" s="15" t="s">
        <v>10247</v>
      </c>
      <c r="G1038" s="16" t="s">
        <v>1897</v>
      </c>
      <c r="H1038" s="15" t="s">
        <v>313</v>
      </c>
      <c r="I1038" s="15">
        <v>2016</v>
      </c>
      <c r="J1038" s="15" t="s">
        <v>30</v>
      </c>
      <c r="K1038" s="15" t="s">
        <v>30</v>
      </c>
      <c r="L1038" s="15" t="s">
        <v>30</v>
      </c>
      <c r="M1038" s="15" t="s">
        <v>30</v>
      </c>
      <c r="N1038" s="15" t="s">
        <v>30</v>
      </c>
      <c r="O1038" s="15" t="s">
        <v>30</v>
      </c>
      <c r="P1038" s="15">
        <v>1550</v>
      </c>
      <c r="Q1038" s="15">
        <v>250</v>
      </c>
      <c r="R1038" s="15" t="s">
        <v>10180</v>
      </c>
      <c r="S1038" s="29" t="str">
        <f t="shared" si="16"/>
        <v/>
      </c>
      <c r="T1038" s="29"/>
      <c r="U1038" s="29"/>
      <c r="V1038" s="29"/>
      <c r="W1038" s="29"/>
      <c r="X1038" s="29"/>
      <c r="Y1038" s="29"/>
      <c r="Z1038" s="29"/>
      <c r="AA1038" s="29"/>
    </row>
    <row r="1039" spans="1:27" hidden="1" x14ac:dyDescent="0.35">
      <c r="A1039" s="15" t="s">
        <v>1895</v>
      </c>
      <c r="B1039" s="22" t="str">
        <f>INDEX('Plant data'!D:D,MATCH($A1039,'Plant data'!$A:$A,0))</f>
        <v>Meramandali</v>
      </c>
      <c r="C1039" s="22" t="str">
        <f>INDEX('Plant data'!E:E,MATCH($A1039,'Plant data'!$A:$A,0))</f>
        <v>Odisha</v>
      </c>
      <c r="D1039" s="22" t="str">
        <f>INDEX('Plant data'!F:F,MATCH($A1039,'Plant data'!$A:$A,0))</f>
        <v>India</v>
      </c>
      <c r="E1039" s="15" t="s">
        <v>11249</v>
      </c>
      <c r="F1039" s="15" t="s">
        <v>10249</v>
      </c>
      <c r="G1039" s="16" t="s">
        <v>1897</v>
      </c>
      <c r="H1039" s="15" t="s">
        <v>313</v>
      </c>
      <c r="I1039" s="15">
        <v>2016</v>
      </c>
      <c r="J1039" s="15" t="s">
        <v>30</v>
      </c>
      <c r="K1039" s="15" t="s">
        <v>30</v>
      </c>
      <c r="L1039" s="15" t="s">
        <v>30</v>
      </c>
      <c r="M1039" s="15" t="s">
        <v>30</v>
      </c>
      <c r="N1039" s="15" t="s">
        <v>30</v>
      </c>
      <c r="O1039" s="15" t="s">
        <v>30</v>
      </c>
      <c r="P1039" s="15">
        <v>1550</v>
      </c>
      <c r="Q1039" s="15">
        <v>250</v>
      </c>
      <c r="R1039" s="15" t="s">
        <v>10180</v>
      </c>
      <c r="S1039" s="29" t="str">
        <f t="shared" si="16"/>
        <v/>
      </c>
      <c r="T1039" s="29"/>
      <c r="U1039" s="29"/>
      <c r="V1039" s="29"/>
      <c r="W1039" s="29"/>
      <c r="X1039" s="29"/>
      <c r="Y1039" s="29"/>
      <c r="Z1039" s="29"/>
      <c r="AA1039" s="29"/>
    </row>
    <row r="1040" spans="1:27" hidden="1" x14ac:dyDescent="0.35">
      <c r="A1040" s="15" t="s">
        <v>1900</v>
      </c>
      <c r="B1040" s="22" t="str">
        <f>INDEX('Plant data'!D:D,MATCH($A1040,'Plant data'!$A:$A,0))</f>
        <v>Danapura</v>
      </c>
      <c r="C1040" s="22" t="str">
        <f>INDEX('Plant data'!E:E,MATCH($A1040,'Plant data'!$A:$A,0))</f>
        <v>Karnataka</v>
      </c>
      <c r="D1040" s="22" t="str">
        <f>INDEX('Plant data'!F:F,MATCH($A1040,'Plant data'!$A:$A,0))</f>
        <v>India</v>
      </c>
      <c r="E1040" s="15" t="s">
        <v>11250</v>
      </c>
      <c r="F1040" s="15" t="s">
        <v>10179</v>
      </c>
      <c r="G1040" s="16" t="s">
        <v>1902</v>
      </c>
      <c r="H1040" s="15" t="s">
        <v>29</v>
      </c>
      <c r="I1040" s="15">
        <v>2022</v>
      </c>
      <c r="J1040" s="15" t="s">
        <v>30</v>
      </c>
      <c r="K1040" s="15">
        <v>2024</v>
      </c>
      <c r="L1040" s="15">
        <v>1</v>
      </c>
      <c r="M1040" s="15" t="s">
        <v>30</v>
      </c>
      <c r="N1040" s="15" t="s">
        <v>30</v>
      </c>
      <c r="O1040" s="15" t="s">
        <v>30</v>
      </c>
      <c r="P1040" s="15">
        <v>1100</v>
      </c>
      <c r="Q1040" s="15" t="s">
        <v>30</v>
      </c>
      <c r="R1040" s="22"/>
      <c r="S1040" s="29">
        <f t="shared" si="16"/>
        <v>2064</v>
      </c>
      <c r="T1040" s="29"/>
      <c r="U1040" s="29"/>
      <c r="V1040" s="29"/>
      <c r="W1040" s="29"/>
      <c r="X1040" s="29"/>
      <c r="Y1040" s="29"/>
      <c r="Z1040" s="29"/>
      <c r="AA1040" s="29"/>
    </row>
    <row r="1041" spans="1:27" hidden="1" x14ac:dyDescent="0.35">
      <c r="A1041" s="15" t="s">
        <v>1903</v>
      </c>
      <c r="B1041" s="22" t="str">
        <f>INDEX('Plant data'!D:D,MATCH($A1041,'Plant data'!$A:$A,0))</f>
        <v>Hazira</v>
      </c>
      <c r="C1041" s="22" t="str">
        <f>INDEX('Plant data'!E:E,MATCH($A1041,'Plant data'!$A:$A,0))</f>
        <v>Gujarat</v>
      </c>
      <c r="D1041" s="22" t="str">
        <f>INDEX('Plant data'!F:F,MATCH($A1041,'Plant data'!$A:$A,0))</f>
        <v>India</v>
      </c>
      <c r="E1041" s="15" t="s">
        <v>11251</v>
      </c>
      <c r="F1041" s="15" t="s">
        <v>10179</v>
      </c>
      <c r="G1041" s="16" t="s">
        <v>1905</v>
      </c>
      <c r="H1041" s="15" t="s">
        <v>224</v>
      </c>
      <c r="I1041" s="15">
        <v>2021</v>
      </c>
      <c r="J1041" s="15" t="s">
        <v>30</v>
      </c>
      <c r="K1041" s="15">
        <v>2026</v>
      </c>
      <c r="L1041" s="22"/>
      <c r="M1041" s="15" t="s">
        <v>30</v>
      </c>
      <c r="N1041" s="15" t="s">
        <v>30</v>
      </c>
      <c r="O1041" s="15" t="s">
        <v>30</v>
      </c>
      <c r="P1041" s="15">
        <v>2000</v>
      </c>
      <c r="Q1041" s="15">
        <v>350</v>
      </c>
      <c r="R1041" s="15" t="s">
        <v>10180</v>
      </c>
      <c r="S1041" s="29">
        <f t="shared" si="16"/>
        <v>2066</v>
      </c>
      <c r="T1041" s="29"/>
      <c r="U1041" s="29"/>
      <c r="V1041" s="29"/>
      <c r="W1041" s="29"/>
      <c r="X1041" s="29"/>
      <c r="Y1041" s="29"/>
      <c r="Z1041" s="29"/>
      <c r="AA1041" s="29"/>
    </row>
    <row r="1042" spans="1:27" hidden="1" x14ac:dyDescent="0.35">
      <c r="A1042" s="15" t="s">
        <v>1903</v>
      </c>
      <c r="B1042" s="22" t="str">
        <f>INDEX('Plant data'!D:D,MATCH($A1042,'Plant data'!$A:$A,0))</f>
        <v>Hazira</v>
      </c>
      <c r="C1042" s="22" t="str">
        <f>INDEX('Plant data'!E:E,MATCH($A1042,'Plant data'!$A:$A,0))</f>
        <v>Gujarat</v>
      </c>
      <c r="D1042" s="22" t="str">
        <f>INDEX('Plant data'!F:F,MATCH($A1042,'Plant data'!$A:$A,0))</f>
        <v>India</v>
      </c>
      <c r="E1042" s="15" t="s">
        <v>11252</v>
      </c>
      <c r="F1042" s="15" t="s">
        <v>10182</v>
      </c>
      <c r="G1042" s="16" t="s">
        <v>1905</v>
      </c>
      <c r="H1042" s="15" t="s">
        <v>224</v>
      </c>
      <c r="I1042" s="15">
        <v>2021</v>
      </c>
      <c r="J1042" s="15" t="s">
        <v>30</v>
      </c>
      <c r="K1042" s="15">
        <v>2026</v>
      </c>
      <c r="L1042" s="22"/>
      <c r="M1042" s="15" t="s">
        <v>30</v>
      </c>
      <c r="N1042" s="15" t="s">
        <v>30</v>
      </c>
      <c r="O1042" s="15" t="s">
        <v>30</v>
      </c>
      <c r="P1042" s="15">
        <v>2000</v>
      </c>
      <c r="Q1042" s="15">
        <v>350</v>
      </c>
      <c r="R1042" s="15" t="s">
        <v>10180</v>
      </c>
      <c r="S1042" s="29">
        <f t="shared" si="16"/>
        <v>2066</v>
      </c>
      <c r="T1042" s="29"/>
      <c r="U1042" s="29"/>
      <c r="V1042" s="29"/>
      <c r="W1042" s="29"/>
      <c r="X1042" s="29"/>
      <c r="Y1042" s="29"/>
      <c r="Z1042" s="29"/>
      <c r="AA1042" s="29"/>
    </row>
    <row r="1043" spans="1:27" hidden="1" x14ac:dyDescent="0.35">
      <c r="A1043" s="15" t="s">
        <v>1903</v>
      </c>
      <c r="B1043" s="22" t="str">
        <f>INDEX('Plant data'!D:D,MATCH($A1043,'Plant data'!$A:$A,0))</f>
        <v>Hazira</v>
      </c>
      <c r="C1043" s="22" t="str">
        <f>INDEX('Plant data'!E:E,MATCH($A1043,'Plant data'!$A:$A,0))</f>
        <v>Gujarat</v>
      </c>
      <c r="D1043" s="22" t="str">
        <f>INDEX('Plant data'!F:F,MATCH($A1043,'Plant data'!$A:$A,0))</f>
        <v>India</v>
      </c>
      <c r="E1043" s="15" t="s">
        <v>11253</v>
      </c>
      <c r="F1043" s="15" t="s">
        <v>10184</v>
      </c>
      <c r="G1043" s="16" t="s">
        <v>1905</v>
      </c>
      <c r="H1043" s="15" t="s">
        <v>224</v>
      </c>
      <c r="I1043" s="15">
        <v>2021</v>
      </c>
      <c r="J1043" s="15" t="s">
        <v>30</v>
      </c>
      <c r="K1043" s="15">
        <v>2026</v>
      </c>
      <c r="L1043" s="22"/>
      <c r="M1043" s="15" t="s">
        <v>30</v>
      </c>
      <c r="N1043" s="15" t="s">
        <v>30</v>
      </c>
      <c r="O1043" s="15" t="s">
        <v>30</v>
      </c>
      <c r="P1043" s="15">
        <v>2000</v>
      </c>
      <c r="Q1043" s="15">
        <v>350</v>
      </c>
      <c r="R1043" s="15" t="s">
        <v>10180</v>
      </c>
      <c r="S1043" s="29">
        <f t="shared" si="16"/>
        <v>2066</v>
      </c>
      <c r="T1043" s="29"/>
      <c r="U1043" s="29"/>
      <c r="V1043" s="29"/>
      <c r="W1043" s="29"/>
      <c r="X1043" s="29"/>
      <c r="Y1043" s="29"/>
      <c r="Z1043" s="29"/>
      <c r="AA1043" s="29"/>
    </row>
    <row r="1044" spans="1:27" hidden="1" x14ac:dyDescent="0.35">
      <c r="A1044" s="15" t="s">
        <v>1908</v>
      </c>
      <c r="B1044" s="22" t="str">
        <f>INDEX('Plant data'!D:D,MATCH($A1044,'Plant data'!$A:$A,0))</f>
        <v>Angul</v>
      </c>
      <c r="C1044" s="22" t="str">
        <f>INDEX('Plant data'!E:E,MATCH($A1044,'Plant data'!$A:$A,0))</f>
        <v>Odisha</v>
      </c>
      <c r="D1044" s="22" t="str">
        <f>INDEX('Plant data'!F:F,MATCH($A1044,'Plant data'!$A:$A,0))</f>
        <v>India</v>
      </c>
      <c r="E1044" s="15" t="s">
        <v>11254</v>
      </c>
      <c r="F1044" s="15" t="s">
        <v>10201</v>
      </c>
      <c r="G1044" s="16" t="s">
        <v>1910</v>
      </c>
      <c r="H1044" s="15" t="s">
        <v>29</v>
      </c>
      <c r="I1044" s="15" t="s">
        <v>30</v>
      </c>
      <c r="J1044" s="15" t="s">
        <v>30</v>
      </c>
      <c r="K1044" s="15">
        <v>2017</v>
      </c>
      <c r="L1044" s="15">
        <v>8</v>
      </c>
      <c r="M1044" s="15" t="s">
        <v>30</v>
      </c>
      <c r="N1044" s="15" t="s">
        <v>30</v>
      </c>
      <c r="O1044" s="15" t="s">
        <v>30</v>
      </c>
      <c r="P1044" s="15">
        <v>3500</v>
      </c>
      <c r="Q1044" s="15">
        <v>250</v>
      </c>
      <c r="R1044" s="15" t="s">
        <v>10180</v>
      </c>
      <c r="S1044" s="29">
        <f t="shared" si="16"/>
        <v>2057</v>
      </c>
      <c r="T1044" s="29"/>
      <c r="U1044" s="29"/>
      <c r="V1044" s="29"/>
      <c r="W1044" s="29"/>
      <c r="X1044" s="29"/>
      <c r="Y1044" s="29"/>
      <c r="Z1044" s="29"/>
      <c r="AA1044" s="29"/>
    </row>
    <row r="1045" spans="1:27" hidden="1" x14ac:dyDescent="0.35">
      <c r="A1045" s="15" t="s">
        <v>1908</v>
      </c>
      <c r="B1045" s="22" t="str">
        <f>INDEX('Plant data'!D:D,MATCH($A1045,'Plant data'!$A:$A,0))</f>
        <v>Angul</v>
      </c>
      <c r="C1045" s="22" t="str">
        <f>INDEX('Plant data'!E:E,MATCH($A1045,'Plant data'!$A:$A,0))</f>
        <v>Odisha</v>
      </c>
      <c r="D1045" s="22" t="str">
        <f>INDEX('Plant data'!F:F,MATCH($A1045,'Plant data'!$A:$A,0))</f>
        <v>India</v>
      </c>
      <c r="E1045" s="15" t="s">
        <v>11255</v>
      </c>
      <c r="F1045" s="15" t="s">
        <v>10179</v>
      </c>
      <c r="G1045" s="16" t="s">
        <v>1910</v>
      </c>
      <c r="H1045" s="15" t="s">
        <v>224</v>
      </c>
      <c r="I1045" s="15" t="s">
        <v>30</v>
      </c>
      <c r="J1045" s="15" t="s">
        <v>30</v>
      </c>
      <c r="K1045" s="15">
        <v>2026</v>
      </c>
      <c r="L1045" s="22"/>
      <c r="M1045" s="15" t="s">
        <v>30</v>
      </c>
      <c r="N1045" s="15" t="s">
        <v>30</v>
      </c>
      <c r="O1045" s="15" t="s">
        <v>30</v>
      </c>
      <c r="P1045" s="15">
        <v>6000</v>
      </c>
      <c r="Q1045" s="15" t="s">
        <v>30</v>
      </c>
      <c r="R1045" s="22"/>
      <c r="S1045" s="29">
        <f t="shared" si="16"/>
        <v>2066</v>
      </c>
      <c r="T1045" s="29"/>
      <c r="U1045" s="29"/>
      <c r="V1045" s="29"/>
      <c r="W1045" s="29"/>
      <c r="X1045" s="29"/>
      <c r="Y1045" s="29"/>
      <c r="Z1045" s="29"/>
      <c r="AA1045" s="29"/>
    </row>
    <row r="1046" spans="1:27" hidden="1" x14ac:dyDescent="0.35">
      <c r="A1046" s="15" t="s">
        <v>1908</v>
      </c>
      <c r="B1046" s="22" t="str">
        <f>INDEX('Plant data'!D:D,MATCH($A1046,'Plant data'!$A:$A,0))</f>
        <v>Angul</v>
      </c>
      <c r="C1046" s="22" t="str">
        <f>INDEX('Plant data'!E:E,MATCH($A1046,'Plant data'!$A:$A,0))</f>
        <v>Odisha</v>
      </c>
      <c r="D1046" s="22" t="str">
        <f>INDEX('Plant data'!F:F,MATCH($A1046,'Plant data'!$A:$A,0))</f>
        <v>India</v>
      </c>
      <c r="E1046" s="15" t="s">
        <v>11256</v>
      </c>
      <c r="F1046" s="15" t="s">
        <v>10182</v>
      </c>
      <c r="G1046" s="16" t="s">
        <v>1910</v>
      </c>
      <c r="H1046" s="15" t="s">
        <v>313</v>
      </c>
      <c r="I1046" s="15" t="s">
        <v>30</v>
      </c>
      <c r="J1046" s="15" t="s">
        <v>30</v>
      </c>
      <c r="K1046" s="15">
        <v>2030</v>
      </c>
      <c r="L1046" s="22"/>
      <c r="M1046" s="15" t="s">
        <v>30</v>
      </c>
      <c r="N1046" s="15" t="s">
        <v>30</v>
      </c>
      <c r="O1046" s="15" t="s">
        <v>30</v>
      </c>
      <c r="P1046" s="15">
        <v>13000</v>
      </c>
      <c r="Q1046" s="15" t="s">
        <v>30</v>
      </c>
      <c r="R1046" s="22"/>
      <c r="S1046" s="29">
        <f t="shared" si="16"/>
        <v>2070</v>
      </c>
      <c r="T1046" s="29"/>
      <c r="U1046" s="29"/>
      <c r="V1046" s="29"/>
      <c r="W1046" s="29"/>
      <c r="X1046" s="29"/>
      <c r="Y1046" s="29"/>
      <c r="Z1046" s="29"/>
      <c r="AA1046" s="29"/>
    </row>
    <row r="1047" spans="1:27" hidden="1" x14ac:dyDescent="0.35">
      <c r="A1047" s="15" t="s">
        <v>1913</v>
      </c>
      <c r="B1047" s="22" t="str">
        <f>INDEX('Plant data'!D:D,MATCH($A1047,'Plant data'!$A:$A,0))</f>
        <v>Raigarh</v>
      </c>
      <c r="C1047" s="22" t="str">
        <f>INDEX('Plant data'!E:E,MATCH($A1047,'Plant data'!$A:$A,0))</f>
        <v>Chhattisgarh</v>
      </c>
      <c r="D1047" s="22" t="str">
        <f>INDEX('Plant data'!F:F,MATCH($A1047,'Plant data'!$A:$A,0))</f>
        <v>India</v>
      </c>
      <c r="E1047" s="15" t="s">
        <v>11257</v>
      </c>
      <c r="F1047" s="15" t="s">
        <v>10179</v>
      </c>
      <c r="G1047" s="16" t="s">
        <v>1915</v>
      </c>
      <c r="H1047" s="15" t="s">
        <v>313</v>
      </c>
      <c r="I1047" s="15" t="s">
        <v>30</v>
      </c>
      <c r="J1047" s="15">
        <v>2025</v>
      </c>
      <c r="K1047" s="15">
        <v>2027</v>
      </c>
      <c r="L1047" s="22"/>
      <c r="M1047" s="15" t="s">
        <v>30</v>
      </c>
      <c r="N1047" s="15" t="s">
        <v>30</v>
      </c>
      <c r="O1047" s="15" t="s">
        <v>30</v>
      </c>
      <c r="P1047" s="15">
        <v>2700</v>
      </c>
      <c r="Q1047" s="15">
        <v>250</v>
      </c>
      <c r="R1047" s="15" t="s">
        <v>10180</v>
      </c>
      <c r="S1047" s="29">
        <f t="shared" si="16"/>
        <v>2067</v>
      </c>
      <c r="T1047" s="29"/>
      <c r="U1047" s="29"/>
      <c r="V1047" s="29"/>
      <c r="W1047" s="29"/>
      <c r="X1047" s="29"/>
      <c r="Y1047" s="29"/>
      <c r="Z1047" s="29"/>
      <c r="AA1047" s="29"/>
    </row>
    <row r="1048" spans="1:27" hidden="1" x14ac:dyDescent="0.35">
      <c r="A1048" s="15" t="s">
        <v>1913</v>
      </c>
      <c r="B1048" s="22" t="str">
        <f>INDEX('Plant data'!D:D,MATCH($A1048,'Plant data'!$A:$A,0))</f>
        <v>Raigarh</v>
      </c>
      <c r="C1048" s="22" t="str">
        <f>INDEX('Plant data'!E:E,MATCH($A1048,'Plant data'!$A:$A,0))</f>
        <v>Chhattisgarh</v>
      </c>
      <c r="D1048" s="22" t="str">
        <f>INDEX('Plant data'!F:F,MATCH($A1048,'Plant data'!$A:$A,0))</f>
        <v>India</v>
      </c>
      <c r="E1048" s="15" t="s">
        <v>11258</v>
      </c>
      <c r="F1048" s="15" t="s">
        <v>10182</v>
      </c>
      <c r="G1048" s="16" t="s">
        <v>1915</v>
      </c>
      <c r="H1048" s="15" t="s">
        <v>313</v>
      </c>
      <c r="I1048" s="15" t="s">
        <v>30</v>
      </c>
      <c r="J1048" s="15">
        <v>2025</v>
      </c>
      <c r="K1048" s="15">
        <v>2027</v>
      </c>
      <c r="L1048" s="22"/>
      <c r="M1048" s="15" t="s">
        <v>30</v>
      </c>
      <c r="N1048" s="15" t="s">
        <v>30</v>
      </c>
      <c r="O1048" s="15" t="s">
        <v>30</v>
      </c>
      <c r="P1048" s="15">
        <v>2700</v>
      </c>
      <c r="Q1048" s="15">
        <v>250</v>
      </c>
      <c r="R1048" s="15" t="s">
        <v>10180</v>
      </c>
      <c r="S1048" s="29">
        <f t="shared" si="16"/>
        <v>2067</v>
      </c>
      <c r="T1048" s="29"/>
      <c r="U1048" s="29"/>
      <c r="V1048" s="29"/>
      <c r="W1048" s="29"/>
      <c r="X1048" s="29"/>
      <c r="Y1048" s="29"/>
      <c r="Z1048" s="29"/>
      <c r="AA1048" s="29"/>
    </row>
    <row r="1049" spans="1:27" hidden="1" x14ac:dyDescent="0.35">
      <c r="A1049" s="15" t="s">
        <v>1913</v>
      </c>
      <c r="B1049" s="22" t="str">
        <f>INDEX('Plant data'!D:D,MATCH($A1049,'Plant data'!$A:$A,0))</f>
        <v>Raigarh</v>
      </c>
      <c r="C1049" s="22" t="str">
        <f>INDEX('Plant data'!E:E,MATCH($A1049,'Plant data'!$A:$A,0))</f>
        <v>Chhattisgarh</v>
      </c>
      <c r="D1049" s="22" t="str">
        <f>INDEX('Plant data'!F:F,MATCH($A1049,'Plant data'!$A:$A,0))</f>
        <v>India</v>
      </c>
      <c r="E1049" s="15" t="s">
        <v>11259</v>
      </c>
      <c r="F1049" s="15" t="s">
        <v>10184</v>
      </c>
      <c r="G1049" s="16" t="s">
        <v>1915</v>
      </c>
      <c r="H1049" s="15" t="s">
        <v>313</v>
      </c>
      <c r="I1049" s="15" t="s">
        <v>30</v>
      </c>
      <c r="J1049" s="15">
        <v>2025</v>
      </c>
      <c r="K1049" s="15">
        <v>2027</v>
      </c>
      <c r="L1049" s="22"/>
      <c r="M1049" s="15" t="s">
        <v>30</v>
      </c>
      <c r="N1049" s="15" t="s">
        <v>30</v>
      </c>
      <c r="O1049" s="15" t="s">
        <v>30</v>
      </c>
      <c r="P1049" s="15">
        <v>2700</v>
      </c>
      <c r="Q1049" s="15">
        <v>250</v>
      </c>
      <c r="R1049" s="15" t="s">
        <v>10180</v>
      </c>
      <c r="S1049" s="29">
        <f t="shared" si="16"/>
        <v>2067</v>
      </c>
      <c r="T1049" s="29"/>
      <c r="U1049" s="29"/>
      <c r="V1049" s="29"/>
      <c r="W1049" s="29"/>
      <c r="X1049" s="29"/>
      <c r="Y1049" s="29"/>
      <c r="Z1049" s="29"/>
      <c r="AA1049" s="29"/>
    </row>
    <row r="1050" spans="1:27" hidden="1" x14ac:dyDescent="0.35">
      <c r="A1050" s="15" t="s">
        <v>1919</v>
      </c>
      <c r="B1050" s="22" t="str">
        <f>INDEX('Plant data'!D:D,MATCH($A1050,'Plant data'!$A:$A,0))</f>
        <v>Dolvi</v>
      </c>
      <c r="C1050" s="22" t="str">
        <f>INDEX('Plant data'!E:E,MATCH($A1050,'Plant data'!$A:$A,0))</f>
        <v>Maharashtra</v>
      </c>
      <c r="D1050" s="22" t="str">
        <f>INDEX('Plant data'!F:F,MATCH($A1050,'Plant data'!$A:$A,0))</f>
        <v>India</v>
      </c>
      <c r="E1050" s="15" t="s">
        <v>11260</v>
      </c>
      <c r="F1050" s="15" t="s">
        <v>10179</v>
      </c>
      <c r="G1050" s="16" t="s">
        <v>1921</v>
      </c>
      <c r="H1050" s="15" t="s">
        <v>29</v>
      </c>
      <c r="I1050" s="15">
        <v>2014</v>
      </c>
      <c r="J1050" s="15">
        <v>2017</v>
      </c>
      <c r="K1050" s="15">
        <v>2021</v>
      </c>
      <c r="L1050" s="15">
        <v>4</v>
      </c>
      <c r="M1050" s="15" t="s">
        <v>30</v>
      </c>
      <c r="N1050" s="15" t="s">
        <v>30</v>
      </c>
      <c r="O1050" s="15" t="s">
        <v>30</v>
      </c>
      <c r="P1050" s="15">
        <v>2500</v>
      </c>
      <c r="Q1050" s="15">
        <v>350</v>
      </c>
      <c r="R1050" s="15" t="s">
        <v>10180</v>
      </c>
      <c r="S1050" s="29">
        <f t="shared" si="16"/>
        <v>2061</v>
      </c>
      <c r="T1050" s="29"/>
      <c r="U1050" s="29"/>
      <c r="V1050" s="29"/>
      <c r="W1050" s="29"/>
      <c r="X1050" s="29"/>
      <c r="Y1050" s="29"/>
      <c r="Z1050" s="29"/>
      <c r="AA1050" s="29"/>
    </row>
    <row r="1051" spans="1:27" hidden="1" x14ac:dyDescent="0.35">
      <c r="A1051" s="15" t="s">
        <v>1919</v>
      </c>
      <c r="B1051" s="22" t="str">
        <f>INDEX('Plant data'!D:D,MATCH($A1051,'Plant data'!$A:$A,0))</f>
        <v>Dolvi</v>
      </c>
      <c r="C1051" s="22" t="str">
        <f>INDEX('Plant data'!E:E,MATCH($A1051,'Plant data'!$A:$A,0))</f>
        <v>Maharashtra</v>
      </c>
      <c r="D1051" s="22" t="str">
        <f>INDEX('Plant data'!F:F,MATCH($A1051,'Plant data'!$A:$A,0))</f>
        <v>India</v>
      </c>
      <c r="E1051" s="15" t="s">
        <v>11261</v>
      </c>
      <c r="F1051" s="15" t="s">
        <v>10182</v>
      </c>
      <c r="G1051" s="16" t="s">
        <v>1921</v>
      </c>
      <c r="H1051" s="15" t="s">
        <v>29</v>
      </c>
      <c r="I1051" s="15">
        <v>2014</v>
      </c>
      <c r="J1051" s="15" t="s">
        <v>30</v>
      </c>
      <c r="K1051" s="15">
        <v>2021</v>
      </c>
      <c r="L1051" s="15">
        <v>4</v>
      </c>
      <c r="M1051" s="15" t="s">
        <v>30</v>
      </c>
      <c r="N1051" s="15" t="s">
        <v>30</v>
      </c>
      <c r="O1051" s="15" t="s">
        <v>30</v>
      </c>
      <c r="P1051" s="15">
        <v>2500</v>
      </c>
      <c r="Q1051" s="15">
        <v>350</v>
      </c>
      <c r="R1051" s="15" t="s">
        <v>10180</v>
      </c>
      <c r="S1051" s="29">
        <f t="shared" si="16"/>
        <v>2061</v>
      </c>
      <c r="T1051" s="29"/>
      <c r="U1051" s="29"/>
      <c r="V1051" s="29"/>
      <c r="W1051" s="29"/>
      <c r="X1051" s="29"/>
      <c r="Y1051" s="29"/>
      <c r="Z1051" s="29"/>
      <c r="AA1051" s="29"/>
    </row>
    <row r="1052" spans="1:27" hidden="1" x14ac:dyDescent="0.35">
      <c r="A1052" s="15" t="s">
        <v>1919</v>
      </c>
      <c r="B1052" s="22" t="str">
        <f>INDEX('Plant data'!D:D,MATCH($A1052,'Plant data'!$A:$A,0))</f>
        <v>Dolvi</v>
      </c>
      <c r="C1052" s="22" t="str">
        <f>INDEX('Plant data'!E:E,MATCH($A1052,'Plant data'!$A:$A,0))</f>
        <v>Maharashtra</v>
      </c>
      <c r="D1052" s="22" t="str">
        <f>INDEX('Plant data'!F:F,MATCH($A1052,'Plant data'!$A:$A,0))</f>
        <v>India</v>
      </c>
      <c r="E1052" s="15" t="s">
        <v>11262</v>
      </c>
      <c r="F1052" s="15" t="s">
        <v>10184</v>
      </c>
      <c r="G1052" s="16" t="s">
        <v>1921</v>
      </c>
      <c r="H1052" s="15" t="s">
        <v>313</v>
      </c>
      <c r="I1052" s="20">
        <v>45432</v>
      </c>
      <c r="J1052" s="15">
        <v>2024</v>
      </c>
      <c r="K1052" s="15">
        <v>2027</v>
      </c>
      <c r="L1052" s="22"/>
      <c r="M1052" s="15" t="s">
        <v>30</v>
      </c>
      <c r="N1052" s="15" t="s">
        <v>30</v>
      </c>
      <c r="O1052" s="15" t="s">
        <v>30</v>
      </c>
      <c r="P1052" s="15">
        <v>5000</v>
      </c>
      <c r="Q1052" s="15">
        <v>350</v>
      </c>
      <c r="R1052" s="15" t="s">
        <v>10180</v>
      </c>
      <c r="S1052" s="29">
        <f t="shared" si="16"/>
        <v>2067</v>
      </c>
      <c r="T1052" s="29"/>
      <c r="U1052" s="29"/>
      <c r="V1052" s="29"/>
      <c r="W1052" s="29"/>
      <c r="X1052" s="29"/>
      <c r="Y1052" s="29"/>
      <c r="Z1052" s="29"/>
      <c r="AA1052" s="29"/>
    </row>
    <row r="1053" spans="1:27" hidden="1" x14ac:dyDescent="0.35">
      <c r="A1053" s="15" t="s">
        <v>1924</v>
      </c>
      <c r="B1053" s="22" t="str">
        <f>INDEX('Plant data'!D:D,MATCH($A1053,'Plant data'!$A:$A,0))</f>
        <v>Pottaneri</v>
      </c>
      <c r="C1053" s="22" t="str">
        <f>INDEX('Plant data'!E:E,MATCH($A1053,'Plant data'!$A:$A,0))</f>
        <v>Tamil Nadu</v>
      </c>
      <c r="D1053" s="22" t="str">
        <f>INDEX('Plant data'!F:F,MATCH($A1053,'Plant data'!$A:$A,0))</f>
        <v>India</v>
      </c>
      <c r="E1053" s="15" t="s">
        <v>11263</v>
      </c>
      <c r="F1053" s="15" t="s">
        <v>10201</v>
      </c>
      <c r="G1053" s="16" t="s">
        <v>1926</v>
      </c>
      <c r="H1053" s="15" t="s">
        <v>29</v>
      </c>
      <c r="I1053" s="15" t="s">
        <v>30</v>
      </c>
      <c r="J1053" s="15" t="s">
        <v>30</v>
      </c>
      <c r="K1053" s="15" t="s">
        <v>30</v>
      </c>
      <c r="L1053" s="15" t="s">
        <v>30</v>
      </c>
      <c r="M1053" s="15" t="s">
        <v>30</v>
      </c>
      <c r="N1053" s="15" t="s">
        <v>30</v>
      </c>
      <c r="O1053" s="15" t="s">
        <v>30</v>
      </c>
      <c r="P1053" s="15">
        <v>640</v>
      </c>
      <c r="Q1053" s="15">
        <v>65</v>
      </c>
      <c r="R1053" s="15" t="s">
        <v>10180</v>
      </c>
      <c r="S1053" s="29" t="str">
        <f t="shared" si="16"/>
        <v/>
      </c>
      <c r="T1053" s="29"/>
      <c r="U1053" s="29"/>
      <c r="V1053" s="29"/>
      <c r="W1053" s="29"/>
      <c r="X1053" s="29"/>
      <c r="Y1053" s="29"/>
      <c r="Z1053" s="29"/>
      <c r="AA1053" s="29"/>
    </row>
    <row r="1054" spans="1:27" hidden="1" x14ac:dyDescent="0.35">
      <c r="A1054" s="15" t="s">
        <v>1924</v>
      </c>
      <c r="B1054" s="22" t="str">
        <f>INDEX('Plant data'!D:D,MATCH($A1054,'Plant data'!$A:$A,0))</f>
        <v>Pottaneri</v>
      </c>
      <c r="C1054" s="22" t="str">
        <f>INDEX('Plant data'!E:E,MATCH($A1054,'Plant data'!$A:$A,0))</f>
        <v>Tamil Nadu</v>
      </c>
      <c r="D1054" s="22" t="str">
        <f>INDEX('Plant data'!F:F,MATCH($A1054,'Plant data'!$A:$A,0))</f>
        <v>India</v>
      </c>
      <c r="E1054" s="15" t="s">
        <v>11264</v>
      </c>
      <c r="F1054" s="15" t="s">
        <v>10194</v>
      </c>
      <c r="G1054" s="16" t="s">
        <v>1926</v>
      </c>
      <c r="H1054" s="15" t="s">
        <v>29</v>
      </c>
      <c r="I1054" s="15" t="s">
        <v>30</v>
      </c>
      <c r="J1054" s="15" t="s">
        <v>30</v>
      </c>
      <c r="K1054" s="15" t="s">
        <v>30</v>
      </c>
      <c r="L1054" s="15" t="s">
        <v>30</v>
      </c>
      <c r="M1054" s="15" t="s">
        <v>30</v>
      </c>
      <c r="N1054" s="15" t="s">
        <v>30</v>
      </c>
      <c r="O1054" s="15" t="s">
        <v>30</v>
      </c>
      <c r="P1054" s="15">
        <v>620</v>
      </c>
      <c r="Q1054" s="15">
        <v>65</v>
      </c>
      <c r="R1054" s="15" t="s">
        <v>10180</v>
      </c>
      <c r="S1054" s="29" t="str">
        <f t="shared" si="16"/>
        <v/>
      </c>
      <c r="T1054" s="29"/>
      <c r="U1054" s="29"/>
      <c r="V1054" s="29"/>
      <c r="W1054" s="29"/>
      <c r="X1054" s="29"/>
      <c r="Y1054" s="29"/>
      <c r="Z1054" s="29"/>
      <c r="AA1054" s="29"/>
    </row>
    <row r="1055" spans="1:27" hidden="1" x14ac:dyDescent="0.35">
      <c r="A1055" s="15" t="s">
        <v>1928</v>
      </c>
      <c r="B1055" s="22" t="str">
        <f>INDEX('Plant data'!D:D,MATCH($A1055,'Plant data'!$A:$A,0))</f>
        <v>Toranagallu</v>
      </c>
      <c r="C1055" s="22" t="str">
        <f>INDEX('Plant data'!E:E,MATCH($A1055,'Plant data'!$A:$A,0))</f>
        <v>Karnataka</v>
      </c>
      <c r="D1055" s="22" t="str">
        <f>INDEX('Plant data'!F:F,MATCH($A1055,'Plant data'!$A:$A,0))</f>
        <v>India</v>
      </c>
      <c r="E1055" s="15" t="s">
        <v>11265</v>
      </c>
      <c r="F1055" s="15" t="s">
        <v>10179</v>
      </c>
      <c r="G1055" s="16" t="s">
        <v>1930</v>
      </c>
      <c r="H1055" s="15" t="s">
        <v>29</v>
      </c>
      <c r="I1055" s="15">
        <v>1994</v>
      </c>
      <c r="J1055" s="15" t="s">
        <v>30</v>
      </c>
      <c r="K1055" s="15">
        <v>2001</v>
      </c>
      <c r="L1055" s="15">
        <v>24</v>
      </c>
      <c r="M1055" s="15" t="s">
        <v>30</v>
      </c>
      <c r="N1055" s="15" t="s">
        <v>30</v>
      </c>
      <c r="O1055" s="15" t="s">
        <v>30</v>
      </c>
      <c r="P1055" s="15">
        <v>1333</v>
      </c>
      <c r="Q1055" s="15">
        <v>130</v>
      </c>
      <c r="R1055" s="15" t="s">
        <v>10180</v>
      </c>
      <c r="S1055" s="29">
        <f t="shared" si="16"/>
        <v>2041</v>
      </c>
      <c r="T1055" s="29"/>
      <c r="U1055" s="29"/>
      <c r="V1055" s="29"/>
      <c r="W1055" s="29"/>
      <c r="X1055" s="29"/>
      <c r="Y1055" s="29"/>
      <c r="Z1055" s="29"/>
      <c r="AA1055" s="29"/>
    </row>
    <row r="1056" spans="1:27" hidden="1" x14ac:dyDescent="0.35">
      <c r="A1056" s="15" t="s">
        <v>1928</v>
      </c>
      <c r="B1056" s="22" t="str">
        <f>INDEX('Plant data'!D:D,MATCH($A1056,'Plant data'!$A:$A,0))</f>
        <v>Toranagallu</v>
      </c>
      <c r="C1056" s="22" t="str">
        <f>INDEX('Plant data'!E:E,MATCH($A1056,'Plant data'!$A:$A,0))</f>
        <v>Karnataka</v>
      </c>
      <c r="D1056" s="22" t="str">
        <f>INDEX('Plant data'!F:F,MATCH($A1056,'Plant data'!$A:$A,0))</f>
        <v>India</v>
      </c>
      <c r="E1056" s="15" t="s">
        <v>11266</v>
      </c>
      <c r="F1056" s="15" t="s">
        <v>10182</v>
      </c>
      <c r="G1056" s="16" t="s">
        <v>1930</v>
      </c>
      <c r="H1056" s="15" t="s">
        <v>29</v>
      </c>
      <c r="I1056" s="15" t="s">
        <v>30</v>
      </c>
      <c r="J1056" s="15" t="s">
        <v>30</v>
      </c>
      <c r="K1056" s="15">
        <v>2004</v>
      </c>
      <c r="L1056" s="15">
        <v>21</v>
      </c>
      <c r="M1056" s="15" t="s">
        <v>30</v>
      </c>
      <c r="N1056" s="15" t="s">
        <v>30</v>
      </c>
      <c r="O1056" s="15" t="s">
        <v>30</v>
      </c>
      <c r="P1056" s="15">
        <v>1333</v>
      </c>
      <c r="Q1056" s="15">
        <v>130</v>
      </c>
      <c r="R1056" s="15" t="s">
        <v>10180</v>
      </c>
      <c r="S1056" s="29">
        <f t="shared" si="16"/>
        <v>2044</v>
      </c>
      <c r="T1056" s="29"/>
      <c r="U1056" s="29"/>
      <c r="V1056" s="29"/>
      <c r="W1056" s="29"/>
      <c r="X1056" s="29"/>
      <c r="Y1056" s="29"/>
      <c r="Z1056" s="29"/>
      <c r="AA1056" s="29"/>
    </row>
    <row r="1057" spans="1:27" hidden="1" x14ac:dyDescent="0.35">
      <c r="A1057" s="15" t="s">
        <v>1928</v>
      </c>
      <c r="B1057" s="22" t="str">
        <f>INDEX('Plant data'!D:D,MATCH($A1057,'Plant data'!$A:$A,0))</f>
        <v>Toranagallu</v>
      </c>
      <c r="C1057" s="22" t="str">
        <f>INDEX('Plant data'!E:E,MATCH($A1057,'Plant data'!$A:$A,0))</f>
        <v>Karnataka</v>
      </c>
      <c r="D1057" s="22" t="str">
        <f>INDEX('Plant data'!F:F,MATCH($A1057,'Plant data'!$A:$A,0))</f>
        <v>India</v>
      </c>
      <c r="E1057" s="15" t="s">
        <v>11267</v>
      </c>
      <c r="F1057" s="15" t="s">
        <v>10184</v>
      </c>
      <c r="G1057" s="16" t="s">
        <v>1930</v>
      </c>
      <c r="H1057" s="15" t="s">
        <v>29</v>
      </c>
      <c r="I1057" s="15" t="s">
        <v>30</v>
      </c>
      <c r="J1057" s="15" t="s">
        <v>30</v>
      </c>
      <c r="K1057" s="15">
        <v>2006</v>
      </c>
      <c r="L1057" s="15">
        <v>19</v>
      </c>
      <c r="M1057" s="15" t="s">
        <v>30</v>
      </c>
      <c r="N1057" s="15" t="s">
        <v>30</v>
      </c>
      <c r="O1057" s="15" t="s">
        <v>30</v>
      </c>
      <c r="P1057" s="15">
        <v>1333</v>
      </c>
      <c r="Q1057" s="15">
        <v>130</v>
      </c>
      <c r="R1057" s="15" t="s">
        <v>10180</v>
      </c>
      <c r="S1057" s="29">
        <f t="shared" si="16"/>
        <v>2046</v>
      </c>
      <c r="T1057" s="29"/>
      <c r="U1057" s="29"/>
      <c r="V1057" s="29"/>
      <c r="W1057" s="29"/>
      <c r="X1057" s="29"/>
      <c r="Y1057" s="29"/>
      <c r="Z1057" s="29"/>
      <c r="AA1057" s="29"/>
    </row>
    <row r="1058" spans="1:27" hidden="1" x14ac:dyDescent="0.35">
      <c r="A1058" s="15" t="s">
        <v>1928</v>
      </c>
      <c r="B1058" s="22" t="str">
        <f>INDEX('Plant data'!D:D,MATCH($A1058,'Plant data'!$A:$A,0))</f>
        <v>Toranagallu</v>
      </c>
      <c r="C1058" s="22" t="str">
        <f>INDEX('Plant data'!E:E,MATCH($A1058,'Plant data'!$A:$A,0))</f>
        <v>Karnataka</v>
      </c>
      <c r="D1058" s="22" t="str">
        <f>INDEX('Plant data'!F:F,MATCH($A1058,'Plant data'!$A:$A,0))</f>
        <v>India</v>
      </c>
      <c r="E1058" s="15" t="s">
        <v>11268</v>
      </c>
      <c r="F1058" s="15" t="s">
        <v>10245</v>
      </c>
      <c r="G1058" s="16" t="s">
        <v>1930</v>
      </c>
      <c r="H1058" s="15" t="s">
        <v>29</v>
      </c>
      <c r="I1058" s="15" t="s">
        <v>30</v>
      </c>
      <c r="J1058" s="15" t="s">
        <v>30</v>
      </c>
      <c r="K1058" s="15">
        <v>2009</v>
      </c>
      <c r="L1058" s="15">
        <v>16</v>
      </c>
      <c r="M1058" s="15" t="s">
        <v>30</v>
      </c>
      <c r="N1058" s="15" t="s">
        <v>30</v>
      </c>
      <c r="O1058" s="15" t="s">
        <v>30</v>
      </c>
      <c r="P1058" s="15">
        <v>1600</v>
      </c>
      <c r="Q1058" s="15">
        <v>180</v>
      </c>
      <c r="R1058" s="15" t="s">
        <v>10180</v>
      </c>
      <c r="S1058" s="29">
        <f t="shared" si="16"/>
        <v>2049</v>
      </c>
      <c r="T1058" s="29"/>
      <c r="U1058" s="29"/>
      <c r="V1058" s="29"/>
      <c r="W1058" s="29"/>
      <c r="X1058" s="29"/>
      <c r="Y1058" s="29"/>
      <c r="Z1058" s="29"/>
      <c r="AA1058" s="29"/>
    </row>
    <row r="1059" spans="1:27" hidden="1" x14ac:dyDescent="0.35">
      <c r="A1059" s="15" t="s">
        <v>1928</v>
      </c>
      <c r="B1059" s="22" t="str">
        <f>INDEX('Plant data'!D:D,MATCH($A1059,'Plant data'!$A:$A,0))</f>
        <v>Toranagallu</v>
      </c>
      <c r="C1059" s="22" t="str">
        <f>INDEX('Plant data'!E:E,MATCH($A1059,'Plant data'!$A:$A,0))</f>
        <v>Karnataka</v>
      </c>
      <c r="D1059" s="22" t="str">
        <f>INDEX('Plant data'!F:F,MATCH($A1059,'Plant data'!$A:$A,0))</f>
        <v>India</v>
      </c>
      <c r="E1059" s="15" t="s">
        <v>11269</v>
      </c>
      <c r="F1059" s="15" t="s">
        <v>10247</v>
      </c>
      <c r="G1059" s="16" t="s">
        <v>1930</v>
      </c>
      <c r="H1059" s="15" t="s">
        <v>29</v>
      </c>
      <c r="I1059" s="15" t="s">
        <v>30</v>
      </c>
      <c r="J1059" s="15" t="s">
        <v>30</v>
      </c>
      <c r="K1059" s="15">
        <v>2009</v>
      </c>
      <c r="L1059" s="15">
        <v>16</v>
      </c>
      <c r="M1059" s="15" t="s">
        <v>30</v>
      </c>
      <c r="N1059" s="15" t="s">
        <v>30</v>
      </c>
      <c r="O1059" s="15" t="s">
        <v>30</v>
      </c>
      <c r="P1059" s="15">
        <v>1600</v>
      </c>
      <c r="Q1059" s="15">
        <v>180</v>
      </c>
      <c r="R1059" s="15" t="s">
        <v>10180</v>
      </c>
      <c r="S1059" s="29">
        <f t="shared" si="16"/>
        <v>2049</v>
      </c>
      <c r="T1059" s="29"/>
      <c r="U1059" s="29"/>
      <c r="V1059" s="29"/>
      <c r="W1059" s="29"/>
      <c r="X1059" s="29"/>
      <c r="Y1059" s="29"/>
      <c r="Z1059" s="29"/>
      <c r="AA1059" s="29"/>
    </row>
    <row r="1060" spans="1:27" hidden="1" x14ac:dyDescent="0.35">
      <c r="A1060" s="15" t="s">
        <v>1928</v>
      </c>
      <c r="B1060" s="22" t="str">
        <f>INDEX('Plant data'!D:D,MATCH($A1060,'Plant data'!$A:$A,0))</f>
        <v>Toranagallu</v>
      </c>
      <c r="C1060" s="22" t="str">
        <f>INDEX('Plant data'!E:E,MATCH($A1060,'Plant data'!$A:$A,0))</f>
        <v>Karnataka</v>
      </c>
      <c r="D1060" s="22" t="str">
        <f>INDEX('Plant data'!F:F,MATCH($A1060,'Plant data'!$A:$A,0))</f>
        <v>India</v>
      </c>
      <c r="E1060" s="15" t="s">
        <v>11270</v>
      </c>
      <c r="F1060" s="15" t="s">
        <v>10249</v>
      </c>
      <c r="G1060" s="16" t="s">
        <v>1930</v>
      </c>
      <c r="H1060" s="15" t="s">
        <v>29</v>
      </c>
      <c r="I1060" s="15" t="s">
        <v>30</v>
      </c>
      <c r="J1060" s="15" t="s">
        <v>30</v>
      </c>
      <c r="K1060" s="15">
        <v>2011</v>
      </c>
      <c r="L1060" s="15">
        <v>14</v>
      </c>
      <c r="M1060" s="15" t="s">
        <v>30</v>
      </c>
      <c r="N1060" s="15" t="s">
        <v>30</v>
      </c>
      <c r="O1060" s="15" t="s">
        <v>30</v>
      </c>
      <c r="P1060" s="15">
        <v>1600</v>
      </c>
      <c r="Q1060" s="15">
        <v>180</v>
      </c>
      <c r="R1060" s="15" t="s">
        <v>10180</v>
      </c>
      <c r="S1060" s="29">
        <f t="shared" si="16"/>
        <v>2051</v>
      </c>
      <c r="T1060" s="29"/>
      <c r="U1060" s="29"/>
      <c r="V1060" s="29"/>
      <c r="W1060" s="29"/>
      <c r="X1060" s="29"/>
      <c r="Y1060" s="29"/>
      <c r="Z1060" s="29"/>
      <c r="AA1060" s="29"/>
    </row>
    <row r="1061" spans="1:27" hidden="1" x14ac:dyDescent="0.35">
      <c r="A1061" s="15" t="s">
        <v>1928</v>
      </c>
      <c r="B1061" s="22" t="str">
        <f>INDEX('Plant data'!D:D,MATCH($A1061,'Plant data'!$A:$A,0))</f>
        <v>Toranagallu</v>
      </c>
      <c r="C1061" s="22" t="str">
        <f>INDEX('Plant data'!E:E,MATCH($A1061,'Plant data'!$A:$A,0))</f>
        <v>Karnataka</v>
      </c>
      <c r="D1061" s="22" t="str">
        <f>INDEX('Plant data'!F:F,MATCH($A1061,'Plant data'!$A:$A,0))</f>
        <v>India</v>
      </c>
      <c r="E1061" s="15" t="s">
        <v>11271</v>
      </c>
      <c r="F1061" s="15" t="s">
        <v>10251</v>
      </c>
      <c r="G1061" s="16" t="s">
        <v>1930</v>
      </c>
      <c r="H1061" s="15" t="s">
        <v>29</v>
      </c>
      <c r="I1061" s="15" t="s">
        <v>30</v>
      </c>
      <c r="J1061" s="15" t="s">
        <v>30</v>
      </c>
      <c r="K1061" s="15">
        <v>2011</v>
      </c>
      <c r="L1061" s="15">
        <v>14</v>
      </c>
      <c r="M1061" s="15" t="s">
        <v>30</v>
      </c>
      <c r="N1061" s="15" t="s">
        <v>30</v>
      </c>
      <c r="O1061" s="15" t="s">
        <v>30</v>
      </c>
      <c r="P1061" s="15">
        <v>1600</v>
      </c>
      <c r="Q1061" s="15">
        <v>180</v>
      </c>
      <c r="R1061" s="15" t="s">
        <v>10180</v>
      </c>
      <c r="S1061" s="29">
        <f t="shared" si="16"/>
        <v>2051</v>
      </c>
      <c r="T1061" s="29"/>
      <c r="U1061" s="29"/>
      <c r="V1061" s="29"/>
      <c r="W1061" s="29"/>
      <c r="X1061" s="29"/>
      <c r="Y1061" s="29"/>
      <c r="Z1061" s="29"/>
      <c r="AA1061" s="29"/>
    </row>
    <row r="1062" spans="1:27" hidden="1" x14ac:dyDescent="0.35">
      <c r="A1062" s="15" t="s">
        <v>1934</v>
      </c>
      <c r="B1062" s="22" t="str">
        <f>INDEX('Plant data'!D:D,MATCH($A1062,'Plant data'!$A:$A,0))</f>
        <v>Ranchi</v>
      </c>
      <c r="C1062" s="22" t="str">
        <f>INDEX('Plant data'!E:E,MATCH($A1062,'Plant data'!$A:$A,0))</f>
        <v>Jharkhand</v>
      </c>
      <c r="D1062" s="22" t="str">
        <f>INDEX('Plant data'!F:F,MATCH($A1062,'Plant data'!$A:$A,0))</f>
        <v>India</v>
      </c>
      <c r="E1062" s="15" t="s">
        <v>11272</v>
      </c>
      <c r="F1062" s="15" t="s">
        <v>10179</v>
      </c>
      <c r="G1062" s="16" t="s">
        <v>1936</v>
      </c>
      <c r="H1062" s="15" t="s">
        <v>313</v>
      </c>
      <c r="I1062" s="15">
        <v>2014</v>
      </c>
      <c r="J1062" s="15" t="s">
        <v>30</v>
      </c>
      <c r="K1062" s="15" t="s">
        <v>30</v>
      </c>
      <c r="L1062" s="15" t="s">
        <v>30</v>
      </c>
      <c r="M1062" s="15" t="s">
        <v>30</v>
      </c>
      <c r="N1062" s="15" t="s">
        <v>30</v>
      </c>
      <c r="O1062" s="15" t="s">
        <v>30</v>
      </c>
      <c r="P1062" s="15">
        <v>1579</v>
      </c>
      <c r="Q1062" s="15">
        <v>180</v>
      </c>
      <c r="R1062" s="15" t="s">
        <v>10180</v>
      </c>
      <c r="S1062" s="29" t="str">
        <f t="shared" si="16"/>
        <v/>
      </c>
      <c r="T1062" s="29"/>
      <c r="U1062" s="29"/>
      <c r="V1062" s="29"/>
      <c r="W1062" s="29"/>
      <c r="X1062" s="29"/>
      <c r="Y1062" s="29"/>
      <c r="Z1062" s="29"/>
      <c r="AA1062" s="29"/>
    </row>
    <row r="1063" spans="1:27" hidden="1" x14ac:dyDescent="0.35">
      <c r="A1063" s="15" t="s">
        <v>1934</v>
      </c>
      <c r="B1063" s="22" t="str">
        <f>INDEX('Plant data'!D:D,MATCH($A1063,'Plant data'!$A:$A,0))</f>
        <v>Ranchi</v>
      </c>
      <c r="C1063" s="22" t="str">
        <f>INDEX('Plant data'!E:E,MATCH($A1063,'Plant data'!$A:$A,0))</f>
        <v>Jharkhand</v>
      </c>
      <c r="D1063" s="22" t="str">
        <f>INDEX('Plant data'!F:F,MATCH($A1063,'Plant data'!$A:$A,0))</f>
        <v>India</v>
      </c>
      <c r="E1063" s="15" t="s">
        <v>11273</v>
      </c>
      <c r="F1063" s="15" t="s">
        <v>10182</v>
      </c>
      <c r="G1063" s="16" t="s">
        <v>1936</v>
      </c>
      <c r="H1063" s="15" t="s">
        <v>313</v>
      </c>
      <c r="I1063" s="15">
        <v>2014</v>
      </c>
      <c r="J1063" s="15" t="s">
        <v>30</v>
      </c>
      <c r="K1063" s="15" t="s">
        <v>30</v>
      </c>
      <c r="L1063" s="15" t="s">
        <v>30</v>
      </c>
      <c r="M1063" s="15" t="s">
        <v>30</v>
      </c>
      <c r="N1063" s="15" t="s">
        <v>30</v>
      </c>
      <c r="O1063" s="15" t="s">
        <v>30</v>
      </c>
      <c r="P1063" s="15">
        <v>1579</v>
      </c>
      <c r="Q1063" s="15">
        <v>180</v>
      </c>
      <c r="R1063" s="15" t="s">
        <v>10180</v>
      </c>
      <c r="S1063" s="29" t="str">
        <f t="shared" si="16"/>
        <v/>
      </c>
      <c r="T1063" s="29"/>
      <c r="U1063" s="29"/>
      <c r="V1063" s="29"/>
      <c r="W1063" s="29"/>
      <c r="X1063" s="29"/>
      <c r="Y1063" s="29"/>
      <c r="Z1063" s="29"/>
      <c r="AA1063" s="29"/>
    </row>
    <row r="1064" spans="1:27" hidden="1" x14ac:dyDescent="0.35">
      <c r="A1064" s="15" t="s">
        <v>1934</v>
      </c>
      <c r="B1064" s="22" t="str">
        <f>INDEX('Plant data'!D:D,MATCH($A1064,'Plant data'!$A:$A,0))</f>
        <v>Ranchi</v>
      </c>
      <c r="C1064" s="22" t="str">
        <f>INDEX('Plant data'!E:E,MATCH($A1064,'Plant data'!$A:$A,0))</f>
        <v>Jharkhand</v>
      </c>
      <c r="D1064" s="22" t="str">
        <f>INDEX('Plant data'!F:F,MATCH($A1064,'Plant data'!$A:$A,0))</f>
        <v>India</v>
      </c>
      <c r="E1064" s="15" t="s">
        <v>11274</v>
      </c>
      <c r="F1064" s="15" t="s">
        <v>10184</v>
      </c>
      <c r="G1064" s="16" t="s">
        <v>1936</v>
      </c>
      <c r="H1064" s="15" t="s">
        <v>313</v>
      </c>
      <c r="I1064" s="15">
        <v>2014</v>
      </c>
      <c r="J1064" s="15" t="s">
        <v>30</v>
      </c>
      <c r="K1064" s="15" t="s">
        <v>30</v>
      </c>
      <c r="L1064" s="15" t="s">
        <v>30</v>
      </c>
      <c r="M1064" s="15" t="s">
        <v>30</v>
      </c>
      <c r="N1064" s="15" t="s">
        <v>30</v>
      </c>
      <c r="O1064" s="15" t="s">
        <v>30</v>
      </c>
      <c r="P1064" s="15">
        <v>1579</v>
      </c>
      <c r="Q1064" s="15">
        <v>180</v>
      </c>
      <c r="R1064" s="15" t="s">
        <v>10180</v>
      </c>
      <c r="S1064" s="29" t="str">
        <f t="shared" si="16"/>
        <v/>
      </c>
      <c r="T1064" s="29"/>
      <c r="U1064" s="29"/>
      <c r="V1064" s="29"/>
      <c r="W1064" s="29"/>
      <c r="X1064" s="29"/>
      <c r="Y1064" s="29"/>
      <c r="Z1064" s="29"/>
      <c r="AA1064" s="29"/>
    </row>
    <row r="1065" spans="1:27" hidden="1" x14ac:dyDescent="0.35">
      <c r="A1065" s="15" t="s">
        <v>1934</v>
      </c>
      <c r="B1065" s="22" t="str">
        <f>INDEX('Plant data'!D:D,MATCH($A1065,'Plant data'!$A:$A,0))</f>
        <v>Ranchi</v>
      </c>
      <c r="C1065" s="22" t="str">
        <f>INDEX('Plant data'!E:E,MATCH($A1065,'Plant data'!$A:$A,0))</f>
        <v>Jharkhand</v>
      </c>
      <c r="D1065" s="22" t="str">
        <f>INDEX('Plant data'!F:F,MATCH($A1065,'Plant data'!$A:$A,0))</f>
        <v>India</v>
      </c>
      <c r="E1065" s="15" t="s">
        <v>11275</v>
      </c>
      <c r="F1065" s="15" t="s">
        <v>10245</v>
      </c>
      <c r="G1065" s="16" t="s">
        <v>1936</v>
      </c>
      <c r="H1065" s="15" t="s">
        <v>313</v>
      </c>
      <c r="I1065" s="15">
        <v>2014</v>
      </c>
      <c r="J1065" s="15" t="s">
        <v>30</v>
      </c>
      <c r="K1065" s="15" t="s">
        <v>30</v>
      </c>
      <c r="L1065" s="15" t="s">
        <v>30</v>
      </c>
      <c r="M1065" s="15" t="s">
        <v>30</v>
      </c>
      <c r="N1065" s="15" t="s">
        <v>30</v>
      </c>
      <c r="O1065" s="15" t="s">
        <v>30</v>
      </c>
      <c r="P1065" s="15">
        <v>2632</v>
      </c>
      <c r="Q1065" s="15">
        <v>300</v>
      </c>
      <c r="R1065" s="15" t="s">
        <v>10180</v>
      </c>
      <c r="S1065" s="29" t="str">
        <f t="shared" si="16"/>
        <v/>
      </c>
      <c r="T1065" s="29"/>
      <c r="U1065" s="29"/>
      <c r="V1065" s="29"/>
      <c r="W1065" s="29"/>
      <c r="X1065" s="29"/>
      <c r="Y1065" s="29"/>
      <c r="Z1065" s="29"/>
      <c r="AA1065" s="29"/>
    </row>
    <row r="1066" spans="1:27" hidden="1" x14ac:dyDescent="0.35">
      <c r="A1066" s="15" t="s">
        <v>1934</v>
      </c>
      <c r="B1066" s="22" t="str">
        <f>INDEX('Plant data'!D:D,MATCH($A1066,'Plant data'!$A:$A,0))</f>
        <v>Ranchi</v>
      </c>
      <c r="C1066" s="22" t="str">
        <f>INDEX('Plant data'!E:E,MATCH($A1066,'Plant data'!$A:$A,0))</f>
        <v>Jharkhand</v>
      </c>
      <c r="D1066" s="22" t="str">
        <f>INDEX('Plant data'!F:F,MATCH($A1066,'Plant data'!$A:$A,0))</f>
        <v>India</v>
      </c>
      <c r="E1066" s="15" t="s">
        <v>11276</v>
      </c>
      <c r="F1066" s="15" t="s">
        <v>10247</v>
      </c>
      <c r="G1066" s="16" t="s">
        <v>1936</v>
      </c>
      <c r="H1066" s="15" t="s">
        <v>313</v>
      </c>
      <c r="I1066" s="15">
        <v>2014</v>
      </c>
      <c r="J1066" s="15" t="s">
        <v>30</v>
      </c>
      <c r="K1066" s="15" t="s">
        <v>30</v>
      </c>
      <c r="L1066" s="15" t="s">
        <v>30</v>
      </c>
      <c r="M1066" s="15" t="s">
        <v>30</v>
      </c>
      <c r="N1066" s="15" t="s">
        <v>30</v>
      </c>
      <c r="O1066" s="15" t="s">
        <v>30</v>
      </c>
      <c r="P1066" s="15">
        <v>2632</v>
      </c>
      <c r="Q1066" s="15">
        <v>300</v>
      </c>
      <c r="R1066" s="15" t="s">
        <v>10180</v>
      </c>
      <c r="S1066" s="29" t="str">
        <f t="shared" si="16"/>
        <v/>
      </c>
      <c r="T1066" s="29"/>
      <c r="U1066" s="29"/>
      <c r="V1066" s="29"/>
      <c r="W1066" s="29"/>
      <c r="X1066" s="29"/>
      <c r="Y1066" s="29"/>
      <c r="Z1066" s="29"/>
      <c r="AA1066" s="29"/>
    </row>
    <row r="1067" spans="1:27" hidden="1" x14ac:dyDescent="0.35">
      <c r="A1067" s="15" t="s">
        <v>1938</v>
      </c>
      <c r="B1067" s="22" t="str">
        <f>INDEX('Plant data'!D:D,MATCH($A1067,'Plant data'!$A:$A,0))</f>
        <v>Salboni</v>
      </c>
      <c r="C1067" s="22" t="str">
        <f>INDEX('Plant data'!E:E,MATCH($A1067,'Plant data'!$A:$A,0))</f>
        <v>West Bengal</v>
      </c>
      <c r="D1067" s="22" t="str">
        <f>INDEX('Plant data'!F:F,MATCH($A1067,'Plant data'!$A:$A,0))</f>
        <v>India</v>
      </c>
      <c r="E1067" s="15" t="s">
        <v>11277</v>
      </c>
      <c r="F1067" s="15" t="s">
        <v>10179</v>
      </c>
      <c r="G1067" s="16" t="s">
        <v>1940</v>
      </c>
      <c r="H1067" s="15" t="s">
        <v>64</v>
      </c>
      <c r="I1067" s="15" t="s">
        <v>30</v>
      </c>
      <c r="J1067" s="15" t="s">
        <v>30</v>
      </c>
      <c r="K1067" s="15" t="s">
        <v>30</v>
      </c>
      <c r="L1067" s="15" t="s">
        <v>30</v>
      </c>
      <c r="M1067" s="15" t="s">
        <v>30</v>
      </c>
      <c r="N1067" s="15">
        <v>2021</v>
      </c>
      <c r="O1067" s="15" t="s">
        <v>30</v>
      </c>
      <c r="P1067" s="15">
        <v>10000</v>
      </c>
      <c r="Q1067" s="15" t="s">
        <v>30</v>
      </c>
      <c r="R1067" s="22"/>
      <c r="S1067" s="29" t="str">
        <f t="shared" si="16"/>
        <v/>
      </c>
      <c r="T1067" s="29"/>
      <c r="U1067" s="29"/>
      <c r="V1067" s="29"/>
      <c r="W1067" s="29"/>
      <c r="X1067" s="29"/>
      <c r="Y1067" s="29"/>
      <c r="Z1067" s="29"/>
      <c r="AA1067" s="29"/>
    </row>
    <row r="1068" spans="1:27" hidden="1" x14ac:dyDescent="0.35">
      <c r="A1068" s="15" t="s">
        <v>1944</v>
      </c>
      <c r="B1068" s="22" t="str">
        <f>INDEX('Plant data'!D:D,MATCH($A1068,'Plant data'!$A:$A,0))</f>
        <v>Nagarnar</v>
      </c>
      <c r="C1068" s="22" t="str">
        <f>INDEX('Plant data'!E:E,MATCH($A1068,'Plant data'!$A:$A,0))</f>
        <v>Chhattisgarh</v>
      </c>
      <c r="D1068" s="22" t="str">
        <f>INDEX('Plant data'!F:F,MATCH($A1068,'Plant data'!$A:$A,0))</f>
        <v>India</v>
      </c>
      <c r="E1068" s="15" t="s">
        <v>11278</v>
      </c>
      <c r="F1068" s="15" t="s">
        <v>10179</v>
      </c>
      <c r="G1068" s="16" t="s">
        <v>1946</v>
      </c>
      <c r="H1068" s="15" t="s">
        <v>29</v>
      </c>
      <c r="I1068" s="15">
        <v>2008</v>
      </c>
      <c r="J1068" s="15" t="s">
        <v>30</v>
      </c>
      <c r="K1068" s="15">
        <v>2023</v>
      </c>
      <c r="L1068" s="15">
        <v>2</v>
      </c>
      <c r="M1068" s="15" t="s">
        <v>30</v>
      </c>
      <c r="N1068" s="15" t="s">
        <v>30</v>
      </c>
      <c r="O1068" s="15" t="s">
        <v>30</v>
      </c>
      <c r="P1068" s="15">
        <v>1500</v>
      </c>
      <c r="Q1068" s="15">
        <v>175</v>
      </c>
      <c r="R1068" s="15" t="s">
        <v>10180</v>
      </c>
      <c r="S1068" s="29">
        <f t="shared" si="16"/>
        <v>2063</v>
      </c>
      <c r="T1068" s="29"/>
      <c r="U1068" s="29"/>
      <c r="V1068" s="29"/>
      <c r="W1068" s="29"/>
      <c r="X1068" s="29"/>
      <c r="Y1068" s="29"/>
      <c r="Z1068" s="29"/>
      <c r="AA1068" s="29"/>
    </row>
    <row r="1069" spans="1:27" hidden="1" x14ac:dyDescent="0.35">
      <c r="A1069" s="15" t="s">
        <v>1944</v>
      </c>
      <c r="B1069" s="22" t="str">
        <f>INDEX('Plant data'!D:D,MATCH($A1069,'Plant data'!$A:$A,0))</f>
        <v>Nagarnar</v>
      </c>
      <c r="C1069" s="22" t="str">
        <f>INDEX('Plant data'!E:E,MATCH($A1069,'Plant data'!$A:$A,0))</f>
        <v>Chhattisgarh</v>
      </c>
      <c r="D1069" s="22" t="str">
        <f>INDEX('Plant data'!F:F,MATCH($A1069,'Plant data'!$A:$A,0))</f>
        <v>India</v>
      </c>
      <c r="E1069" s="15" t="s">
        <v>11279</v>
      </c>
      <c r="F1069" s="15" t="s">
        <v>10182</v>
      </c>
      <c r="G1069" s="16" t="s">
        <v>1946</v>
      </c>
      <c r="H1069" s="15" t="s">
        <v>29</v>
      </c>
      <c r="I1069" s="15">
        <v>2008</v>
      </c>
      <c r="J1069" s="15" t="s">
        <v>30</v>
      </c>
      <c r="K1069" s="15">
        <v>2023</v>
      </c>
      <c r="L1069" s="15">
        <v>2</v>
      </c>
      <c r="M1069" s="15" t="s">
        <v>30</v>
      </c>
      <c r="N1069" s="15" t="s">
        <v>30</v>
      </c>
      <c r="O1069" s="15" t="s">
        <v>30</v>
      </c>
      <c r="P1069" s="15">
        <v>1500</v>
      </c>
      <c r="Q1069" s="15">
        <v>175</v>
      </c>
      <c r="R1069" s="15" t="s">
        <v>10180</v>
      </c>
      <c r="S1069" s="29">
        <f t="shared" si="16"/>
        <v>2063</v>
      </c>
      <c r="T1069" s="29"/>
      <c r="U1069" s="29"/>
      <c r="V1069" s="29"/>
      <c r="W1069" s="29"/>
      <c r="X1069" s="29"/>
      <c r="Y1069" s="29"/>
      <c r="Z1069" s="29"/>
      <c r="AA1069" s="29"/>
    </row>
    <row r="1070" spans="1:27" hidden="1" x14ac:dyDescent="0.35">
      <c r="A1070" s="15" t="s">
        <v>1947</v>
      </c>
      <c r="B1070" s="22" t="str">
        <f>INDEX('Plant data'!D:D,MATCH($A1070,'Plant data'!$A:$A,0))</f>
        <v>Barddhaman</v>
      </c>
      <c r="C1070" s="22" t="str">
        <f>INDEX('Plant data'!E:E,MATCH($A1070,'Plant data'!$A:$A,0))</f>
        <v>West Bengal</v>
      </c>
      <c r="D1070" s="22" t="str">
        <f>INDEX('Plant data'!F:F,MATCH($A1070,'Plant data'!$A:$A,0))</f>
        <v>India</v>
      </c>
      <c r="E1070" s="15" t="s">
        <v>11280</v>
      </c>
      <c r="F1070" s="15" t="s">
        <v>10179</v>
      </c>
      <c r="G1070" s="16" t="s">
        <v>1949</v>
      </c>
      <c r="H1070" s="15" t="s">
        <v>29</v>
      </c>
      <c r="I1070" s="15" t="s">
        <v>30</v>
      </c>
      <c r="J1070" s="15" t="s">
        <v>30</v>
      </c>
      <c r="K1070" s="15">
        <v>2014</v>
      </c>
      <c r="L1070" s="15">
        <v>11</v>
      </c>
      <c r="M1070" s="15" t="s">
        <v>30</v>
      </c>
      <c r="N1070" s="15" t="s">
        <v>30</v>
      </c>
      <c r="O1070" s="15" t="s">
        <v>30</v>
      </c>
      <c r="P1070" s="15">
        <v>833</v>
      </c>
      <c r="Q1070" s="15">
        <v>150</v>
      </c>
      <c r="R1070" s="15" t="s">
        <v>10180</v>
      </c>
      <c r="S1070" s="29">
        <f t="shared" si="16"/>
        <v>2054</v>
      </c>
      <c r="T1070" s="29"/>
      <c r="U1070" s="29"/>
      <c r="V1070" s="29"/>
      <c r="W1070" s="29"/>
      <c r="X1070" s="29"/>
      <c r="Y1070" s="29"/>
      <c r="Z1070" s="29"/>
      <c r="AA1070" s="29"/>
    </row>
    <row r="1071" spans="1:27" hidden="1" x14ac:dyDescent="0.35">
      <c r="A1071" s="15" t="s">
        <v>1947</v>
      </c>
      <c r="B1071" s="22" t="str">
        <f>INDEX('Plant data'!D:D,MATCH($A1071,'Plant data'!$A:$A,0))</f>
        <v>Barddhaman</v>
      </c>
      <c r="C1071" s="22" t="str">
        <f>INDEX('Plant data'!E:E,MATCH($A1071,'Plant data'!$A:$A,0))</f>
        <v>West Bengal</v>
      </c>
      <c r="D1071" s="22" t="str">
        <f>INDEX('Plant data'!F:F,MATCH($A1071,'Plant data'!$A:$A,0))</f>
        <v>India</v>
      </c>
      <c r="E1071" s="15" t="s">
        <v>11281</v>
      </c>
      <c r="F1071" s="15" t="s">
        <v>10182</v>
      </c>
      <c r="G1071" s="16" t="s">
        <v>1949</v>
      </c>
      <c r="H1071" s="15" t="s">
        <v>29</v>
      </c>
      <c r="I1071" s="15" t="s">
        <v>30</v>
      </c>
      <c r="J1071" s="15" t="s">
        <v>30</v>
      </c>
      <c r="K1071" s="15">
        <v>2014</v>
      </c>
      <c r="L1071" s="15">
        <v>11</v>
      </c>
      <c r="M1071" s="15" t="s">
        <v>30</v>
      </c>
      <c r="N1071" s="15" t="s">
        <v>30</v>
      </c>
      <c r="O1071" s="15" t="s">
        <v>30</v>
      </c>
      <c r="P1071" s="15">
        <v>833</v>
      </c>
      <c r="Q1071" s="15">
        <v>150</v>
      </c>
      <c r="R1071" s="15" t="s">
        <v>10180</v>
      </c>
      <c r="S1071" s="29">
        <f t="shared" si="16"/>
        <v>2054</v>
      </c>
      <c r="T1071" s="29"/>
      <c r="U1071" s="29"/>
      <c r="V1071" s="29"/>
      <c r="W1071" s="29"/>
      <c r="X1071" s="29"/>
      <c r="Y1071" s="29"/>
      <c r="Z1071" s="29"/>
      <c r="AA1071" s="29"/>
    </row>
    <row r="1072" spans="1:27" hidden="1" x14ac:dyDescent="0.35">
      <c r="A1072" s="15" t="s">
        <v>1947</v>
      </c>
      <c r="B1072" s="22" t="str">
        <f>INDEX('Plant data'!D:D,MATCH($A1072,'Plant data'!$A:$A,0))</f>
        <v>Barddhaman</v>
      </c>
      <c r="C1072" s="22" t="str">
        <f>INDEX('Plant data'!E:E,MATCH($A1072,'Plant data'!$A:$A,0))</f>
        <v>West Bengal</v>
      </c>
      <c r="D1072" s="22" t="str">
        <f>INDEX('Plant data'!F:F,MATCH($A1072,'Plant data'!$A:$A,0))</f>
        <v>India</v>
      </c>
      <c r="E1072" s="15" t="s">
        <v>11282</v>
      </c>
      <c r="F1072" s="15" t="s">
        <v>10184</v>
      </c>
      <c r="G1072" s="16" t="s">
        <v>1949</v>
      </c>
      <c r="H1072" s="15" t="s">
        <v>29</v>
      </c>
      <c r="I1072" s="15" t="s">
        <v>30</v>
      </c>
      <c r="J1072" s="15" t="s">
        <v>30</v>
      </c>
      <c r="K1072" s="15">
        <v>2014</v>
      </c>
      <c r="L1072" s="15">
        <v>11</v>
      </c>
      <c r="M1072" s="15" t="s">
        <v>30</v>
      </c>
      <c r="N1072" s="15" t="s">
        <v>30</v>
      </c>
      <c r="O1072" s="15" t="s">
        <v>30</v>
      </c>
      <c r="P1072" s="15">
        <v>833</v>
      </c>
      <c r="Q1072" s="15">
        <v>150</v>
      </c>
      <c r="R1072" s="15" t="s">
        <v>10180</v>
      </c>
      <c r="S1072" s="29">
        <f t="shared" si="16"/>
        <v>2054</v>
      </c>
      <c r="T1072" s="29"/>
      <c r="U1072" s="29"/>
      <c r="V1072" s="29"/>
      <c r="W1072" s="29"/>
      <c r="X1072" s="29"/>
      <c r="Y1072" s="29"/>
      <c r="Z1072" s="29"/>
      <c r="AA1072" s="29"/>
    </row>
    <row r="1073" spans="1:27" hidden="1" x14ac:dyDescent="0.35">
      <c r="A1073" s="15" t="s">
        <v>1947</v>
      </c>
      <c r="B1073" s="22" t="str">
        <f>INDEX('Plant data'!D:D,MATCH($A1073,'Plant data'!$A:$A,0))</f>
        <v>Barddhaman</v>
      </c>
      <c r="C1073" s="22" t="str">
        <f>INDEX('Plant data'!E:E,MATCH($A1073,'Plant data'!$A:$A,0))</f>
        <v>West Bengal</v>
      </c>
      <c r="D1073" s="22" t="str">
        <f>INDEX('Plant data'!F:F,MATCH($A1073,'Plant data'!$A:$A,0))</f>
        <v>India</v>
      </c>
      <c r="E1073" s="15" t="s">
        <v>11283</v>
      </c>
      <c r="F1073" s="15" t="s">
        <v>10245</v>
      </c>
      <c r="G1073" s="16" t="s">
        <v>1949</v>
      </c>
      <c r="H1073" s="15" t="s">
        <v>313</v>
      </c>
      <c r="I1073" s="15">
        <v>2020</v>
      </c>
      <c r="J1073" s="15">
        <v>2025</v>
      </c>
      <c r="K1073" s="15" t="s">
        <v>30</v>
      </c>
      <c r="L1073" s="15" t="s">
        <v>30</v>
      </c>
      <c r="M1073" s="15" t="s">
        <v>30</v>
      </c>
      <c r="N1073" s="15" t="s">
        <v>30</v>
      </c>
      <c r="O1073" s="15" t="s">
        <v>30</v>
      </c>
      <c r="P1073" s="15">
        <v>500</v>
      </c>
      <c r="Q1073" s="15" t="s">
        <v>30</v>
      </c>
      <c r="R1073" s="22"/>
      <c r="S1073" s="29" t="str">
        <f t="shared" si="16"/>
        <v/>
      </c>
      <c r="T1073" s="29"/>
      <c r="U1073" s="29"/>
      <c r="V1073" s="29"/>
      <c r="W1073" s="29"/>
      <c r="X1073" s="29"/>
      <c r="Y1073" s="29"/>
      <c r="Z1073" s="29"/>
      <c r="AA1073" s="29"/>
    </row>
    <row r="1074" spans="1:27" hidden="1" x14ac:dyDescent="0.35">
      <c r="A1074" s="15" t="s">
        <v>1947</v>
      </c>
      <c r="B1074" s="22" t="str">
        <f>INDEX('Plant data'!D:D,MATCH($A1074,'Plant data'!$A:$A,0))</f>
        <v>Barddhaman</v>
      </c>
      <c r="C1074" s="22" t="str">
        <f>INDEX('Plant data'!E:E,MATCH($A1074,'Plant data'!$A:$A,0))</f>
        <v>West Bengal</v>
      </c>
      <c r="D1074" s="22" t="str">
        <f>INDEX('Plant data'!F:F,MATCH($A1074,'Plant data'!$A:$A,0))</f>
        <v>India</v>
      </c>
      <c r="E1074" s="15" t="s">
        <v>11284</v>
      </c>
      <c r="F1074" s="15" t="s">
        <v>10247</v>
      </c>
      <c r="G1074" s="16" t="s">
        <v>1949</v>
      </c>
      <c r="H1074" s="15" t="s">
        <v>313</v>
      </c>
      <c r="I1074" s="15">
        <v>2020</v>
      </c>
      <c r="J1074" s="15" t="s">
        <v>30</v>
      </c>
      <c r="K1074" s="15">
        <v>2029</v>
      </c>
      <c r="L1074" s="22"/>
      <c r="M1074" s="15" t="s">
        <v>30</v>
      </c>
      <c r="N1074" s="15" t="s">
        <v>30</v>
      </c>
      <c r="O1074" s="15" t="s">
        <v>30</v>
      </c>
      <c r="P1074" s="15">
        <v>4080</v>
      </c>
      <c r="Q1074" s="15" t="s">
        <v>30</v>
      </c>
      <c r="R1074" s="22"/>
      <c r="S1074" s="29">
        <f t="shared" si="16"/>
        <v>2069</v>
      </c>
      <c r="T1074" s="29"/>
      <c r="U1074" s="29"/>
      <c r="V1074" s="29"/>
      <c r="W1074" s="29"/>
      <c r="X1074" s="29"/>
      <c r="Y1074" s="29"/>
      <c r="Z1074" s="29"/>
      <c r="AA1074" s="29"/>
    </row>
    <row r="1075" spans="1:27" hidden="1" x14ac:dyDescent="0.35">
      <c r="A1075" s="15" t="s">
        <v>1950</v>
      </c>
      <c r="B1075" s="22" t="str">
        <f>INDEX('Plant data'!D:D,MATCH($A1075,'Plant data'!$A:$A,0))</f>
        <v>Bhilai</v>
      </c>
      <c r="C1075" s="22" t="str">
        <f>INDEX('Plant data'!E:E,MATCH($A1075,'Plant data'!$A:$A,0))</f>
        <v>Chhattisgarh</v>
      </c>
      <c r="D1075" s="22" t="str">
        <f>INDEX('Plant data'!F:F,MATCH($A1075,'Plant data'!$A:$A,0))</f>
        <v>India</v>
      </c>
      <c r="E1075" s="15" t="s">
        <v>11285</v>
      </c>
      <c r="F1075" s="15" t="s">
        <v>10179</v>
      </c>
      <c r="G1075" s="16" t="s">
        <v>1952</v>
      </c>
      <c r="H1075" s="15" t="s">
        <v>29</v>
      </c>
      <c r="I1075" s="15" t="s">
        <v>30</v>
      </c>
      <c r="J1075" s="15" t="s">
        <v>30</v>
      </c>
      <c r="K1075" s="15">
        <v>1985</v>
      </c>
      <c r="L1075" s="15">
        <v>40</v>
      </c>
      <c r="M1075" s="15" t="s">
        <v>30</v>
      </c>
      <c r="N1075" s="15" t="s">
        <v>30</v>
      </c>
      <c r="O1075" s="15" t="s">
        <v>30</v>
      </c>
      <c r="P1075" s="15">
        <v>1000</v>
      </c>
      <c r="Q1075" s="15">
        <v>110</v>
      </c>
      <c r="R1075" s="15" t="s">
        <v>10180</v>
      </c>
      <c r="S1075" s="29">
        <f t="shared" si="16"/>
        <v>2025</v>
      </c>
      <c r="T1075" s="29"/>
      <c r="U1075" s="29"/>
      <c r="V1075" s="29"/>
      <c r="W1075" s="29"/>
      <c r="X1075" s="29"/>
      <c r="Y1075" s="29"/>
      <c r="Z1075" s="29"/>
      <c r="AA1075" s="29"/>
    </row>
    <row r="1076" spans="1:27" hidden="1" x14ac:dyDescent="0.35">
      <c r="A1076" s="15" t="s">
        <v>1950</v>
      </c>
      <c r="B1076" s="22" t="str">
        <f>INDEX('Plant data'!D:D,MATCH($A1076,'Plant data'!$A:$A,0))</f>
        <v>Bhilai</v>
      </c>
      <c r="C1076" s="22" t="str">
        <f>INDEX('Plant data'!E:E,MATCH($A1076,'Plant data'!$A:$A,0))</f>
        <v>Chhattisgarh</v>
      </c>
      <c r="D1076" s="22" t="str">
        <f>INDEX('Plant data'!F:F,MATCH($A1076,'Plant data'!$A:$A,0))</f>
        <v>India</v>
      </c>
      <c r="E1076" s="15" t="s">
        <v>11286</v>
      </c>
      <c r="F1076" s="15" t="s">
        <v>10182</v>
      </c>
      <c r="G1076" s="16" t="s">
        <v>1952</v>
      </c>
      <c r="H1076" s="15" t="s">
        <v>29</v>
      </c>
      <c r="I1076" s="15" t="s">
        <v>30</v>
      </c>
      <c r="J1076" s="15" t="s">
        <v>30</v>
      </c>
      <c r="K1076" s="15">
        <v>1985</v>
      </c>
      <c r="L1076" s="15">
        <v>40</v>
      </c>
      <c r="M1076" s="15" t="s">
        <v>30</v>
      </c>
      <c r="N1076" s="15" t="s">
        <v>30</v>
      </c>
      <c r="O1076" s="15" t="s">
        <v>30</v>
      </c>
      <c r="P1076" s="15">
        <v>1000</v>
      </c>
      <c r="Q1076" s="15">
        <v>130</v>
      </c>
      <c r="R1076" s="15" t="s">
        <v>10180</v>
      </c>
      <c r="S1076" s="29">
        <f t="shared" si="16"/>
        <v>2025</v>
      </c>
      <c r="T1076" s="29"/>
      <c r="U1076" s="29"/>
      <c r="V1076" s="29"/>
      <c r="W1076" s="29"/>
      <c r="X1076" s="29"/>
      <c r="Y1076" s="29"/>
      <c r="Z1076" s="29"/>
      <c r="AA1076" s="29"/>
    </row>
    <row r="1077" spans="1:27" hidden="1" x14ac:dyDescent="0.35">
      <c r="A1077" s="15" t="s">
        <v>1950</v>
      </c>
      <c r="B1077" s="22" t="str">
        <f>INDEX('Plant data'!D:D,MATCH($A1077,'Plant data'!$A:$A,0))</f>
        <v>Bhilai</v>
      </c>
      <c r="C1077" s="22" t="str">
        <f>INDEX('Plant data'!E:E,MATCH($A1077,'Plant data'!$A:$A,0))</f>
        <v>Chhattisgarh</v>
      </c>
      <c r="D1077" s="22" t="str">
        <f>INDEX('Plant data'!F:F,MATCH($A1077,'Plant data'!$A:$A,0))</f>
        <v>India</v>
      </c>
      <c r="E1077" s="15" t="s">
        <v>11287</v>
      </c>
      <c r="F1077" s="15" t="s">
        <v>10184</v>
      </c>
      <c r="G1077" s="16" t="s">
        <v>1952</v>
      </c>
      <c r="H1077" s="15" t="s">
        <v>29</v>
      </c>
      <c r="I1077" s="15" t="s">
        <v>30</v>
      </c>
      <c r="J1077" s="15" t="s">
        <v>30</v>
      </c>
      <c r="K1077" s="15">
        <v>1985</v>
      </c>
      <c r="L1077" s="15">
        <v>40</v>
      </c>
      <c r="M1077" s="15" t="s">
        <v>30</v>
      </c>
      <c r="N1077" s="15" t="s">
        <v>30</v>
      </c>
      <c r="O1077" s="15" t="s">
        <v>30</v>
      </c>
      <c r="P1077" s="15">
        <v>1000</v>
      </c>
      <c r="Q1077" s="15">
        <v>110</v>
      </c>
      <c r="R1077" s="15" t="s">
        <v>10180</v>
      </c>
      <c r="S1077" s="29">
        <f t="shared" si="16"/>
        <v>2025</v>
      </c>
      <c r="T1077" s="29"/>
      <c r="U1077" s="29"/>
      <c r="V1077" s="29"/>
      <c r="W1077" s="29"/>
      <c r="X1077" s="29"/>
      <c r="Y1077" s="29"/>
      <c r="Z1077" s="29"/>
      <c r="AA1077" s="29"/>
    </row>
    <row r="1078" spans="1:27" hidden="1" x14ac:dyDescent="0.35">
      <c r="A1078" s="15" t="s">
        <v>1950</v>
      </c>
      <c r="B1078" s="22" t="str">
        <f>INDEX('Plant data'!D:D,MATCH($A1078,'Plant data'!$A:$A,0))</f>
        <v>Bhilai</v>
      </c>
      <c r="C1078" s="22" t="str">
        <f>INDEX('Plant data'!E:E,MATCH($A1078,'Plant data'!$A:$A,0))</f>
        <v>Chhattisgarh</v>
      </c>
      <c r="D1078" s="22" t="str">
        <f>INDEX('Plant data'!F:F,MATCH($A1078,'Plant data'!$A:$A,0))</f>
        <v>India</v>
      </c>
      <c r="E1078" s="15" t="s">
        <v>11288</v>
      </c>
      <c r="F1078" s="15" t="s">
        <v>10245</v>
      </c>
      <c r="G1078" s="16" t="s">
        <v>1952</v>
      </c>
      <c r="H1078" s="15" t="s">
        <v>29</v>
      </c>
      <c r="I1078" s="15" t="s">
        <v>30</v>
      </c>
      <c r="J1078" s="15" t="s">
        <v>30</v>
      </c>
      <c r="K1078" s="15">
        <v>2018</v>
      </c>
      <c r="L1078" s="15">
        <v>7</v>
      </c>
      <c r="M1078" s="15" t="s">
        <v>30</v>
      </c>
      <c r="N1078" s="15" t="s">
        <v>30</v>
      </c>
      <c r="O1078" s="15" t="s">
        <v>30</v>
      </c>
      <c r="P1078" s="15">
        <v>1333</v>
      </c>
      <c r="Q1078" s="15">
        <v>180</v>
      </c>
      <c r="R1078" s="15" t="s">
        <v>10180</v>
      </c>
      <c r="S1078" s="29">
        <f t="shared" si="16"/>
        <v>2058</v>
      </c>
      <c r="T1078" s="29"/>
      <c r="U1078" s="29"/>
      <c r="V1078" s="29"/>
      <c r="W1078" s="29"/>
      <c r="X1078" s="29"/>
      <c r="Y1078" s="29"/>
      <c r="Z1078" s="29"/>
      <c r="AA1078" s="29"/>
    </row>
    <row r="1079" spans="1:27" hidden="1" x14ac:dyDescent="0.35">
      <c r="A1079" s="15" t="s">
        <v>1950</v>
      </c>
      <c r="B1079" s="22" t="str">
        <f>INDEX('Plant data'!D:D,MATCH($A1079,'Plant data'!$A:$A,0))</f>
        <v>Bhilai</v>
      </c>
      <c r="C1079" s="22" t="str">
        <f>INDEX('Plant data'!E:E,MATCH($A1079,'Plant data'!$A:$A,0))</f>
        <v>Chhattisgarh</v>
      </c>
      <c r="D1079" s="22" t="str">
        <f>INDEX('Plant data'!F:F,MATCH($A1079,'Plant data'!$A:$A,0))</f>
        <v>India</v>
      </c>
      <c r="E1079" s="15" t="s">
        <v>11289</v>
      </c>
      <c r="F1079" s="15" t="s">
        <v>10247</v>
      </c>
      <c r="G1079" s="16" t="s">
        <v>1952</v>
      </c>
      <c r="H1079" s="15" t="s">
        <v>29</v>
      </c>
      <c r="I1079" s="15" t="s">
        <v>30</v>
      </c>
      <c r="J1079" s="15" t="s">
        <v>30</v>
      </c>
      <c r="K1079" s="15">
        <v>2018</v>
      </c>
      <c r="L1079" s="15">
        <v>7</v>
      </c>
      <c r="M1079" s="15" t="s">
        <v>30</v>
      </c>
      <c r="N1079" s="15" t="s">
        <v>30</v>
      </c>
      <c r="O1079" s="15" t="s">
        <v>30</v>
      </c>
      <c r="P1079" s="15">
        <v>1333</v>
      </c>
      <c r="Q1079" s="15">
        <v>180</v>
      </c>
      <c r="R1079" s="15" t="s">
        <v>10180</v>
      </c>
      <c r="S1079" s="29">
        <f t="shared" si="16"/>
        <v>2058</v>
      </c>
      <c r="T1079" s="29"/>
      <c r="U1079" s="29"/>
      <c r="V1079" s="29"/>
      <c r="W1079" s="29"/>
      <c r="X1079" s="29"/>
      <c r="Y1079" s="29"/>
      <c r="Z1079" s="29"/>
      <c r="AA1079" s="29"/>
    </row>
    <row r="1080" spans="1:27" hidden="1" x14ac:dyDescent="0.35">
      <c r="A1080" s="15" t="s">
        <v>1950</v>
      </c>
      <c r="B1080" s="22" t="str">
        <f>INDEX('Plant data'!D:D,MATCH($A1080,'Plant data'!$A:$A,0))</f>
        <v>Bhilai</v>
      </c>
      <c r="C1080" s="22" t="str">
        <f>INDEX('Plant data'!E:E,MATCH($A1080,'Plant data'!$A:$A,0))</f>
        <v>Chhattisgarh</v>
      </c>
      <c r="D1080" s="22" t="str">
        <f>INDEX('Plant data'!F:F,MATCH($A1080,'Plant data'!$A:$A,0))</f>
        <v>India</v>
      </c>
      <c r="E1080" s="15" t="s">
        <v>11290</v>
      </c>
      <c r="F1080" s="15" t="s">
        <v>10249</v>
      </c>
      <c r="G1080" s="16" t="s">
        <v>1952</v>
      </c>
      <c r="H1080" s="15" t="s">
        <v>29</v>
      </c>
      <c r="I1080" s="15" t="s">
        <v>30</v>
      </c>
      <c r="J1080" s="15" t="s">
        <v>30</v>
      </c>
      <c r="K1080" s="15">
        <v>2018</v>
      </c>
      <c r="L1080" s="15">
        <v>7</v>
      </c>
      <c r="M1080" s="15" t="s">
        <v>30</v>
      </c>
      <c r="N1080" s="15" t="s">
        <v>30</v>
      </c>
      <c r="O1080" s="15" t="s">
        <v>30</v>
      </c>
      <c r="P1080" s="15">
        <v>1333</v>
      </c>
      <c r="Q1080" s="15">
        <v>180</v>
      </c>
      <c r="R1080" s="15" t="s">
        <v>10180</v>
      </c>
      <c r="S1080" s="29">
        <f t="shared" si="16"/>
        <v>2058</v>
      </c>
      <c r="T1080" s="29"/>
      <c r="U1080" s="29"/>
      <c r="V1080" s="29"/>
      <c r="W1080" s="29"/>
      <c r="X1080" s="29"/>
      <c r="Y1080" s="29"/>
      <c r="Z1080" s="29"/>
      <c r="AA1080" s="29"/>
    </row>
    <row r="1081" spans="1:27" hidden="1" x14ac:dyDescent="0.35">
      <c r="A1081" s="15" t="s">
        <v>1950</v>
      </c>
      <c r="B1081" s="22" t="str">
        <f>INDEX('Plant data'!D:D,MATCH($A1081,'Plant data'!$A:$A,0))</f>
        <v>Bhilai</v>
      </c>
      <c r="C1081" s="22" t="str">
        <f>INDEX('Plant data'!E:E,MATCH($A1081,'Plant data'!$A:$A,0))</f>
        <v>Chhattisgarh</v>
      </c>
      <c r="D1081" s="22" t="str">
        <f>INDEX('Plant data'!F:F,MATCH($A1081,'Plant data'!$A:$A,0))</f>
        <v>India</v>
      </c>
      <c r="E1081" s="15" t="s">
        <v>11291</v>
      </c>
      <c r="F1081" s="15" t="s">
        <v>10251</v>
      </c>
      <c r="G1081" s="16" t="s">
        <v>1952</v>
      </c>
      <c r="H1081" s="15" t="s">
        <v>313</v>
      </c>
      <c r="I1081" s="15" t="s">
        <v>30</v>
      </c>
      <c r="J1081" s="15" t="s">
        <v>30</v>
      </c>
      <c r="K1081" s="15">
        <v>2030</v>
      </c>
      <c r="L1081" s="22"/>
      <c r="M1081" s="15" t="s">
        <v>30</v>
      </c>
      <c r="N1081" s="15" t="s">
        <v>30</v>
      </c>
      <c r="O1081" s="15" t="s">
        <v>30</v>
      </c>
      <c r="P1081" s="15">
        <v>7000</v>
      </c>
      <c r="Q1081" s="15" t="s">
        <v>30</v>
      </c>
      <c r="R1081" s="22"/>
      <c r="S1081" s="29">
        <f t="shared" si="16"/>
        <v>2070</v>
      </c>
      <c r="T1081" s="29"/>
      <c r="U1081" s="29"/>
      <c r="V1081" s="29"/>
      <c r="W1081" s="29"/>
      <c r="X1081" s="29"/>
      <c r="Y1081" s="29"/>
      <c r="Z1081" s="29"/>
      <c r="AA1081" s="29"/>
    </row>
    <row r="1082" spans="1:27" hidden="1" x14ac:dyDescent="0.35">
      <c r="A1082" s="15" t="s">
        <v>1958</v>
      </c>
      <c r="B1082" s="22" t="str">
        <f>INDEX('Plant data'!D:D,MATCH($A1082,'Plant data'!$A:$A,0))</f>
        <v>Bokaro Steel City</v>
      </c>
      <c r="C1082" s="22" t="str">
        <f>INDEX('Plant data'!E:E,MATCH($A1082,'Plant data'!$A:$A,0))</f>
        <v>Jharkhand</v>
      </c>
      <c r="D1082" s="22" t="str">
        <f>INDEX('Plant data'!F:F,MATCH($A1082,'Plant data'!$A:$A,0))</f>
        <v>India</v>
      </c>
      <c r="E1082" s="15" t="s">
        <v>11292</v>
      </c>
      <c r="F1082" s="15" t="s">
        <v>11293</v>
      </c>
      <c r="G1082" s="16" t="s">
        <v>1960</v>
      </c>
      <c r="H1082" s="15" t="s">
        <v>29</v>
      </c>
      <c r="I1082" s="15" t="s">
        <v>30</v>
      </c>
      <c r="J1082" s="15" t="s">
        <v>30</v>
      </c>
      <c r="K1082" s="15" t="s">
        <v>30</v>
      </c>
      <c r="L1082" s="15" t="s">
        <v>30</v>
      </c>
      <c r="M1082" s="15" t="s">
        <v>30</v>
      </c>
      <c r="N1082" s="15" t="s">
        <v>30</v>
      </c>
      <c r="O1082" s="15" t="s">
        <v>30</v>
      </c>
      <c r="P1082" s="15">
        <v>484</v>
      </c>
      <c r="Q1082" s="15">
        <v>130</v>
      </c>
      <c r="R1082" s="15" t="s">
        <v>10180</v>
      </c>
      <c r="S1082" s="29" t="str">
        <f t="shared" si="16"/>
        <v/>
      </c>
      <c r="T1082" s="29"/>
      <c r="U1082" s="29"/>
      <c r="V1082" s="29"/>
      <c r="W1082" s="29"/>
      <c r="X1082" s="29"/>
      <c r="Y1082" s="29"/>
      <c r="Z1082" s="29"/>
      <c r="AA1082" s="29"/>
    </row>
    <row r="1083" spans="1:27" hidden="1" x14ac:dyDescent="0.35">
      <c r="A1083" s="15" t="s">
        <v>1958</v>
      </c>
      <c r="B1083" s="22" t="str">
        <f>INDEX('Plant data'!D:D,MATCH($A1083,'Plant data'!$A:$A,0))</f>
        <v>Bokaro Steel City</v>
      </c>
      <c r="C1083" s="22" t="str">
        <f>INDEX('Plant data'!E:E,MATCH($A1083,'Plant data'!$A:$A,0))</f>
        <v>Jharkhand</v>
      </c>
      <c r="D1083" s="22" t="str">
        <f>INDEX('Plant data'!F:F,MATCH($A1083,'Plant data'!$A:$A,0))</f>
        <v>India</v>
      </c>
      <c r="E1083" s="15" t="s">
        <v>11294</v>
      </c>
      <c r="F1083" s="15" t="s">
        <v>11295</v>
      </c>
      <c r="G1083" s="16" t="s">
        <v>1960</v>
      </c>
      <c r="H1083" s="15" t="s">
        <v>29</v>
      </c>
      <c r="I1083" s="15" t="s">
        <v>30</v>
      </c>
      <c r="J1083" s="15" t="s">
        <v>30</v>
      </c>
      <c r="K1083" s="15" t="s">
        <v>30</v>
      </c>
      <c r="L1083" s="15" t="s">
        <v>30</v>
      </c>
      <c r="M1083" s="15" t="s">
        <v>30</v>
      </c>
      <c r="N1083" s="15" t="s">
        <v>30</v>
      </c>
      <c r="O1083" s="15" t="s">
        <v>30</v>
      </c>
      <c r="P1083" s="15">
        <v>484</v>
      </c>
      <c r="Q1083" s="15">
        <v>130</v>
      </c>
      <c r="R1083" s="15" t="s">
        <v>10180</v>
      </c>
      <c r="S1083" s="29" t="str">
        <f t="shared" si="16"/>
        <v/>
      </c>
      <c r="T1083" s="29"/>
      <c r="U1083" s="29"/>
      <c r="V1083" s="29"/>
      <c r="W1083" s="29"/>
      <c r="X1083" s="29"/>
      <c r="Y1083" s="29"/>
      <c r="Z1083" s="29"/>
      <c r="AA1083" s="29"/>
    </row>
    <row r="1084" spans="1:27" hidden="1" x14ac:dyDescent="0.35">
      <c r="A1084" s="15" t="s">
        <v>1958</v>
      </c>
      <c r="B1084" s="22" t="str">
        <f>INDEX('Plant data'!D:D,MATCH($A1084,'Plant data'!$A:$A,0))</f>
        <v>Bokaro Steel City</v>
      </c>
      <c r="C1084" s="22" t="str">
        <f>INDEX('Plant data'!E:E,MATCH($A1084,'Plant data'!$A:$A,0))</f>
        <v>Jharkhand</v>
      </c>
      <c r="D1084" s="22" t="str">
        <f>INDEX('Plant data'!F:F,MATCH($A1084,'Plant data'!$A:$A,0))</f>
        <v>India</v>
      </c>
      <c r="E1084" s="15" t="s">
        <v>11296</v>
      </c>
      <c r="F1084" s="15" t="s">
        <v>11297</v>
      </c>
      <c r="G1084" s="16" t="s">
        <v>1960</v>
      </c>
      <c r="H1084" s="15" t="s">
        <v>29</v>
      </c>
      <c r="I1084" s="15" t="s">
        <v>30</v>
      </c>
      <c r="J1084" s="15" t="s">
        <v>30</v>
      </c>
      <c r="K1084" s="15" t="s">
        <v>30</v>
      </c>
      <c r="L1084" s="15" t="s">
        <v>30</v>
      </c>
      <c r="M1084" s="15" t="s">
        <v>30</v>
      </c>
      <c r="N1084" s="15" t="s">
        <v>30</v>
      </c>
      <c r="O1084" s="15" t="s">
        <v>30</v>
      </c>
      <c r="P1084" s="15">
        <v>484</v>
      </c>
      <c r="Q1084" s="15">
        <v>130</v>
      </c>
      <c r="R1084" s="15" t="s">
        <v>10180</v>
      </c>
      <c r="S1084" s="29" t="str">
        <f t="shared" si="16"/>
        <v/>
      </c>
      <c r="T1084" s="29"/>
      <c r="U1084" s="29"/>
      <c r="V1084" s="29"/>
      <c r="W1084" s="29"/>
      <c r="X1084" s="29"/>
      <c r="Y1084" s="29"/>
      <c r="Z1084" s="29"/>
      <c r="AA1084" s="29"/>
    </row>
    <row r="1085" spans="1:27" hidden="1" x14ac:dyDescent="0.35">
      <c r="A1085" s="15" t="s">
        <v>1958</v>
      </c>
      <c r="B1085" s="22" t="str">
        <f>INDEX('Plant data'!D:D,MATCH($A1085,'Plant data'!$A:$A,0))</f>
        <v>Bokaro Steel City</v>
      </c>
      <c r="C1085" s="22" t="str">
        <f>INDEX('Plant data'!E:E,MATCH($A1085,'Plant data'!$A:$A,0))</f>
        <v>Jharkhand</v>
      </c>
      <c r="D1085" s="22" t="str">
        <f>INDEX('Plant data'!F:F,MATCH($A1085,'Plant data'!$A:$A,0))</f>
        <v>India</v>
      </c>
      <c r="E1085" s="15" t="s">
        <v>11298</v>
      </c>
      <c r="F1085" s="15" t="s">
        <v>11299</v>
      </c>
      <c r="G1085" s="16" t="s">
        <v>1960</v>
      </c>
      <c r="H1085" s="15" t="s">
        <v>29</v>
      </c>
      <c r="I1085" s="15" t="s">
        <v>30</v>
      </c>
      <c r="J1085" s="15" t="s">
        <v>30</v>
      </c>
      <c r="K1085" s="15" t="s">
        <v>30</v>
      </c>
      <c r="L1085" s="15" t="s">
        <v>30</v>
      </c>
      <c r="M1085" s="15" t="s">
        <v>30</v>
      </c>
      <c r="N1085" s="15" t="s">
        <v>30</v>
      </c>
      <c r="O1085" s="15" t="s">
        <v>30</v>
      </c>
      <c r="P1085" s="15">
        <v>484</v>
      </c>
      <c r="Q1085" s="15">
        <v>130</v>
      </c>
      <c r="R1085" s="15" t="s">
        <v>10180</v>
      </c>
      <c r="S1085" s="29" t="str">
        <f t="shared" si="16"/>
        <v/>
      </c>
      <c r="T1085" s="29"/>
      <c r="U1085" s="29"/>
      <c r="V1085" s="29"/>
      <c r="W1085" s="29"/>
      <c r="X1085" s="29"/>
      <c r="Y1085" s="29"/>
      <c r="Z1085" s="29"/>
      <c r="AA1085" s="29"/>
    </row>
    <row r="1086" spans="1:27" hidden="1" x14ac:dyDescent="0.35">
      <c r="A1086" s="15" t="s">
        <v>1958</v>
      </c>
      <c r="B1086" s="22" t="str">
        <f>INDEX('Plant data'!D:D,MATCH($A1086,'Plant data'!$A:$A,0))</f>
        <v>Bokaro Steel City</v>
      </c>
      <c r="C1086" s="22" t="str">
        <f>INDEX('Plant data'!E:E,MATCH($A1086,'Plant data'!$A:$A,0))</f>
        <v>Jharkhand</v>
      </c>
      <c r="D1086" s="22" t="str">
        <f>INDEX('Plant data'!F:F,MATCH($A1086,'Plant data'!$A:$A,0))</f>
        <v>India</v>
      </c>
      <c r="E1086" s="15" t="s">
        <v>11300</v>
      </c>
      <c r="F1086" s="15" t="s">
        <v>11301</v>
      </c>
      <c r="G1086" s="16" t="s">
        <v>1960</v>
      </c>
      <c r="H1086" s="15" t="s">
        <v>29</v>
      </c>
      <c r="I1086" s="15" t="s">
        <v>30</v>
      </c>
      <c r="J1086" s="15" t="s">
        <v>30</v>
      </c>
      <c r="K1086" s="15" t="s">
        <v>30</v>
      </c>
      <c r="L1086" s="15" t="s">
        <v>30</v>
      </c>
      <c r="M1086" s="15" t="s">
        <v>30</v>
      </c>
      <c r="N1086" s="15" t="s">
        <v>30</v>
      </c>
      <c r="O1086" s="15" t="s">
        <v>30</v>
      </c>
      <c r="P1086" s="15">
        <v>484</v>
      </c>
      <c r="Q1086" s="15">
        <v>130</v>
      </c>
      <c r="R1086" s="15" t="s">
        <v>10180</v>
      </c>
      <c r="S1086" s="29" t="str">
        <f t="shared" si="16"/>
        <v/>
      </c>
      <c r="T1086" s="29"/>
      <c r="U1086" s="29"/>
      <c r="V1086" s="29"/>
      <c r="W1086" s="29"/>
      <c r="X1086" s="29"/>
      <c r="Y1086" s="29"/>
      <c r="Z1086" s="29"/>
      <c r="AA1086" s="29"/>
    </row>
    <row r="1087" spans="1:27" hidden="1" x14ac:dyDescent="0.35">
      <c r="A1087" s="15" t="s">
        <v>1958</v>
      </c>
      <c r="B1087" s="22" t="str">
        <f>INDEX('Plant data'!D:D,MATCH($A1087,'Plant data'!$A:$A,0))</f>
        <v>Bokaro Steel City</v>
      </c>
      <c r="C1087" s="22" t="str">
        <f>INDEX('Plant data'!E:E,MATCH($A1087,'Plant data'!$A:$A,0))</f>
        <v>Jharkhand</v>
      </c>
      <c r="D1087" s="22" t="str">
        <f>INDEX('Plant data'!F:F,MATCH($A1087,'Plant data'!$A:$A,0))</f>
        <v>India</v>
      </c>
      <c r="E1087" s="15" t="s">
        <v>11302</v>
      </c>
      <c r="F1087" s="15" t="s">
        <v>10179</v>
      </c>
      <c r="G1087" s="16" t="s">
        <v>1960</v>
      </c>
      <c r="H1087" s="15" t="s">
        <v>29</v>
      </c>
      <c r="I1087" s="15" t="s">
        <v>30</v>
      </c>
      <c r="J1087" s="15" t="s">
        <v>30</v>
      </c>
      <c r="K1087" s="15">
        <v>2012</v>
      </c>
      <c r="L1087" s="15">
        <v>13</v>
      </c>
      <c r="M1087" s="15" t="s">
        <v>30</v>
      </c>
      <c r="N1087" s="15" t="s">
        <v>30</v>
      </c>
      <c r="O1087" s="15" t="s">
        <v>30</v>
      </c>
      <c r="P1087" s="15">
        <v>1116</v>
      </c>
      <c r="Q1087" s="15">
        <v>300</v>
      </c>
      <c r="R1087" s="15" t="s">
        <v>10180</v>
      </c>
      <c r="S1087" s="29">
        <f t="shared" si="16"/>
        <v>2052</v>
      </c>
      <c r="T1087" s="29"/>
      <c r="U1087" s="29"/>
      <c r="V1087" s="29"/>
      <c r="W1087" s="29"/>
      <c r="X1087" s="29"/>
      <c r="Y1087" s="29"/>
      <c r="Z1087" s="29"/>
      <c r="AA1087" s="29"/>
    </row>
    <row r="1088" spans="1:27" hidden="1" x14ac:dyDescent="0.35">
      <c r="A1088" s="15" t="s">
        <v>1958</v>
      </c>
      <c r="B1088" s="22" t="str">
        <f>INDEX('Plant data'!D:D,MATCH($A1088,'Plant data'!$A:$A,0))</f>
        <v>Bokaro Steel City</v>
      </c>
      <c r="C1088" s="22" t="str">
        <f>INDEX('Plant data'!E:E,MATCH($A1088,'Plant data'!$A:$A,0))</f>
        <v>Jharkhand</v>
      </c>
      <c r="D1088" s="22" t="str">
        <f>INDEX('Plant data'!F:F,MATCH($A1088,'Plant data'!$A:$A,0))</f>
        <v>India</v>
      </c>
      <c r="E1088" s="15" t="s">
        <v>11303</v>
      </c>
      <c r="F1088" s="15" t="s">
        <v>10182</v>
      </c>
      <c r="G1088" s="16" t="s">
        <v>1960</v>
      </c>
      <c r="H1088" s="15" t="s">
        <v>29</v>
      </c>
      <c r="I1088" s="15" t="s">
        <v>30</v>
      </c>
      <c r="J1088" s="15" t="s">
        <v>30</v>
      </c>
      <c r="K1088" s="15">
        <v>2012</v>
      </c>
      <c r="L1088" s="15">
        <v>13</v>
      </c>
      <c r="M1088" s="15" t="s">
        <v>30</v>
      </c>
      <c r="N1088" s="15" t="s">
        <v>30</v>
      </c>
      <c r="O1088" s="15" t="s">
        <v>30</v>
      </c>
      <c r="P1088" s="15">
        <v>1116</v>
      </c>
      <c r="Q1088" s="15">
        <v>300</v>
      </c>
      <c r="R1088" s="15" t="s">
        <v>10180</v>
      </c>
      <c r="S1088" s="29">
        <f t="shared" si="16"/>
        <v>2052</v>
      </c>
      <c r="T1088" s="29"/>
      <c r="U1088" s="29"/>
      <c r="V1088" s="29"/>
      <c r="W1088" s="29"/>
      <c r="X1088" s="29"/>
      <c r="Y1088" s="29"/>
      <c r="Z1088" s="29"/>
      <c r="AA1088" s="29"/>
    </row>
    <row r="1089" spans="1:27" hidden="1" x14ac:dyDescent="0.35">
      <c r="A1089" s="15" t="s">
        <v>1958</v>
      </c>
      <c r="B1089" s="22" t="str">
        <f>INDEX('Plant data'!D:D,MATCH($A1089,'Plant data'!$A:$A,0))</f>
        <v>Bokaro Steel City</v>
      </c>
      <c r="C1089" s="22" t="str">
        <f>INDEX('Plant data'!E:E,MATCH($A1089,'Plant data'!$A:$A,0))</f>
        <v>Jharkhand</v>
      </c>
      <c r="D1089" s="22" t="str">
        <f>INDEX('Plant data'!F:F,MATCH($A1089,'Plant data'!$A:$A,0))</f>
        <v>India</v>
      </c>
      <c r="E1089" s="15" t="s">
        <v>11304</v>
      </c>
      <c r="F1089" s="15" t="s">
        <v>10184</v>
      </c>
      <c r="G1089" s="16" t="s">
        <v>1960</v>
      </c>
      <c r="H1089" s="15" t="s">
        <v>313</v>
      </c>
      <c r="I1089" s="15" t="s">
        <v>30</v>
      </c>
      <c r="J1089" s="15" t="s">
        <v>30</v>
      </c>
      <c r="K1089" s="15">
        <v>2032</v>
      </c>
      <c r="L1089" s="22"/>
      <c r="M1089" s="15" t="s">
        <v>30</v>
      </c>
      <c r="N1089" s="15" t="s">
        <v>30</v>
      </c>
      <c r="O1089" s="15" t="s">
        <v>30</v>
      </c>
      <c r="P1089" s="15">
        <v>1500</v>
      </c>
      <c r="Q1089" s="15">
        <v>130</v>
      </c>
      <c r="R1089" s="15" t="s">
        <v>10180</v>
      </c>
      <c r="S1089" s="29">
        <f t="shared" si="16"/>
        <v>2072</v>
      </c>
      <c r="T1089" s="29"/>
      <c r="U1089" s="29"/>
      <c r="V1089" s="29"/>
      <c r="W1089" s="29"/>
      <c r="X1089" s="29"/>
      <c r="Y1089" s="29"/>
      <c r="Z1089" s="29"/>
      <c r="AA1089" s="29"/>
    </row>
    <row r="1090" spans="1:27" hidden="1" x14ac:dyDescent="0.35">
      <c r="A1090" s="15" t="s">
        <v>1958</v>
      </c>
      <c r="B1090" s="22" t="str">
        <f>INDEX('Plant data'!D:D,MATCH($A1090,'Plant data'!$A:$A,0))</f>
        <v>Bokaro Steel City</v>
      </c>
      <c r="C1090" s="22" t="str">
        <f>INDEX('Plant data'!E:E,MATCH($A1090,'Plant data'!$A:$A,0))</f>
        <v>Jharkhand</v>
      </c>
      <c r="D1090" s="22" t="str">
        <f>INDEX('Plant data'!F:F,MATCH($A1090,'Plant data'!$A:$A,0))</f>
        <v>India</v>
      </c>
      <c r="E1090" s="15" t="s">
        <v>11305</v>
      </c>
      <c r="F1090" s="15" t="s">
        <v>10245</v>
      </c>
      <c r="G1090" s="16" t="s">
        <v>1960</v>
      </c>
      <c r="H1090" s="15" t="s">
        <v>313</v>
      </c>
      <c r="I1090" s="15" t="s">
        <v>30</v>
      </c>
      <c r="J1090" s="15" t="s">
        <v>30</v>
      </c>
      <c r="K1090" s="15">
        <v>2032</v>
      </c>
      <c r="L1090" s="22"/>
      <c r="M1090" s="15" t="s">
        <v>30</v>
      </c>
      <c r="N1090" s="15" t="s">
        <v>30</v>
      </c>
      <c r="O1090" s="15" t="s">
        <v>30</v>
      </c>
      <c r="P1090" s="15">
        <v>1500</v>
      </c>
      <c r="Q1090" s="15">
        <v>130</v>
      </c>
      <c r="R1090" s="15" t="s">
        <v>10180</v>
      </c>
      <c r="S1090" s="29">
        <f t="shared" si="16"/>
        <v>2072</v>
      </c>
      <c r="T1090" s="29"/>
      <c r="U1090" s="29"/>
      <c r="V1090" s="29"/>
      <c r="W1090" s="29"/>
      <c r="X1090" s="29"/>
      <c r="Y1090" s="29"/>
      <c r="Z1090" s="29"/>
      <c r="AA1090" s="29"/>
    </row>
    <row r="1091" spans="1:27" hidden="1" x14ac:dyDescent="0.35">
      <c r="A1091" s="15" t="s">
        <v>1967</v>
      </c>
      <c r="B1091" s="22" t="str">
        <f>INDEX('Plant data'!D:D,MATCH($A1091,'Plant data'!$A:$A,0))</f>
        <v>Durgapur</v>
      </c>
      <c r="C1091" s="22" t="str">
        <f>INDEX('Plant data'!E:E,MATCH($A1091,'Plant data'!$A:$A,0))</f>
        <v>West Bengal</v>
      </c>
      <c r="D1091" s="22" t="str">
        <f>INDEX('Plant data'!F:F,MATCH($A1091,'Plant data'!$A:$A,0))</f>
        <v>India</v>
      </c>
      <c r="E1091" s="15" t="s">
        <v>11306</v>
      </c>
      <c r="F1091" s="15" t="s">
        <v>10179</v>
      </c>
      <c r="G1091" s="16" t="s">
        <v>1969</v>
      </c>
      <c r="H1091" s="15" t="s">
        <v>29</v>
      </c>
      <c r="I1091" s="15" t="s">
        <v>30</v>
      </c>
      <c r="J1091" s="15" t="s">
        <v>30</v>
      </c>
      <c r="K1091" s="15">
        <v>1962</v>
      </c>
      <c r="L1091" s="15">
        <v>63</v>
      </c>
      <c r="M1091" s="15" t="s">
        <v>30</v>
      </c>
      <c r="N1091" s="15" t="s">
        <v>30</v>
      </c>
      <c r="O1091" s="15" t="s">
        <v>30</v>
      </c>
      <c r="P1091" s="15">
        <v>733</v>
      </c>
      <c r="Q1091" s="15">
        <v>130</v>
      </c>
      <c r="R1091" s="15" t="s">
        <v>10180</v>
      </c>
      <c r="S1091" s="29">
        <f t="shared" ref="S1091:S1154" si="17">IFERROR(K1091+40,"")</f>
        <v>2002</v>
      </c>
      <c r="T1091" s="29"/>
      <c r="U1091" s="29"/>
      <c r="V1091" s="29"/>
      <c r="W1091" s="29"/>
      <c r="X1091" s="29"/>
      <c r="Y1091" s="29"/>
      <c r="Z1091" s="29"/>
      <c r="AA1091" s="29"/>
    </row>
    <row r="1092" spans="1:27" hidden="1" x14ac:dyDescent="0.35">
      <c r="A1092" s="15" t="s">
        <v>1967</v>
      </c>
      <c r="B1092" s="22" t="str">
        <f>INDEX('Plant data'!D:D,MATCH($A1092,'Plant data'!$A:$A,0))</f>
        <v>Durgapur</v>
      </c>
      <c r="C1092" s="22" t="str">
        <f>INDEX('Plant data'!E:E,MATCH($A1092,'Plant data'!$A:$A,0))</f>
        <v>West Bengal</v>
      </c>
      <c r="D1092" s="22" t="str">
        <f>INDEX('Plant data'!F:F,MATCH($A1092,'Plant data'!$A:$A,0))</f>
        <v>India</v>
      </c>
      <c r="E1092" s="15" t="s">
        <v>11307</v>
      </c>
      <c r="F1092" s="15" t="s">
        <v>10182</v>
      </c>
      <c r="G1092" s="16" t="s">
        <v>1969</v>
      </c>
      <c r="H1092" s="15" t="s">
        <v>29</v>
      </c>
      <c r="I1092" s="15" t="s">
        <v>30</v>
      </c>
      <c r="J1092" s="15" t="s">
        <v>30</v>
      </c>
      <c r="K1092" s="15">
        <v>1969</v>
      </c>
      <c r="L1092" s="15">
        <v>56</v>
      </c>
      <c r="M1092" s="15" t="s">
        <v>30</v>
      </c>
      <c r="N1092" s="15" t="s">
        <v>30</v>
      </c>
      <c r="O1092" s="15" t="s">
        <v>30</v>
      </c>
      <c r="P1092" s="15">
        <v>733</v>
      </c>
      <c r="Q1092" s="15">
        <v>130</v>
      </c>
      <c r="R1092" s="15" t="s">
        <v>10180</v>
      </c>
      <c r="S1092" s="29">
        <f t="shared" si="17"/>
        <v>2009</v>
      </c>
      <c r="T1092" s="29"/>
      <c r="U1092" s="29"/>
      <c r="V1092" s="29"/>
      <c r="W1092" s="29"/>
      <c r="X1092" s="29"/>
      <c r="Y1092" s="29"/>
      <c r="Z1092" s="29"/>
      <c r="AA1092" s="29"/>
    </row>
    <row r="1093" spans="1:27" hidden="1" x14ac:dyDescent="0.35">
      <c r="A1093" s="15" t="s">
        <v>1967</v>
      </c>
      <c r="B1093" s="22" t="str">
        <f>INDEX('Plant data'!D:D,MATCH($A1093,'Plant data'!$A:$A,0))</f>
        <v>Durgapur</v>
      </c>
      <c r="C1093" s="22" t="str">
        <f>INDEX('Plant data'!E:E,MATCH($A1093,'Plant data'!$A:$A,0))</f>
        <v>West Bengal</v>
      </c>
      <c r="D1093" s="22" t="str">
        <f>INDEX('Plant data'!F:F,MATCH($A1093,'Plant data'!$A:$A,0))</f>
        <v>India</v>
      </c>
      <c r="E1093" s="15" t="s">
        <v>11308</v>
      </c>
      <c r="F1093" s="15" t="s">
        <v>10184</v>
      </c>
      <c r="G1093" s="16" t="s">
        <v>1969</v>
      </c>
      <c r="H1093" s="15" t="s">
        <v>29</v>
      </c>
      <c r="I1093" s="15" t="s">
        <v>30</v>
      </c>
      <c r="J1093" s="15" t="s">
        <v>30</v>
      </c>
      <c r="K1093" s="15">
        <v>1985</v>
      </c>
      <c r="L1093" s="15">
        <v>40</v>
      </c>
      <c r="M1093" s="15" t="s">
        <v>30</v>
      </c>
      <c r="N1093" s="15" t="s">
        <v>30</v>
      </c>
      <c r="O1093" s="15" t="s">
        <v>30</v>
      </c>
      <c r="P1093" s="15">
        <v>733</v>
      </c>
      <c r="Q1093" s="15">
        <v>130</v>
      </c>
      <c r="R1093" s="15" t="s">
        <v>10180</v>
      </c>
      <c r="S1093" s="29">
        <f t="shared" si="17"/>
        <v>2025</v>
      </c>
      <c r="T1093" s="29"/>
      <c r="U1093" s="29"/>
      <c r="V1093" s="29"/>
      <c r="W1093" s="29"/>
      <c r="X1093" s="29"/>
      <c r="Y1093" s="29"/>
      <c r="Z1093" s="29"/>
      <c r="AA1093" s="29"/>
    </row>
    <row r="1094" spans="1:27" hidden="1" x14ac:dyDescent="0.35">
      <c r="A1094" s="15" t="s">
        <v>1967</v>
      </c>
      <c r="B1094" s="22" t="str">
        <f>INDEX('Plant data'!D:D,MATCH($A1094,'Plant data'!$A:$A,0))</f>
        <v>Durgapur</v>
      </c>
      <c r="C1094" s="22" t="str">
        <f>INDEX('Plant data'!E:E,MATCH($A1094,'Plant data'!$A:$A,0))</f>
        <v>West Bengal</v>
      </c>
      <c r="D1094" s="22" t="str">
        <f>INDEX('Plant data'!F:F,MATCH($A1094,'Plant data'!$A:$A,0))</f>
        <v>India</v>
      </c>
      <c r="E1094" s="15" t="s">
        <v>11309</v>
      </c>
      <c r="F1094" s="15" t="s">
        <v>10245</v>
      </c>
      <c r="G1094" s="16" t="s">
        <v>1969</v>
      </c>
      <c r="H1094" s="15" t="s">
        <v>313</v>
      </c>
      <c r="I1094" s="15" t="s">
        <v>30</v>
      </c>
      <c r="J1094" s="15" t="s">
        <v>30</v>
      </c>
      <c r="K1094" s="15">
        <v>2030</v>
      </c>
      <c r="L1094" s="22"/>
      <c r="M1094" s="15" t="s">
        <v>30</v>
      </c>
      <c r="N1094" s="15" t="s">
        <v>30</v>
      </c>
      <c r="O1094" s="15" t="s">
        <v>30</v>
      </c>
      <c r="P1094" s="15">
        <v>843</v>
      </c>
      <c r="Q1094" s="15">
        <v>110</v>
      </c>
      <c r="R1094" s="15" t="s">
        <v>10180</v>
      </c>
      <c r="S1094" s="29">
        <f t="shared" si="17"/>
        <v>2070</v>
      </c>
      <c r="T1094" s="29"/>
      <c r="U1094" s="29"/>
      <c r="V1094" s="29"/>
      <c r="W1094" s="29"/>
      <c r="X1094" s="29"/>
      <c r="Y1094" s="29"/>
      <c r="Z1094" s="29"/>
      <c r="AA1094" s="29"/>
    </row>
    <row r="1095" spans="1:27" hidden="1" x14ac:dyDescent="0.35">
      <c r="A1095" s="15" t="s">
        <v>1967</v>
      </c>
      <c r="B1095" s="22" t="str">
        <f>INDEX('Plant data'!D:D,MATCH($A1095,'Plant data'!$A:$A,0))</f>
        <v>Durgapur</v>
      </c>
      <c r="C1095" s="22" t="str">
        <f>INDEX('Plant data'!E:E,MATCH($A1095,'Plant data'!$A:$A,0))</f>
        <v>West Bengal</v>
      </c>
      <c r="D1095" s="22" t="str">
        <f>INDEX('Plant data'!F:F,MATCH($A1095,'Plant data'!$A:$A,0))</f>
        <v>India</v>
      </c>
      <c r="E1095" s="15" t="s">
        <v>11310</v>
      </c>
      <c r="F1095" s="15" t="s">
        <v>10247</v>
      </c>
      <c r="G1095" s="16" t="s">
        <v>1969</v>
      </c>
      <c r="H1095" s="15" t="s">
        <v>313</v>
      </c>
      <c r="I1095" s="15" t="s">
        <v>30</v>
      </c>
      <c r="J1095" s="15" t="s">
        <v>30</v>
      </c>
      <c r="K1095" s="15">
        <v>2030</v>
      </c>
      <c r="L1095" s="22"/>
      <c r="M1095" s="15" t="s">
        <v>30</v>
      </c>
      <c r="N1095" s="15" t="s">
        <v>30</v>
      </c>
      <c r="O1095" s="15" t="s">
        <v>30</v>
      </c>
      <c r="P1095" s="15">
        <v>843</v>
      </c>
      <c r="Q1095" s="15">
        <v>110</v>
      </c>
      <c r="R1095" s="15" t="s">
        <v>10180</v>
      </c>
      <c r="S1095" s="29">
        <f t="shared" si="17"/>
        <v>2070</v>
      </c>
      <c r="T1095" s="29"/>
      <c r="U1095" s="29"/>
      <c r="V1095" s="29"/>
      <c r="W1095" s="29"/>
      <c r="X1095" s="29"/>
      <c r="Y1095" s="29"/>
      <c r="Z1095" s="29"/>
      <c r="AA1095" s="29"/>
    </row>
    <row r="1096" spans="1:27" hidden="1" x14ac:dyDescent="0.35">
      <c r="A1096" s="15" t="s">
        <v>1967</v>
      </c>
      <c r="B1096" s="22" t="str">
        <f>INDEX('Plant data'!D:D,MATCH($A1096,'Plant data'!$A:$A,0))</f>
        <v>Durgapur</v>
      </c>
      <c r="C1096" s="22" t="str">
        <f>INDEX('Plant data'!E:E,MATCH($A1096,'Plant data'!$A:$A,0))</f>
        <v>West Bengal</v>
      </c>
      <c r="D1096" s="22" t="str">
        <f>INDEX('Plant data'!F:F,MATCH($A1096,'Plant data'!$A:$A,0))</f>
        <v>India</v>
      </c>
      <c r="E1096" s="15" t="s">
        <v>11311</v>
      </c>
      <c r="F1096" s="15" t="s">
        <v>10249</v>
      </c>
      <c r="G1096" s="16" t="s">
        <v>1969</v>
      </c>
      <c r="H1096" s="15" t="s">
        <v>313</v>
      </c>
      <c r="I1096" s="15" t="s">
        <v>30</v>
      </c>
      <c r="J1096" s="15" t="s">
        <v>30</v>
      </c>
      <c r="K1096" s="15">
        <v>2030</v>
      </c>
      <c r="L1096" s="22"/>
      <c r="M1096" s="15" t="s">
        <v>30</v>
      </c>
      <c r="N1096" s="15" t="s">
        <v>30</v>
      </c>
      <c r="O1096" s="15" t="s">
        <v>30</v>
      </c>
      <c r="P1096" s="15">
        <v>843</v>
      </c>
      <c r="Q1096" s="15">
        <v>110</v>
      </c>
      <c r="R1096" s="15" t="s">
        <v>10180</v>
      </c>
      <c r="S1096" s="29">
        <f t="shared" si="17"/>
        <v>2070</v>
      </c>
      <c r="T1096" s="29"/>
      <c r="U1096" s="29"/>
      <c r="V1096" s="29"/>
      <c r="W1096" s="29"/>
      <c r="X1096" s="29"/>
      <c r="Y1096" s="29"/>
      <c r="Z1096" s="29"/>
      <c r="AA1096" s="29"/>
    </row>
    <row r="1097" spans="1:27" hidden="1" x14ac:dyDescent="0.35">
      <c r="A1097" s="15" t="s">
        <v>1972</v>
      </c>
      <c r="B1097" s="22" t="str">
        <f>INDEX('Plant data'!D:D,MATCH($A1097,'Plant data'!$A:$A,0))</f>
        <v>Rourkela</v>
      </c>
      <c r="C1097" s="22" t="str">
        <f>INDEX('Plant data'!E:E,MATCH($A1097,'Plant data'!$A:$A,0))</f>
        <v>Odisha</v>
      </c>
      <c r="D1097" s="22" t="str">
        <f>INDEX('Plant data'!F:F,MATCH($A1097,'Plant data'!$A:$A,0))</f>
        <v>India</v>
      </c>
      <c r="E1097" s="15" t="s">
        <v>11312</v>
      </c>
      <c r="F1097" s="15" t="s">
        <v>10179</v>
      </c>
      <c r="G1097" s="16" t="s">
        <v>1974</v>
      </c>
      <c r="H1097" s="15" t="s">
        <v>29</v>
      </c>
      <c r="I1097" s="15" t="s">
        <v>30</v>
      </c>
      <c r="J1097" s="15" t="s">
        <v>30</v>
      </c>
      <c r="K1097" s="15">
        <v>1996</v>
      </c>
      <c r="L1097" s="15">
        <v>29</v>
      </c>
      <c r="M1097" s="15" t="s">
        <v>30</v>
      </c>
      <c r="N1097" s="15" t="s">
        <v>30</v>
      </c>
      <c r="O1097" s="15" t="s">
        <v>30</v>
      </c>
      <c r="P1097" s="15">
        <v>1094</v>
      </c>
      <c r="Q1097" s="15">
        <v>150</v>
      </c>
      <c r="R1097" s="15" t="s">
        <v>10180</v>
      </c>
      <c r="S1097" s="29">
        <f t="shared" si="17"/>
        <v>2036</v>
      </c>
      <c r="T1097" s="29"/>
      <c r="U1097" s="29"/>
      <c r="V1097" s="29"/>
      <c r="W1097" s="29"/>
      <c r="X1097" s="29"/>
      <c r="Y1097" s="29"/>
      <c r="Z1097" s="29"/>
      <c r="AA1097" s="29"/>
    </row>
    <row r="1098" spans="1:27" hidden="1" x14ac:dyDescent="0.35">
      <c r="A1098" s="15" t="s">
        <v>1972</v>
      </c>
      <c r="B1098" s="22" t="str">
        <f>INDEX('Plant data'!D:D,MATCH($A1098,'Plant data'!$A:$A,0))</f>
        <v>Rourkela</v>
      </c>
      <c r="C1098" s="22" t="str">
        <f>INDEX('Plant data'!E:E,MATCH($A1098,'Plant data'!$A:$A,0))</f>
        <v>Odisha</v>
      </c>
      <c r="D1098" s="22" t="str">
        <f>INDEX('Plant data'!F:F,MATCH($A1098,'Plant data'!$A:$A,0))</f>
        <v>India</v>
      </c>
      <c r="E1098" s="15" t="s">
        <v>11313</v>
      </c>
      <c r="F1098" s="15" t="s">
        <v>10182</v>
      </c>
      <c r="G1098" s="16" t="s">
        <v>1974</v>
      </c>
      <c r="H1098" s="15" t="s">
        <v>29</v>
      </c>
      <c r="I1098" s="15" t="s">
        <v>30</v>
      </c>
      <c r="J1098" s="15" t="s">
        <v>30</v>
      </c>
      <c r="K1098" s="15">
        <v>1996</v>
      </c>
      <c r="L1098" s="15">
        <v>29</v>
      </c>
      <c r="M1098" s="15" t="s">
        <v>30</v>
      </c>
      <c r="N1098" s="15" t="s">
        <v>30</v>
      </c>
      <c r="O1098" s="15" t="s">
        <v>30</v>
      </c>
      <c r="P1098" s="15">
        <v>1094</v>
      </c>
      <c r="Q1098" s="15">
        <v>150</v>
      </c>
      <c r="R1098" s="15" t="s">
        <v>10180</v>
      </c>
      <c r="S1098" s="29">
        <f t="shared" si="17"/>
        <v>2036</v>
      </c>
      <c r="T1098" s="29"/>
      <c r="U1098" s="29"/>
      <c r="V1098" s="29"/>
      <c r="W1098" s="29"/>
      <c r="X1098" s="29"/>
      <c r="Y1098" s="29"/>
      <c r="Z1098" s="29"/>
      <c r="AA1098" s="29"/>
    </row>
    <row r="1099" spans="1:27" hidden="1" x14ac:dyDescent="0.35">
      <c r="A1099" s="15" t="s">
        <v>1972</v>
      </c>
      <c r="B1099" s="22" t="str">
        <f>INDEX('Plant data'!D:D,MATCH($A1099,'Plant data'!$A:$A,0))</f>
        <v>Rourkela</v>
      </c>
      <c r="C1099" s="22" t="str">
        <f>INDEX('Plant data'!E:E,MATCH($A1099,'Plant data'!$A:$A,0))</f>
        <v>Odisha</v>
      </c>
      <c r="D1099" s="22" t="str">
        <f>INDEX('Plant data'!F:F,MATCH($A1099,'Plant data'!$A:$A,0))</f>
        <v>India</v>
      </c>
      <c r="E1099" s="15" t="s">
        <v>11314</v>
      </c>
      <c r="F1099" s="15" t="s">
        <v>10184</v>
      </c>
      <c r="G1099" s="16" t="s">
        <v>1974</v>
      </c>
      <c r="H1099" s="15" t="s">
        <v>29</v>
      </c>
      <c r="I1099" s="15" t="s">
        <v>30</v>
      </c>
      <c r="J1099" s="15" t="s">
        <v>30</v>
      </c>
      <c r="K1099" s="15">
        <v>2014</v>
      </c>
      <c r="L1099" s="15">
        <v>11</v>
      </c>
      <c r="M1099" s="15" t="s">
        <v>30</v>
      </c>
      <c r="N1099" s="15" t="s">
        <v>30</v>
      </c>
      <c r="O1099" s="15" t="s">
        <v>30</v>
      </c>
      <c r="P1099" s="15">
        <v>1094</v>
      </c>
      <c r="Q1099" s="15">
        <v>150</v>
      </c>
      <c r="R1099" s="15" t="s">
        <v>10180</v>
      </c>
      <c r="S1099" s="29">
        <f t="shared" si="17"/>
        <v>2054</v>
      </c>
      <c r="T1099" s="29"/>
      <c r="U1099" s="29"/>
      <c r="V1099" s="29"/>
      <c r="W1099" s="29"/>
      <c r="X1099" s="29"/>
      <c r="Y1099" s="29"/>
      <c r="Z1099" s="29"/>
      <c r="AA1099" s="29"/>
    </row>
    <row r="1100" spans="1:27" hidden="1" x14ac:dyDescent="0.35">
      <c r="A1100" s="15" t="s">
        <v>1972</v>
      </c>
      <c r="B1100" s="22" t="str">
        <f>INDEX('Plant data'!D:D,MATCH($A1100,'Plant data'!$A:$A,0))</f>
        <v>Rourkela</v>
      </c>
      <c r="C1100" s="22" t="str">
        <f>INDEX('Plant data'!E:E,MATCH($A1100,'Plant data'!$A:$A,0))</f>
        <v>Odisha</v>
      </c>
      <c r="D1100" s="22" t="str">
        <f>INDEX('Plant data'!F:F,MATCH($A1100,'Plant data'!$A:$A,0))</f>
        <v>India</v>
      </c>
      <c r="E1100" s="15" t="s">
        <v>11315</v>
      </c>
      <c r="F1100" s="15" t="s">
        <v>10245</v>
      </c>
      <c r="G1100" s="16" t="s">
        <v>1974</v>
      </c>
      <c r="H1100" s="15" t="s">
        <v>313</v>
      </c>
      <c r="I1100" s="15">
        <v>2020</v>
      </c>
      <c r="J1100" s="15" t="s">
        <v>30</v>
      </c>
      <c r="K1100" s="15">
        <v>2030</v>
      </c>
      <c r="L1100" s="22"/>
      <c r="M1100" s="15" t="s">
        <v>30</v>
      </c>
      <c r="N1100" s="15" t="s">
        <v>30</v>
      </c>
      <c r="O1100" s="15" t="s">
        <v>30</v>
      </c>
      <c r="P1100" s="15">
        <v>4800</v>
      </c>
      <c r="Q1100" s="15" t="s">
        <v>30</v>
      </c>
      <c r="R1100" s="22"/>
      <c r="S1100" s="29">
        <f t="shared" si="17"/>
        <v>2070</v>
      </c>
      <c r="T1100" s="29"/>
      <c r="U1100" s="29"/>
      <c r="V1100" s="29"/>
      <c r="W1100" s="29"/>
      <c r="X1100" s="29"/>
      <c r="Y1100" s="29"/>
      <c r="Z1100" s="29"/>
      <c r="AA1100" s="29"/>
    </row>
    <row r="1101" spans="1:27" hidden="1" x14ac:dyDescent="0.35">
      <c r="A1101" s="15" t="s">
        <v>1972</v>
      </c>
      <c r="B1101" s="22" t="str">
        <f>INDEX('Plant data'!D:D,MATCH($A1101,'Plant data'!$A:$A,0))</f>
        <v>Rourkela</v>
      </c>
      <c r="C1101" s="22" t="str">
        <f>INDEX('Plant data'!E:E,MATCH($A1101,'Plant data'!$A:$A,0))</f>
        <v>Odisha</v>
      </c>
      <c r="D1101" s="22" t="str">
        <f>INDEX('Plant data'!F:F,MATCH($A1101,'Plant data'!$A:$A,0))</f>
        <v>India</v>
      </c>
      <c r="E1101" s="15" t="s">
        <v>11316</v>
      </c>
      <c r="F1101" s="15" t="s">
        <v>10247</v>
      </c>
      <c r="G1101" s="16" t="s">
        <v>1974</v>
      </c>
      <c r="H1101" s="15" t="s">
        <v>40</v>
      </c>
      <c r="I1101" s="15" t="s">
        <v>30</v>
      </c>
      <c r="J1101" s="15" t="s">
        <v>30</v>
      </c>
      <c r="K1101" s="15" t="s">
        <v>30</v>
      </c>
      <c r="L1101" s="15" t="s">
        <v>30</v>
      </c>
      <c r="M1101" s="15">
        <v>2021</v>
      </c>
      <c r="N1101" s="15" t="s">
        <v>30</v>
      </c>
      <c r="O1101" s="15" t="s">
        <v>30</v>
      </c>
      <c r="P1101" s="15">
        <v>481</v>
      </c>
      <c r="Q1101" s="15">
        <v>66</v>
      </c>
      <c r="R1101" s="15" t="s">
        <v>10180</v>
      </c>
      <c r="S1101" s="29" t="str">
        <f t="shared" si="17"/>
        <v/>
      </c>
      <c r="T1101" s="29"/>
      <c r="U1101" s="29"/>
      <c r="V1101" s="29"/>
      <c r="W1101" s="29"/>
      <c r="X1101" s="29"/>
      <c r="Y1101" s="29"/>
      <c r="Z1101" s="29"/>
      <c r="AA1101" s="29"/>
    </row>
    <row r="1102" spans="1:27" hidden="1" x14ac:dyDescent="0.35">
      <c r="A1102" s="15" t="s">
        <v>1972</v>
      </c>
      <c r="B1102" s="22" t="str">
        <f>INDEX('Plant data'!D:D,MATCH($A1102,'Plant data'!$A:$A,0))</f>
        <v>Rourkela</v>
      </c>
      <c r="C1102" s="22" t="str">
        <f>INDEX('Plant data'!E:E,MATCH($A1102,'Plant data'!$A:$A,0))</f>
        <v>Odisha</v>
      </c>
      <c r="D1102" s="22" t="str">
        <f>INDEX('Plant data'!F:F,MATCH($A1102,'Plant data'!$A:$A,0))</f>
        <v>India</v>
      </c>
      <c r="E1102" s="15" t="s">
        <v>11317</v>
      </c>
      <c r="F1102" s="15" t="s">
        <v>10249</v>
      </c>
      <c r="G1102" s="16" t="s">
        <v>1974</v>
      </c>
      <c r="H1102" s="15" t="s">
        <v>40</v>
      </c>
      <c r="I1102" s="15" t="s">
        <v>30</v>
      </c>
      <c r="J1102" s="15" t="s">
        <v>30</v>
      </c>
      <c r="K1102" s="15" t="s">
        <v>30</v>
      </c>
      <c r="L1102" s="15" t="s">
        <v>30</v>
      </c>
      <c r="M1102" s="15">
        <v>2021</v>
      </c>
      <c r="N1102" s="15" t="s">
        <v>30</v>
      </c>
      <c r="O1102" s="15" t="s">
        <v>30</v>
      </c>
      <c r="P1102" s="15">
        <v>437</v>
      </c>
      <c r="Q1102" s="15">
        <v>60</v>
      </c>
      <c r="R1102" s="15" t="s">
        <v>10180</v>
      </c>
      <c r="S1102" s="29" t="str">
        <f t="shared" si="17"/>
        <v/>
      </c>
      <c r="T1102" s="29"/>
      <c r="U1102" s="29"/>
      <c r="V1102" s="29"/>
      <c r="W1102" s="29"/>
      <c r="X1102" s="29"/>
      <c r="Y1102" s="29"/>
      <c r="Z1102" s="29"/>
      <c r="AA1102" s="29"/>
    </row>
    <row r="1103" spans="1:27" hidden="1" x14ac:dyDescent="0.35">
      <c r="A1103" s="15" t="s">
        <v>1972</v>
      </c>
      <c r="B1103" s="22" t="str">
        <f>INDEX('Plant data'!D:D,MATCH($A1103,'Plant data'!$A:$A,0))</f>
        <v>Rourkela</v>
      </c>
      <c r="C1103" s="22" t="str">
        <f>INDEX('Plant data'!E:E,MATCH($A1103,'Plant data'!$A:$A,0))</f>
        <v>Odisha</v>
      </c>
      <c r="D1103" s="22" t="str">
        <f>INDEX('Plant data'!F:F,MATCH($A1103,'Plant data'!$A:$A,0))</f>
        <v>India</v>
      </c>
      <c r="E1103" s="15" t="s">
        <v>11318</v>
      </c>
      <c r="F1103" s="15" t="s">
        <v>10251</v>
      </c>
      <c r="G1103" s="16" t="s">
        <v>1974</v>
      </c>
      <c r="H1103" s="15" t="s">
        <v>313</v>
      </c>
      <c r="I1103" s="15">
        <v>2021</v>
      </c>
      <c r="J1103" s="15" t="s">
        <v>30</v>
      </c>
      <c r="K1103" s="15" t="s">
        <v>30</v>
      </c>
      <c r="L1103" s="15" t="s">
        <v>30</v>
      </c>
      <c r="M1103" s="15" t="s">
        <v>30</v>
      </c>
      <c r="N1103" s="15" t="s">
        <v>30</v>
      </c>
      <c r="O1103" s="15" t="s">
        <v>30</v>
      </c>
      <c r="P1103" s="15">
        <v>1212</v>
      </c>
      <c r="Q1103" s="15">
        <v>150</v>
      </c>
      <c r="R1103" s="15" t="s">
        <v>10180</v>
      </c>
      <c r="S1103" s="29" t="str">
        <f t="shared" si="17"/>
        <v/>
      </c>
      <c r="T1103" s="29"/>
      <c r="U1103" s="29"/>
      <c r="V1103" s="29"/>
      <c r="W1103" s="29"/>
      <c r="X1103" s="29"/>
      <c r="Y1103" s="29"/>
      <c r="Z1103" s="29"/>
      <c r="AA1103" s="29"/>
    </row>
    <row r="1104" spans="1:27" hidden="1" x14ac:dyDescent="0.35">
      <c r="A1104" s="15" t="s">
        <v>1978</v>
      </c>
      <c r="B1104" s="22" t="str">
        <f>INDEX('Plant data'!D:D,MATCH($A1104,'Plant data'!$A:$A,0))</f>
        <v>Jamshedpur</v>
      </c>
      <c r="C1104" s="22" t="str">
        <f>INDEX('Plant data'!E:E,MATCH($A1104,'Plant data'!$A:$A,0))</f>
        <v>Jharkhand</v>
      </c>
      <c r="D1104" s="22" t="str">
        <f>INDEX('Plant data'!F:F,MATCH($A1104,'Plant data'!$A:$A,0))</f>
        <v>India</v>
      </c>
      <c r="E1104" s="15" t="s">
        <v>11319</v>
      </c>
      <c r="F1104" s="15" t="s">
        <v>10179</v>
      </c>
      <c r="G1104" s="16" t="s">
        <v>1981</v>
      </c>
      <c r="H1104" s="15" t="s">
        <v>29</v>
      </c>
      <c r="I1104" s="15" t="s">
        <v>30</v>
      </c>
      <c r="J1104" s="15" t="s">
        <v>30</v>
      </c>
      <c r="K1104" s="15">
        <v>1983</v>
      </c>
      <c r="L1104" s="15">
        <v>42</v>
      </c>
      <c r="M1104" s="15" t="s">
        <v>30</v>
      </c>
      <c r="N1104" s="15" t="s">
        <v>30</v>
      </c>
      <c r="O1104" s="15" t="s">
        <v>30</v>
      </c>
      <c r="P1104" s="15">
        <v>1750</v>
      </c>
      <c r="Q1104" s="15">
        <v>130</v>
      </c>
      <c r="R1104" s="15" t="s">
        <v>10180</v>
      </c>
      <c r="S1104" s="29">
        <f t="shared" si="17"/>
        <v>2023</v>
      </c>
      <c r="T1104" s="29"/>
      <c r="U1104" s="29"/>
      <c r="V1104" s="29"/>
      <c r="W1104" s="29"/>
      <c r="X1104" s="29"/>
      <c r="Y1104" s="29"/>
      <c r="Z1104" s="29"/>
      <c r="AA1104" s="29"/>
    </row>
    <row r="1105" spans="1:27" hidden="1" x14ac:dyDescent="0.35">
      <c r="A1105" s="15" t="s">
        <v>1978</v>
      </c>
      <c r="B1105" s="22" t="str">
        <f>INDEX('Plant data'!D:D,MATCH($A1105,'Plant data'!$A:$A,0))</f>
        <v>Jamshedpur</v>
      </c>
      <c r="C1105" s="22" t="str">
        <f>INDEX('Plant data'!E:E,MATCH($A1105,'Plant data'!$A:$A,0))</f>
        <v>Jharkhand</v>
      </c>
      <c r="D1105" s="22" t="str">
        <f>INDEX('Plant data'!F:F,MATCH($A1105,'Plant data'!$A:$A,0))</f>
        <v>India</v>
      </c>
      <c r="E1105" s="15" t="s">
        <v>11320</v>
      </c>
      <c r="F1105" s="15" t="s">
        <v>10182</v>
      </c>
      <c r="G1105" s="16" t="s">
        <v>1981</v>
      </c>
      <c r="H1105" s="15" t="s">
        <v>29</v>
      </c>
      <c r="I1105" s="15" t="s">
        <v>30</v>
      </c>
      <c r="J1105" s="15" t="s">
        <v>30</v>
      </c>
      <c r="K1105" s="15">
        <v>1983</v>
      </c>
      <c r="L1105" s="15">
        <v>42</v>
      </c>
      <c r="M1105" s="15" t="s">
        <v>30</v>
      </c>
      <c r="N1105" s="15" t="s">
        <v>30</v>
      </c>
      <c r="O1105" s="15" t="s">
        <v>30</v>
      </c>
      <c r="P1105" s="15">
        <v>1750</v>
      </c>
      <c r="Q1105" s="15">
        <v>130</v>
      </c>
      <c r="R1105" s="15" t="s">
        <v>10180</v>
      </c>
      <c r="S1105" s="29">
        <f t="shared" si="17"/>
        <v>2023</v>
      </c>
      <c r="T1105" s="29"/>
      <c r="U1105" s="29"/>
      <c r="V1105" s="29"/>
      <c r="W1105" s="29"/>
      <c r="X1105" s="29"/>
      <c r="Y1105" s="29"/>
      <c r="Z1105" s="29"/>
      <c r="AA1105" s="29"/>
    </row>
    <row r="1106" spans="1:27" hidden="1" x14ac:dyDescent="0.35">
      <c r="A1106" s="15" t="s">
        <v>1978</v>
      </c>
      <c r="B1106" s="22" t="str">
        <f>INDEX('Plant data'!D:D,MATCH($A1106,'Plant data'!$A:$A,0))</f>
        <v>Jamshedpur</v>
      </c>
      <c r="C1106" s="22" t="str">
        <f>INDEX('Plant data'!E:E,MATCH($A1106,'Plant data'!$A:$A,0))</f>
        <v>Jharkhand</v>
      </c>
      <c r="D1106" s="22" t="str">
        <f>INDEX('Plant data'!F:F,MATCH($A1106,'Plant data'!$A:$A,0))</f>
        <v>India</v>
      </c>
      <c r="E1106" s="15" t="s">
        <v>11321</v>
      </c>
      <c r="F1106" s="15" t="s">
        <v>10184</v>
      </c>
      <c r="G1106" s="16" t="s">
        <v>1981</v>
      </c>
      <c r="H1106" s="15" t="s">
        <v>29</v>
      </c>
      <c r="I1106" s="15" t="s">
        <v>30</v>
      </c>
      <c r="J1106" s="15" t="s">
        <v>30</v>
      </c>
      <c r="K1106" s="15">
        <v>1993</v>
      </c>
      <c r="L1106" s="15">
        <v>32</v>
      </c>
      <c r="M1106" s="15" t="s">
        <v>30</v>
      </c>
      <c r="N1106" s="15" t="s">
        <v>30</v>
      </c>
      <c r="O1106" s="15" t="s">
        <v>30</v>
      </c>
      <c r="P1106" s="15">
        <v>1500</v>
      </c>
      <c r="Q1106" s="15">
        <v>130</v>
      </c>
      <c r="R1106" s="15" t="s">
        <v>10180</v>
      </c>
      <c r="S1106" s="29">
        <f t="shared" si="17"/>
        <v>2033</v>
      </c>
      <c r="T1106" s="29"/>
      <c r="U1106" s="29"/>
      <c r="V1106" s="29"/>
      <c r="W1106" s="29"/>
      <c r="X1106" s="29"/>
      <c r="Y1106" s="29"/>
      <c r="Z1106" s="29"/>
      <c r="AA1106" s="29"/>
    </row>
    <row r="1107" spans="1:27" hidden="1" x14ac:dyDescent="0.35">
      <c r="A1107" s="15" t="s">
        <v>1978</v>
      </c>
      <c r="B1107" s="22" t="str">
        <f>INDEX('Plant data'!D:D,MATCH($A1107,'Plant data'!$A:$A,0))</f>
        <v>Jamshedpur</v>
      </c>
      <c r="C1107" s="22" t="str">
        <f>INDEX('Plant data'!E:E,MATCH($A1107,'Plant data'!$A:$A,0))</f>
        <v>Jharkhand</v>
      </c>
      <c r="D1107" s="22" t="str">
        <f>INDEX('Plant data'!F:F,MATCH($A1107,'Plant data'!$A:$A,0))</f>
        <v>India</v>
      </c>
      <c r="E1107" s="15" t="s">
        <v>11322</v>
      </c>
      <c r="F1107" s="15" t="s">
        <v>10245</v>
      </c>
      <c r="G1107" s="16" t="s">
        <v>1981</v>
      </c>
      <c r="H1107" s="15" t="s">
        <v>29</v>
      </c>
      <c r="I1107" s="15" t="s">
        <v>30</v>
      </c>
      <c r="J1107" s="15" t="s">
        <v>30</v>
      </c>
      <c r="K1107" s="15">
        <v>1993</v>
      </c>
      <c r="L1107" s="15">
        <v>32</v>
      </c>
      <c r="M1107" s="15" t="s">
        <v>30</v>
      </c>
      <c r="N1107" s="15" t="s">
        <v>30</v>
      </c>
      <c r="O1107" s="15" t="s">
        <v>30</v>
      </c>
      <c r="P1107" s="15">
        <v>1500</v>
      </c>
      <c r="Q1107" s="15">
        <v>130</v>
      </c>
      <c r="R1107" s="15" t="s">
        <v>10180</v>
      </c>
      <c r="S1107" s="29">
        <f t="shared" si="17"/>
        <v>2033</v>
      </c>
      <c r="T1107" s="29"/>
      <c r="U1107" s="29"/>
      <c r="V1107" s="29"/>
      <c r="W1107" s="29"/>
      <c r="X1107" s="29"/>
      <c r="Y1107" s="29"/>
      <c r="Z1107" s="29"/>
      <c r="AA1107" s="29"/>
    </row>
    <row r="1108" spans="1:27" hidden="1" x14ac:dyDescent="0.35">
      <c r="A1108" s="15" t="s">
        <v>1978</v>
      </c>
      <c r="B1108" s="22" t="str">
        <f>INDEX('Plant data'!D:D,MATCH($A1108,'Plant data'!$A:$A,0))</f>
        <v>Jamshedpur</v>
      </c>
      <c r="C1108" s="22" t="str">
        <f>INDEX('Plant data'!E:E,MATCH($A1108,'Plant data'!$A:$A,0))</f>
        <v>Jharkhand</v>
      </c>
      <c r="D1108" s="22" t="str">
        <f>INDEX('Plant data'!F:F,MATCH($A1108,'Plant data'!$A:$A,0))</f>
        <v>India</v>
      </c>
      <c r="E1108" s="15" t="s">
        <v>11323</v>
      </c>
      <c r="F1108" s="15" t="s">
        <v>10247</v>
      </c>
      <c r="G1108" s="16" t="s">
        <v>1981</v>
      </c>
      <c r="H1108" s="15" t="s">
        <v>29</v>
      </c>
      <c r="I1108" s="15" t="s">
        <v>30</v>
      </c>
      <c r="J1108" s="15" t="s">
        <v>30</v>
      </c>
      <c r="K1108" s="15">
        <v>1993</v>
      </c>
      <c r="L1108" s="15">
        <v>32</v>
      </c>
      <c r="M1108" s="15" t="s">
        <v>30</v>
      </c>
      <c r="N1108" s="15" t="s">
        <v>30</v>
      </c>
      <c r="O1108" s="15" t="s">
        <v>30</v>
      </c>
      <c r="P1108" s="15">
        <v>1500</v>
      </c>
      <c r="Q1108" s="15">
        <v>130</v>
      </c>
      <c r="R1108" s="15" t="s">
        <v>10180</v>
      </c>
      <c r="S1108" s="29">
        <f t="shared" si="17"/>
        <v>2033</v>
      </c>
      <c r="T1108" s="29"/>
      <c r="U1108" s="29"/>
      <c r="V1108" s="29"/>
      <c r="W1108" s="29"/>
      <c r="X1108" s="29"/>
      <c r="Y1108" s="29"/>
      <c r="Z1108" s="29"/>
      <c r="AA1108" s="29"/>
    </row>
    <row r="1109" spans="1:27" hidden="1" x14ac:dyDescent="0.35">
      <c r="A1109" s="15" t="s">
        <v>1978</v>
      </c>
      <c r="B1109" s="22" t="str">
        <f>INDEX('Plant data'!D:D,MATCH($A1109,'Plant data'!$A:$A,0))</f>
        <v>Jamshedpur</v>
      </c>
      <c r="C1109" s="22" t="str">
        <f>INDEX('Plant data'!E:E,MATCH($A1109,'Plant data'!$A:$A,0))</f>
        <v>Jharkhand</v>
      </c>
      <c r="D1109" s="22" t="str">
        <f>INDEX('Plant data'!F:F,MATCH($A1109,'Plant data'!$A:$A,0))</f>
        <v>India</v>
      </c>
      <c r="E1109" s="15" t="s">
        <v>11324</v>
      </c>
      <c r="F1109" s="15" t="s">
        <v>10249</v>
      </c>
      <c r="G1109" s="16" t="s">
        <v>1981</v>
      </c>
      <c r="H1109" s="15" t="s">
        <v>29</v>
      </c>
      <c r="I1109" s="15" t="s">
        <v>30</v>
      </c>
      <c r="J1109" s="15" t="s">
        <v>30</v>
      </c>
      <c r="K1109" s="15">
        <v>2012</v>
      </c>
      <c r="L1109" s="15">
        <v>13</v>
      </c>
      <c r="M1109" s="15" t="s">
        <v>30</v>
      </c>
      <c r="N1109" s="15" t="s">
        <v>30</v>
      </c>
      <c r="O1109" s="15" t="s">
        <v>30</v>
      </c>
      <c r="P1109" s="15">
        <v>1500</v>
      </c>
      <c r="Q1109" s="15">
        <v>160</v>
      </c>
      <c r="R1109" s="15" t="s">
        <v>10180</v>
      </c>
      <c r="S1109" s="29">
        <f t="shared" si="17"/>
        <v>2052</v>
      </c>
      <c r="T1109" s="29"/>
      <c r="U1109" s="29"/>
      <c r="V1109" s="29"/>
      <c r="W1109" s="29"/>
      <c r="X1109" s="29"/>
      <c r="Y1109" s="29"/>
      <c r="Z1109" s="29"/>
      <c r="AA1109" s="29"/>
    </row>
    <row r="1110" spans="1:27" hidden="1" x14ac:dyDescent="0.35">
      <c r="A1110" s="15" t="s">
        <v>1978</v>
      </c>
      <c r="B1110" s="22" t="str">
        <f>INDEX('Plant data'!D:D,MATCH($A1110,'Plant data'!$A:$A,0))</f>
        <v>Jamshedpur</v>
      </c>
      <c r="C1110" s="22" t="str">
        <f>INDEX('Plant data'!E:E,MATCH($A1110,'Plant data'!$A:$A,0))</f>
        <v>Jharkhand</v>
      </c>
      <c r="D1110" s="22" t="str">
        <f>INDEX('Plant data'!F:F,MATCH($A1110,'Plant data'!$A:$A,0))</f>
        <v>India</v>
      </c>
      <c r="E1110" s="15" t="s">
        <v>11325</v>
      </c>
      <c r="F1110" s="15" t="s">
        <v>10251</v>
      </c>
      <c r="G1110" s="16" t="s">
        <v>1981</v>
      </c>
      <c r="H1110" s="15" t="s">
        <v>29</v>
      </c>
      <c r="I1110" s="15" t="s">
        <v>30</v>
      </c>
      <c r="J1110" s="15" t="s">
        <v>30</v>
      </c>
      <c r="K1110" s="15">
        <v>2012</v>
      </c>
      <c r="L1110" s="15">
        <v>13</v>
      </c>
      <c r="M1110" s="15" t="s">
        <v>30</v>
      </c>
      <c r="N1110" s="15" t="s">
        <v>30</v>
      </c>
      <c r="O1110" s="15" t="s">
        <v>30</v>
      </c>
      <c r="P1110" s="15">
        <v>1500</v>
      </c>
      <c r="Q1110" s="15">
        <v>160</v>
      </c>
      <c r="R1110" s="15" t="s">
        <v>10180</v>
      </c>
      <c r="S1110" s="29">
        <f t="shared" si="17"/>
        <v>2052</v>
      </c>
      <c r="T1110" s="29"/>
      <c r="U1110" s="29"/>
      <c r="V1110" s="29"/>
      <c r="W1110" s="29"/>
      <c r="X1110" s="29"/>
      <c r="Y1110" s="29"/>
      <c r="Z1110" s="29"/>
      <c r="AA1110" s="29"/>
    </row>
    <row r="1111" spans="1:27" hidden="1" x14ac:dyDescent="0.35">
      <c r="A1111" s="15" t="s">
        <v>1993</v>
      </c>
      <c r="B1111" s="22" t="str">
        <f>INDEX('Plant data'!D:D,MATCH($A1111,'Plant data'!$A:$A,0))</f>
        <v>Kalinganagar</v>
      </c>
      <c r="C1111" s="22" t="str">
        <f>INDEX('Plant data'!E:E,MATCH($A1111,'Plant data'!$A:$A,0))</f>
        <v>Odisha</v>
      </c>
      <c r="D1111" s="22" t="str">
        <f>INDEX('Plant data'!F:F,MATCH($A1111,'Plant data'!$A:$A,0))</f>
        <v>India</v>
      </c>
      <c r="E1111" s="15" t="s">
        <v>11326</v>
      </c>
      <c r="F1111" s="15" t="s">
        <v>10179</v>
      </c>
      <c r="G1111" s="16" t="s">
        <v>1995</v>
      </c>
      <c r="H1111" s="15" t="s">
        <v>29</v>
      </c>
      <c r="I1111" s="15" t="s">
        <v>30</v>
      </c>
      <c r="J1111" s="15" t="s">
        <v>30</v>
      </c>
      <c r="K1111" s="15">
        <v>2016</v>
      </c>
      <c r="L1111" s="15">
        <v>9</v>
      </c>
      <c r="M1111" s="15" t="s">
        <v>30</v>
      </c>
      <c r="N1111" s="15" t="s">
        <v>30</v>
      </c>
      <c r="O1111" s="15" t="s">
        <v>30</v>
      </c>
      <c r="P1111" s="15">
        <v>1500</v>
      </c>
      <c r="Q1111" s="15">
        <v>300</v>
      </c>
      <c r="R1111" s="15" t="s">
        <v>10180</v>
      </c>
      <c r="S1111" s="29">
        <f t="shared" si="17"/>
        <v>2056</v>
      </c>
      <c r="T1111" s="29"/>
      <c r="U1111" s="29"/>
      <c r="V1111" s="29"/>
      <c r="W1111" s="29"/>
      <c r="X1111" s="29"/>
      <c r="Y1111" s="29"/>
      <c r="Z1111" s="29"/>
      <c r="AA1111" s="29"/>
    </row>
    <row r="1112" spans="1:27" hidden="1" x14ac:dyDescent="0.35">
      <c r="A1112" s="15" t="s">
        <v>1993</v>
      </c>
      <c r="B1112" s="22" t="str">
        <f>INDEX('Plant data'!D:D,MATCH($A1112,'Plant data'!$A:$A,0))</f>
        <v>Kalinganagar</v>
      </c>
      <c r="C1112" s="22" t="str">
        <f>INDEX('Plant data'!E:E,MATCH($A1112,'Plant data'!$A:$A,0))</f>
        <v>Odisha</v>
      </c>
      <c r="D1112" s="22" t="str">
        <f>INDEX('Plant data'!F:F,MATCH($A1112,'Plant data'!$A:$A,0))</f>
        <v>India</v>
      </c>
      <c r="E1112" s="15" t="s">
        <v>11327</v>
      </c>
      <c r="F1112" s="15" t="s">
        <v>10182</v>
      </c>
      <c r="G1112" s="16" t="s">
        <v>1995</v>
      </c>
      <c r="H1112" s="15" t="s">
        <v>29</v>
      </c>
      <c r="I1112" s="15" t="s">
        <v>30</v>
      </c>
      <c r="J1112" s="15" t="s">
        <v>30</v>
      </c>
      <c r="K1112" s="15">
        <v>2016</v>
      </c>
      <c r="L1112" s="15">
        <v>9</v>
      </c>
      <c r="M1112" s="15" t="s">
        <v>30</v>
      </c>
      <c r="N1112" s="15" t="s">
        <v>30</v>
      </c>
      <c r="O1112" s="15" t="s">
        <v>30</v>
      </c>
      <c r="P1112" s="15">
        <v>1500</v>
      </c>
      <c r="Q1112" s="15">
        <v>300</v>
      </c>
      <c r="R1112" s="15" t="s">
        <v>10180</v>
      </c>
      <c r="S1112" s="29">
        <f t="shared" si="17"/>
        <v>2056</v>
      </c>
      <c r="T1112" s="29"/>
      <c r="U1112" s="29"/>
      <c r="V1112" s="29"/>
      <c r="W1112" s="29"/>
      <c r="X1112" s="29"/>
      <c r="Y1112" s="29"/>
      <c r="Z1112" s="29"/>
      <c r="AA1112" s="29"/>
    </row>
    <row r="1113" spans="1:27" hidden="1" x14ac:dyDescent="0.35">
      <c r="A1113" s="15" t="s">
        <v>1993</v>
      </c>
      <c r="B1113" s="22" t="str">
        <f>INDEX('Plant data'!D:D,MATCH($A1113,'Plant data'!$A:$A,0))</f>
        <v>Kalinganagar</v>
      </c>
      <c r="C1113" s="22" t="str">
        <f>INDEX('Plant data'!E:E,MATCH($A1113,'Plant data'!$A:$A,0))</f>
        <v>Odisha</v>
      </c>
      <c r="D1113" s="22" t="str">
        <f>INDEX('Plant data'!F:F,MATCH($A1113,'Plant data'!$A:$A,0))</f>
        <v>India</v>
      </c>
      <c r="E1113" s="15" t="s">
        <v>11328</v>
      </c>
      <c r="F1113" s="15" t="s">
        <v>10184</v>
      </c>
      <c r="G1113" s="16" t="s">
        <v>1995</v>
      </c>
      <c r="H1113" s="15" t="s">
        <v>29</v>
      </c>
      <c r="I1113" s="15" t="s">
        <v>30</v>
      </c>
      <c r="J1113" s="21">
        <v>43405</v>
      </c>
      <c r="K1113" s="15">
        <v>2024</v>
      </c>
      <c r="L1113" s="15">
        <v>1</v>
      </c>
      <c r="M1113" s="15" t="s">
        <v>30</v>
      </c>
      <c r="N1113" s="15" t="s">
        <v>30</v>
      </c>
      <c r="O1113" s="15" t="s">
        <v>30</v>
      </c>
      <c r="P1113" s="15">
        <v>5000</v>
      </c>
      <c r="Q1113" s="15">
        <v>310</v>
      </c>
      <c r="R1113" s="15" t="s">
        <v>10180</v>
      </c>
      <c r="S1113" s="29">
        <f t="shared" si="17"/>
        <v>2064</v>
      </c>
      <c r="T1113" s="29"/>
      <c r="U1113" s="29"/>
      <c r="V1113" s="29"/>
      <c r="W1113" s="29"/>
      <c r="X1113" s="29"/>
      <c r="Y1113" s="29"/>
      <c r="Z1113" s="29"/>
      <c r="AA1113" s="29"/>
    </row>
    <row r="1114" spans="1:27" hidden="1" x14ac:dyDescent="0.35">
      <c r="A1114" s="15" t="s">
        <v>1997</v>
      </c>
      <c r="B1114" s="22" t="str">
        <f>INDEX('Plant data'!D:D,MATCH($A1114,'Plant data'!$A:$A,0))</f>
        <v>Visakhapatnam</v>
      </c>
      <c r="C1114" s="22" t="str">
        <f>INDEX('Plant data'!E:E,MATCH($A1114,'Plant data'!$A:$A,0))</f>
        <v>Andhra Pradesh</v>
      </c>
      <c r="D1114" s="22" t="str">
        <f>INDEX('Plant data'!F:F,MATCH($A1114,'Plant data'!$A:$A,0))</f>
        <v>India</v>
      </c>
      <c r="E1114" s="15" t="s">
        <v>11329</v>
      </c>
      <c r="F1114" s="15" t="s">
        <v>11330</v>
      </c>
      <c r="G1114" s="16" t="s">
        <v>1999</v>
      </c>
      <c r="H1114" s="15" t="s">
        <v>29</v>
      </c>
      <c r="I1114" s="15" t="s">
        <v>30</v>
      </c>
      <c r="J1114" s="15" t="s">
        <v>30</v>
      </c>
      <c r="K1114" s="15">
        <v>1990</v>
      </c>
      <c r="L1114" s="15">
        <v>35</v>
      </c>
      <c r="M1114" s="15" t="s">
        <v>30</v>
      </c>
      <c r="N1114" s="15" t="s">
        <v>30</v>
      </c>
      <c r="O1114" s="15" t="s">
        <v>30</v>
      </c>
      <c r="P1114" s="15">
        <v>1167</v>
      </c>
      <c r="Q1114" s="15">
        <v>150</v>
      </c>
      <c r="R1114" s="15" t="s">
        <v>10180</v>
      </c>
      <c r="S1114" s="29">
        <f t="shared" si="17"/>
        <v>2030</v>
      </c>
      <c r="T1114" s="29"/>
      <c r="U1114" s="29"/>
      <c r="V1114" s="29"/>
      <c r="W1114" s="29"/>
      <c r="X1114" s="29"/>
      <c r="Y1114" s="29"/>
      <c r="Z1114" s="29"/>
      <c r="AA1114" s="29"/>
    </row>
    <row r="1115" spans="1:27" hidden="1" x14ac:dyDescent="0.35">
      <c r="A1115" s="15" t="s">
        <v>1997</v>
      </c>
      <c r="B1115" s="22" t="str">
        <f>INDEX('Plant data'!D:D,MATCH($A1115,'Plant data'!$A:$A,0))</f>
        <v>Visakhapatnam</v>
      </c>
      <c r="C1115" s="22" t="str">
        <f>INDEX('Plant data'!E:E,MATCH($A1115,'Plant data'!$A:$A,0))</f>
        <v>Andhra Pradesh</v>
      </c>
      <c r="D1115" s="22" t="str">
        <f>INDEX('Plant data'!F:F,MATCH($A1115,'Plant data'!$A:$A,0))</f>
        <v>India</v>
      </c>
      <c r="E1115" s="15" t="s">
        <v>11331</v>
      </c>
      <c r="F1115" s="15" t="s">
        <v>11332</v>
      </c>
      <c r="G1115" s="16" t="s">
        <v>1999</v>
      </c>
      <c r="H1115" s="15" t="s">
        <v>29</v>
      </c>
      <c r="I1115" s="15" t="s">
        <v>30</v>
      </c>
      <c r="J1115" s="15" t="s">
        <v>30</v>
      </c>
      <c r="K1115" s="15">
        <v>1991</v>
      </c>
      <c r="L1115" s="15">
        <v>34</v>
      </c>
      <c r="M1115" s="15" t="s">
        <v>30</v>
      </c>
      <c r="N1115" s="15" t="s">
        <v>30</v>
      </c>
      <c r="O1115" s="15" t="s">
        <v>30</v>
      </c>
      <c r="P1115" s="15">
        <v>1167</v>
      </c>
      <c r="Q1115" s="15">
        <v>150</v>
      </c>
      <c r="R1115" s="15" t="s">
        <v>10180</v>
      </c>
      <c r="S1115" s="29">
        <f t="shared" si="17"/>
        <v>2031</v>
      </c>
      <c r="T1115" s="29"/>
      <c r="U1115" s="29"/>
      <c r="V1115" s="29"/>
      <c r="W1115" s="29"/>
      <c r="X1115" s="29"/>
      <c r="Y1115" s="29"/>
      <c r="Z1115" s="29"/>
      <c r="AA1115" s="29"/>
    </row>
    <row r="1116" spans="1:27" hidden="1" x14ac:dyDescent="0.35">
      <c r="A1116" s="15" t="s">
        <v>1997</v>
      </c>
      <c r="B1116" s="22" t="str">
        <f>INDEX('Plant data'!D:D,MATCH($A1116,'Plant data'!$A:$A,0))</f>
        <v>Visakhapatnam</v>
      </c>
      <c r="C1116" s="22" t="str">
        <f>INDEX('Plant data'!E:E,MATCH($A1116,'Plant data'!$A:$A,0))</f>
        <v>Andhra Pradesh</v>
      </c>
      <c r="D1116" s="22" t="str">
        <f>INDEX('Plant data'!F:F,MATCH($A1116,'Plant data'!$A:$A,0))</f>
        <v>India</v>
      </c>
      <c r="E1116" s="15" t="s">
        <v>11333</v>
      </c>
      <c r="F1116" s="15" t="s">
        <v>11334</v>
      </c>
      <c r="G1116" s="16" t="s">
        <v>1999</v>
      </c>
      <c r="H1116" s="15" t="s">
        <v>29</v>
      </c>
      <c r="I1116" s="15" t="s">
        <v>30</v>
      </c>
      <c r="J1116" s="15" t="s">
        <v>30</v>
      </c>
      <c r="K1116" s="15">
        <v>1992</v>
      </c>
      <c r="L1116" s="15">
        <v>33</v>
      </c>
      <c r="M1116" s="15" t="s">
        <v>30</v>
      </c>
      <c r="N1116" s="15" t="s">
        <v>30</v>
      </c>
      <c r="O1116" s="15" t="s">
        <v>30</v>
      </c>
      <c r="P1116" s="15">
        <v>1167</v>
      </c>
      <c r="Q1116" s="15">
        <v>150</v>
      </c>
      <c r="R1116" s="15" t="s">
        <v>10180</v>
      </c>
      <c r="S1116" s="29">
        <f t="shared" si="17"/>
        <v>2032</v>
      </c>
      <c r="T1116" s="29"/>
      <c r="U1116" s="29"/>
      <c r="V1116" s="29"/>
      <c r="W1116" s="29"/>
      <c r="X1116" s="29"/>
      <c r="Y1116" s="29"/>
      <c r="Z1116" s="29"/>
      <c r="AA1116" s="29"/>
    </row>
    <row r="1117" spans="1:27" hidden="1" x14ac:dyDescent="0.35">
      <c r="A1117" s="15" t="s">
        <v>1997</v>
      </c>
      <c r="B1117" s="22" t="str">
        <f>INDEX('Plant data'!D:D,MATCH($A1117,'Plant data'!$A:$A,0))</f>
        <v>Visakhapatnam</v>
      </c>
      <c r="C1117" s="22" t="str">
        <f>INDEX('Plant data'!E:E,MATCH($A1117,'Plant data'!$A:$A,0))</f>
        <v>Andhra Pradesh</v>
      </c>
      <c r="D1117" s="22" t="str">
        <f>INDEX('Plant data'!F:F,MATCH($A1117,'Plant data'!$A:$A,0))</f>
        <v>India</v>
      </c>
      <c r="E1117" s="15" t="s">
        <v>11335</v>
      </c>
      <c r="F1117" s="15" t="s">
        <v>11336</v>
      </c>
      <c r="G1117" s="16" t="s">
        <v>1999</v>
      </c>
      <c r="H1117" s="15" t="s">
        <v>29</v>
      </c>
      <c r="I1117" s="15" t="s">
        <v>30</v>
      </c>
      <c r="J1117" s="15" t="s">
        <v>30</v>
      </c>
      <c r="K1117" s="15">
        <v>2014</v>
      </c>
      <c r="L1117" s="15">
        <v>11</v>
      </c>
      <c r="M1117" s="15" t="s">
        <v>30</v>
      </c>
      <c r="N1117" s="15" t="s">
        <v>30</v>
      </c>
      <c r="O1117" s="15" t="s">
        <v>30</v>
      </c>
      <c r="P1117" s="15">
        <v>1267</v>
      </c>
      <c r="Q1117" s="15">
        <v>150</v>
      </c>
      <c r="R1117" s="15" t="s">
        <v>10180</v>
      </c>
      <c r="S1117" s="29">
        <f t="shared" si="17"/>
        <v>2054</v>
      </c>
      <c r="T1117" s="29"/>
      <c r="U1117" s="29"/>
      <c r="V1117" s="29"/>
      <c r="W1117" s="29"/>
      <c r="X1117" s="29"/>
      <c r="Y1117" s="29"/>
      <c r="Z1117" s="29"/>
      <c r="AA1117" s="29"/>
    </row>
    <row r="1118" spans="1:27" hidden="1" x14ac:dyDescent="0.35">
      <c r="A1118" s="15" t="s">
        <v>1997</v>
      </c>
      <c r="B1118" s="22" t="str">
        <f>INDEX('Plant data'!D:D,MATCH($A1118,'Plant data'!$A:$A,0))</f>
        <v>Visakhapatnam</v>
      </c>
      <c r="C1118" s="22" t="str">
        <f>INDEX('Plant data'!E:E,MATCH($A1118,'Plant data'!$A:$A,0))</f>
        <v>Andhra Pradesh</v>
      </c>
      <c r="D1118" s="22" t="str">
        <f>INDEX('Plant data'!F:F,MATCH($A1118,'Plant data'!$A:$A,0))</f>
        <v>India</v>
      </c>
      <c r="E1118" s="15" t="s">
        <v>11337</v>
      </c>
      <c r="F1118" s="15" t="s">
        <v>11338</v>
      </c>
      <c r="G1118" s="16" t="s">
        <v>1999</v>
      </c>
      <c r="H1118" s="15" t="s">
        <v>29</v>
      </c>
      <c r="I1118" s="15" t="s">
        <v>30</v>
      </c>
      <c r="J1118" s="15" t="s">
        <v>30</v>
      </c>
      <c r="K1118" s="15">
        <v>2013</v>
      </c>
      <c r="L1118" s="15">
        <v>12</v>
      </c>
      <c r="M1118" s="15" t="s">
        <v>30</v>
      </c>
      <c r="N1118" s="15" t="s">
        <v>30</v>
      </c>
      <c r="O1118" s="15" t="s">
        <v>30</v>
      </c>
      <c r="P1118" s="15">
        <v>1267</v>
      </c>
      <c r="Q1118" s="15">
        <v>150</v>
      </c>
      <c r="R1118" s="15" t="s">
        <v>10180</v>
      </c>
      <c r="S1118" s="29">
        <f t="shared" si="17"/>
        <v>2053</v>
      </c>
      <c r="T1118" s="29"/>
      <c r="U1118" s="29"/>
      <c r="V1118" s="29"/>
      <c r="W1118" s="29"/>
      <c r="X1118" s="29"/>
      <c r="Y1118" s="29"/>
      <c r="Z1118" s="29"/>
      <c r="AA1118" s="29"/>
    </row>
    <row r="1119" spans="1:27" hidden="1" x14ac:dyDescent="0.35">
      <c r="A1119" s="15" t="s">
        <v>1997</v>
      </c>
      <c r="B1119" s="22" t="str">
        <f>INDEX('Plant data'!D:D,MATCH($A1119,'Plant data'!$A:$A,0))</f>
        <v>Visakhapatnam</v>
      </c>
      <c r="C1119" s="22" t="str">
        <f>INDEX('Plant data'!E:E,MATCH($A1119,'Plant data'!$A:$A,0))</f>
        <v>Andhra Pradesh</v>
      </c>
      <c r="D1119" s="22" t="str">
        <f>INDEX('Plant data'!F:F,MATCH($A1119,'Plant data'!$A:$A,0))</f>
        <v>India</v>
      </c>
      <c r="E1119" s="15" t="s">
        <v>11339</v>
      </c>
      <c r="F1119" s="15" t="s">
        <v>11340</v>
      </c>
      <c r="G1119" s="16" t="s">
        <v>1999</v>
      </c>
      <c r="H1119" s="15" t="s">
        <v>29</v>
      </c>
      <c r="I1119" s="15" t="s">
        <v>30</v>
      </c>
      <c r="J1119" s="15" t="s">
        <v>30</v>
      </c>
      <c r="K1119" s="15">
        <v>2016</v>
      </c>
      <c r="L1119" s="15">
        <v>9</v>
      </c>
      <c r="M1119" s="15" t="s">
        <v>30</v>
      </c>
      <c r="N1119" s="15" t="s">
        <v>30</v>
      </c>
      <c r="O1119" s="15" t="s">
        <v>30</v>
      </c>
      <c r="P1119" s="15">
        <v>1267</v>
      </c>
      <c r="Q1119" s="15">
        <v>150</v>
      </c>
      <c r="R1119" s="15" t="s">
        <v>10180</v>
      </c>
      <c r="S1119" s="29">
        <f t="shared" si="17"/>
        <v>2056</v>
      </c>
      <c r="T1119" s="29"/>
      <c r="U1119" s="29"/>
      <c r="V1119" s="29"/>
      <c r="W1119" s="29"/>
      <c r="X1119" s="29"/>
      <c r="Y1119" s="29"/>
      <c r="Z1119" s="29"/>
      <c r="AA1119" s="29"/>
    </row>
    <row r="1120" spans="1:27" hidden="1" x14ac:dyDescent="0.35">
      <c r="A1120" s="15" t="s">
        <v>2002</v>
      </c>
      <c r="B1120" s="22" t="str">
        <f>INDEX('Plant data'!D:D,MATCH($A1120,'Plant data'!$A:$A,0))</f>
        <v>Bokaro</v>
      </c>
      <c r="C1120" s="22" t="str">
        <f>INDEX('Plant data'!E:E,MATCH($A1120,'Plant data'!$A:$A,0))</f>
        <v>Jharkhand</v>
      </c>
      <c r="D1120" s="22" t="str">
        <f>INDEX('Plant data'!F:F,MATCH($A1120,'Plant data'!$A:$A,0))</f>
        <v>India</v>
      </c>
      <c r="E1120" s="15" t="s">
        <v>11341</v>
      </c>
      <c r="F1120" s="15" t="s">
        <v>10179</v>
      </c>
      <c r="G1120" s="16" t="s">
        <v>2004</v>
      </c>
      <c r="H1120" s="15" t="s">
        <v>29</v>
      </c>
      <c r="I1120" s="15" t="s">
        <v>30</v>
      </c>
      <c r="J1120" s="15" t="s">
        <v>30</v>
      </c>
      <c r="K1120" s="15">
        <v>2012</v>
      </c>
      <c r="L1120" s="15">
        <v>13</v>
      </c>
      <c r="M1120" s="15" t="s">
        <v>30</v>
      </c>
      <c r="N1120" s="15" t="s">
        <v>30</v>
      </c>
      <c r="O1120" s="15" t="s">
        <v>30</v>
      </c>
      <c r="P1120" s="15">
        <v>750</v>
      </c>
      <c r="Q1120" s="15">
        <v>65</v>
      </c>
      <c r="R1120" s="15" t="s">
        <v>10180</v>
      </c>
      <c r="S1120" s="29">
        <f t="shared" si="17"/>
        <v>2052</v>
      </c>
      <c r="T1120" s="29"/>
      <c r="U1120" s="29"/>
      <c r="V1120" s="29"/>
      <c r="W1120" s="29"/>
      <c r="X1120" s="29"/>
      <c r="Y1120" s="29"/>
      <c r="Z1120" s="29"/>
      <c r="AA1120" s="29"/>
    </row>
    <row r="1121" spans="1:27" hidden="1" x14ac:dyDescent="0.35">
      <c r="A1121" s="15" t="s">
        <v>2002</v>
      </c>
      <c r="B1121" s="22" t="str">
        <f>INDEX('Plant data'!D:D,MATCH($A1121,'Plant data'!$A:$A,0))</f>
        <v>Bokaro</v>
      </c>
      <c r="C1121" s="22" t="str">
        <f>INDEX('Plant data'!E:E,MATCH($A1121,'Plant data'!$A:$A,0))</f>
        <v>Jharkhand</v>
      </c>
      <c r="D1121" s="22" t="str">
        <f>INDEX('Plant data'!F:F,MATCH($A1121,'Plant data'!$A:$A,0))</f>
        <v>India</v>
      </c>
      <c r="E1121" s="15" t="s">
        <v>11342</v>
      </c>
      <c r="F1121" s="15" t="s">
        <v>10182</v>
      </c>
      <c r="G1121" s="16" t="s">
        <v>2004</v>
      </c>
      <c r="H1121" s="15" t="s">
        <v>29</v>
      </c>
      <c r="I1121" s="15" t="s">
        <v>30</v>
      </c>
      <c r="J1121" s="15" t="s">
        <v>30</v>
      </c>
      <c r="K1121" s="15">
        <v>2018</v>
      </c>
      <c r="L1121" s="15">
        <v>7</v>
      </c>
      <c r="M1121" s="15" t="s">
        <v>30</v>
      </c>
      <c r="N1121" s="15" t="s">
        <v>30</v>
      </c>
      <c r="O1121" s="15" t="s">
        <v>30</v>
      </c>
      <c r="P1121" s="15">
        <v>750</v>
      </c>
      <c r="Q1121" s="15">
        <v>65</v>
      </c>
      <c r="R1121" s="15" t="s">
        <v>10180</v>
      </c>
      <c r="S1121" s="29">
        <f t="shared" si="17"/>
        <v>2058</v>
      </c>
      <c r="T1121" s="29"/>
      <c r="U1121" s="29"/>
      <c r="V1121" s="29"/>
      <c r="W1121" s="29"/>
      <c r="X1121" s="29"/>
      <c r="Y1121" s="29"/>
      <c r="Z1121" s="29"/>
      <c r="AA1121" s="29"/>
    </row>
    <row r="1122" spans="1:27" hidden="1" x14ac:dyDescent="0.35">
      <c r="A1122" s="15" t="s">
        <v>2002</v>
      </c>
      <c r="B1122" s="22" t="str">
        <f>INDEX('Plant data'!D:D,MATCH($A1122,'Plant data'!$A:$A,0))</f>
        <v>Bokaro</v>
      </c>
      <c r="C1122" s="22" t="str">
        <f>INDEX('Plant data'!E:E,MATCH($A1122,'Plant data'!$A:$A,0))</f>
        <v>Jharkhand</v>
      </c>
      <c r="D1122" s="22" t="str">
        <f>INDEX('Plant data'!F:F,MATCH($A1122,'Plant data'!$A:$A,0))</f>
        <v>India</v>
      </c>
      <c r="E1122" s="15" t="s">
        <v>11343</v>
      </c>
      <c r="F1122" s="15" t="s">
        <v>10184</v>
      </c>
      <c r="G1122" s="16" t="s">
        <v>2004</v>
      </c>
      <c r="H1122" s="15" t="s">
        <v>313</v>
      </c>
      <c r="I1122" s="15">
        <v>2018</v>
      </c>
      <c r="J1122" s="15" t="s">
        <v>30</v>
      </c>
      <c r="K1122" s="15" t="s">
        <v>30</v>
      </c>
      <c r="L1122" s="15" t="s">
        <v>30</v>
      </c>
      <c r="M1122" s="15" t="s">
        <v>30</v>
      </c>
      <c r="N1122" s="15" t="s">
        <v>30</v>
      </c>
      <c r="O1122" s="15" t="s">
        <v>30</v>
      </c>
      <c r="P1122" s="15">
        <v>500</v>
      </c>
      <c r="Q1122" s="15">
        <v>60</v>
      </c>
      <c r="R1122" s="15" t="s">
        <v>10180</v>
      </c>
      <c r="S1122" s="29" t="str">
        <f t="shared" si="17"/>
        <v/>
      </c>
      <c r="T1122" s="29"/>
      <c r="U1122" s="29"/>
      <c r="V1122" s="29"/>
      <c r="W1122" s="29"/>
      <c r="X1122" s="29"/>
      <c r="Y1122" s="29"/>
      <c r="Z1122" s="29"/>
      <c r="AA1122" s="29"/>
    </row>
    <row r="1123" spans="1:27" hidden="1" x14ac:dyDescent="0.35">
      <c r="A1123" s="15" t="s">
        <v>2002</v>
      </c>
      <c r="B1123" s="22" t="str">
        <f>INDEX('Plant data'!D:D,MATCH($A1123,'Plant data'!$A:$A,0))</f>
        <v>Bokaro</v>
      </c>
      <c r="C1123" s="22" t="str">
        <f>INDEX('Plant data'!E:E,MATCH($A1123,'Plant data'!$A:$A,0))</f>
        <v>Jharkhand</v>
      </c>
      <c r="D1123" s="22" t="str">
        <f>INDEX('Plant data'!F:F,MATCH($A1123,'Plant data'!$A:$A,0))</f>
        <v>India</v>
      </c>
      <c r="E1123" s="15" t="s">
        <v>11344</v>
      </c>
      <c r="F1123" s="15" t="s">
        <v>10245</v>
      </c>
      <c r="G1123" s="16" t="s">
        <v>2004</v>
      </c>
      <c r="H1123" s="15" t="s">
        <v>313</v>
      </c>
      <c r="I1123" s="15">
        <v>2018</v>
      </c>
      <c r="J1123" s="15" t="s">
        <v>30</v>
      </c>
      <c r="K1123" s="15" t="s">
        <v>30</v>
      </c>
      <c r="L1123" s="15" t="s">
        <v>30</v>
      </c>
      <c r="M1123" s="15" t="s">
        <v>30</v>
      </c>
      <c r="N1123" s="15" t="s">
        <v>30</v>
      </c>
      <c r="O1123" s="15" t="s">
        <v>30</v>
      </c>
      <c r="P1123" s="15">
        <v>500</v>
      </c>
      <c r="Q1123" s="15">
        <v>60</v>
      </c>
      <c r="R1123" s="15" t="s">
        <v>10180</v>
      </c>
      <c r="S1123" s="29" t="str">
        <f t="shared" si="17"/>
        <v/>
      </c>
      <c r="T1123" s="29"/>
      <c r="U1123" s="29"/>
      <c r="V1123" s="29"/>
      <c r="W1123" s="29"/>
      <c r="X1123" s="29"/>
      <c r="Y1123" s="29"/>
      <c r="Z1123" s="29"/>
      <c r="AA1123" s="29"/>
    </row>
    <row r="1124" spans="1:27" hidden="1" x14ac:dyDescent="0.35">
      <c r="A1124" s="15" t="s">
        <v>2014</v>
      </c>
      <c r="B1124" s="22" t="str">
        <f>INDEX('Plant data'!D:D,MATCH($A1124,'Plant data'!$A:$A,0))</f>
        <v>Toranagallu</v>
      </c>
      <c r="C1124" s="22" t="str">
        <f>INDEX('Plant data'!E:E,MATCH($A1124,'Plant data'!$A:$A,0))</f>
        <v>Karnataka</v>
      </c>
      <c r="D1124" s="22" t="str">
        <f>INDEX('Plant data'!F:F,MATCH($A1124,'Plant data'!$A:$A,0))</f>
        <v>India</v>
      </c>
      <c r="E1124" s="15" t="s">
        <v>11345</v>
      </c>
      <c r="F1124" s="15" t="s">
        <v>10179</v>
      </c>
      <c r="G1124" s="16" t="s">
        <v>2016</v>
      </c>
      <c r="H1124" s="15" t="s">
        <v>29</v>
      </c>
      <c r="I1124" s="15">
        <v>2019</v>
      </c>
      <c r="J1124" s="15" t="s">
        <v>30</v>
      </c>
      <c r="K1124" s="15">
        <v>2024</v>
      </c>
      <c r="L1124" s="15">
        <v>1</v>
      </c>
      <c r="M1124" s="15" t="s">
        <v>30</v>
      </c>
      <c r="N1124" s="15" t="s">
        <v>30</v>
      </c>
      <c r="O1124" s="15" t="s">
        <v>30</v>
      </c>
      <c r="P1124" s="15">
        <v>3300</v>
      </c>
      <c r="Q1124" s="15">
        <v>350</v>
      </c>
      <c r="R1124" s="15" t="s">
        <v>10180</v>
      </c>
      <c r="S1124" s="29">
        <f t="shared" si="17"/>
        <v>2064</v>
      </c>
      <c r="T1124" s="29"/>
      <c r="U1124" s="29"/>
      <c r="V1124" s="29"/>
      <c r="W1124" s="29"/>
      <c r="X1124" s="29"/>
      <c r="Y1124" s="29"/>
      <c r="Z1124" s="29"/>
      <c r="AA1124" s="29"/>
    </row>
    <row r="1125" spans="1:27" hidden="1" x14ac:dyDescent="0.35">
      <c r="A1125" s="15" t="s">
        <v>2014</v>
      </c>
      <c r="B1125" s="22" t="str">
        <f>INDEX('Plant data'!D:D,MATCH($A1125,'Plant data'!$A:$A,0))</f>
        <v>Toranagallu</v>
      </c>
      <c r="C1125" s="22" t="str">
        <f>INDEX('Plant data'!E:E,MATCH($A1125,'Plant data'!$A:$A,0))</f>
        <v>Karnataka</v>
      </c>
      <c r="D1125" s="22" t="str">
        <f>INDEX('Plant data'!F:F,MATCH($A1125,'Plant data'!$A:$A,0))</f>
        <v>India</v>
      </c>
      <c r="E1125" s="15" t="s">
        <v>11346</v>
      </c>
      <c r="F1125" s="15" t="s">
        <v>10182</v>
      </c>
      <c r="G1125" s="16" t="s">
        <v>2016</v>
      </c>
      <c r="H1125" s="15" t="s">
        <v>224</v>
      </c>
      <c r="I1125" s="15">
        <v>2019</v>
      </c>
      <c r="J1125" s="15" t="s">
        <v>30</v>
      </c>
      <c r="K1125" s="15">
        <v>2026</v>
      </c>
      <c r="L1125" s="22"/>
      <c r="M1125" s="15" t="s">
        <v>30</v>
      </c>
      <c r="N1125" s="15" t="s">
        <v>30</v>
      </c>
      <c r="O1125" s="15" t="s">
        <v>30</v>
      </c>
      <c r="P1125" s="15">
        <v>1700</v>
      </c>
      <c r="Q1125" s="15">
        <v>350</v>
      </c>
      <c r="R1125" s="15" t="s">
        <v>10180</v>
      </c>
      <c r="S1125" s="29">
        <f t="shared" si="17"/>
        <v>2066</v>
      </c>
      <c r="T1125" s="29"/>
      <c r="U1125" s="29"/>
      <c r="V1125" s="29"/>
      <c r="W1125" s="29"/>
      <c r="X1125" s="29"/>
      <c r="Y1125" s="29"/>
      <c r="Z1125" s="29"/>
      <c r="AA1125" s="29"/>
    </row>
    <row r="1126" spans="1:27" hidden="1" x14ac:dyDescent="0.35">
      <c r="A1126" s="15" t="s">
        <v>2017</v>
      </c>
      <c r="B1126" s="22" t="str">
        <f>INDEX('Plant data'!D:D,MATCH($A1126,'Plant data'!$A:$A,0))</f>
        <v>Rajnagar</v>
      </c>
      <c r="C1126" s="22" t="str">
        <f>INDEX('Plant data'!E:E,MATCH($A1126,'Plant data'!$A:$A,0))</f>
        <v>Odisha</v>
      </c>
      <c r="D1126" s="22" t="str">
        <f>INDEX('Plant data'!F:F,MATCH($A1126,'Plant data'!$A:$A,0))</f>
        <v>India</v>
      </c>
      <c r="E1126" s="15" t="s">
        <v>11347</v>
      </c>
      <c r="F1126" s="15" t="s">
        <v>10179</v>
      </c>
      <c r="G1126" s="16" t="s">
        <v>2019</v>
      </c>
      <c r="H1126" s="15" t="s">
        <v>313</v>
      </c>
      <c r="I1126" s="15">
        <v>2021</v>
      </c>
      <c r="J1126" s="15" t="s">
        <v>30</v>
      </c>
      <c r="K1126" s="15">
        <v>2026</v>
      </c>
      <c r="L1126" s="22"/>
      <c r="M1126" s="15" t="s">
        <v>30</v>
      </c>
      <c r="N1126" s="15" t="s">
        <v>30</v>
      </c>
      <c r="O1126" s="15" t="s">
        <v>30</v>
      </c>
      <c r="P1126" s="15">
        <v>3500</v>
      </c>
      <c r="Q1126" s="15">
        <v>350</v>
      </c>
      <c r="R1126" s="15" t="s">
        <v>10180</v>
      </c>
      <c r="S1126" s="29">
        <f t="shared" si="17"/>
        <v>2066</v>
      </c>
      <c r="T1126" s="29"/>
      <c r="U1126" s="29"/>
      <c r="V1126" s="29"/>
      <c r="W1126" s="29"/>
      <c r="X1126" s="29"/>
      <c r="Y1126" s="29"/>
      <c r="Z1126" s="29"/>
      <c r="AA1126" s="29"/>
    </row>
    <row r="1127" spans="1:27" hidden="1" x14ac:dyDescent="0.35">
      <c r="A1127" s="15" t="s">
        <v>2017</v>
      </c>
      <c r="B1127" s="22" t="str">
        <f>INDEX('Plant data'!D:D,MATCH($A1127,'Plant data'!$A:$A,0))</f>
        <v>Rajnagar</v>
      </c>
      <c r="C1127" s="22" t="str">
        <f>INDEX('Plant data'!E:E,MATCH($A1127,'Plant data'!$A:$A,0))</f>
        <v>Odisha</v>
      </c>
      <c r="D1127" s="22" t="str">
        <f>INDEX('Plant data'!F:F,MATCH($A1127,'Plant data'!$A:$A,0))</f>
        <v>India</v>
      </c>
      <c r="E1127" s="15" t="s">
        <v>11348</v>
      </c>
      <c r="F1127" s="15" t="s">
        <v>10182</v>
      </c>
      <c r="G1127" s="16" t="s">
        <v>2019</v>
      </c>
      <c r="H1127" s="15" t="s">
        <v>313</v>
      </c>
      <c r="I1127" s="15">
        <v>2021</v>
      </c>
      <c r="J1127" s="15" t="s">
        <v>30</v>
      </c>
      <c r="K1127" s="15">
        <v>2026</v>
      </c>
      <c r="L1127" s="22"/>
      <c r="M1127" s="15" t="s">
        <v>30</v>
      </c>
      <c r="N1127" s="15" t="s">
        <v>30</v>
      </c>
      <c r="O1127" s="15" t="s">
        <v>30</v>
      </c>
      <c r="P1127" s="15">
        <v>3500</v>
      </c>
      <c r="Q1127" s="15">
        <v>350</v>
      </c>
      <c r="R1127" s="15" t="s">
        <v>10180</v>
      </c>
      <c r="S1127" s="29">
        <f t="shared" si="17"/>
        <v>2066</v>
      </c>
      <c r="T1127" s="29"/>
      <c r="U1127" s="29"/>
      <c r="V1127" s="29"/>
      <c r="W1127" s="29"/>
      <c r="X1127" s="29"/>
      <c r="Y1127" s="29"/>
      <c r="Z1127" s="29"/>
      <c r="AA1127" s="29"/>
    </row>
    <row r="1128" spans="1:27" hidden="1" x14ac:dyDescent="0.35">
      <c r="A1128" s="15" t="s">
        <v>2017</v>
      </c>
      <c r="B1128" s="22" t="str">
        <f>INDEX('Plant data'!D:D,MATCH($A1128,'Plant data'!$A:$A,0))</f>
        <v>Rajnagar</v>
      </c>
      <c r="C1128" s="22" t="str">
        <f>INDEX('Plant data'!E:E,MATCH($A1128,'Plant data'!$A:$A,0))</f>
        <v>Odisha</v>
      </c>
      <c r="D1128" s="22" t="str">
        <f>INDEX('Plant data'!F:F,MATCH($A1128,'Plant data'!$A:$A,0))</f>
        <v>India</v>
      </c>
      <c r="E1128" s="15" t="s">
        <v>11349</v>
      </c>
      <c r="F1128" s="15" t="s">
        <v>10184</v>
      </c>
      <c r="G1128" s="16" t="s">
        <v>2019</v>
      </c>
      <c r="H1128" s="15" t="s">
        <v>313</v>
      </c>
      <c r="I1128" s="15">
        <v>2021</v>
      </c>
      <c r="J1128" s="15" t="s">
        <v>30</v>
      </c>
      <c r="K1128" s="15">
        <v>2029</v>
      </c>
      <c r="L1128" s="22"/>
      <c r="M1128" s="15" t="s">
        <v>30</v>
      </c>
      <c r="N1128" s="15" t="s">
        <v>30</v>
      </c>
      <c r="O1128" s="15" t="s">
        <v>30</v>
      </c>
      <c r="P1128" s="15">
        <v>3500</v>
      </c>
      <c r="Q1128" s="15">
        <v>350</v>
      </c>
      <c r="R1128" s="15" t="s">
        <v>10180</v>
      </c>
      <c r="S1128" s="29">
        <f t="shared" si="17"/>
        <v>2069</v>
      </c>
      <c r="T1128" s="29"/>
      <c r="U1128" s="29"/>
      <c r="V1128" s="29"/>
      <c r="W1128" s="29"/>
      <c r="X1128" s="29"/>
      <c r="Y1128" s="29"/>
      <c r="Z1128" s="29"/>
      <c r="AA1128" s="29"/>
    </row>
    <row r="1129" spans="1:27" hidden="1" x14ac:dyDescent="0.35">
      <c r="A1129" s="15" t="s">
        <v>2017</v>
      </c>
      <c r="B1129" s="22" t="str">
        <f>INDEX('Plant data'!D:D,MATCH($A1129,'Plant data'!$A:$A,0))</f>
        <v>Rajnagar</v>
      </c>
      <c r="C1129" s="22" t="str">
        <f>INDEX('Plant data'!E:E,MATCH($A1129,'Plant data'!$A:$A,0))</f>
        <v>Odisha</v>
      </c>
      <c r="D1129" s="22" t="str">
        <f>INDEX('Plant data'!F:F,MATCH($A1129,'Plant data'!$A:$A,0))</f>
        <v>India</v>
      </c>
      <c r="E1129" s="15" t="s">
        <v>11350</v>
      </c>
      <c r="F1129" s="15" t="s">
        <v>10245</v>
      </c>
      <c r="G1129" s="16" t="s">
        <v>2019</v>
      </c>
      <c r="H1129" s="15" t="s">
        <v>313</v>
      </c>
      <c r="I1129" s="15">
        <v>2021</v>
      </c>
      <c r="J1129" s="15" t="s">
        <v>30</v>
      </c>
      <c r="K1129" s="15">
        <v>2032</v>
      </c>
      <c r="L1129" s="22"/>
      <c r="M1129" s="15" t="s">
        <v>30</v>
      </c>
      <c r="N1129" s="15" t="s">
        <v>30</v>
      </c>
      <c r="O1129" s="15" t="s">
        <v>30</v>
      </c>
      <c r="P1129" s="15">
        <v>1500</v>
      </c>
      <c r="Q1129" s="15">
        <v>180</v>
      </c>
      <c r="R1129" s="15" t="s">
        <v>10180</v>
      </c>
      <c r="S1129" s="29">
        <f t="shared" si="17"/>
        <v>2072</v>
      </c>
      <c r="T1129" s="29"/>
      <c r="U1129" s="29"/>
      <c r="V1129" s="29"/>
      <c r="W1129" s="29"/>
      <c r="X1129" s="29"/>
      <c r="Y1129" s="29"/>
      <c r="Z1129" s="29"/>
      <c r="AA1129" s="29"/>
    </row>
    <row r="1130" spans="1:27" hidden="1" x14ac:dyDescent="0.35">
      <c r="A1130" s="15" t="s">
        <v>2017</v>
      </c>
      <c r="B1130" s="22" t="str">
        <f>INDEX('Plant data'!D:D,MATCH($A1130,'Plant data'!$A:$A,0))</f>
        <v>Rajnagar</v>
      </c>
      <c r="C1130" s="22" t="str">
        <f>INDEX('Plant data'!E:E,MATCH($A1130,'Plant data'!$A:$A,0))</f>
        <v>Odisha</v>
      </c>
      <c r="D1130" s="22" t="str">
        <f>INDEX('Plant data'!F:F,MATCH($A1130,'Plant data'!$A:$A,0))</f>
        <v>India</v>
      </c>
      <c r="E1130" s="15" t="s">
        <v>11351</v>
      </c>
      <c r="F1130" s="15" t="s">
        <v>10247</v>
      </c>
      <c r="G1130" s="16" t="s">
        <v>2019</v>
      </c>
      <c r="H1130" s="15" t="s">
        <v>313</v>
      </c>
      <c r="I1130" s="15">
        <v>2021</v>
      </c>
      <c r="J1130" s="15" t="s">
        <v>30</v>
      </c>
      <c r="K1130" s="15">
        <v>2032</v>
      </c>
      <c r="L1130" s="22"/>
      <c r="M1130" s="15" t="s">
        <v>30</v>
      </c>
      <c r="N1130" s="15" t="s">
        <v>30</v>
      </c>
      <c r="O1130" s="15" t="s">
        <v>30</v>
      </c>
      <c r="P1130" s="15">
        <v>1500</v>
      </c>
      <c r="Q1130" s="15">
        <v>180</v>
      </c>
      <c r="R1130" s="15" t="s">
        <v>10180</v>
      </c>
      <c r="S1130" s="29">
        <f t="shared" si="17"/>
        <v>2072</v>
      </c>
      <c r="T1130" s="29"/>
      <c r="U1130" s="29"/>
      <c r="V1130" s="29"/>
      <c r="W1130" s="29"/>
      <c r="X1130" s="29"/>
      <c r="Y1130" s="29"/>
      <c r="Z1130" s="29"/>
      <c r="AA1130" s="29"/>
    </row>
    <row r="1131" spans="1:27" hidden="1" x14ac:dyDescent="0.35">
      <c r="A1131" s="15" t="s">
        <v>2022</v>
      </c>
      <c r="B1131" s="22" t="str">
        <f>INDEX('Plant data'!D:D,MATCH($A1131,'Plant data'!$A:$A,0))</f>
        <v>Kalinganagar</v>
      </c>
      <c r="C1131" s="22" t="str">
        <f>INDEX('Plant data'!E:E,MATCH($A1131,'Plant data'!$A:$A,0))</f>
        <v>Odisha</v>
      </c>
      <c r="D1131" s="22" t="str">
        <f>INDEX('Plant data'!F:F,MATCH($A1131,'Plant data'!$A:$A,0))</f>
        <v>India</v>
      </c>
      <c r="E1131" s="15" t="s">
        <v>11352</v>
      </c>
      <c r="F1131" s="15" t="s">
        <v>10179</v>
      </c>
      <c r="G1131" s="16" t="s">
        <v>2025</v>
      </c>
      <c r="H1131" s="15" t="s">
        <v>29</v>
      </c>
      <c r="I1131" s="15" t="s">
        <v>30</v>
      </c>
      <c r="J1131" s="15" t="s">
        <v>30</v>
      </c>
      <c r="K1131" s="15">
        <v>2013</v>
      </c>
      <c r="L1131" s="15">
        <v>12</v>
      </c>
      <c r="M1131" s="15" t="s">
        <v>30</v>
      </c>
      <c r="N1131" s="15" t="s">
        <v>30</v>
      </c>
      <c r="O1131" s="15" t="s">
        <v>30</v>
      </c>
      <c r="P1131" s="15">
        <v>1100</v>
      </c>
      <c r="Q1131" s="15">
        <v>110</v>
      </c>
      <c r="R1131" s="15" t="s">
        <v>10180</v>
      </c>
      <c r="S1131" s="29">
        <f t="shared" si="17"/>
        <v>2053</v>
      </c>
      <c r="T1131" s="29"/>
      <c r="U1131" s="29"/>
      <c r="V1131" s="29"/>
      <c r="W1131" s="29"/>
      <c r="X1131" s="29"/>
      <c r="Y1131" s="29"/>
      <c r="Z1131" s="29"/>
      <c r="AA1131" s="29"/>
    </row>
    <row r="1132" spans="1:27" hidden="1" x14ac:dyDescent="0.35">
      <c r="A1132" s="15" t="s">
        <v>2022</v>
      </c>
      <c r="B1132" s="22" t="str">
        <f>INDEX('Plant data'!D:D,MATCH($A1132,'Plant data'!$A:$A,0))</f>
        <v>Kalinganagar</v>
      </c>
      <c r="C1132" s="22" t="str">
        <f>INDEX('Plant data'!E:E,MATCH($A1132,'Plant data'!$A:$A,0))</f>
        <v>Odisha</v>
      </c>
      <c r="D1132" s="22" t="str">
        <f>INDEX('Plant data'!F:F,MATCH($A1132,'Plant data'!$A:$A,0))</f>
        <v>India</v>
      </c>
      <c r="E1132" s="15" t="s">
        <v>11353</v>
      </c>
      <c r="F1132" s="15" t="s">
        <v>10182</v>
      </c>
      <c r="G1132" s="16" t="s">
        <v>2025</v>
      </c>
      <c r="H1132" s="15" t="s">
        <v>224</v>
      </c>
      <c r="I1132" s="15">
        <v>2022</v>
      </c>
      <c r="J1132" s="15" t="s">
        <v>30</v>
      </c>
      <c r="K1132" s="15">
        <v>2030</v>
      </c>
      <c r="L1132" s="22"/>
      <c r="M1132" s="15" t="s">
        <v>30</v>
      </c>
      <c r="N1132" s="15" t="s">
        <v>30</v>
      </c>
      <c r="O1132" s="15" t="s">
        <v>30</v>
      </c>
      <c r="P1132" s="15">
        <v>1038</v>
      </c>
      <c r="Q1132" s="15">
        <v>110</v>
      </c>
      <c r="R1132" s="15" t="s">
        <v>10180</v>
      </c>
      <c r="S1132" s="29">
        <f t="shared" si="17"/>
        <v>2070</v>
      </c>
      <c r="T1132" s="29"/>
      <c r="U1132" s="29"/>
      <c r="V1132" s="29"/>
      <c r="W1132" s="29"/>
      <c r="X1132" s="29"/>
      <c r="Y1132" s="29"/>
      <c r="Z1132" s="29"/>
      <c r="AA1132" s="29"/>
    </row>
    <row r="1133" spans="1:27" hidden="1" x14ac:dyDescent="0.35">
      <c r="A1133" s="15" t="s">
        <v>2022</v>
      </c>
      <c r="B1133" s="22" t="str">
        <f>INDEX('Plant data'!D:D,MATCH($A1133,'Plant data'!$A:$A,0))</f>
        <v>Kalinganagar</v>
      </c>
      <c r="C1133" s="22" t="str">
        <f>INDEX('Plant data'!E:E,MATCH($A1133,'Plant data'!$A:$A,0))</f>
        <v>Odisha</v>
      </c>
      <c r="D1133" s="22" t="str">
        <f>INDEX('Plant data'!F:F,MATCH($A1133,'Plant data'!$A:$A,0))</f>
        <v>India</v>
      </c>
      <c r="E1133" s="15" t="s">
        <v>11354</v>
      </c>
      <c r="F1133" s="15" t="s">
        <v>10184</v>
      </c>
      <c r="G1133" s="16" t="s">
        <v>2025</v>
      </c>
      <c r="H1133" s="15" t="s">
        <v>224</v>
      </c>
      <c r="I1133" s="15">
        <v>2022</v>
      </c>
      <c r="J1133" s="15" t="s">
        <v>30</v>
      </c>
      <c r="K1133" s="15">
        <v>2030</v>
      </c>
      <c r="L1133" s="22"/>
      <c r="M1133" s="15" t="s">
        <v>30</v>
      </c>
      <c r="N1133" s="15" t="s">
        <v>30</v>
      </c>
      <c r="O1133" s="15" t="s">
        <v>30</v>
      </c>
      <c r="P1133" s="15">
        <v>2454</v>
      </c>
      <c r="Q1133" s="15">
        <v>260</v>
      </c>
      <c r="R1133" s="15" t="s">
        <v>10180</v>
      </c>
      <c r="S1133" s="29">
        <f t="shared" si="17"/>
        <v>2070</v>
      </c>
      <c r="T1133" s="29"/>
      <c r="U1133" s="29"/>
      <c r="V1133" s="29"/>
      <c r="W1133" s="29"/>
      <c r="X1133" s="29"/>
      <c r="Y1133" s="29"/>
      <c r="Z1133" s="29"/>
      <c r="AA1133" s="29"/>
    </row>
    <row r="1134" spans="1:27" hidden="1" x14ac:dyDescent="0.35">
      <c r="A1134" s="15" t="s">
        <v>2022</v>
      </c>
      <c r="B1134" s="22" t="str">
        <f>INDEX('Plant data'!D:D,MATCH($A1134,'Plant data'!$A:$A,0))</f>
        <v>Kalinganagar</v>
      </c>
      <c r="C1134" s="22" t="str">
        <f>INDEX('Plant data'!E:E,MATCH($A1134,'Plant data'!$A:$A,0))</f>
        <v>Odisha</v>
      </c>
      <c r="D1134" s="22" t="str">
        <f>INDEX('Plant data'!F:F,MATCH($A1134,'Plant data'!$A:$A,0))</f>
        <v>India</v>
      </c>
      <c r="E1134" s="15" t="s">
        <v>11355</v>
      </c>
      <c r="F1134" s="15" t="s">
        <v>10245</v>
      </c>
      <c r="G1134" s="16" t="s">
        <v>2025</v>
      </c>
      <c r="H1134" s="15" t="s">
        <v>313</v>
      </c>
      <c r="I1134" s="15">
        <v>2022</v>
      </c>
      <c r="J1134" s="15" t="s">
        <v>30</v>
      </c>
      <c r="K1134" s="15">
        <v>2030</v>
      </c>
      <c r="L1134" s="22"/>
      <c r="M1134" s="15" t="s">
        <v>30</v>
      </c>
      <c r="N1134" s="15" t="s">
        <v>30</v>
      </c>
      <c r="O1134" s="15" t="s">
        <v>30</v>
      </c>
      <c r="P1134" s="15">
        <v>2454</v>
      </c>
      <c r="Q1134" s="15">
        <v>260</v>
      </c>
      <c r="R1134" s="15" t="s">
        <v>10180</v>
      </c>
      <c r="S1134" s="29">
        <f t="shared" si="17"/>
        <v>2070</v>
      </c>
      <c r="T1134" s="29"/>
      <c r="U1134" s="29"/>
      <c r="V1134" s="29"/>
      <c r="W1134" s="29"/>
      <c r="X1134" s="29"/>
      <c r="Y1134" s="29"/>
      <c r="Z1134" s="29"/>
      <c r="AA1134" s="29"/>
    </row>
    <row r="1135" spans="1:27" hidden="1" x14ac:dyDescent="0.35">
      <c r="A1135" s="15" t="s">
        <v>2022</v>
      </c>
      <c r="B1135" s="22" t="str">
        <f>INDEX('Plant data'!D:D,MATCH($A1135,'Plant data'!$A:$A,0))</f>
        <v>Kalinganagar</v>
      </c>
      <c r="C1135" s="22" t="str">
        <f>INDEX('Plant data'!E:E,MATCH($A1135,'Plant data'!$A:$A,0))</f>
        <v>Odisha</v>
      </c>
      <c r="D1135" s="22" t="str">
        <f>INDEX('Plant data'!F:F,MATCH($A1135,'Plant data'!$A:$A,0))</f>
        <v>India</v>
      </c>
      <c r="E1135" s="15" t="s">
        <v>11356</v>
      </c>
      <c r="F1135" s="15" t="s">
        <v>10247</v>
      </c>
      <c r="G1135" s="16" t="s">
        <v>2025</v>
      </c>
      <c r="H1135" s="15" t="s">
        <v>313</v>
      </c>
      <c r="I1135" s="15">
        <v>2022</v>
      </c>
      <c r="J1135" s="15" t="s">
        <v>30</v>
      </c>
      <c r="K1135" s="15">
        <v>2030</v>
      </c>
      <c r="L1135" s="22"/>
      <c r="M1135" s="15" t="s">
        <v>30</v>
      </c>
      <c r="N1135" s="15" t="s">
        <v>30</v>
      </c>
      <c r="O1135" s="15" t="s">
        <v>30</v>
      </c>
      <c r="P1135" s="15">
        <v>2454</v>
      </c>
      <c r="Q1135" s="15">
        <v>260</v>
      </c>
      <c r="R1135" s="15" t="s">
        <v>10180</v>
      </c>
      <c r="S1135" s="29">
        <f t="shared" si="17"/>
        <v>2070</v>
      </c>
      <c r="T1135" s="29"/>
      <c r="U1135" s="29"/>
      <c r="V1135" s="29"/>
      <c r="W1135" s="29"/>
      <c r="X1135" s="29"/>
      <c r="Y1135" s="29"/>
      <c r="Z1135" s="29"/>
      <c r="AA1135" s="29"/>
    </row>
    <row r="1136" spans="1:27" hidden="1" x14ac:dyDescent="0.35">
      <c r="A1136" s="15" t="s">
        <v>2028</v>
      </c>
      <c r="B1136" s="22" t="str">
        <f>INDEX('Plant data'!D:D,MATCH($A1136,'Plant data'!$A:$A,0))</f>
        <v>Anjar</v>
      </c>
      <c r="C1136" s="22" t="str">
        <f>INDEX('Plant data'!E:E,MATCH($A1136,'Plant data'!$A:$A,0))</f>
        <v>Gujarat</v>
      </c>
      <c r="D1136" s="22" t="str">
        <f>INDEX('Plant data'!F:F,MATCH($A1136,'Plant data'!$A:$A,0))</f>
        <v>India</v>
      </c>
      <c r="E1136" s="15" t="s">
        <v>11357</v>
      </c>
      <c r="F1136" s="15" t="s">
        <v>10179</v>
      </c>
      <c r="G1136" s="16" t="s">
        <v>2030</v>
      </c>
      <c r="H1136" s="15" t="s">
        <v>313</v>
      </c>
      <c r="I1136" s="15">
        <v>2016</v>
      </c>
      <c r="J1136" s="15" t="s">
        <v>30</v>
      </c>
      <c r="K1136" s="15">
        <v>2030</v>
      </c>
      <c r="L1136" s="22"/>
      <c r="M1136" s="15" t="s">
        <v>30</v>
      </c>
      <c r="N1136" s="15" t="s">
        <v>30</v>
      </c>
      <c r="O1136" s="15" t="s">
        <v>30</v>
      </c>
      <c r="P1136" s="15">
        <v>1550</v>
      </c>
      <c r="Q1136" s="15">
        <v>165</v>
      </c>
      <c r="R1136" s="15" t="s">
        <v>10180</v>
      </c>
      <c r="S1136" s="29">
        <f t="shared" si="17"/>
        <v>2070</v>
      </c>
      <c r="T1136" s="29"/>
      <c r="U1136" s="29"/>
      <c r="V1136" s="29"/>
      <c r="W1136" s="29"/>
      <c r="X1136" s="29"/>
      <c r="Y1136" s="29"/>
      <c r="Z1136" s="29"/>
      <c r="AA1136" s="29"/>
    </row>
    <row r="1137" spans="1:27" hidden="1" x14ac:dyDescent="0.35">
      <c r="A1137" s="15" t="s">
        <v>2028</v>
      </c>
      <c r="B1137" s="22" t="str">
        <f>INDEX('Plant data'!D:D,MATCH($A1137,'Plant data'!$A:$A,0))</f>
        <v>Anjar</v>
      </c>
      <c r="C1137" s="22" t="str">
        <f>INDEX('Plant data'!E:E,MATCH($A1137,'Plant data'!$A:$A,0))</f>
        <v>Gujarat</v>
      </c>
      <c r="D1137" s="22" t="str">
        <f>INDEX('Plant data'!F:F,MATCH($A1137,'Plant data'!$A:$A,0))</f>
        <v>India</v>
      </c>
      <c r="E1137" s="15" t="s">
        <v>11358</v>
      </c>
      <c r="F1137" s="15" t="s">
        <v>10182</v>
      </c>
      <c r="G1137" s="16" t="s">
        <v>2030</v>
      </c>
      <c r="H1137" s="15" t="s">
        <v>64</v>
      </c>
      <c r="I1137" s="15">
        <v>2016</v>
      </c>
      <c r="J1137" s="15" t="s">
        <v>30</v>
      </c>
      <c r="K1137" s="15">
        <v>2030</v>
      </c>
      <c r="L1137" s="22"/>
      <c r="M1137" s="15" t="s">
        <v>30</v>
      </c>
      <c r="N1137" s="15" t="s">
        <v>30</v>
      </c>
      <c r="O1137" s="15" t="s">
        <v>30</v>
      </c>
      <c r="P1137" s="15">
        <v>1550</v>
      </c>
      <c r="Q1137" s="15">
        <v>165</v>
      </c>
      <c r="R1137" s="15" t="s">
        <v>10180</v>
      </c>
      <c r="S1137" s="29">
        <f t="shared" si="17"/>
        <v>2070</v>
      </c>
      <c r="T1137" s="29"/>
      <c r="U1137" s="29"/>
      <c r="V1137" s="29"/>
      <c r="W1137" s="29"/>
      <c r="X1137" s="29"/>
      <c r="Y1137" s="29"/>
      <c r="Z1137" s="29"/>
      <c r="AA1137" s="29"/>
    </row>
    <row r="1138" spans="1:27" hidden="1" x14ac:dyDescent="0.35">
      <c r="A1138" s="15" t="s">
        <v>2028</v>
      </c>
      <c r="B1138" s="22" t="str">
        <f>INDEX('Plant data'!D:D,MATCH($A1138,'Plant data'!$A:$A,0))</f>
        <v>Anjar</v>
      </c>
      <c r="C1138" s="22" t="str">
        <f>INDEX('Plant data'!E:E,MATCH($A1138,'Plant data'!$A:$A,0))</f>
        <v>Gujarat</v>
      </c>
      <c r="D1138" s="22" t="str">
        <f>INDEX('Plant data'!F:F,MATCH($A1138,'Plant data'!$A:$A,0))</f>
        <v>India</v>
      </c>
      <c r="E1138" s="15" t="s">
        <v>11359</v>
      </c>
      <c r="F1138" s="15" t="s">
        <v>10184</v>
      </c>
      <c r="G1138" s="16" t="s">
        <v>2030</v>
      </c>
      <c r="H1138" s="15" t="s">
        <v>313</v>
      </c>
      <c r="I1138" s="15">
        <v>2022</v>
      </c>
      <c r="J1138" s="15" t="s">
        <v>30</v>
      </c>
      <c r="K1138" s="15">
        <v>2030</v>
      </c>
      <c r="L1138" s="22"/>
      <c r="M1138" s="15" t="s">
        <v>30</v>
      </c>
      <c r="N1138" s="15" t="s">
        <v>30</v>
      </c>
      <c r="O1138" s="15" t="s">
        <v>30</v>
      </c>
      <c r="P1138" s="15">
        <v>3300</v>
      </c>
      <c r="Q1138" s="15" t="s">
        <v>30</v>
      </c>
      <c r="R1138" s="22"/>
      <c r="S1138" s="29">
        <f t="shared" si="17"/>
        <v>2070</v>
      </c>
      <c r="T1138" s="29"/>
      <c r="U1138" s="29"/>
      <c r="V1138" s="29"/>
      <c r="W1138" s="29"/>
      <c r="X1138" s="29"/>
      <c r="Y1138" s="29"/>
      <c r="Z1138" s="29"/>
      <c r="AA1138" s="29"/>
    </row>
    <row r="1139" spans="1:27" hidden="1" x14ac:dyDescent="0.35">
      <c r="A1139" s="15" t="s">
        <v>2032</v>
      </c>
      <c r="B1139" s="22" t="str">
        <f>INDEX('Plant data'!D:D,MATCH($A1139,'Plant data'!$A:$A,0))</f>
        <v>Patratu</v>
      </c>
      <c r="C1139" s="22" t="str">
        <f>INDEX('Plant data'!E:E,MATCH($A1139,'Plant data'!$A:$A,0))</f>
        <v>Jharkhand</v>
      </c>
      <c r="D1139" s="22" t="str">
        <f>INDEX('Plant data'!F:F,MATCH($A1139,'Plant data'!$A:$A,0))</f>
        <v>India</v>
      </c>
      <c r="E1139" s="15" t="s">
        <v>11360</v>
      </c>
      <c r="F1139" s="15" t="s">
        <v>10179</v>
      </c>
      <c r="G1139" s="16" t="s">
        <v>2034</v>
      </c>
      <c r="H1139" s="15" t="s">
        <v>313</v>
      </c>
      <c r="I1139" s="15">
        <v>2007</v>
      </c>
      <c r="J1139" s="15" t="s">
        <v>30</v>
      </c>
      <c r="K1139" s="15" t="s">
        <v>30</v>
      </c>
      <c r="L1139" s="15" t="s">
        <v>30</v>
      </c>
      <c r="M1139" s="15" t="s">
        <v>30</v>
      </c>
      <c r="N1139" s="15" t="s">
        <v>30</v>
      </c>
      <c r="O1139" s="15" t="s">
        <v>30</v>
      </c>
      <c r="P1139" s="15">
        <v>3000</v>
      </c>
      <c r="Q1139" s="15">
        <v>200</v>
      </c>
      <c r="R1139" s="15" t="s">
        <v>10180</v>
      </c>
      <c r="S1139" s="29" t="str">
        <f t="shared" si="17"/>
        <v/>
      </c>
      <c r="T1139" s="29"/>
      <c r="U1139" s="29"/>
      <c r="V1139" s="29"/>
      <c r="W1139" s="29"/>
      <c r="X1139" s="29"/>
      <c r="Y1139" s="29"/>
      <c r="Z1139" s="29"/>
      <c r="AA1139" s="29"/>
    </row>
    <row r="1140" spans="1:27" hidden="1" x14ac:dyDescent="0.35">
      <c r="A1140" s="15" t="s">
        <v>2032</v>
      </c>
      <c r="B1140" s="22" t="str">
        <f>INDEX('Plant data'!D:D,MATCH($A1140,'Plant data'!$A:$A,0))</f>
        <v>Patratu</v>
      </c>
      <c r="C1140" s="22" t="str">
        <f>INDEX('Plant data'!E:E,MATCH($A1140,'Plant data'!$A:$A,0))</f>
        <v>Jharkhand</v>
      </c>
      <c r="D1140" s="22" t="str">
        <f>INDEX('Plant data'!F:F,MATCH($A1140,'Plant data'!$A:$A,0))</f>
        <v>India</v>
      </c>
      <c r="E1140" s="15" t="s">
        <v>11361</v>
      </c>
      <c r="F1140" s="15" t="s">
        <v>10182</v>
      </c>
      <c r="G1140" s="16" t="s">
        <v>2034</v>
      </c>
      <c r="H1140" s="15" t="s">
        <v>313</v>
      </c>
      <c r="I1140" s="15">
        <v>2007</v>
      </c>
      <c r="J1140" s="15" t="s">
        <v>30</v>
      </c>
      <c r="K1140" s="15" t="s">
        <v>30</v>
      </c>
      <c r="L1140" s="15" t="s">
        <v>30</v>
      </c>
      <c r="M1140" s="15" t="s">
        <v>30</v>
      </c>
      <c r="N1140" s="15" t="s">
        <v>30</v>
      </c>
      <c r="O1140" s="15" t="s">
        <v>30</v>
      </c>
      <c r="P1140" s="15">
        <v>3000</v>
      </c>
      <c r="Q1140" s="15">
        <v>200</v>
      </c>
      <c r="R1140" s="15" t="s">
        <v>10180</v>
      </c>
      <c r="S1140" s="29" t="str">
        <f t="shared" si="17"/>
        <v/>
      </c>
      <c r="T1140" s="29"/>
      <c r="U1140" s="29"/>
      <c r="V1140" s="29"/>
      <c r="W1140" s="29"/>
      <c r="X1140" s="29"/>
      <c r="Y1140" s="29"/>
      <c r="Z1140" s="29"/>
      <c r="AA1140" s="29"/>
    </row>
    <row r="1141" spans="1:27" hidden="1" x14ac:dyDescent="0.35">
      <c r="A1141" s="15" t="s">
        <v>6939</v>
      </c>
      <c r="B1141" s="22" t="str">
        <f>INDEX('Plant data'!D:D,MATCH($A1141,'Plant data'!$A:$A,0))</f>
        <v>Bellary Taluk</v>
      </c>
      <c r="C1141" s="22" t="str">
        <f>INDEX('Plant data'!E:E,MATCH($A1141,'Plant data'!$A:$A,0))</f>
        <v>Karnataka</v>
      </c>
      <c r="D1141" s="22" t="str">
        <f>INDEX('Plant data'!F:F,MATCH($A1141,'Plant data'!$A:$A,0))</f>
        <v>India</v>
      </c>
      <c r="E1141" s="15" t="s">
        <v>11362</v>
      </c>
      <c r="F1141" s="15" t="s">
        <v>10179</v>
      </c>
      <c r="G1141" s="16" t="s">
        <v>6942</v>
      </c>
      <c r="H1141" s="15" t="s">
        <v>313</v>
      </c>
      <c r="I1141" s="15" t="s">
        <v>30</v>
      </c>
      <c r="J1141" s="15" t="s">
        <v>30</v>
      </c>
      <c r="K1141" s="15">
        <v>2030</v>
      </c>
      <c r="L1141" s="22"/>
      <c r="M1141" s="15" t="s">
        <v>30</v>
      </c>
      <c r="N1141" s="15" t="s">
        <v>30</v>
      </c>
      <c r="O1141" s="15" t="s">
        <v>30</v>
      </c>
      <c r="P1141" s="15">
        <v>3000</v>
      </c>
      <c r="Q1141" s="15" t="s">
        <v>30</v>
      </c>
      <c r="R1141" s="22"/>
      <c r="S1141" s="29">
        <f t="shared" si="17"/>
        <v>2070</v>
      </c>
      <c r="T1141" s="29"/>
      <c r="U1141" s="29"/>
      <c r="V1141" s="29"/>
      <c r="W1141" s="29"/>
      <c r="X1141" s="29"/>
      <c r="Y1141" s="29"/>
      <c r="Z1141" s="29"/>
      <c r="AA1141" s="29"/>
    </row>
    <row r="1142" spans="1:27" hidden="1" x14ac:dyDescent="0.35">
      <c r="A1142" s="15" t="s">
        <v>7007</v>
      </c>
      <c r="B1142" s="22" t="str">
        <f>INDEX('Plant data'!D:D,MATCH($A1142,'Plant data'!$A:$A,0))</f>
        <v>Paradip</v>
      </c>
      <c r="C1142" s="22" t="str">
        <f>INDEX('Plant data'!E:E,MATCH($A1142,'Plant data'!$A:$A,0))</f>
        <v>Odisha</v>
      </c>
      <c r="D1142" s="22" t="str">
        <f>INDEX('Plant data'!F:F,MATCH($A1142,'Plant data'!$A:$A,0))</f>
        <v>India</v>
      </c>
      <c r="E1142" s="15" t="s">
        <v>11363</v>
      </c>
      <c r="F1142" s="15" t="s">
        <v>10179</v>
      </c>
      <c r="G1142" s="16" t="s">
        <v>7009</v>
      </c>
      <c r="H1142" s="15" t="s">
        <v>313</v>
      </c>
      <c r="I1142" s="15">
        <v>2018</v>
      </c>
      <c r="J1142" s="15" t="s">
        <v>30</v>
      </c>
      <c r="K1142" s="15" t="s">
        <v>30</v>
      </c>
      <c r="L1142" s="15" t="s">
        <v>30</v>
      </c>
      <c r="M1142" s="15" t="s">
        <v>30</v>
      </c>
      <c r="N1142" s="15" t="s">
        <v>30</v>
      </c>
      <c r="O1142" s="15" t="s">
        <v>30</v>
      </c>
      <c r="P1142" s="15">
        <v>3000</v>
      </c>
      <c r="Q1142" s="15" t="s">
        <v>30</v>
      </c>
      <c r="R1142" s="22"/>
      <c r="S1142" s="29" t="str">
        <f t="shared" si="17"/>
        <v/>
      </c>
      <c r="T1142" s="29"/>
      <c r="U1142" s="29"/>
      <c r="V1142" s="29"/>
      <c r="W1142" s="29"/>
      <c r="X1142" s="29"/>
      <c r="Y1142" s="29"/>
      <c r="Z1142" s="29"/>
      <c r="AA1142" s="29"/>
    </row>
    <row r="1143" spans="1:27" hidden="1" x14ac:dyDescent="0.35">
      <c r="A1143" s="15" t="s">
        <v>2047</v>
      </c>
      <c r="B1143" s="22" t="str">
        <f>INDEX('Plant data'!D:D,MATCH($A1143,'Plant data'!$A:$A,0))</f>
        <v>Koppal</v>
      </c>
      <c r="C1143" s="22" t="str">
        <f>INDEX('Plant data'!E:E,MATCH($A1143,'Plant data'!$A:$A,0))</f>
        <v>Karnataka</v>
      </c>
      <c r="D1143" s="22" t="str">
        <f>INDEX('Plant data'!F:F,MATCH($A1143,'Plant data'!$A:$A,0))</f>
        <v>India</v>
      </c>
      <c r="E1143" s="15" t="s">
        <v>11364</v>
      </c>
      <c r="F1143" s="15" t="s">
        <v>10179</v>
      </c>
      <c r="G1143" s="16" t="s">
        <v>2049</v>
      </c>
      <c r="H1143" s="15" t="s">
        <v>313</v>
      </c>
      <c r="I1143" s="15">
        <v>2008</v>
      </c>
      <c r="J1143" s="15" t="s">
        <v>30</v>
      </c>
      <c r="K1143" s="15">
        <v>2029</v>
      </c>
      <c r="L1143" s="22"/>
      <c r="M1143" s="15" t="s">
        <v>30</v>
      </c>
      <c r="N1143" s="15" t="s">
        <v>30</v>
      </c>
      <c r="O1143" s="15" t="s">
        <v>30</v>
      </c>
      <c r="P1143" s="15">
        <v>2500</v>
      </c>
      <c r="Q1143" s="15" t="s">
        <v>30</v>
      </c>
      <c r="R1143" s="22"/>
      <c r="S1143" s="29">
        <f t="shared" si="17"/>
        <v>2069</v>
      </c>
      <c r="T1143" s="29"/>
      <c r="U1143" s="29"/>
      <c r="V1143" s="29"/>
      <c r="W1143" s="29"/>
      <c r="X1143" s="29"/>
      <c r="Y1143" s="29"/>
      <c r="Z1143" s="29"/>
      <c r="AA1143" s="29"/>
    </row>
    <row r="1144" spans="1:27" hidden="1" x14ac:dyDescent="0.35">
      <c r="A1144" s="15" t="s">
        <v>2047</v>
      </c>
      <c r="B1144" s="22" t="str">
        <f>INDEX('Plant data'!D:D,MATCH($A1144,'Plant data'!$A:$A,0))</f>
        <v>Koppal</v>
      </c>
      <c r="C1144" s="22" t="str">
        <f>INDEX('Plant data'!E:E,MATCH($A1144,'Plant data'!$A:$A,0))</f>
        <v>Karnataka</v>
      </c>
      <c r="D1144" s="22" t="str">
        <f>INDEX('Plant data'!F:F,MATCH($A1144,'Plant data'!$A:$A,0))</f>
        <v>India</v>
      </c>
      <c r="E1144" s="15" t="s">
        <v>11365</v>
      </c>
      <c r="F1144" s="15" t="s">
        <v>10182</v>
      </c>
      <c r="G1144" s="16" t="s">
        <v>2049</v>
      </c>
      <c r="H1144" s="15" t="s">
        <v>313</v>
      </c>
      <c r="I1144" s="15" t="s">
        <v>30</v>
      </c>
      <c r="J1144" s="15" t="s">
        <v>30</v>
      </c>
      <c r="K1144" s="15">
        <v>2029</v>
      </c>
      <c r="L1144" s="22"/>
      <c r="M1144" s="15" t="s">
        <v>30</v>
      </c>
      <c r="N1144" s="15" t="s">
        <v>30</v>
      </c>
      <c r="O1144" s="15" t="s">
        <v>30</v>
      </c>
      <c r="P1144" s="15">
        <v>2500</v>
      </c>
      <c r="Q1144" s="15" t="s">
        <v>30</v>
      </c>
      <c r="R1144" s="22"/>
      <c r="S1144" s="29">
        <f t="shared" si="17"/>
        <v>2069</v>
      </c>
      <c r="T1144" s="29"/>
      <c r="U1144" s="29"/>
      <c r="V1144" s="29"/>
      <c r="W1144" s="29"/>
      <c r="X1144" s="29"/>
      <c r="Y1144" s="29"/>
      <c r="Z1144" s="29"/>
      <c r="AA1144" s="29"/>
    </row>
    <row r="1145" spans="1:27" hidden="1" x14ac:dyDescent="0.35">
      <c r="A1145" s="15" t="s">
        <v>2051</v>
      </c>
      <c r="B1145" s="22" t="str">
        <f>INDEX('Plant data'!D:D,MATCH($A1145,'Plant data'!$A:$A,0))</f>
        <v>Hospet</v>
      </c>
      <c r="C1145" s="22" t="str">
        <f>INDEX('Plant data'!E:E,MATCH($A1145,'Plant data'!$A:$A,0))</f>
        <v>Karnataka</v>
      </c>
      <c r="D1145" s="22" t="str">
        <f>INDEX('Plant data'!F:F,MATCH($A1145,'Plant data'!$A:$A,0))</f>
        <v>India</v>
      </c>
      <c r="E1145" s="15" t="s">
        <v>11366</v>
      </c>
      <c r="F1145" s="15" t="s">
        <v>10179</v>
      </c>
      <c r="G1145" s="16" t="s">
        <v>2053</v>
      </c>
      <c r="H1145" s="15" t="s">
        <v>29</v>
      </c>
      <c r="I1145" s="15" t="s">
        <v>30</v>
      </c>
      <c r="J1145" s="15" t="s">
        <v>30</v>
      </c>
      <c r="K1145" s="15">
        <v>1998</v>
      </c>
      <c r="L1145" s="15">
        <v>27</v>
      </c>
      <c r="M1145" s="15" t="s">
        <v>30</v>
      </c>
      <c r="N1145" s="15" t="s">
        <v>30</v>
      </c>
      <c r="O1145" s="15" t="s">
        <v>30</v>
      </c>
      <c r="P1145" s="15">
        <v>650</v>
      </c>
      <c r="Q1145" s="15">
        <v>50</v>
      </c>
      <c r="R1145" s="15" t="s">
        <v>10180</v>
      </c>
      <c r="S1145" s="29">
        <f t="shared" si="17"/>
        <v>2038</v>
      </c>
      <c r="T1145" s="29"/>
      <c r="U1145" s="29"/>
      <c r="V1145" s="29"/>
      <c r="W1145" s="29"/>
      <c r="X1145" s="29"/>
      <c r="Y1145" s="29"/>
      <c r="Z1145" s="29"/>
      <c r="AA1145" s="29"/>
    </row>
    <row r="1146" spans="1:27" hidden="1" x14ac:dyDescent="0.35">
      <c r="A1146" s="15" t="s">
        <v>2051</v>
      </c>
      <c r="B1146" s="22" t="str">
        <f>INDEX('Plant data'!D:D,MATCH($A1146,'Plant data'!$A:$A,0))</f>
        <v>Hospet</v>
      </c>
      <c r="C1146" s="22" t="str">
        <f>INDEX('Plant data'!E:E,MATCH($A1146,'Plant data'!$A:$A,0))</f>
        <v>Karnataka</v>
      </c>
      <c r="D1146" s="22" t="str">
        <f>INDEX('Plant data'!F:F,MATCH($A1146,'Plant data'!$A:$A,0))</f>
        <v>India</v>
      </c>
      <c r="E1146" s="15" t="s">
        <v>11367</v>
      </c>
      <c r="F1146" s="15" t="s">
        <v>10182</v>
      </c>
      <c r="G1146" s="16" t="s">
        <v>2053</v>
      </c>
      <c r="H1146" s="15" t="s">
        <v>313</v>
      </c>
      <c r="I1146" s="15" t="s">
        <v>30</v>
      </c>
      <c r="J1146" s="15" t="s">
        <v>30</v>
      </c>
      <c r="K1146" s="15" t="s">
        <v>30</v>
      </c>
      <c r="L1146" s="15" t="s">
        <v>30</v>
      </c>
      <c r="M1146" s="15" t="s">
        <v>30</v>
      </c>
      <c r="N1146" s="15" t="s">
        <v>30</v>
      </c>
      <c r="O1146" s="15" t="s">
        <v>30</v>
      </c>
      <c r="P1146" s="15">
        <v>250</v>
      </c>
      <c r="Q1146" s="15">
        <v>60</v>
      </c>
      <c r="R1146" s="15" t="s">
        <v>10180</v>
      </c>
      <c r="S1146" s="29" t="str">
        <f t="shared" si="17"/>
        <v/>
      </c>
      <c r="T1146" s="29"/>
      <c r="U1146" s="29"/>
      <c r="V1146" s="29"/>
      <c r="W1146" s="29"/>
      <c r="X1146" s="29"/>
      <c r="Y1146" s="29"/>
      <c r="Z1146" s="29"/>
      <c r="AA1146" s="29"/>
    </row>
    <row r="1147" spans="1:27" hidden="1" x14ac:dyDescent="0.35">
      <c r="A1147" s="15" t="s">
        <v>2051</v>
      </c>
      <c r="B1147" s="22" t="str">
        <f>INDEX('Plant data'!D:D,MATCH($A1147,'Plant data'!$A:$A,0))</f>
        <v>Hospet</v>
      </c>
      <c r="C1147" s="22" t="str">
        <f>INDEX('Plant data'!E:E,MATCH($A1147,'Plant data'!$A:$A,0))</f>
        <v>Karnataka</v>
      </c>
      <c r="D1147" s="22" t="str">
        <f>INDEX('Plant data'!F:F,MATCH($A1147,'Plant data'!$A:$A,0))</f>
        <v>India</v>
      </c>
      <c r="E1147" s="15" t="s">
        <v>11368</v>
      </c>
      <c r="F1147" s="15" t="s">
        <v>10184</v>
      </c>
      <c r="G1147" s="16" t="s">
        <v>2053</v>
      </c>
      <c r="H1147" s="15" t="s">
        <v>313</v>
      </c>
      <c r="I1147" s="15" t="s">
        <v>30</v>
      </c>
      <c r="J1147" s="15" t="s">
        <v>30</v>
      </c>
      <c r="K1147" s="15" t="s">
        <v>30</v>
      </c>
      <c r="L1147" s="15" t="s">
        <v>30</v>
      </c>
      <c r="M1147" s="15" t="s">
        <v>30</v>
      </c>
      <c r="N1147" s="15" t="s">
        <v>30</v>
      </c>
      <c r="O1147" s="15" t="s">
        <v>30</v>
      </c>
      <c r="P1147" s="15">
        <v>250</v>
      </c>
      <c r="Q1147" s="15">
        <v>60</v>
      </c>
      <c r="R1147" s="15" t="s">
        <v>10180</v>
      </c>
      <c r="S1147" s="29" t="str">
        <f t="shared" si="17"/>
        <v/>
      </c>
      <c r="T1147" s="29"/>
      <c r="U1147" s="29"/>
      <c r="V1147" s="29"/>
      <c r="W1147" s="29"/>
      <c r="X1147" s="29"/>
      <c r="Y1147" s="29"/>
      <c r="Z1147" s="29"/>
      <c r="AA1147" s="29"/>
    </row>
    <row r="1148" spans="1:27" hidden="1" x14ac:dyDescent="0.35">
      <c r="A1148" s="15" t="s">
        <v>6975</v>
      </c>
      <c r="B1148" s="22" t="str">
        <f>INDEX('Plant data'!D:D,MATCH($A1148,'Plant data'!$A:$A,0))</f>
        <v>Jamuria</v>
      </c>
      <c r="C1148" s="22" t="str">
        <f>INDEX('Plant data'!E:E,MATCH($A1148,'Plant data'!$A:$A,0))</f>
        <v>West Bengal</v>
      </c>
      <c r="D1148" s="22" t="str">
        <f>INDEX('Plant data'!F:F,MATCH($A1148,'Plant data'!$A:$A,0))</f>
        <v>India</v>
      </c>
      <c r="E1148" s="15" t="s">
        <v>11369</v>
      </c>
      <c r="F1148" s="15" t="s">
        <v>10179</v>
      </c>
      <c r="G1148" s="16" t="s">
        <v>6978</v>
      </c>
      <c r="H1148" s="15" t="s">
        <v>224</v>
      </c>
      <c r="I1148" s="15" t="s">
        <v>30</v>
      </c>
      <c r="J1148" s="15" t="s">
        <v>30</v>
      </c>
      <c r="K1148" s="15" t="s">
        <v>30</v>
      </c>
      <c r="L1148" s="15" t="s">
        <v>30</v>
      </c>
      <c r="M1148" s="15" t="s">
        <v>30</v>
      </c>
      <c r="N1148" s="15" t="s">
        <v>30</v>
      </c>
      <c r="O1148" s="15" t="s">
        <v>30</v>
      </c>
      <c r="P1148" s="15">
        <v>1500</v>
      </c>
      <c r="Q1148" s="15" t="s">
        <v>30</v>
      </c>
      <c r="R1148" s="22"/>
      <c r="S1148" s="29" t="str">
        <f t="shared" si="17"/>
        <v/>
      </c>
      <c r="T1148" s="29"/>
      <c r="U1148" s="29"/>
      <c r="V1148" s="29"/>
      <c r="W1148" s="29"/>
      <c r="X1148" s="29"/>
      <c r="Y1148" s="29"/>
      <c r="Z1148" s="29"/>
      <c r="AA1148" s="29"/>
    </row>
    <row r="1149" spans="1:27" hidden="1" x14ac:dyDescent="0.35">
      <c r="A1149" s="15" t="s">
        <v>2067</v>
      </c>
      <c r="B1149" s="22" t="str">
        <f>INDEX('Plant data'!D:D,MATCH($A1149,'Plant data'!$A:$A,0))</f>
        <v>Kalinganagar</v>
      </c>
      <c r="C1149" s="22" t="str">
        <f>INDEX('Plant data'!E:E,MATCH($A1149,'Plant data'!$A:$A,0))</f>
        <v>Odisha</v>
      </c>
      <c r="D1149" s="22" t="str">
        <f>INDEX('Plant data'!F:F,MATCH($A1149,'Plant data'!$A:$A,0))</f>
        <v>India</v>
      </c>
      <c r="E1149" s="15" t="s">
        <v>11370</v>
      </c>
      <c r="F1149" s="15" t="s">
        <v>10179</v>
      </c>
      <c r="G1149" s="16" t="s">
        <v>2069</v>
      </c>
      <c r="H1149" s="15" t="s">
        <v>29</v>
      </c>
      <c r="I1149" s="15" t="s">
        <v>30</v>
      </c>
      <c r="J1149" s="15" t="s">
        <v>30</v>
      </c>
      <c r="K1149" s="15" t="s">
        <v>30</v>
      </c>
      <c r="L1149" s="15" t="s">
        <v>30</v>
      </c>
      <c r="M1149" s="15" t="s">
        <v>30</v>
      </c>
      <c r="N1149" s="15" t="s">
        <v>30</v>
      </c>
      <c r="O1149" s="15" t="s">
        <v>30</v>
      </c>
      <c r="P1149" s="15">
        <v>1200</v>
      </c>
      <c r="Q1149" s="15">
        <v>100</v>
      </c>
      <c r="R1149" s="15" t="s">
        <v>10180</v>
      </c>
      <c r="S1149" s="29" t="str">
        <f t="shared" si="17"/>
        <v/>
      </c>
      <c r="T1149" s="29"/>
      <c r="U1149" s="29"/>
      <c r="V1149" s="29"/>
      <c r="W1149" s="29"/>
      <c r="X1149" s="29"/>
      <c r="Y1149" s="29"/>
      <c r="Z1149" s="29"/>
      <c r="AA1149" s="29"/>
    </row>
    <row r="1150" spans="1:27" hidden="1" x14ac:dyDescent="0.35">
      <c r="A1150" s="15" t="s">
        <v>2067</v>
      </c>
      <c r="B1150" s="22" t="str">
        <f>INDEX('Plant data'!D:D,MATCH($A1150,'Plant data'!$A:$A,0))</f>
        <v>Kalinganagar</v>
      </c>
      <c r="C1150" s="22" t="str">
        <f>INDEX('Plant data'!E:E,MATCH($A1150,'Plant data'!$A:$A,0))</f>
        <v>Odisha</v>
      </c>
      <c r="D1150" s="22" t="str">
        <f>INDEX('Plant data'!F:F,MATCH($A1150,'Plant data'!$A:$A,0))</f>
        <v>India</v>
      </c>
      <c r="E1150" s="15" t="s">
        <v>11371</v>
      </c>
      <c r="F1150" s="15" t="s">
        <v>10182</v>
      </c>
      <c r="G1150" s="16" t="s">
        <v>2069</v>
      </c>
      <c r="H1150" s="15" t="s">
        <v>64</v>
      </c>
      <c r="I1150" s="15" t="s">
        <v>30</v>
      </c>
      <c r="J1150" s="15" t="s">
        <v>30</v>
      </c>
      <c r="K1150" s="15" t="s">
        <v>30</v>
      </c>
      <c r="L1150" s="15" t="s">
        <v>30</v>
      </c>
      <c r="M1150" s="15" t="s">
        <v>30</v>
      </c>
      <c r="N1150" s="15" t="s">
        <v>30</v>
      </c>
      <c r="O1150" s="15" t="s">
        <v>30</v>
      </c>
      <c r="P1150" s="15">
        <v>1150</v>
      </c>
      <c r="Q1150" s="15">
        <v>100</v>
      </c>
      <c r="R1150" s="15" t="s">
        <v>10180</v>
      </c>
      <c r="S1150" s="29" t="str">
        <f t="shared" si="17"/>
        <v/>
      </c>
      <c r="T1150" s="29"/>
      <c r="U1150" s="29"/>
      <c r="V1150" s="29"/>
      <c r="W1150" s="29"/>
      <c r="X1150" s="29"/>
      <c r="Y1150" s="29"/>
      <c r="Z1150" s="29"/>
      <c r="AA1150" s="29"/>
    </row>
    <row r="1151" spans="1:27" hidden="1" x14ac:dyDescent="0.35">
      <c r="A1151" s="15" t="s">
        <v>2067</v>
      </c>
      <c r="B1151" s="22" t="str">
        <f>INDEX('Plant data'!D:D,MATCH($A1151,'Plant data'!$A:$A,0))</f>
        <v>Kalinganagar</v>
      </c>
      <c r="C1151" s="22" t="str">
        <f>INDEX('Plant data'!E:E,MATCH($A1151,'Plant data'!$A:$A,0))</f>
        <v>Odisha</v>
      </c>
      <c r="D1151" s="22" t="str">
        <f>INDEX('Plant data'!F:F,MATCH($A1151,'Plant data'!$A:$A,0))</f>
        <v>India</v>
      </c>
      <c r="E1151" s="15" t="s">
        <v>11372</v>
      </c>
      <c r="F1151" s="15" t="s">
        <v>10184</v>
      </c>
      <c r="G1151" s="16" t="s">
        <v>2069</v>
      </c>
      <c r="H1151" s="15" t="s">
        <v>64</v>
      </c>
      <c r="I1151" s="15" t="s">
        <v>30</v>
      </c>
      <c r="J1151" s="15" t="s">
        <v>30</v>
      </c>
      <c r="K1151" s="15" t="s">
        <v>30</v>
      </c>
      <c r="L1151" s="15" t="s">
        <v>30</v>
      </c>
      <c r="M1151" s="15" t="s">
        <v>30</v>
      </c>
      <c r="N1151" s="15" t="s">
        <v>30</v>
      </c>
      <c r="O1151" s="15" t="s">
        <v>30</v>
      </c>
      <c r="P1151" s="15">
        <v>1150</v>
      </c>
      <c r="Q1151" s="15">
        <v>100</v>
      </c>
      <c r="R1151" s="15" t="s">
        <v>10180</v>
      </c>
      <c r="S1151" s="29" t="str">
        <f t="shared" si="17"/>
        <v/>
      </c>
      <c r="T1151" s="29"/>
      <c r="U1151" s="29"/>
      <c r="V1151" s="29"/>
      <c r="W1151" s="29"/>
      <c r="X1151" s="29"/>
      <c r="Y1151" s="29"/>
      <c r="Z1151" s="29"/>
      <c r="AA1151" s="29"/>
    </row>
    <row r="1152" spans="1:27" hidden="1" x14ac:dyDescent="0.35">
      <c r="A1152" s="15" t="s">
        <v>2079</v>
      </c>
      <c r="B1152" s="22" t="str">
        <f>INDEX('Plant data'!D:D,MATCH($A1152,'Plant data'!$A:$A,0))</f>
        <v>Bhorandiha</v>
      </c>
      <c r="C1152" s="22" t="str">
        <f>INDEX('Plant data'!E:E,MATCH($A1152,'Plant data'!$A:$A,0))</f>
        <v>Jharkhand</v>
      </c>
      <c r="D1152" s="22" t="str">
        <f>INDEX('Plant data'!F:F,MATCH($A1152,'Plant data'!$A:$A,0))</f>
        <v>India</v>
      </c>
      <c r="E1152" s="15" t="s">
        <v>11373</v>
      </c>
      <c r="F1152" s="15" t="s">
        <v>10179</v>
      </c>
      <c r="G1152" s="16" t="s">
        <v>2081</v>
      </c>
      <c r="H1152" s="15" t="s">
        <v>313</v>
      </c>
      <c r="I1152" s="15">
        <v>2008</v>
      </c>
      <c r="J1152" s="15" t="s">
        <v>30</v>
      </c>
      <c r="K1152" s="15" t="s">
        <v>30</v>
      </c>
      <c r="L1152" s="15" t="s">
        <v>30</v>
      </c>
      <c r="M1152" s="15" t="s">
        <v>30</v>
      </c>
      <c r="N1152" s="15" t="s">
        <v>30</v>
      </c>
      <c r="O1152" s="15" t="s">
        <v>30</v>
      </c>
      <c r="P1152" s="15">
        <v>300</v>
      </c>
      <c r="Q1152" s="15">
        <v>30</v>
      </c>
      <c r="R1152" s="15" t="s">
        <v>10180</v>
      </c>
      <c r="S1152" s="29" t="str">
        <f t="shared" si="17"/>
        <v/>
      </c>
      <c r="T1152" s="29"/>
      <c r="U1152" s="29"/>
      <c r="V1152" s="29"/>
      <c r="W1152" s="29"/>
      <c r="X1152" s="29"/>
      <c r="Y1152" s="29"/>
      <c r="Z1152" s="29"/>
      <c r="AA1152" s="29"/>
    </row>
    <row r="1153" spans="1:27" hidden="1" x14ac:dyDescent="0.35">
      <c r="A1153" s="15" t="s">
        <v>2079</v>
      </c>
      <c r="B1153" s="22" t="str">
        <f>INDEX('Plant data'!D:D,MATCH($A1153,'Plant data'!$A:$A,0))</f>
        <v>Bhorandiha</v>
      </c>
      <c r="C1153" s="22" t="str">
        <f>INDEX('Plant data'!E:E,MATCH($A1153,'Plant data'!$A:$A,0))</f>
        <v>Jharkhand</v>
      </c>
      <c r="D1153" s="22" t="str">
        <f>INDEX('Plant data'!F:F,MATCH($A1153,'Plant data'!$A:$A,0))</f>
        <v>India</v>
      </c>
      <c r="E1153" s="15" t="s">
        <v>11374</v>
      </c>
      <c r="F1153" s="15" t="s">
        <v>10182</v>
      </c>
      <c r="G1153" s="16" t="s">
        <v>2081</v>
      </c>
      <c r="H1153" s="15" t="s">
        <v>313</v>
      </c>
      <c r="I1153" s="15">
        <v>2008</v>
      </c>
      <c r="J1153" s="15" t="s">
        <v>30</v>
      </c>
      <c r="K1153" s="15" t="s">
        <v>30</v>
      </c>
      <c r="L1153" s="15" t="s">
        <v>30</v>
      </c>
      <c r="M1153" s="15" t="s">
        <v>30</v>
      </c>
      <c r="N1153" s="15" t="s">
        <v>30</v>
      </c>
      <c r="O1153" s="15" t="s">
        <v>30</v>
      </c>
      <c r="P1153" s="15">
        <v>300</v>
      </c>
      <c r="Q1153" s="15">
        <v>30</v>
      </c>
      <c r="R1153" s="15" t="s">
        <v>10180</v>
      </c>
      <c r="S1153" s="29" t="str">
        <f t="shared" si="17"/>
        <v/>
      </c>
      <c r="T1153" s="29"/>
      <c r="U1153" s="29"/>
      <c r="V1153" s="29"/>
      <c r="W1153" s="29"/>
      <c r="X1153" s="29"/>
      <c r="Y1153" s="29"/>
      <c r="Z1153" s="29"/>
      <c r="AA1153" s="29"/>
    </row>
    <row r="1154" spans="1:27" hidden="1" x14ac:dyDescent="0.35">
      <c r="A1154" s="15" t="s">
        <v>2083</v>
      </c>
      <c r="B1154" s="22" t="str">
        <f>INDEX('Plant data'!D:D,MATCH($A1154,'Plant data'!$A:$A,0))</f>
        <v>Markuta</v>
      </c>
      <c r="C1154" s="22" t="str">
        <f>INDEX('Plant data'!E:E,MATCH($A1154,'Plant data'!$A:$A,0))</f>
        <v>Odisha</v>
      </c>
      <c r="D1154" s="22" t="str">
        <f>INDEX('Plant data'!F:F,MATCH($A1154,'Plant data'!$A:$A,0))</f>
        <v>India</v>
      </c>
      <c r="E1154" s="15" t="s">
        <v>11375</v>
      </c>
      <c r="F1154" s="15" t="s">
        <v>10179</v>
      </c>
      <c r="G1154" s="16" t="s">
        <v>2085</v>
      </c>
      <c r="H1154" s="15" t="s">
        <v>313</v>
      </c>
      <c r="I1154" s="15">
        <v>2022</v>
      </c>
      <c r="J1154" s="15" t="s">
        <v>30</v>
      </c>
      <c r="K1154" s="15" t="s">
        <v>30</v>
      </c>
      <c r="L1154" s="15" t="s">
        <v>30</v>
      </c>
      <c r="M1154" s="15" t="s">
        <v>30</v>
      </c>
      <c r="N1154" s="15" t="s">
        <v>30</v>
      </c>
      <c r="O1154" s="15" t="s">
        <v>30</v>
      </c>
      <c r="P1154" s="15">
        <v>530</v>
      </c>
      <c r="Q1154" s="15">
        <v>45</v>
      </c>
      <c r="R1154" s="15" t="s">
        <v>10180</v>
      </c>
      <c r="S1154" s="29" t="str">
        <f t="shared" si="17"/>
        <v/>
      </c>
      <c r="T1154" s="29"/>
      <c r="U1154" s="29"/>
      <c r="V1154" s="29"/>
      <c r="W1154" s="29"/>
      <c r="X1154" s="29"/>
      <c r="Y1154" s="29"/>
      <c r="Z1154" s="29"/>
      <c r="AA1154" s="29"/>
    </row>
    <row r="1155" spans="1:27" hidden="1" x14ac:dyDescent="0.35">
      <c r="A1155" s="15" t="s">
        <v>2083</v>
      </c>
      <c r="B1155" s="22" t="str">
        <f>INDEX('Plant data'!D:D,MATCH($A1155,'Plant data'!$A:$A,0))</f>
        <v>Markuta</v>
      </c>
      <c r="C1155" s="22" t="str">
        <f>INDEX('Plant data'!E:E,MATCH($A1155,'Plant data'!$A:$A,0))</f>
        <v>Odisha</v>
      </c>
      <c r="D1155" s="22" t="str">
        <f>INDEX('Plant data'!F:F,MATCH($A1155,'Plant data'!$A:$A,0))</f>
        <v>India</v>
      </c>
      <c r="E1155" s="15" t="s">
        <v>11376</v>
      </c>
      <c r="F1155" s="15" t="s">
        <v>10182</v>
      </c>
      <c r="G1155" s="16" t="s">
        <v>2085</v>
      </c>
      <c r="H1155" s="15" t="s">
        <v>313</v>
      </c>
      <c r="I1155" s="15">
        <v>2022</v>
      </c>
      <c r="J1155" s="15" t="s">
        <v>30</v>
      </c>
      <c r="K1155" s="15" t="s">
        <v>30</v>
      </c>
      <c r="L1155" s="15" t="s">
        <v>30</v>
      </c>
      <c r="M1155" s="15" t="s">
        <v>30</v>
      </c>
      <c r="N1155" s="15" t="s">
        <v>30</v>
      </c>
      <c r="O1155" s="15" t="s">
        <v>30</v>
      </c>
      <c r="P1155" s="15">
        <v>530</v>
      </c>
      <c r="Q1155" s="15">
        <v>45</v>
      </c>
      <c r="R1155" s="15" t="s">
        <v>10180</v>
      </c>
      <c r="S1155" s="29" t="str">
        <f t="shared" ref="S1155:S1218" si="18">IFERROR(K1155+40,"")</f>
        <v/>
      </c>
      <c r="T1155" s="29"/>
      <c r="U1155" s="29"/>
      <c r="V1155" s="29"/>
      <c r="W1155" s="29"/>
      <c r="X1155" s="29"/>
      <c r="Y1155" s="29"/>
      <c r="Z1155" s="29"/>
      <c r="AA1155" s="29"/>
    </row>
    <row r="1156" spans="1:27" hidden="1" x14ac:dyDescent="0.35">
      <c r="A1156" s="15" t="s">
        <v>2090</v>
      </c>
      <c r="B1156" s="22" t="str">
        <f>INDEX('Plant data'!D:D,MATCH($A1156,'Plant data'!$A:$A,0))</f>
        <v>Tadipatri</v>
      </c>
      <c r="C1156" s="22" t="str">
        <f>INDEX('Plant data'!E:E,MATCH($A1156,'Plant data'!$A:$A,0))</f>
        <v>Andhra Pradesh</v>
      </c>
      <c r="D1156" s="22" t="str">
        <f>INDEX('Plant data'!F:F,MATCH($A1156,'Plant data'!$A:$A,0))</f>
        <v>India</v>
      </c>
      <c r="E1156" s="15" t="s">
        <v>11377</v>
      </c>
      <c r="F1156" s="15" t="s">
        <v>10179</v>
      </c>
      <c r="G1156" s="16" t="s">
        <v>2092</v>
      </c>
      <c r="H1156" s="15" t="s">
        <v>29</v>
      </c>
      <c r="I1156" s="15">
        <v>2010</v>
      </c>
      <c r="J1156" s="15" t="s">
        <v>30</v>
      </c>
      <c r="K1156" s="15">
        <v>2012</v>
      </c>
      <c r="L1156" s="15">
        <v>13</v>
      </c>
      <c r="M1156" s="15" t="s">
        <v>30</v>
      </c>
      <c r="N1156" s="15" t="s">
        <v>30</v>
      </c>
      <c r="O1156" s="15" t="s">
        <v>30</v>
      </c>
      <c r="P1156" s="15">
        <v>167</v>
      </c>
      <c r="Q1156" s="15">
        <v>32</v>
      </c>
      <c r="R1156" s="15" t="s">
        <v>10180</v>
      </c>
      <c r="S1156" s="29">
        <f t="shared" si="18"/>
        <v>2052</v>
      </c>
      <c r="T1156" s="29"/>
      <c r="U1156" s="29"/>
      <c r="V1156" s="29"/>
      <c r="W1156" s="29"/>
      <c r="X1156" s="29"/>
      <c r="Y1156" s="29"/>
      <c r="Z1156" s="29"/>
      <c r="AA1156" s="29"/>
    </row>
    <row r="1157" spans="1:27" hidden="1" x14ac:dyDescent="0.35">
      <c r="A1157" s="15" t="s">
        <v>2090</v>
      </c>
      <c r="B1157" s="22" t="str">
        <f>INDEX('Plant data'!D:D,MATCH($A1157,'Plant data'!$A:$A,0))</f>
        <v>Tadipatri</v>
      </c>
      <c r="C1157" s="22" t="str">
        <f>INDEX('Plant data'!E:E,MATCH($A1157,'Plant data'!$A:$A,0))</f>
        <v>Andhra Pradesh</v>
      </c>
      <c r="D1157" s="22" t="str">
        <f>INDEX('Plant data'!F:F,MATCH($A1157,'Plant data'!$A:$A,0))</f>
        <v>India</v>
      </c>
      <c r="E1157" s="15" t="s">
        <v>11378</v>
      </c>
      <c r="F1157" s="15" t="s">
        <v>10182</v>
      </c>
      <c r="G1157" s="16" t="s">
        <v>2092</v>
      </c>
      <c r="H1157" s="15" t="s">
        <v>29</v>
      </c>
      <c r="I1157" s="15">
        <v>2010</v>
      </c>
      <c r="J1157" s="15" t="s">
        <v>30</v>
      </c>
      <c r="K1157" s="15">
        <v>2012</v>
      </c>
      <c r="L1157" s="15">
        <v>13</v>
      </c>
      <c r="M1157" s="15" t="s">
        <v>30</v>
      </c>
      <c r="N1157" s="15" t="s">
        <v>30</v>
      </c>
      <c r="O1157" s="15" t="s">
        <v>30</v>
      </c>
      <c r="P1157" s="15">
        <v>167</v>
      </c>
      <c r="Q1157" s="15">
        <v>32</v>
      </c>
      <c r="R1157" s="15" t="s">
        <v>10180</v>
      </c>
      <c r="S1157" s="29">
        <f t="shared" si="18"/>
        <v>2052</v>
      </c>
      <c r="T1157" s="29"/>
      <c r="U1157" s="29"/>
      <c r="V1157" s="29"/>
      <c r="W1157" s="29"/>
      <c r="X1157" s="29"/>
      <c r="Y1157" s="29"/>
      <c r="Z1157" s="29"/>
      <c r="AA1157" s="29"/>
    </row>
    <row r="1158" spans="1:27" hidden="1" x14ac:dyDescent="0.35">
      <c r="A1158" s="15" t="s">
        <v>2090</v>
      </c>
      <c r="B1158" s="22" t="str">
        <f>INDEX('Plant data'!D:D,MATCH($A1158,'Plant data'!$A:$A,0))</f>
        <v>Tadipatri</v>
      </c>
      <c r="C1158" s="22" t="str">
        <f>INDEX('Plant data'!E:E,MATCH($A1158,'Plant data'!$A:$A,0))</f>
        <v>Andhra Pradesh</v>
      </c>
      <c r="D1158" s="22" t="str">
        <f>INDEX('Plant data'!F:F,MATCH($A1158,'Plant data'!$A:$A,0))</f>
        <v>India</v>
      </c>
      <c r="E1158" s="15" t="s">
        <v>11379</v>
      </c>
      <c r="F1158" s="15" t="s">
        <v>10184</v>
      </c>
      <c r="G1158" s="16" t="s">
        <v>2092</v>
      </c>
      <c r="H1158" s="15" t="s">
        <v>224</v>
      </c>
      <c r="I1158" s="15">
        <v>2019</v>
      </c>
      <c r="J1158" s="15">
        <v>2022</v>
      </c>
      <c r="K1158" s="15">
        <v>2025</v>
      </c>
      <c r="L1158" s="15">
        <v>0</v>
      </c>
      <c r="M1158" s="15" t="s">
        <v>30</v>
      </c>
      <c r="N1158" s="15" t="s">
        <v>30</v>
      </c>
      <c r="O1158" s="15" t="s">
        <v>30</v>
      </c>
      <c r="P1158" s="15">
        <v>620</v>
      </c>
      <c r="Q1158" s="15">
        <v>50</v>
      </c>
      <c r="R1158" s="15" t="s">
        <v>10180</v>
      </c>
      <c r="S1158" s="29">
        <f t="shared" si="18"/>
        <v>2065</v>
      </c>
      <c r="T1158" s="29"/>
      <c r="U1158" s="29"/>
      <c r="V1158" s="29"/>
      <c r="W1158" s="29"/>
      <c r="X1158" s="29"/>
      <c r="Y1158" s="29"/>
      <c r="Z1158" s="29"/>
      <c r="AA1158" s="29"/>
    </row>
    <row r="1159" spans="1:27" hidden="1" x14ac:dyDescent="0.35">
      <c r="A1159" s="15" t="s">
        <v>2094</v>
      </c>
      <c r="B1159" s="22" t="str">
        <f>INDEX('Plant data'!D:D,MATCH($A1159,'Plant data'!$A:$A,0))</f>
        <v>Jhadabandh</v>
      </c>
      <c r="C1159" s="22" t="str">
        <f>INDEX('Plant data'!E:E,MATCH($A1159,'Plant data'!$A:$A,0))</f>
        <v>Odisha</v>
      </c>
      <c r="D1159" s="22" t="str">
        <f>INDEX('Plant data'!F:F,MATCH($A1159,'Plant data'!$A:$A,0))</f>
        <v>India</v>
      </c>
      <c r="E1159" s="15" t="s">
        <v>11380</v>
      </c>
      <c r="F1159" s="15" t="s">
        <v>10179</v>
      </c>
      <c r="G1159" s="16" t="s">
        <v>2096</v>
      </c>
      <c r="H1159" s="15" t="s">
        <v>313</v>
      </c>
      <c r="I1159" s="15">
        <v>2021</v>
      </c>
      <c r="J1159" s="15" t="s">
        <v>30</v>
      </c>
      <c r="K1159" s="15" t="s">
        <v>30</v>
      </c>
      <c r="L1159" s="15" t="s">
        <v>30</v>
      </c>
      <c r="M1159" s="15" t="s">
        <v>30</v>
      </c>
      <c r="N1159" s="15" t="s">
        <v>30</v>
      </c>
      <c r="O1159" s="15" t="s">
        <v>30</v>
      </c>
      <c r="P1159" s="15">
        <v>644</v>
      </c>
      <c r="Q1159" s="15">
        <v>65</v>
      </c>
      <c r="R1159" s="15" t="s">
        <v>10180</v>
      </c>
      <c r="S1159" s="29" t="str">
        <f t="shared" si="18"/>
        <v/>
      </c>
      <c r="T1159" s="29"/>
      <c r="U1159" s="29"/>
      <c r="V1159" s="29"/>
      <c r="W1159" s="29"/>
      <c r="X1159" s="29"/>
      <c r="Y1159" s="29"/>
      <c r="Z1159" s="29"/>
      <c r="AA1159" s="29"/>
    </row>
    <row r="1160" spans="1:27" hidden="1" x14ac:dyDescent="0.35">
      <c r="A1160" s="15" t="s">
        <v>2094</v>
      </c>
      <c r="B1160" s="22" t="str">
        <f>INDEX('Plant data'!D:D,MATCH($A1160,'Plant data'!$A:$A,0))</f>
        <v>Jhadabandh</v>
      </c>
      <c r="C1160" s="22" t="str">
        <f>INDEX('Plant data'!E:E,MATCH($A1160,'Plant data'!$A:$A,0))</f>
        <v>Odisha</v>
      </c>
      <c r="D1160" s="22" t="str">
        <f>INDEX('Plant data'!F:F,MATCH($A1160,'Plant data'!$A:$A,0))</f>
        <v>India</v>
      </c>
      <c r="E1160" s="15" t="s">
        <v>11381</v>
      </c>
      <c r="F1160" s="15" t="s">
        <v>10182</v>
      </c>
      <c r="G1160" s="16" t="s">
        <v>2096</v>
      </c>
      <c r="H1160" s="15" t="s">
        <v>313</v>
      </c>
      <c r="I1160" s="15">
        <v>2021</v>
      </c>
      <c r="J1160" s="15" t="s">
        <v>30</v>
      </c>
      <c r="K1160" s="15" t="s">
        <v>30</v>
      </c>
      <c r="L1160" s="15" t="s">
        <v>30</v>
      </c>
      <c r="M1160" s="15" t="s">
        <v>30</v>
      </c>
      <c r="N1160" s="15" t="s">
        <v>30</v>
      </c>
      <c r="O1160" s="15" t="s">
        <v>30</v>
      </c>
      <c r="P1160" s="15">
        <v>644</v>
      </c>
      <c r="Q1160" s="15">
        <v>65</v>
      </c>
      <c r="R1160" s="15" t="s">
        <v>10180</v>
      </c>
      <c r="S1160" s="29" t="str">
        <f t="shared" si="18"/>
        <v/>
      </c>
      <c r="T1160" s="29"/>
      <c r="U1160" s="29"/>
      <c r="V1160" s="29"/>
      <c r="W1160" s="29"/>
      <c r="X1160" s="29"/>
      <c r="Y1160" s="29"/>
      <c r="Z1160" s="29"/>
      <c r="AA1160" s="29"/>
    </row>
    <row r="1161" spans="1:27" hidden="1" x14ac:dyDescent="0.35">
      <c r="A1161" s="15" t="s">
        <v>2094</v>
      </c>
      <c r="B1161" s="22" t="str">
        <f>INDEX('Plant data'!D:D,MATCH($A1161,'Plant data'!$A:$A,0))</f>
        <v>Jhadabandh</v>
      </c>
      <c r="C1161" s="22" t="str">
        <f>INDEX('Plant data'!E:E,MATCH($A1161,'Plant data'!$A:$A,0))</f>
        <v>Odisha</v>
      </c>
      <c r="D1161" s="22" t="str">
        <f>INDEX('Plant data'!F:F,MATCH($A1161,'Plant data'!$A:$A,0))</f>
        <v>India</v>
      </c>
      <c r="E1161" s="15" t="s">
        <v>11382</v>
      </c>
      <c r="F1161" s="15" t="s">
        <v>10184</v>
      </c>
      <c r="G1161" s="16" t="s">
        <v>2096</v>
      </c>
      <c r="H1161" s="15" t="s">
        <v>313</v>
      </c>
      <c r="I1161" s="15">
        <v>2021</v>
      </c>
      <c r="J1161" s="15" t="s">
        <v>30</v>
      </c>
      <c r="K1161" s="15" t="s">
        <v>30</v>
      </c>
      <c r="L1161" s="15" t="s">
        <v>30</v>
      </c>
      <c r="M1161" s="15" t="s">
        <v>30</v>
      </c>
      <c r="N1161" s="15" t="s">
        <v>30</v>
      </c>
      <c r="O1161" s="15" t="s">
        <v>30</v>
      </c>
      <c r="P1161" s="15">
        <v>446</v>
      </c>
      <c r="Q1161" s="15">
        <v>65</v>
      </c>
      <c r="R1161" s="15" t="s">
        <v>10180</v>
      </c>
      <c r="S1161" s="29" t="str">
        <f t="shared" si="18"/>
        <v/>
      </c>
      <c r="T1161" s="29"/>
      <c r="U1161" s="29"/>
      <c r="V1161" s="29"/>
      <c r="W1161" s="29"/>
      <c r="X1161" s="29"/>
      <c r="Y1161" s="29"/>
      <c r="Z1161" s="29"/>
      <c r="AA1161" s="29"/>
    </row>
    <row r="1162" spans="1:27" hidden="1" x14ac:dyDescent="0.35">
      <c r="A1162" s="15" t="s">
        <v>2094</v>
      </c>
      <c r="B1162" s="22" t="str">
        <f>INDEX('Plant data'!D:D,MATCH($A1162,'Plant data'!$A:$A,0))</f>
        <v>Jhadabandh</v>
      </c>
      <c r="C1162" s="22" t="str">
        <f>INDEX('Plant data'!E:E,MATCH($A1162,'Plant data'!$A:$A,0))</f>
        <v>Odisha</v>
      </c>
      <c r="D1162" s="22" t="str">
        <f>INDEX('Plant data'!F:F,MATCH($A1162,'Plant data'!$A:$A,0))</f>
        <v>India</v>
      </c>
      <c r="E1162" s="15" t="s">
        <v>11383</v>
      </c>
      <c r="F1162" s="15" t="s">
        <v>10245</v>
      </c>
      <c r="G1162" s="16" t="s">
        <v>2096</v>
      </c>
      <c r="H1162" s="15" t="s">
        <v>313</v>
      </c>
      <c r="I1162" s="15">
        <v>2021</v>
      </c>
      <c r="J1162" s="15" t="s">
        <v>30</v>
      </c>
      <c r="K1162" s="15" t="s">
        <v>30</v>
      </c>
      <c r="L1162" s="15" t="s">
        <v>30</v>
      </c>
      <c r="M1162" s="15" t="s">
        <v>30</v>
      </c>
      <c r="N1162" s="15" t="s">
        <v>30</v>
      </c>
      <c r="O1162" s="15" t="s">
        <v>30</v>
      </c>
      <c r="P1162" s="15">
        <v>446</v>
      </c>
      <c r="Q1162" s="15">
        <v>65</v>
      </c>
      <c r="R1162" s="15" t="s">
        <v>10180</v>
      </c>
      <c r="S1162" s="29" t="str">
        <f t="shared" si="18"/>
        <v/>
      </c>
      <c r="T1162" s="29"/>
      <c r="U1162" s="29"/>
      <c r="V1162" s="29"/>
      <c r="W1162" s="29"/>
      <c r="X1162" s="29"/>
      <c r="Y1162" s="29"/>
      <c r="Z1162" s="29"/>
      <c r="AA1162" s="29"/>
    </row>
    <row r="1163" spans="1:27" hidden="1" x14ac:dyDescent="0.35">
      <c r="A1163" s="15" t="s">
        <v>2094</v>
      </c>
      <c r="B1163" s="22" t="str">
        <f>INDEX('Plant data'!D:D,MATCH($A1163,'Plant data'!$A:$A,0))</f>
        <v>Jhadabandh</v>
      </c>
      <c r="C1163" s="22" t="str">
        <f>INDEX('Plant data'!E:E,MATCH($A1163,'Plant data'!$A:$A,0))</f>
        <v>Odisha</v>
      </c>
      <c r="D1163" s="22" t="str">
        <f>INDEX('Plant data'!F:F,MATCH($A1163,'Plant data'!$A:$A,0))</f>
        <v>India</v>
      </c>
      <c r="E1163" s="15" t="s">
        <v>11384</v>
      </c>
      <c r="F1163" s="15" t="s">
        <v>10247</v>
      </c>
      <c r="G1163" s="16" t="s">
        <v>2096</v>
      </c>
      <c r="H1163" s="15" t="s">
        <v>313</v>
      </c>
      <c r="I1163" s="15">
        <v>2021</v>
      </c>
      <c r="J1163" s="15" t="s">
        <v>30</v>
      </c>
      <c r="K1163" s="15" t="s">
        <v>30</v>
      </c>
      <c r="L1163" s="15" t="s">
        <v>30</v>
      </c>
      <c r="M1163" s="15" t="s">
        <v>30</v>
      </c>
      <c r="N1163" s="15" t="s">
        <v>30</v>
      </c>
      <c r="O1163" s="15" t="s">
        <v>30</v>
      </c>
      <c r="P1163" s="15">
        <v>446</v>
      </c>
      <c r="Q1163" s="15">
        <v>65</v>
      </c>
      <c r="R1163" s="15" t="s">
        <v>10180</v>
      </c>
      <c r="S1163" s="29" t="str">
        <f t="shared" si="18"/>
        <v/>
      </c>
      <c r="T1163" s="29"/>
      <c r="U1163" s="29"/>
      <c r="V1163" s="29"/>
      <c r="W1163" s="29"/>
      <c r="X1163" s="29"/>
      <c r="Y1163" s="29"/>
      <c r="Z1163" s="29"/>
      <c r="AA1163" s="29"/>
    </row>
    <row r="1164" spans="1:27" hidden="1" x14ac:dyDescent="0.35">
      <c r="A1164" s="15" t="s">
        <v>2094</v>
      </c>
      <c r="B1164" s="22" t="str">
        <f>INDEX('Plant data'!D:D,MATCH($A1164,'Plant data'!$A:$A,0))</f>
        <v>Jhadabandh</v>
      </c>
      <c r="C1164" s="22" t="str">
        <f>INDEX('Plant data'!E:E,MATCH($A1164,'Plant data'!$A:$A,0))</f>
        <v>Odisha</v>
      </c>
      <c r="D1164" s="22" t="str">
        <f>INDEX('Plant data'!F:F,MATCH($A1164,'Plant data'!$A:$A,0))</f>
        <v>India</v>
      </c>
      <c r="E1164" s="15" t="s">
        <v>11385</v>
      </c>
      <c r="F1164" s="15" t="s">
        <v>10249</v>
      </c>
      <c r="G1164" s="16" t="s">
        <v>2096</v>
      </c>
      <c r="H1164" s="15" t="s">
        <v>313</v>
      </c>
      <c r="I1164" s="15">
        <v>2021</v>
      </c>
      <c r="J1164" s="15" t="s">
        <v>30</v>
      </c>
      <c r="K1164" s="15" t="s">
        <v>30</v>
      </c>
      <c r="L1164" s="15" t="s">
        <v>30</v>
      </c>
      <c r="M1164" s="15" t="s">
        <v>30</v>
      </c>
      <c r="N1164" s="15" t="s">
        <v>30</v>
      </c>
      <c r="O1164" s="15" t="s">
        <v>30</v>
      </c>
      <c r="P1164" s="15">
        <v>446</v>
      </c>
      <c r="Q1164" s="15">
        <v>65</v>
      </c>
      <c r="R1164" s="15" t="s">
        <v>10180</v>
      </c>
      <c r="S1164" s="29" t="str">
        <f t="shared" si="18"/>
        <v/>
      </c>
      <c r="T1164" s="29"/>
      <c r="U1164" s="29"/>
      <c r="V1164" s="29"/>
      <c r="W1164" s="29"/>
      <c r="X1164" s="29"/>
      <c r="Y1164" s="29"/>
      <c r="Z1164" s="29"/>
      <c r="AA1164" s="29"/>
    </row>
    <row r="1165" spans="1:27" hidden="1" x14ac:dyDescent="0.35">
      <c r="A1165" s="15" t="s">
        <v>2102</v>
      </c>
      <c r="B1165" s="22" t="str">
        <f>INDEX('Plant data'!D:D,MATCH($A1165,'Plant data'!$A:$A,0))</f>
        <v>Kendrapara</v>
      </c>
      <c r="C1165" s="22" t="str">
        <f>INDEX('Plant data'!E:E,MATCH($A1165,'Plant data'!$A:$A,0))</f>
        <v>Odisha</v>
      </c>
      <c r="D1165" s="22" t="str">
        <f>INDEX('Plant data'!F:F,MATCH($A1165,'Plant data'!$A:$A,0))</f>
        <v>India</v>
      </c>
      <c r="E1165" s="15" t="s">
        <v>11386</v>
      </c>
      <c r="F1165" s="15" t="s">
        <v>10179</v>
      </c>
      <c r="G1165" s="16" t="s">
        <v>2104</v>
      </c>
      <c r="H1165" s="15" t="s">
        <v>313</v>
      </c>
      <c r="I1165" s="15">
        <v>2021</v>
      </c>
      <c r="J1165" s="15" t="s">
        <v>30</v>
      </c>
      <c r="K1165" s="15" t="s">
        <v>30</v>
      </c>
      <c r="L1165" s="15" t="s">
        <v>30</v>
      </c>
      <c r="M1165" s="15" t="s">
        <v>30</v>
      </c>
      <c r="N1165" s="15" t="s">
        <v>30</v>
      </c>
      <c r="O1165" s="15" t="s">
        <v>30</v>
      </c>
      <c r="P1165" s="15">
        <v>12000</v>
      </c>
      <c r="Q1165" s="15" t="s">
        <v>30</v>
      </c>
      <c r="R1165" s="22"/>
      <c r="S1165" s="29" t="str">
        <f t="shared" si="18"/>
        <v/>
      </c>
      <c r="T1165" s="29"/>
      <c r="U1165" s="29"/>
      <c r="V1165" s="29"/>
      <c r="W1165" s="29"/>
      <c r="X1165" s="29"/>
      <c r="Y1165" s="29"/>
      <c r="Z1165" s="29"/>
      <c r="AA1165" s="29"/>
    </row>
    <row r="1166" spans="1:27" hidden="1" x14ac:dyDescent="0.35">
      <c r="A1166" s="15" t="s">
        <v>2102</v>
      </c>
      <c r="B1166" s="22" t="str">
        <f>INDEX('Plant data'!D:D,MATCH($A1166,'Plant data'!$A:$A,0))</f>
        <v>Kendrapara</v>
      </c>
      <c r="C1166" s="22" t="str">
        <f>INDEX('Plant data'!E:E,MATCH($A1166,'Plant data'!$A:$A,0))</f>
        <v>Odisha</v>
      </c>
      <c r="D1166" s="22" t="str">
        <f>INDEX('Plant data'!F:F,MATCH($A1166,'Plant data'!$A:$A,0))</f>
        <v>India</v>
      </c>
      <c r="E1166" s="15" t="s">
        <v>11387</v>
      </c>
      <c r="F1166" s="15" t="s">
        <v>10182</v>
      </c>
      <c r="G1166" s="16" t="s">
        <v>2104</v>
      </c>
      <c r="H1166" s="15" t="s">
        <v>313</v>
      </c>
      <c r="I1166" s="15">
        <v>2021</v>
      </c>
      <c r="J1166" s="15" t="s">
        <v>30</v>
      </c>
      <c r="K1166" s="15">
        <v>2032</v>
      </c>
      <c r="L1166" s="22"/>
      <c r="M1166" s="15" t="s">
        <v>30</v>
      </c>
      <c r="N1166" s="15" t="s">
        <v>30</v>
      </c>
      <c r="O1166" s="15" t="s">
        <v>30</v>
      </c>
      <c r="P1166" s="15">
        <v>12000</v>
      </c>
      <c r="Q1166" s="15" t="s">
        <v>30</v>
      </c>
      <c r="R1166" s="22"/>
      <c r="S1166" s="29">
        <f t="shared" si="18"/>
        <v>2072</v>
      </c>
      <c r="T1166" s="29"/>
      <c r="U1166" s="29"/>
      <c r="V1166" s="29"/>
      <c r="W1166" s="29"/>
      <c r="X1166" s="29"/>
      <c r="Y1166" s="29"/>
      <c r="Z1166" s="29"/>
      <c r="AA1166" s="29"/>
    </row>
    <row r="1167" spans="1:27" hidden="1" x14ac:dyDescent="0.35">
      <c r="A1167" s="15" t="s">
        <v>2111</v>
      </c>
      <c r="B1167" s="22" t="str">
        <f>INDEX('Plant data'!D:D,MATCH($A1167,'Plant data'!$A:$A,0))</f>
        <v>Lenjan</v>
      </c>
      <c r="C1167" s="22" t="str">
        <f>INDEX('Plant data'!E:E,MATCH($A1167,'Plant data'!$A:$A,0))</f>
        <v>Isfahan</v>
      </c>
      <c r="D1167" s="22" t="str">
        <f>INDEX('Plant data'!F:F,MATCH($A1167,'Plant data'!$A:$A,0))</f>
        <v>Iran</v>
      </c>
      <c r="E1167" s="15" t="s">
        <v>11388</v>
      </c>
      <c r="F1167" s="15" t="s">
        <v>10179</v>
      </c>
      <c r="G1167" s="16" t="s">
        <v>2113</v>
      </c>
      <c r="H1167" s="15" t="s">
        <v>29</v>
      </c>
      <c r="I1167" s="15" t="s">
        <v>30</v>
      </c>
      <c r="J1167" s="15" t="s">
        <v>30</v>
      </c>
      <c r="K1167" s="15" t="s">
        <v>30</v>
      </c>
      <c r="L1167" s="15" t="s">
        <v>30</v>
      </c>
      <c r="M1167" s="15" t="s">
        <v>30</v>
      </c>
      <c r="N1167" s="15" t="s">
        <v>30</v>
      </c>
      <c r="O1167" s="15" t="s">
        <v>30</v>
      </c>
      <c r="P1167" s="15">
        <v>1200</v>
      </c>
      <c r="Q1167" s="15">
        <v>130</v>
      </c>
      <c r="R1167" s="15" t="s">
        <v>10180</v>
      </c>
      <c r="S1167" s="29" t="str">
        <f t="shared" si="18"/>
        <v/>
      </c>
      <c r="T1167" s="29"/>
      <c r="U1167" s="29"/>
      <c r="V1167" s="29"/>
      <c r="W1167" s="29"/>
      <c r="X1167" s="29"/>
      <c r="Y1167" s="29"/>
      <c r="Z1167" s="29"/>
      <c r="AA1167" s="29"/>
    </row>
    <row r="1168" spans="1:27" hidden="1" x14ac:dyDescent="0.35">
      <c r="A1168" s="15" t="s">
        <v>2111</v>
      </c>
      <c r="B1168" s="22" t="str">
        <f>INDEX('Plant data'!D:D,MATCH($A1168,'Plant data'!$A:$A,0))</f>
        <v>Lenjan</v>
      </c>
      <c r="C1168" s="22" t="str">
        <f>INDEX('Plant data'!E:E,MATCH($A1168,'Plant data'!$A:$A,0))</f>
        <v>Isfahan</v>
      </c>
      <c r="D1168" s="22" t="str">
        <f>INDEX('Plant data'!F:F,MATCH($A1168,'Plant data'!$A:$A,0))</f>
        <v>Iran</v>
      </c>
      <c r="E1168" s="15" t="s">
        <v>11389</v>
      </c>
      <c r="F1168" s="15" t="s">
        <v>10182</v>
      </c>
      <c r="G1168" s="16" t="s">
        <v>2113</v>
      </c>
      <c r="H1168" s="15" t="s">
        <v>29</v>
      </c>
      <c r="I1168" s="15" t="s">
        <v>30</v>
      </c>
      <c r="J1168" s="15" t="s">
        <v>30</v>
      </c>
      <c r="K1168" s="15" t="s">
        <v>30</v>
      </c>
      <c r="L1168" s="15" t="s">
        <v>30</v>
      </c>
      <c r="M1168" s="15" t="s">
        <v>30</v>
      </c>
      <c r="N1168" s="15" t="s">
        <v>30</v>
      </c>
      <c r="O1168" s="15" t="s">
        <v>30</v>
      </c>
      <c r="P1168" s="15">
        <v>1200</v>
      </c>
      <c r="Q1168" s="15">
        <v>130</v>
      </c>
      <c r="R1168" s="15" t="s">
        <v>10180</v>
      </c>
      <c r="S1168" s="29" t="str">
        <f t="shared" si="18"/>
        <v/>
      </c>
      <c r="T1168" s="29"/>
      <c r="U1168" s="29"/>
      <c r="V1168" s="29"/>
      <c r="W1168" s="29"/>
      <c r="X1168" s="29"/>
      <c r="Y1168" s="29"/>
      <c r="Z1168" s="29"/>
      <c r="AA1168" s="29"/>
    </row>
    <row r="1169" spans="1:27" hidden="1" x14ac:dyDescent="0.35">
      <c r="A1169" s="15" t="s">
        <v>2111</v>
      </c>
      <c r="B1169" s="22" t="str">
        <f>INDEX('Plant data'!D:D,MATCH($A1169,'Plant data'!$A:$A,0))</f>
        <v>Lenjan</v>
      </c>
      <c r="C1169" s="22" t="str">
        <f>INDEX('Plant data'!E:E,MATCH($A1169,'Plant data'!$A:$A,0))</f>
        <v>Isfahan</v>
      </c>
      <c r="D1169" s="22" t="str">
        <f>INDEX('Plant data'!F:F,MATCH($A1169,'Plant data'!$A:$A,0))</f>
        <v>Iran</v>
      </c>
      <c r="E1169" s="15" t="s">
        <v>11390</v>
      </c>
      <c r="F1169" s="15" t="s">
        <v>10184</v>
      </c>
      <c r="G1169" s="16" t="s">
        <v>2113</v>
      </c>
      <c r="H1169" s="15" t="s">
        <v>29</v>
      </c>
      <c r="I1169" s="15" t="s">
        <v>30</v>
      </c>
      <c r="J1169" s="15" t="s">
        <v>30</v>
      </c>
      <c r="K1169" s="15" t="s">
        <v>30</v>
      </c>
      <c r="L1169" s="15" t="s">
        <v>30</v>
      </c>
      <c r="M1169" s="15" t="s">
        <v>30</v>
      </c>
      <c r="N1169" s="15" t="s">
        <v>30</v>
      </c>
      <c r="O1169" s="15" t="s">
        <v>30</v>
      </c>
      <c r="P1169" s="15">
        <v>1200</v>
      </c>
      <c r="Q1169" s="15">
        <v>130</v>
      </c>
      <c r="R1169" s="15" t="s">
        <v>10180</v>
      </c>
      <c r="S1169" s="29" t="str">
        <f t="shared" si="18"/>
        <v/>
      </c>
      <c r="T1169" s="29"/>
      <c r="U1169" s="29"/>
      <c r="V1169" s="29"/>
      <c r="W1169" s="29"/>
      <c r="X1169" s="29"/>
      <c r="Y1169" s="29"/>
      <c r="Z1169" s="29"/>
      <c r="AA1169" s="29"/>
    </row>
    <row r="1170" spans="1:27" hidden="1" x14ac:dyDescent="0.35">
      <c r="A1170" s="15" t="s">
        <v>2111</v>
      </c>
      <c r="B1170" s="22" t="str">
        <f>INDEX('Plant data'!D:D,MATCH($A1170,'Plant data'!$A:$A,0))</f>
        <v>Lenjan</v>
      </c>
      <c r="C1170" s="22" t="str">
        <f>INDEX('Plant data'!E:E,MATCH($A1170,'Plant data'!$A:$A,0))</f>
        <v>Isfahan</v>
      </c>
      <c r="D1170" s="22" t="str">
        <f>INDEX('Plant data'!F:F,MATCH($A1170,'Plant data'!$A:$A,0))</f>
        <v>Iran</v>
      </c>
      <c r="E1170" s="15" t="s">
        <v>11391</v>
      </c>
      <c r="F1170" s="15" t="s">
        <v>10245</v>
      </c>
      <c r="G1170" s="16" t="s">
        <v>2113</v>
      </c>
      <c r="H1170" s="15" t="s">
        <v>313</v>
      </c>
      <c r="I1170" s="15" t="s">
        <v>30</v>
      </c>
      <c r="J1170" s="15" t="s">
        <v>30</v>
      </c>
      <c r="K1170" s="15" t="s">
        <v>30</v>
      </c>
      <c r="L1170" s="15" t="s">
        <v>30</v>
      </c>
      <c r="M1170" s="15" t="s">
        <v>30</v>
      </c>
      <c r="N1170" s="15" t="s">
        <v>30</v>
      </c>
      <c r="O1170" s="15" t="s">
        <v>30</v>
      </c>
      <c r="P1170" s="15">
        <v>2280</v>
      </c>
      <c r="Q1170" s="15" t="s">
        <v>30</v>
      </c>
      <c r="R1170" s="22"/>
      <c r="S1170" s="29" t="str">
        <f t="shared" si="18"/>
        <v/>
      </c>
      <c r="T1170" s="29"/>
      <c r="U1170" s="29"/>
      <c r="V1170" s="29"/>
      <c r="W1170" s="29"/>
      <c r="X1170" s="29"/>
      <c r="Y1170" s="29"/>
      <c r="Z1170" s="29"/>
      <c r="AA1170" s="29"/>
    </row>
    <row r="1171" spans="1:27" hidden="1" x14ac:dyDescent="0.35">
      <c r="A1171" s="15" t="s">
        <v>2116</v>
      </c>
      <c r="B1171" s="22" t="str">
        <f>INDEX('Plant data'!D:D,MATCH($A1171,'Plant data'!$A:$A,0))</f>
        <v>Zarand</v>
      </c>
      <c r="C1171" s="22" t="str">
        <f>INDEX('Plant data'!E:E,MATCH($A1171,'Plant data'!$A:$A,0))</f>
        <v>Kerman</v>
      </c>
      <c r="D1171" s="22" t="str">
        <f>INDEX('Plant data'!F:F,MATCH($A1171,'Plant data'!$A:$A,0))</f>
        <v>Iran</v>
      </c>
      <c r="E1171" s="15" t="s">
        <v>11392</v>
      </c>
      <c r="F1171" s="15" t="s">
        <v>10179</v>
      </c>
      <c r="G1171" s="16" t="s">
        <v>2118</v>
      </c>
      <c r="H1171" s="15" t="s">
        <v>29</v>
      </c>
      <c r="I1171" s="15" t="s">
        <v>30</v>
      </c>
      <c r="J1171" s="15" t="s">
        <v>30</v>
      </c>
      <c r="K1171" s="15" t="s">
        <v>30</v>
      </c>
      <c r="L1171" s="15" t="s">
        <v>30</v>
      </c>
      <c r="M1171" s="15" t="s">
        <v>30</v>
      </c>
      <c r="N1171" s="15" t="s">
        <v>30</v>
      </c>
      <c r="O1171" s="15" t="s">
        <v>30</v>
      </c>
      <c r="P1171" s="15">
        <v>1500</v>
      </c>
      <c r="Q1171" s="15" t="s">
        <v>30</v>
      </c>
      <c r="R1171" s="22"/>
      <c r="S1171" s="29" t="str">
        <f t="shared" si="18"/>
        <v/>
      </c>
      <c r="T1171" s="29"/>
      <c r="U1171" s="29"/>
      <c r="V1171" s="29"/>
      <c r="W1171" s="29"/>
      <c r="X1171" s="29"/>
      <c r="Y1171" s="29"/>
      <c r="Z1171" s="29"/>
      <c r="AA1171" s="29"/>
    </row>
    <row r="1172" spans="1:27" hidden="1" x14ac:dyDescent="0.35">
      <c r="A1172" s="15" t="s">
        <v>2119</v>
      </c>
      <c r="B1172" s="22" t="str">
        <f>INDEX('Plant data'!D:D,MATCH($A1172,'Plant data'!$A:$A,0))</f>
        <v>Taranto</v>
      </c>
      <c r="C1172" s="22" t="str">
        <f>INDEX('Plant data'!E:E,MATCH($A1172,'Plant data'!$A:$A,0))</f>
        <v>Province of Taranto</v>
      </c>
      <c r="D1172" s="22" t="str">
        <f>INDEX('Plant data'!F:F,MATCH($A1172,'Plant data'!$A:$A,0))</f>
        <v>Italy</v>
      </c>
      <c r="E1172" s="15" t="s">
        <v>11393</v>
      </c>
      <c r="F1172" s="15" t="s">
        <v>10179</v>
      </c>
      <c r="G1172" s="16" t="s">
        <v>2121</v>
      </c>
      <c r="H1172" s="15" t="s">
        <v>29</v>
      </c>
      <c r="I1172" s="15" t="s">
        <v>30</v>
      </c>
      <c r="J1172" s="15" t="s">
        <v>30</v>
      </c>
      <c r="K1172" s="15" t="s">
        <v>30</v>
      </c>
      <c r="L1172" s="15" t="s">
        <v>30</v>
      </c>
      <c r="M1172" s="15" t="s">
        <v>30</v>
      </c>
      <c r="N1172" s="15" t="s">
        <v>30</v>
      </c>
      <c r="O1172" s="15" t="s">
        <v>30</v>
      </c>
      <c r="P1172" s="15">
        <v>1950</v>
      </c>
      <c r="Q1172" s="15" t="s">
        <v>30</v>
      </c>
      <c r="R1172" s="22"/>
      <c r="S1172" s="29" t="str">
        <f t="shared" si="18"/>
        <v/>
      </c>
      <c r="T1172" s="29"/>
      <c r="U1172" s="29"/>
      <c r="V1172" s="29"/>
      <c r="W1172" s="29"/>
      <c r="X1172" s="29"/>
      <c r="Y1172" s="29"/>
      <c r="Z1172" s="29"/>
      <c r="AA1172" s="29"/>
    </row>
    <row r="1173" spans="1:27" hidden="1" x14ac:dyDescent="0.35">
      <c r="A1173" s="15" t="s">
        <v>2119</v>
      </c>
      <c r="B1173" s="22" t="str">
        <f>INDEX('Plant data'!D:D,MATCH($A1173,'Plant data'!$A:$A,0))</f>
        <v>Taranto</v>
      </c>
      <c r="C1173" s="22" t="str">
        <f>INDEX('Plant data'!E:E,MATCH($A1173,'Plant data'!$A:$A,0))</f>
        <v>Province of Taranto</v>
      </c>
      <c r="D1173" s="22" t="str">
        <f>INDEX('Plant data'!F:F,MATCH($A1173,'Plant data'!$A:$A,0))</f>
        <v>Italy</v>
      </c>
      <c r="E1173" s="15" t="s">
        <v>11394</v>
      </c>
      <c r="F1173" s="15" t="s">
        <v>10182</v>
      </c>
      <c r="G1173" s="16" t="s">
        <v>2121</v>
      </c>
      <c r="H1173" s="15" t="s">
        <v>29</v>
      </c>
      <c r="I1173" s="15" t="s">
        <v>30</v>
      </c>
      <c r="J1173" s="15" t="s">
        <v>30</v>
      </c>
      <c r="K1173" s="15" t="s">
        <v>30</v>
      </c>
      <c r="L1173" s="15" t="s">
        <v>30</v>
      </c>
      <c r="M1173" s="15" t="s">
        <v>30</v>
      </c>
      <c r="N1173" s="15" t="s">
        <v>30</v>
      </c>
      <c r="O1173" s="15" t="s">
        <v>30</v>
      </c>
      <c r="P1173" s="15">
        <v>1950</v>
      </c>
      <c r="Q1173" s="15" t="s">
        <v>30</v>
      </c>
      <c r="R1173" s="22"/>
      <c r="S1173" s="29" t="str">
        <f t="shared" si="18"/>
        <v/>
      </c>
      <c r="T1173" s="29"/>
      <c r="U1173" s="29"/>
      <c r="V1173" s="29"/>
      <c r="W1173" s="29"/>
      <c r="X1173" s="29"/>
      <c r="Y1173" s="29"/>
      <c r="Z1173" s="29"/>
      <c r="AA1173" s="29"/>
    </row>
    <row r="1174" spans="1:27" hidden="1" x14ac:dyDescent="0.35">
      <c r="A1174" s="15" t="s">
        <v>2119</v>
      </c>
      <c r="B1174" s="22" t="str">
        <f>INDEX('Plant data'!D:D,MATCH($A1174,'Plant data'!$A:$A,0))</f>
        <v>Taranto</v>
      </c>
      <c r="C1174" s="22" t="str">
        <f>INDEX('Plant data'!E:E,MATCH($A1174,'Plant data'!$A:$A,0))</f>
        <v>Province of Taranto</v>
      </c>
      <c r="D1174" s="22" t="str">
        <f>INDEX('Plant data'!F:F,MATCH($A1174,'Plant data'!$A:$A,0))</f>
        <v>Italy</v>
      </c>
      <c r="E1174" s="15" t="s">
        <v>11395</v>
      </c>
      <c r="F1174" s="15" t="s">
        <v>10184</v>
      </c>
      <c r="G1174" s="16" t="s">
        <v>2121</v>
      </c>
      <c r="H1174" s="15" t="s">
        <v>29</v>
      </c>
      <c r="I1174" s="15" t="s">
        <v>30</v>
      </c>
      <c r="J1174" s="15" t="s">
        <v>30</v>
      </c>
      <c r="K1174" s="15" t="s">
        <v>30</v>
      </c>
      <c r="L1174" s="15" t="s">
        <v>30</v>
      </c>
      <c r="M1174" s="15" t="s">
        <v>30</v>
      </c>
      <c r="N1174" s="15" t="s">
        <v>30</v>
      </c>
      <c r="O1174" s="15" t="s">
        <v>30</v>
      </c>
      <c r="P1174" s="15">
        <v>1950</v>
      </c>
      <c r="Q1174" s="15" t="s">
        <v>30</v>
      </c>
      <c r="R1174" s="22"/>
      <c r="S1174" s="29" t="str">
        <f t="shared" si="18"/>
        <v/>
      </c>
      <c r="T1174" s="29"/>
      <c r="U1174" s="29"/>
      <c r="V1174" s="29"/>
      <c r="W1174" s="29"/>
      <c r="X1174" s="29"/>
      <c r="Y1174" s="29"/>
      <c r="Z1174" s="29"/>
      <c r="AA1174" s="29"/>
    </row>
    <row r="1175" spans="1:27" hidden="1" x14ac:dyDescent="0.35">
      <c r="A1175" s="15" t="s">
        <v>2119</v>
      </c>
      <c r="B1175" s="22" t="str">
        <f>INDEX('Plant data'!D:D,MATCH($A1175,'Plant data'!$A:$A,0))</f>
        <v>Taranto</v>
      </c>
      <c r="C1175" s="22" t="str">
        <f>INDEX('Plant data'!E:E,MATCH($A1175,'Plant data'!$A:$A,0))</f>
        <v>Province of Taranto</v>
      </c>
      <c r="D1175" s="22" t="str">
        <f>INDEX('Plant data'!F:F,MATCH($A1175,'Plant data'!$A:$A,0))</f>
        <v>Italy</v>
      </c>
      <c r="E1175" s="15" t="s">
        <v>11396</v>
      </c>
      <c r="F1175" s="15" t="s">
        <v>10245</v>
      </c>
      <c r="G1175" s="16" t="s">
        <v>2121</v>
      </c>
      <c r="H1175" s="15" t="s">
        <v>29</v>
      </c>
      <c r="I1175" s="15" t="s">
        <v>30</v>
      </c>
      <c r="J1175" s="15" t="s">
        <v>30</v>
      </c>
      <c r="K1175" s="15" t="s">
        <v>30</v>
      </c>
      <c r="L1175" s="15" t="s">
        <v>30</v>
      </c>
      <c r="M1175" s="15" t="s">
        <v>30</v>
      </c>
      <c r="N1175" s="15" t="s">
        <v>30</v>
      </c>
      <c r="O1175" s="15" t="s">
        <v>30</v>
      </c>
      <c r="P1175" s="15">
        <v>1950</v>
      </c>
      <c r="Q1175" s="15" t="s">
        <v>30</v>
      </c>
      <c r="R1175" s="22"/>
      <c r="S1175" s="29" t="str">
        <f t="shared" si="18"/>
        <v/>
      </c>
      <c r="T1175" s="29"/>
      <c r="U1175" s="29"/>
      <c r="V1175" s="29"/>
      <c r="W1175" s="29"/>
      <c r="X1175" s="29"/>
      <c r="Y1175" s="29"/>
      <c r="Z1175" s="29"/>
      <c r="AA1175" s="29"/>
    </row>
    <row r="1176" spans="1:27" hidden="1" x14ac:dyDescent="0.35">
      <c r="A1176" s="15" t="s">
        <v>2125</v>
      </c>
      <c r="B1176" s="22" t="str">
        <f>INDEX('Plant data'!D:D,MATCH($A1176,'Plant data'!$A:$A,0))</f>
        <v>Chuo</v>
      </c>
      <c r="C1176" s="22" t="str">
        <f>INDEX('Plant data'!E:E,MATCH($A1176,'Plant data'!$A:$A,0))</f>
        <v>Chiba</v>
      </c>
      <c r="D1176" s="22" t="str">
        <f>INDEX('Plant data'!F:F,MATCH($A1176,'Plant data'!$A:$A,0))</f>
        <v>Japan</v>
      </c>
      <c r="E1176" s="15" t="s">
        <v>11397</v>
      </c>
      <c r="F1176" s="15" t="s">
        <v>10204</v>
      </c>
      <c r="G1176" s="16" t="s">
        <v>2127</v>
      </c>
      <c r="H1176" s="15" t="s">
        <v>29</v>
      </c>
      <c r="I1176" s="15" t="s">
        <v>30</v>
      </c>
      <c r="J1176" s="15" t="s">
        <v>30</v>
      </c>
      <c r="K1176" s="15">
        <v>1977</v>
      </c>
      <c r="L1176" s="15">
        <v>48</v>
      </c>
      <c r="M1176" s="15" t="s">
        <v>30</v>
      </c>
      <c r="N1176" s="15" t="s">
        <v>30</v>
      </c>
      <c r="O1176" s="15" t="s">
        <v>30</v>
      </c>
      <c r="P1176" s="15">
        <v>2858</v>
      </c>
      <c r="Q1176" s="15">
        <v>322</v>
      </c>
      <c r="R1176" s="15" t="s">
        <v>10180</v>
      </c>
      <c r="S1176" s="29">
        <f t="shared" si="18"/>
        <v>2017</v>
      </c>
      <c r="T1176" s="29"/>
      <c r="U1176" s="29"/>
      <c r="V1176" s="29"/>
      <c r="W1176" s="29"/>
      <c r="X1176" s="29"/>
      <c r="Y1176" s="29"/>
      <c r="Z1176" s="29"/>
      <c r="AA1176" s="29"/>
    </row>
    <row r="1177" spans="1:27" hidden="1" x14ac:dyDescent="0.35">
      <c r="A1177" s="15" t="s">
        <v>2125</v>
      </c>
      <c r="B1177" s="22" t="str">
        <f>INDEX('Plant data'!D:D,MATCH($A1177,'Plant data'!$A:$A,0))</f>
        <v>Chuo</v>
      </c>
      <c r="C1177" s="22" t="str">
        <f>INDEX('Plant data'!E:E,MATCH($A1177,'Plant data'!$A:$A,0))</f>
        <v>Chiba</v>
      </c>
      <c r="D1177" s="22" t="str">
        <f>INDEX('Plant data'!F:F,MATCH($A1177,'Plant data'!$A:$A,0))</f>
        <v>Japan</v>
      </c>
      <c r="E1177" s="15" t="s">
        <v>11398</v>
      </c>
      <c r="F1177" s="15" t="s">
        <v>10189</v>
      </c>
      <c r="G1177" s="16" t="s">
        <v>2127</v>
      </c>
      <c r="H1177" s="15" t="s">
        <v>29</v>
      </c>
      <c r="I1177" s="15" t="s">
        <v>30</v>
      </c>
      <c r="J1177" s="15" t="s">
        <v>30</v>
      </c>
      <c r="K1177" s="15">
        <v>1994</v>
      </c>
      <c r="L1177" s="15">
        <v>31</v>
      </c>
      <c r="M1177" s="15" t="s">
        <v>30</v>
      </c>
      <c r="N1177" s="15" t="s">
        <v>30</v>
      </c>
      <c r="O1177" s="15" t="s">
        <v>30</v>
      </c>
      <c r="P1177" s="15">
        <v>1642</v>
      </c>
      <c r="Q1177" s="15">
        <v>185</v>
      </c>
      <c r="R1177" s="15" t="s">
        <v>10180</v>
      </c>
      <c r="S1177" s="29">
        <f t="shared" si="18"/>
        <v>2034</v>
      </c>
      <c r="T1177" s="29"/>
      <c r="U1177" s="29"/>
      <c r="V1177" s="29"/>
      <c r="W1177" s="29"/>
      <c r="X1177" s="29"/>
      <c r="Y1177" s="29"/>
      <c r="Z1177" s="29"/>
      <c r="AA1177" s="29"/>
    </row>
    <row r="1178" spans="1:27" hidden="1" x14ac:dyDescent="0.35">
      <c r="A1178" s="15" t="s">
        <v>2129</v>
      </c>
      <c r="B1178" s="22" t="str">
        <f>INDEX('Plant data'!D:D,MATCH($A1178,'Plant data'!$A:$A,0))</f>
        <v>Kurashiki</v>
      </c>
      <c r="C1178" s="22" t="str">
        <f>INDEX('Plant data'!E:E,MATCH($A1178,'Plant data'!$A:$A,0))</f>
        <v>Okayama</v>
      </c>
      <c r="D1178" s="22" t="str">
        <f>INDEX('Plant data'!F:F,MATCH($A1178,'Plant data'!$A:$A,0))</f>
        <v>Japan</v>
      </c>
      <c r="E1178" s="15" t="s">
        <v>11399</v>
      </c>
      <c r="F1178" s="15" t="s">
        <v>10179</v>
      </c>
      <c r="G1178" s="16" t="s">
        <v>2131</v>
      </c>
      <c r="H1178" s="15" t="s">
        <v>29</v>
      </c>
      <c r="I1178" s="15" t="s">
        <v>30</v>
      </c>
      <c r="J1178" s="15" t="s">
        <v>30</v>
      </c>
      <c r="K1178" s="15" t="s">
        <v>30</v>
      </c>
      <c r="L1178" s="15" t="s">
        <v>30</v>
      </c>
      <c r="M1178" s="15" t="s">
        <v>30</v>
      </c>
      <c r="N1178" s="15" t="s">
        <v>30</v>
      </c>
      <c r="O1178" s="15" t="s">
        <v>30</v>
      </c>
      <c r="P1178" s="15">
        <v>1000</v>
      </c>
      <c r="Q1178" s="15">
        <v>200</v>
      </c>
      <c r="R1178" s="15" t="s">
        <v>10180</v>
      </c>
      <c r="S1178" s="29" t="str">
        <f t="shared" si="18"/>
        <v/>
      </c>
      <c r="T1178" s="29"/>
      <c r="U1178" s="29"/>
      <c r="V1178" s="29"/>
      <c r="W1178" s="29"/>
      <c r="X1178" s="29"/>
      <c r="Y1178" s="29"/>
      <c r="Z1178" s="29"/>
      <c r="AA1178" s="29"/>
    </row>
    <row r="1179" spans="1:27" hidden="1" x14ac:dyDescent="0.35">
      <c r="A1179" s="15" t="s">
        <v>2129</v>
      </c>
      <c r="B1179" s="22" t="str">
        <f>INDEX('Plant data'!D:D,MATCH($A1179,'Plant data'!$A:$A,0))</f>
        <v>Kurashiki</v>
      </c>
      <c r="C1179" s="22" t="str">
        <f>INDEX('Plant data'!E:E,MATCH($A1179,'Plant data'!$A:$A,0))</f>
        <v>Okayama</v>
      </c>
      <c r="D1179" s="22" t="str">
        <f>INDEX('Plant data'!F:F,MATCH($A1179,'Plant data'!$A:$A,0))</f>
        <v>Japan</v>
      </c>
      <c r="E1179" s="15" t="s">
        <v>11400</v>
      </c>
      <c r="F1179" s="15" t="s">
        <v>10182</v>
      </c>
      <c r="G1179" s="16" t="s">
        <v>2131</v>
      </c>
      <c r="H1179" s="15" t="s">
        <v>29</v>
      </c>
      <c r="I1179" s="15" t="s">
        <v>30</v>
      </c>
      <c r="J1179" s="15" t="s">
        <v>30</v>
      </c>
      <c r="K1179" s="15" t="s">
        <v>30</v>
      </c>
      <c r="L1179" s="15" t="s">
        <v>30</v>
      </c>
      <c r="M1179" s="15" t="s">
        <v>30</v>
      </c>
      <c r="N1179" s="15" t="s">
        <v>30</v>
      </c>
      <c r="O1179" s="15" t="s">
        <v>30</v>
      </c>
      <c r="P1179" s="15">
        <v>1000</v>
      </c>
      <c r="Q1179" s="15">
        <v>200</v>
      </c>
      <c r="R1179" s="15" t="s">
        <v>10180</v>
      </c>
      <c r="S1179" s="29" t="str">
        <f t="shared" si="18"/>
        <v/>
      </c>
      <c r="T1179" s="29"/>
      <c r="U1179" s="29"/>
      <c r="V1179" s="29"/>
      <c r="W1179" s="29"/>
      <c r="X1179" s="29"/>
      <c r="Y1179" s="29"/>
      <c r="Z1179" s="29"/>
      <c r="AA1179" s="29"/>
    </row>
    <row r="1180" spans="1:27" hidden="1" x14ac:dyDescent="0.35">
      <c r="A1180" s="15" t="s">
        <v>2129</v>
      </c>
      <c r="B1180" s="22" t="str">
        <f>INDEX('Plant data'!D:D,MATCH($A1180,'Plant data'!$A:$A,0))</f>
        <v>Kurashiki</v>
      </c>
      <c r="C1180" s="22" t="str">
        <f>INDEX('Plant data'!E:E,MATCH($A1180,'Plant data'!$A:$A,0))</f>
        <v>Okayama</v>
      </c>
      <c r="D1180" s="22" t="str">
        <f>INDEX('Plant data'!F:F,MATCH($A1180,'Plant data'!$A:$A,0))</f>
        <v>Japan</v>
      </c>
      <c r="E1180" s="15" t="s">
        <v>11401</v>
      </c>
      <c r="F1180" s="15" t="s">
        <v>10184</v>
      </c>
      <c r="G1180" s="16" t="s">
        <v>2131</v>
      </c>
      <c r="H1180" s="15" t="s">
        <v>40</v>
      </c>
      <c r="I1180" s="15" t="s">
        <v>30</v>
      </c>
      <c r="J1180" s="15" t="s">
        <v>30</v>
      </c>
      <c r="K1180" s="15" t="s">
        <v>30</v>
      </c>
      <c r="L1180" s="15" t="s">
        <v>30</v>
      </c>
      <c r="M1180" s="18">
        <v>44805</v>
      </c>
      <c r="N1180" s="15" t="s">
        <v>30</v>
      </c>
      <c r="O1180" s="15">
        <v>2030</v>
      </c>
      <c r="P1180" s="15">
        <v>1000</v>
      </c>
      <c r="Q1180" s="15">
        <v>200</v>
      </c>
      <c r="R1180" s="15" t="s">
        <v>10180</v>
      </c>
      <c r="S1180" s="29" t="str">
        <f t="shared" si="18"/>
        <v/>
      </c>
      <c r="T1180" s="29"/>
      <c r="U1180" s="29"/>
      <c r="V1180" s="29"/>
      <c r="W1180" s="29"/>
      <c r="X1180" s="29"/>
      <c r="Y1180" s="29"/>
      <c r="Z1180" s="29"/>
      <c r="AA1180" s="29"/>
    </row>
    <row r="1181" spans="1:27" hidden="1" x14ac:dyDescent="0.35">
      <c r="A1181" s="15" t="s">
        <v>2129</v>
      </c>
      <c r="B1181" s="22" t="str">
        <f>INDEX('Plant data'!D:D,MATCH($A1181,'Plant data'!$A:$A,0))</f>
        <v>Kurashiki</v>
      </c>
      <c r="C1181" s="22" t="str">
        <f>INDEX('Plant data'!E:E,MATCH($A1181,'Plant data'!$A:$A,0))</f>
        <v>Okayama</v>
      </c>
      <c r="D1181" s="22" t="str">
        <f>INDEX('Plant data'!F:F,MATCH($A1181,'Plant data'!$A:$A,0))</f>
        <v>Japan</v>
      </c>
      <c r="E1181" s="15" t="s">
        <v>11402</v>
      </c>
      <c r="F1181" s="15" t="s">
        <v>10245</v>
      </c>
      <c r="G1181" s="16" t="s">
        <v>2131</v>
      </c>
      <c r="H1181" s="15" t="s">
        <v>40</v>
      </c>
      <c r="I1181" s="15" t="s">
        <v>30</v>
      </c>
      <c r="J1181" s="15" t="s">
        <v>30</v>
      </c>
      <c r="K1181" s="15" t="s">
        <v>30</v>
      </c>
      <c r="L1181" s="15" t="s">
        <v>30</v>
      </c>
      <c r="M1181" s="18">
        <v>44805</v>
      </c>
      <c r="N1181" s="15" t="s">
        <v>30</v>
      </c>
      <c r="O1181" s="15">
        <v>2030</v>
      </c>
      <c r="P1181" s="15">
        <v>2333</v>
      </c>
      <c r="Q1181" s="15">
        <v>320</v>
      </c>
      <c r="R1181" s="15" t="s">
        <v>10180</v>
      </c>
      <c r="S1181" s="29" t="str">
        <f t="shared" si="18"/>
        <v/>
      </c>
      <c r="T1181" s="29"/>
      <c r="U1181" s="29"/>
      <c r="V1181" s="29"/>
      <c r="W1181" s="29"/>
      <c r="X1181" s="29"/>
      <c r="Y1181" s="29"/>
      <c r="Z1181" s="29"/>
      <c r="AA1181" s="29"/>
    </row>
    <row r="1182" spans="1:27" hidden="1" x14ac:dyDescent="0.35">
      <c r="A1182" s="15" t="s">
        <v>2129</v>
      </c>
      <c r="B1182" s="22" t="str">
        <f>INDEX('Plant data'!D:D,MATCH($A1182,'Plant data'!$A:$A,0))</f>
        <v>Kurashiki</v>
      </c>
      <c r="C1182" s="22" t="str">
        <f>INDEX('Plant data'!E:E,MATCH($A1182,'Plant data'!$A:$A,0))</f>
        <v>Okayama</v>
      </c>
      <c r="D1182" s="22" t="str">
        <f>INDEX('Plant data'!F:F,MATCH($A1182,'Plant data'!$A:$A,0))</f>
        <v>Japan</v>
      </c>
      <c r="E1182" s="15" t="s">
        <v>11403</v>
      </c>
      <c r="F1182" s="15" t="s">
        <v>10247</v>
      </c>
      <c r="G1182" s="16" t="s">
        <v>2131</v>
      </c>
      <c r="H1182" s="15" t="s">
        <v>40</v>
      </c>
      <c r="I1182" s="15" t="s">
        <v>30</v>
      </c>
      <c r="J1182" s="15" t="s">
        <v>30</v>
      </c>
      <c r="K1182" s="15" t="s">
        <v>30</v>
      </c>
      <c r="L1182" s="15" t="s">
        <v>30</v>
      </c>
      <c r="M1182" s="18">
        <v>44805</v>
      </c>
      <c r="N1182" s="15" t="s">
        <v>30</v>
      </c>
      <c r="O1182" s="15">
        <v>2030</v>
      </c>
      <c r="P1182" s="15">
        <v>2333</v>
      </c>
      <c r="Q1182" s="15">
        <v>310</v>
      </c>
      <c r="R1182" s="15" t="s">
        <v>10180</v>
      </c>
      <c r="S1182" s="29" t="str">
        <f t="shared" si="18"/>
        <v/>
      </c>
      <c r="T1182" s="29"/>
      <c r="U1182" s="29"/>
      <c r="V1182" s="29"/>
      <c r="W1182" s="29"/>
      <c r="X1182" s="29"/>
      <c r="Y1182" s="29"/>
      <c r="Z1182" s="29"/>
      <c r="AA1182" s="29"/>
    </row>
    <row r="1183" spans="1:27" hidden="1" x14ac:dyDescent="0.35">
      <c r="A1183" s="15" t="s">
        <v>2129</v>
      </c>
      <c r="B1183" s="22" t="str">
        <f>INDEX('Plant data'!D:D,MATCH($A1183,'Plant data'!$A:$A,0))</f>
        <v>Kurashiki</v>
      </c>
      <c r="C1183" s="22" t="str">
        <f>INDEX('Plant data'!E:E,MATCH($A1183,'Plant data'!$A:$A,0))</f>
        <v>Okayama</v>
      </c>
      <c r="D1183" s="22" t="str">
        <f>INDEX('Plant data'!F:F,MATCH($A1183,'Plant data'!$A:$A,0))</f>
        <v>Japan</v>
      </c>
      <c r="E1183" s="15" t="s">
        <v>11404</v>
      </c>
      <c r="F1183" s="15" t="s">
        <v>10249</v>
      </c>
      <c r="G1183" s="16" t="s">
        <v>2131</v>
      </c>
      <c r="H1183" s="15" t="s">
        <v>40</v>
      </c>
      <c r="I1183" s="15" t="s">
        <v>30</v>
      </c>
      <c r="J1183" s="15" t="s">
        <v>30</v>
      </c>
      <c r="K1183" s="15" t="s">
        <v>30</v>
      </c>
      <c r="L1183" s="15" t="s">
        <v>30</v>
      </c>
      <c r="M1183" s="18">
        <v>44805</v>
      </c>
      <c r="N1183" s="15" t="s">
        <v>30</v>
      </c>
      <c r="O1183" s="15">
        <v>2030</v>
      </c>
      <c r="P1183" s="15">
        <v>2333</v>
      </c>
      <c r="Q1183" s="15">
        <v>310</v>
      </c>
      <c r="R1183" s="15" t="s">
        <v>10180</v>
      </c>
      <c r="S1183" s="29" t="str">
        <f t="shared" si="18"/>
        <v/>
      </c>
      <c r="T1183" s="29"/>
      <c r="U1183" s="29"/>
      <c r="V1183" s="29"/>
      <c r="W1183" s="29"/>
      <c r="X1183" s="29"/>
      <c r="Y1183" s="29"/>
      <c r="Z1183" s="29"/>
      <c r="AA1183" s="29"/>
    </row>
    <row r="1184" spans="1:27" hidden="1" x14ac:dyDescent="0.35">
      <c r="A1184" s="15" t="s">
        <v>2134</v>
      </c>
      <c r="B1184" s="22" t="str">
        <f>INDEX('Plant data'!D:D,MATCH($A1184,'Plant data'!$A:$A,0))</f>
        <v>Fukuyama</v>
      </c>
      <c r="C1184" s="22" t="str">
        <f>INDEX('Plant data'!E:E,MATCH($A1184,'Plant data'!$A:$A,0))</f>
        <v>Hiroshima</v>
      </c>
      <c r="D1184" s="22" t="str">
        <f>INDEX('Plant data'!F:F,MATCH($A1184,'Plant data'!$A:$A,0))</f>
        <v>Japan</v>
      </c>
      <c r="E1184" s="15" t="s">
        <v>11405</v>
      </c>
      <c r="F1184" s="15" t="s">
        <v>10179</v>
      </c>
      <c r="G1184" s="16" t="s">
        <v>2136</v>
      </c>
      <c r="H1184" s="15" t="s">
        <v>29</v>
      </c>
      <c r="I1184" s="15" t="s">
        <v>30</v>
      </c>
      <c r="J1184" s="15" t="s">
        <v>30</v>
      </c>
      <c r="K1184" s="15" t="s">
        <v>30</v>
      </c>
      <c r="L1184" s="15" t="s">
        <v>30</v>
      </c>
      <c r="M1184" s="15" t="s">
        <v>30</v>
      </c>
      <c r="N1184" s="15" t="s">
        <v>30</v>
      </c>
      <c r="O1184" s="15" t="s">
        <v>30</v>
      </c>
      <c r="P1184" s="15">
        <v>2085</v>
      </c>
      <c r="Q1184" s="15">
        <v>250</v>
      </c>
      <c r="R1184" s="15" t="s">
        <v>10180</v>
      </c>
      <c r="S1184" s="29" t="str">
        <f t="shared" si="18"/>
        <v/>
      </c>
      <c r="T1184" s="29"/>
      <c r="U1184" s="29"/>
      <c r="V1184" s="29"/>
      <c r="W1184" s="29"/>
      <c r="X1184" s="29"/>
      <c r="Y1184" s="29"/>
      <c r="Z1184" s="29"/>
      <c r="AA1184" s="29"/>
    </row>
    <row r="1185" spans="1:27" hidden="1" x14ac:dyDescent="0.35">
      <c r="A1185" s="15" t="s">
        <v>2134</v>
      </c>
      <c r="B1185" s="22" t="str">
        <f>INDEX('Plant data'!D:D,MATCH($A1185,'Plant data'!$A:$A,0))</f>
        <v>Fukuyama</v>
      </c>
      <c r="C1185" s="22" t="str">
        <f>INDEX('Plant data'!E:E,MATCH($A1185,'Plant data'!$A:$A,0))</f>
        <v>Hiroshima</v>
      </c>
      <c r="D1185" s="22" t="str">
        <f>INDEX('Plant data'!F:F,MATCH($A1185,'Plant data'!$A:$A,0))</f>
        <v>Japan</v>
      </c>
      <c r="E1185" s="15" t="s">
        <v>11406</v>
      </c>
      <c r="F1185" s="15" t="s">
        <v>10182</v>
      </c>
      <c r="G1185" s="16" t="s">
        <v>2136</v>
      </c>
      <c r="H1185" s="15" t="s">
        <v>29</v>
      </c>
      <c r="I1185" s="15" t="s">
        <v>30</v>
      </c>
      <c r="J1185" s="15" t="s">
        <v>30</v>
      </c>
      <c r="K1185" s="15" t="s">
        <v>30</v>
      </c>
      <c r="L1185" s="15" t="s">
        <v>30</v>
      </c>
      <c r="M1185" s="15" t="s">
        <v>30</v>
      </c>
      <c r="N1185" s="15" t="s">
        <v>30</v>
      </c>
      <c r="O1185" s="15" t="s">
        <v>30</v>
      </c>
      <c r="P1185" s="15">
        <v>2085</v>
      </c>
      <c r="Q1185" s="15">
        <v>250</v>
      </c>
      <c r="R1185" s="15" t="s">
        <v>10180</v>
      </c>
      <c r="S1185" s="29" t="str">
        <f t="shared" si="18"/>
        <v/>
      </c>
      <c r="T1185" s="29"/>
      <c r="U1185" s="29"/>
      <c r="V1185" s="29"/>
      <c r="W1185" s="29"/>
      <c r="X1185" s="29"/>
      <c r="Y1185" s="29"/>
      <c r="Z1185" s="29"/>
      <c r="AA1185" s="29"/>
    </row>
    <row r="1186" spans="1:27" hidden="1" x14ac:dyDescent="0.35">
      <c r="A1186" s="15" t="s">
        <v>2134</v>
      </c>
      <c r="B1186" s="22" t="str">
        <f>INDEX('Plant data'!D:D,MATCH($A1186,'Plant data'!$A:$A,0))</f>
        <v>Fukuyama</v>
      </c>
      <c r="C1186" s="22" t="str">
        <f>INDEX('Plant data'!E:E,MATCH($A1186,'Plant data'!$A:$A,0))</f>
        <v>Hiroshima</v>
      </c>
      <c r="D1186" s="22" t="str">
        <f>INDEX('Plant data'!F:F,MATCH($A1186,'Plant data'!$A:$A,0))</f>
        <v>Japan</v>
      </c>
      <c r="E1186" s="15" t="s">
        <v>11407</v>
      </c>
      <c r="F1186" s="15" t="s">
        <v>10184</v>
      </c>
      <c r="G1186" s="16" t="s">
        <v>2136</v>
      </c>
      <c r="H1186" s="15" t="s">
        <v>29</v>
      </c>
      <c r="I1186" s="15" t="s">
        <v>30</v>
      </c>
      <c r="J1186" s="15" t="s">
        <v>30</v>
      </c>
      <c r="K1186" s="15">
        <v>2009</v>
      </c>
      <c r="L1186" s="15">
        <v>16</v>
      </c>
      <c r="M1186" s="15" t="s">
        <v>30</v>
      </c>
      <c r="N1186" s="15" t="s">
        <v>30</v>
      </c>
      <c r="O1186" s="15" t="s">
        <v>30</v>
      </c>
      <c r="P1186" s="15">
        <v>2944</v>
      </c>
      <c r="Q1186" s="15">
        <v>353</v>
      </c>
      <c r="R1186" s="15" t="s">
        <v>10180</v>
      </c>
      <c r="S1186" s="29">
        <f t="shared" si="18"/>
        <v>2049</v>
      </c>
      <c r="T1186" s="29"/>
      <c r="U1186" s="29"/>
      <c r="V1186" s="29"/>
      <c r="W1186" s="29"/>
      <c r="X1186" s="29"/>
      <c r="Y1186" s="29"/>
      <c r="Z1186" s="29"/>
      <c r="AA1186" s="29"/>
    </row>
    <row r="1187" spans="1:27" hidden="1" x14ac:dyDescent="0.35">
      <c r="A1187" s="15" t="s">
        <v>2134</v>
      </c>
      <c r="B1187" s="22" t="str">
        <f>INDEX('Plant data'!D:D,MATCH($A1187,'Plant data'!$A:$A,0))</f>
        <v>Fukuyama</v>
      </c>
      <c r="C1187" s="22" t="str">
        <f>INDEX('Plant data'!E:E,MATCH($A1187,'Plant data'!$A:$A,0))</f>
        <v>Hiroshima</v>
      </c>
      <c r="D1187" s="22" t="str">
        <f>INDEX('Plant data'!F:F,MATCH($A1187,'Plant data'!$A:$A,0))</f>
        <v>Japan</v>
      </c>
      <c r="E1187" s="15" t="s">
        <v>11408</v>
      </c>
      <c r="F1187" s="15" t="s">
        <v>10245</v>
      </c>
      <c r="G1187" s="16" t="s">
        <v>2136</v>
      </c>
      <c r="H1187" s="15" t="s">
        <v>29</v>
      </c>
      <c r="I1187" s="15" t="s">
        <v>30</v>
      </c>
      <c r="J1187" s="15" t="s">
        <v>30</v>
      </c>
      <c r="K1187" s="15">
        <v>2014</v>
      </c>
      <c r="L1187" s="15">
        <v>11</v>
      </c>
      <c r="M1187" s="15" t="s">
        <v>30</v>
      </c>
      <c r="N1187" s="15" t="s">
        <v>30</v>
      </c>
      <c r="O1187" s="15" t="s">
        <v>30</v>
      </c>
      <c r="P1187" s="15">
        <v>2944</v>
      </c>
      <c r="Q1187" s="15">
        <v>353</v>
      </c>
      <c r="R1187" s="15" t="s">
        <v>10180</v>
      </c>
      <c r="S1187" s="29">
        <f t="shared" si="18"/>
        <v>2054</v>
      </c>
      <c r="T1187" s="29"/>
      <c r="U1187" s="29"/>
      <c r="V1187" s="29"/>
      <c r="W1187" s="29"/>
      <c r="X1187" s="29"/>
      <c r="Y1187" s="29"/>
      <c r="Z1187" s="29"/>
      <c r="AA1187" s="29"/>
    </row>
    <row r="1188" spans="1:27" hidden="1" x14ac:dyDescent="0.35">
      <c r="A1188" s="15" t="s">
        <v>2134</v>
      </c>
      <c r="B1188" s="22" t="str">
        <f>INDEX('Plant data'!D:D,MATCH($A1188,'Plant data'!$A:$A,0))</f>
        <v>Fukuyama</v>
      </c>
      <c r="C1188" s="22" t="str">
        <f>INDEX('Plant data'!E:E,MATCH($A1188,'Plant data'!$A:$A,0))</f>
        <v>Hiroshima</v>
      </c>
      <c r="D1188" s="22" t="str">
        <f>INDEX('Plant data'!F:F,MATCH($A1188,'Plant data'!$A:$A,0))</f>
        <v>Japan</v>
      </c>
      <c r="E1188" s="15" t="s">
        <v>11409</v>
      </c>
      <c r="F1188" s="15" t="s">
        <v>10247</v>
      </c>
      <c r="G1188" s="16" t="s">
        <v>2136</v>
      </c>
      <c r="H1188" s="15" t="s">
        <v>29</v>
      </c>
      <c r="I1188" s="15" t="s">
        <v>30</v>
      </c>
      <c r="J1188" s="15" t="s">
        <v>30</v>
      </c>
      <c r="K1188" s="15">
        <v>2015</v>
      </c>
      <c r="L1188" s="15">
        <v>10</v>
      </c>
      <c r="M1188" s="15" t="s">
        <v>30</v>
      </c>
      <c r="N1188" s="15" t="s">
        <v>30</v>
      </c>
      <c r="O1188" s="15" t="s">
        <v>30</v>
      </c>
      <c r="P1188" s="15">
        <v>2944</v>
      </c>
      <c r="Q1188" s="15">
        <v>353</v>
      </c>
      <c r="R1188" s="15" t="s">
        <v>10180</v>
      </c>
      <c r="S1188" s="29">
        <f t="shared" si="18"/>
        <v>2055</v>
      </c>
      <c r="T1188" s="29"/>
      <c r="U1188" s="29"/>
      <c r="V1188" s="29"/>
      <c r="W1188" s="29"/>
      <c r="X1188" s="29"/>
      <c r="Y1188" s="29"/>
      <c r="Z1188" s="29"/>
      <c r="AA1188" s="29"/>
    </row>
    <row r="1189" spans="1:27" hidden="1" x14ac:dyDescent="0.35">
      <c r="A1189" s="15" t="s">
        <v>2139</v>
      </c>
      <c r="B1189" s="22" t="str">
        <f>INDEX('Plant data'!D:D,MATCH($A1189,'Plant data'!$A:$A,0))</f>
        <v>Kawasaki</v>
      </c>
      <c r="C1189" s="22" t="str">
        <f>INDEX('Plant data'!E:E,MATCH($A1189,'Plant data'!$A:$A,0))</f>
        <v>Kantō</v>
      </c>
      <c r="D1189" s="22" t="str">
        <f>INDEX('Plant data'!F:F,MATCH($A1189,'Plant data'!$A:$A,0))</f>
        <v>Japan</v>
      </c>
      <c r="E1189" s="15" t="s">
        <v>11410</v>
      </c>
      <c r="F1189" s="15" t="s">
        <v>10179</v>
      </c>
      <c r="G1189" s="16" t="s">
        <v>2141</v>
      </c>
      <c r="H1189" s="15" t="s">
        <v>190</v>
      </c>
      <c r="I1189" s="15" t="s">
        <v>30</v>
      </c>
      <c r="J1189" s="15" t="s">
        <v>30</v>
      </c>
      <c r="K1189" s="15" t="s">
        <v>30</v>
      </c>
      <c r="L1189" s="15" t="s">
        <v>30</v>
      </c>
      <c r="M1189" s="20">
        <v>44144</v>
      </c>
      <c r="N1189" s="15" t="s">
        <v>30</v>
      </c>
      <c r="O1189" s="18">
        <v>45170</v>
      </c>
      <c r="P1189" s="15">
        <v>3500</v>
      </c>
      <c r="Q1189" s="15">
        <v>250</v>
      </c>
      <c r="R1189" s="15" t="s">
        <v>10180</v>
      </c>
      <c r="S1189" s="29" t="str">
        <f t="shared" si="18"/>
        <v/>
      </c>
      <c r="T1189" s="29"/>
      <c r="U1189" s="29"/>
      <c r="V1189" s="29"/>
      <c r="W1189" s="29"/>
      <c r="X1189" s="29"/>
      <c r="Y1189" s="29"/>
      <c r="Z1189" s="29"/>
      <c r="AA1189" s="29"/>
    </row>
    <row r="1190" spans="1:27" hidden="1" x14ac:dyDescent="0.35">
      <c r="A1190" s="15" t="s">
        <v>2142</v>
      </c>
      <c r="B1190" s="22" t="str">
        <f>INDEX('Plant data'!D:D,MATCH($A1190,'Plant data'!$A:$A,0))</f>
        <v>Kakogawa</v>
      </c>
      <c r="C1190" s="22" t="str">
        <f>INDEX('Plant data'!E:E,MATCH($A1190,'Plant data'!$A:$A,0))</f>
        <v>Hyogo</v>
      </c>
      <c r="D1190" s="22" t="str">
        <f>INDEX('Plant data'!F:F,MATCH($A1190,'Plant data'!$A:$A,0))</f>
        <v>Japan</v>
      </c>
      <c r="E1190" s="15" t="s">
        <v>11411</v>
      </c>
      <c r="F1190" s="15" t="s">
        <v>10179</v>
      </c>
      <c r="G1190" s="16" t="s">
        <v>2144</v>
      </c>
      <c r="H1190" s="15" t="s">
        <v>29</v>
      </c>
      <c r="I1190" s="15" t="s">
        <v>30</v>
      </c>
      <c r="J1190" s="15" t="s">
        <v>30</v>
      </c>
      <c r="K1190" s="15" t="s">
        <v>30</v>
      </c>
      <c r="L1190" s="15" t="s">
        <v>30</v>
      </c>
      <c r="M1190" s="15" t="s">
        <v>30</v>
      </c>
      <c r="N1190" s="15" t="s">
        <v>30</v>
      </c>
      <c r="O1190" s="15" t="s">
        <v>30</v>
      </c>
      <c r="P1190" s="15">
        <v>2268</v>
      </c>
      <c r="Q1190" s="15">
        <v>250</v>
      </c>
      <c r="R1190" s="15" t="s">
        <v>10180</v>
      </c>
      <c r="S1190" s="29" t="str">
        <f t="shared" si="18"/>
        <v/>
      </c>
      <c r="T1190" s="29"/>
      <c r="U1190" s="29"/>
      <c r="V1190" s="29"/>
      <c r="W1190" s="29"/>
      <c r="X1190" s="29"/>
      <c r="Y1190" s="29"/>
      <c r="Z1190" s="29"/>
      <c r="AA1190" s="29"/>
    </row>
    <row r="1191" spans="1:27" hidden="1" x14ac:dyDescent="0.35">
      <c r="A1191" s="15" t="s">
        <v>2142</v>
      </c>
      <c r="B1191" s="22" t="str">
        <f>INDEX('Plant data'!D:D,MATCH($A1191,'Plant data'!$A:$A,0))</f>
        <v>Kakogawa</v>
      </c>
      <c r="C1191" s="22" t="str">
        <f>INDEX('Plant data'!E:E,MATCH($A1191,'Plant data'!$A:$A,0))</f>
        <v>Hyogo</v>
      </c>
      <c r="D1191" s="22" t="str">
        <f>INDEX('Plant data'!F:F,MATCH($A1191,'Plant data'!$A:$A,0))</f>
        <v>Japan</v>
      </c>
      <c r="E1191" s="15" t="s">
        <v>11412</v>
      </c>
      <c r="F1191" s="15" t="s">
        <v>10182</v>
      </c>
      <c r="G1191" s="16" t="s">
        <v>2144</v>
      </c>
      <c r="H1191" s="15" t="s">
        <v>29</v>
      </c>
      <c r="I1191" s="15" t="s">
        <v>30</v>
      </c>
      <c r="J1191" s="15" t="s">
        <v>30</v>
      </c>
      <c r="K1191" s="15" t="s">
        <v>30</v>
      </c>
      <c r="L1191" s="15" t="s">
        <v>30</v>
      </c>
      <c r="M1191" s="15" t="s">
        <v>30</v>
      </c>
      <c r="N1191" s="15" t="s">
        <v>30</v>
      </c>
      <c r="O1191" s="15" t="s">
        <v>30</v>
      </c>
      <c r="P1191" s="15">
        <v>2268</v>
      </c>
      <c r="Q1191" s="15">
        <v>250</v>
      </c>
      <c r="R1191" s="15" t="s">
        <v>10180</v>
      </c>
      <c r="S1191" s="29" t="str">
        <f t="shared" si="18"/>
        <v/>
      </c>
      <c r="T1191" s="29"/>
      <c r="U1191" s="29"/>
      <c r="V1191" s="29"/>
      <c r="W1191" s="29"/>
      <c r="X1191" s="29"/>
      <c r="Y1191" s="29"/>
      <c r="Z1191" s="29"/>
      <c r="AA1191" s="29"/>
    </row>
    <row r="1192" spans="1:27" hidden="1" x14ac:dyDescent="0.35">
      <c r="A1192" s="15" t="s">
        <v>2142</v>
      </c>
      <c r="B1192" s="22" t="str">
        <f>INDEX('Plant data'!D:D,MATCH($A1192,'Plant data'!$A:$A,0))</f>
        <v>Kakogawa</v>
      </c>
      <c r="C1192" s="22" t="str">
        <f>INDEX('Plant data'!E:E,MATCH($A1192,'Plant data'!$A:$A,0))</f>
        <v>Hyogo</v>
      </c>
      <c r="D1192" s="22" t="str">
        <f>INDEX('Plant data'!F:F,MATCH($A1192,'Plant data'!$A:$A,0))</f>
        <v>Japan</v>
      </c>
      <c r="E1192" s="15" t="s">
        <v>11413</v>
      </c>
      <c r="F1192" s="15" t="s">
        <v>10184</v>
      </c>
      <c r="G1192" s="16" t="s">
        <v>2144</v>
      </c>
      <c r="H1192" s="15" t="s">
        <v>40</v>
      </c>
      <c r="I1192" s="15" t="s">
        <v>30</v>
      </c>
      <c r="J1192" s="15" t="s">
        <v>30</v>
      </c>
      <c r="K1192" s="15" t="s">
        <v>30</v>
      </c>
      <c r="L1192" s="15" t="s">
        <v>30</v>
      </c>
      <c r="M1192" s="20">
        <v>45432</v>
      </c>
      <c r="N1192" s="15" t="s">
        <v>30</v>
      </c>
      <c r="O1192" s="15">
        <v>2030</v>
      </c>
      <c r="P1192" s="15">
        <v>600</v>
      </c>
      <c r="Q1192" s="15">
        <v>250</v>
      </c>
      <c r="R1192" s="15" t="s">
        <v>10180</v>
      </c>
      <c r="S1192" s="29" t="str">
        <f t="shared" si="18"/>
        <v/>
      </c>
      <c r="T1192" s="29"/>
      <c r="U1192" s="29"/>
      <c r="V1192" s="29"/>
      <c r="W1192" s="29"/>
      <c r="X1192" s="29"/>
      <c r="Y1192" s="29"/>
      <c r="Z1192" s="29"/>
      <c r="AA1192" s="29"/>
    </row>
    <row r="1193" spans="1:27" hidden="1" x14ac:dyDescent="0.35">
      <c r="A1193" s="15" t="s">
        <v>2147</v>
      </c>
      <c r="B1193" s="22" t="str">
        <f>INDEX('Plant data'!D:D,MATCH($A1193,'Plant data'!$A:$A,0))</f>
        <v>Kobe</v>
      </c>
      <c r="C1193" s="22" t="str">
        <f>INDEX('Plant data'!E:E,MATCH($A1193,'Plant data'!$A:$A,0))</f>
        <v>Hyogo</v>
      </c>
      <c r="D1193" s="22" t="str">
        <f>INDEX('Plant data'!F:F,MATCH($A1193,'Plant data'!$A:$A,0))</f>
        <v>Japan</v>
      </c>
      <c r="E1193" s="15" t="s">
        <v>11414</v>
      </c>
      <c r="F1193" s="15" t="s">
        <v>10179</v>
      </c>
      <c r="G1193" s="16" t="s">
        <v>2149</v>
      </c>
      <c r="H1193" s="15" t="s">
        <v>190</v>
      </c>
      <c r="I1193" s="15" t="s">
        <v>30</v>
      </c>
      <c r="J1193" s="15" t="s">
        <v>30</v>
      </c>
      <c r="K1193" s="15" t="s">
        <v>30</v>
      </c>
      <c r="L1193" s="15" t="s">
        <v>30</v>
      </c>
      <c r="M1193" s="20">
        <v>41423</v>
      </c>
      <c r="N1193" s="15">
        <v>2017</v>
      </c>
      <c r="O1193" s="15">
        <v>2017</v>
      </c>
      <c r="P1193" s="15">
        <v>600</v>
      </c>
      <c r="Q1193" s="15">
        <v>90</v>
      </c>
      <c r="R1193" s="15" t="s">
        <v>10180</v>
      </c>
      <c r="S1193" s="29" t="str">
        <f t="shared" si="18"/>
        <v/>
      </c>
      <c r="T1193" s="29"/>
      <c r="U1193" s="29"/>
      <c r="V1193" s="29"/>
      <c r="W1193" s="29"/>
      <c r="X1193" s="29"/>
      <c r="Y1193" s="29"/>
      <c r="Z1193" s="29"/>
      <c r="AA1193" s="29"/>
    </row>
    <row r="1194" spans="1:27" hidden="1" x14ac:dyDescent="0.35">
      <c r="A1194" s="15" t="s">
        <v>2147</v>
      </c>
      <c r="B1194" s="22" t="str">
        <f>INDEX('Plant data'!D:D,MATCH($A1194,'Plant data'!$A:$A,0))</f>
        <v>Kobe</v>
      </c>
      <c r="C1194" s="22" t="str">
        <f>INDEX('Plant data'!E:E,MATCH($A1194,'Plant data'!$A:$A,0))</f>
        <v>Hyogo</v>
      </c>
      <c r="D1194" s="22" t="str">
        <f>INDEX('Plant data'!F:F,MATCH($A1194,'Plant data'!$A:$A,0))</f>
        <v>Japan</v>
      </c>
      <c r="E1194" s="15" t="s">
        <v>11415</v>
      </c>
      <c r="F1194" s="15" t="s">
        <v>10182</v>
      </c>
      <c r="G1194" s="16" t="s">
        <v>2149</v>
      </c>
      <c r="H1194" s="15" t="s">
        <v>190</v>
      </c>
      <c r="I1194" s="15" t="s">
        <v>30</v>
      </c>
      <c r="J1194" s="15" t="s">
        <v>30</v>
      </c>
      <c r="K1194" s="15" t="s">
        <v>30</v>
      </c>
      <c r="L1194" s="15" t="s">
        <v>30</v>
      </c>
      <c r="M1194" s="20">
        <v>41423</v>
      </c>
      <c r="N1194" s="15">
        <v>2017</v>
      </c>
      <c r="O1194" s="15">
        <v>2017</v>
      </c>
      <c r="P1194" s="15">
        <v>600</v>
      </c>
      <c r="Q1194" s="15">
        <v>90</v>
      </c>
      <c r="R1194" s="15" t="s">
        <v>10180</v>
      </c>
      <c r="S1194" s="29" t="str">
        <f t="shared" si="18"/>
        <v/>
      </c>
      <c r="T1194" s="29"/>
      <c r="U1194" s="29"/>
      <c r="V1194" s="29"/>
      <c r="W1194" s="29"/>
      <c r="X1194" s="29"/>
      <c r="Y1194" s="29"/>
      <c r="Z1194" s="29"/>
      <c r="AA1194" s="29"/>
    </row>
    <row r="1195" spans="1:27" hidden="1" x14ac:dyDescent="0.35">
      <c r="A1195" s="15" t="s">
        <v>2150</v>
      </c>
      <c r="B1195" s="22" t="str">
        <f>INDEX('Plant data'!D:D,MATCH($A1195,'Plant data'!$A:$A,0))</f>
        <v>Kure</v>
      </c>
      <c r="C1195" s="22" t="str">
        <f>INDEX('Plant data'!E:E,MATCH($A1195,'Plant data'!$A:$A,0))</f>
        <v>Hiroshima</v>
      </c>
      <c r="D1195" s="22" t="str">
        <f>INDEX('Plant data'!F:F,MATCH($A1195,'Plant data'!$A:$A,0))</f>
        <v>Japan</v>
      </c>
      <c r="E1195" s="15" t="s">
        <v>11416</v>
      </c>
      <c r="F1195" s="15" t="s">
        <v>10179</v>
      </c>
      <c r="G1195" s="16" t="s">
        <v>2152</v>
      </c>
      <c r="H1195" s="15" t="s">
        <v>190</v>
      </c>
      <c r="I1195" s="15" t="s">
        <v>30</v>
      </c>
      <c r="J1195" s="15" t="s">
        <v>30</v>
      </c>
      <c r="K1195" s="15" t="s">
        <v>30</v>
      </c>
      <c r="L1195" s="15" t="s">
        <v>30</v>
      </c>
      <c r="M1195" s="18">
        <v>43862</v>
      </c>
      <c r="N1195" s="15" t="s">
        <v>30</v>
      </c>
      <c r="O1195" s="20">
        <v>45199</v>
      </c>
      <c r="P1195" s="15">
        <v>863</v>
      </c>
      <c r="Q1195" s="15">
        <v>90</v>
      </c>
      <c r="R1195" s="15" t="s">
        <v>10180</v>
      </c>
      <c r="S1195" s="29" t="str">
        <f t="shared" si="18"/>
        <v/>
      </c>
      <c r="T1195" s="29"/>
      <c r="U1195" s="29"/>
      <c r="V1195" s="29"/>
      <c r="W1195" s="29"/>
      <c r="X1195" s="29"/>
      <c r="Y1195" s="29"/>
      <c r="Z1195" s="29"/>
      <c r="AA1195" s="29"/>
    </row>
    <row r="1196" spans="1:27" hidden="1" x14ac:dyDescent="0.35">
      <c r="A1196" s="15" t="s">
        <v>2150</v>
      </c>
      <c r="B1196" s="22" t="str">
        <f>INDEX('Plant data'!D:D,MATCH($A1196,'Plant data'!$A:$A,0))</f>
        <v>Kure</v>
      </c>
      <c r="C1196" s="22" t="str">
        <f>INDEX('Plant data'!E:E,MATCH($A1196,'Plant data'!$A:$A,0))</f>
        <v>Hiroshima</v>
      </c>
      <c r="D1196" s="22" t="str">
        <f>INDEX('Plant data'!F:F,MATCH($A1196,'Plant data'!$A:$A,0))</f>
        <v>Japan</v>
      </c>
      <c r="E1196" s="15" t="s">
        <v>11417</v>
      </c>
      <c r="F1196" s="15" t="s">
        <v>10182</v>
      </c>
      <c r="G1196" s="16" t="s">
        <v>2152</v>
      </c>
      <c r="H1196" s="15" t="s">
        <v>190</v>
      </c>
      <c r="I1196" s="15" t="s">
        <v>30</v>
      </c>
      <c r="J1196" s="15" t="s">
        <v>30</v>
      </c>
      <c r="K1196" s="15" t="s">
        <v>30</v>
      </c>
      <c r="L1196" s="15" t="s">
        <v>30</v>
      </c>
      <c r="M1196" s="18">
        <v>43862</v>
      </c>
      <c r="N1196" s="15" t="s">
        <v>30</v>
      </c>
      <c r="O1196" s="20">
        <v>45199</v>
      </c>
      <c r="P1196" s="15">
        <v>863</v>
      </c>
      <c r="Q1196" s="15">
        <v>90</v>
      </c>
      <c r="R1196" s="15" t="s">
        <v>10180</v>
      </c>
      <c r="S1196" s="29" t="str">
        <f t="shared" si="18"/>
        <v/>
      </c>
      <c r="T1196" s="29"/>
      <c r="U1196" s="29"/>
      <c r="V1196" s="29"/>
      <c r="W1196" s="29"/>
      <c r="X1196" s="29"/>
      <c r="Y1196" s="29"/>
      <c r="Z1196" s="29"/>
      <c r="AA1196" s="29"/>
    </row>
    <row r="1197" spans="1:27" hidden="1" x14ac:dyDescent="0.35">
      <c r="A1197" s="15" t="s">
        <v>2150</v>
      </c>
      <c r="B1197" s="22" t="str">
        <f>INDEX('Plant data'!D:D,MATCH($A1197,'Plant data'!$A:$A,0))</f>
        <v>Kure</v>
      </c>
      <c r="C1197" s="22" t="str">
        <f>INDEX('Plant data'!E:E,MATCH($A1197,'Plant data'!$A:$A,0))</f>
        <v>Hiroshima</v>
      </c>
      <c r="D1197" s="22" t="str">
        <f>INDEX('Plant data'!F:F,MATCH($A1197,'Plant data'!$A:$A,0))</f>
        <v>Japan</v>
      </c>
      <c r="E1197" s="15" t="s">
        <v>11418</v>
      </c>
      <c r="F1197" s="15" t="s">
        <v>10184</v>
      </c>
      <c r="G1197" s="16" t="s">
        <v>2152</v>
      </c>
      <c r="H1197" s="15" t="s">
        <v>190</v>
      </c>
      <c r="I1197" s="15" t="s">
        <v>30</v>
      </c>
      <c r="J1197" s="15" t="s">
        <v>30</v>
      </c>
      <c r="K1197" s="15" t="s">
        <v>30</v>
      </c>
      <c r="L1197" s="15" t="s">
        <v>30</v>
      </c>
      <c r="M1197" s="18">
        <v>43862</v>
      </c>
      <c r="N1197" s="15" t="s">
        <v>30</v>
      </c>
      <c r="O1197" s="20">
        <v>45199</v>
      </c>
      <c r="P1197" s="15">
        <v>1774</v>
      </c>
      <c r="Q1197" s="15">
        <v>185</v>
      </c>
      <c r="R1197" s="15" t="s">
        <v>10180</v>
      </c>
      <c r="S1197" s="29" t="str">
        <f t="shared" si="18"/>
        <v/>
      </c>
      <c r="T1197" s="29"/>
      <c r="U1197" s="29"/>
      <c r="V1197" s="29"/>
      <c r="W1197" s="29"/>
      <c r="X1197" s="29"/>
      <c r="Y1197" s="29"/>
      <c r="Z1197" s="29"/>
      <c r="AA1197" s="29"/>
    </row>
    <row r="1198" spans="1:27" hidden="1" x14ac:dyDescent="0.35">
      <c r="A1198" s="15" t="s">
        <v>3266</v>
      </c>
      <c r="B1198" s="22" t="str">
        <f>INDEX('Plant data'!D:D,MATCH($A1198,'Plant data'!$A:$A,0))</f>
        <v>Himeji</v>
      </c>
      <c r="C1198" s="22" t="str">
        <f>INDEX('Plant data'!E:E,MATCH($A1198,'Plant data'!$A:$A,0))</f>
        <v>Hyogo</v>
      </c>
      <c r="D1198" s="22" t="str">
        <f>INDEX('Plant data'!F:F,MATCH($A1198,'Plant data'!$A:$A,0))</f>
        <v>Japan</v>
      </c>
      <c r="E1198" s="15" t="s">
        <v>11419</v>
      </c>
      <c r="F1198" s="15" t="s">
        <v>10179</v>
      </c>
      <c r="G1198" s="16" t="s">
        <v>3268</v>
      </c>
      <c r="H1198" s="15" t="s">
        <v>40</v>
      </c>
      <c r="I1198" s="15" t="s">
        <v>30</v>
      </c>
      <c r="J1198" s="15" t="s">
        <v>30</v>
      </c>
      <c r="K1198" s="15" t="s">
        <v>30</v>
      </c>
      <c r="L1198" s="15" t="s">
        <v>30</v>
      </c>
      <c r="M1198" s="15">
        <v>2019</v>
      </c>
      <c r="N1198" s="15" t="s">
        <v>30</v>
      </c>
      <c r="O1198" s="15" t="s">
        <v>30</v>
      </c>
      <c r="P1198" s="15">
        <v>1341</v>
      </c>
      <c r="Q1198" s="15">
        <v>200</v>
      </c>
      <c r="R1198" s="15" t="s">
        <v>10180</v>
      </c>
      <c r="S1198" s="29" t="str">
        <f t="shared" si="18"/>
        <v/>
      </c>
      <c r="T1198" s="29"/>
      <c r="U1198" s="29"/>
      <c r="V1198" s="29"/>
      <c r="W1198" s="29"/>
      <c r="X1198" s="29"/>
      <c r="Y1198" s="29"/>
      <c r="Z1198" s="29"/>
      <c r="AA1198" s="29"/>
    </row>
    <row r="1199" spans="1:27" hidden="1" x14ac:dyDescent="0.35">
      <c r="A1199" s="15" t="s">
        <v>3266</v>
      </c>
      <c r="B1199" s="22" t="str">
        <f>INDEX('Plant data'!D:D,MATCH($A1199,'Plant data'!$A:$A,0))</f>
        <v>Himeji</v>
      </c>
      <c r="C1199" s="22" t="str">
        <f>INDEX('Plant data'!E:E,MATCH($A1199,'Plant data'!$A:$A,0))</f>
        <v>Hyogo</v>
      </c>
      <c r="D1199" s="22" t="str">
        <f>INDEX('Plant data'!F:F,MATCH($A1199,'Plant data'!$A:$A,0))</f>
        <v>Japan</v>
      </c>
      <c r="E1199" s="15" t="s">
        <v>11420</v>
      </c>
      <c r="F1199" s="15" t="s">
        <v>10182</v>
      </c>
      <c r="G1199" s="16" t="s">
        <v>3268</v>
      </c>
      <c r="H1199" s="15" t="s">
        <v>40</v>
      </c>
      <c r="I1199" s="15" t="s">
        <v>30</v>
      </c>
      <c r="J1199" s="15" t="s">
        <v>30</v>
      </c>
      <c r="K1199" s="15">
        <v>1960</v>
      </c>
      <c r="L1199" s="15">
        <v>65</v>
      </c>
      <c r="M1199" s="15">
        <v>2019</v>
      </c>
      <c r="N1199" s="15" t="s">
        <v>30</v>
      </c>
      <c r="O1199" s="15" t="s">
        <v>30</v>
      </c>
      <c r="P1199" s="15">
        <v>805</v>
      </c>
      <c r="Q1199" s="15">
        <v>120</v>
      </c>
      <c r="R1199" s="15" t="s">
        <v>10180</v>
      </c>
      <c r="S1199" s="29">
        <f t="shared" si="18"/>
        <v>2000</v>
      </c>
      <c r="T1199" s="29"/>
      <c r="U1199" s="29"/>
      <c r="V1199" s="29"/>
      <c r="W1199" s="29"/>
      <c r="X1199" s="29"/>
      <c r="Y1199" s="29"/>
      <c r="Z1199" s="29"/>
      <c r="AA1199" s="29"/>
    </row>
    <row r="1200" spans="1:27" hidden="1" x14ac:dyDescent="0.35">
      <c r="A1200" s="15" t="s">
        <v>3266</v>
      </c>
      <c r="B1200" s="22" t="str">
        <f>INDEX('Plant data'!D:D,MATCH($A1200,'Plant data'!$A:$A,0))</f>
        <v>Himeji</v>
      </c>
      <c r="C1200" s="22" t="str">
        <f>INDEX('Plant data'!E:E,MATCH($A1200,'Plant data'!$A:$A,0))</f>
        <v>Hyogo</v>
      </c>
      <c r="D1200" s="22" t="str">
        <f>INDEX('Plant data'!F:F,MATCH($A1200,'Plant data'!$A:$A,0))</f>
        <v>Japan</v>
      </c>
      <c r="E1200" s="15" t="s">
        <v>11421</v>
      </c>
      <c r="F1200" s="15" t="s">
        <v>10184</v>
      </c>
      <c r="G1200" s="16" t="s">
        <v>3268</v>
      </c>
      <c r="H1200" s="15" t="s">
        <v>40</v>
      </c>
      <c r="I1200" s="15" t="s">
        <v>30</v>
      </c>
      <c r="J1200" s="15" t="s">
        <v>30</v>
      </c>
      <c r="K1200" s="15">
        <v>1960</v>
      </c>
      <c r="L1200" s="15">
        <v>65</v>
      </c>
      <c r="M1200" s="15">
        <v>2019</v>
      </c>
      <c r="N1200" s="15" t="s">
        <v>30</v>
      </c>
      <c r="O1200" s="15" t="s">
        <v>30</v>
      </c>
      <c r="P1200" s="15">
        <v>670</v>
      </c>
      <c r="Q1200" s="15">
        <v>100</v>
      </c>
      <c r="R1200" s="15" t="s">
        <v>10180</v>
      </c>
      <c r="S1200" s="29">
        <f t="shared" si="18"/>
        <v>2000</v>
      </c>
      <c r="T1200" s="29"/>
      <c r="U1200" s="29"/>
      <c r="V1200" s="29"/>
      <c r="W1200" s="29"/>
      <c r="X1200" s="29"/>
      <c r="Y1200" s="29"/>
      <c r="Z1200" s="29"/>
      <c r="AA1200" s="29"/>
    </row>
    <row r="1201" spans="1:27" hidden="1" x14ac:dyDescent="0.35">
      <c r="A1201" s="15" t="s">
        <v>2154</v>
      </c>
      <c r="B1201" s="22" t="str">
        <f>INDEX('Plant data'!D:D,MATCH($A1201,'Plant data'!$A:$A,0))</f>
        <v>Kimitsu</v>
      </c>
      <c r="C1201" s="22" t="str">
        <f>INDEX('Plant data'!E:E,MATCH($A1201,'Plant data'!$A:$A,0))</f>
        <v>Chiba</v>
      </c>
      <c r="D1201" s="22" t="str">
        <f>INDEX('Plant data'!F:F,MATCH($A1201,'Plant data'!$A:$A,0))</f>
        <v>Japan</v>
      </c>
      <c r="E1201" s="15" t="s">
        <v>11422</v>
      </c>
      <c r="F1201" s="15" t="s">
        <v>10179</v>
      </c>
      <c r="G1201" s="16" t="s">
        <v>2156</v>
      </c>
      <c r="H1201" s="15" t="s">
        <v>29</v>
      </c>
      <c r="I1201" s="15" t="s">
        <v>30</v>
      </c>
      <c r="J1201" s="15" t="s">
        <v>30</v>
      </c>
      <c r="K1201" s="15" t="s">
        <v>30</v>
      </c>
      <c r="L1201" s="15" t="s">
        <v>30</v>
      </c>
      <c r="M1201" s="15" t="s">
        <v>30</v>
      </c>
      <c r="N1201" s="15" t="s">
        <v>30</v>
      </c>
      <c r="O1201" s="15" t="s">
        <v>30</v>
      </c>
      <c r="P1201" s="15">
        <v>1642</v>
      </c>
      <c r="Q1201" s="15">
        <v>220</v>
      </c>
      <c r="R1201" s="15" t="s">
        <v>10180</v>
      </c>
      <c r="S1201" s="29" t="str">
        <f t="shared" si="18"/>
        <v/>
      </c>
      <c r="T1201" s="29"/>
      <c r="U1201" s="29"/>
      <c r="V1201" s="29"/>
      <c r="W1201" s="29"/>
      <c r="X1201" s="29"/>
      <c r="Y1201" s="29"/>
      <c r="Z1201" s="29"/>
      <c r="AA1201" s="29"/>
    </row>
    <row r="1202" spans="1:27" hidden="1" x14ac:dyDescent="0.35">
      <c r="A1202" s="15" t="s">
        <v>2154</v>
      </c>
      <c r="B1202" s="22" t="str">
        <f>INDEX('Plant data'!D:D,MATCH($A1202,'Plant data'!$A:$A,0))</f>
        <v>Kimitsu</v>
      </c>
      <c r="C1202" s="22" t="str">
        <f>INDEX('Plant data'!E:E,MATCH($A1202,'Plant data'!$A:$A,0))</f>
        <v>Chiba</v>
      </c>
      <c r="D1202" s="22" t="str">
        <f>INDEX('Plant data'!F:F,MATCH($A1202,'Plant data'!$A:$A,0))</f>
        <v>Japan</v>
      </c>
      <c r="E1202" s="15" t="s">
        <v>11423</v>
      </c>
      <c r="F1202" s="15" t="s">
        <v>10182</v>
      </c>
      <c r="G1202" s="16" t="s">
        <v>2156</v>
      </c>
      <c r="H1202" s="15" t="s">
        <v>29</v>
      </c>
      <c r="I1202" s="15" t="s">
        <v>30</v>
      </c>
      <c r="J1202" s="15" t="s">
        <v>30</v>
      </c>
      <c r="K1202" s="15" t="s">
        <v>30</v>
      </c>
      <c r="L1202" s="15" t="s">
        <v>30</v>
      </c>
      <c r="M1202" s="15" t="s">
        <v>30</v>
      </c>
      <c r="N1202" s="15" t="s">
        <v>30</v>
      </c>
      <c r="O1202" s="15" t="s">
        <v>30</v>
      </c>
      <c r="P1202" s="15">
        <v>1642</v>
      </c>
      <c r="Q1202" s="15">
        <v>220</v>
      </c>
      <c r="R1202" s="15" t="s">
        <v>10180</v>
      </c>
      <c r="S1202" s="29" t="str">
        <f t="shared" si="18"/>
        <v/>
      </c>
      <c r="T1202" s="29"/>
      <c r="U1202" s="29"/>
      <c r="V1202" s="29"/>
      <c r="W1202" s="29"/>
      <c r="X1202" s="29"/>
      <c r="Y1202" s="29"/>
      <c r="Z1202" s="29"/>
      <c r="AA1202" s="29"/>
    </row>
    <row r="1203" spans="1:27" hidden="1" x14ac:dyDescent="0.35">
      <c r="A1203" s="15" t="s">
        <v>2154</v>
      </c>
      <c r="B1203" s="22" t="str">
        <f>INDEX('Plant data'!D:D,MATCH($A1203,'Plant data'!$A:$A,0))</f>
        <v>Kimitsu</v>
      </c>
      <c r="C1203" s="22" t="str">
        <f>INDEX('Plant data'!E:E,MATCH($A1203,'Plant data'!$A:$A,0))</f>
        <v>Chiba</v>
      </c>
      <c r="D1203" s="22" t="str">
        <f>INDEX('Plant data'!F:F,MATCH($A1203,'Plant data'!$A:$A,0))</f>
        <v>Japan</v>
      </c>
      <c r="E1203" s="15" t="s">
        <v>11424</v>
      </c>
      <c r="F1203" s="15" t="s">
        <v>10184</v>
      </c>
      <c r="G1203" s="16" t="s">
        <v>2156</v>
      </c>
      <c r="H1203" s="15" t="s">
        <v>29</v>
      </c>
      <c r="I1203" s="15" t="s">
        <v>30</v>
      </c>
      <c r="J1203" s="15" t="s">
        <v>30</v>
      </c>
      <c r="K1203" s="15" t="s">
        <v>30</v>
      </c>
      <c r="L1203" s="15" t="s">
        <v>30</v>
      </c>
      <c r="M1203" s="15" t="s">
        <v>30</v>
      </c>
      <c r="N1203" s="15" t="s">
        <v>30</v>
      </c>
      <c r="O1203" s="15" t="s">
        <v>30</v>
      </c>
      <c r="P1203" s="15">
        <v>2239</v>
      </c>
      <c r="Q1203" s="15">
        <v>300</v>
      </c>
      <c r="R1203" s="15" t="s">
        <v>10180</v>
      </c>
      <c r="S1203" s="29" t="str">
        <f t="shared" si="18"/>
        <v/>
      </c>
      <c r="T1203" s="29"/>
      <c r="U1203" s="29"/>
      <c r="V1203" s="29"/>
      <c r="W1203" s="29"/>
      <c r="X1203" s="29"/>
      <c r="Y1203" s="29"/>
      <c r="Z1203" s="29"/>
      <c r="AA1203" s="29"/>
    </row>
    <row r="1204" spans="1:27" hidden="1" x14ac:dyDescent="0.35">
      <c r="A1204" s="15" t="s">
        <v>2154</v>
      </c>
      <c r="B1204" s="22" t="str">
        <f>INDEX('Plant data'!D:D,MATCH($A1204,'Plant data'!$A:$A,0))</f>
        <v>Kimitsu</v>
      </c>
      <c r="C1204" s="22" t="str">
        <f>INDEX('Plant data'!E:E,MATCH($A1204,'Plant data'!$A:$A,0))</f>
        <v>Chiba</v>
      </c>
      <c r="D1204" s="22" t="str">
        <f>INDEX('Plant data'!F:F,MATCH($A1204,'Plant data'!$A:$A,0))</f>
        <v>Japan</v>
      </c>
      <c r="E1204" s="15" t="s">
        <v>11425</v>
      </c>
      <c r="F1204" s="15" t="s">
        <v>10245</v>
      </c>
      <c r="G1204" s="16" t="s">
        <v>2156</v>
      </c>
      <c r="H1204" s="15" t="s">
        <v>29</v>
      </c>
      <c r="I1204" s="15" t="s">
        <v>30</v>
      </c>
      <c r="J1204" s="15" t="s">
        <v>30</v>
      </c>
      <c r="K1204" s="15" t="s">
        <v>30</v>
      </c>
      <c r="L1204" s="15" t="s">
        <v>30</v>
      </c>
      <c r="M1204" s="15" t="s">
        <v>30</v>
      </c>
      <c r="N1204" s="15" t="s">
        <v>30</v>
      </c>
      <c r="O1204" s="15" t="s">
        <v>30</v>
      </c>
      <c r="P1204" s="15">
        <v>2239</v>
      </c>
      <c r="Q1204" s="15">
        <v>300</v>
      </c>
      <c r="R1204" s="15" t="s">
        <v>10180</v>
      </c>
      <c r="S1204" s="29" t="str">
        <f t="shared" si="18"/>
        <v/>
      </c>
      <c r="T1204" s="29"/>
      <c r="U1204" s="29"/>
      <c r="V1204" s="29"/>
      <c r="W1204" s="29"/>
      <c r="X1204" s="29"/>
      <c r="Y1204" s="29"/>
      <c r="Z1204" s="29"/>
      <c r="AA1204" s="29"/>
    </row>
    <row r="1205" spans="1:27" hidden="1" x14ac:dyDescent="0.35">
      <c r="A1205" s="15" t="s">
        <v>2154</v>
      </c>
      <c r="B1205" s="22" t="str">
        <f>INDEX('Plant data'!D:D,MATCH($A1205,'Plant data'!$A:$A,0))</f>
        <v>Kimitsu</v>
      </c>
      <c r="C1205" s="22" t="str">
        <f>INDEX('Plant data'!E:E,MATCH($A1205,'Plant data'!$A:$A,0))</f>
        <v>Chiba</v>
      </c>
      <c r="D1205" s="22" t="str">
        <f>INDEX('Plant data'!F:F,MATCH($A1205,'Plant data'!$A:$A,0))</f>
        <v>Japan</v>
      </c>
      <c r="E1205" s="15" t="s">
        <v>11426</v>
      </c>
      <c r="F1205" s="15" t="s">
        <v>10247</v>
      </c>
      <c r="G1205" s="16" t="s">
        <v>2156</v>
      </c>
      <c r="H1205" s="15" t="s">
        <v>29</v>
      </c>
      <c r="I1205" s="15" t="s">
        <v>30</v>
      </c>
      <c r="J1205" s="15" t="s">
        <v>30</v>
      </c>
      <c r="K1205" s="15" t="s">
        <v>30</v>
      </c>
      <c r="L1205" s="15" t="s">
        <v>30</v>
      </c>
      <c r="M1205" s="15" t="s">
        <v>30</v>
      </c>
      <c r="N1205" s="15" t="s">
        <v>30</v>
      </c>
      <c r="O1205" s="15" t="s">
        <v>30</v>
      </c>
      <c r="P1205" s="15">
        <v>2239</v>
      </c>
      <c r="Q1205" s="15">
        <v>300</v>
      </c>
      <c r="R1205" s="15" t="s">
        <v>10180</v>
      </c>
      <c r="S1205" s="29" t="str">
        <f t="shared" si="18"/>
        <v/>
      </c>
      <c r="T1205" s="29"/>
      <c r="U1205" s="29"/>
      <c r="V1205" s="29"/>
      <c r="W1205" s="29"/>
      <c r="X1205" s="29"/>
      <c r="Y1205" s="29"/>
      <c r="Z1205" s="29"/>
      <c r="AA1205" s="29"/>
    </row>
    <row r="1206" spans="1:27" hidden="1" x14ac:dyDescent="0.35">
      <c r="A1206" s="15" t="s">
        <v>2159</v>
      </c>
      <c r="B1206" s="22" t="str">
        <f>INDEX('Plant data'!D:D,MATCH($A1206,'Plant data'!$A:$A,0))</f>
        <v>Muroran</v>
      </c>
      <c r="C1206" s="22" t="str">
        <f>INDEX('Plant data'!E:E,MATCH($A1206,'Plant data'!$A:$A,0))</f>
        <v>Hokkaidō</v>
      </c>
      <c r="D1206" s="22" t="str">
        <f>INDEX('Plant data'!F:F,MATCH($A1206,'Plant data'!$A:$A,0))</f>
        <v>Japan</v>
      </c>
      <c r="E1206" s="15" t="s">
        <v>11427</v>
      </c>
      <c r="F1206" s="15" t="s">
        <v>10179</v>
      </c>
      <c r="G1206" s="16" t="s">
        <v>2161</v>
      </c>
      <c r="H1206" s="15" t="s">
        <v>29</v>
      </c>
      <c r="I1206" s="15" t="s">
        <v>30</v>
      </c>
      <c r="J1206" s="15" t="s">
        <v>30</v>
      </c>
      <c r="K1206" s="15" t="s">
        <v>30</v>
      </c>
      <c r="L1206" s="15" t="s">
        <v>30</v>
      </c>
      <c r="M1206" s="15" t="s">
        <v>30</v>
      </c>
      <c r="N1206" s="15" t="s">
        <v>30</v>
      </c>
      <c r="O1206" s="15" t="s">
        <v>30</v>
      </c>
      <c r="P1206" s="15">
        <v>750</v>
      </c>
      <c r="Q1206" s="15">
        <v>270</v>
      </c>
      <c r="R1206" s="15" t="s">
        <v>10180</v>
      </c>
      <c r="S1206" s="29" t="str">
        <f t="shared" si="18"/>
        <v/>
      </c>
      <c r="T1206" s="29"/>
      <c r="U1206" s="29"/>
      <c r="V1206" s="29"/>
      <c r="W1206" s="29"/>
      <c r="X1206" s="29"/>
      <c r="Y1206" s="29"/>
      <c r="Z1206" s="29"/>
      <c r="AA1206" s="29"/>
    </row>
    <row r="1207" spans="1:27" hidden="1" x14ac:dyDescent="0.35">
      <c r="A1207" s="15" t="s">
        <v>2159</v>
      </c>
      <c r="B1207" s="22" t="str">
        <f>INDEX('Plant data'!D:D,MATCH($A1207,'Plant data'!$A:$A,0))</f>
        <v>Muroran</v>
      </c>
      <c r="C1207" s="22" t="str">
        <f>INDEX('Plant data'!E:E,MATCH($A1207,'Plant data'!$A:$A,0))</f>
        <v>Hokkaidō</v>
      </c>
      <c r="D1207" s="22" t="str">
        <f>INDEX('Plant data'!F:F,MATCH($A1207,'Plant data'!$A:$A,0))</f>
        <v>Japan</v>
      </c>
      <c r="E1207" s="15" t="s">
        <v>11428</v>
      </c>
      <c r="F1207" s="15" t="s">
        <v>10182</v>
      </c>
      <c r="G1207" s="16" t="s">
        <v>2161</v>
      </c>
      <c r="H1207" s="15" t="s">
        <v>29</v>
      </c>
      <c r="I1207" s="15" t="s">
        <v>30</v>
      </c>
      <c r="J1207" s="15" t="s">
        <v>30</v>
      </c>
      <c r="K1207" s="15" t="s">
        <v>30</v>
      </c>
      <c r="L1207" s="15" t="s">
        <v>30</v>
      </c>
      <c r="M1207" s="15" t="s">
        <v>30</v>
      </c>
      <c r="N1207" s="15" t="s">
        <v>30</v>
      </c>
      <c r="O1207" s="15" t="s">
        <v>30</v>
      </c>
      <c r="P1207" s="15">
        <v>750</v>
      </c>
      <c r="Q1207" s="15">
        <v>270</v>
      </c>
      <c r="R1207" s="15" t="s">
        <v>10180</v>
      </c>
      <c r="S1207" s="29" t="str">
        <f t="shared" si="18"/>
        <v/>
      </c>
      <c r="T1207" s="29"/>
      <c r="U1207" s="29"/>
      <c r="V1207" s="29"/>
      <c r="W1207" s="29"/>
      <c r="X1207" s="29"/>
      <c r="Y1207" s="29"/>
      <c r="Z1207" s="29"/>
      <c r="AA1207" s="29"/>
    </row>
    <row r="1208" spans="1:27" hidden="1" x14ac:dyDescent="0.35">
      <c r="A1208" s="15" t="s">
        <v>2162</v>
      </c>
      <c r="B1208" s="22" t="str">
        <f>INDEX('Plant data'!D:D,MATCH($A1208,'Plant data'!$A:$A,0))</f>
        <v>Tokai</v>
      </c>
      <c r="C1208" s="22" t="str">
        <f>INDEX('Plant data'!E:E,MATCH($A1208,'Plant data'!$A:$A,0))</f>
        <v>Aichi</v>
      </c>
      <c r="D1208" s="22" t="str">
        <f>INDEX('Plant data'!F:F,MATCH($A1208,'Plant data'!$A:$A,0))</f>
        <v>Japan</v>
      </c>
      <c r="E1208" s="15" t="s">
        <v>11429</v>
      </c>
      <c r="F1208" s="15" t="s">
        <v>10179</v>
      </c>
      <c r="G1208" s="16" t="s">
        <v>2164</v>
      </c>
      <c r="H1208" s="15" t="s">
        <v>29</v>
      </c>
      <c r="I1208" s="15" t="s">
        <v>30</v>
      </c>
      <c r="J1208" s="15" t="s">
        <v>30</v>
      </c>
      <c r="K1208" s="15" t="s">
        <v>30</v>
      </c>
      <c r="L1208" s="15" t="s">
        <v>30</v>
      </c>
      <c r="M1208" s="15" t="s">
        <v>30</v>
      </c>
      <c r="N1208" s="15" t="s">
        <v>30</v>
      </c>
      <c r="O1208" s="15" t="s">
        <v>30</v>
      </c>
      <c r="P1208" s="15">
        <v>744</v>
      </c>
      <c r="Q1208" s="15">
        <v>160</v>
      </c>
      <c r="R1208" s="15" t="s">
        <v>10180</v>
      </c>
      <c r="S1208" s="29" t="str">
        <f t="shared" si="18"/>
        <v/>
      </c>
      <c r="T1208" s="29"/>
      <c r="U1208" s="29"/>
      <c r="V1208" s="29"/>
      <c r="W1208" s="29"/>
      <c r="X1208" s="29"/>
      <c r="Y1208" s="29"/>
      <c r="Z1208" s="29"/>
      <c r="AA1208" s="29"/>
    </row>
    <row r="1209" spans="1:27" hidden="1" x14ac:dyDescent="0.35">
      <c r="A1209" s="15" t="s">
        <v>2162</v>
      </c>
      <c r="B1209" s="22" t="str">
        <f>INDEX('Plant data'!D:D,MATCH($A1209,'Plant data'!$A:$A,0))</f>
        <v>Tokai</v>
      </c>
      <c r="C1209" s="22" t="str">
        <f>INDEX('Plant data'!E:E,MATCH($A1209,'Plant data'!$A:$A,0))</f>
        <v>Aichi</v>
      </c>
      <c r="D1209" s="22" t="str">
        <f>INDEX('Plant data'!F:F,MATCH($A1209,'Plant data'!$A:$A,0))</f>
        <v>Japan</v>
      </c>
      <c r="E1209" s="15" t="s">
        <v>11430</v>
      </c>
      <c r="F1209" s="15" t="s">
        <v>10182</v>
      </c>
      <c r="G1209" s="16" t="s">
        <v>2164</v>
      </c>
      <c r="H1209" s="15" t="s">
        <v>29</v>
      </c>
      <c r="I1209" s="15" t="s">
        <v>30</v>
      </c>
      <c r="J1209" s="15" t="s">
        <v>30</v>
      </c>
      <c r="K1209" s="15">
        <v>1969</v>
      </c>
      <c r="L1209" s="15">
        <v>56</v>
      </c>
      <c r="M1209" s="15" t="s">
        <v>30</v>
      </c>
      <c r="N1209" s="15" t="s">
        <v>30</v>
      </c>
      <c r="O1209" s="15" t="s">
        <v>30</v>
      </c>
      <c r="P1209" s="15">
        <v>744</v>
      </c>
      <c r="Q1209" s="15">
        <v>160</v>
      </c>
      <c r="R1209" s="15" t="s">
        <v>10180</v>
      </c>
      <c r="S1209" s="29">
        <f t="shared" si="18"/>
        <v>2009</v>
      </c>
      <c r="T1209" s="29"/>
      <c r="U1209" s="29"/>
      <c r="V1209" s="29"/>
      <c r="W1209" s="29"/>
      <c r="X1209" s="29"/>
      <c r="Y1209" s="29"/>
      <c r="Z1209" s="29"/>
      <c r="AA1209" s="29"/>
    </row>
    <row r="1210" spans="1:27" hidden="1" x14ac:dyDescent="0.35">
      <c r="A1210" s="15" t="s">
        <v>2162</v>
      </c>
      <c r="B1210" s="22" t="str">
        <f>INDEX('Plant data'!D:D,MATCH($A1210,'Plant data'!$A:$A,0))</f>
        <v>Tokai</v>
      </c>
      <c r="C1210" s="22" t="str">
        <f>INDEX('Plant data'!E:E,MATCH($A1210,'Plant data'!$A:$A,0))</f>
        <v>Aichi</v>
      </c>
      <c r="D1210" s="22" t="str">
        <f>INDEX('Plant data'!F:F,MATCH($A1210,'Plant data'!$A:$A,0))</f>
        <v>Japan</v>
      </c>
      <c r="E1210" s="15" t="s">
        <v>11431</v>
      </c>
      <c r="F1210" s="15" t="s">
        <v>10184</v>
      </c>
      <c r="G1210" s="16" t="s">
        <v>2164</v>
      </c>
      <c r="H1210" s="15" t="s">
        <v>29</v>
      </c>
      <c r="I1210" s="15" t="s">
        <v>30</v>
      </c>
      <c r="J1210" s="15" t="s">
        <v>30</v>
      </c>
      <c r="K1210" s="15">
        <v>1967</v>
      </c>
      <c r="L1210" s="15">
        <v>58</v>
      </c>
      <c r="M1210" s="15" t="s">
        <v>30</v>
      </c>
      <c r="N1210" s="15" t="s">
        <v>30</v>
      </c>
      <c r="O1210" s="15" t="s">
        <v>30</v>
      </c>
      <c r="P1210" s="15">
        <v>744</v>
      </c>
      <c r="Q1210" s="15">
        <v>160</v>
      </c>
      <c r="R1210" s="15" t="s">
        <v>10180</v>
      </c>
      <c r="S1210" s="29">
        <f t="shared" si="18"/>
        <v>2007</v>
      </c>
      <c r="T1210" s="29"/>
      <c r="U1210" s="29"/>
      <c r="V1210" s="29"/>
      <c r="W1210" s="29"/>
      <c r="X1210" s="29"/>
      <c r="Y1210" s="29"/>
      <c r="Z1210" s="29"/>
      <c r="AA1210" s="29"/>
    </row>
    <row r="1211" spans="1:27" hidden="1" x14ac:dyDescent="0.35">
      <c r="A1211" s="15" t="s">
        <v>2162</v>
      </c>
      <c r="B1211" s="22" t="str">
        <f>INDEX('Plant data'!D:D,MATCH($A1211,'Plant data'!$A:$A,0))</f>
        <v>Tokai</v>
      </c>
      <c r="C1211" s="22" t="str">
        <f>INDEX('Plant data'!E:E,MATCH($A1211,'Plant data'!$A:$A,0))</f>
        <v>Aichi</v>
      </c>
      <c r="D1211" s="22" t="str">
        <f>INDEX('Plant data'!F:F,MATCH($A1211,'Plant data'!$A:$A,0))</f>
        <v>Japan</v>
      </c>
      <c r="E1211" s="15" t="s">
        <v>11432</v>
      </c>
      <c r="F1211" s="15" t="s">
        <v>10245</v>
      </c>
      <c r="G1211" s="16" t="s">
        <v>2164</v>
      </c>
      <c r="H1211" s="15" t="s">
        <v>29</v>
      </c>
      <c r="I1211" s="15" t="s">
        <v>30</v>
      </c>
      <c r="J1211" s="15" t="s">
        <v>30</v>
      </c>
      <c r="K1211" s="15" t="s">
        <v>30</v>
      </c>
      <c r="L1211" s="15" t="s">
        <v>30</v>
      </c>
      <c r="M1211" s="15" t="s">
        <v>30</v>
      </c>
      <c r="N1211" s="15" t="s">
        <v>30</v>
      </c>
      <c r="O1211" s="15" t="s">
        <v>30</v>
      </c>
      <c r="P1211" s="15">
        <v>1256</v>
      </c>
      <c r="Q1211" s="15">
        <v>270</v>
      </c>
      <c r="R1211" s="15" t="s">
        <v>10180</v>
      </c>
      <c r="S1211" s="29" t="str">
        <f t="shared" si="18"/>
        <v/>
      </c>
      <c r="T1211" s="29"/>
      <c r="U1211" s="29"/>
      <c r="V1211" s="29"/>
      <c r="W1211" s="29"/>
      <c r="X1211" s="29"/>
      <c r="Y1211" s="29"/>
      <c r="Z1211" s="29"/>
      <c r="AA1211" s="29"/>
    </row>
    <row r="1212" spans="1:27" hidden="1" x14ac:dyDescent="0.35">
      <c r="A1212" s="15" t="s">
        <v>2162</v>
      </c>
      <c r="B1212" s="22" t="str">
        <f>INDEX('Plant data'!D:D,MATCH($A1212,'Plant data'!$A:$A,0))</f>
        <v>Tokai</v>
      </c>
      <c r="C1212" s="22" t="str">
        <f>INDEX('Plant data'!E:E,MATCH($A1212,'Plant data'!$A:$A,0))</f>
        <v>Aichi</v>
      </c>
      <c r="D1212" s="22" t="str">
        <f>INDEX('Plant data'!F:F,MATCH($A1212,'Plant data'!$A:$A,0))</f>
        <v>Japan</v>
      </c>
      <c r="E1212" s="15" t="s">
        <v>11433</v>
      </c>
      <c r="F1212" s="15" t="s">
        <v>10247</v>
      </c>
      <c r="G1212" s="16" t="s">
        <v>2164</v>
      </c>
      <c r="H1212" s="15" t="s">
        <v>29</v>
      </c>
      <c r="I1212" s="15" t="s">
        <v>30</v>
      </c>
      <c r="J1212" s="15" t="s">
        <v>30</v>
      </c>
      <c r="K1212" s="15" t="s">
        <v>30</v>
      </c>
      <c r="L1212" s="15" t="s">
        <v>30</v>
      </c>
      <c r="M1212" s="15" t="s">
        <v>30</v>
      </c>
      <c r="N1212" s="15" t="s">
        <v>30</v>
      </c>
      <c r="O1212" s="15" t="s">
        <v>30</v>
      </c>
      <c r="P1212" s="15">
        <v>1256</v>
      </c>
      <c r="Q1212" s="15">
        <v>270</v>
      </c>
      <c r="R1212" s="15" t="s">
        <v>10180</v>
      </c>
      <c r="S1212" s="29" t="str">
        <f t="shared" si="18"/>
        <v/>
      </c>
      <c r="T1212" s="29"/>
      <c r="U1212" s="29"/>
      <c r="V1212" s="29"/>
      <c r="W1212" s="29"/>
      <c r="X1212" s="29"/>
      <c r="Y1212" s="29"/>
      <c r="Z1212" s="29"/>
      <c r="AA1212" s="29"/>
    </row>
    <row r="1213" spans="1:27" hidden="1" x14ac:dyDescent="0.35">
      <c r="A1213" s="15" t="s">
        <v>2162</v>
      </c>
      <c r="B1213" s="22" t="str">
        <f>INDEX('Plant data'!D:D,MATCH($A1213,'Plant data'!$A:$A,0))</f>
        <v>Tokai</v>
      </c>
      <c r="C1213" s="22" t="str">
        <f>INDEX('Plant data'!E:E,MATCH($A1213,'Plant data'!$A:$A,0))</f>
        <v>Aichi</v>
      </c>
      <c r="D1213" s="22" t="str">
        <f>INDEX('Plant data'!F:F,MATCH($A1213,'Plant data'!$A:$A,0))</f>
        <v>Japan</v>
      </c>
      <c r="E1213" s="15" t="s">
        <v>11434</v>
      </c>
      <c r="F1213" s="15" t="s">
        <v>10249</v>
      </c>
      <c r="G1213" s="16" t="s">
        <v>2164</v>
      </c>
      <c r="H1213" s="15" t="s">
        <v>29</v>
      </c>
      <c r="I1213" s="15" t="s">
        <v>30</v>
      </c>
      <c r="J1213" s="15" t="s">
        <v>30</v>
      </c>
      <c r="K1213" s="15">
        <v>2007</v>
      </c>
      <c r="L1213" s="15">
        <v>18</v>
      </c>
      <c r="M1213" s="15" t="s">
        <v>30</v>
      </c>
      <c r="N1213" s="15" t="s">
        <v>30</v>
      </c>
      <c r="O1213" s="15" t="s">
        <v>30</v>
      </c>
      <c r="P1213" s="15">
        <v>1256</v>
      </c>
      <c r="Q1213" s="15">
        <v>270</v>
      </c>
      <c r="R1213" s="15" t="s">
        <v>10180</v>
      </c>
      <c r="S1213" s="29">
        <f t="shared" si="18"/>
        <v>2047</v>
      </c>
      <c r="T1213" s="29"/>
      <c r="U1213" s="29"/>
      <c r="V1213" s="29"/>
      <c r="W1213" s="29"/>
      <c r="X1213" s="29"/>
      <c r="Y1213" s="29"/>
      <c r="Z1213" s="29"/>
      <c r="AA1213" s="29"/>
    </row>
    <row r="1214" spans="1:27" hidden="1" x14ac:dyDescent="0.35">
      <c r="A1214" s="15" t="s">
        <v>2166</v>
      </c>
      <c r="B1214" s="22" t="str">
        <f>INDEX('Plant data'!D:D,MATCH($A1214,'Plant data'!$A:$A,0))</f>
        <v>Oita</v>
      </c>
      <c r="C1214" s="22" t="str">
        <f>INDEX('Plant data'!E:E,MATCH($A1214,'Plant data'!$A:$A,0))</f>
        <v>Oita</v>
      </c>
      <c r="D1214" s="22" t="str">
        <f>INDEX('Plant data'!F:F,MATCH($A1214,'Plant data'!$A:$A,0))</f>
        <v>Japan</v>
      </c>
      <c r="E1214" s="15" t="s">
        <v>11435</v>
      </c>
      <c r="F1214" s="15" t="s">
        <v>10179</v>
      </c>
      <c r="G1214" s="16" t="s">
        <v>2168</v>
      </c>
      <c r="H1214" s="15" t="s">
        <v>29</v>
      </c>
      <c r="I1214" s="15" t="s">
        <v>30</v>
      </c>
      <c r="J1214" s="15" t="s">
        <v>30</v>
      </c>
      <c r="K1214" s="15">
        <v>2002</v>
      </c>
      <c r="L1214" s="15">
        <v>23</v>
      </c>
      <c r="M1214" s="15" t="s">
        <v>30</v>
      </c>
      <c r="N1214" s="15" t="s">
        <v>30</v>
      </c>
      <c r="O1214" s="15" t="s">
        <v>30</v>
      </c>
      <c r="P1214" s="15">
        <v>3333</v>
      </c>
      <c r="Q1214" s="15">
        <v>410</v>
      </c>
      <c r="R1214" s="15" t="s">
        <v>10180</v>
      </c>
      <c r="S1214" s="29">
        <f t="shared" si="18"/>
        <v>2042</v>
      </c>
      <c r="T1214" s="29"/>
      <c r="U1214" s="29"/>
      <c r="V1214" s="29"/>
      <c r="W1214" s="29"/>
      <c r="X1214" s="29"/>
      <c r="Y1214" s="29"/>
      <c r="Z1214" s="29"/>
      <c r="AA1214" s="29"/>
    </row>
    <row r="1215" spans="1:27" hidden="1" x14ac:dyDescent="0.35">
      <c r="A1215" s="15" t="s">
        <v>2166</v>
      </c>
      <c r="B1215" s="22" t="str">
        <f>INDEX('Plant data'!D:D,MATCH($A1215,'Plant data'!$A:$A,0))</f>
        <v>Oita</v>
      </c>
      <c r="C1215" s="22" t="str">
        <f>INDEX('Plant data'!E:E,MATCH($A1215,'Plant data'!$A:$A,0))</f>
        <v>Oita</v>
      </c>
      <c r="D1215" s="22" t="str">
        <f>INDEX('Plant data'!F:F,MATCH($A1215,'Plant data'!$A:$A,0))</f>
        <v>Japan</v>
      </c>
      <c r="E1215" s="15" t="s">
        <v>11436</v>
      </c>
      <c r="F1215" s="15" t="s">
        <v>10182</v>
      </c>
      <c r="G1215" s="16" t="s">
        <v>2168</v>
      </c>
      <c r="H1215" s="15" t="s">
        <v>29</v>
      </c>
      <c r="I1215" s="15" t="s">
        <v>30</v>
      </c>
      <c r="J1215" s="15" t="s">
        <v>30</v>
      </c>
      <c r="K1215" s="15">
        <v>2002</v>
      </c>
      <c r="L1215" s="15">
        <v>23</v>
      </c>
      <c r="M1215" s="15" t="s">
        <v>30</v>
      </c>
      <c r="N1215" s="15" t="s">
        <v>30</v>
      </c>
      <c r="O1215" s="15" t="s">
        <v>30</v>
      </c>
      <c r="P1215" s="15">
        <v>3333</v>
      </c>
      <c r="Q1215" s="15">
        <v>410</v>
      </c>
      <c r="R1215" s="15" t="s">
        <v>10180</v>
      </c>
      <c r="S1215" s="29">
        <f t="shared" si="18"/>
        <v>2042</v>
      </c>
      <c r="T1215" s="29"/>
      <c r="U1215" s="29"/>
      <c r="V1215" s="29"/>
      <c r="W1215" s="29"/>
      <c r="X1215" s="29"/>
      <c r="Y1215" s="29"/>
      <c r="Z1215" s="29"/>
      <c r="AA1215" s="29"/>
    </row>
    <row r="1216" spans="1:27" hidden="1" x14ac:dyDescent="0.35">
      <c r="A1216" s="15" t="s">
        <v>2166</v>
      </c>
      <c r="B1216" s="22" t="str">
        <f>INDEX('Plant data'!D:D,MATCH($A1216,'Plant data'!$A:$A,0))</f>
        <v>Oita</v>
      </c>
      <c r="C1216" s="22" t="str">
        <f>INDEX('Plant data'!E:E,MATCH($A1216,'Plant data'!$A:$A,0))</f>
        <v>Oita</v>
      </c>
      <c r="D1216" s="22" t="str">
        <f>INDEX('Plant data'!F:F,MATCH($A1216,'Plant data'!$A:$A,0))</f>
        <v>Japan</v>
      </c>
      <c r="E1216" s="15" t="s">
        <v>11437</v>
      </c>
      <c r="F1216" s="15" t="s">
        <v>10184</v>
      </c>
      <c r="G1216" s="16" t="s">
        <v>2168</v>
      </c>
      <c r="H1216" s="15" t="s">
        <v>29</v>
      </c>
      <c r="I1216" s="15" t="s">
        <v>30</v>
      </c>
      <c r="J1216" s="15" t="s">
        <v>30</v>
      </c>
      <c r="K1216" s="15">
        <v>2002</v>
      </c>
      <c r="L1216" s="15">
        <v>23</v>
      </c>
      <c r="M1216" s="15" t="s">
        <v>30</v>
      </c>
      <c r="N1216" s="15" t="s">
        <v>30</v>
      </c>
      <c r="O1216" s="15" t="s">
        <v>30</v>
      </c>
      <c r="P1216" s="15">
        <v>3333</v>
      </c>
      <c r="Q1216" s="15">
        <v>410</v>
      </c>
      <c r="R1216" s="15" t="s">
        <v>10180</v>
      </c>
      <c r="S1216" s="29">
        <f t="shared" si="18"/>
        <v>2042</v>
      </c>
      <c r="T1216" s="29"/>
      <c r="U1216" s="29"/>
      <c r="V1216" s="29"/>
      <c r="W1216" s="29"/>
      <c r="X1216" s="29"/>
      <c r="Y1216" s="29"/>
      <c r="Z1216" s="29"/>
      <c r="AA1216" s="29"/>
    </row>
    <row r="1217" spans="1:27" hidden="1" x14ac:dyDescent="0.35">
      <c r="A1217" s="15" t="s">
        <v>2170</v>
      </c>
      <c r="B1217" s="22" t="str">
        <f>INDEX('Plant data'!D:D,MATCH($A1217,'Plant data'!$A:$A,0))</f>
        <v>Kitakyushu</v>
      </c>
      <c r="C1217" s="22" t="str">
        <f>INDEX('Plant data'!E:E,MATCH($A1217,'Plant data'!$A:$A,0))</f>
        <v>Fukuoka</v>
      </c>
      <c r="D1217" s="22" t="str">
        <f>INDEX('Plant data'!F:F,MATCH($A1217,'Plant data'!$A:$A,0))</f>
        <v>Japan</v>
      </c>
      <c r="E1217" s="15" t="s">
        <v>11438</v>
      </c>
      <c r="F1217" s="15" t="s">
        <v>10179</v>
      </c>
      <c r="G1217" s="16" t="s">
        <v>2172</v>
      </c>
      <c r="H1217" s="15" t="s">
        <v>40</v>
      </c>
      <c r="I1217" s="15" t="s">
        <v>30</v>
      </c>
      <c r="J1217" s="15" t="s">
        <v>30</v>
      </c>
      <c r="K1217" s="15" t="s">
        <v>30</v>
      </c>
      <c r="L1217" s="15" t="s">
        <v>30</v>
      </c>
      <c r="M1217" s="20">
        <v>45576</v>
      </c>
      <c r="N1217" s="15" t="s">
        <v>30</v>
      </c>
      <c r="O1217" s="15" t="s">
        <v>30</v>
      </c>
      <c r="P1217" s="15">
        <v>609</v>
      </c>
      <c r="Q1217" s="15">
        <v>170</v>
      </c>
      <c r="R1217" s="15" t="s">
        <v>10180</v>
      </c>
      <c r="S1217" s="29" t="str">
        <f t="shared" si="18"/>
        <v/>
      </c>
      <c r="T1217" s="29"/>
      <c r="U1217" s="29"/>
      <c r="V1217" s="29"/>
      <c r="W1217" s="29"/>
      <c r="X1217" s="29"/>
      <c r="Y1217" s="29"/>
      <c r="Z1217" s="29"/>
      <c r="AA1217" s="29"/>
    </row>
    <row r="1218" spans="1:27" hidden="1" x14ac:dyDescent="0.35">
      <c r="A1218" s="15" t="s">
        <v>2170</v>
      </c>
      <c r="B1218" s="22" t="str">
        <f>INDEX('Plant data'!D:D,MATCH($A1218,'Plant data'!$A:$A,0))</f>
        <v>Kitakyushu</v>
      </c>
      <c r="C1218" s="22" t="str">
        <f>INDEX('Plant data'!E:E,MATCH($A1218,'Plant data'!$A:$A,0))</f>
        <v>Fukuoka</v>
      </c>
      <c r="D1218" s="22" t="str">
        <f>INDEX('Plant data'!F:F,MATCH($A1218,'Plant data'!$A:$A,0))</f>
        <v>Japan</v>
      </c>
      <c r="E1218" s="15" t="s">
        <v>11439</v>
      </c>
      <c r="F1218" s="15" t="s">
        <v>10182</v>
      </c>
      <c r="G1218" s="16" t="s">
        <v>2172</v>
      </c>
      <c r="H1218" s="15" t="s">
        <v>40</v>
      </c>
      <c r="I1218" s="15" t="s">
        <v>30</v>
      </c>
      <c r="J1218" s="15" t="s">
        <v>30</v>
      </c>
      <c r="K1218" s="15" t="s">
        <v>30</v>
      </c>
      <c r="L1218" s="15" t="s">
        <v>30</v>
      </c>
      <c r="M1218" s="20">
        <v>45576</v>
      </c>
      <c r="N1218" s="15" t="s">
        <v>30</v>
      </c>
      <c r="O1218" s="15" t="s">
        <v>30</v>
      </c>
      <c r="P1218" s="15">
        <v>609</v>
      </c>
      <c r="Q1218" s="15">
        <v>170</v>
      </c>
      <c r="R1218" s="15" t="s">
        <v>10180</v>
      </c>
      <c r="S1218" s="29" t="str">
        <f t="shared" si="18"/>
        <v/>
      </c>
      <c r="T1218" s="29"/>
      <c r="U1218" s="29"/>
      <c r="V1218" s="29"/>
      <c r="W1218" s="29"/>
      <c r="X1218" s="29"/>
      <c r="Y1218" s="29"/>
      <c r="Z1218" s="29"/>
      <c r="AA1218" s="29"/>
    </row>
    <row r="1219" spans="1:27" hidden="1" x14ac:dyDescent="0.35">
      <c r="A1219" s="15" t="s">
        <v>2170</v>
      </c>
      <c r="B1219" s="22" t="str">
        <f>INDEX('Plant data'!D:D,MATCH($A1219,'Plant data'!$A:$A,0))</f>
        <v>Kitakyushu</v>
      </c>
      <c r="C1219" s="22" t="str">
        <f>INDEX('Plant data'!E:E,MATCH($A1219,'Plant data'!$A:$A,0))</f>
        <v>Fukuoka</v>
      </c>
      <c r="D1219" s="22" t="str">
        <f>INDEX('Plant data'!F:F,MATCH($A1219,'Plant data'!$A:$A,0))</f>
        <v>Japan</v>
      </c>
      <c r="E1219" s="15" t="s">
        <v>11440</v>
      </c>
      <c r="F1219" s="15" t="s">
        <v>10184</v>
      </c>
      <c r="G1219" s="16" t="s">
        <v>2172</v>
      </c>
      <c r="H1219" s="15" t="s">
        <v>40</v>
      </c>
      <c r="I1219" s="15" t="s">
        <v>30</v>
      </c>
      <c r="J1219" s="15" t="s">
        <v>30</v>
      </c>
      <c r="K1219" s="15" t="s">
        <v>30</v>
      </c>
      <c r="L1219" s="15" t="s">
        <v>30</v>
      </c>
      <c r="M1219" s="20">
        <v>45576</v>
      </c>
      <c r="N1219" s="15" t="s">
        <v>30</v>
      </c>
      <c r="O1219" s="15" t="s">
        <v>30</v>
      </c>
      <c r="P1219" s="15">
        <v>1254</v>
      </c>
      <c r="Q1219" s="15">
        <v>350</v>
      </c>
      <c r="R1219" s="15" t="s">
        <v>10180</v>
      </c>
      <c r="S1219" s="29" t="str">
        <f t="shared" ref="S1219:S1282" si="19">IFERROR(K1219+40,"")</f>
        <v/>
      </c>
      <c r="T1219" s="29"/>
      <c r="U1219" s="29"/>
      <c r="V1219" s="29"/>
      <c r="W1219" s="29"/>
      <c r="X1219" s="29"/>
      <c r="Y1219" s="29"/>
      <c r="Z1219" s="29"/>
      <c r="AA1219" s="29"/>
    </row>
    <row r="1220" spans="1:27" hidden="1" x14ac:dyDescent="0.35">
      <c r="A1220" s="15" t="s">
        <v>2170</v>
      </c>
      <c r="B1220" s="22" t="str">
        <f>INDEX('Plant data'!D:D,MATCH($A1220,'Plant data'!$A:$A,0))</f>
        <v>Kitakyushu</v>
      </c>
      <c r="C1220" s="22" t="str">
        <f>INDEX('Plant data'!E:E,MATCH($A1220,'Plant data'!$A:$A,0))</f>
        <v>Fukuoka</v>
      </c>
      <c r="D1220" s="22" t="str">
        <f>INDEX('Plant data'!F:F,MATCH($A1220,'Plant data'!$A:$A,0))</f>
        <v>Japan</v>
      </c>
      <c r="E1220" s="15" t="s">
        <v>11441</v>
      </c>
      <c r="F1220" s="15" t="s">
        <v>10245</v>
      </c>
      <c r="G1220" s="16" t="s">
        <v>2172</v>
      </c>
      <c r="H1220" s="15" t="s">
        <v>40</v>
      </c>
      <c r="I1220" s="15" t="s">
        <v>30</v>
      </c>
      <c r="J1220" s="15" t="s">
        <v>30</v>
      </c>
      <c r="K1220" s="15" t="s">
        <v>30</v>
      </c>
      <c r="L1220" s="15" t="s">
        <v>30</v>
      </c>
      <c r="M1220" s="20">
        <v>45576</v>
      </c>
      <c r="N1220" s="15" t="s">
        <v>30</v>
      </c>
      <c r="O1220" s="15" t="s">
        <v>30</v>
      </c>
      <c r="P1220" s="15">
        <v>1254</v>
      </c>
      <c r="Q1220" s="15">
        <v>350</v>
      </c>
      <c r="R1220" s="15" t="s">
        <v>10180</v>
      </c>
      <c r="S1220" s="29" t="str">
        <f t="shared" si="19"/>
        <v/>
      </c>
      <c r="T1220" s="29"/>
      <c r="U1220" s="29"/>
      <c r="V1220" s="29"/>
      <c r="W1220" s="29"/>
      <c r="X1220" s="29"/>
      <c r="Y1220" s="29"/>
      <c r="Z1220" s="29"/>
      <c r="AA1220" s="29"/>
    </row>
    <row r="1221" spans="1:27" hidden="1" x14ac:dyDescent="0.35">
      <c r="A1221" s="15" t="s">
        <v>2173</v>
      </c>
      <c r="B1221" s="22" t="str">
        <f>INDEX('Plant data'!D:D,MATCH($A1221,'Plant data'!$A:$A,0))</f>
        <v>Kashima</v>
      </c>
      <c r="C1221" s="22" t="str">
        <f>INDEX('Plant data'!E:E,MATCH($A1221,'Plant data'!$A:$A,0))</f>
        <v>Ibaraki</v>
      </c>
      <c r="D1221" s="22" t="str">
        <f>INDEX('Plant data'!F:F,MATCH($A1221,'Plant data'!$A:$A,0))</f>
        <v>Japan</v>
      </c>
      <c r="E1221" s="15" t="s">
        <v>11442</v>
      </c>
      <c r="F1221" s="15" t="s">
        <v>10179</v>
      </c>
      <c r="G1221" s="16" t="s">
        <v>2175</v>
      </c>
      <c r="H1221" s="15" t="s">
        <v>190</v>
      </c>
      <c r="I1221" s="15" t="s">
        <v>30</v>
      </c>
      <c r="J1221" s="15" t="s">
        <v>30</v>
      </c>
      <c r="K1221" s="15" t="s">
        <v>30</v>
      </c>
      <c r="L1221" s="15" t="s">
        <v>30</v>
      </c>
      <c r="M1221" s="20">
        <v>45199</v>
      </c>
      <c r="N1221" s="15" t="s">
        <v>30</v>
      </c>
      <c r="O1221" s="20">
        <v>45747</v>
      </c>
      <c r="P1221" s="15">
        <v>1243</v>
      </c>
      <c r="Q1221" s="15">
        <v>250</v>
      </c>
      <c r="R1221" s="15" t="s">
        <v>10180</v>
      </c>
      <c r="S1221" s="29" t="str">
        <f t="shared" si="19"/>
        <v/>
      </c>
      <c r="T1221" s="29"/>
      <c r="U1221" s="29"/>
      <c r="V1221" s="29"/>
      <c r="W1221" s="29"/>
      <c r="X1221" s="29"/>
      <c r="Y1221" s="29"/>
      <c r="Z1221" s="29"/>
      <c r="AA1221" s="29"/>
    </row>
    <row r="1222" spans="1:27" hidden="1" x14ac:dyDescent="0.35">
      <c r="A1222" s="15" t="s">
        <v>2173</v>
      </c>
      <c r="B1222" s="22" t="str">
        <f>INDEX('Plant data'!D:D,MATCH($A1222,'Plant data'!$A:$A,0))</f>
        <v>Kashima</v>
      </c>
      <c r="C1222" s="22" t="str">
        <f>INDEX('Plant data'!E:E,MATCH($A1222,'Plant data'!$A:$A,0))</f>
        <v>Ibaraki</v>
      </c>
      <c r="D1222" s="22" t="str">
        <f>INDEX('Plant data'!F:F,MATCH($A1222,'Plant data'!$A:$A,0))</f>
        <v>Japan</v>
      </c>
      <c r="E1222" s="15" t="s">
        <v>11443</v>
      </c>
      <c r="F1222" s="15" t="s">
        <v>10182</v>
      </c>
      <c r="G1222" s="16" t="s">
        <v>2175</v>
      </c>
      <c r="H1222" s="15" t="s">
        <v>40</v>
      </c>
      <c r="I1222" s="15" t="s">
        <v>30</v>
      </c>
      <c r="J1222" s="15" t="s">
        <v>30</v>
      </c>
      <c r="K1222" s="15" t="s">
        <v>30</v>
      </c>
      <c r="L1222" s="15" t="s">
        <v>30</v>
      </c>
      <c r="M1222" s="15" t="s">
        <v>30</v>
      </c>
      <c r="N1222" s="15" t="s">
        <v>30</v>
      </c>
      <c r="O1222" s="15" t="s">
        <v>30</v>
      </c>
      <c r="P1222" s="15">
        <v>1243</v>
      </c>
      <c r="Q1222" s="15">
        <v>250</v>
      </c>
      <c r="R1222" s="15" t="s">
        <v>10180</v>
      </c>
      <c r="S1222" s="29" t="str">
        <f t="shared" si="19"/>
        <v/>
      </c>
      <c r="T1222" s="29"/>
      <c r="U1222" s="29"/>
      <c r="V1222" s="29"/>
      <c r="W1222" s="29"/>
      <c r="X1222" s="29"/>
      <c r="Y1222" s="29"/>
      <c r="Z1222" s="29"/>
      <c r="AA1222" s="29"/>
    </row>
    <row r="1223" spans="1:27" hidden="1" x14ac:dyDescent="0.35">
      <c r="A1223" s="15" t="s">
        <v>2173</v>
      </c>
      <c r="B1223" s="22" t="str">
        <f>INDEX('Plant data'!D:D,MATCH($A1223,'Plant data'!$A:$A,0))</f>
        <v>Kashima</v>
      </c>
      <c r="C1223" s="22" t="str">
        <f>INDEX('Plant data'!E:E,MATCH($A1223,'Plant data'!$A:$A,0))</f>
        <v>Ibaraki</v>
      </c>
      <c r="D1223" s="22" t="str">
        <f>INDEX('Plant data'!F:F,MATCH($A1223,'Plant data'!$A:$A,0))</f>
        <v>Japan</v>
      </c>
      <c r="E1223" s="15" t="s">
        <v>11444</v>
      </c>
      <c r="F1223" s="15" t="s">
        <v>10184</v>
      </c>
      <c r="G1223" s="16" t="s">
        <v>2175</v>
      </c>
      <c r="H1223" s="15" t="s">
        <v>40</v>
      </c>
      <c r="I1223" s="15" t="s">
        <v>30</v>
      </c>
      <c r="J1223" s="15" t="s">
        <v>30</v>
      </c>
      <c r="K1223" s="15" t="s">
        <v>30</v>
      </c>
      <c r="L1223" s="15" t="s">
        <v>30</v>
      </c>
      <c r="M1223" s="15" t="s">
        <v>30</v>
      </c>
      <c r="N1223" s="15" t="s">
        <v>30</v>
      </c>
      <c r="O1223" s="15" t="s">
        <v>30</v>
      </c>
      <c r="P1223" s="15">
        <v>1243</v>
      </c>
      <c r="Q1223" s="15">
        <v>250</v>
      </c>
      <c r="R1223" s="15" t="s">
        <v>10180</v>
      </c>
      <c r="S1223" s="29" t="str">
        <f t="shared" si="19"/>
        <v/>
      </c>
      <c r="T1223" s="29"/>
      <c r="U1223" s="29"/>
      <c r="V1223" s="29"/>
      <c r="W1223" s="29"/>
      <c r="X1223" s="29"/>
      <c r="Y1223" s="29"/>
      <c r="Z1223" s="29"/>
      <c r="AA1223" s="29"/>
    </row>
    <row r="1224" spans="1:27" hidden="1" x14ac:dyDescent="0.35">
      <c r="A1224" s="15" t="s">
        <v>2173</v>
      </c>
      <c r="B1224" s="22" t="str">
        <f>INDEX('Plant data'!D:D,MATCH($A1224,'Plant data'!$A:$A,0))</f>
        <v>Kashima</v>
      </c>
      <c r="C1224" s="22" t="str">
        <f>INDEX('Plant data'!E:E,MATCH($A1224,'Plant data'!$A:$A,0))</f>
        <v>Ibaraki</v>
      </c>
      <c r="D1224" s="22" t="str">
        <f>INDEX('Plant data'!F:F,MATCH($A1224,'Plant data'!$A:$A,0))</f>
        <v>Japan</v>
      </c>
      <c r="E1224" s="15" t="s">
        <v>11445</v>
      </c>
      <c r="F1224" s="15" t="s">
        <v>10245</v>
      </c>
      <c r="G1224" s="16" t="s">
        <v>2175</v>
      </c>
      <c r="H1224" s="15" t="s">
        <v>29</v>
      </c>
      <c r="I1224" s="15" t="s">
        <v>30</v>
      </c>
      <c r="J1224" s="15" t="s">
        <v>30</v>
      </c>
      <c r="K1224" s="15" t="s">
        <v>30</v>
      </c>
      <c r="L1224" s="15" t="s">
        <v>30</v>
      </c>
      <c r="M1224" s="15" t="s">
        <v>30</v>
      </c>
      <c r="N1224" s="15" t="s">
        <v>30</v>
      </c>
      <c r="O1224" s="15" t="s">
        <v>30</v>
      </c>
      <c r="P1224" s="15">
        <v>1716</v>
      </c>
      <c r="Q1224" s="15">
        <v>345</v>
      </c>
      <c r="R1224" s="15" t="s">
        <v>10180</v>
      </c>
      <c r="S1224" s="29" t="str">
        <f t="shared" si="19"/>
        <v/>
      </c>
      <c r="T1224" s="29"/>
      <c r="U1224" s="29"/>
      <c r="V1224" s="29"/>
      <c r="W1224" s="29"/>
      <c r="X1224" s="29"/>
      <c r="Y1224" s="29"/>
      <c r="Z1224" s="29"/>
      <c r="AA1224" s="29"/>
    </row>
    <row r="1225" spans="1:27" hidden="1" x14ac:dyDescent="0.35">
      <c r="A1225" s="15" t="s">
        <v>2173</v>
      </c>
      <c r="B1225" s="22" t="str">
        <f>INDEX('Plant data'!D:D,MATCH($A1225,'Plant data'!$A:$A,0))</f>
        <v>Kashima</v>
      </c>
      <c r="C1225" s="22" t="str">
        <f>INDEX('Plant data'!E:E,MATCH($A1225,'Plant data'!$A:$A,0))</f>
        <v>Ibaraki</v>
      </c>
      <c r="D1225" s="22" t="str">
        <f>INDEX('Plant data'!F:F,MATCH($A1225,'Plant data'!$A:$A,0))</f>
        <v>Japan</v>
      </c>
      <c r="E1225" s="15" t="s">
        <v>11446</v>
      </c>
      <c r="F1225" s="15" t="s">
        <v>10247</v>
      </c>
      <c r="G1225" s="16" t="s">
        <v>2175</v>
      </c>
      <c r="H1225" s="15" t="s">
        <v>29</v>
      </c>
      <c r="I1225" s="15" t="s">
        <v>30</v>
      </c>
      <c r="J1225" s="15" t="s">
        <v>30</v>
      </c>
      <c r="K1225" s="15" t="s">
        <v>30</v>
      </c>
      <c r="L1225" s="15" t="s">
        <v>30</v>
      </c>
      <c r="M1225" s="15" t="s">
        <v>30</v>
      </c>
      <c r="N1225" s="15" t="s">
        <v>30</v>
      </c>
      <c r="O1225" s="15" t="s">
        <v>30</v>
      </c>
      <c r="P1225" s="15">
        <v>1716</v>
      </c>
      <c r="Q1225" s="15">
        <v>345</v>
      </c>
      <c r="R1225" s="15" t="s">
        <v>10180</v>
      </c>
      <c r="S1225" s="29" t="str">
        <f t="shared" si="19"/>
        <v/>
      </c>
      <c r="T1225" s="29"/>
      <c r="U1225" s="29"/>
      <c r="V1225" s="29"/>
      <c r="W1225" s="29"/>
      <c r="X1225" s="29"/>
      <c r="Y1225" s="29"/>
      <c r="Z1225" s="29"/>
      <c r="AA1225" s="29"/>
    </row>
    <row r="1226" spans="1:27" hidden="1" x14ac:dyDescent="0.35">
      <c r="A1226" s="15" t="s">
        <v>2177</v>
      </c>
      <c r="B1226" s="22" t="str">
        <f>INDEX('Plant data'!D:D,MATCH($A1226,'Plant data'!$A:$A,0))</f>
        <v>Kitakyushu</v>
      </c>
      <c r="C1226" s="22" t="str">
        <f>INDEX('Plant data'!E:E,MATCH($A1226,'Plant data'!$A:$A,0))</f>
        <v>Fukuoka</v>
      </c>
      <c r="D1226" s="22" t="str">
        <f>INDEX('Plant data'!F:F,MATCH($A1226,'Plant data'!$A:$A,0))</f>
        <v>Japan</v>
      </c>
      <c r="E1226" s="15" t="s">
        <v>11447</v>
      </c>
      <c r="F1226" s="15" t="s">
        <v>10179</v>
      </c>
      <c r="G1226" s="16" t="s">
        <v>2179</v>
      </c>
      <c r="H1226" s="15" t="s">
        <v>190</v>
      </c>
      <c r="I1226" s="15" t="s">
        <v>30</v>
      </c>
      <c r="J1226" s="15" t="s">
        <v>30</v>
      </c>
      <c r="K1226" s="15">
        <v>1961</v>
      </c>
      <c r="L1226" s="15">
        <v>59.75</v>
      </c>
      <c r="M1226" s="15">
        <v>2020</v>
      </c>
      <c r="N1226" s="20">
        <v>44104</v>
      </c>
      <c r="O1226" s="20">
        <v>44104</v>
      </c>
      <c r="P1226" s="15">
        <v>500</v>
      </c>
      <c r="Q1226" s="15">
        <v>70</v>
      </c>
      <c r="R1226" s="15" t="s">
        <v>10180</v>
      </c>
      <c r="S1226" s="29">
        <f t="shared" si="19"/>
        <v>2001</v>
      </c>
      <c r="T1226" s="29"/>
      <c r="U1226" s="29"/>
      <c r="V1226" s="29"/>
      <c r="W1226" s="29"/>
      <c r="X1226" s="29"/>
      <c r="Y1226" s="29"/>
      <c r="Z1226" s="29"/>
      <c r="AA1226" s="29"/>
    </row>
    <row r="1227" spans="1:27" hidden="1" x14ac:dyDescent="0.35">
      <c r="A1227" s="15" t="s">
        <v>2177</v>
      </c>
      <c r="B1227" s="22" t="str">
        <f>INDEX('Plant data'!D:D,MATCH($A1227,'Plant data'!$A:$A,0))</f>
        <v>Kitakyushu</v>
      </c>
      <c r="C1227" s="22" t="str">
        <f>INDEX('Plant data'!E:E,MATCH($A1227,'Plant data'!$A:$A,0))</f>
        <v>Fukuoka</v>
      </c>
      <c r="D1227" s="22" t="str">
        <f>INDEX('Plant data'!F:F,MATCH($A1227,'Plant data'!$A:$A,0))</f>
        <v>Japan</v>
      </c>
      <c r="E1227" s="15" t="s">
        <v>11448</v>
      </c>
      <c r="F1227" s="15" t="s">
        <v>10182</v>
      </c>
      <c r="G1227" s="16" t="s">
        <v>2179</v>
      </c>
      <c r="H1227" s="15" t="s">
        <v>190</v>
      </c>
      <c r="I1227" s="15" t="s">
        <v>30</v>
      </c>
      <c r="J1227" s="15" t="s">
        <v>30</v>
      </c>
      <c r="K1227" s="15">
        <v>1970</v>
      </c>
      <c r="L1227" s="15">
        <v>50.75</v>
      </c>
      <c r="M1227" s="15">
        <v>2020</v>
      </c>
      <c r="N1227" s="20">
        <v>44104</v>
      </c>
      <c r="O1227" s="20">
        <v>44104</v>
      </c>
      <c r="P1227" s="15">
        <v>500</v>
      </c>
      <c r="Q1227" s="15">
        <v>70</v>
      </c>
      <c r="R1227" s="15" t="s">
        <v>10180</v>
      </c>
      <c r="S1227" s="29">
        <f t="shared" si="19"/>
        <v>2010</v>
      </c>
      <c r="T1227" s="29"/>
      <c r="U1227" s="29"/>
      <c r="V1227" s="29"/>
      <c r="W1227" s="29"/>
      <c r="X1227" s="29"/>
      <c r="Y1227" s="29"/>
      <c r="Z1227" s="29"/>
      <c r="AA1227" s="29"/>
    </row>
    <row r="1228" spans="1:27" hidden="1" x14ac:dyDescent="0.35">
      <c r="A1228" s="15" t="s">
        <v>2177</v>
      </c>
      <c r="B1228" s="22" t="str">
        <f>INDEX('Plant data'!D:D,MATCH($A1228,'Plant data'!$A:$A,0))</f>
        <v>Kitakyushu</v>
      </c>
      <c r="C1228" s="22" t="str">
        <f>INDEX('Plant data'!E:E,MATCH($A1228,'Plant data'!$A:$A,0))</f>
        <v>Fukuoka</v>
      </c>
      <c r="D1228" s="22" t="str">
        <f>INDEX('Plant data'!F:F,MATCH($A1228,'Plant data'!$A:$A,0))</f>
        <v>Japan</v>
      </c>
      <c r="E1228" s="15" t="s">
        <v>11449</v>
      </c>
      <c r="F1228" s="15" t="s">
        <v>10184</v>
      </c>
      <c r="G1228" s="16" t="s">
        <v>2179</v>
      </c>
      <c r="H1228" s="15" t="s">
        <v>190</v>
      </c>
      <c r="I1228" s="15" t="s">
        <v>30</v>
      </c>
      <c r="J1228" s="15" t="s">
        <v>30</v>
      </c>
      <c r="K1228" s="15" t="s">
        <v>30</v>
      </c>
      <c r="L1228" s="15" t="s">
        <v>30</v>
      </c>
      <c r="M1228" s="15">
        <v>2020</v>
      </c>
      <c r="N1228" s="20">
        <v>44104</v>
      </c>
      <c r="O1228" s="20">
        <v>44104</v>
      </c>
      <c r="P1228" s="15">
        <v>500</v>
      </c>
      <c r="Q1228" s="15">
        <v>70</v>
      </c>
      <c r="R1228" s="15" t="s">
        <v>10180</v>
      </c>
      <c r="S1228" s="29" t="str">
        <f t="shared" si="19"/>
        <v/>
      </c>
      <c r="T1228" s="29"/>
      <c r="U1228" s="29"/>
      <c r="V1228" s="29"/>
      <c r="W1228" s="29"/>
      <c r="X1228" s="29"/>
      <c r="Y1228" s="29"/>
      <c r="Z1228" s="29"/>
      <c r="AA1228" s="29"/>
    </row>
    <row r="1229" spans="1:27" hidden="1" x14ac:dyDescent="0.35">
      <c r="A1229" s="15" t="s">
        <v>2177</v>
      </c>
      <c r="B1229" s="22" t="str">
        <f>INDEX('Plant data'!D:D,MATCH($A1229,'Plant data'!$A:$A,0))</f>
        <v>Kitakyushu</v>
      </c>
      <c r="C1229" s="22" t="str">
        <f>INDEX('Plant data'!E:E,MATCH($A1229,'Plant data'!$A:$A,0))</f>
        <v>Fukuoka</v>
      </c>
      <c r="D1229" s="22" t="str">
        <f>INDEX('Plant data'!F:F,MATCH($A1229,'Plant data'!$A:$A,0))</f>
        <v>Japan</v>
      </c>
      <c r="E1229" s="15" t="s">
        <v>11450</v>
      </c>
      <c r="F1229" s="15" t="s">
        <v>10245</v>
      </c>
      <c r="G1229" s="16" t="s">
        <v>2179</v>
      </c>
      <c r="H1229" s="15" t="s">
        <v>190</v>
      </c>
      <c r="I1229" s="15" t="s">
        <v>30</v>
      </c>
      <c r="J1229" s="15" t="s">
        <v>30</v>
      </c>
      <c r="K1229" s="15" t="s">
        <v>30</v>
      </c>
      <c r="L1229" s="15" t="s">
        <v>30</v>
      </c>
      <c r="M1229" s="15">
        <v>2020</v>
      </c>
      <c r="N1229" s="20">
        <v>44104</v>
      </c>
      <c r="O1229" s="20">
        <v>44104</v>
      </c>
      <c r="P1229" s="15">
        <v>500</v>
      </c>
      <c r="Q1229" s="15">
        <v>70</v>
      </c>
      <c r="R1229" s="15" t="s">
        <v>10180</v>
      </c>
      <c r="S1229" s="29" t="str">
        <f t="shared" si="19"/>
        <v/>
      </c>
      <c r="T1229" s="29"/>
      <c r="U1229" s="29"/>
      <c r="V1229" s="29"/>
      <c r="W1229" s="29"/>
      <c r="X1229" s="29"/>
      <c r="Y1229" s="29"/>
      <c r="Z1229" s="29"/>
      <c r="AA1229" s="29"/>
    </row>
    <row r="1230" spans="1:27" hidden="1" x14ac:dyDescent="0.35">
      <c r="A1230" s="15" t="s">
        <v>2180</v>
      </c>
      <c r="B1230" s="22" t="str">
        <f>INDEX('Plant data'!D:D,MATCH($A1230,'Plant data'!$A:$A,0))</f>
        <v>Wakayama</v>
      </c>
      <c r="C1230" s="22" t="str">
        <f>INDEX('Plant data'!E:E,MATCH($A1230,'Plant data'!$A:$A,0))</f>
        <v>Kansai</v>
      </c>
      <c r="D1230" s="22" t="str">
        <f>INDEX('Plant data'!F:F,MATCH($A1230,'Plant data'!$A:$A,0))</f>
        <v>Japan</v>
      </c>
      <c r="E1230" s="15" t="s">
        <v>11451</v>
      </c>
      <c r="F1230" s="15" t="s">
        <v>10179</v>
      </c>
      <c r="G1230" s="16" t="s">
        <v>2182</v>
      </c>
      <c r="H1230" s="15" t="s">
        <v>29</v>
      </c>
      <c r="I1230" s="15" t="s">
        <v>30</v>
      </c>
      <c r="J1230" s="15" t="s">
        <v>30</v>
      </c>
      <c r="K1230" s="15">
        <v>1999</v>
      </c>
      <c r="L1230" s="15">
        <v>26</v>
      </c>
      <c r="M1230" s="15" t="s">
        <v>30</v>
      </c>
      <c r="N1230" s="15" t="s">
        <v>30</v>
      </c>
      <c r="O1230" s="15" t="s">
        <v>30</v>
      </c>
      <c r="P1230" s="15">
        <v>920</v>
      </c>
      <c r="Q1230" s="15">
        <v>260</v>
      </c>
      <c r="R1230" s="15" t="s">
        <v>10180</v>
      </c>
      <c r="S1230" s="29">
        <f t="shared" si="19"/>
        <v>2039</v>
      </c>
      <c r="T1230" s="29"/>
      <c r="U1230" s="29"/>
      <c r="V1230" s="29"/>
      <c r="W1230" s="29"/>
      <c r="X1230" s="29"/>
      <c r="Y1230" s="29"/>
      <c r="Z1230" s="29"/>
      <c r="AA1230" s="29"/>
    </row>
    <row r="1231" spans="1:27" hidden="1" x14ac:dyDescent="0.35">
      <c r="A1231" s="15" t="s">
        <v>2180</v>
      </c>
      <c r="B1231" s="22" t="str">
        <f>INDEX('Plant data'!D:D,MATCH($A1231,'Plant data'!$A:$A,0))</f>
        <v>Wakayama</v>
      </c>
      <c r="C1231" s="22" t="str">
        <f>INDEX('Plant data'!E:E,MATCH($A1231,'Plant data'!$A:$A,0))</f>
        <v>Kansai</v>
      </c>
      <c r="D1231" s="22" t="str">
        <f>INDEX('Plant data'!F:F,MATCH($A1231,'Plant data'!$A:$A,0))</f>
        <v>Japan</v>
      </c>
      <c r="E1231" s="15" t="s">
        <v>11452</v>
      </c>
      <c r="F1231" s="15" t="s">
        <v>10182</v>
      </c>
      <c r="G1231" s="16" t="s">
        <v>2182</v>
      </c>
      <c r="H1231" s="15" t="s">
        <v>29</v>
      </c>
      <c r="I1231" s="15" t="s">
        <v>30</v>
      </c>
      <c r="J1231" s="15" t="s">
        <v>30</v>
      </c>
      <c r="K1231" s="15">
        <v>1999</v>
      </c>
      <c r="L1231" s="15">
        <v>26</v>
      </c>
      <c r="M1231" s="15" t="s">
        <v>30</v>
      </c>
      <c r="N1231" s="15" t="s">
        <v>30</v>
      </c>
      <c r="O1231" s="15" t="s">
        <v>30</v>
      </c>
      <c r="P1231" s="15">
        <v>920</v>
      </c>
      <c r="Q1231" s="15">
        <v>260</v>
      </c>
      <c r="R1231" s="15" t="s">
        <v>10180</v>
      </c>
      <c r="S1231" s="29">
        <f t="shared" si="19"/>
        <v>2039</v>
      </c>
      <c r="T1231" s="29"/>
      <c r="U1231" s="29"/>
      <c r="V1231" s="29"/>
      <c r="W1231" s="29"/>
      <c r="X1231" s="29"/>
      <c r="Y1231" s="29"/>
      <c r="Z1231" s="29"/>
      <c r="AA1231" s="29"/>
    </row>
    <row r="1232" spans="1:27" hidden="1" x14ac:dyDescent="0.35">
      <c r="A1232" s="15" t="s">
        <v>2180</v>
      </c>
      <c r="B1232" s="22" t="str">
        <f>INDEX('Plant data'!D:D,MATCH($A1232,'Plant data'!$A:$A,0))</f>
        <v>Wakayama</v>
      </c>
      <c r="C1232" s="22" t="str">
        <f>INDEX('Plant data'!E:E,MATCH($A1232,'Plant data'!$A:$A,0))</f>
        <v>Kansai</v>
      </c>
      <c r="D1232" s="22" t="str">
        <f>INDEX('Plant data'!F:F,MATCH($A1232,'Plant data'!$A:$A,0))</f>
        <v>Japan</v>
      </c>
      <c r="E1232" s="15" t="s">
        <v>11453</v>
      </c>
      <c r="F1232" s="15" t="s">
        <v>10184</v>
      </c>
      <c r="G1232" s="16" t="s">
        <v>2182</v>
      </c>
      <c r="H1232" s="15" t="s">
        <v>29</v>
      </c>
      <c r="I1232" s="15" t="s">
        <v>30</v>
      </c>
      <c r="J1232" s="15" t="s">
        <v>30</v>
      </c>
      <c r="K1232" s="15">
        <v>1999</v>
      </c>
      <c r="L1232" s="15">
        <v>26</v>
      </c>
      <c r="M1232" s="15" t="s">
        <v>30</v>
      </c>
      <c r="N1232" s="15" t="s">
        <v>30</v>
      </c>
      <c r="O1232" s="15" t="s">
        <v>30</v>
      </c>
      <c r="P1232" s="15">
        <v>920</v>
      </c>
      <c r="Q1232" s="15">
        <v>260</v>
      </c>
      <c r="R1232" s="15" t="s">
        <v>10180</v>
      </c>
      <c r="S1232" s="29">
        <f t="shared" si="19"/>
        <v>2039</v>
      </c>
      <c r="T1232" s="29"/>
      <c r="U1232" s="29"/>
      <c r="V1232" s="29"/>
      <c r="W1232" s="29"/>
      <c r="X1232" s="29"/>
      <c r="Y1232" s="29"/>
      <c r="Z1232" s="29"/>
      <c r="AA1232" s="29"/>
    </row>
    <row r="1233" spans="1:27" hidden="1" x14ac:dyDescent="0.35">
      <c r="A1233" s="15" t="s">
        <v>2184</v>
      </c>
      <c r="B1233" s="22" t="str">
        <f>INDEX('Plant data'!D:D,MATCH($A1233,'Plant data'!$A:$A,0))</f>
        <v>Phnom Penh</v>
      </c>
      <c r="C1233" s="22" t="str">
        <f>INDEX('Plant data'!E:E,MATCH($A1233,'Plant data'!$A:$A,0))</f>
        <v>Phnom Penh</v>
      </c>
      <c r="D1233" s="22" t="str">
        <f>INDEX('Plant data'!F:F,MATCH($A1233,'Plant data'!$A:$A,0))</f>
        <v>Cambodia</v>
      </c>
      <c r="E1233" s="15" t="s">
        <v>11454</v>
      </c>
      <c r="F1233" s="15" t="s">
        <v>10179</v>
      </c>
      <c r="G1233" s="16" t="s">
        <v>2186</v>
      </c>
      <c r="H1233" s="15" t="s">
        <v>313</v>
      </c>
      <c r="I1233" s="15" t="s">
        <v>30</v>
      </c>
      <c r="J1233" s="15" t="s">
        <v>30</v>
      </c>
      <c r="K1233" s="15" t="s">
        <v>30</v>
      </c>
      <c r="L1233" s="15" t="s">
        <v>30</v>
      </c>
      <c r="M1233" s="15" t="s">
        <v>30</v>
      </c>
      <c r="N1233" s="15" t="s">
        <v>30</v>
      </c>
      <c r="O1233" s="15" t="s">
        <v>30</v>
      </c>
      <c r="P1233" s="15">
        <v>1550</v>
      </c>
      <c r="Q1233" s="15" t="s">
        <v>30</v>
      </c>
      <c r="R1233" s="22"/>
      <c r="S1233" s="29" t="str">
        <f t="shared" si="19"/>
        <v/>
      </c>
      <c r="T1233" s="29"/>
      <c r="U1233" s="29"/>
      <c r="V1233" s="29"/>
      <c r="W1233" s="29"/>
      <c r="X1233" s="29"/>
      <c r="Y1233" s="29"/>
      <c r="Z1233" s="29"/>
      <c r="AA1233" s="29"/>
    </row>
    <row r="1234" spans="1:27" hidden="1" x14ac:dyDescent="0.35">
      <c r="A1234" s="15" t="s">
        <v>2184</v>
      </c>
      <c r="B1234" s="22" t="str">
        <f>INDEX('Plant data'!D:D,MATCH($A1234,'Plant data'!$A:$A,0))</f>
        <v>Phnom Penh</v>
      </c>
      <c r="C1234" s="22" t="str">
        <f>INDEX('Plant data'!E:E,MATCH($A1234,'Plant data'!$A:$A,0))</f>
        <v>Phnom Penh</v>
      </c>
      <c r="D1234" s="22" t="str">
        <f>INDEX('Plant data'!F:F,MATCH($A1234,'Plant data'!$A:$A,0))</f>
        <v>Cambodia</v>
      </c>
      <c r="E1234" s="15" t="s">
        <v>11455</v>
      </c>
      <c r="F1234" s="15" t="s">
        <v>10182</v>
      </c>
      <c r="G1234" s="16" t="s">
        <v>2186</v>
      </c>
      <c r="H1234" s="15" t="s">
        <v>313</v>
      </c>
      <c r="I1234" s="15" t="s">
        <v>30</v>
      </c>
      <c r="J1234" s="15" t="s">
        <v>30</v>
      </c>
      <c r="K1234" s="15" t="s">
        <v>30</v>
      </c>
      <c r="L1234" s="15" t="s">
        <v>30</v>
      </c>
      <c r="M1234" s="15" t="s">
        <v>30</v>
      </c>
      <c r="N1234" s="15" t="s">
        <v>30</v>
      </c>
      <c r="O1234" s="15" t="s">
        <v>30</v>
      </c>
      <c r="P1234" s="15">
        <v>1550</v>
      </c>
      <c r="Q1234" s="15" t="s">
        <v>30</v>
      </c>
      <c r="R1234" s="22"/>
      <c r="S1234" s="29" t="str">
        <f t="shared" si="19"/>
        <v/>
      </c>
      <c r="T1234" s="29"/>
      <c r="U1234" s="29"/>
      <c r="V1234" s="29"/>
      <c r="W1234" s="29"/>
      <c r="X1234" s="29"/>
      <c r="Y1234" s="29"/>
      <c r="Z1234" s="29"/>
      <c r="AA1234" s="29"/>
    </row>
    <row r="1235" spans="1:27" hidden="1" x14ac:dyDescent="0.35">
      <c r="A1235" s="15" t="s">
        <v>2188</v>
      </c>
      <c r="B1235" s="22" t="str">
        <f>INDEX('Plant data'!D:D,MATCH($A1235,'Plant data'!$A:$A,0))</f>
        <v>Chongjin</v>
      </c>
      <c r="C1235" s="22" t="str">
        <f>INDEX('Plant data'!E:E,MATCH($A1235,'Plant data'!$A:$A,0))</f>
        <v>North Hamgyeong</v>
      </c>
      <c r="D1235" s="22" t="str">
        <f>INDEX('Plant data'!F:F,MATCH($A1235,'Plant data'!$A:$A,0))</f>
        <v>North Korea</v>
      </c>
      <c r="E1235" s="15" t="s">
        <v>11456</v>
      </c>
      <c r="F1235" s="15" t="s">
        <v>10179</v>
      </c>
      <c r="G1235" s="15" t="s">
        <v>2190</v>
      </c>
      <c r="H1235" s="15" t="s">
        <v>29</v>
      </c>
      <c r="I1235" s="15" t="s">
        <v>30</v>
      </c>
      <c r="J1235" s="15" t="s">
        <v>30</v>
      </c>
      <c r="K1235" s="15" t="s">
        <v>30</v>
      </c>
      <c r="L1235" s="15" t="s">
        <v>30</v>
      </c>
      <c r="M1235" s="15" t="s">
        <v>30</v>
      </c>
      <c r="N1235" s="15" t="s">
        <v>30</v>
      </c>
      <c r="O1235" s="15" t="s">
        <v>30</v>
      </c>
      <c r="P1235" s="15">
        <v>500</v>
      </c>
      <c r="Q1235" s="15">
        <v>60</v>
      </c>
      <c r="R1235" s="15" t="s">
        <v>10180</v>
      </c>
      <c r="S1235" s="29" t="str">
        <f t="shared" si="19"/>
        <v/>
      </c>
      <c r="T1235" s="29"/>
      <c r="U1235" s="29"/>
      <c r="V1235" s="29"/>
      <c r="W1235" s="29"/>
      <c r="X1235" s="29"/>
      <c r="Y1235" s="29"/>
      <c r="Z1235" s="29"/>
      <c r="AA1235" s="29"/>
    </row>
    <row r="1236" spans="1:27" hidden="1" x14ac:dyDescent="0.35">
      <c r="A1236" s="15" t="s">
        <v>2188</v>
      </c>
      <c r="B1236" s="22" t="str">
        <f>INDEX('Plant data'!D:D,MATCH($A1236,'Plant data'!$A:$A,0))</f>
        <v>Chongjin</v>
      </c>
      <c r="C1236" s="22" t="str">
        <f>INDEX('Plant data'!E:E,MATCH($A1236,'Plant data'!$A:$A,0))</f>
        <v>North Hamgyeong</v>
      </c>
      <c r="D1236" s="22" t="str">
        <f>INDEX('Plant data'!F:F,MATCH($A1236,'Plant data'!$A:$A,0))</f>
        <v>North Korea</v>
      </c>
      <c r="E1236" s="15" t="s">
        <v>11457</v>
      </c>
      <c r="F1236" s="15" t="s">
        <v>10182</v>
      </c>
      <c r="G1236" s="15" t="s">
        <v>2190</v>
      </c>
      <c r="H1236" s="15" t="s">
        <v>29</v>
      </c>
      <c r="I1236" s="15" t="s">
        <v>30</v>
      </c>
      <c r="J1236" s="15" t="s">
        <v>30</v>
      </c>
      <c r="K1236" s="15">
        <v>1970</v>
      </c>
      <c r="L1236" s="15">
        <v>55</v>
      </c>
      <c r="M1236" s="15" t="s">
        <v>30</v>
      </c>
      <c r="N1236" s="15" t="s">
        <v>30</v>
      </c>
      <c r="O1236" s="15" t="s">
        <v>30</v>
      </c>
      <c r="P1236" s="15">
        <v>500</v>
      </c>
      <c r="Q1236" s="15">
        <v>60</v>
      </c>
      <c r="R1236" s="15" t="s">
        <v>10180</v>
      </c>
      <c r="S1236" s="29">
        <f t="shared" si="19"/>
        <v>2010</v>
      </c>
      <c r="T1236" s="29"/>
      <c r="U1236" s="29"/>
      <c r="V1236" s="29"/>
      <c r="W1236" s="29"/>
      <c r="X1236" s="29"/>
      <c r="Y1236" s="29"/>
      <c r="Z1236" s="29"/>
      <c r="AA1236" s="29"/>
    </row>
    <row r="1237" spans="1:27" hidden="1" x14ac:dyDescent="0.35">
      <c r="A1237" s="15" t="s">
        <v>2188</v>
      </c>
      <c r="B1237" s="22" t="str">
        <f>INDEX('Plant data'!D:D,MATCH($A1237,'Plant data'!$A:$A,0))</f>
        <v>Chongjin</v>
      </c>
      <c r="C1237" s="22" t="str">
        <f>INDEX('Plant data'!E:E,MATCH($A1237,'Plant data'!$A:$A,0))</f>
        <v>North Hamgyeong</v>
      </c>
      <c r="D1237" s="22" t="str">
        <f>INDEX('Plant data'!F:F,MATCH($A1237,'Plant data'!$A:$A,0))</f>
        <v>North Korea</v>
      </c>
      <c r="E1237" s="15" t="s">
        <v>11458</v>
      </c>
      <c r="F1237" s="15" t="s">
        <v>10184</v>
      </c>
      <c r="G1237" s="15" t="s">
        <v>2190</v>
      </c>
      <c r="H1237" s="15" t="s">
        <v>29</v>
      </c>
      <c r="I1237" s="15" t="s">
        <v>30</v>
      </c>
      <c r="J1237" s="15" t="s">
        <v>30</v>
      </c>
      <c r="K1237" s="15">
        <v>1970</v>
      </c>
      <c r="L1237" s="15">
        <v>55</v>
      </c>
      <c r="M1237" s="15" t="s">
        <v>30</v>
      </c>
      <c r="N1237" s="15" t="s">
        <v>30</v>
      </c>
      <c r="O1237" s="15" t="s">
        <v>30</v>
      </c>
      <c r="P1237" s="15">
        <v>500</v>
      </c>
      <c r="Q1237" s="15">
        <v>60</v>
      </c>
      <c r="R1237" s="15" t="s">
        <v>10180</v>
      </c>
      <c r="S1237" s="29">
        <f t="shared" si="19"/>
        <v>2010</v>
      </c>
      <c r="T1237" s="29"/>
      <c r="U1237" s="29"/>
      <c r="V1237" s="29"/>
      <c r="W1237" s="29"/>
      <c r="X1237" s="29"/>
      <c r="Y1237" s="29"/>
      <c r="Z1237" s="29"/>
      <c r="AA1237" s="29"/>
    </row>
    <row r="1238" spans="1:27" hidden="1" x14ac:dyDescent="0.35">
      <c r="A1238" s="15" t="s">
        <v>2201</v>
      </c>
      <c r="B1238" s="22" t="str">
        <f>INDEX('Plant data'!D:D,MATCH($A1238,'Plant data'!$A:$A,0))</f>
        <v>Chongjin</v>
      </c>
      <c r="C1238" s="22" t="str">
        <f>INDEX('Plant data'!E:E,MATCH($A1238,'Plant data'!$A:$A,0))</f>
        <v>North Hamgyeong</v>
      </c>
      <c r="D1238" s="22" t="str">
        <f>INDEX('Plant data'!F:F,MATCH($A1238,'Plant data'!$A:$A,0))</f>
        <v>North Korea</v>
      </c>
      <c r="E1238" s="15" t="s">
        <v>11459</v>
      </c>
      <c r="F1238" s="15" t="s">
        <v>10179</v>
      </c>
      <c r="G1238" s="16" t="s">
        <v>2203</v>
      </c>
      <c r="H1238" s="15" t="s">
        <v>29</v>
      </c>
      <c r="I1238" s="15" t="s">
        <v>30</v>
      </c>
      <c r="J1238" s="15" t="s">
        <v>30</v>
      </c>
      <c r="K1238" s="15" t="s">
        <v>30</v>
      </c>
      <c r="L1238" s="15" t="s">
        <v>30</v>
      </c>
      <c r="M1238" s="15" t="s">
        <v>30</v>
      </c>
      <c r="N1238" s="15" t="s">
        <v>30</v>
      </c>
      <c r="O1238" s="15" t="s">
        <v>30</v>
      </c>
      <c r="P1238" s="15">
        <v>1500</v>
      </c>
      <c r="Q1238" s="15" t="s">
        <v>30</v>
      </c>
      <c r="R1238" s="22"/>
      <c r="S1238" s="29" t="str">
        <f t="shared" si="19"/>
        <v/>
      </c>
      <c r="T1238" s="29"/>
      <c r="U1238" s="29"/>
      <c r="V1238" s="29"/>
      <c r="W1238" s="29"/>
      <c r="X1238" s="29"/>
      <c r="Y1238" s="29"/>
      <c r="Z1238" s="29"/>
      <c r="AA1238" s="29"/>
    </row>
    <row r="1239" spans="1:27" hidden="1" x14ac:dyDescent="0.35">
      <c r="A1239" s="15" t="s">
        <v>2201</v>
      </c>
      <c r="B1239" s="22" t="str">
        <f>INDEX('Plant data'!D:D,MATCH($A1239,'Plant data'!$A:$A,0))</f>
        <v>Chongjin</v>
      </c>
      <c r="C1239" s="22" t="str">
        <f>INDEX('Plant data'!E:E,MATCH($A1239,'Plant data'!$A:$A,0))</f>
        <v>North Hamgyeong</v>
      </c>
      <c r="D1239" s="22" t="str">
        <f>INDEX('Plant data'!F:F,MATCH($A1239,'Plant data'!$A:$A,0))</f>
        <v>North Korea</v>
      </c>
      <c r="E1239" s="15" t="s">
        <v>11460</v>
      </c>
      <c r="F1239" s="15" t="s">
        <v>10182</v>
      </c>
      <c r="G1239" s="16" t="s">
        <v>2203</v>
      </c>
      <c r="H1239" s="15" t="s">
        <v>29</v>
      </c>
      <c r="I1239" s="15" t="s">
        <v>30</v>
      </c>
      <c r="J1239" s="15" t="s">
        <v>30</v>
      </c>
      <c r="K1239" s="15" t="s">
        <v>30</v>
      </c>
      <c r="L1239" s="15" t="s">
        <v>30</v>
      </c>
      <c r="M1239" s="15" t="s">
        <v>30</v>
      </c>
      <c r="N1239" s="15" t="s">
        <v>30</v>
      </c>
      <c r="O1239" s="15" t="s">
        <v>30</v>
      </c>
      <c r="P1239" s="15">
        <v>1500</v>
      </c>
      <c r="Q1239" s="15" t="s">
        <v>30</v>
      </c>
      <c r="R1239" s="22"/>
      <c r="S1239" s="29" t="str">
        <f t="shared" si="19"/>
        <v/>
      </c>
      <c r="T1239" s="29"/>
      <c r="U1239" s="29"/>
      <c r="V1239" s="29"/>
      <c r="W1239" s="29"/>
      <c r="X1239" s="29"/>
      <c r="Y1239" s="29"/>
      <c r="Z1239" s="29"/>
      <c r="AA1239" s="29"/>
    </row>
    <row r="1240" spans="1:27" hidden="1" x14ac:dyDescent="0.35">
      <c r="A1240" s="15" t="s">
        <v>2207</v>
      </c>
      <c r="B1240" s="22" t="str">
        <f>INDEX('Plant data'!D:D,MATCH($A1240,'Plant data'!$A:$A,0))</f>
        <v>Dangjin</v>
      </c>
      <c r="C1240" s="22" t="str">
        <f>INDEX('Plant data'!E:E,MATCH($A1240,'Plant data'!$A:$A,0))</f>
        <v>South Chungcheong</v>
      </c>
      <c r="D1240" s="22" t="str">
        <f>INDEX('Plant data'!F:F,MATCH($A1240,'Plant data'!$A:$A,0))</f>
        <v>South Korea</v>
      </c>
      <c r="E1240" s="15" t="s">
        <v>11461</v>
      </c>
      <c r="F1240" s="15" t="s">
        <v>10201</v>
      </c>
      <c r="G1240" s="16" t="s">
        <v>2209</v>
      </c>
      <c r="H1240" s="15" t="s">
        <v>29</v>
      </c>
      <c r="I1240" s="15" t="s">
        <v>30</v>
      </c>
      <c r="J1240" s="15" t="s">
        <v>30</v>
      </c>
      <c r="K1240" s="15">
        <v>2010</v>
      </c>
      <c r="L1240" s="15">
        <v>15</v>
      </c>
      <c r="M1240" s="15" t="s">
        <v>30</v>
      </c>
      <c r="N1240" s="15" t="s">
        <v>30</v>
      </c>
      <c r="O1240" s="15" t="s">
        <v>30</v>
      </c>
      <c r="P1240" s="15">
        <v>2520</v>
      </c>
      <c r="Q1240" s="15">
        <v>300</v>
      </c>
      <c r="R1240" s="15" t="s">
        <v>10180</v>
      </c>
      <c r="S1240" s="29">
        <f t="shared" si="19"/>
        <v>2050</v>
      </c>
      <c r="T1240" s="29"/>
      <c r="U1240" s="29"/>
      <c r="V1240" s="29"/>
      <c r="W1240" s="29"/>
      <c r="X1240" s="29"/>
      <c r="Y1240" s="29"/>
      <c r="Z1240" s="29"/>
      <c r="AA1240" s="29"/>
    </row>
    <row r="1241" spans="1:27" hidden="1" x14ac:dyDescent="0.35">
      <c r="A1241" s="15" t="s">
        <v>2207</v>
      </c>
      <c r="B1241" s="22" t="str">
        <f>INDEX('Plant data'!D:D,MATCH($A1241,'Plant data'!$A:$A,0))</f>
        <v>Dangjin</v>
      </c>
      <c r="C1241" s="22" t="str">
        <f>INDEX('Plant data'!E:E,MATCH($A1241,'Plant data'!$A:$A,0))</f>
        <v>South Chungcheong</v>
      </c>
      <c r="D1241" s="22" t="str">
        <f>INDEX('Plant data'!F:F,MATCH($A1241,'Plant data'!$A:$A,0))</f>
        <v>South Korea</v>
      </c>
      <c r="E1241" s="15" t="s">
        <v>11462</v>
      </c>
      <c r="F1241" s="15" t="s">
        <v>10194</v>
      </c>
      <c r="G1241" s="16" t="s">
        <v>2209</v>
      </c>
      <c r="H1241" s="15" t="s">
        <v>29</v>
      </c>
      <c r="I1241" s="15" t="s">
        <v>30</v>
      </c>
      <c r="J1241" s="15" t="s">
        <v>30</v>
      </c>
      <c r="K1241" s="15">
        <v>2010</v>
      </c>
      <c r="L1241" s="15">
        <v>15</v>
      </c>
      <c r="M1241" s="15" t="s">
        <v>30</v>
      </c>
      <c r="N1241" s="15" t="s">
        <v>30</v>
      </c>
      <c r="O1241" s="15" t="s">
        <v>30</v>
      </c>
      <c r="P1241" s="15">
        <v>2520</v>
      </c>
      <c r="Q1241" s="15">
        <v>300</v>
      </c>
      <c r="R1241" s="15" t="s">
        <v>10180</v>
      </c>
      <c r="S1241" s="29">
        <f t="shared" si="19"/>
        <v>2050</v>
      </c>
      <c r="T1241" s="29"/>
      <c r="U1241" s="29"/>
      <c r="V1241" s="29"/>
      <c r="W1241" s="29"/>
      <c r="X1241" s="29"/>
      <c r="Y1241" s="29"/>
      <c r="Z1241" s="29"/>
      <c r="AA1241" s="29"/>
    </row>
    <row r="1242" spans="1:27" hidden="1" x14ac:dyDescent="0.35">
      <c r="A1242" s="15" t="s">
        <v>2207</v>
      </c>
      <c r="B1242" s="22" t="str">
        <f>INDEX('Plant data'!D:D,MATCH($A1242,'Plant data'!$A:$A,0))</f>
        <v>Dangjin</v>
      </c>
      <c r="C1242" s="22" t="str">
        <f>INDEX('Plant data'!E:E,MATCH($A1242,'Plant data'!$A:$A,0))</f>
        <v>South Chungcheong</v>
      </c>
      <c r="D1242" s="22" t="str">
        <f>INDEX('Plant data'!F:F,MATCH($A1242,'Plant data'!$A:$A,0))</f>
        <v>South Korea</v>
      </c>
      <c r="E1242" s="15" t="s">
        <v>11463</v>
      </c>
      <c r="F1242" s="15" t="s">
        <v>10204</v>
      </c>
      <c r="G1242" s="16" t="s">
        <v>2209</v>
      </c>
      <c r="H1242" s="15" t="s">
        <v>29</v>
      </c>
      <c r="I1242" s="15" t="s">
        <v>30</v>
      </c>
      <c r="J1242" s="15" t="s">
        <v>30</v>
      </c>
      <c r="K1242" s="15">
        <v>2010</v>
      </c>
      <c r="L1242" s="15">
        <v>15</v>
      </c>
      <c r="M1242" s="15" t="s">
        <v>30</v>
      </c>
      <c r="N1242" s="15" t="s">
        <v>30</v>
      </c>
      <c r="O1242" s="15" t="s">
        <v>30</v>
      </c>
      <c r="P1242" s="15">
        <v>2520</v>
      </c>
      <c r="Q1242" s="15">
        <v>300</v>
      </c>
      <c r="R1242" s="15" t="s">
        <v>10180</v>
      </c>
      <c r="S1242" s="29">
        <f t="shared" si="19"/>
        <v>2050</v>
      </c>
      <c r="T1242" s="29"/>
      <c r="U1242" s="29"/>
      <c r="V1242" s="29"/>
      <c r="W1242" s="29"/>
      <c r="X1242" s="29"/>
      <c r="Y1242" s="29"/>
      <c r="Z1242" s="29"/>
      <c r="AA1242" s="29"/>
    </row>
    <row r="1243" spans="1:27" hidden="1" x14ac:dyDescent="0.35">
      <c r="A1243" s="15" t="s">
        <v>2207</v>
      </c>
      <c r="B1243" s="22" t="str">
        <f>INDEX('Plant data'!D:D,MATCH($A1243,'Plant data'!$A:$A,0))</f>
        <v>Dangjin</v>
      </c>
      <c r="C1243" s="22" t="str">
        <f>INDEX('Plant data'!E:E,MATCH($A1243,'Plant data'!$A:$A,0))</f>
        <v>South Chungcheong</v>
      </c>
      <c r="D1243" s="22" t="str">
        <f>INDEX('Plant data'!F:F,MATCH($A1243,'Plant data'!$A:$A,0))</f>
        <v>South Korea</v>
      </c>
      <c r="E1243" s="15" t="s">
        <v>11464</v>
      </c>
      <c r="F1243" s="15" t="s">
        <v>10189</v>
      </c>
      <c r="G1243" s="16" t="s">
        <v>2209</v>
      </c>
      <c r="H1243" s="15" t="s">
        <v>29</v>
      </c>
      <c r="I1243" s="15" t="s">
        <v>30</v>
      </c>
      <c r="J1243" s="21">
        <v>41214</v>
      </c>
      <c r="K1243" s="15">
        <v>2013</v>
      </c>
      <c r="L1243" s="15">
        <v>12</v>
      </c>
      <c r="M1243" s="15" t="s">
        <v>30</v>
      </c>
      <c r="N1243" s="15" t="s">
        <v>30</v>
      </c>
      <c r="O1243" s="15" t="s">
        <v>30</v>
      </c>
      <c r="P1243" s="15">
        <v>2520</v>
      </c>
      <c r="Q1243" s="15">
        <v>300</v>
      </c>
      <c r="R1243" s="15" t="s">
        <v>10180</v>
      </c>
      <c r="S1243" s="29">
        <f t="shared" si="19"/>
        <v>2053</v>
      </c>
      <c r="T1243" s="29"/>
      <c r="U1243" s="29"/>
      <c r="V1243" s="29"/>
      <c r="W1243" s="29"/>
      <c r="X1243" s="29"/>
      <c r="Y1243" s="29"/>
      <c r="Z1243" s="29"/>
      <c r="AA1243" s="29"/>
    </row>
    <row r="1244" spans="1:27" hidden="1" x14ac:dyDescent="0.35">
      <c r="A1244" s="15" t="s">
        <v>2207</v>
      </c>
      <c r="B1244" s="22" t="str">
        <f>INDEX('Plant data'!D:D,MATCH($A1244,'Plant data'!$A:$A,0))</f>
        <v>Dangjin</v>
      </c>
      <c r="C1244" s="22" t="str">
        <f>INDEX('Plant data'!E:E,MATCH($A1244,'Plant data'!$A:$A,0))</f>
        <v>South Chungcheong</v>
      </c>
      <c r="D1244" s="22" t="str">
        <f>INDEX('Plant data'!F:F,MATCH($A1244,'Plant data'!$A:$A,0))</f>
        <v>South Korea</v>
      </c>
      <c r="E1244" s="15" t="s">
        <v>11465</v>
      </c>
      <c r="F1244" s="15" t="s">
        <v>10222</v>
      </c>
      <c r="G1244" s="16" t="s">
        <v>2209</v>
      </c>
      <c r="H1244" s="15" t="s">
        <v>29</v>
      </c>
      <c r="I1244" s="15" t="s">
        <v>30</v>
      </c>
      <c r="J1244" s="21">
        <v>41214</v>
      </c>
      <c r="K1244" s="15">
        <v>2013</v>
      </c>
      <c r="L1244" s="15">
        <v>12</v>
      </c>
      <c r="M1244" s="15" t="s">
        <v>30</v>
      </c>
      <c r="N1244" s="15" t="s">
        <v>30</v>
      </c>
      <c r="O1244" s="15" t="s">
        <v>30</v>
      </c>
      <c r="P1244" s="15">
        <v>2520</v>
      </c>
      <c r="Q1244" s="15">
        <v>300</v>
      </c>
      <c r="R1244" s="15" t="s">
        <v>10180</v>
      </c>
      <c r="S1244" s="29">
        <f t="shared" si="19"/>
        <v>2053</v>
      </c>
      <c r="T1244" s="29"/>
      <c r="U1244" s="29"/>
      <c r="V1244" s="29"/>
      <c r="W1244" s="29"/>
      <c r="X1244" s="29"/>
      <c r="Y1244" s="29"/>
      <c r="Z1244" s="29"/>
      <c r="AA1244" s="29"/>
    </row>
    <row r="1245" spans="1:27" hidden="1" x14ac:dyDescent="0.35">
      <c r="A1245" s="15" t="s">
        <v>2212</v>
      </c>
      <c r="B1245" s="22" t="str">
        <f>INDEX('Plant data'!D:D,MATCH($A1245,'Plant data'!$A:$A,0))</f>
        <v>Gwangyang</v>
      </c>
      <c r="C1245" s="22" t="str">
        <f>INDEX('Plant data'!E:E,MATCH($A1245,'Plant data'!$A:$A,0))</f>
        <v>South Jeolla</v>
      </c>
      <c r="D1245" s="22" t="str">
        <f>INDEX('Plant data'!F:F,MATCH($A1245,'Plant data'!$A:$A,0))</f>
        <v>South Korea</v>
      </c>
      <c r="E1245" s="15" t="s">
        <v>11466</v>
      </c>
      <c r="F1245" s="15" t="s">
        <v>10179</v>
      </c>
      <c r="G1245" s="16" t="s">
        <v>2214</v>
      </c>
      <c r="H1245" s="15" t="s">
        <v>29</v>
      </c>
      <c r="I1245" s="15" t="s">
        <v>30</v>
      </c>
      <c r="J1245" s="15" t="s">
        <v>30</v>
      </c>
      <c r="K1245" s="15">
        <v>1986</v>
      </c>
      <c r="L1245" s="15">
        <v>39</v>
      </c>
      <c r="M1245" s="15" t="s">
        <v>30</v>
      </c>
      <c r="N1245" s="15" t="s">
        <v>30</v>
      </c>
      <c r="O1245" s="15" t="s">
        <v>30</v>
      </c>
      <c r="P1245" s="15">
        <v>2867</v>
      </c>
      <c r="Q1245" s="15">
        <v>280</v>
      </c>
      <c r="R1245" s="15" t="s">
        <v>10180</v>
      </c>
      <c r="S1245" s="29">
        <f t="shared" si="19"/>
        <v>2026</v>
      </c>
      <c r="T1245" s="29"/>
      <c r="U1245" s="29"/>
      <c r="V1245" s="29"/>
      <c r="W1245" s="29"/>
      <c r="X1245" s="29"/>
      <c r="Y1245" s="29"/>
      <c r="Z1245" s="29"/>
      <c r="AA1245" s="29"/>
    </row>
    <row r="1246" spans="1:27" hidden="1" x14ac:dyDescent="0.35">
      <c r="A1246" s="15" t="s">
        <v>2212</v>
      </c>
      <c r="B1246" s="22" t="str">
        <f>INDEX('Plant data'!D:D,MATCH($A1246,'Plant data'!$A:$A,0))</f>
        <v>Gwangyang</v>
      </c>
      <c r="C1246" s="22" t="str">
        <f>INDEX('Plant data'!E:E,MATCH($A1246,'Plant data'!$A:$A,0))</f>
        <v>South Jeolla</v>
      </c>
      <c r="D1246" s="22" t="str">
        <f>INDEX('Plant data'!F:F,MATCH($A1246,'Plant data'!$A:$A,0))</f>
        <v>South Korea</v>
      </c>
      <c r="E1246" s="15" t="s">
        <v>11467</v>
      </c>
      <c r="F1246" s="15" t="s">
        <v>10182</v>
      </c>
      <c r="G1246" s="16" t="s">
        <v>2214</v>
      </c>
      <c r="H1246" s="15" t="s">
        <v>29</v>
      </c>
      <c r="I1246" s="15" t="s">
        <v>30</v>
      </c>
      <c r="J1246" s="15" t="s">
        <v>30</v>
      </c>
      <c r="K1246" s="15">
        <v>1987</v>
      </c>
      <c r="L1246" s="15">
        <v>38</v>
      </c>
      <c r="M1246" s="15" t="s">
        <v>30</v>
      </c>
      <c r="N1246" s="15" t="s">
        <v>30</v>
      </c>
      <c r="O1246" s="15" t="s">
        <v>30</v>
      </c>
      <c r="P1246" s="15">
        <v>2867</v>
      </c>
      <c r="Q1246" s="15">
        <v>280</v>
      </c>
      <c r="R1246" s="15" t="s">
        <v>10180</v>
      </c>
      <c r="S1246" s="29">
        <f t="shared" si="19"/>
        <v>2027</v>
      </c>
      <c r="T1246" s="29"/>
      <c r="U1246" s="29"/>
      <c r="V1246" s="29"/>
      <c r="W1246" s="29"/>
      <c r="X1246" s="29"/>
      <c r="Y1246" s="29"/>
      <c r="Z1246" s="29"/>
      <c r="AA1246" s="29"/>
    </row>
    <row r="1247" spans="1:27" hidden="1" x14ac:dyDescent="0.35">
      <c r="A1247" s="15" t="s">
        <v>2212</v>
      </c>
      <c r="B1247" s="22" t="str">
        <f>INDEX('Plant data'!D:D,MATCH($A1247,'Plant data'!$A:$A,0))</f>
        <v>Gwangyang</v>
      </c>
      <c r="C1247" s="22" t="str">
        <f>INDEX('Plant data'!E:E,MATCH($A1247,'Plant data'!$A:$A,0))</f>
        <v>South Jeolla</v>
      </c>
      <c r="D1247" s="22" t="str">
        <f>INDEX('Plant data'!F:F,MATCH($A1247,'Plant data'!$A:$A,0))</f>
        <v>South Korea</v>
      </c>
      <c r="E1247" s="15" t="s">
        <v>11468</v>
      </c>
      <c r="F1247" s="15" t="s">
        <v>10184</v>
      </c>
      <c r="G1247" s="16" t="s">
        <v>2214</v>
      </c>
      <c r="H1247" s="15" t="s">
        <v>29</v>
      </c>
      <c r="I1247" s="15" t="s">
        <v>30</v>
      </c>
      <c r="J1247" s="15" t="s">
        <v>30</v>
      </c>
      <c r="K1247" s="15">
        <v>1987</v>
      </c>
      <c r="L1247" s="15">
        <v>38</v>
      </c>
      <c r="M1247" s="15" t="s">
        <v>30</v>
      </c>
      <c r="N1247" s="15" t="s">
        <v>30</v>
      </c>
      <c r="O1247" s="15" t="s">
        <v>30</v>
      </c>
      <c r="P1247" s="15">
        <v>2867</v>
      </c>
      <c r="Q1247" s="15">
        <v>280</v>
      </c>
      <c r="R1247" s="15" t="s">
        <v>10180</v>
      </c>
      <c r="S1247" s="29">
        <f t="shared" si="19"/>
        <v>2027</v>
      </c>
      <c r="T1247" s="29"/>
      <c r="U1247" s="29"/>
      <c r="V1247" s="29"/>
      <c r="W1247" s="29"/>
      <c r="X1247" s="29"/>
      <c r="Y1247" s="29"/>
      <c r="Z1247" s="29"/>
      <c r="AA1247" s="29"/>
    </row>
    <row r="1248" spans="1:27" hidden="1" x14ac:dyDescent="0.35">
      <c r="A1248" s="15" t="s">
        <v>2212</v>
      </c>
      <c r="B1248" s="22" t="str">
        <f>INDEX('Plant data'!D:D,MATCH($A1248,'Plant data'!$A:$A,0))</f>
        <v>Gwangyang</v>
      </c>
      <c r="C1248" s="22" t="str">
        <f>INDEX('Plant data'!E:E,MATCH($A1248,'Plant data'!$A:$A,0))</f>
        <v>South Jeolla</v>
      </c>
      <c r="D1248" s="22" t="str">
        <f>INDEX('Plant data'!F:F,MATCH($A1248,'Plant data'!$A:$A,0))</f>
        <v>South Korea</v>
      </c>
      <c r="E1248" s="15" t="s">
        <v>11469</v>
      </c>
      <c r="F1248" s="15" t="s">
        <v>10245</v>
      </c>
      <c r="G1248" s="16" t="s">
        <v>2214</v>
      </c>
      <c r="H1248" s="15" t="s">
        <v>29</v>
      </c>
      <c r="I1248" s="15" t="s">
        <v>30</v>
      </c>
      <c r="J1248" s="15" t="s">
        <v>30</v>
      </c>
      <c r="K1248" s="15">
        <v>1990</v>
      </c>
      <c r="L1248" s="15">
        <v>35</v>
      </c>
      <c r="M1248" s="15" t="s">
        <v>30</v>
      </c>
      <c r="N1248" s="15" t="s">
        <v>30</v>
      </c>
      <c r="O1248" s="15" t="s">
        <v>30</v>
      </c>
      <c r="P1248" s="15">
        <v>2888</v>
      </c>
      <c r="Q1248" s="15">
        <v>282</v>
      </c>
      <c r="R1248" s="15" t="s">
        <v>10180</v>
      </c>
      <c r="S1248" s="29">
        <f t="shared" si="19"/>
        <v>2030</v>
      </c>
      <c r="T1248" s="29"/>
      <c r="U1248" s="29"/>
      <c r="V1248" s="29"/>
      <c r="W1248" s="29"/>
      <c r="X1248" s="29"/>
      <c r="Y1248" s="29"/>
      <c r="Z1248" s="29"/>
      <c r="AA1248" s="29"/>
    </row>
    <row r="1249" spans="1:27" hidden="1" x14ac:dyDescent="0.35">
      <c r="A1249" s="15" t="s">
        <v>2212</v>
      </c>
      <c r="B1249" s="22" t="str">
        <f>INDEX('Plant data'!D:D,MATCH($A1249,'Plant data'!$A:$A,0))</f>
        <v>Gwangyang</v>
      </c>
      <c r="C1249" s="22" t="str">
        <f>INDEX('Plant data'!E:E,MATCH($A1249,'Plant data'!$A:$A,0))</f>
        <v>South Jeolla</v>
      </c>
      <c r="D1249" s="22" t="str">
        <f>INDEX('Plant data'!F:F,MATCH($A1249,'Plant data'!$A:$A,0))</f>
        <v>South Korea</v>
      </c>
      <c r="E1249" s="15" t="s">
        <v>11470</v>
      </c>
      <c r="F1249" s="15" t="s">
        <v>10247</v>
      </c>
      <c r="G1249" s="16" t="s">
        <v>2214</v>
      </c>
      <c r="H1249" s="15" t="s">
        <v>29</v>
      </c>
      <c r="I1249" s="15" t="s">
        <v>30</v>
      </c>
      <c r="J1249" s="15" t="s">
        <v>30</v>
      </c>
      <c r="K1249" s="15">
        <v>1990</v>
      </c>
      <c r="L1249" s="15">
        <v>35</v>
      </c>
      <c r="M1249" s="15" t="s">
        <v>30</v>
      </c>
      <c r="N1249" s="15" t="s">
        <v>30</v>
      </c>
      <c r="O1249" s="15" t="s">
        <v>30</v>
      </c>
      <c r="P1249" s="15">
        <v>2888</v>
      </c>
      <c r="Q1249" s="15">
        <v>282</v>
      </c>
      <c r="R1249" s="15" t="s">
        <v>10180</v>
      </c>
      <c r="S1249" s="29">
        <f t="shared" si="19"/>
        <v>2030</v>
      </c>
      <c r="T1249" s="29"/>
      <c r="U1249" s="29"/>
      <c r="V1249" s="29"/>
      <c r="W1249" s="29"/>
      <c r="X1249" s="29"/>
      <c r="Y1249" s="29"/>
      <c r="Z1249" s="29"/>
      <c r="AA1249" s="29"/>
    </row>
    <row r="1250" spans="1:27" hidden="1" x14ac:dyDescent="0.35">
      <c r="A1250" s="15" t="s">
        <v>2212</v>
      </c>
      <c r="B1250" s="22" t="str">
        <f>INDEX('Plant data'!D:D,MATCH($A1250,'Plant data'!$A:$A,0))</f>
        <v>Gwangyang</v>
      </c>
      <c r="C1250" s="22" t="str">
        <f>INDEX('Plant data'!E:E,MATCH($A1250,'Plant data'!$A:$A,0))</f>
        <v>South Jeolla</v>
      </c>
      <c r="D1250" s="22" t="str">
        <f>INDEX('Plant data'!F:F,MATCH($A1250,'Plant data'!$A:$A,0))</f>
        <v>South Korea</v>
      </c>
      <c r="E1250" s="15" t="s">
        <v>11471</v>
      </c>
      <c r="F1250" s="15" t="s">
        <v>10249</v>
      </c>
      <c r="G1250" s="16" t="s">
        <v>2214</v>
      </c>
      <c r="H1250" s="15" t="s">
        <v>29</v>
      </c>
      <c r="I1250" s="15" t="s">
        <v>30</v>
      </c>
      <c r="J1250" s="15" t="s">
        <v>30</v>
      </c>
      <c r="K1250" s="15">
        <v>1990</v>
      </c>
      <c r="L1250" s="15">
        <v>35</v>
      </c>
      <c r="M1250" s="15" t="s">
        <v>30</v>
      </c>
      <c r="N1250" s="15" t="s">
        <v>30</v>
      </c>
      <c r="O1250" s="15" t="s">
        <v>30</v>
      </c>
      <c r="P1250" s="15">
        <v>2888</v>
      </c>
      <c r="Q1250" s="15">
        <v>282</v>
      </c>
      <c r="R1250" s="15" t="s">
        <v>10180</v>
      </c>
      <c r="S1250" s="29">
        <f t="shared" si="19"/>
        <v>2030</v>
      </c>
      <c r="T1250" s="29"/>
      <c r="U1250" s="29"/>
      <c r="V1250" s="29"/>
      <c r="W1250" s="29"/>
      <c r="X1250" s="29"/>
      <c r="Y1250" s="29"/>
      <c r="Z1250" s="29"/>
      <c r="AA1250" s="29"/>
    </row>
    <row r="1251" spans="1:27" hidden="1" x14ac:dyDescent="0.35">
      <c r="A1251" s="15" t="s">
        <v>2212</v>
      </c>
      <c r="B1251" s="22" t="str">
        <f>INDEX('Plant data'!D:D,MATCH($A1251,'Plant data'!$A:$A,0))</f>
        <v>Gwangyang</v>
      </c>
      <c r="C1251" s="22" t="str">
        <f>INDEX('Plant data'!E:E,MATCH($A1251,'Plant data'!$A:$A,0))</f>
        <v>South Jeolla</v>
      </c>
      <c r="D1251" s="22" t="str">
        <f>INDEX('Plant data'!F:F,MATCH($A1251,'Plant data'!$A:$A,0))</f>
        <v>South Korea</v>
      </c>
      <c r="E1251" s="15" t="s">
        <v>11472</v>
      </c>
      <c r="F1251" s="15" t="s">
        <v>10251</v>
      </c>
      <c r="G1251" s="16" t="s">
        <v>2214</v>
      </c>
      <c r="H1251" s="15" t="s">
        <v>29</v>
      </c>
      <c r="I1251" s="15" t="s">
        <v>30</v>
      </c>
      <c r="J1251" s="18">
        <v>39479</v>
      </c>
      <c r="K1251" s="15">
        <v>2010</v>
      </c>
      <c r="L1251" s="15">
        <v>15</v>
      </c>
      <c r="M1251" s="15" t="s">
        <v>30</v>
      </c>
      <c r="N1251" s="15" t="s">
        <v>30</v>
      </c>
      <c r="O1251" s="15" t="s">
        <v>30</v>
      </c>
      <c r="P1251" s="15">
        <v>2867</v>
      </c>
      <c r="Q1251" s="15">
        <v>280</v>
      </c>
      <c r="R1251" s="15" t="s">
        <v>10180</v>
      </c>
      <c r="S1251" s="29">
        <f t="shared" si="19"/>
        <v>2050</v>
      </c>
      <c r="T1251" s="29"/>
      <c r="U1251" s="29"/>
      <c r="V1251" s="29"/>
      <c r="W1251" s="29"/>
      <c r="X1251" s="29"/>
      <c r="Y1251" s="29"/>
      <c r="Z1251" s="29"/>
      <c r="AA1251" s="29"/>
    </row>
    <row r="1252" spans="1:27" hidden="1" x14ac:dyDescent="0.35">
      <c r="A1252" s="15" t="s">
        <v>2212</v>
      </c>
      <c r="B1252" s="22" t="str">
        <f>INDEX('Plant data'!D:D,MATCH($A1252,'Plant data'!$A:$A,0))</f>
        <v>Gwangyang</v>
      </c>
      <c r="C1252" s="22" t="str">
        <f>INDEX('Plant data'!E:E,MATCH($A1252,'Plant data'!$A:$A,0))</f>
        <v>South Jeolla</v>
      </c>
      <c r="D1252" s="22" t="str">
        <f>INDEX('Plant data'!F:F,MATCH($A1252,'Plant data'!$A:$A,0))</f>
        <v>South Korea</v>
      </c>
      <c r="E1252" s="15" t="s">
        <v>11473</v>
      </c>
      <c r="F1252" s="15" t="s">
        <v>10253</v>
      </c>
      <c r="G1252" s="16" t="s">
        <v>2214</v>
      </c>
      <c r="H1252" s="15" t="s">
        <v>29</v>
      </c>
      <c r="I1252" s="15" t="s">
        <v>30</v>
      </c>
      <c r="J1252" s="18">
        <v>39479</v>
      </c>
      <c r="K1252" s="15">
        <v>2010</v>
      </c>
      <c r="L1252" s="15">
        <v>15</v>
      </c>
      <c r="M1252" s="15" t="s">
        <v>30</v>
      </c>
      <c r="N1252" s="15" t="s">
        <v>30</v>
      </c>
      <c r="O1252" s="15" t="s">
        <v>30</v>
      </c>
      <c r="P1252" s="15">
        <v>2867</v>
      </c>
      <c r="Q1252" s="15">
        <v>280</v>
      </c>
      <c r="R1252" s="15" t="s">
        <v>10180</v>
      </c>
      <c r="S1252" s="29">
        <f t="shared" si="19"/>
        <v>2050</v>
      </c>
      <c r="T1252" s="29"/>
      <c r="U1252" s="29"/>
      <c r="V1252" s="29"/>
      <c r="W1252" s="29"/>
      <c r="X1252" s="29"/>
      <c r="Y1252" s="29"/>
      <c r="Z1252" s="29"/>
      <c r="AA1252" s="29"/>
    </row>
    <row r="1253" spans="1:27" hidden="1" x14ac:dyDescent="0.35">
      <c r="A1253" s="15" t="s">
        <v>2219</v>
      </c>
      <c r="B1253" s="22" t="str">
        <f>INDEX('Plant data'!D:D,MATCH($A1253,'Plant data'!$A:$A,0))</f>
        <v>Pohang</v>
      </c>
      <c r="C1253" s="22" t="str">
        <f>INDEX('Plant data'!E:E,MATCH($A1253,'Plant data'!$A:$A,0))</f>
        <v>North Gyeongsang</v>
      </c>
      <c r="D1253" s="22" t="str">
        <f>INDEX('Plant data'!F:F,MATCH($A1253,'Plant data'!$A:$A,0))</f>
        <v>South Korea</v>
      </c>
      <c r="E1253" s="15" t="s">
        <v>11474</v>
      </c>
      <c r="F1253" s="15" t="s">
        <v>10179</v>
      </c>
      <c r="G1253" s="16" t="s">
        <v>2221</v>
      </c>
      <c r="H1253" s="15" t="s">
        <v>29</v>
      </c>
      <c r="I1253" s="15" t="s">
        <v>30</v>
      </c>
      <c r="J1253" s="15" t="s">
        <v>30</v>
      </c>
      <c r="K1253" s="15">
        <v>1973</v>
      </c>
      <c r="L1253" s="15">
        <v>52</v>
      </c>
      <c r="M1253" s="15" t="s">
        <v>30</v>
      </c>
      <c r="N1253" s="15" t="s">
        <v>30</v>
      </c>
      <c r="O1253" s="15" t="s">
        <v>30</v>
      </c>
      <c r="P1253" s="15">
        <v>883</v>
      </c>
      <c r="Q1253" s="15">
        <v>112</v>
      </c>
      <c r="R1253" s="15" t="s">
        <v>10180</v>
      </c>
      <c r="S1253" s="29">
        <f t="shared" si="19"/>
        <v>2013</v>
      </c>
      <c r="T1253" s="29"/>
      <c r="U1253" s="29"/>
      <c r="V1253" s="29"/>
      <c r="W1253" s="29"/>
      <c r="X1253" s="29"/>
      <c r="Y1253" s="29"/>
      <c r="Z1253" s="29"/>
      <c r="AA1253" s="29"/>
    </row>
    <row r="1254" spans="1:27" hidden="1" x14ac:dyDescent="0.35">
      <c r="A1254" s="15" t="s">
        <v>2219</v>
      </c>
      <c r="B1254" s="22" t="str">
        <f>INDEX('Plant data'!D:D,MATCH($A1254,'Plant data'!$A:$A,0))</f>
        <v>Pohang</v>
      </c>
      <c r="C1254" s="22" t="str">
        <f>INDEX('Plant data'!E:E,MATCH($A1254,'Plant data'!$A:$A,0))</f>
        <v>North Gyeongsang</v>
      </c>
      <c r="D1254" s="22" t="str">
        <f>INDEX('Plant data'!F:F,MATCH($A1254,'Plant data'!$A:$A,0))</f>
        <v>South Korea</v>
      </c>
      <c r="E1254" s="15" t="s">
        <v>11475</v>
      </c>
      <c r="F1254" s="15" t="s">
        <v>10182</v>
      </c>
      <c r="G1254" s="16" t="s">
        <v>2221</v>
      </c>
      <c r="H1254" s="15" t="s">
        <v>29</v>
      </c>
      <c r="I1254" s="15" t="s">
        <v>30</v>
      </c>
      <c r="J1254" s="15" t="s">
        <v>30</v>
      </c>
      <c r="K1254" s="15">
        <v>1978</v>
      </c>
      <c r="L1254" s="15">
        <v>47</v>
      </c>
      <c r="M1254" s="15" t="s">
        <v>30</v>
      </c>
      <c r="N1254" s="15" t="s">
        <v>30</v>
      </c>
      <c r="O1254" s="15" t="s">
        <v>30</v>
      </c>
      <c r="P1254" s="15">
        <v>2769</v>
      </c>
      <c r="Q1254" s="15">
        <v>351</v>
      </c>
      <c r="R1254" s="15" t="s">
        <v>10180</v>
      </c>
      <c r="S1254" s="29">
        <f t="shared" si="19"/>
        <v>2018</v>
      </c>
      <c r="T1254" s="29"/>
      <c r="U1254" s="29"/>
      <c r="V1254" s="29"/>
      <c r="W1254" s="29"/>
      <c r="X1254" s="29"/>
      <c r="Y1254" s="29"/>
      <c r="Z1254" s="29"/>
      <c r="AA1254" s="29"/>
    </row>
    <row r="1255" spans="1:27" hidden="1" x14ac:dyDescent="0.35">
      <c r="A1255" s="15" t="s">
        <v>2219</v>
      </c>
      <c r="B1255" s="22" t="str">
        <f>INDEX('Plant data'!D:D,MATCH($A1255,'Plant data'!$A:$A,0))</f>
        <v>Pohang</v>
      </c>
      <c r="C1255" s="22" t="str">
        <f>INDEX('Plant data'!E:E,MATCH($A1255,'Plant data'!$A:$A,0))</f>
        <v>North Gyeongsang</v>
      </c>
      <c r="D1255" s="22" t="str">
        <f>INDEX('Plant data'!F:F,MATCH($A1255,'Plant data'!$A:$A,0))</f>
        <v>South Korea</v>
      </c>
      <c r="E1255" s="15" t="s">
        <v>11476</v>
      </c>
      <c r="F1255" s="15" t="s">
        <v>10184</v>
      </c>
      <c r="G1255" s="16" t="s">
        <v>2221</v>
      </c>
      <c r="H1255" s="15" t="s">
        <v>29</v>
      </c>
      <c r="I1255" s="15" t="s">
        <v>30</v>
      </c>
      <c r="J1255" s="15" t="s">
        <v>30</v>
      </c>
      <c r="K1255" s="15">
        <v>1978</v>
      </c>
      <c r="L1255" s="15">
        <v>47</v>
      </c>
      <c r="M1255" s="15" t="s">
        <v>30</v>
      </c>
      <c r="N1255" s="15" t="s">
        <v>30</v>
      </c>
      <c r="O1255" s="15" t="s">
        <v>30</v>
      </c>
      <c r="P1255" s="15">
        <v>2769</v>
      </c>
      <c r="Q1255" s="15">
        <v>351</v>
      </c>
      <c r="R1255" s="15" t="s">
        <v>10180</v>
      </c>
      <c r="S1255" s="29">
        <f t="shared" si="19"/>
        <v>2018</v>
      </c>
      <c r="T1255" s="29"/>
      <c r="U1255" s="29"/>
      <c r="V1255" s="29"/>
      <c r="W1255" s="29"/>
      <c r="X1255" s="29"/>
      <c r="Y1255" s="29"/>
      <c r="Z1255" s="29"/>
      <c r="AA1255" s="29"/>
    </row>
    <row r="1256" spans="1:27" hidden="1" x14ac:dyDescent="0.35">
      <c r="A1256" s="15" t="s">
        <v>2219</v>
      </c>
      <c r="B1256" s="22" t="str">
        <f>INDEX('Plant data'!D:D,MATCH($A1256,'Plant data'!$A:$A,0))</f>
        <v>Pohang</v>
      </c>
      <c r="C1256" s="22" t="str">
        <f>INDEX('Plant data'!E:E,MATCH($A1256,'Plant data'!$A:$A,0))</f>
        <v>North Gyeongsang</v>
      </c>
      <c r="D1256" s="22" t="str">
        <f>INDEX('Plant data'!F:F,MATCH($A1256,'Plant data'!$A:$A,0))</f>
        <v>South Korea</v>
      </c>
      <c r="E1256" s="15" t="s">
        <v>11477</v>
      </c>
      <c r="F1256" s="15" t="s">
        <v>10245</v>
      </c>
      <c r="G1256" s="16" t="s">
        <v>2221</v>
      </c>
      <c r="H1256" s="15" t="s">
        <v>29</v>
      </c>
      <c r="I1256" s="15" t="s">
        <v>30</v>
      </c>
      <c r="J1256" s="15" t="s">
        <v>30</v>
      </c>
      <c r="K1256" s="15">
        <v>1978</v>
      </c>
      <c r="L1256" s="15">
        <v>47</v>
      </c>
      <c r="M1256" s="15" t="s">
        <v>30</v>
      </c>
      <c r="N1256" s="15" t="s">
        <v>30</v>
      </c>
      <c r="O1256" s="15" t="s">
        <v>30</v>
      </c>
      <c r="P1256" s="15">
        <v>2769</v>
      </c>
      <c r="Q1256" s="15">
        <v>351</v>
      </c>
      <c r="R1256" s="15" t="s">
        <v>10180</v>
      </c>
      <c r="S1256" s="29">
        <f t="shared" si="19"/>
        <v>2018</v>
      </c>
      <c r="T1256" s="29"/>
      <c r="U1256" s="29"/>
      <c r="V1256" s="29"/>
      <c r="W1256" s="29"/>
      <c r="X1256" s="29"/>
      <c r="Y1256" s="29"/>
      <c r="Z1256" s="29"/>
      <c r="AA1256" s="29"/>
    </row>
    <row r="1257" spans="1:27" hidden="1" x14ac:dyDescent="0.35">
      <c r="A1257" s="15" t="s">
        <v>2219</v>
      </c>
      <c r="B1257" s="22" t="str">
        <f>INDEX('Plant data'!D:D,MATCH($A1257,'Plant data'!$A:$A,0))</f>
        <v>Pohang</v>
      </c>
      <c r="C1257" s="22" t="str">
        <f>INDEX('Plant data'!E:E,MATCH($A1257,'Plant data'!$A:$A,0))</f>
        <v>North Gyeongsang</v>
      </c>
      <c r="D1257" s="22" t="str">
        <f>INDEX('Plant data'!F:F,MATCH($A1257,'Plant data'!$A:$A,0))</f>
        <v>South Korea</v>
      </c>
      <c r="E1257" s="15" t="s">
        <v>11478</v>
      </c>
      <c r="F1257" s="15" t="s">
        <v>10247</v>
      </c>
      <c r="G1257" s="16" t="s">
        <v>2221</v>
      </c>
      <c r="H1257" s="15" t="s">
        <v>29</v>
      </c>
      <c r="I1257" s="15" t="s">
        <v>30</v>
      </c>
      <c r="J1257" s="15" t="s">
        <v>30</v>
      </c>
      <c r="K1257" s="15">
        <v>1978</v>
      </c>
      <c r="L1257" s="15">
        <v>47</v>
      </c>
      <c r="M1257" s="15" t="s">
        <v>30</v>
      </c>
      <c r="N1257" s="15" t="s">
        <v>30</v>
      </c>
      <c r="O1257" s="15" t="s">
        <v>30</v>
      </c>
      <c r="P1257" s="15">
        <v>2769</v>
      </c>
      <c r="Q1257" s="15">
        <v>351</v>
      </c>
      <c r="R1257" s="15" t="s">
        <v>10180</v>
      </c>
      <c r="S1257" s="29">
        <f t="shared" si="19"/>
        <v>2018</v>
      </c>
      <c r="T1257" s="29"/>
      <c r="U1257" s="29"/>
      <c r="V1257" s="29"/>
      <c r="W1257" s="29"/>
      <c r="X1257" s="29"/>
      <c r="Y1257" s="29"/>
      <c r="Z1257" s="29"/>
      <c r="AA1257" s="29"/>
    </row>
    <row r="1258" spans="1:27" hidden="1" x14ac:dyDescent="0.35">
      <c r="A1258" s="15" t="s">
        <v>2219</v>
      </c>
      <c r="B1258" s="22" t="str">
        <f>INDEX('Plant data'!D:D,MATCH($A1258,'Plant data'!$A:$A,0))</f>
        <v>Pohang</v>
      </c>
      <c r="C1258" s="22" t="str">
        <f>INDEX('Plant data'!E:E,MATCH($A1258,'Plant data'!$A:$A,0))</f>
        <v>North Gyeongsang</v>
      </c>
      <c r="D1258" s="22" t="str">
        <f>INDEX('Plant data'!F:F,MATCH($A1258,'Plant data'!$A:$A,0))</f>
        <v>South Korea</v>
      </c>
      <c r="E1258" s="15" t="s">
        <v>11479</v>
      </c>
      <c r="F1258" s="15" t="s">
        <v>10249</v>
      </c>
      <c r="G1258" s="16" t="s">
        <v>2221</v>
      </c>
      <c r="H1258" s="15" t="s">
        <v>29</v>
      </c>
      <c r="I1258" s="15" t="s">
        <v>30</v>
      </c>
      <c r="J1258" s="15" t="s">
        <v>30</v>
      </c>
      <c r="K1258" s="15">
        <v>2011</v>
      </c>
      <c r="L1258" s="15">
        <v>14</v>
      </c>
      <c r="M1258" s="15" t="s">
        <v>30</v>
      </c>
      <c r="N1258" s="15" t="s">
        <v>30</v>
      </c>
      <c r="O1258" s="15" t="s">
        <v>30</v>
      </c>
      <c r="P1258" s="15">
        <v>2721</v>
      </c>
      <c r="Q1258" s="15">
        <v>345</v>
      </c>
      <c r="R1258" s="15" t="s">
        <v>10180</v>
      </c>
      <c r="S1258" s="29">
        <f t="shared" si="19"/>
        <v>2051</v>
      </c>
      <c r="T1258" s="29"/>
      <c r="U1258" s="29"/>
      <c r="V1258" s="29"/>
      <c r="W1258" s="29"/>
      <c r="X1258" s="29"/>
      <c r="Y1258" s="29"/>
      <c r="Z1258" s="29"/>
      <c r="AA1258" s="29"/>
    </row>
    <row r="1259" spans="1:27" hidden="1" x14ac:dyDescent="0.35">
      <c r="A1259" s="15" t="s">
        <v>2219</v>
      </c>
      <c r="B1259" s="22" t="str">
        <f>INDEX('Plant data'!D:D,MATCH($A1259,'Plant data'!$A:$A,0))</f>
        <v>Pohang</v>
      </c>
      <c r="C1259" s="22" t="str">
        <f>INDEX('Plant data'!E:E,MATCH($A1259,'Plant data'!$A:$A,0))</f>
        <v>North Gyeongsang</v>
      </c>
      <c r="D1259" s="22" t="str">
        <f>INDEX('Plant data'!F:F,MATCH($A1259,'Plant data'!$A:$A,0))</f>
        <v>South Korea</v>
      </c>
      <c r="E1259" s="15" t="s">
        <v>11480</v>
      </c>
      <c r="F1259" s="15" t="s">
        <v>10251</v>
      </c>
      <c r="G1259" s="16" t="s">
        <v>2221</v>
      </c>
      <c r="H1259" s="15" t="s">
        <v>29</v>
      </c>
      <c r="I1259" s="15" t="s">
        <v>30</v>
      </c>
      <c r="J1259" s="15" t="s">
        <v>30</v>
      </c>
      <c r="K1259" s="15">
        <v>2011</v>
      </c>
      <c r="L1259" s="15">
        <v>14</v>
      </c>
      <c r="M1259" s="15" t="s">
        <v>30</v>
      </c>
      <c r="N1259" s="15" t="s">
        <v>30</v>
      </c>
      <c r="O1259" s="15" t="s">
        <v>30</v>
      </c>
      <c r="P1259" s="15">
        <v>2721</v>
      </c>
      <c r="Q1259" s="15">
        <v>345</v>
      </c>
      <c r="R1259" s="15" t="s">
        <v>10180</v>
      </c>
      <c r="S1259" s="29">
        <f t="shared" si="19"/>
        <v>2051</v>
      </c>
      <c r="T1259" s="29"/>
      <c r="U1259" s="29"/>
      <c r="V1259" s="29"/>
      <c r="W1259" s="29"/>
      <c r="X1259" s="29"/>
      <c r="Y1259" s="29"/>
      <c r="Z1259" s="29"/>
      <c r="AA1259" s="29"/>
    </row>
    <row r="1260" spans="1:27" hidden="1" x14ac:dyDescent="0.35">
      <c r="A1260" s="15" t="s">
        <v>2225</v>
      </c>
      <c r="B1260" s="22" t="str">
        <f>INDEX('Plant data'!D:D,MATCH($A1260,'Plant data'!$A:$A,0))</f>
        <v>Temirtau</v>
      </c>
      <c r="C1260" s="22" t="str">
        <f>INDEX('Plant data'!E:E,MATCH($A1260,'Plant data'!$A:$A,0))</f>
        <v>Karaganda</v>
      </c>
      <c r="D1260" s="22" t="str">
        <f>INDEX('Plant data'!F:F,MATCH($A1260,'Plant data'!$A:$A,0))</f>
        <v>Kazakhstan</v>
      </c>
      <c r="E1260" s="15" t="s">
        <v>11481</v>
      </c>
      <c r="F1260" s="15" t="s">
        <v>10201</v>
      </c>
      <c r="G1260" s="16" t="s">
        <v>2227</v>
      </c>
      <c r="H1260" s="15" t="s">
        <v>29</v>
      </c>
      <c r="I1260" s="15" t="s">
        <v>30</v>
      </c>
      <c r="J1260" s="15" t="s">
        <v>30</v>
      </c>
      <c r="K1260" s="15" t="s">
        <v>30</v>
      </c>
      <c r="L1260" s="15" t="s">
        <v>30</v>
      </c>
      <c r="M1260" s="15" t="s">
        <v>30</v>
      </c>
      <c r="N1260" s="15" t="s">
        <v>30</v>
      </c>
      <c r="O1260" s="15" t="s">
        <v>30</v>
      </c>
      <c r="P1260" s="15">
        <v>2000</v>
      </c>
      <c r="Q1260" s="15">
        <v>300</v>
      </c>
      <c r="R1260" s="15" t="s">
        <v>10180</v>
      </c>
      <c r="S1260" s="29" t="str">
        <f t="shared" si="19"/>
        <v/>
      </c>
      <c r="T1260" s="29"/>
      <c r="U1260" s="29"/>
      <c r="V1260" s="29"/>
      <c r="W1260" s="29"/>
      <c r="X1260" s="29"/>
      <c r="Y1260" s="29"/>
      <c r="Z1260" s="29"/>
      <c r="AA1260" s="29"/>
    </row>
    <row r="1261" spans="1:27" hidden="1" x14ac:dyDescent="0.35">
      <c r="A1261" s="15" t="s">
        <v>2225</v>
      </c>
      <c r="B1261" s="22" t="str">
        <f>INDEX('Plant data'!D:D,MATCH($A1261,'Plant data'!$A:$A,0))</f>
        <v>Temirtau</v>
      </c>
      <c r="C1261" s="22" t="str">
        <f>INDEX('Plant data'!E:E,MATCH($A1261,'Plant data'!$A:$A,0))</f>
        <v>Karaganda</v>
      </c>
      <c r="D1261" s="22" t="str">
        <f>INDEX('Plant data'!F:F,MATCH($A1261,'Plant data'!$A:$A,0))</f>
        <v>Kazakhstan</v>
      </c>
      <c r="E1261" s="15" t="s">
        <v>11482</v>
      </c>
      <c r="F1261" s="15" t="s">
        <v>10194</v>
      </c>
      <c r="G1261" s="16" t="s">
        <v>2227</v>
      </c>
      <c r="H1261" s="15" t="s">
        <v>29</v>
      </c>
      <c r="I1261" s="15" t="s">
        <v>30</v>
      </c>
      <c r="J1261" s="15" t="s">
        <v>30</v>
      </c>
      <c r="K1261" s="15" t="s">
        <v>30</v>
      </c>
      <c r="L1261" s="15" t="s">
        <v>30</v>
      </c>
      <c r="M1261" s="15" t="s">
        <v>30</v>
      </c>
      <c r="N1261" s="15" t="s">
        <v>30</v>
      </c>
      <c r="O1261" s="15" t="s">
        <v>30</v>
      </c>
      <c r="P1261" s="15">
        <v>2000</v>
      </c>
      <c r="Q1261" s="15">
        <v>300</v>
      </c>
      <c r="R1261" s="15" t="s">
        <v>10180</v>
      </c>
      <c r="S1261" s="29" t="str">
        <f t="shared" si="19"/>
        <v/>
      </c>
      <c r="T1261" s="29"/>
      <c r="U1261" s="29"/>
      <c r="V1261" s="29"/>
      <c r="W1261" s="29"/>
      <c r="X1261" s="29"/>
      <c r="Y1261" s="29"/>
      <c r="Z1261" s="29"/>
      <c r="AA1261" s="29"/>
    </row>
    <row r="1262" spans="1:27" hidden="1" x14ac:dyDescent="0.35">
      <c r="A1262" s="15" t="s">
        <v>2225</v>
      </c>
      <c r="B1262" s="22" t="str">
        <f>INDEX('Plant data'!D:D,MATCH($A1262,'Plant data'!$A:$A,0))</f>
        <v>Temirtau</v>
      </c>
      <c r="C1262" s="22" t="str">
        <f>INDEX('Plant data'!E:E,MATCH($A1262,'Plant data'!$A:$A,0))</f>
        <v>Karaganda</v>
      </c>
      <c r="D1262" s="22" t="str">
        <f>INDEX('Plant data'!F:F,MATCH($A1262,'Plant data'!$A:$A,0))</f>
        <v>Kazakhstan</v>
      </c>
      <c r="E1262" s="15" t="s">
        <v>11483</v>
      </c>
      <c r="F1262" s="15" t="s">
        <v>10204</v>
      </c>
      <c r="G1262" s="16" t="s">
        <v>2227</v>
      </c>
      <c r="H1262" s="15" t="s">
        <v>29</v>
      </c>
      <c r="I1262" s="15" t="s">
        <v>30</v>
      </c>
      <c r="J1262" s="15" t="s">
        <v>30</v>
      </c>
      <c r="K1262" s="15" t="s">
        <v>30</v>
      </c>
      <c r="L1262" s="15" t="s">
        <v>30</v>
      </c>
      <c r="M1262" s="15" t="s">
        <v>30</v>
      </c>
      <c r="N1262" s="15" t="s">
        <v>30</v>
      </c>
      <c r="O1262" s="15" t="s">
        <v>30</v>
      </c>
      <c r="P1262" s="15">
        <v>2000</v>
      </c>
      <c r="Q1262" s="15">
        <v>300</v>
      </c>
      <c r="R1262" s="15" t="s">
        <v>10180</v>
      </c>
      <c r="S1262" s="29" t="str">
        <f t="shared" si="19"/>
        <v/>
      </c>
      <c r="T1262" s="29"/>
      <c r="U1262" s="29"/>
      <c r="V1262" s="29"/>
      <c r="W1262" s="29"/>
      <c r="X1262" s="29"/>
      <c r="Y1262" s="29"/>
      <c r="Z1262" s="29"/>
      <c r="AA1262" s="29"/>
    </row>
    <row r="1263" spans="1:27" hidden="1" x14ac:dyDescent="0.35">
      <c r="A1263" s="15" t="s">
        <v>2231</v>
      </c>
      <c r="B1263" s="22" t="str">
        <f>INDEX('Plant data'!D:D,MATCH($A1263,'Plant data'!$A:$A,0))</f>
        <v>Hambantota</v>
      </c>
      <c r="C1263" s="22" t="str">
        <f>INDEX('Plant data'!E:E,MATCH($A1263,'Plant data'!$A:$A,0))</f>
        <v>Hambantota</v>
      </c>
      <c r="D1263" s="22" t="str">
        <f>INDEX('Plant data'!F:F,MATCH($A1263,'Plant data'!$A:$A,0))</f>
        <v>Sri Lanka</v>
      </c>
      <c r="E1263" s="15" t="s">
        <v>11484</v>
      </c>
      <c r="F1263" s="15" t="s">
        <v>10179</v>
      </c>
      <c r="G1263" s="16" t="s">
        <v>2233</v>
      </c>
      <c r="H1263" s="15" t="s">
        <v>224</v>
      </c>
      <c r="I1263" s="15" t="s">
        <v>30</v>
      </c>
      <c r="J1263" s="15" t="s">
        <v>30</v>
      </c>
      <c r="K1263" s="15" t="s">
        <v>30</v>
      </c>
      <c r="L1263" s="15" t="s">
        <v>30</v>
      </c>
      <c r="M1263" s="15" t="s">
        <v>30</v>
      </c>
      <c r="N1263" s="15" t="s">
        <v>30</v>
      </c>
      <c r="O1263" s="15" t="s">
        <v>30</v>
      </c>
      <c r="P1263" s="15">
        <v>600</v>
      </c>
      <c r="Q1263" s="15" t="s">
        <v>30</v>
      </c>
      <c r="R1263" s="22"/>
      <c r="S1263" s="29" t="str">
        <f t="shared" si="19"/>
        <v/>
      </c>
      <c r="T1263" s="29"/>
      <c r="U1263" s="29"/>
      <c r="V1263" s="29"/>
      <c r="W1263" s="29"/>
      <c r="X1263" s="29"/>
      <c r="Y1263" s="29"/>
      <c r="Z1263" s="29"/>
      <c r="AA1263" s="29"/>
    </row>
    <row r="1264" spans="1:27" hidden="1" x14ac:dyDescent="0.35">
      <c r="A1264" s="15" t="s">
        <v>2234</v>
      </c>
      <c r="B1264" s="22" t="str">
        <f>INDEX('Plant data'!D:D,MATCH($A1264,'Plant data'!$A:$A,0))</f>
        <v>unknown</v>
      </c>
      <c r="C1264" s="22" t="str">
        <f>INDEX('Plant data'!E:E,MATCH($A1264,'Plant data'!$A:$A,0))</f>
        <v>unknown</v>
      </c>
      <c r="D1264" s="22" t="str">
        <f>INDEX('Plant data'!F:F,MATCH($A1264,'Plant data'!$A:$A,0))</f>
        <v>Myanmar</v>
      </c>
      <c r="E1264" s="15" t="s">
        <v>11485</v>
      </c>
      <c r="F1264" s="15" t="s">
        <v>10179</v>
      </c>
      <c r="G1264" s="16" t="s">
        <v>2236</v>
      </c>
      <c r="H1264" s="15" t="s">
        <v>313</v>
      </c>
      <c r="I1264" s="18">
        <v>43617</v>
      </c>
      <c r="J1264" s="15" t="s">
        <v>30</v>
      </c>
      <c r="K1264" s="15" t="s">
        <v>30</v>
      </c>
      <c r="L1264" s="15" t="s">
        <v>30</v>
      </c>
      <c r="M1264" s="15" t="s">
        <v>30</v>
      </c>
      <c r="N1264" s="15" t="s">
        <v>30</v>
      </c>
      <c r="O1264" s="15" t="s">
        <v>30</v>
      </c>
      <c r="P1264" s="15">
        <v>4000</v>
      </c>
      <c r="Q1264" s="15" t="s">
        <v>30</v>
      </c>
      <c r="R1264" s="22"/>
      <c r="S1264" s="29" t="str">
        <f t="shared" si="19"/>
        <v/>
      </c>
      <c r="T1264" s="29"/>
      <c r="U1264" s="29"/>
      <c r="V1264" s="29"/>
      <c r="W1264" s="29"/>
      <c r="X1264" s="29"/>
      <c r="Y1264" s="29"/>
      <c r="Z1264" s="29"/>
      <c r="AA1264" s="29"/>
    </row>
    <row r="1265" spans="1:27" hidden="1" x14ac:dyDescent="0.35">
      <c r="A1265" s="15" t="s">
        <v>2238</v>
      </c>
      <c r="B1265" s="22" t="str">
        <f>INDEX('Plant data'!D:D,MATCH($A1265,'Plant data'!$A:$A,0))</f>
        <v>Monclova</v>
      </c>
      <c r="C1265" s="22" t="str">
        <f>INDEX('Plant data'!E:E,MATCH($A1265,'Plant data'!$A:$A,0))</f>
        <v>Coahuila</v>
      </c>
      <c r="D1265" s="22" t="str">
        <f>INDEX('Plant data'!F:F,MATCH($A1265,'Plant data'!$A:$A,0))</f>
        <v>Mexico</v>
      </c>
      <c r="E1265" s="15" t="s">
        <v>11486</v>
      </c>
      <c r="F1265" s="15" t="s">
        <v>10179</v>
      </c>
      <c r="G1265" s="16" t="s">
        <v>2240</v>
      </c>
      <c r="H1265" s="15" t="s">
        <v>53</v>
      </c>
      <c r="I1265" s="15" t="s">
        <v>30</v>
      </c>
      <c r="J1265" s="15" t="s">
        <v>30</v>
      </c>
      <c r="K1265" s="15" t="s">
        <v>30</v>
      </c>
      <c r="L1265" s="15" t="s">
        <v>30</v>
      </c>
      <c r="M1265" s="15" t="s">
        <v>30</v>
      </c>
      <c r="N1265" s="15" t="s">
        <v>30</v>
      </c>
      <c r="O1265" s="15" t="s">
        <v>30</v>
      </c>
      <c r="P1265" s="15">
        <v>300</v>
      </c>
      <c r="Q1265" s="15" t="s">
        <v>30</v>
      </c>
      <c r="R1265" s="22"/>
      <c r="S1265" s="29" t="str">
        <f t="shared" si="19"/>
        <v/>
      </c>
      <c r="T1265" s="29"/>
      <c r="U1265" s="29"/>
      <c r="V1265" s="29"/>
      <c r="W1265" s="29"/>
      <c r="X1265" s="29"/>
      <c r="Y1265" s="29"/>
      <c r="Z1265" s="29"/>
      <c r="AA1265" s="29"/>
    </row>
    <row r="1266" spans="1:27" hidden="1" x14ac:dyDescent="0.35">
      <c r="A1266" s="15" t="s">
        <v>2238</v>
      </c>
      <c r="B1266" s="22" t="str">
        <f>INDEX('Plant data'!D:D,MATCH($A1266,'Plant data'!$A:$A,0))</f>
        <v>Monclova</v>
      </c>
      <c r="C1266" s="22" t="str">
        <f>INDEX('Plant data'!E:E,MATCH($A1266,'Plant data'!$A:$A,0))</f>
        <v>Coahuila</v>
      </c>
      <c r="D1266" s="22" t="str">
        <f>INDEX('Plant data'!F:F,MATCH($A1266,'Plant data'!$A:$A,0))</f>
        <v>Mexico</v>
      </c>
      <c r="E1266" s="15" t="s">
        <v>11487</v>
      </c>
      <c r="F1266" s="15" t="s">
        <v>10182</v>
      </c>
      <c r="G1266" s="16" t="s">
        <v>2240</v>
      </c>
      <c r="H1266" s="15" t="s">
        <v>53</v>
      </c>
      <c r="I1266" s="15" t="s">
        <v>30</v>
      </c>
      <c r="J1266" s="15" t="s">
        <v>30</v>
      </c>
      <c r="K1266" s="15" t="s">
        <v>30</v>
      </c>
      <c r="L1266" s="15" t="s">
        <v>30</v>
      </c>
      <c r="M1266" s="15" t="s">
        <v>30</v>
      </c>
      <c r="N1266" s="15" t="s">
        <v>30</v>
      </c>
      <c r="O1266" s="15" t="s">
        <v>30</v>
      </c>
      <c r="P1266" s="15">
        <v>300</v>
      </c>
      <c r="Q1266" s="15" t="s">
        <v>30</v>
      </c>
      <c r="R1266" s="22"/>
      <c r="S1266" s="29" t="str">
        <f t="shared" si="19"/>
        <v/>
      </c>
      <c r="T1266" s="29"/>
      <c r="U1266" s="29"/>
      <c r="V1266" s="29"/>
      <c r="W1266" s="29"/>
      <c r="X1266" s="29"/>
      <c r="Y1266" s="29"/>
      <c r="Z1266" s="29"/>
      <c r="AA1266" s="29"/>
    </row>
    <row r="1267" spans="1:27" hidden="1" x14ac:dyDescent="0.35">
      <c r="A1267" s="15" t="s">
        <v>2238</v>
      </c>
      <c r="B1267" s="22" t="str">
        <f>INDEX('Plant data'!D:D,MATCH($A1267,'Plant data'!$A:$A,0))</f>
        <v>Monclova</v>
      </c>
      <c r="C1267" s="22" t="str">
        <f>INDEX('Plant data'!E:E,MATCH($A1267,'Plant data'!$A:$A,0))</f>
        <v>Coahuila</v>
      </c>
      <c r="D1267" s="22" t="str">
        <f>INDEX('Plant data'!F:F,MATCH($A1267,'Plant data'!$A:$A,0))</f>
        <v>Mexico</v>
      </c>
      <c r="E1267" s="15" t="s">
        <v>11488</v>
      </c>
      <c r="F1267" s="15" t="s">
        <v>10184</v>
      </c>
      <c r="G1267" s="16" t="s">
        <v>2240</v>
      </c>
      <c r="H1267" s="15" t="s">
        <v>53</v>
      </c>
      <c r="I1267" s="15" t="s">
        <v>30</v>
      </c>
      <c r="J1267" s="15" t="s">
        <v>30</v>
      </c>
      <c r="K1267" s="15" t="s">
        <v>30</v>
      </c>
      <c r="L1267" s="15" t="s">
        <v>30</v>
      </c>
      <c r="M1267" s="15" t="s">
        <v>30</v>
      </c>
      <c r="N1267" s="15" t="s">
        <v>30</v>
      </c>
      <c r="O1267" s="15" t="s">
        <v>30</v>
      </c>
      <c r="P1267" s="15">
        <v>300</v>
      </c>
      <c r="Q1267" s="15" t="s">
        <v>30</v>
      </c>
      <c r="R1267" s="22"/>
      <c r="S1267" s="29" t="str">
        <f t="shared" si="19"/>
        <v/>
      </c>
      <c r="T1267" s="29"/>
      <c r="U1267" s="29"/>
      <c r="V1267" s="29"/>
      <c r="W1267" s="29"/>
      <c r="X1267" s="29"/>
      <c r="Y1267" s="29"/>
      <c r="Z1267" s="29"/>
      <c r="AA1267" s="29"/>
    </row>
    <row r="1268" spans="1:27" hidden="1" x14ac:dyDescent="0.35">
      <c r="A1268" s="15" t="s">
        <v>2238</v>
      </c>
      <c r="B1268" s="22" t="str">
        <f>INDEX('Plant data'!D:D,MATCH($A1268,'Plant data'!$A:$A,0))</f>
        <v>Monclova</v>
      </c>
      <c r="C1268" s="22" t="str">
        <f>INDEX('Plant data'!E:E,MATCH($A1268,'Plant data'!$A:$A,0))</f>
        <v>Coahuila</v>
      </c>
      <c r="D1268" s="22" t="str">
        <f>INDEX('Plant data'!F:F,MATCH($A1268,'Plant data'!$A:$A,0))</f>
        <v>Mexico</v>
      </c>
      <c r="E1268" s="15" t="s">
        <v>11489</v>
      </c>
      <c r="F1268" s="15" t="s">
        <v>10245</v>
      </c>
      <c r="G1268" s="16" t="s">
        <v>2240</v>
      </c>
      <c r="H1268" s="15" t="s">
        <v>53</v>
      </c>
      <c r="I1268" s="15" t="s">
        <v>30</v>
      </c>
      <c r="J1268" s="15" t="s">
        <v>30</v>
      </c>
      <c r="K1268" s="15" t="s">
        <v>30</v>
      </c>
      <c r="L1268" s="15" t="s">
        <v>30</v>
      </c>
      <c r="M1268" s="15" t="s">
        <v>30</v>
      </c>
      <c r="N1268" s="15" t="s">
        <v>30</v>
      </c>
      <c r="O1268" s="15" t="s">
        <v>30</v>
      </c>
      <c r="P1268" s="15">
        <v>1700</v>
      </c>
      <c r="Q1268" s="15" t="s">
        <v>30</v>
      </c>
      <c r="R1268" s="22"/>
      <c r="S1268" s="29" t="str">
        <f t="shared" si="19"/>
        <v/>
      </c>
      <c r="T1268" s="29"/>
      <c r="U1268" s="29"/>
      <c r="V1268" s="29"/>
      <c r="W1268" s="29"/>
      <c r="X1268" s="29"/>
      <c r="Y1268" s="29"/>
      <c r="Z1268" s="29"/>
      <c r="AA1268" s="29"/>
    </row>
    <row r="1269" spans="1:27" hidden="1" x14ac:dyDescent="0.35">
      <c r="A1269" s="15" t="s">
        <v>2238</v>
      </c>
      <c r="B1269" s="22" t="str">
        <f>INDEX('Plant data'!D:D,MATCH($A1269,'Plant data'!$A:$A,0))</f>
        <v>Monclova</v>
      </c>
      <c r="C1269" s="22" t="str">
        <f>INDEX('Plant data'!E:E,MATCH($A1269,'Plant data'!$A:$A,0))</f>
        <v>Coahuila</v>
      </c>
      <c r="D1269" s="22" t="str">
        <f>INDEX('Plant data'!F:F,MATCH($A1269,'Plant data'!$A:$A,0))</f>
        <v>Mexico</v>
      </c>
      <c r="E1269" s="15" t="s">
        <v>11490</v>
      </c>
      <c r="F1269" s="15" t="s">
        <v>10247</v>
      </c>
      <c r="G1269" s="16" t="s">
        <v>2240</v>
      </c>
      <c r="H1269" s="15" t="s">
        <v>53</v>
      </c>
      <c r="I1269" s="15" t="s">
        <v>30</v>
      </c>
      <c r="J1269" s="15" t="s">
        <v>30</v>
      </c>
      <c r="K1269" s="15" t="s">
        <v>30</v>
      </c>
      <c r="L1269" s="15" t="s">
        <v>30</v>
      </c>
      <c r="M1269" s="15" t="s">
        <v>30</v>
      </c>
      <c r="N1269" s="15" t="s">
        <v>30</v>
      </c>
      <c r="O1269" s="15" t="s">
        <v>30</v>
      </c>
      <c r="P1269" s="15">
        <v>1700</v>
      </c>
      <c r="Q1269" s="15" t="s">
        <v>30</v>
      </c>
      <c r="R1269" s="22"/>
      <c r="S1269" s="29" t="str">
        <f t="shared" si="19"/>
        <v/>
      </c>
      <c r="T1269" s="29"/>
      <c r="U1269" s="29"/>
      <c r="V1269" s="29"/>
      <c r="W1269" s="29"/>
      <c r="X1269" s="29"/>
      <c r="Y1269" s="29"/>
      <c r="Z1269" s="29"/>
      <c r="AA1269" s="29"/>
    </row>
    <row r="1270" spans="1:27" hidden="1" x14ac:dyDescent="0.35">
      <c r="A1270" s="15" t="s">
        <v>2242</v>
      </c>
      <c r="B1270" s="22" t="str">
        <f>INDEX('Plant data'!D:D,MATCH($A1270,'Plant data'!$A:$A,0))</f>
        <v>Lázaro Cárdenas</v>
      </c>
      <c r="C1270" s="22" t="str">
        <f>INDEX('Plant data'!E:E,MATCH($A1270,'Plant data'!$A:$A,0))</f>
        <v>Michoacán</v>
      </c>
      <c r="D1270" s="22" t="str">
        <f>INDEX('Plant data'!F:F,MATCH($A1270,'Plant data'!$A:$A,0))</f>
        <v>Mexico</v>
      </c>
      <c r="E1270" s="15" t="s">
        <v>11491</v>
      </c>
      <c r="F1270" s="15" t="s">
        <v>10179</v>
      </c>
      <c r="G1270" s="15" t="s">
        <v>2244</v>
      </c>
      <c r="H1270" s="15" t="s">
        <v>29</v>
      </c>
      <c r="I1270" s="15" t="s">
        <v>30</v>
      </c>
      <c r="J1270" s="15" t="s">
        <v>30</v>
      </c>
      <c r="K1270" s="15">
        <v>1976</v>
      </c>
      <c r="L1270" s="15">
        <v>49</v>
      </c>
      <c r="M1270" s="15" t="s">
        <v>30</v>
      </c>
      <c r="N1270" s="15" t="s">
        <v>30</v>
      </c>
      <c r="O1270" s="15" t="s">
        <v>30</v>
      </c>
      <c r="P1270" s="15">
        <v>1300</v>
      </c>
      <c r="Q1270" s="15">
        <v>95</v>
      </c>
      <c r="R1270" s="15" t="s">
        <v>3862</v>
      </c>
      <c r="S1270" s="29">
        <f t="shared" si="19"/>
        <v>2016</v>
      </c>
      <c r="T1270" s="29"/>
      <c r="U1270" s="29"/>
      <c r="V1270" s="29"/>
      <c r="W1270" s="29"/>
      <c r="X1270" s="29"/>
      <c r="Y1270" s="29"/>
      <c r="Z1270" s="29"/>
      <c r="AA1270" s="29"/>
    </row>
    <row r="1271" spans="1:27" hidden="1" x14ac:dyDescent="0.35">
      <c r="A1271" s="15" t="s">
        <v>2242</v>
      </c>
      <c r="B1271" s="22" t="str">
        <f>INDEX('Plant data'!D:D,MATCH($A1271,'Plant data'!$A:$A,0))</f>
        <v>Lázaro Cárdenas</v>
      </c>
      <c r="C1271" s="22" t="str">
        <f>INDEX('Plant data'!E:E,MATCH($A1271,'Plant data'!$A:$A,0))</f>
        <v>Michoacán</v>
      </c>
      <c r="D1271" s="22" t="str">
        <f>INDEX('Plant data'!F:F,MATCH($A1271,'Plant data'!$A:$A,0))</f>
        <v>Mexico</v>
      </c>
      <c r="E1271" s="15" t="s">
        <v>11492</v>
      </c>
      <c r="F1271" s="15" t="s">
        <v>10182</v>
      </c>
      <c r="G1271" s="15" t="s">
        <v>2244</v>
      </c>
      <c r="H1271" s="15" t="s">
        <v>29</v>
      </c>
      <c r="I1271" s="15" t="s">
        <v>30</v>
      </c>
      <c r="J1271" s="15" t="s">
        <v>30</v>
      </c>
      <c r="K1271" s="15">
        <v>1976</v>
      </c>
      <c r="L1271" s="15">
        <v>49</v>
      </c>
      <c r="M1271" s="15" t="s">
        <v>30</v>
      </c>
      <c r="N1271" s="15" t="s">
        <v>30</v>
      </c>
      <c r="O1271" s="15" t="s">
        <v>30</v>
      </c>
      <c r="P1271" s="15">
        <v>1200</v>
      </c>
      <c r="Q1271" s="15">
        <v>92</v>
      </c>
      <c r="R1271" s="15" t="s">
        <v>3862</v>
      </c>
      <c r="S1271" s="29">
        <f t="shared" si="19"/>
        <v>2016</v>
      </c>
      <c r="T1271" s="29"/>
      <c r="U1271" s="29"/>
      <c r="V1271" s="29"/>
      <c r="W1271" s="29"/>
      <c r="X1271" s="29"/>
      <c r="Y1271" s="29"/>
      <c r="Z1271" s="29"/>
      <c r="AA1271" s="29"/>
    </row>
    <row r="1272" spans="1:27" hidden="1" x14ac:dyDescent="0.35">
      <c r="A1272" s="15" t="s">
        <v>2245</v>
      </c>
      <c r="B1272" s="22" t="str">
        <f>INDEX('Plant data'!D:D,MATCH($A1272,'Plant data'!$A:$A,0))</f>
        <v>Klang</v>
      </c>
      <c r="C1272" s="22" t="str">
        <f>INDEX('Plant data'!E:E,MATCH($A1272,'Plant data'!$A:$A,0))</f>
        <v>Selangor</v>
      </c>
      <c r="D1272" s="22" t="str">
        <f>INDEX('Plant data'!F:F,MATCH($A1272,'Plant data'!$A:$A,0))</f>
        <v>Malaysia</v>
      </c>
      <c r="E1272" s="15" t="s">
        <v>11493</v>
      </c>
      <c r="F1272" s="15" t="s">
        <v>10179</v>
      </c>
      <c r="G1272" s="16" t="s">
        <v>2247</v>
      </c>
      <c r="H1272" s="15" t="s">
        <v>313</v>
      </c>
      <c r="I1272" s="15">
        <v>2020</v>
      </c>
      <c r="J1272" s="18">
        <v>44287</v>
      </c>
      <c r="K1272" s="15" t="s">
        <v>30</v>
      </c>
      <c r="L1272" s="15" t="s">
        <v>30</v>
      </c>
      <c r="M1272" s="15" t="s">
        <v>30</v>
      </c>
      <c r="N1272" s="15" t="s">
        <v>30</v>
      </c>
      <c r="O1272" s="15" t="s">
        <v>30</v>
      </c>
      <c r="P1272" s="15">
        <v>800</v>
      </c>
      <c r="Q1272" s="15" t="s">
        <v>30</v>
      </c>
      <c r="R1272" s="22"/>
      <c r="S1272" s="29" t="str">
        <f t="shared" si="19"/>
        <v/>
      </c>
      <c r="T1272" s="29"/>
      <c r="U1272" s="29"/>
      <c r="V1272" s="29"/>
      <c r="W1272" s="29"/>
      <c r="X1272" s="29"/>
      <c r="Y1272" s="29"/>
      <c r="Z1272" s="29"/>
      <c r="AA1272" s="29"/>
    </row>
    <row r="1273" spans="1:27" hidden="1" x14ac:dyDescent="0.35">
      <c r="A1273" s="15" t="s">
        <v>2245</v>
      </c>
      <c r="B1273" s="22" t="str">
        <f>INDEX('Plant data'!D:D,MATCH($A1273,'Plant data'!$A:$A,0))</f>
        <v>Klang</v>
      </c>
      <c r="C1273" s="22" t="str">
        <f>INDEX('Plant data'!E:E,MATCH($A1273,'Plant data'!$A:$A,0))</f>
        <v>Selangor</v>
      </c>
      <c r="D1273" s="22" t="str">
        <f>INDEX('Plant data'!F:F,MATCH($A1273,'Plant data'!$A:$A,0))</f>
        <v>Malaysia</v>
      </c>
      <c r="E1273" s="15" t="s">
        <v>11494</v>
      </c>
      <c r="F1273" s="15" t="s">
        <v>10182</v>
      </c>
      <c r="G1273" s="16" t="s">
        <v>2247</v>
      </c>
      <c r="H1273" s="15" t="s">
        <v>313</v>
      </c>
      <c r="I1273" s="15" t="s">
        <v>30</v>
      </c>
      <c r="J1273" s="15" t="s">
        <v>30</v>
      </c>
      <c r="K1273" s="15" t="s">
        <v>30</v>
      </c>
      <c r="L1273" s="15" t="s">
        <v>30</v>
      </c>
      <c r="M1273" s="15" t="s">
        <v>30</v>
      </c>
      <c r="N1273" s="15" t="s">
        <v>30</v>
      </c>
      <c r="O1273" s="15" t="s">
        <v>30</v>
      </c>
      <c r="P1273" s="15">
        <v>800</v>
      </c>
      <c r="Q1273" s="15" t="s">
        <v>30</v>
      </c>
      <c r="R1273" s="22"/>
      <c r="S1273" s="29" t="str">
        <f t="shared" si="19"/>
        <v/>
      </c>
      <c r="T1273" s="29"/>
      <c r="U1273" s="29"/>
      <c r="V1273" s="29"/>
      <c r="W1273" s="29"/>
      <c r="X1273" s="29"/>
      <c r="Y1273" s="29"/>
      <c r="Z1273" s="29"/>
      <c r="AA1273" s="29"/>
    </row>
    <row r="1274" spans="1:27" hidden="1" x14ac:dyDescent="0.35">
      <c r="A1274" s="15" t="s">
        <v>2248</v>
      </c>
      <c r="B1274" s="22" t="str">
        <f>INDEX('Plant data'!D:D,MATCH($A1274,'Plant data'!$A:$A,0))</f>
        <v>Samalaju</v>
      </c>
      <c r="C1274" s="22" t="str">
        <f>INDEX('Plant data'!E:E,MATCH($A1274,'Plant data'!$A:$A,0))</f>
        <v>Sarawak</v>
      </c>
      <c r="D1274" s="22" t="str">
        <f>INDEX('Plant data'!F:F,MATCH($A1274,'Plant data'!$A:$A,0))</f>
        <v>Malaysia</v>
      </c>
      <c r="E1274" s="15" t="s">
        <v>11495</v>
      </c>
      <c r="F1274" s="15" t="s">
        <v>10179</v>
      </c>
      <c r="G1274" s="16" t="s">
        <v>2250</v>
      </c>
      <c r="H1274" s="15" t="s">
        <v>224</v>
      </c>
      <c r="I1274" s="15">
        <v>2020</v>
      </c>
      <c r="J1274" s="15">
        <v>2024</v>
      </c>
      <c r="K1274" s="15" t="s">
        <v>30</v>
      </c>
      <c r="L1274" s="15" t="s">
        <v>30</v>
      </c>
      <c r="M1274" s="15" t="s">
        <v>30</v>
      </c>
      <c r="N1274" s="15" t="s">
        <v>30</v>
      </c>
      <c r="O1274" s="15" t="s">
        <v>30</v>
      </c>
      <c r="P1274" s="15">
        <v>5000</v>
      </c>
      <c r="Q1274" s="15" t="s">
        <v>30</v>
      </c>
      <c r="R1274" s="22"/>
      <c r="S1274" s="29" t="str">
        <f t="shared" si="19"/>
        <v/>
      </c>
      <c r="T1274" s="29"/>
      <c r="U1274" s="29"/>
      <c r="V1274" s="29"/>
      <c r="W1274" s="29"/>
      <c r="X1274" s="29"/>
      <c r="Y1274" s="29"/>
      <c r="Z1274" s="29"/>
      <c r="AA1274" s="29"/>
    </row>
    <row r="1275" spans="1:27" hidden="1" x14ac:dyDescent="0.35">
      <c r="A1275" s="15" t="s">
        <v>2248</v>
      </c>
      <c r="B1275" s="22" t="str">
        <f>INDEX('Plant data'!D:D,MATCH($A1275,'Plant data'!$A:$A,0))</f>
        <v>Samalaju</v>
      </c>
      <c r="C1275" s="22" t="str">
        <f>INDEX('Plant data'!E:E,MATCH($A1275,'Plant data'!$A:$A,0))</f>
        <v>Sarawak</v>
      </c>
      <c r="D1275" s="22" t="str">
        <f>INDEX('Plant data'!F:F,MATCH($A1275,'Plant data'!$A:$A,0))</f>
        <v>Malaysia</v>
      </c>
      <c r="E1275" s="15" t="s">
        <v>11496</v>
      </c>
      <c r="F1275" s="15" t="s">
        <v>10182</v>
      </c>
      <c r="G1275" s="16" t="s">
        <v>2250</v>
      </c>
      <c r="H1275" s="15" t="s">
        <v>313</v>
      </c>
      <c r="I1275" s="15">
        <v>2020</v>
      </c>
      <c r="J1275" s="18">
        <v>44287</v>
      </c>
      <c r="K1275" s="15" t="s">
        <v>30</v>
      </c>
      <c r="L1275" s="15" t="s">
        <v>30</v>
      </c>
      <c r="M1275" s="15" t="s">
        <v>30</v>
      </c>
      <c r="N1275" s="15" t="s">
        <v>30</v>
      </c>
      <c r="O1275" s="15" t="s">
        <v>30</v>
      </c>
      <c r="P1275" s="15">
        <v>5000</v>
      </c>
      <c r="Q1275" s="15" t="s">
        <v>30</v>
      </c>
      <c r="R1275" s="22"/>
      <c r="S1275" s="29" t="str">
        <f t="shared" si="19"/>
        <v/>
      </c>
      <c r="T1275" s="29"/>
      <c r="U1275" s="29"/>
      <c r="V1275" s="29"/>
      <c r="W1275" s="29"/>
      <c r="X1275" s="29"/>
      <c r="Y1275" s="29"/>
      <c r="Z1275" s="29"/>
      <c r="AA1275" s="29"/>
    </row>
    <row r="1276" spans="1:27" hidden="1" x14ac:dyDescent="0.35">
      <c r="A1276" s="15" t="s">
        <v>2252</v>
      </c>
      <c r="B1276" s="22" t="str">
        <f>INDEX('Plant data'!D:D,MATCH($A1276,'Plant data'!$A:$A,0))</f>
        <v>Kemaman</v>
      </c>
      <c r="C1276" s="22" t="str">
        <f>INDEX('Plant data'!E:E,MATCH($A1276,'Plant data'!$A:$A,0))</f>
        <v>Terengganu</v>
      </c>
      <c r="D1276" s="22" t="str">
        <f>INDEX('Plant data'!F:F,MATCH($A1276,'Plant data'!$A:$A,0))</f>
        <v>Malaysia</v>
      </c>
      <c r="E1276" s="15" t="s">
        <v>11497</v>
      </c>
      <c r="F1276" s="15" t="s">
        <v>10179</v>
      </c>
      <c r="G1276" s="16" t="s">
        <v>2254</v>
      </c>
      <c r="H1276" s="15" t="s">
        <v>29</v>
      </c>
      <c r="I1276" s="15" t="s">
        <v>30</v>
      </c>
      <c r="J1276" s="15" t="s">
        <v>30</v>
      </c>
      <c r="K1276" s="15" t="s">
        <v>30</v>
      </c>
      <c r="L1276" s="15" t="s">
        <v>30</v>
      </c>
      <c r="M1276" s="15" t="s">
        <v>30</v>
      </c>
      <c r="N1276" s="15" t="s">
        <v>30</v>
      </c>
      <c r="O1276" s="15" t="s">
        <v>30</v>
      </c>
      <c r="P1276" s="15">
        <v>700</v>
      </c>
      <c r="Q1276" s="15">
        <v>65</v>
      </c>
      <c r="R1276" s="15" t="s">
        <v>10180</v>
      </c>
      <c r="S1276" s="29" t="str">
        <f t="shared" si="19"/>
        <v/>
      </c>
      <c r="T1276" s="29"/>
      <c r="U1276" s="29"/>
      <c r="V1276" s="29"/>
      <c r="W1276" s="29"/>
      <c r="X1276" s="29"/>
      <c r="Y1276" s="29"/>
      <c r="Z1276" s="29"/>
      <c r="AA1276" s="29"/>
    </row>
    <row r="1277" spans="1:27" hidden="1" x14ac:dyDescent="0.35">
      <c r="A1277" s="15" t="s">
        <v>2252</v>
      </c>
      <c r="B1277" s="22" t="str">
        <f>INDEX('Plant data'!D:D,MATCH($A1277,'Plant data'!$A:$A,0))</f>
        <v>Kemaman</v>
      </c>
      <c r="C1277" s="22" t="str">
        <f>INDEX('Plant data'!E:E,MATCH($A1277,'Plant data'!$A:$A,0))</f>
        <v>Terengganu</v>
      </c>
      <c r="D1277" s="22" t="str">
        <f>INDEX('Plant data'!F:F,MATCH($A1277,'Plant data'!$A:$A,0))</f>
        <v>Malaysia</v>
      </c>
      <c r="E1277" s="15" t="s">
        <v>11498</v>
      </c>
      <c r="F1277" s="15" t="s">
        <v>10182</v>
      </c>
      <c r="G1277" s="16" t="s">
        <v>2254</v>
      </c>
      <c r="H1277" s="15" t="s">
        <v>29</v>
      </c>
      <c r="I1277" s="15" t="s">
        <v>30</v>
      </c>
      <c r="J1277" s="15" t="s">
        <v>30</v>
      </c>
      <c r="K1277" s="15" t="s">
        <v>30</v>
      </c>
      <c r="L1277" s="15" t="s">
        <v>30</v>
      </c>
      <c r="M1277" s="15" t="s">
        <v>30</v>
      </c>
      <c r="N1277" s="15" t="s">
        <v>30</v>
      </c>
      <c r="O1277" s="15" t="s">
        <v>30</v>
      </c>
      <c r="P1277" s="15">
        <v>2000</v>
      </c>
      <c r="Q1277" s="15">
        <v>80</v>
      </c>
      <c r="R1277" s="15" t="s">
        <v>10180</v>
      </c>
      <c r="S1277" s="29" t="str">
        <f t="shared" si="19"/>
        <v/>
      </c>
      <c r="T1277" s="29"/>
      <c r="U1277" s="29"/>
      <c r="V1277" s="29"/>
      <c r="W1277" s="29"/>
      <c r="X1277" s="29"/>
      <c r="Y1277" s="29"/>
      <c r="Z1277" s="29"/>
      <c r="AA1277" s="29"/>
    </row>
    <row r="1278" spans="1:27" hidden="1" x14ac:dyDescent="0.35">
      <c r="A1278" s="15" t="s">
        <v>2259</v>
      </c>
      <c r="B1278" s="22" t="str">
        <f>INDEX('Plant data'!D:D,MATCH($A1278,'Plant data'!$A:$A,0))</f>
        <v>Kuantan</v>
      </c>
      <c r="C1278" s="22" t="str">
        <f>INDEX('Plant data'!E:E,MATCH($A1278,'Plant data'!$A:$A,0))</f>
        <v>Pahang</v>
      </c>
      <c r="D1278" s="22" t="str">
        <f>INDEX('Plant data'!F:F,MATCH($A1278,'Plant data'!$A:$A,0))</f>
        <v>Malaysia</v>
      </c>
      <c r="E1278" s="15" t="s">
        <v>11499</v>
      </c>
      <c r="F1278" s="15" t="s">
        <v>10179</v>
      </c>
      <c r="G1278" s="16" t="s">
        <v>2261</v>
      </c>
      <c r="H1278" s="15" t="s">
        <v>29</v>
      </c>
      <c r="I1278" s="15" t="s">
        <v>30</v>
      </c>
      <c r="J1278" s="15" t="s">
        <v>30</v>
      </c>
      <c r="K1278" s="15" t="s">
        <v>30</v>
      </c>
      <c r="L1278" s="15" t="s">
        <v>30</v>
      </c>
      <c r="M1278" s="15" t="s">
        <v>30</v>
      </c>
      <c r="N1278" s="15" t="s">
        <v>30</v>
      </c>
      <c r="O1278" s="15" t="s">
        <v>30</v>
      </c>
      <c r="P1278" s="15">
        <v>3500</v>
      </c>
      <c r="Q1278" s="15" t="s">
        <v>30</v>
      </c>
      <c r="R1278" s="22"/>
      <c r="S1278" s="29" t="str">
        <f t="shared" si="19"/>
        <v/>
      </c>
      <c r="T1278" s="29"/>
      <c r="U1278" s="29"/>
      <c r="V1278" s="29"/>
      <c r="W1278" s="29"/>
      <c r="X1278" s="29"/>
      <c r="Y1278" s="29"/>
      <c r="Z1278" s="29"/>
      <c r="AA1278" s="29"/>
    </row>
    <row r="1279" spans="1:27" hidden="1" x14ac:dyDescent="0.35">
      <c r="A1279" s="15" t="s">
        <v>2263</v>
      </c>
      <c r="B1279" s="22" t="str">
        <f>INDEX('Plant data'!D:D,MATCH($A1279,'Plant data'!$A:$A,0))</f>
        <v>Ajaokuta</v>
      </c>
      <c r="C1279" s="22" t="str">
        <f>INDEX('Plant data'!E:E,MATCH($A1279,'Plant data'!$A:$A,0))</f>
        <v>Kogi State</v>
      </c>
      <c r="D1279" s="22" t="str">
        <f>INDEX('Plant data'!F:F,MATCH($A1279,'Plant data'!$A:$A,0))</f>
        <v>Nigeria</v>
      </c>
      <c r="E1279" s="15" t="s">
        <v>11500</v>
      </c>
      <c r="F1279" s="15" t="s">
        <v>10179</v>
      </c>
      <c r="G1279" s="16" t="s">
        <v>2265</v>
      </c>
      <c r="H1279" s="15" t="s">
        <v>224</v>
      </c>
      <c r="I1279" s="15" t="s">
        <v>30</v>
      </c>
      <c r="J1279" s="15">
        <v>1979</v>
      </c>
      <c r="K1279" s="15" t="s">
        <v>30</v>
      </c>
      <c r="L1279" s="15" t="s">
        <v>30</v>
      </c>
      <c r="M1279" s="15" t="s">
        <v>30</v>
      </c>
      <c r="N1279" s="15" t="s">
        <v>30</v>
      </c>
      <c r="O1279" s="15" t="s">
        <v>30</v>
      </c>
      <c r="P1279" s="15">
        <v>650</v>
      </c>
      <c r="Q1279" s="15">
        <v>130</v>
      </c>
      <c r="R1279" s="15" t="s">
        <v>10180</v>
      </c>
      <c r="S1279" s="29" t="str">
        <f t="shared" si="19"/>
        <v/>
      </c>
      <c r="T1279" s="29"/>
      <c r="U1279" s="29"/>
      <c r="V1279" s="29"/>
      <c r="W1279" s="29"/>
      <c r="X1279" s="29"/>
      <c r="Y1279" s="29"/>
      <c r="Z1279" s="29"/>
      <c r="AA1279" s="29"/>
    </row>
    <row r="1280" spans="1:27" hidden="1" x14ac:dyDescent="0.35">
      <c r="A1280" s="15" t="s">
        <v>2263</v>
      </c>
      <c r="B1280" s="22" t="str">
        <f>INDEX('Plant data'!D:D,MATCH($A1280,'Plant data'!$A:$A,0))</f>
        <v>Ajaokuta</v>
      </c>
      <c r="C1280" s="22" t="str">
        <f>INDEX('Plant data'!E:E,MATCH($A1280,'Plant data'!$A:$A,0))</f>
        <v>Kogi State</v>
      </c>
      <c r="D1280" s="22" t="str">
        <f>INDEX('Plant data'!F:F,MATCH($A1280,'Plant data'!$A:$A,0))</f>
        <v>Nigeria</v>
      </c>
      <c r="E1280" s="15" t="s">
        <v>11501</v>
      </c>
      <c r="F1280" s="15" t="s">
        <v>10182</v>
      </c>
      <c r="G1280" s="16" t="s">
        <v>2265</v>
      </c>
      <c r="H1280" s="15" t="s">
        <v>224</v>
      </c>
      <c r="I1280" s="15" t="s">
        <v>30</v>
      </c>
      <c r="J1280" s="15">
        <v>1979</v>
      </c>
      <c r="K1280" s="15" t="s">
        <v>30</v>
      </c>
      <c r="L1280" s="15" t="s">
        <v>30</v>
      </c>
      <c r="M1280" s="15" t="s">
        <v>30</v>
      </c>
      <c r="N1280" s="15" t="s">
        <v>30</v>
      </c>
      <c r="O1280" s="15" t="s">
        <v>30</v>
      </c>
      <c r="P1280" s="15">
        <v>650</v>
      </c>
      <c r="Q1280" s="15">
        <v>130</v>
      </c>
      <c r="R1280" s="15" t="s">
        <v>10180</v>
      </c>
      <c r="S1280" s="29" t="str">
        <f t="shared" si="19"/>
        <v/>
      </c>
      <c r="T1280" s="29"/>
      <c r="U1280" s="29"/>
      <c r="V1280" s="29"/>
      <c r="W1280" s="29"/>
      <c r="X1280" s="29"/>
      <c r="Y1280" s="29"/>
      <c r="Z1280" s="29"/>
      <c r="AA1280" s="29"/>
    </row>
    <row r="1281" spans="1:27" hidden="1" x14ac:dyDescent="0.35">
      <c r="A1281" s="15" t="s">
        <v>2266</v>
      </c>
      <c r="B1281" s="22" t="str">
        <f>INDEX('Plant data'!D:D,MATCH($A1281,'Plant data'!$A:$A,0))</f>
        <v>Velsen-Noord</v>
      </c>
      <c r="C1281" s="22" t="str">
        <f>INDEX('Plant data'!E:E,MATCH($A1281,'Plant data'!$A:$A,0))</f>
        <v>North Holland</v>
      </c>
      <c r="D1281" s="22" t="str">
        <f>INDEX('Plant data'!F:F,MATCH($A1281,'Plant data'!$A:$A,0))</f>
        <v>Netherlands</v>
      </c>
      <c r="E1281" s="15" t="s">
        <v>11502</v>
      </c>
      <c r="F1281" s="15" t="s">
        <v>10179</v>
      </c>
      <c r="G1281" s="16" t="s">
        <v>2268</v>
      </c>
      <c r="H1281" s="15" t="s">
        <v>40</v>
      </c>
      <c r="I1281" s="15" t="s">
        <v>30</v>
      </c>
      <c r="J1281" s="15" t="s">
        <v>30</v>
      </c>
      <c r="K1281" s="15" t="s">
        <v>30</v>
      </c>
      <c r="L1281" s="15" t="s">
        <v>30</v>
      </c>
      <c r="M1281" s="15" t="s">
        <v>30</v>
      </c>
      <c r="N1281" s="15" t="s">
        <v>30</v>
      </c>
      <c r="O1281" s="15">
        <v>2030</v>
      </c>
      <c r="P1281" s="15">
        <v>3750</v>
      </c>
      <c r="Q1281" s="15" t="s">
        <v>30</v>
      </c>
      <c r="R1281" s="22"/>
      <c r="S1281" s="29" t="str">
        <f t="shared" si="19"/>
        <v/>
      </c>
      <c r="T1281" s="29"/>
      <c r="U1281" s="29"/>
      <c r="V1281" s="29"/>
      <c r="W1281" s="29"/>
      <c r="X1281" s="29"/>
      <c r="Y1281" s="29"/>
      <c r="Z1281" s="29"/>
      <c r="AA1281" s="29"/>
    </row>
    <row r="1282" spans="1:27" hidden="1" x14ac:dyDescent="0.35">
      <c r="A1282" s="15" t="s">
        <v>2266</v>
      </c>
      <c r="B1282" s="22" t="str">
        <f>INDEX('Plant data'!D:D,MATCH($A1282,'Plant data'!$A:$A,0))</f>
        <v>Velsen-Noord</v>
      </c>
      <c r="C1282" s="22" t="str">
        <f>INDEX('Plant data'!E:E,MATCH($A1282,'Plant data'!$A:$A,0))</f>
        <v>North Holland</v>
      </c>
      <c r="D1282" s="22" t="str">
        <f>INDEX('Plant data'!F:F,MATCH($A1282,'Plant data'!$A:$A,0))</f>
        <v>Netherlands</v>
      </c>
      <c r="E1282" s="15" t="s">
        <v>11503</v>
      </c>
      <c r="F1282" s="15" t="s">
        <v>10182</v>
      </c>
      <c r="G1282" s="16" t="s">
        <v>2268</v>
      </c>
      <c r="H1282" s="15" t="s">
        <v>40</v>
      </c>
      <c r="I1282" s="15" t="s">
        <v>30</v>
      </c>
      <c r="J1282" s="15" t="s">
        <v>30</v>
      </c>
      <c r="K1282" s="15" t="s">
        <v>30</v>
      </c>
      <c r="L1282" s="15" t="s">
        <v>30</v>
      </c>
      <c r="M1282" s="15" t="s">
        <v>30</v>
      </c>
      <c r="N1282" s="15" t="s">
        <v>30</v>
      </c>
      <c r="O1282" s="15">
        <v>2035</v>
      </c>
      <c r="P1282" s="15">
        <v>3750</v>
      </c>
      <c r="Q1282" s="15" t="s">
        <v>30</v>
      </c>
      <c r="R1282" s="22"/>
      <c r="S1282" s="29" t="str">
        <f t="shared" si="19"/>
        <v/>
      </c>
      <c r="T1282" s="29"/>
      <c r="U1282" s="29"/>
      <c r="V1282" s="29"/>
      <c r="W1282" s="29"/>
      <c r="X1282" s="29"/>
      <c r="Y1282" s="29"/>
      <c r="Z1282" s="29"/>
      <c r="AA1282" s="29"/>
    </row>
    <row r="1283" spans="1:27" hidden="1" x14ac:dyDescent="0.35">
      <c r="A1283" s="15" t="s">
        <v>3346</v>
      </c>
      <c r="B1283" s="22" t="str">
        <f>INDEX('Plant data'!D:D,MATCH($A1283,'Plant data'!$A:$A,0))</f>
        <v>Glenbrook</v>
      </c>
      <c r="C1283" s="22" t="str">
        <f>INDEX('Plant data'!E:E,MATCH($A1283,'Plant data'!$A:$A,0))</f>
        <v>South Auckland</v>
      </c>
      <c r="D1283" s="22" t="str">
        <f>INDEX('Plant data'!F:F,MATCH($A1283,'Plant data'!$A:$A,0))</f>
        <v>New Zealand</v>
      </c>
      <c r="E1283" s="15" t="s">
        <v>11504</v>
      </c>
      <c r="F1283" s="15" t="s">
        <v>10179</v>
      </c>
      <c r="G1283" s="16" t="s">
        <v>3348</v>
      </c>
      <c r="H1283" s="15" t="s">
        <v>40</v>
      </c>
      <c r="I1283" s="15" t="s">
        <v>30</v>
      </c>
      <c r="J1283" s="15" t="s">
        <v>30</v>
      </c>
      <c r="K1283" s="15" t="s">
        <v>30</v>
      </c>
      <c r="L1283" s="15" t="s">
        <v>30</v>
      </c>
      <c r="M1283" s="18">
        <v>45047</v>
      </c>
      <c r="N1283" s="15" t="s">
        <v>30</v>
      </c>
      <c r="O1283" s="15">
        <v>2026</v>
      </c>
      <c r="P1283" s="15">
        <v>670</v>
      </c>
      <c r="Q1283" s="15" t="s">
        <v>30</v>
      </c>
      <c r="R1283" s="22"/>
      <c r="S1283" s="29" t="str">
        <f t="shared" ref="S1283:S1346" si="20">IFERROR(K1283+40,"")</f>
        <v/>
      </c>
      <c r="T1283" s="29"/>
      <c r="U1283" s="29"/>
      <c r="V1283" s="29"/>
      <c r="W1283" s="29"/>
      <c r="X1283" s="29"/>
      <c r="Y1283" s="29"/>
      <c r="Z1283" s="29"/>
      <c r="AA1283" s="29"/>
    </row>
    <row r="1284" spans="1:27" hidden="1" x14ac:dyDescent="0.35">
      <c r="A1284" s="15" t="s">
        <v>7771</v>
      </c>
      <c r="B1284" s="22" t="str">
        <f>INDEX('Plant data'!D:D,MATCH($A1284,'Plant data'!$A:$A,0))</f>
        <v>Misamis Oriental</v>
      </c>
      <c r="C1284" s="22" t="str">
        <f>INDEX('Plant data'!E:E,MATCH($A1284,'Plant data'!$A:$A,0))</f>
        <v>Mindanao</v>
      </c>
      <c r="D1284" s="22" t="str">
        <f>INDEX('Plant data'!F:F,MATCH($A1284,'Plant data'!$A:$A,0))</f>
        <v>Philippines</v>
      </c>
      <c r="E1284" s="15" t="s">
        <v>11505</v>
      </c>
      <c r="F1284" s="15" t="s">
        <v>10179</v>
      </c>
      <c r="G1284" s="16" t="s">
        <v>7774</v>
      </c>
      <c r="H1284" s="15" t="s">
        <v>224</v>
      </c>
      <c r="I1284" s="15">
        <v>2020</v>
      </c>
      <c r="J1284" s="15">
        <v>2022</v>
      </c>
      <c r="K1284" s="15">
        <v>2026</v>
      </c>
      <c r="L1284" s="22"/>
      <c r="M1284" s="15" t="s">
        <v>30</v>
      </c>
      <c r="N1284" s="15" t="s">
        <v>30</v>
      </c>
      <c r="O1284" s="15" t="s">
        <v>30</v>
      </c>
      <c r="P1284" s="15">
        <v>10000</v>
      </c>
      <c r="Q1284" s="15" t="s">
        <v>30</v>
      </c>
      <c r="R1284" s="22"/>
      <c r="S1284" s="29">
        <f t="shared" si="20"/>
        <v>2066</v>
      </c>
      <c r="T1284" s="29"/>
      <c r="U1284" s="29"/>
      <c r="V1284" s="29"/>
      <c r="W1284" s="29"/>
      <c r="X1284" s="29"/>
      <c r="Y1284" s="29"/>
      <c r="Z1284" s="29"/>
      <c r="AA1284" s="29"/>
    </row>
    <row r="1285" spans="1:27" hidden="1" x14ac:dyDescent="0.35">
      <c r="A1285" s="15" t="s">
        <v>2273</v>
      </c>
      <c r="B1285" s="22" t="str">
        <f>INDEX('Plant data'!D:D,MATCH($A1285,'Plant data'!$A:$A,0))</f>
        <v>Maasim</v>
      </c>
      <c r="C1285" s="22" t="str">
        <f>INDEX('Plant data'!E:E,MATCH($A1285,'Plant data'!$A:$A,0))</f>
        <v>Sarangani</v>
      </c>
      <c r="D1285" s="22" t="str">
        <f>INDEX('Plant data'!F:F,MATCH($A1285,'Plant data'!$A:$A,0))</f>
        <v>Philippines</v>
      </c>
      <c r="E1285" s="15" t="s">
        <v>11506</v>
      </c>
      <c r="F1285" s="15" t="s">
        <v>10179</v>
      </c>
      <c r="G1285" s="16" t="s">
        <v>2275</v>
      </c>
      <c r="H1285" s="15" t="s">
        <v>224</v>
      </c>
      <c r="I1285" s="15" t="s">
        <v>30</v>
      </c>
      <c r="J1285" s="15" t="s">
        <v>30</v>
      </c>
      <c r="K1285" s="15" t="s">
        <v>30</v>
      </c>
      <c r="L1285" s="15" t="s">
        <v>30</v>
      </c>
      <c r="M1285" s="15" t="s">
        <v>30</v>
      </c>
      <c r="N1285" s="15" t="s">
        <v>30</v>
      </c>
      <c r="O1285" s="15" t="s">
        <v>30</v>
      </c>
      <c r="P1285" s="15">
        <v>1000</v>
      </c>
      <c r="Q1285" s="15">
        <v>60</v>
      </c>
      <c r="R1285" s="15" t="s">
        <v>10180</v>
      </c>
      <c r="S1285" s="29" t="str">
        <f t="shared" si="20"/>
        <v/>
      </c>
      <c r="T1285" s="29"/>
      <c r="U1285" s="29"/>
      <c r="V1285" s="29"/>
      <c r="W1285" s="29"/>
      <c r="X1285" s="29"/>
      <c r="Y1285" s="29"/>
      <c r="Z1285" s="29"/>
      <c r="AA1285" s="29"/>
    </row>
    <row r="1286" spans="1:27" hidden="1" x14ac:dyDescent="0.35">
      <c r="A1286" s="15" t="s">
        <v>2273</v>
      </c>
      <c r="B1286" s="22" t="str">
        <f>INDEX('Plant data'!D:D,MATCH($A1286,'Plant data'!$A:$A,0))</f>
        <v>Maasim</v>
      </c>
      <c r="C1286" s="22" t="str">
        <f>INDEX('Plant data'!E:E,MATCH($A1286,'Plant data'!$A:$A,0))</f>
        <v>Sarangani</v>
      </c>
      <c r="D1286" s="22" t="str">
        <f>INDEX('Plant data'!F:F,MATCH($A1286,'Plant data'!$A:$A,0))</f>
        <v>Philippines</v>
      </c>
      <c r="E1286" s="15" t="s">
        <v>11507</v>
      </c>
      <c r="F1286" s="15" t="s">
        <v>10182</v>
      </c>
      <c r="G1286" s="16" t="s">
        <v>2275</v>
      </c>
      <c r="H1286" s="15" t="s">
        <v>224</v>
      </c>
      <c r="I1286" s="15" t="s">
        <v>30</v>
      </c>
      <c r="J1286" s="15" t="s">
        <v>30</v>
      </c>
      <c r="K1286" s="15" t="s">
        <v>30</v>
      </c>
      <c r="L1286" s="15" t="s">
        <v>30</v>
      </c>
      <c r="M1286" s="15" t="s">
        <v>30</v>
      </c>
      <c r="N1286" s="15" t="s">
        <v>30</v>
      </c>
      <c r="O1286" s="15" t="s">
        <v>30</v>
      </c>
      <c r="P1286" s="15">
        <v>1000</v>
      </c>
      <c r="Q1286" s="15">
        <v>60</v>
      </c>
      <c r="R1286" s="15" t="s">
        <v>10180</v>
      </c>
      <c r="S1286" s="29" t="str">
        <f t="shared" si="20"/>
        <v/>
      </c>
      <c r="T1286" s="29"/>
      <c r="U1286" s="29"/>
      <c r="V1286" s="29"/>
      <c r="W1286" s="29"/>
      <c r="X1286" s="29"/>
      <c r="Y1286" s="29"/>
      <c r="Z1286" s="29"/>
      <c r="AA1286" s="29"/>
    </row>
    <row r="1287" spans="1:27" hidden="1" x14ac:dyDescent="0.35">
      <c r="A1287" s="15" t="s">
        <v>2277</v>
      </c>
      <c r="B1287" s="22" t="str">
        <f>INDEX('Plant data'!D:D,MATCH($A1287,'Plant data'!$A:$A,0))</f>
        <v>Karachi</v>
      </c>
      <c r="C1287" s="22" t="str">
        <f>INDEX('Plant data'!E:E,MATCH($A1287,'Plant data'!$A:$A,0))</f>
        <v>Sindh</v>
      </c>
      <c r="D1287" s="22" t="str">
        <f>INDEX('Plant data'!F:F,MATCH($A1287,'Plant data'!$A:$A,0))</f>
        <v>Pakistan</v>
      </c>
      <c r="E1287" s="15" t="s">
        <v>11508</v>
      </c>
      <c r="F1287" s="15" t="s">
        <v>10179</v>
      </c>
      <c r="G1287" s="16" t="s">
        <v>2279</v>
      </c>
      <c r="H1287" s="15" t="s">
        <v>190</v>
      </c>
      <c r="I1287" s="15" t="s">
        <v>30</v>
      </c>
      <c r="J1287" s="15" t="s">
        <v>30</v>
      </c>
      <c r="K1287" s="15" t="s">
        <v>30</v>
      </c>
      <c r="L1287" s="15" t="s">
        <v>30</v>
      </c>
      <c r="M1287" s="15" t="s">
        <v>30</v>
      </c>
      <c r="N1287" s="15">
        <v>2015</v>
      </c>
      <c r="O1287" s="18">
        <v>45444</v>
      </c>
      <c r="P1287" s="15">
        <v>1500</v>
      </c>
      <c r="Q1287" s="15" t="s">
        <v>30</v>
      </c>
      <c r="R1287" s="22"/>
      <c r="S1287" s="29" t="str">
        <f t="shared" si="20"/>
        <v/>
      </c>
      <c r="T1287" s="29"/>
      <c r="U1287" s="29"/>
      <c r="V1287" s="29"/>
      <c r="W1287" s="29"/>
      <c r="X1287" s="29"/>
      <c r="Y1287" s="29"/>
      <c r="Z1287" s="29"/>
      <c r="AA1287" s="29"/>
    </row>
    <row r="1288" spans="1:27" hidden="1" x14ac:dyDescent="0.35">
      <c r="A1288" s="15" t="s">
        <v>2277</v>
      </c>
      <c r="B1288" s="22" t="str">
        <f>INDEX('Plant data'!D:D,MATCH($A1288,'Plant data'!$A:$A,0))</f>
        <v>Karachi</v>
      </c>
      <c r="C1288" s="22" t="str">
        <f>INDEX('Plant data'!E:E,MATCH($A1288,'Plant data'!$A:$A,0))</f>
        <v>Sindh</v>
      </c>
      <c r="D1288" s="22" t="str">
        <f>INDEX('Plant data'!F:F,MATCH($A1288,'Plant data'!$A:$A,0))</f>
        <v>Pakistan</v>
      </c>
      <c r="E1288" s="15" t="s">
        <v>11509</v>
      </c>
      <c r="F1288" s="15" t="s">
        <v>10182</v>
      </c>
      <c r="G1288" s="16" t="s">
        <v>2279</v>
      </c>
      <c r="H1288" s="15" t="s">
        <v>190</v>
      </c>
      <c r="I1288" s="15" t="s">
        <v>30</v>
      </c>
      <c r="J1288" s="15" t="s">
        <v>30</v>
      </c>
      <c r="K1288" s="15" t="s">
        <v>30</v>
      </c>
      <c r="L1288" s="15" t="s">
        <v>30</v>
      </c>
      <c r="M1288" s="15" t="s">
        <v>30</v>
      </c>
      <c r="N1288" s="15">
        <v>2015</v>
      </c>
      <c r="O1288" s="18">
        <v>45444</v>
      </c>
      <c r="P1288" s="15">
        <v>1500</v>
      </c>
      <c r="Q1288" s="15" t="s">
        <v>30</v>
      </c>
      <c r="R1288" s="22"/>
      <c r="S1288" s="29" t="str">
        <f t="shared" si="20"/>
        <v/>
      </c>
      <c r="T1288" s="29"/>
      <c r="U1288" s="29"/>
      <c r="V1288" s="29"/>
      <c r="W1288" s="29"/>
      <c r="X1288" s="29"/>
      <c r="Y1288" s="29"/>
      <c r="Z1288" s="29"/>
      <c r="AA1288" s="29"/>
    </row>
    <row r="1289" spans="1:27" hidden="1" x14ac:dyDescent="0.35">
      <c r="A1289" s="15" t="s">
        <v>2284</v>
      </c>
      <c r="B1289" s="22" t="str">
        <f>INDEX('Plant data'!D:D,MATCH($A1289,'Plant data'!$A:$A,0))</f>
        <v>Dabrowa Gornicza</v>
      </c>
      <c r="C1289" s="22" t="str">
        <f>INDEX('Plant data'!E:E,MATCH($A1289,'Plant data'!$A:$A,0))</f>
        <v>Silesia</v>
      </c>
      <c r="D1289" s="22" t="str">
        <f>INDEX('Plant data'!F:F,MATCH($A1289,'Plant data'!$A:$A,0))</f>
        <v>Poland</v>
      </c>
      <c r="E1289" s="15" t="s">
        <v>11510</v>
      </c>
      <c r="F1289" s="15" t="s">
        <v>10201</v>
      </c>
      <c r="G1289" s="15" t="s">
        <v>2286</v>
      </c>
      <c r="H1289" s="15" t="s">
        <v>29</v>
      </c>
      <c r="I1289" s="15" t="s">
        <v>30</v>
      </c>
      <c r="J1289" s="15" t="s">
        <v>30</v>
      </c>
      <c r="K1289" s="15">
        <v>2016</v>
      </c>
      <c r="L1289" s="15">
        <v>9</v>
      </c>
      <c r="M1289" s="15" t="s">
        <v>30</v>
      </c>
      <c r="N1289" s="15" t="s">
        <v>30</v>
      </c>
      <c r="O1289" s="15" t="s">
        <v>30</v>
      </c>
      <c r="P1289" s="15">
        <v>1667</v>
      </c>
      <c r="Q1289" s="15">
        <v>350</v>
      </c>
      <c r="R1289" s="15" t="s">
        <v>10180</v>
      </c>
      <c r="S1289" s="29">
        <f t="shared" si="20"/>
        <v>2056</v>
      </c>
      <c r="T1289" s="29"/>
      <c r="U1289" s="29"/>
      <c r="V1289" s="29"/>
      <c r="W1289" s="29"/>
      <c r="X1289" s="29"/>
      <c r="Y1289" s="29"/>
      <c r="Z1289" s="29"/>
      <c r="AA1289" s="29"/>
    </row>
    <row r="1290" spans="1:27" hidden="1" x14ac:dyDescent="0.35">
      <c r="A1290" s="15" t="s">
        <v>2284</v>
      </c>
      <c r="B1290" s="22" t="str">
        <f>INDEX('Plant data'!D:D,MATCH($A1290,'Plant data'!$A:$A,0))</f>
        <v>Dabrowa Gornicza</v>
      </c>
      <c r="C1290" s="22" t="str">
        <f>INDEX('Plant data'!E:E,MATCH($A1290,'Plant data'!$A:$A,0))</f>
        <v>Silesia</v>
      </c>
      <c r="D1290" s="22" t="str">
        <f>INDEX('Plant data'!F:F,MATCH($A1290,'Plant data'!$A:$A,0))</f>
        <v>Poland</v>
      </c>
      <c r="E1290" s="15" t="s">
        <v>11511</v>
      </c>
      <c r="F1290" s="15" t="s">
        <v>10194</v>
      </c>
      <c r="G1290" s="15" t="s">
        <v>2286</v>
      </c>
      <c r="H1290" s="15" t="s">
        <v>29</v>
      </c>
      <c r="I1290" s="15" t="s">
        <v>30</v>
      </c>
      <c r="J1290" s="15" t="s">
        <v>30</v>
      </c>
      <c r="K1290" s="15">
        <v>2018</v>
      </c>
      <c r="L1290" s="15">
        <v>7</v>
      </c>
      <c r="M1290" s="15" t="s">
        <v>30</v>
      </c>
      <c r="N1290" s="15" t="s">
        <v>30</v>
      </c>
      <c r="O1290" s="15" t="s">
        <v>30</v>
      </c>
      <c r="P1290" s="15">
        <v>1667</v>
      </c>
      <c r="Q1290" s="15">
        <v>350</v>
      </c>
      <c r="R1290" s="15" t="s">
        <v>10180</v>
      </c>
      <c r="S1290" s="29">
        <f t="shared" si="20"/>
        <v>2058</v>
      </c>
      <c r="T1290" s="29"/>
      <c r="U1290" s="29"/>
      <c r="V1290" s="29"/>
      <c r="W1290" s="29"/>
      <c r="X1290" s="29"/>
      <c r="Y1290" s="29"/>
      <c r="Z1290" s="29"/>
      <c r="AA1290" s="29"/>
    </row>
    <row r="1291" spans="1:27" hidden="1" x14ac:dyDescent="0.35">
      <c r="A1291" s="15" t="s">
        <v>2284</v>
      </c>
      <c r="B1291" s="22" t="str">
        <f>INDEX('Plant data'!D:D,MATCH($A1291,'Plant data'!$A:$A,0))</f>
        <v>Dabrowa Gornicza</v>
      </c>
      <c r="C1291" s="22" t="str">
        <f>INDEX('Plant data'!E:E,MATCH($A1291,'Plant data'!$A:$A,0))</f>
        <v>Silesia</v>
      </c>
      <c r="D1291" s="22" t="str">
        <f>INDEX('Plant data'!F:F,MATCH($A1291,'Plant data'!$A:$A,0))</f>
        <v>Poland</v>
      </c>
      <c r="E1291" s="15" t="s">
        <v>11512</v>
      </c>
      <c r="F1291" s="15" t="s">
        <v>10204</v>
      </c>
      <c r="G1291" s="15" t="s">
        <v>2286</v>
      </c>
      <c r="H1291" s="15" t="s">
        <v>29</v>
      </c>
      <c r="I1291" s="15" t="s">
        <v>30</v>
      </c>
      <c r="J1291" s="15" t="s">
        <v>30</v>
      </c>
      <c r="K1291" s="15">
        <v>2017</v>
      </c>
      <c r="L1291" s="15">
        <v>8</v>
      </c>
      <c r="M1291" s="15" t="s">
        <v>30</v>
      </c>
      <c r="N1291" s="15" t="s">
        <v>30</v>
      </c>
      <c r="O1291" s="15" t="s">
        <v>30</v>
      </c>
      <c r="P1291" s="15">
        <v>1667</v>
      </c>
      <c r="Q1291" s="15">
        <v>350</v>
      </c>
      <c r="R1291" s="15" t="s">
        <v>10180</v>
      </c>
      <c r="S1291" s="29">
        <f t="shared" si="20"/>
        <v>2057</v>
      </c>
      <c r="T1291" s="29"/>
      <c r="U1291" s="29"/>
      <c r="V1291" s="29"/>
      <c r="W1291" s="29"/>
      <c r="X1291" s="29"/>
      <c r="Y1291" s="29"/>
      <c r="Z1291" s="29"/>
      <c r="AA1291" s="29"/>
    </row>
    <row r="1292" spans="1:27" hidden="1" x14ac:dyDescent="0.35">
      <c r="A1292" s="15" t="s">
        <v>2288</v>
      </c>
      <c r="B1292" s="22" t="str">
        <f>INDEX('Plant data'!D:D,MATCH($A1292,'Plant data'!$A:$A,0))</f>
        <v>Kraków</v>
      </c>
      <c r="C1292" s="22" t="str">
        <f>INDEX('Plant data'!E:E,MATCH($A1292,'Plant data'!$A:$A,0))</f>
        <v>Lesser Poland</v>
      </c>
      <c r="D1292" s="22" t="str">
        <f>INDEX('Plant data'!F:F,MATCH($A1292,'Plant data'!$A:$A,0))</f>
        <v>Poland</v>
      </c>
      <c r="E1292" s="15" t="s">
        <v>11513</v>
      </c>
      <c r="F1292" s="15" t="s">
        <v>10179</v>
      </c>
      <c r="G1292" s="15" t="s">
        <v>2290</v>
      </c>
      <c r="H1292" s="15" t="s">
        <v>190</v>
      </c>
      <c r="I1292" s="15" t="s">
        <v>30</v>
      </c>
      <c r="J1292" s="15" t="s">
        <v>30</v>
      </c>
      <c r="K1292" s="15" t="s">
        <v>30</v>
      </c>
      <c r="L1292" s="15" t="s">
        <v>30</v>
      </c>
      <c r="M1292" s="15" t="s">
        <v>30</v>
      </c>
      <c r="N1292" s="15" t="s">
        <v>30</v>
      </c>
      <c r="O1292" s="15" t="s">
        <v>30</v>
      </c>
      <c r="P1292" s="15">
        <v>2600</v>
      </c>
      <c r="Q1292" s="15" t="s">
        <v>30</v>
      </c>
      <c r="R1292" s="22"/>
      <c r="S1292" s="29" t="str">
        <f t="shared" si="20"/>
        <v/>
      </c>
      <c r="T1292" s="29"/>
      <c r="U1292" s="29"/>
      <c r="V1292" s="29"/>
      <c r="W1292" s="29"/>
      <c r="X1292" s="29"/>
      <c r="Y1292" s="29"/>
      <c r="Z1292" s="29"/>
      <c r="AA1292" s="29"/>
    </row>
    <row r="1293" spans="1:27" hidden="1" x14ac:dyDescent="0.35">
      <c r="A1293" s="15" t="s">
        <v>2291</v>
      </c>
      <c r="B1293" s="22" t="str">
        <f>INDEX('Plant data'!D:D,MATCH($A1293,'Plant data'!$A:$A,0))</f>
        <v>Galati</v>
      </c>
      <c r="C1293" s="22" t="str">
        <f>INDEX('Plant data'!E:E,MATCH($A1293,'Plant data'!$A:$A,0))</f>
        <v>Galați County</v>
      </c>
      <c r="D1293" s="22" t="str">
        <f>INDEX('Plant data'!F:F,MATCH($A1293,'Plant data'!$A:$A,0))</f>
        <v>Romania</v>
      </c>
      <c r="E1293" s="15" t="s">
        <v>11514</v>
      </c>
      <c r="F1293" s="15" t="s">
        <v>10179</v>
      </c>
      <c r="G1293" s="16" t="s">
        <v>2293</v>
      </c>
      <c r="H1293" s="15" t="s">
        <v>40</v>
      </c>
      <c r="I1293" s="15" t="s">
        <v>30</v>
      </c>
      <c r="J1293" s="15" t="s">
        <v>30</v>
      </c>
      <c r="K1293" s="15" t="s">
        <v>30</v>
      </c>
      <c r="L1293" s="15" t="s">
        <v>30</v>
      </c>
      <c r="M1293" s="15" t="s">
        <v>30</v>
      </c>
      <c r="N1293" s="15" t="s">
        <v>30</v>
      </c>
      <c r="O1293" s="15" t="s">
        <v>30</v>
      </c>
      <c r="P1293" s="15">
        <v>1500</v>
      </c>
      <c r="Q1293" s="15">
        <v>180</v>
      </c>
      <c r="R1293" s="15" t="s">
        <v>10180</v>
      </c>
      <c r="S1293" s="29" t="str">
        <f t="shared" si="20"/>
        <v/>
      </c>
      <c r="T1293" s="29"/>
      <c r="U1293" s="29"/>
      <c r="V1293" s="29"/>
      <c r="W1293" s="29"/>
      <c r="X1293" s="29"/>
      <c r="Y1293" s="29"/>
      <c r="Z1293" s="29"/>
      <c r="AA1293" s="29"/>
    </row>
    <row r="1294" spans="1:27" hidden="1" x14ac:dyDescent="0.35">
      <c r="A1294" s="15" t="s">
        <v>2291</v>
      </c>
      <c r="B1294" s="22" t="str">
        <f>INDEX('Plant data'!D:D,MATCH($A1294,'Plant data'!$A:$A,0))</f>
        <v>Galati</v>
      </c>
      <c r="C1294" s="22" t="str">
        <f>INDEX('Plant data'!E:E,MATCH($A1294,'Plant data'!$A:$A,0))</f>
        <v>Galați County</v>
      </c>
      <c r="D1294" s="22" t="str">
        <f>INDEX('Plant data'!F:F,MATCH($A1294,'Plant data'!$A:$A,0))</f>
        <v>Romania</v>
      </c>
      <c r="E1294" s="15" t="s">
        <v>11515</v>
      </c>
      <c r="F1294" s="15" t="s">
        <v>10182</v>
      </c>
      <c r="G1294" s="16" t="s">
        <v>2293</v>
      </c>
      <c r="H1294" s="15" t="s">
        <v>40</v>
      </c>
      <c r="I1294" s="15" t="s">
        <v>30</v>
      </c>
      <c r="J1294" s="15" t="s">
        <v>30</v>
      </c>
      <c r="K1294" s="15" t="s">
        <v>30</v>
      </c>
      <c r="L1294" s="15" t="s">
        <v>30</v>
      </c>
      <c r="M1294" s="15" t="s">
        <v>30</v>
      </c>
      <c r="N1294" s="15" t="s">
        <v>30</v>
      </c>
      <c r="O1294" s="15" t="s">
        <v>30</v>
      </c>
      <c r="P1294" s="15">
        <v>1500</v>
      </c>
      <c r="Q1294" s="15" t="s">
        <v>30</v>
      </c>
      <c r="R1294" s="22"/>
      <c r="S1294" s="29" t="str">
        <f t="shared" si="20"/>
        <v/>
      </c>
      <c r="T1294" s="29"/>
      <c r="U1294" s="29"/>
      <c r="V1294" s="29"/>
      <c r="W1294" s="29"/>
      <c r="X1294" s="29"/>
      <c r="Y1294" s="29"/>
      <c r="Z1294" s="29"/>
      <c r="AA1294" s="29"/>
    </row>
    <row r="1295" spans="1:27" hidden="1" x14ac:dyDescent="0.35">
      <c r="A1295" s="15" t="s">
        <v>2294</v>
      </c>
      <c r="B1295" s="22" t="str">
        <f>INDEX('Plant data'!D:D,MATCH($A1295,'Plant data'!$A:$A,0))</f>
        <v>Smederevo</v>
      </c>
      <c r="C1295" s="22" t="str">
        <f>INDEX('Plant data'!E:E,MATCH($A1295,'Plant data'!$A:$A,0))</f>
        <v>Podunavlje</v>
      </c>
      <c r="D1295" s="22" t="str">
        <f>INDEX('Plant data'!F:F,MATCH($A1295,'Plant data'!$A:$A,0))</f>
        <v>Serbia</v>
      </c>
      <c r="E1295" s="15" t="s">
        <v>11516</v>
      </c>
      <c r="F1295" s="15" t="s">
        <v>10201</v>
      </c>
      <c r="G1295" s="16" t="s">
        <v>2296</v>
      </c>
      <c r="H1295" s="15" t="s">
        <v>29</v>
      </c>
      <c r="I1295" s="15" t="s">
        <v>30</v>
      </c>
      <c r="J1295" s="15" t="s">
        <v>30</v>
      </c>
      <c r="K1295" s="15" t="s">
        <v>30</v>
      </c>
      <c r="L1295" s="15" t="s">
        <v>30</v>
      </c>
      <c r="M1295" s="15" t="s">
        <v>30</v>
      </c>
      <c r="N1295" s="15" t="s">
        <v>30</v>
      </c>
      <c r="O1295" s="15" t="s">
        <v>30</v>
      </c>
      <c r="P1295" s="15">
        <v>733</v>
      </c>
      <c r="Q1295" s="15" t="s">
        <v>30</v>
      </c>
      <c r="R1295" s="22"/>
      <c r="S1295" s="29" t="str">
        <f t="shared" si="20"/>
        <v/>
      </c>
      <c r="T1295" s="29"/>
      <c r="U1295" s="29"/>
      <c r="V1295" s="29"/>
      <c r="W1295" s="29"/>
      <c r="X1295" s="29"/>
      <c r="Y1295" s="29"/>
      <c r="Z1295" s="29"/>
      <c r="AA1295" s="29"/>
    </row>
    <row r="1296" spans="1:27" hidden="1" x14ac:dyDescent="0.35">
      <c r="A1296" s="15" t="s">
        <v>2294</v>
      </c>
      <c r="B1296" s="22" t="str">
        <f>INDEX('Plant data'!D:D,MATCH($A1296,'Plant data'!$A:$A,0))</f>
        <v>Smederevo</v>
      </c>
      <c r="C1296" s="22" t="str">
        <f>INDEX('Plant data'!E:E,MATCH($A1296,'Plant data'!$A:$A,0))</f>
        <v>Podunavlje</v>
      </c>
      <c r="D1296" s="22" t="str">
        <f>INDEX('Plant data'!F:F,MATCH($A1296,'Plant data'!$A:$A,0))</f>
        <v>Serbia</v>
      </c>
      <c r="E1296" s="15" t="s">
        <v>11517</v>
      </c>
      <c r="F1296" s="15" t="s">
        <v>10194</v>
      </c>
      <c r="G1296" s="16" t="s">
        <v>2296</v>
      </c>
      <c r="H1296" s="15" t="s">
        <v>29</v>
      </c>
      <c r="I1296" s="15" t="s">
        <v>30</v>
      </c>
      <c r="J1296" s="15" t="s">
        <v>30</v>
      </c>
      <c r="K1296" s="15">
        <v>2020</v>
      </c>
      <c r="L1296" s="15">
        <v>5</v>
      </c>
      <c r="M1296" s="15" t="s">
        <v>30</v>
      </c>
      <c r="N1296" s="15" t="s">
        <v>30</v>
      </c>
      <c r="O1296" s="15" t="s">
        <v>30</v>
      </c>
      <c r="P1296" s="15">
        <v>733</v>
      </c>
      <c r="Q1296" s="15">
        <v>105</v>
      </c>
      <c r="R1296" s="15" t="s">
        <v>10180</v>
      </c>
      <c r="S1296" s="29">
        <f t="shared" si="20"/>
        <v>2060</v>
      </c>
      <c r="T1296" s="29"/>
      <c r="U1296" s="29"/>
      <c r="V1296" s="29"/>
      <c r="W1296" s="29"/>
      <c r="X1296" s="29"/>
      <c r="Y1296" s="29"/>
      <c r="Z1296" s="29"/>
      <c r="AA1296" s="29"/>
    </row>
    <row r="1297" spans="1:27" hidden="1" x14ac:dyDescent="0.35">
      <c r="A1297" s="15" t="s">
        <v>2294</v>
      </c>
      <c r="B1297" s="22" t="str">
        <f>INDEX('Plant data'!D:D,MATCH($A1297,'Plant data'!$A:$A,0))</f>
        <v>Smederevo</v>
      </c>
      <c r="C1297" s="22" t="str">
        <f>INDEX('Plant data'!E:E,MATCH($A1297,'Plant data'!$A:$A,0))</f>
        <v>Podunavlje</v>
      </c>
      <c r="D1297" s="22" t="str">
        <f>INDEX('Plant data'!F:F,MATCH($A1297,'Plant data'!$A:$A,0))</f>
        <v>Serbia</v>
      </c>
      <c r="E1297" s="15" t="s">
        <v>11518</v>
      </c>
      <c r="F1297" s="15" t="s">
        <v>10204</v>
      </c>
      <c r="G1297" s="16" t="s">
        <v>2296</v>
      </c>
      <c r="H1297" s="15" t="s">
        <v>29</v>
      </c>
      <c r="I1297" s="15" t="s">
        <v>30</v>
      </c>
      <c r="J1297" s="15" t="s">
        <v>30</v>
      </c>
      <c r="K1297" s="15" t="s">
        <v>30</v>
      </c>
      <c r="L1297" s="15" t="s">
        <v>30</v>
      </c>
      <c r="M1297" s="15" t="s">
        <v>30</v>
      </c>
      <c r="N1297" s="15" t="s">
        <v>30</v>
      </c>
      <c r="O1297" s="15" t="s">
        <v>30</v>
      </c>
      <c r="P1297" s="15">
        <v>733</v>
      </c>
      <c r="Q1297" s="15" t="s">
        <v>30</v>
      </c>
      <c r="R1297" s="22"/>
      <c r="S1297" s="29" t="str">
        <f t="shared" si="20"/>
        <v/>
      </c>
      <c r="T1297" s="29"/>
      <c r="U1297" s="29"/>
      <c r="V1297" s="29"/>
      <c r="W1297" s="29"/>
      <c r="X1297" s="29"/>
      <c r="Y1297" s="29"/>
      <c r="Z1297" s="29"/>
      <c r="AA1297" s="29"/>
    </row>
    <row r="1298" spans="1:27" hidden="1" x14ac:dyDescent="0.35">
      <c r="A1298" s="15" t="s">
        <v>2298</v>
      </c>
      <c r="B1298" s="22" t="str">
        <f>INDEX('Plant data'!D:D,MATCH($A1298,'Plant data'!$A:$A,0))</f>
        <v>Chelyabinsk</v>
      </c>
      <c r="C1298" s="22" t="str">
        <f>INDEX('Plant data'!E:E,MATCH($A1298,'Plant data'!$A:$A,0))</f>
        <v>Chelyabinsk</v>
      </c>
      <c r="D1298" s="22" t="str">
        <f>INDEX('Plant data'!F:F,MATCH($A1298,'Plant data'!$A:$A,0))</f>
        <v>Russia</v>
      </c>
      <c r="E1298" s="15" t="s">
        <v>11519</v>
      </c>
      <c r="F1298" s="15" t="s">
        <v>10201</v>
      </c>
      <c r="G1298" s="16" t="s">
        <v>2300</v>
      </c>
      <c r="H1298" s="15" t="s">
        <v>29</v>
      </c>
      <c r="I1298" s="15" t="s">
        <v>30</v>
      </c>
      <c r="J1298" s="15" t="s">
        <v>30</v>
      </c>
      <c r="K1298" s="15" t="s">
        <v>30</v>
      </c>
      <c r="L1298" s="15" t="s">
        <v>30</v>
      </c>
      <c r="M1298" s="15" t="s">
        <v>30</v>
      </c>
      <c r="N1298" s="15" t="s">
        <v>30</v>
      </c>
      <c r="O1298" s="15" t="s">
        <v>30</v>
      </c>
      <c r="P1298" s="15">
        <v>1333</v>
      </c>
      <c r="Q1298" s="15">
        <v>160</v>
      </c>
      <c r="R1298" s="15" t="s">
        <v>10180</v>
      </c>
      <c r="S1298" s="29" t="str">
        <f t="shared" si="20"/>
        <v/>
      </c>
      <c r="T1298" s="29"/>
      <c r="U1298" s="29"/>
      <c r="V1298" s="29"/>
      <c r="W1298" s="29"/>
      <c r="X1298" s="29"/>
      <c r="Y1298" s="29"/>
      <c r="Z1298" s="29"/>
      <c r="AA1298" s="29"/>
    </row>
    <row r="1299" spans="1:27" hidden="1" x14ac:dyDescent="0.35">
      <c r="A1299" s="15" t="s">
        <v>2298</v>
      </c>
      <c r="B1299" s="22" t="str">
        <f>INDEX('Plant data'!D:D,MATCH($A1299,'Plant data'!$A:$A,0))</f>
        <v>Chelyabinsk</v>
      </c>
      <c r="C1299" s="22" t="str">
        <f>INDEX('Plant data'!E:E,MATCH($A1299,'Plant data'!$A:$A,0))</f>
        <v>Chelyabinsk</v>
      </c>
      <c r="D1299" s="22" t="str">
        <f>INDEX('Plant data'!F:F,MATCH($A1299,'Plant data'!$A:$A,0))</f>
        <v>Russia</v>
      </c>
      <c r="E1299" s="15" t="s">
        <v>11520</v>
      </c>
      <c r="F1299" s="15" t="s">
        <v>10194</v>
      </c>
      <c r="G1299" s="16" t="s">
        <v>2300</v>
      </c>
      <c r="H1299" s="15" t="s">
        <v>29</v>
      </c>
      <c r="I1299" s="15" t="s">
        <v>30</v>
      </c>
      <c r="J1299" s="15" t="s">
        <v>30</v>
      </c>
      <c r="K1299" s="15" t="s">
        <v>30</v>
      </c>
      <c r="L1299" s="15" t="s">
        <v>30</v>
      </c>
      <c r="M1299" s="15" t="s">
        <v>30</v>
      </c>
      <c r="N1299" s="15" t="s">
        <v>30</v>
      </c>
      <c r="O1299" s="15" t="s">
        <v>30</v>
      </c>
      <c r="P1299" s="15">
        <v>1333</v>
      </c>
      <c r="Q1299" s="15">
        <v>160</v>
      </c>
      <c r="R1299" s="15" t="s">
        <v>10180</v>
      </c>
      <c r="S1299" s="29" t="str">
        <f t="shared" si="20"/>
        <v/>
      </c>
      <c r="T1299" s="29"/>
      <c r="U1299" s="29"/>
      <c r="V1299" s="29"/>
      <c r="W1299" s="29"/>
      <c r="X1299" s="29"/>
      <c r="Y1299" s="29"/>
      <c r="Z1299" s="29"/>
      <c r="AA1299" s="29"/>
    </row>
    <row r="1300" spans="1:27" hidden="1" x14ac:dyDescent="0.35">
      <c r="A1300" s="15" t="s">
        <v>2298</v>
      </c>
      <c r="B1300" s="22" t="str">
        <f>INDEX('Plant data'!D:D,MATCH($A1300,'Plant data'!$A:$A,0))</f>
        <v>Chelyabinsk</v>
      </c>
      <c r="C1300" s="22" t="str">
        <f>INDEX('Plant data'!E:E,MATCH($A1300,'Plant data'!$A:$A,0))</f>
        <v>Chelyabinsk</v>
      </c>
      <c r="D1300" s="22" t="str">
        <f>INDEX('Plant data'!F:F,MATCH($A1300,'Plant data'!$A:$A,0))</f>
        <v>Russia</v>
      </c>
      <c r="E1300" s="15" t="s">
        <v>11521</v>
      </c>
      <c r="F1300" s="15" t="s">
        <v>10204</v>
      </c>
      <c r="G1300" s="16" t="s">
        <v>2300</v>
      </c>
      <c r="H1300" s="15" t="s">
        <v>29</v>
      </c>
      <c r="I1300" s="15" t="s">
        <v>30</v>
      </c>
      <c r="J1300" s="15" t="s">
        <v>30</v>
      </c>
      <c r="K1300" s="15" t="s">
        <v>30</v>
      </c>
      <c r="L1300" s="15" t="s">
        <v>30</v>
      </c>
      <c r="M1300" s="15" t="s">
        <v>30</v>
      </c>
      <c r="N1300" s="15" t="s">
        <v>30</v>
      </c>
      <c r="O1300" s="15" t="s">
        <v>30</v>
      </c>
      <c r="P1300" s="15">
        <v>1333</v>
      </c>
      <c r="Q1300" s="15">
        <v>160</v>
      </c>
      <c r="R1300" s="15" t="s">
        <v>10180</v>
      </c>
      <c r="S1300" s="29" t="str">
        <f t="shared" si="20"/>
        <v/>
      </c>
      <c r="T1300" s="29"/>
      <c r="U1300" s="29"/>
      <c r="V1300" s="29"/>
      <c r="W1300" s="29"/>
      <c r="X1300" s="29"/>
      <c r="Y1300" s="29"/>
      <c r="Z1300" s="29"/>
      <c r="AA1300" s="29"/>
    </row>
    <row r="1301" spans="1:27" hidden="1" x14ac:dyDescent="0.35">
      <c r="A1301" s="15" t="s">
        <v>2303</v>
      </c>
      <c r="B1301" s="22" t="str">
        <f>INDEX('Plant data'!D:D,MATCH($A1301,'Plant data'!$A:$A,0))</f>
        <v>Tula</v>
      </c>
      <c r="C1301" s="22" t="str">
        <f>INDEX('Plant data'!E:E,MATCH($A1301,'Plant data'!$A:$A,0))</f>
        <v>Tula</v>
      </c>
      <c r="D1301" s="22" t="str">
        <f>INDEX('Plant data'!F:F,MATCH($A1301,'Plant data'!$A:$A,0))</f>
        <v>Russia</v>
      </c>
      <c r="E1301" s="15" t="s">
        <v>11522</v>
      </c>
      <c r="F1301" s="15" t="s">
        <v>10179</v>
      </c>
      <c r="G1301" s="16" t="s">
        <v>2305</v>
      </c>
      <c r="H1301" s="15" t="s">
        <v>29</v>
      </c>
      <c r="I1301" s="15" t="s">
        <v>30</v>
      </c>
      <c r="J1301" s="15">
        <v>2014</v>
      </c>
      <c r="K1301" s="15">
        <v>2019</v>
      </c>
      <c r="L1301" s="15">
        <v>6</v>
      </c>
      <c r="M1301" s="15" t="s">
        <v>30</v>
      </c>
      <c r="N1301" s="15" t="s">
        <v>30</v>
      </c>
      <c r="O1301" s="15" t="s">
        <v>30</v>
      </c>
      <c r="P1301" s="15">
        <v>2000</v>
      </c>
      <c r="Q1301" s="15">
        <v>160</v>
      </c>
      <c r="R1301" s="15" t="s">
        <v>10180</v>
      </c>
      <c r="S1301" s="29">
        <f t="shared" si="20"/>
        <v>2059</v>
      </c>
      <c r="T1301" s="29"/>
      <c r="U1301" s="29"/>
      <c r="V1301" s="29"/>
      <c r="W1301" s="29"/>
      <c r="X1301" s="29"/>
      <c r="Y1301" s="29"/>
      <c r="Z1301" s="29"/>
      <c r="AA1301" s="29"/>
    </row>
    <row r="1302" spans="1:27" hidden="1" x14ac:dyDescent="0.35">
      <c r="A1302" s="15" t="s">
        <v>2308</v>
      </c>
      <c r="B1302" s="22" t="str">
        <f>INDEX('Plant data'!D:D,MATCH($A1302,'Plant data'!$A:$A,0))</f>
        <v>Magnitogorsk</v>
      </c>
      <c r="C1302" s="22" t="str">
        <f>INDEX('Plant data'!E:E,MATCH($A1302,'Plant data'!$A:$A,0))</f>
        <v>Chelyabinsk</v>
      </c>
      <c r="D1302" s="22" t="str">
        <f>INDEX('Plant data'!F:F,MATCH($A1302,'Plant data'!$A:$A,0))</f>
        <v>Russia</v>
      </c>
      <c r="E1302" s="15" t="s">
        <v>11523</v>
      </c>
      <c r="F1302" s="15" t="s">
        <v>10201</v>
      </c>
      <c r="G1302" s="16" t="s">
        <v>2310</v>
      </c>
      <c r="H1302" s="15" t="s">
        <v>29</v>
      </c>
      <c r="I1302" s="15" t="s">
        <v>30</v>
      </c>
      <c r="J1302" s="15" t="s">
        <v>30</v>
      </c>
      <c r="K1302" s="15">
        <v>1990</v>
      </c>
      <c r="L1302" s="15">
        <v>35</v>
      </c>
      <c r="M1302" s="15" t="s">
        <v>30</v>
      </c>
      <c r="N1302" s="15" t="s">
        <v>30</v>
      </c>
      <c r="O1302" s="15" t="s">
        <v>30</v>
      </c>
      <c r="P1302" s="15">
        <v>3500</v>
      </c>
      <c r="Q1302" s="15">
        <v>370</v>
      </c>
      <c r="R1302" s="15" t="s">
        <v>10180</v>
      </c>
      <c r="S1302" s="29">
        <f t="shared" si="20"/>
        <v>2030</v>
      </c>
      <c r="T1302" s="29"/>
      <c r="U1302" s="29"/>
      <c r="V1302" s="29"/>
      <c r="W1302" s="29"/>
      <c r="X1302" s="29"/>
      <c r="Y1302" s="29"/>
      <c r="Z1302" s="29"/>
      <c r="AA1302" s="29"/>
    </row>
    <row r="1303" spans="1:27" hidden="1" x14ac:dyDescent="0.35">
      <c r="A1303" s="15" t="s">
        <v>2308</v>
      </c>
      <c r="B1303" s="22" t="str">
        <f>INDEX('Plant data'!D:D,MATCH($A1303,'Plant data'!$A:$A,0))</f>
        <v>Magnitogorsk</v>
      </c>
      <c r="C1303" s="22" t="str">
        <f>INDEX('Plant data'!E:E,MATCH($A1303,'Plant data'!$A:$A,0))</f>
        <v>Chelyabinsk</v>
      </c>
      <c r="D1303" s="22" t="str">
        <f>INDEX('Plant data'!F:F,MATCH($A1303,'Plant data'!$A:$A,0))</f>
        <v>Russia</v>
      </c>
      <c r="E1303" s="15" t="s">
        <v>11524</v>
      </c>
      <c r="F1303" s="15" t="s">
        <v>10194</v>
      </c>
      <c r="G1303" s="16" t="s">
        <v>2310</v>
      </c>
      <c r="H1303" s="15" t="s">
        <v>29</v>
      </c>
      <c r="I1303" s="15" t="s">
        <v>30</v>
      </c>
      <c r="J1303" s="15" t="s">
        <v>30</v>
      </c>
      <c r="K1303" s="15">
        <v>1994</v>
      </c>
      <c r="L1303" s="15">
        <v>31</v>
      </c>
      <c r="M1303" s="15" t="s">
        <v>30</v>
      </c>
      <c r="N1303" s="15" t="s">
        <v>30</v>
      </c>
      <c r="O1303" s="15" t="s">
        <v>30</v>
      </c>
      <c r="P1303" s="15">
        <v>3500</v>
      </c>
      <c r="Q1303" s="15">
        <v>370</v>
      </c>
      <c r="R1303" s="15" t="s">
        <v>10180</v>
      </c>
      <c r="S1303" s="29">
        <f t="shared" si="20"/>
        <v>2034</v>
      </c>
      <c r="T1303" s="29"/>
      <c r="U1303" s="29"/>
      <c r="V1303" s="29"/>
      <c r="W1303" s="29"/>
      <c r="X1303" s="29"/>
      <c r="Y1303" s="29"/>
      <c r="Z1303" s="29"/>
      <c r="AA1303" s="29"/>
    </row>
    <row r="1304" spans="1:27" hidden="1" x14ac:dyDescent="0.35">
      <c r="A1304" s="15" t="s">
        <v>2308</v>
      </c>
      <c r="B1304" s="22" t="str">
        <f>INDEX('Plant data'!D:D,MATCH($A1304,'Plant data'!$A:$A,0))</f>
        <v>Magnitogorsk</v>
      </c>
      <c r="C1304" s="22" t="str">
        <f>INDEX('Plant data'!E:E,MATCH($A1304,'Plant data'!$A:$A,0))</f>
        <v>Chelyabinsk</v>
      </c>
      <c r="D1304" s="22" t="str">
        <f>INDEX('Plant data'!F:F,MATCH($A1304,'Plant data'!$A:$A,0))</f>
        <v>Russia</v>
      </c>
      <c r="E1304" s="15" t="s">
        <v>11525</v>
      </c>
      <c r="F1304" s="15" t="s">
        <v>10204</v>
      </c>
      <c r="G1304" s="16" t="s">
        <v>2310</v>
      </c>
      <c r="H1304" s="15" t="s">
        <v>29</v>
      </c>
      <c r="I1304" s="15" t="s">
        <v>30</v>
      </c>
      <c r="J1304" s="15" t="s">
        <v>30</v>
      </c>
      <c r="K1304" s="15">
        <v>1999</v>
      </c>
      <c r="L1304" s="15">
        <v>26</v>
      </c>
      <c r="M1304" s="15" t="s">
        <v>30</v>
      </c>
      <c r="N1304" s="15" t="s">
        <v>30</v>
      </c>
      <c r="O1304" s="15" t="s">
        <v>30</v>
      </c>
      <c r="P1304" s="15">
        <v>3500</v>
      </c>
      <c r="Q1304" s="15">
        <v>370</v>
      </c>
      <c r="R1304" s="15" t="s">
        <v>10180</v>
      </c>
      <c r="S1304" s="29">
        <f t="shared" si="20"/>
        <v>2039</v>
      </c>
      <c r="T1304" s="29"/>
      <c r="U1304" s="29"/>
      <c r="V1304" s="29"/>
      <c r="W1304" s="29"/>
      <c r="X1304" s="29"/>
      <c r="Y1304" s="29"/>
      <c r="Z1304" s="29"/>
      <c r="AA1304" s="29"/>
    </row>
    <row r="1305" spans="1:27" hidden="1" x14ac:dyDescent="0.35">
      <c r="A1305" s="15" t="s">
        <v>2319</v>
      </c>
      <c r="B1305" s="22" t="str">
        <f>INDEX('Plant data'!D:D,MATCH($A1305,'Plant data'!$A:$A,0))</f>
        <v>Lipetsk</v>
      </c>
      <c r="C1305" s="22" t="str">
        <f>INDEX('Plant data'!E:E,MATCH($A1305,'Plant data'!$A:$A,0))</f>
        <v>Lipetsk</v>
      </c>
      <c r="D1305" s="22" t="str">
        <f>INDEX('Plant data'!F:F,MATCH($A1305,'Plant data'!$A:$A,0))</f>
        <v>Russia</v>
      </c>
      <c r="E1305" s="15" t="s">
        <v>11526</v>
      </c>
      <c r="F1305" s="15" t="s">
        <v>11527</v>
      </c>
      <c r="G1305" s="16" t="s">
        <v>2321</v>
      </c>
      <c r="H1305" s="15" t="s">
        <v>29</v>
      </c>
      <c r="I1305" s="15" t="s">
        <v>30</v>
      </c>
      <c r="J1305" s="15" t="s">
        <v>30</v>
      </c>
      <c r="K1305" s="15" t="s">
        <v>30</v>
      </c>
      <c r="L1305" s="15" t="s">
        <v>30</v>
      </c>
      <c r="M1305" s="15" t="s">
        <v>30</v>
      </c>
      <c r="N1305" s="15" t="s">
        <v>30</v>
      </c>
      <c r="O1305" s="15" t="s">
        <v>30</v>
      </c>
      <c r="P1305" s="15">
        <v>1500</v>
      </c>
      <c r="Q1305" s="15" t="s">
        <v>30</v>
      </c>
      <c r="R1305" s="22"/>
      <c r="S1305" s="29" t="str">
        <f t="shared" si="20"/>
        <v/>
      </c>
      <c r="T1305" s="29"/>
      <c r="U1305" s="29"/>
      <c r="V1305" s="29"/>
      <c r="W1305" s="29"/>
      <c r="X1305" s="29"/>
      <c r="Y1305" s="29"/>
      <c r="Z1305" s="29"/>
      <c r="AA1305" s="29"/>
    </row>
    <row r="1306" spans="1:27" hidden="1" x14ac:dyDescent="0.35">
      <c r="A1306" s="15" t="s">
        <v>2319</v>
      </c>
      <c r="B1306" s="22" t="str">
        <f>INDEX('Plant data'!D:D,MATCH($A1306,'Plant data'!$A:$A,0))</f>
        <v>Lipetsk</v>
      </c>
      <c r="C1306" s="22" t="str">
        <f>INDEX('Plant data'!E:E,MATCH($A1306,'Plant data'!$A:$A,0))</f>
        <v>Lipetsk</v>
      </c>
      <c r="D1306" s="22" t="str">
        <f>INDEX('Plant data'!F:F,MATCH($A1306,'Plant data'!$A:$A,0))</f>
        <v>Russia</v>
      </c>
      <c r="E1306" s="15" t="s">
        <v>11528</v>
      </c>
      <c r="F1306" s="15" t="s">
        <v>11529</v>
      </c>
      <c r="G1306" s="16" t="s">
        <v>2321</v>
      </c>
      <c r="H1306" s="15" t="s">
        <v>29</v>
      </c>
      <c r="I1306" s="15" t="s">
        <v>30</v>
      </c>
      <c r="J1306" s="15" t="s">
        <v>30</v>
      </c>
      <c r="K1306" s="15" t="s">
        <v>30</v>
      </c>
      <c r="L1306" s="15" t="s">
        <v>30</v>
      </c>
      <c r="M1306" s="15" t="s">
        <v>30</v>
      </c>
      <c r="N1306" s="15" t="s">
        <v>30</v>
      </c>
      <c r="O1306" s="15" t="s">
        <v>30</v>
      </c>
      <c r="P1306" s="15">
        <v>1500</v>
      </c>
      <c r="Q1306" s="15" t="s">
        <v>30</v>
      </c>
      <c r="R1306" s="22"/>
      <c r="S1306" s="29" t="str">
        <f t="shared" si="20"/>
        <v/>
      </c>
      <c r="T1306" s="29"/>
      <c r="U1306" s="29"/>
      <c r="V1306" s="29"/>
      <c r="W1306" s="29"/>
      <c r="X1306" s="29"/>
      <c r="Y1306" s="29"/>
      <c r="Z1306" s="29"/>
      <c r="AA1306" s="29"/>
    </row>
    <row r="1307" spans="1:27" hidden="1" x14ac:dyDescent="0.35">
      <c r="A1307" s="15" t="s">
        <v>2319</v>
      </c>
      <c r="B1307" s="22" t="str">
        <f>INDEX('Plant data'!D:D,MATCH($A1307,'Plant data'!$A:$A,0))</f>
        <v>Lipetsk</v>
      </c>
      <c r="C1307" s="22" t="str">
        <f>INDEX('Plant data'!E:E,MATCH($A1307,'Plant data'!$A:$A,0))</f>
        <v>Lipetsk</v>
      </c>
      <c r="D1307" s="22" t="str">
        <f>INDEX('Plant data'!F:F,MATCH($A1307,'Plant data'!$A:$A,0))</f>
        <v>Russia</v>
      </c>
      <c r="E1307" s="15" t="s">
        <v>11530</v>
      </c>
      <c r="F1307" s="15" t="s">
        <v>11531</v>
      </c>
      <c r="G1307" s="16" t="s">
        <v>2321</v>
      </c>
      <c r="H1307" s="15" t="s">
        <v>29</v>
      </c>
      <c r="I1307" s="15" t="s">
        <v>30</v>
      </c>
      <c r="J1307" s="15" t="s">
        <v>30</v>
      </c>
      <c r="K1307" s="15" t="s">
        <v>30</v>
      </c>
      <c r="L1307" s="15" t="s">
        <v>30</v>
      </c>
      <c r="M1307" s="15" t="s">
        <v>30</v>
      </c>
      <c r="N1307" s="15" t="s">
        <v>30</v>
      </c>
      <c r="O1307" s="15" t="s">
        <v>30</v>
      </c>
      <c r="P1307" s="15">
        <v>1500</v>
      </c>
      <c r="Q1307" s="15" t="s">
        <v>30</v>
      </c>
      <c r="R1307" s="22"/>
      <c r="S1307" s="29" t="str">
        <f t="shared" si="20"/>
        <v/>
      </c>
      <c r="T1307" s="29"/>
      <c r="U1307" s="29"/>
      <c r="V1307" s="29"/>
      <c r="W1307" s="29"/>
      <c r="X1307" s="29"/>
      <c r="Y1307" s="29"/>
      <c r="Z1307" s="29"/>
      <c r="AA1307" s="29"/>
    </row>
    <row r="1308" spans="1:27" hidden="1" x14ac:dyDescent="0.35">
      <c r="A1308" s="15" t="s">
        <v>2319</v>
      </c>
      <c r="B1308" s="22" t="str">
        <f>INDEX('Plant data'!D:D,MATCH($A1308,'Plant data'!$A:$A,0))</f>
        <v>Lipetsk</v>
      </c>
      <c r="C1308" s="22" t="str">
        <f>INDEX('Plant data'!E:E,MATCH($A1308,'Plant data'!$A:$A,0))</f>
        <v>Lipetsk</v>
      </c>
      <c r="D1308" s="22" t="str">
        <f>INDEX('Plant data'!F:F,MATCH($A1308,'Plant data'!$A:$A,0))</f>
        <v>Russia</v>
      </c>
      <c r="E1308" s="15" t="s">
        <v>11532</v>
      </c>
      <c r="F1308" s="15" t="s">
        <v>11533</v>
      </c>
      <c r="G1308" s="16" t="s">
        <v>2321</v>
      </c>
      <c r="H1308" s="15" t="s">
        <v>29</v>
      </c>
      <c r="I1308" s="15" t="s">
        <v>30</v>
      </c>
      <c r="J1308" s="15" t="s">
        <v>30</v>
      </c>
      <c r="K1308" s="15">
        <v>2011</v>
      </c>
      <c r="L1308" s="15">
        <v>14</v>
      </c>
      <c r="M1308" s="15" t="s">
        <v>30</v>
      </c>
      <c r="N1308" s="15" t="s">
        <v>30</v>
      </c>
      <c r="O1308" s="15" t="s">
        <v>30</v>
      </c>
      <c r="P1308" s="15">
        <v>3300</v>
      </c>
      <c r="Q1308" s="15">
        <v>330</v>
      </c>
      <c r="R1308" s="15" t="s">
        <v>10180</v>
      </c>
      <c r="S1308" s="29">
        <f t="shared" si="20"/>
        <v>2051</v>
      </c>
      <c r="T1308" s="29"/>
      <c r="U1308" s="29"/>
      <c r="V1308" s="29"/>
      <c r="W1308" s="29"/>
      <c r="X1308" s="29"/>
      <c r="Y1308" s="29"/>
      <c r="Z1308" s="29"/>
      <c r="AA1308" s="29"/>
    </row>
    <row r="1309" spans="1:27" hidden="1" x14ac:dyDescent="0.35">
      <c r="A1309" s="15" t="s">
        <v>2319</v>
      </c>
      <c r="B1309" s="22" t="str">
        <f>INDEX('Plant data'!D:D,MATCH($A1309,'Plant data'!$A:$A,0))</f>
        <v>Lipetsk</v>
      </c>
      <c r="C1309" s="22" t="str">
        <f>INDEX('Plant data'!E:E,MATCH($A1309,'Plant data'!$A:$A,0))</f>
        <v>Lipetsk</v>
      </c>
      <c r="D1309" s="22" t="str">
        <f>INDEX('Plant data'!F:F,MATCH($A1309,'Plant data'!$A:$A,0))</f>
        <v>Russia</v>
      </c>
      <c r="E1309" s="15" t="s">
        <v>11534</v>
      </c>
      <c r="F1309" s="15" t="s">
        <v>11535</v>
      </c>
      <c r="G1309" s="16" t="s">
        <v>2321</v>
      </c>
      <c r="H1309" s="15" t="s">
        <v>29</v>
      </c>
      <c r="I1309" s="15" t="s">
        <v>30</v>
      </c>
      <c r="J1309" s="15" t="s">
        <v>30</v>
      </c>
      <c r="K1309" s="15">
        <v>2019</v>
      </c>
      <c r="L1309" s="15">
        <v>6</v>
      </c>
      <c r="M1309" s="15" t="s">
        <v>30</v>
      </c>
      <c r="N1309" s="15" t="s">
        <v>30</v>
      </c>
      <c r="O1309" s="15" t="s">
        <v>30</v>
      </c>
      <c r="P1309" s="15">
        <v>3300</v>
      </c>
      <c r="Q1309" s="15">
        <v>330</v>
      </c>
      <c r="R1309" s="15" t="s">
        <v>10180</v>
      </c>
      <c r="S1309" s="29">
        <f t="shared" si="20"/>
        <v>2059</v>
      </c>
      <c r="T1309" s="29"/>
      <c r="U1309" s="29"/>
      <c r="V1309" s="29"/>
      <c r="W1309" s="29"/>
      <c r="X1309" s="29"/>
      <c r="Y1309" s="29"/>
      <c r="Z1309" s="29"/>
      <c r="AA1309" s="29"/>
    </row>
    <row r="1310" spans="1:27" hidden="1" x14ac:dyDescent="0.35">
      <c r="A1310" s="15" t="s">
        <v>2319</v>
      </c>
      <c r="B1310" s="22" t="str">
        <f>INDEX('Plant data'!D:D,MATCH($A1310,'Plant data'!$A:$A,0))</f>
        <v>Lipetsk</v>
      </c>
      <c r="C1310" s="22" t="str">
        <f>INDEX('Plant data'!E:E,MATCH($A1310,'Plant data'!$A:$A,0))</f>
        <v>Lipetsk</v>
      </c>
      <c r="D1310" s="22" t="str">
        <f>INDEX('Plant data'!F:F,MATCH($A1310,'Plant data'!$A:$A,0))</f>
        <v>Russia</v>
      </c>
      <c r="E1310" s="15" t="s">
        <v>11536</v>
      </c>
      <c r="F1310" s="15" t="s">
        <v>11537</v>
      </c>
      <c r="G1310" s="16" t="s">
        <v>2321</v>
      </c>
      <c r="H1310" s="15" t="s">
        <v>29</v>
      </c>
      <c r="I1310" s="15" t="s">
        <v>30</v>
      </c>
      <c r="J1310" s="15" t="s">
        <v>30</v>
      </c>
      <c r="K1310" s="15">
        <v>2021</v>
      </c>
      <c r="L1310" s="15">
        <v>4</v>
      </c>
      <c r="M1310" s="15" t="s">
        <v>30</v>
      </c>
      <c r="N1310" s="15" t="s">
        <v>30</v>
      </c>
      <c r="O1310" s="15" t="s">
        <v>30</v>
      </c>
      <c r="P1310" s="15">
        <v>3300</v>
      </c>
      <c r="Q1310" s="15">
        <v>330</v>
      </c>
      <c r="R1310" s="15" t="s">
        <v>10180</v>
      </c>
      <c r="S1310" s="29">
        <f t="shared" si="20"/>
        <v>2061</v>
      </c>
      <c r="T1310" s="29"/>
      <c r="U1310" s="29"/>
      <c r="V1310" s="29"/>
      <c r="W1310" s="29"/>
      <c r="X1310" s="29"/>
      <c r="Y1310" s="29"/>
      <c r="Z1310" s="29"/>
      <c r="AA1310" s="29"/>
    </row>
    <row r="1311" spans="1:27" hidden="1" x14ac:dyDescent="0.35">
      <c r="A1311" s="15" t="s">
        <v>2326</v>
      </c>
      <c r="B1311" s="22" t="str">
        <f>INDEX('Plant data'!D:D,MATCH($A1311,'Plant data'!$A:$A,0))</f>
        <v>Nizhnij Tagil</v>
      </c>
      <c r="C1311" s="22" t="str">
        <f>INDEX('Plant data'!E:E,MATCH($A1311,'Plant data'!$A:$A,0))</f>
        <v>Sverdlovsk</v>
      </c>
      <c r="D1311" s="22" t="str">
        <f>INDEX('Plant data'!F:F,MATCH($A1311,'Plant data'!$A:$A,0))</f>
        <v>Russia</v>
      </c>
      <c r="E1311" s="15" t="s">
        <v>11538</v>
      </c>
      <c r="F1311" s="15" t="s">
        <v>10179</v>
      </c>
      <c r="G1311" s="16" t="s">
        <v>2328</v>
      </c>
      <c r="H1311" s="15" t="s">
        <v>29</v>
      </c>
      <c r="I1311" s="15">
        <v>1961</v>
      </c>
      <c r="J1311" s="15" t="s">
        <v>30</v>
      </c>
      <c r="K1311" s="15">
        <v>1963</v>
      </c>
      <c r="L1311" s="15">
        <v>62</v>
      </c>
      <c r="M1311" s="15" t="s">
        <v>30</v>
      </c>
      <c r="N1311" s="15" t="s">
        <v>30</v>
      </c>
      <c r="O1311" s="15" t="s">
        <v>30</v>
      </c>
      <c r="P1311" s="15">
        <v>1100</v>
      </c>
      <c r="Q1311" s="15">
        <v>160</v>
      </c>
      <c r="R1311" s="15" t="s">
        <v>10180</v>
      </c>
      <c r="S1311" s="29">
        <f t="shared" si="20"/>
        <v>2003</v>
      </c>
      <c r="T1311" s="29"/>
      <c r="U1311" s="29"/>
      <c r="V1311" s="29"/>
      <c r="W1311" s="29"/>
      <c r="X1311" s="29"/>
      <c r="Y1311" s="29"/>
      <c r="Z1311" s="29"/>
      <c r="AA1311" s="29"/>
    </row>
    <row r="1312" spans="1:27" hidden="1" x14ac:dyDescent="0.35">
      <c r="A1312" s="15" t="s">
        <v>2326</v>
      </c>
      <c r="B1312" s="22" t="str">
        <f>INDEX('Plant data'!D:D,MATCH($A1312,'Plant data'!$A:$A,0))</f>
        <v>Nizhnij Tagil</v>
      </c>
      <c r="C1312" s="22" t="str">
        <f>INDEX('Plant data'!E:E,MATCH($A1312,'Plant data'!$A:$A,0))</f>
        <v>Sverdlovsk</v>
      </c>
      <c r="D1312" s="22" t="str">
        <f>INDEX('Plant data'!F:F,MATCH($A1312,'Plant data'!$A:$A,0))</f>
        <v>Russia</v>
      </c>
      <c r="E1312" s="15" t="s">
        <v>11539</v>
      </c>
      <c r="F1312" s="15" t="s">
        <v>10182</v>
      </c>
      <c r="G1312" s="16" t="s">
        <v>2328</v>
      </c>
      <c r="H1312" s="15" t="s">
        <v>29</v>
      </c>
      <c r="I1312" s="15" t="s">
        <v>30</v>
      </c>
      <c r="J1312" s="15" t="s">
        <v>30</v>
      </c>
      <c r="K1312" s="15" t="s">
        <v>30</v>
      </c>
      <c r="L1312" s="15" t="s">
        <v>30</v>
      </c>
      <c r="M1312" s="15" t="s">
        <v>30</v>
      </c>
      <c r="N1312" s="15" t="s">
        <v>30</v>
      </c>
      <c r="O1312" s="15" t="s">
        <v>30</v>
      </c>
      <c r="P1312" s="15">
        <v>1100</v>
      </c>
      <c r="Q1312" s="15" t="s">
        <v>30</v>
      </c>
      <c r="R1312" s="22"/>
      <c r="S1312" s="29" t="str">
        <f t="shared" si="20"/>
        <v/>
      </c>
      <c r="T1312" s="29"/>
      <c r="U1312" s="29"/>
      <c r="V1312" s="29"/>
      <c r="W1312" s="29"/>
      <c r="X1312" s="29"/>
      <c r="Y1312" s="29"/>
      <c r="Z1312" s="29"/>
      <c r="AA1312" s="29"/>
    </row>
    <row r="1313" spans="1:27" hidden="1" x14ac:dyDescent="0.35">
      <c r="A1313" s="15" t="s">
        <v>2326</v>
      </c>
      <c r="B1313" s="22" t="str">
        <f>INDEX('Plant data'!D:D,MATCH($A1313,'Plant data'!$A:$A,0))</f>
        <v>Nizhnij Tagil</v>
      </c>
      <c r="C1313" s="22" t="str">
        <f>INDEX('Plant data'!E:E,MATCH($A1313,'Plant data'!$A:$A,0))</f>
        <v>Sverdlovsk</v>
      </c>
      <c r="D1313" s="22" t="str">
        <f>INDEX('Plant data'!F:F,MATCH($A1313,'Plant data'!$A:$A,0))</f>
        <v>Russia</v>
      </c>
      <c r="E1313" s="15" t="s">
        <v>11540</v>
      </c>
      <c r="F1313" s="15" t="s">
        <v>10184</v>
      </c>
      <c r="G1313" s="16" t="s">
        <v>2328</v>
      </c>
      <c r="H1313" s="15" t="s">
        <v>29</v>
      </c>
      <c r="I1313" s="15" t="s">
        <v>30</v>
      </c>
      <c r="J1313" s="15" t="s">
        <v>30</v>
      </c>
      <c r="K1313" s="15" t="s">
        <v>30</v>
      </c>
      <c r="L1313" s="15" t="s">
        <v>30</v>
      </c>
      <c r="M1313" s="15" t="s">
        <v>30</v>
      </c>
      <c r="N1313" s="15" t="s">
        <v>30</v>
      </c>
      <c r="O1313" s="15" t="s">
        <v>30</v>
      </c>
      <c r="P1313" s="15">
        <v>1100</v>
      </c>
      <c r="Q1313" s="15">
        <v>160</v>
      </c>
      <c r="R1313" s="15" t="s">
        <v>10180</v>
      </c>
      <c r="S1313" s="29" t="str">
        <f t="shared" si="20"/>
        <v/>
      </c>
      <c r="T1313" s="29"/>
      <c r="U1313" s="29"/>
      <c r="V1313" s="29"/>
      <c r="W1313" s="29"/>
      <c r="X1313" s="29"/>
      <c r="Y1313" s="29"/>
      <c r="Z1313" s="29"/>
      <c r="AA1313" s="29"/>
    </row>
    <row r="1314" spans="1:27" hidden="1" x14ac:dyDescent="0.35">
      <c r="A1314" s="15" t="s">
        <v>2326</v>
      </c>
      <c r="B1314" s="22" t="str">
        <f>INDEX('Plant data'!D:D,MATCH($A1314,'Plant data'!$A:$A,0))</f>
        <v>Nizhnij Tagil</v>
      </c>
      <c r="C1314" s="22" t="str">
        <f>INDEX('Plant data'!E:E,MATCH($A1314,'Plant data'!$A:$A,0))</f>
        <v>Sverdlovsk</v>
      </c>
      <c r="D1314" s="22" t="str">
        <f>INDEX('Plant data'!F:F,MATCH($A1314,'Plant data'!$A:$A,0))</f>
        <v>Russia</v>
      </c>
      <c r="E1314" s="15" t="s">
        <v>11541</v>
      </c>
      <c r="F1314" s="15" t="s">
        <v>10245</v>
      </c>
      <c r="G1314" s="16" t="s">
        <v>2328</v>
      </c>
      <c r="H1314" s="15" t="s">
        <v>29</v>
      </c>
      <c r="I1314" s="15" t="s">
        <v>30</v>
      </c>
      <c r="J1314" s="15" t="s">
        <v>30</v>
      </c>
      <c r="K1314" s="15" t="s">
        <v>30</v>
      </c>
      <c r="L1314" s="15" t="s">
        <v>30</v>
      </c>
      <c r="M1314" s="15" t="s">
        <v>30</v>
      </c>
      <c r="N1314" s="15" t="s">
        <v>30</v>
      </c>
      <c r="O1314" s="15" t="s">
        <v>30</v>
      </c>
      <c r="P1314" s="15">
        <v>1100</v>
      </c>
      <c r="Q1314" s="15">
        <v>160</v>
      </c>
      <c r="R1314" s="15" t="s">
        <v>10180</v>
      </c>
      <c r="S1314" s="29" t="str">
        <f t="shared" si="20"/>
        <v/>
      </c>
      <c r="T1314" s="29"/>
      <c r="U1314" s="29"/>
      <c r="V1314" s="29"/>
      <c r="W1314" s="29"/>
      <c r="X1314" s="29"/>
      <c r="Y1314" s="29"/>
      <c r="Z1314" s="29"/>
      <c r="AA1314" s="29"/>
    </row>
    <row r="1315" spans="1:27" hidden="1" x14ac:dyDescent="0.35">
      <c r="A1315" s="15" t="s">
        <v>2336</v>
      </c>
      <c r="B1315" s="22" t="str">
        <f>INDEX('Plant data'!D:D,MATCH($A1315,'Plant data'!$A:$A,0))</f>
        <v>Cherepovets</v>
      </c>
      <c r="C1315" s="22" t="str">
        <f>INDEX('Plant data'!E:E,MATCH($A1315,'Plant data'!$A:$A,0))</f>
        <v>Vologda</v>
      </c>
      <c r="D1315" s="22" t="str">
        <f>INDEX('Plant data'!F:F,MATCH($A1315,'Plant data'!$A:$A,0))</f>
        <v>Russia</v>
      </c>
      <c r="E1315" s="15" t="s">
        <v>11542</v>
      </c>
      <c r="F1315" s="15" t="s">
        <v>10201</v>
      </c>
      <c r="G1315" s="16" t="s">
        <v>2338</v>
      </c>
      <c r="H1315" s="15" t="s">
        <v>29</v>
      </c>
      <c r="I1315" s="15" t="s">
        <v>30</v>
      </c>
      <c r="J1315" s="15" t="s">
        <v>30</v>
      </c>
      <c r="K1315" s="15" t="s">
        <v>30</v>
      </c>
      <c r="L1315" s="15" t="s">
        <v>30</v>
      </c>
      <c r="M1315" s="15" t="s">
        <v>30</v>
      </c>
      <c r="N1315" s="15" t="s">
        <v>30</v>
      </c>
      <c r="O1315" s="15" t="s">
        <v>30</v>
      </c>
      <c r="P1315" s="15">
        <v>3267</v>
      </c>
      <c r="Q1315" s="15">
        <v>400</v>
      </c>
      <c r="R1315" s="15" t="s">
        <v>10180</v>
      </c>
      <c r="S1315" s="29" t="str">
        <f t="shared" si="20"/>
        <v/>
      </c>
      <c r="T1315" s="29"/>
      <c r="U1315" s="29"/>
      <c r="V1315" s="29"/>
      <c r="W1315" s="29"/>
      <c r="X1315" s="29"/>
      <c r="Y1315" s="29"/>
      <c r="Z1315" s="29"/>
      <c r="AA1315" s="29"/>
    </row>
    <row r="1316" spans="1:27" hidden="1" x14ac:dyDescent="0.35">
      <c r="A1316" s="15" t="s">
        <v>2336</v>
      </c>
      <c r="B1316" s="22" t="str">
        <f>INDEX('Plant data'!D:D,MATCH($A1316,'Plant data'!$A:$A,0))</f>
        <v>Cherepovets</v>
      </c>
      <c r="C1316" s="22" t="str">
        <f>INDEX('Plant data'!E:E,MATCH($A1316,'Plant data'!$A:$A,0))</f>
        <v>Vologda</v>
      </c>
      <c r="D1316" s="22" t="str">
        <f>INDEX('Plant data'!F:F,MATCH($A1316,'Plant data'!$A:$A,0))</f>
        <v>Russia</v>
      </c>
      <c r="E1316" s="15" t="s">
        <v>11543</v>
      </c>
      <c r="F1316" s="15" t="s">
        <v>10194</v>
      </c>
      <c r="G1316" s="16" t="s">
        <v>2338</v>
      </c>
      <c r="H1316" s="15" t="s">
        <v>29</v>
      </c>
      <c r="I1316" s="15" t="s">
        <v>30</v>
      </c>
      <c r="J1316" s="15" t="s">
        <v>30</v>
      </c>
      <c r="K1316" s="15" t="s">
        <v>30</v>
      </c>
      <c r="L1316" s="15" t="s">
        <v>30</v>
      </c>
      <c r="M1316" s="15" t="s">
        <v>30</v>
      </c>
      <c r="N1316" s="15" t="s">
        <v>30</v>
      </c>
      <c r="O1316" s="15" t="s">
        <v>30</v>
      </c>
      <c r="P1316" s="15">
        <v>3267</v>
      </c>
      <c r="Q1316" s="15">
        <v>400</v>
      </c>
      <c r="R1316" s="15" t="s">
        <v>10180</v>
      </c>
      <c r="S1316" s="29" t="str">
        <f t="shared" si="20"/>
        <v/>
      </c>
      <c r="T1316" s="29"/>
      <c r="U1316" s="29"/>
      <c r="V1316" s="29"/>
      <c r="W1316" s="29"/>
      <c r="X1316" s="29"/>
      <c r="Y1316" s="29"/>
      <c r="Z1316" s="29"/>
      <c r="AA1316" s="29"/>
    </row>
    <row r="1317" spans="1:27" hidden="1" x14ac:dyDescent="0.35">
      <c r="A1317" s="15" t="s">
        <v>2336</v>
      </c>
      <c r="B1317" s="22" t="str">
        <f>INDEX('Plant data'!D:D,MATCH($A1317,'Plant data'!$A:$A,0))</f>
        <v>Cherepovets</v>
      </c>
      <c r="C1317" s="22" t="str">
        <f>INDEX('Plant data'!E:E,MATCH($A1317,'Plant data'!$A:$A,0))</f>
        <v>Vologda</v>
      </c>
      <c r="D1317" s="22" t="str">
        <f>INDEX('Plant data'!F:F,MATCH($A1317,'Plant data'!$A:$A,0))</f>
        <v>Russia</v>
      </c>
      <c r="E1317" s="15" t="s">
        <v>11544</v>
      </c>
      <c r="F1317" s="15" t="s">
        <v>10204</v>
      </c>
      <c r="G1317" s="16" t="s">
        <v>2338</v>
      </c>
      <c r="H1317" s="15" t="s">
        <v>29</v>
      </c>
      <c r="I1317" s="15" t="s">
        <v>30</v>
      </c>
      <c r="J1317" s="15" t="s">
        <v>30</v>
      </c>
      <c r="K1317" s="15" t="s">
        <v>30</v>
      </c>
      <c r="L1317" s="15" t="s">
        <v>30</v>
      </c>
      <c r="M1317" s="15" t="s">
        <v>30</v>
      </c>
      <c r="N1317" s="15" t="s">
        <v>30</v>
      </c>
      <c r="O1317" s="15" t="s">
        <v>30</v>
      </c>
      <c r="P1317" s="15">
        <v>3267</v>
      </c>
      <c r="Q1317" s="15">
        <v>400</v>
      </c>
      <c r="R1317" s="15" t="s">
        <v>10180</v>
      </c>
      <c r="S1317" s="29" t="str">
        <f t="shared" si="20"/>
        <v/>
      </c>
      <c r="T1317" s="29"/>
      <c r="U1317" s="29"/>
      <c r="V1317" s="29"/>
      <c r="W1317" s="29"/>
      <c r="X1317" s="29"/>
      <c r="Y1317" s="29"/>
      <c r="Z1317" s="29"/>
      <c r="AA1317" s="29"/>
    </row>
    <row r="1318" spans="1:27" hidden="1" x14ac:dyDescent="0.35">
      <c r="A1318" s="15" t="s">
        <v>2343</v>
      </c>
      <c r="B1318" s="22" t="str">
        <f>INDEX('Plant data'!D:D,MATCH($A1318,'Plant data'!$A:$A,0))</f>
        <v>Novotroitsk</v>
      </c>
      <c r="C1318" s="22" t="str">
        <f>INDEX('Plant data'!E:E,MATCH($A1318,'Plant data'!$A:$A,0))</f>
        <v>Orenburg</v>
      </c>
      <c r="D1318" s="22" t="str">
        <f>INDEX('Plant data'!F:F,MATCH($A1318,'Plant data'!$A:$A,0))</f>
        <v>Russia</v>
      </c>
      <c r="E1318" s="15" t="s">
        <v>11545</v>
      </c>
      <c r="F1318" s="15" t="s">
        <v>10179</v>
      </c>
      <c r="G1318" s="16" t="s">
        <v>2345</v>
      </c>
      <c r="H1318" s="15" t="s">
        <v>64</v>
      </c>
      <c r="I1318" s="15" t="s">
        <v>30</v>
      </c>
      <c r="J1318" s="15" t="s">
        <v>30</v>
      </c>
      <c r="K1318" s="15" t="s">
        <v>30</v>
      </c>
      <c r="L1318" s="15" t="s">
        <v>30</v>
      </c>
      <c r="M1318" s="15" t="s">
        <v>30</v>
      </c>
      <c r="N1318" s="15" t="s">
        <v>30</v>
      </c>
      <c r="O1318" s="15">
        <v>2023</v>
      </c>
      <c r="P1318" s="15">
        <v>3000</v>
      </c>
      <c r="Q1318" s="15" t="s">
        <v>30</v>
      </c>
      <c r="R1318" s="22"/>
      <c r="S1318" s="29" t="str">
        <f t="shared" si="20"/>
        <v/>
      </c>
      <c r="T1318" s="29"/>
      <c r="U1318" s="29"/>
      <c r="V1318" s="29"/>
      <c r="W1318" s="29"/>
      <c r="X1318" s="29"/>
      <c r="Y1318" s="29"/>
      <c r="Z1318" s="29"/>
      <c r="AA1318" s="29"/>
    </row>
    <row r="1319" spans="1:27" hidden="1" x14ac:dyDescent="0.35">
      <c r="A1319" s="15" t="s">
        <v>2349</v>
      </c>
      <c r="B1319" s="22" t="str">
        <f>INDEX('Plant data'!D:D,MATCH($A1319,'Plant data'!$A:$A,0))</f>
        <v>Novokuznetsk</v>
      </c>
      <c r="C1319" s="22" t="str">
        <f>INDEX('Plant data'!E:E,MATCH($A1319,'Plant data'!$A:$A,0))</f>
        <v>Kemerovskaya</v>
      </c>
      <c r="D1319" s="22" t="str">
        <f>INDEX('Plant data'!F:F,MATCH($A1319,'Plant data'!$A:$A,0))</f>
        <v>Russia</v>
      </c>
      <c r="E1319" s="15" t="s">
        <v>11546</v>
      </c>
      <c r="F1319" s="15" t="s">
        <v>10201</v>
      </c>
      <c r="G1319" s="16" t="s">
        <v>2351</v>
      </c>
      <c r="H1319" s="15" t="s">
        <v>29</v>
      </c>
      <c r="I1319" s="15" t="s">
        <v>30</v>
      </c>
      <c r="J1319" s="15" t="s">
        <v>30</v>
      </c>
      <c r="K1319" s="15">
        <v>1968</v>
      </c>
      <c r="L1319" s="15">
        <v>57</v>
      </c>
      <c r="M1319" s="15" t="s">
        <v>30</v>
      </c>
      <c r="N1319" s="15" t="s">
        <v>30</v>
      </c>
      <c r="O1319" s="15" t="s">
        <v>30</v>
      </c>
      <c r="P1319" s="15">
        <v>1141</v>
      </c>
      <c r="Q1319" s="15">
        <v>160</v>
      </c>
      <c r="R1319" s="15" t="s">
        <v>10180</v>
      </c>
      <c r="S1319" s="29">
        <f t="shared" si="20"/>
        <v>2008</v>
      </c>
      <c r="T1319" s="29"/>
      <c r="U1319" s="29"/>
      <c r="V1319" s="29"/>
      <c r="W1319" s="29"/>
      <c r="X1319" s="29"/>
      <c r="Y1319" s="29"/>
      <c r="Z1319" s="29"/>
      <c r="AA1319" s="29"/>
    </row>
    <row r="1320" spans="1:27" hidden="1" x14ac:dyDescent="0.35">
      <c r="A1320" s="15" t="s">
        <v>2349</v>
      </c>
      <c r="B1320" s="22" t="str">
        <f>INDEX('Plant data'!D:D,MATCH($A1320,'Plant data'!$A:$A,0))</f>
        <v>Novokuznetsk</v>
      </c>
      <c r="C1320" s="22" t="str">
        <f>INDEX('Plant data'!E:E,MATCH($A1320,'Plant data'!$A:$A,0))</f>
        <v>Kemerovskaya</v>
      </c>
      <c r="D1320" s="22" t="str">
        <f>INDEX('Plant data'!F:F,MATCH($A1320,'Plant data'!$A:$A,0))</f>
        <v>Russia</v>
      </c>
      <c r="E1320" s="15" t="s">
        <v>11547</v>
      </c>
      <c r="F1320" s="15" t="s">
        <v>10194</v>
      </c>
      <c r="G1320" s="16" t="s">
        <v>2351</v>
      </c>
      <c r="H1320" s="15" t="s">
        <v>40</v>
      </c>
      <c r="I1320" s="15" t="s">
        <v>30</v>
      </c>
      <c r="J1320" s="15" t="s">
        <v>30</v>
      </c>
      <c r="K1320" s="15">
        <v>1968</v>
      </c>
      <c r="L1320" s="15">
        <v>57</v>
      </c>
      <c r="M1320" s="15" t="s">
        <v>30</v>
      </c>
      <c r="N1320" s="15" t="s">
        <v>30</v>
      </c>
      <c r="O1320" s="15" t="s">
        <v>30</v>
      </c>
      <c r="P1320" s="15">
        <v>1141</v>
      </c>
      <c r="Q1320" s="15">
        <v>160</v>
      </c>
      <c r="R1320" s="15" t="s">
        <v>10180</v>
      </c>
      <c r="S1320" s="29">
        <f t="shared" si="20"/>
        <v>2008</v>
      </c>
      <c r="T1320" s="29"/>
      <c r="U1320" s="29"/>
      <c r="V1320" s="29"/>
      <c r="W1320" s="29"/>
      <c r="X1320" s="29"/>
      <c r="Y1320" s="29"/>
      <c r="Z1320" s="29"/>
      <c r="AA1320" s="29"/>
    </row>
    <row r="1321" spans="1:27" hidden="1" x14ac:dyDescent="0.35">
      <c r="A1321" s="15" t="s">
        <v>2349</v>
      </c>
      <c r="B1321" s="22" t="str">
        <f>INDEX('Plant data'!D:D,MATCH($A1321,'Plant data'!$A:$A,0))</f>
        <v>Novokuznetsk</v>
      </c>
      <c r="C1321" s="22" t="str">
        <f>INDEX('Plant data'!E:E,MATCH($A1321,'Plant data'!$A:$A,0))</f>
        <v>Kemerovskaya</v>
      </c>
      <c r="D1321" s="22" t="str">
        <f>INDEX('Plant data'!F:F,MATCH($A1321,'Plant data'!$A:$A,0))</f>
        <v>Russia</v>
      </c>
      <c r="E1321" s="15" t="s">
        <v>11548</v>
      </c>
      <c r="F1321" s="15" t="s">
        <v>10204</v>
      </c>
      <c r="G1321" s="16" t="s">
        <v>2351</v>
      </c>
      <c r="H1321" s="15" t="s">
        <v>29</v>
      </c>
      <c r="I1321" s="15" t="s">
        <v>30</v>
      </c>
      <c r="J1321" s="15" t="s">
        <v>30</v>
      </c>
      <c r="K1321" s="15">
        <v>1968</v>
      </c>
      <c r="L1321" s="15">
        <v>57</v>
      </c>
      <c r="M1321" s="15" t="s">
        <v>30</v>
      </c>
      <c r="N1321" s="15" t="s">
        <v>30</v>
      </c>
      <c r="O1321" s="15" t="s">
        <v>30</v>
      </c>
      <c r="P1321" s="15">
        <v>1141</v>
      </c>
      <c r="Q1321" s="15">
        <v>160</v>
      </c>
      <c r="R1321" s="15" t="s">
        <v>10180</v>
      </c>
      <c r="S1321" s="29">
        <f t="shared" si="20"/>
        <v>2008</v>
      </c>
      <c r="T1321" s="29"/>
      <c r="U1321" s="29"/>
      <c r="V1321" s="29"/>
      <c r="W1321" s="29"/>
      <c r="X1321" s="29"/>
      <c r="Y1321" s="29"/>
      <c r="Z1321" s="29"/>
      <c r="AA1321" s="29"/>
    </row>
    <row r="1322" spans="1:27" hidden="1" x14ac:dyDescent="0.35">
      <c r="A1322" s="15" t="s">
        <v>2349</v>
      </c>
      <c r="B1322" s="22" t="str">
        <f>INDEX('Plant data'!D:D,MATCH($A1322,'Plant data'!$A:$A,0))</f>
        <v>Novokuznetsk</v>
      </c>
      <c r="C1322" s="22" t="str">
        <f>INDEX('Plant data'!E:E,MATCH($A1322,'Plant data'!$A:$A,0))</f>
        <v>Kemerovskaya</v>
      </c>
      <c r="D1322" s="22" t="str">
        <f>INDEX('Plant data'!F:F,MATCH($A1322,'Plant data'!$A:$A,0))</f>
        <v>Russia</v>
      </c>
      <c r="E1322" s="15" t="s">
        <v>11549</v>
      </c>
      <c r="F1322" s="15" t="s">
        <v>10189</v>
      </c>
      <c r="G1322" s="16" t="s">
        <v>2351</v>
      </c>
      <c r="H1322" s="15" t="s">
        <v>29</v>
      </c>
      <c r="I1322" s="15" t="s">
        <v>30</v>
      </c>
      <c r="J1322" s="15" t="s">
        <v>30</v>
      </c>
      <c r="K1322" s="15">
        <v>1974</v>
      </c>
      <c r="L1322" s="15">
        <v>51</v>
      </c>
      <c r="M1322" s="15" t="s">
        <v>30</v>
      </c>
      <c r="N1322" s="15" t="s">
        <v>30</v>
      </c>
      <c r="O1322" s="15" t="s">
        <v>30</v>
      </c>
      <c r="P1322" s="15">
        <v>2139</v>
      </c>
      <c r="Q1322" s="15">
        <v>300</v>
      </c>
      <c r="R1322" s="15" t="s">
        <v>10180</v>
      </c>
      <c r="S1322" s="29">
        <f t="shared" si="20"/>
        <v>2014</v>
      </c>
      <c r="T1322" s="29"/>
      <c r="U1322" s="29"/>
      <c r="V1322" s="29"/>
      <c r="W1322" s="29"/>
      <c r="X1322" s="29"/>
      <c r="Y1322" s="29"/>
      <c r="Z1322" s="29"/>
      <c r="AA1322" s="29"/>
    </row>
    <row r="1323" spans="1:27" hidden="1" x14ac:dyDescent="0.35">
      <c r="A1323" s="15" t="s">
        <v>2349</v>
      </c>
      <c r="B1323" s="22" t="str">
        <f>INDEX('Plant data'!D:D,MATCH($A1323,'Plant data'!$A:$A,0))</f>
        <v>Novokuznetsk</v>
      </c>
      <c r="C1323" s="22" t="str">
        <f>INDEX('Plant data'!E:E,MATCH($A1323,'Plant data'!$A:$A,0))</f>
        <v>Kemerovskaya</v>
      </c>
      <c r="D1323" s="22" t="str">
        <f>INDEX('Plant data'!F:F,MATCH($A1323,'Plant data'!$A:$A,0))</f>
        <v>Russia</v>
      </c>
      <c r="E1323" s="15" t="s">
        <v>11550</v>
      </c>
      <c r="F1323" s="15" t="s">
        <v>10222</v>
      </c>
      <c r="G1323" s="16" t="s">
        <v>2351</v>
      </c>
      <c r="H1323" s="15" t="s">
        <v>29</v>
      </c>
      <c r="I1323" s="15" t="s">
        <v>30</v>
      </c>
      <c r="J1323" s="15" t="s">
        <v>30</v>
      </c>
      <c r="K1323" s="15">
        <v>1974</v>
      </c>
      <c r="L1323" s="15">
        <v>51</v>
      </c>
      <c r="M1323" s="15" t="s">
        <v>30</v>
      </c>
      <c r="N1323" s="15" t="s">
        <v>30</v>
      </c>
      <c r="O1323" s="15" t="s">
        <v>30</v>
      </c>
      <c r="P1323" s="15">
        <v>2139</v>
      </c>
      <c r="Q1323" s="15">
        <v>300</v>
      </c>
      <c r="R1323" s="15" t="s">
        <v>10180</v>
      </c>
      <c r="S1323" s="29">
        <f t="shared" si="20"/>
        <v>2014</v>
      </c>
      <c r="T1323" s="29"/>
      <c r="U1323" s="29"/>
      <c r="V1323" s="29"/>
      <c r="W1323" s="29"/>
      <c r="X1323" s="29"/>
      <c r="Y1323" s="29"/>
      <c r="Z1323" s="29"/>
      <c r="AA1323" s="29"/>
    </row>
    <row r="1324" spans="1:27" hidden="1" x14ac:dyDescent="0.35">
      <c r="A1324" s="15" t="s">
        <v>2349</v>
      </c>
      <c r="B1324" s="22" t="str">
        <f>INDEX('Plant data'!D:D,MATCH($A1324,'Plant data'!$A:$A,0))</f>
        <v>Novokuznetsk</v>
      </c>
      <c r="C1324" s="22" t="str">
        <f>INDEX('Plant data'!E:E,MATCH($A1324,'Plant data'!$A:$A,0))</f>
        <v>Kemerovskaya</v>
      </c>
      <c r="D1324" s="22" t="str">
        <f>INDEX('Plant data'!F:F,MATCH($A1324,'Plant data'!$A:$A,0))</f>
        <v>Russia</v>
      </c>
      <c r="E1324" s="15" t="s">
        <v>11551</v>
      </c>
      <c r="F1324" s="15" t="s">
        <v>11552</v>
      </c>
      <c r="G1324" s="16" t="s">
        <v>2351</v>
      </c>
      <c r="H1324" s="15" t="s">
        <v>313</v>
      </c>
      <c r="I1324" s="15">
        <v>2024</v>
      </c>
      <c r="J1324" s="15" t="s">
        <v>30</v>
      </c>
      <c r="K1324" s="15" t="s">
        <v>30</v>
      </c>
      <c r="L1324" s="15" t="s">
        <v>30</v>
      </c>
      <c r="M1324" s="15" t="s">
        <v>30</v>
      </c>
      <c r="N1324" s="15" t="s">
        <v>30</v>
      </c>
      <c r="O1324" s="15" t="s">
        <v>30</v>
      </c>
      <c r="P1324" s="15">
        <v>1141</v>
      </c>
      <c r="Q1324" s="15" t="s">
        <v>30</v>
      </c>
      <c r="R1324" s="22"/>
      <c r="S1324" s="29" t="str">
        <f t="shared" si="20"/>
        <v/>
      </c>
      <c r="T1324" s="29"/>
      <c r="U1324" s="29"/>
      <c r="V1324" s="29"/>
      <c r="W1324" s="29"/>
      <c r="X1324" s="29"/>
      <c r="Y1324" s="29"/>
      <c r="Z1324" s="29"/>
      <c r="AA1324" s="29"/>
    </row>
    <row r="1325" spans="1:27" hidden="1" x14ac:dyDescent="0.35">
      <c r="A1325" s="15" t="s">
        <v>2354</v>
      </c>
      <c r="B1325" s="22" t="str">
        <f>INDEX('Plant data'!D:D,MATCH($A1325,'Plant data'!$A:$A,0))</f>
        <v>Oxelösund</v>
      </c>
      <c r="C1325" s="22" t="str">
        <f>INDEX('Plant data'!E:E,MATCH($A1325,'Plant data'!$A:$A,0))</f>
        <v>Södermanland</v>
      </c>
      <c r="D1325" s="22" t="str">
        <f>INDEX('Plant data'!F:F,MATCH($A1325,'Plant data'!$A:$A,0))</f>
        <v>Sweden</v>
      </c>
      <c r="E1325" s="15" t="s">
        <v>11553</v>
      </c>
      <c r="F1325" s="15" t="s">
        <v>10179</v>
      </c>
      <c r="G1325" s="15" t="s">
        <v>2356</v>
      </c>
      <c r="H1325" s="15" t="s">
        <v>40</v>
      </c>
      <c r="I1325" s="15" t="s">
        <v>30</v>
      </c>
      <c r="J1325" s="15" t="s">
        <v>30</v>
      </c>
      <c r="K1325" s="15" t="s">
        <v>30</v>
      </c>
      <c r="L1325" s="15" t="s">
        <v>30</v>
      </c>
      <c r="M1325" s="15" t="s">
        <v>30</v>
      </c>
      <c r="N1325" s="15" t="s">
        <v>30</v>
      </c>
      <c r="O1325" s="15">
        <v>2026</v>
      </c>
      <c r="P1325" s="15">
        <v>1500</v>
      </c>
      <c r="Q1325" s="15" t="s">
        <v>30</v>
      </c>
      <c r="R1325" s="22"/>
      <c r="S1325" s="29" t="str">
        <f t="shared" si="20"/>
        <v/>
      </c>
      <c r="T1325" s="29"/>
      <c r="U1325" s="29"/>
      <c r="V1325" s="29"/>
      <c r="W1325" s="29"/>
      <c r="X1325" s="29"/>
      <c r="Y1325" s="29"/>
      <c r="Z1325" s="29"/>
      <c r="AA1325" s="29"/>
    </row>
    <row r="1326" spans="1:27" hidden="1" x14ac:dyDescent="0.35">
      <c r="A1326" s="15" t="s">
        <v>2358</v>
      </c>
      <c r="B1326" s="22" t="str">
        <f>INDEX('Plant data'!D:D,MATCH($A1326,'Plant data'!$A:$A,0))</f>
        <v>Luleå</v>
      </c>
      <c r="C1326" s="22" t="str">
        <f>INDEX('Plant data'!E:E,MATCH($A1326,'Plant data'!$A:$A,0))</f>
        <v>Norrbotten</v>
      </c>
      <c r="D1326" s="22" t="str">
        <f>INDEX('Plant data'!F:F,MATCH($A1326,'Plant data'!$A:$A,0))</f>
        <v>Sweden</v>
      </c>
      <c r="E1326" s="15" t="s">
        <v>11554</v>
      </c>
      <c r="F1326" s="15" t="s">
        <v>10201</v>
      </c>
      <c r="G1326" s="15" t="s">
        <v>2360</v>
      </c>
      <c r="H1326" s="15" t="s">
        <v>40</v>
      </c>
      <c r="I1326" s="15" t="s">
        <v>30</v>
      </c>
      <c r="J1326" s="15" t="s">
        <v>30</v>
      </c>
      <c r="K1326" s="15" t="s">
        <v>30</v>
      </c>
      <c r="L1326" s="15" t="s">
        <v>30</v>
      </c>
      <c r="M1326" s="15" t="s">
        <v>30</v>
      </c>
      <c r="N1326" s="15" t="s">
        <v>30</v>
      </c>
      <c r="O1326" s="15">
        <v>2028</v>
      </c>
      <c r="P1326" s="15">
        <v>1150</v>
      </c>
      <c r="Q1326" s="15">
        <v>130</v>
      </c>
      <c r="R1326" s="15" t="s">
        <v>10180</v>
      </c>
      <c r="S1326" s="29" t="str">
        <f t="shared" si="20"/>
        <v/>
      </c>
      <c r="T1326" s="29"/>
      <c r="U1326" s="29"/>
      <c r="V1326" s="29"/>
      <c r="W1326" s="29"/>
      <c r="X1326" s="29"/>
      <c r="Y1326" s="29"/>
      <c r="Z1326" s="29"/>
      <c r="AA1326" s="29"/>
    </row>
    <row r="1327" spans="1:27" hidden="1" x14ac:dyDescent="0.35">
      <c r="A1327" s="15" t="s">
        <v>2358</v>
      </c>
      <c r="B1327" s="22" t="str">
        <f>INDEX('Plant data'!D:D,MATCH($A1327,'Plant data'!$A:$A,0))</f>
        <v>Luleå</v>
      </c>
      <c r="C1327" s="22" t="str">
        <f>INDEX('Plant data'!E:E,MATCH($A1327,'Plant data'!$A:$A,0))</f>
        <v>Norrbotten</v>
      </c>
      <c r="D1327" s="22" t="str">
        <f>INDEX('Plant data'!F:F,MATCH($A1327,'Plant data'!$A:$A,0))</f>
        <v>Sweden</v>
      </c>
      <c r="E1327" s="15" t="s">
        <v>11555</v>
      </c>
      <c r="F1327" s="15" t="s">
        <v>10194</v>
      </c>
      <c r="G1327" s="15" t="s">
        <v>2360</v>
      </c>
      <c r="H1327" s="15" t="s">
        <v>40</v>
      </c>
      <c r="I1327" s="15" t="s">
        <v>30</v>
      </c>
      <c r="J1327" s="15" t="s">
        <v>30</v>
      </c>
      <c r="K1327" s="15" t="s">
        <v>30</v>
      </c>
      <c r="L1327" s="15" t="s">
        <v>30</v>
      </c>
      <c r="M1327" s="15" t="s">
        <v>30</v>
      </c>
      <c r="N1327" s="15" t="s">
        <v>30</v>
      </c>
      <c r="O1327" s="15">
        <v>2028</v>
      </c>
      <c r="P1327" s="15">
        <v>1150</v>
      </c>
      <c r="Q1327" s="15">
        <v>130</v>
      </c>
      <c r="R1327" s="15" t="s">
        <v>10180</v>
      </c>
      <c r="S1327" s="29" t="str">
        <f t="shared" si="20"/>
        <v/>
      </c>
      <c r="T1327" s="29"/>
      <c r="U1327" s="29"/>
      <c r="V1327" s="29"/>
      <c r="W1327" s="29"/>
      <c r="X1327" s="29"/>
      <c r="Y1327" s="29"/>
      <c r="Z1327" s="29"/>
      <c r="AA1327" s="29"/>
    </row>
    <row r="1328" spans="1:27" hidden="1" x14ac:dyDescent="0.35">
      <c r="A1328" s="15" t="s">
        <v>2361</v>
      </c>
      <c r="B1328" s="22" t="str">
        <f>INDEX('Plant data'!D:D,MATCH($A1328,'Plant data'!$A:$A,0))</f>
        <v>Košice</v>
      </c>
      <c r="C1328" s="22" t="str">
        <f>INDEX('Plant data'!E:E,MATCH($A1328,'Plant data'!$A:$A,0))</f>
        <v>Košice Region</v>
      </c>
      <c r="D1328" s="22" t="str">
        <f>INDEX('Plant data'!F:F,MATCH($A1328,'Plant data'!$A:$A,0))</f>
        <v>Slovakia</v>
      </c>
      <c r="E1328" s="15" t="s">
        <v>11556</v>
      </c>
      <c r="F1328" s="15" t="s">
        <v>10179</v>
      </c>
      <c r="G1328" s="15" t="s">
        <v>2363</v>
      </c>
      <c r="H1328" s="15" t="s">
        <v>29</v>
      </c>
      <c r="I1328" s="15" t="s">
        <v>30</v>
      </c>
      <c r="J1328" s="15" t="s">
        <v>30</v>
      </c>
      <c r="K1328" s="15" t="s">
        <v>30</v>
      </c>
      <c r="L1328" s="15" t="s">
        <v>30</v>
      </c>
      <c r="M1328" s="15" t="s">
        <v>30</v>
      </c>
      <c r="N1328" s="15" t="s">
        <v>30</v>
      </c>
      <c r="O1328" s="15" t="s">
        <v>30</v>
      </c>
      <c r="P1328" s="15">
        <v>1125</v>
      </c>
      <c r="Q1328" s="15">
        <v>180</v>
      </c>
      <c r="R1328" s="15" t="s">
        <v>10180</v>
      </c>
      <c r="S1328" s="29" t="str">
        <f t="shared" si="20"/>
        <v/>
      </c>
      <c r="T1328" s="29"/>
      <c r="U1328" s="29"/>
      <c r="V1328" s="29"/>
      <c r="W1328" s="29"/>
      <c r="X1328" s="29"/>
      <c r="Y1328" s="29"/>
      <c r="Z1328" s="29"/>
      <c r="AA1328" s="29"/>
    </row>
    <row r="1329" spans="1:27" hidden="1" x14ac:dyDescent="0.35">
      <c r="A1329" s="15" t="s">
        <v>2361</v>
      </c>
      <c r="B1329" s="22" t="str">
        <f>INDEX('Plant data'!D:D,MATCH($A1329,'Plant data'!$A:$A,0))</f>
        <v>Košice</v>
      </c>
      <c r="C1329" s="22" t="str">
        <f>INDEX('Plant data'!E:E,MATCH($A1329,'Plant data'!$A:$A,0))</f>
        <v>Košice Region</v>
      </c>
      <c r="D1329" s="22" t="str">
        <f>INDEX('Plant data'!F:F,MATCH($A1329,'Plant data'!$A:$A,0))</f>
        <v>Slovakia</v>
      </c>
      <c r="E1329" s="15" t="s">
        <v>11557</v>
      </c>
      <c r="F1329" s="15" t="s">
        <v>10182</v>
      </c>
      <c r="G1329" s="15" t="s">
        <v>2363</v>
      </c>
      <c r="H1329" s="15" t="s">
        <v>29</v>
      </c>
      <c r="I1329" s="15" t="s">
        <v>30</v>
      </c>
      <c r="J1329" s="15" t="s">
        <v>30</v>
      </c>
      <c r="K1329" s="15" t="s">
        <v>30</v>
      </c>
      <c r="L1329" s="15" t="s">
        <v>30</v>
      </c>
      <c r="M1329" s="15" t="s">
        <v>30</v>
      </c>
      <c r="N1329" s="15" t="s">
        <v>30</v>
      </c>
      <c r="O1329" s="15" t="s">
        <v>30</v>
      </c>
      <c r="P1329" s="15">
        <v>1125</v>
      </c>
      <c r="Q1329" s="15">
        <v>180</v>
      </c>
      <c r="R1329" s="15" t="s">
        <v>10180</v>
      </c>
      <c r="S1329" s="29" t="str">
        <f t="shared" si="20"/>
        <v/>
      </c>
      <c r="T1329" s="29"/>
      <c r="U1329" s="29"/>
      <c r="V1329" s="29"/>
      <c r="W1329" s="29"/>
      <c r="X1329" s="29"/>
      <c r="Y1329" s="29"/>
      <c r="Z1329" s="29"/>
      <c r="AA1329" s="29"/>
    </row>
    <row r="1330" spans="1:27" hidden="1" x14ac:dyDescent="0.35">
      <c r="A1330" s="15" t="s">
        <v>2361</v>
      </c>
      <c r="B1330" s="22" t="str">
        <f>INDEX('Plant data'!D:D,MATCH($A1330,'Plant data'!$A:$A,0))</f>
        <v>Košice</v>
      </c>
      <c r="C1330" s="22" t="str">
        <f>INDEX('Plant data'!E:E,MATCH($A1330,'Plant data'!$A:$A,0))</f>
        <v>Košice Region</v>
      </c>
      <c r="D1330" s="22" t="str">
        <f>INDEX('Plant data'!F:F,MATCH($A1330,'Plant data'!$A:$A,0))</f>
        <v>Slovakia</v>
      </c>
      <c r="E1330" s="15" t="s">
        <v>11558</v>
      </c>
      <c r="F1330" s="15" t="s">
        <v>10184</v>
      </c>
      <c r="G1330" s="15" t="s">
        <v>2363</v>
      </c>
      <c r="H1330" s="15" t="s">
        <v>29</v>
      </c>
      <c r="I1330" s="15" t="s">
        <v>30</v>
      </c>
      <c r="J1330" s="15" t="s">
        <v>30</v>
      </c>
      <c r="K1330" s="15" t="s">
        <v>30</v>
      </c>
      <c r="L1330" s="15" t="s">
        <v>30</v>
      </c>
      <c r="M1330" s="15" t="s">
        <v>30</v>
      </c>
      <c r="N1330" s="15" t="s">
        <v>30</v>
      </c>
      <c r="O1330" s="15" t="s">
        <v>30</v>
      </c>
      <c r="P1330" s="15">
        <v>1125</v>
      </c>
      <c r="Q1330" s="15">
        <v>180</v>
      </c>
      <c r="R1330" s="15" t="s">
        <v>10180</v>
      </c>
      <c r="S1330" s="29" t="str">
        <f t="shared" si="20"/>
        <v/>
      </c>
      <c r="T1330" s="29"/>
      <c r="U1330" s="29"/>
      <c r="V1330" s="29"/>
      <c r="W1330" s="29"/>
      <c r="X1330" s="29"/>
      <c r="Y1330" s="29"/>
      <c r="Z1330" s="29"/>
      <c r="AA1330" s="29"/>
    </row>
    <row r="1331" spans="1:27" hidden="1" x14ac:dyDescent="0.35">
      <c r="A1331" s="15" t="s">
        <v>2361</v>
      </c>
      <c r="B1331" s="22" t="str">
        <f>INDEX('Plant data'!D:D,MATCH($A1331,'Plant data'!$A:$A,0))</f>
        <v>Košice</v>
      </c>
      <c r="C1331" s="22" t="str">
        <f>INDEX('Plant data'!E:E,MATCH($A1331,'Plant data'!$A:$A,0))</f>
        <v>Košice Region</v>
      </c>
      <c r="D1331" s="22" t="str">
        <f>INDEX('Plant data'!F:F,MATCH($A1331,'Plant data'!$A:$A,0))</f>
        <v>Slovakia</v>
      </c>
      <c r="E1331" s="15" t="s">
        <v>11559</v>
      </c>
      <c r="F1331" s="15" t="s">
        <v>10245</v>
      </c>
      <c r="G1331" s="15" t="s">
        <v>2363</v>
      </c>
      <c r="H1331" s="15" t="s">
        <v>29</v>
      </c>
      <c r="I1331" s="15" t="s">
        <v>30</v>
      </c>
      <c r="J1331" s="15" t="s">
        <v>30</v>
      </c>
      <c r="K1331" s="15" t="s">
        <v>30</v>
      </c>
      <c r="L1331" s="15" t="s">
        <v>30</v>
      </c>
      <c r="M1331" s="15" t="s">
        <v>30</v>
      </c>
      <c r="N1331" s="15" t="s">
        <v>30</v>
      </c>
      <c r="O1331" s="15" t="s">
        <v>30</v>
      </c>
      <c r="P1331" s="15">
        <v>1125</v>
      </c>
      <c r="Q1331" s="15">
        <v>180</v>
      </c>
      <c r="R1331" s="15" t="s">
        <v>10180</v>
      </c>
      <c r="S1331" s="29" t="str">
        <f t="shared" si="20"/>
        <v/>
      </c>
      <c r="T1331" s="29"/>
      <c r="U1331" s="29"/>
      <c r="V1331" s="29"/>
      <c r="W1331" s="29"/>
      <c r="X1331" s="29"/>
      <c r="Y1331" s="29"/>
      <c r="Z1331" s="29"/>
      <c r="AA1331" s="29"/>
    </row>
    <row r="1332" spans="1:27" hidden="1" x14ac:dyDescent="0.35">
      <c r="A1332" s="15" t="s">
        <v>2370</v>
      </c>
      <c r="B1332" s="22" t="str">
        <f>INDEX('Plant data'!D:D,MATCH($A1332,'Plant data'!$A:$A,0))</f>
        <v>Ereğli</v>
      </c>
      <c r="C1332" s="22" t="str">
        <f>INDEX('Plant data'!E:E,MATCH($A1332,'Plant data'!$A:$A,0))</f>
        <v>Zonguldak</v>
      </c>
      <c r="D1332" s="22" t="str">
        <f>INDEX('Plant data'!F:F,MATCH($A1332,'Plant data'!$A:$A,0))</f>
        <v>Türkiye</v>
      </c>
      <c r="E1332" s="15" t="s">
        <v>11560</v>
      </c>
      <c r="F1332" s="15" t="s">
        <v>10201</v>
      </c>
      <c r="G1332" s="16" t="s">
        <v>2373</v>
      </c>
      <c r="H1332" s="15" t="s">
        <v>29</v>
      </c>
      <c r="I1332" s="15" t="s">
        <v>30</v>
      </c>
      <c r="J1332" s="15" t="s">
        <v>30</v>
      </c>
      <c r="K1332" s="15" t="s">
        <v>30</v>
      </c>
      <c r="L1332" s="15" t="s">
        <v>30</v>
      </c>
      <c r="M1332" s="15" t="s">
        <v>30</v>
      </c>
      <c r="N1332" s="15" t="s">
        <v>30</v>
      </c>
      <c r="O1332" s="15" t="s">
        <v>30</v>
      </c>
      <c r="P1332" s="15">
        <v>1267</v>
      </c>
      <c r="Q1332" s="15">
        <v>120</v>
      </c>
      <c r="R1332" s="15" t="s">
        <v>10180</v>
      </c>
      <c r="S1332" s="29" t="str">
        <f t="shared" si="20"/>
        <v/>
      </c>
      <c r="T1332" s="29"/>
      <c r="U1332" s="29"/>
      <c r="V1332" s="29"/>
      <c r="W1332" s="29"/>
      <c r="X1332" s="29"/>
      <c r="Y1332" s="29"/>
      <c r="Z1332" s="29"/>
      <c r="AA1332" s="29"/>
    </row>
    <row r="1333" spans="1:27" hidden="1" x14ac:dyDescent="0.35">
      <c r="A1333" s="15" t="s">
        <v>2370</v>
      </c>
      <c r="B1333" s="22" t="str">
        <f>INDEX('Plant data'!D:D,MATCH($A1333,'Plant data'!$A:$A,0))</f>
        <v>Ereğli</v>
      </c>
      <c r="C1333" s="22" t="str">
        <f>INDEX('Plant data'!E:E,MATCH($A1333,'Plant data'!$A:$A,0))</f>
        <v>Zonguldak</v>
      </c>
      <c r="D1333" s="22" t="str">
        <f>INDEX('Plant data'!F:F,MATCH($A1333,'Plant data'!$A:$A,0))</f>
        <v>Türkiye</v>
      </c>
      <c r="E1333" s="15" t="s">
        <v>11561</v>
      </c>
      <c r="F1333" s="15" t="s">
        <v>10194</v>
      </c>
      <c r="G1333" s="16" t="s">
        <v>2373</v>
      </c>
      <c r="H1333" s="15" t="s">
        <v>29</v>
      </c>
      <c r="I1333" s="15" t="s">
        <v>30</v>
      </c>
      <c r="J1333" s="15" t="s">
        <v>30</v>
      </c>
      <c r="K1333" s="15" t="s">
        <v>30</v>
      </c>
      <c r="L1333" s="15" t="s">
        <v>30</v>
      </c>
      <c r="M1333" s="15" t="s">
        <v>30</v>
      </c>
      <c r="N1333" s="15" t="s">
        <v>30</v>
      </c>
      <c r="O1333" s="15" t="s">
        <v>30</v>
      </c>
      <c r="P1333" s="15">
        <v>1267</v>
      </c>
      <c r="Q1333" s="15">
        <v>120</v>
      </c>
      <c r="R1333" s="15" t="s">
        <v>10180</v>
      </c>
      <c r="S1333" s="29" t="str">
        <f t="shared" si="20"/>
        <v/>
      </c>
      <c r="T1333" s="29"/>
      <c r="U1333" s="29"/>
      <c r="V1333" s="29"/>
      <c r="W1333" s="29"/>
      <c r="X1333" s="29"/>
      <c r="Y1333" s="29"/>
      <c r="Z1333" s="29"/>
      <c r="AA1333" s="29"/>
    </row>
    <row r="1334" spans="1:27" hidden="1" x14ac:dyDescent="0.35">
      <c r="A1334" s="15" t="s">
        <v>2370</v>
      </c>
      <c r="B1334" s="22" t="str">
        <f>INDEX('Plant data'!D:D,MATCH($A1334,'Plant data'!$A:$A,0))</f>
        <v>Ereğli</v>
      </c>
      <c r="C1334" s="22" t="str">
        <f>INDEX('Plant data'!E:E,MATCH($A1334,'Plant data'!$A:$A,0))</f>
        <v>Zonguldak</v>
      </c>
      <c r="D1334" s="22" t="str">
        <f>INDEX('Plant data'!F:F,MATCH($A1334,'Plant data'!$A:$A,0))</f>
        <v>Türkiye</v>
      </c>
      <c r="E1334" s="15" t="s">
        <v>11562</v>
      </c>
      <c r="F1334" s="15" t="s">
        <v>10204</v>
      </c>
      <c r="G1334" s="16" t="s">
        <v>2373</v>
      </c>
      <c r="H1334" s="15" t="s">
        <v>29</v>
      </c>
      <c r="I1334" s="15" t="s">
        <v>30</v>
      </c>
      <c r="J1334" s="15" t="s">
        <v>30</v>
      </c>
      <c r="K1334" s="15" t="s">
        <v>30</v>
      </c>
      <c r="L1334" s="15" t="s">
        <v>30</v>
      </c>
      <c r="M1334" s="15" t="s">
        <v>30</v>
      </c>
      <c r="N1334" s="15" t="s">
        <v>30</v>
      </c>
      <c r="O1334" s="15" t="s">
        <v>30</v>
      </c>
      <c r="P1334" s="15">
        <v>1267</v>
      </c>
      <c r="Q1334" s="15">
        <v>120</v>
      </c>
      <c r="R1334" s="15" t="s">
        <v>10180</v>
      </c>
      <c r="S1334" s="29" t="str">
        <f t="shared" si="20"/>
        <v/>
      </c>
      <c r="T1334" s="29"/>
      <c r="U1334" s="29"/>
      <c r="V1334" s="29"/>
      <c r="W1334" s="29"/>
      <c r="X1334" s="29"/>
      <c r="Y1334" s="29"/>
      <c r="Z1334" s="29"/>
      <c r="AA1334" s="29"/>
    </row>
    <row r="1335" spans="1:27" hidden="1" x14ac:dyDescent="0.35">
      <c r="A1335" s="15" t="s">
        <v>2376</v>
      </c>
      <c r="B1335" s="22" t="str">
        <f>INDEX('Plant data'!D:D,MATCH($A1335,'Plant data'!$A:$A,0))</f>
        <v>Payas</v>
      </c>
      <c r="C1335" s="22" t="str">
        <f>INDEX('Plant data'!E:E,MATCH($A1335,'Plant data'!$A:$A,0))</f>
        <v>Hatay</v>
      </c>
      <c r="D1335" s="22" t="str">
        <f>INDEX('Plant data'!F:F,MATCH($A1335,'Plant data'!$A:$A,0))</f>
        <v>Türkiye</v>
      </c>
      <c r="E1335" s="15" t="s">
        <v>11563</v>
      </c>
      <c r="F1335" s="15" t="s">
        <v>10179</v>
      </c>
      <c r="G1335" s="16" t="s">
        <v>2378</v>
      </c>
      <c r="H1335" s="15" t="s">
        <v>29</v>
      </c>
      <c r="I1335" s="15" t="s">
        <v>30</v>
      </c>
      <c r="J1335" s="15" t="s">
        <v>30</v>
      </c>
      <c r="K1335" s="15" t="s">
        <v>30</v>
      </c>
      <c r="L1335" s="15" t="s">
        <v>30</v>
      </c>
      <c r="M1335" s="15" t="s">
        <v>30</v>
      </c>
      <c r="N1335" s="15" t="s">
        <v>30</v>
      </c>
      <c r="O1335" s="15" t="s">
        <v>30</v>
      </c>
      <c r="P1335" s="15">
        <v>5800</v>
      </c>
      <c r="Q1335" s="15" t="s">
        <v>30</v>
      </c>
      <c r="R1335" s="22"/>
      <c r="S1335" s="29" t="str">
        <f t="shared" si="20"/>
        <v/>
      </c>
      <c r="T1335" s="29"/>
      <c r="U1335" s="29"/>
      <c r="V1335" s="29"/>
      <c r="W1335" s="29"/>
      <c r="X1335" s="29"/>
      <c r="Y1335" s="29"/>
      <c r="Z1335" s="29"/>
      <c r="AA1335" s="29"/>
    </row>
    <row r="1336" spans="1:27" hidden="1" x14ac:dyDescent="0.35">
      <c r="A1336" s="15" t="s">
        <v>2382</v>
      </c>
      <c r="B1336" s="22" t="str">
        <f>INDEX('Plant data'!D:D,MATCH($A1336,'Plant data'!$A:$A,0))</f>
        <v>Merkez</v>
      </c>
      <c r="C1336" s="22" t="str">
        <f>INDEX('Plant data'!E:E,MATCH($A1336,'Plant data'!$A:$A,0))</f>
        <v>Karabük</v>
      </c>
      <c r="D1336" s="22" t="str">
        <f>INDEX('Plant data'!F:F,MATCH($A1336,'Plant data'!$A:$A,0))</f>
        <v>Türkiye</v>
      </c>
      <c r="E1336" s="15" t="s">
        <v>11564</v>
      </c>
      <c r="F1336" s="15" t="s">
        <v>10201</v>
      </c>
      <c r="G1336" s="16" t="s">
        <v>2384</v>
      </c>
      <c r="H1336" s="15" t="s">
        <v>29</v>
      </c>
      <c r="I1336" s="15" t="s">
        <v>30</v>
      </c>
      <c r="J1336" s="15" t="s">
        <v>30</v>
      </c>
      <c r="K1336" s="15" t="s">
        <v>30</v>
      </c>
      <c r="L1336" s="15" t="s">
        <v>30</v>
      </c>
      <c r="M1336" s="15" t="s">
        <v>30</v>
      </c>
      <c r="N1336" s="15" t="s">
        <v>30</v>
      </c>
      <c r="O1336" s="15" t="s">
        <v>30</v>
      </c>
      <c r="P1336" s="15">
        <v>1167</v>
      </c>
      <c r="Q1336" s="15">
        <v>121</v>
      </c>
      <c r="R1336" s="15" t="s">
        <v>3862</v>
      </c>
      <c r="S1336" s="29" t="str">
        <f t="shared" si="20"/>
        <v/>
      </c>
      <c r="T1336" s="29"/>
      <c r="U1336" s="29"/>
      <c r="V1336" s="29"/>
      <c r="W1336" s="29"/>
      <c r="X1336" s="29"/>
      <c r="Y1336" s="29"/>
      <c r="Z1336" s="29"/>
      <c r="AA1336" s="29"/>
    </row>
    <row r="1337" spans="1:27" hidden="1" x14ac:dyDescent="0.35">
      <c r="A1337" s="15" t="s">
        <v>2382</v>
      </c>
      <c r="B1337" s="22" t="str">
        <f>INDEX('Plant data'!D:D,MATCH($A1337,'Plant data'!$A:$A,0))</f>
        <v>Merkez</v>
      </c>
      <c r="C1337" s="22" t="str">
        <f>INDEX('Plant data'!E:E,MATCH($A1337,'Plant data'!$A:$A,0))</f>
        <v>Karabük</v>
      </c>
      <c r="D1337" s="22" t="str">
        <f>INDEX('Plant data'!F:F,MATCH($A1337,'Plant data'!$A:$A,0))</f>
        <v>Türkiye</v>
      </c>
      <c r="E1337" s="15" t="s">
        <v>11565</v>
      </c>
      <c r="F1337" s="15" t="s">
        <v>10194</v>
      </c>
      <c r="G1337" s="16" t="s">
        <v>2384</v>
      </c>
      <c r="H1337" s="15" t="s">
        <v>29</v>
      </c>
      <c r="I1337" s="15" t="s">
        <v>30</v>
      </c>
      <c r="J1337" s="15" t="s">
        <v>30</v>
      </c>
      <c r="K1337" s="15" t="s">
        <v>30</v>
      </c>
      <c r="L1337" s="15" t="s">
        <v>30</v>
      </c>
      <c r="M1337" s="15" t="s">
        <v>30</v>
      </c>
      <c r="N1337" s="15" t="s">
        <v>30</v>
      </c>
      <c r="O1337" s="15" t="s">
        <v>30</v>
      </c>
      <c r="P1337" s="15">
        <v>1167</v>
      </c>
      <c r="Q1337" s="15">
        <v>120</v>
      </c>
      <c r="R1337" s="15" t="s">
        <v>10180</v>
      </c>
      <c r="S1337" s="29" t="str">
        <f t="shared" si="20"/>
        <v/>
      </c>
      <c r="T1337" s="29"/>
      <c r="U1337" s="29"/>
      <c r="V1337" s="29"/>
      <c r="W1337" s="29"/>
      <c r="X1337" s="29"/>
      <c r="Y1337" s="29"/>
      <c r="Z1337" s="29"/>
      <c r="AA1337" s="29"/>
    </row>
    <row r="1338" spans="1:27" hidden="1" x14ac:dyDescent="0.35">
      <c r="A1338" s="15" t="s">
        <v>2382</v>
      </c>
      <c r="B1338" s="22" t="str">
        <f>INDEX('Plant data'!D:D,MATCH($A1338,'Plant data'!$A:$A,0))</f>
        <v>Merkez</v>
      </c>
      <c r="C1338" s="22" t="str">
        <f>INDEX('Plant data'!E:E,MATCH($A1338,'Plant data'!$A:$A,0))</f>
        <v>Karabük</v>
      </c>
      <c r="D1338" s="22" t="str">
        <f>INDEX('Plant data'!F:F,MATCH($A1338,'Plant data'!$A:$A,0))</f>
        <v>Türkiye</v>
      </c>
      <c r="E1338" s="15" t="s">
        <v>11566</v>
      </c>
      <c r="F1338" s="15" t="s">
        <v>10204</v>
      </c>
      <c r="G1338" s="16" t="s">
        <v>2384</v>
      </c>
      <c r="H1338" s="15" t="s">
        <v>29</v>
      </c>
      <c r="I1338" s="15" t="s">
        <v>30</v>
      </c>
      <c r="J1338" s="15" t="s">
        <v>30</v>
      </c>
      <c r="K1338" s="15" t="s">
        <v>30</v>
      </c>
      <c r="L1338" s="15" t="s">
        <v>30</v>
      </c>
      <c r="M1338" s="15" t="s">
        <v>30</v>
      </c>
      <c r="N1338" s="15" t="s">
        <v>30</v>
      </c>
      <c r="O1338" s="15" t="s">
        <v>30</v>
      </c>
      <c r="P1338" s="15">
        <v>1167</v>
      </c>
      <c r="Q1338" s="15">
        <v>120</v>
      </c>
      <c r="R1338" s="15" t="s">
        <v>10180</v>
      </c>
      <c r="S1338" s="29" t="str">
        <f t="shared" si="20"/>
        <v/>
      </c>
      <c r="T1338" s="29"/>
      <c r="U1338" s="29"/>
      <c r="V1338" s="29"/>
      <c r="W1338" s="29"/>
      <c r="X1338" s="29"/>
      <c r="Y1338" s="29"/>
      <c r="Z1338" s="29"/>
      <c r="AA1338" s="29"/>
    </row>
    <row r="1339" spans="1:27" hidden="1" x14ac:dyDescent="0.35">
      <c r="A1339" s="15" t="s">
        <v>2388</v>
      </c>
      <c r="B1339" s="22" t="str">
        <f>INDEX('Plant data'!D:D,MATCH($A1339,'Plant data'!$A:$A,0))</f>
        <v>Kaohsiung</v>
      </c>
      <c r="C1339" s="22" t="str">
        <f>INDEX('Plant data'!E:E,MATCH($A1339,'Plant data'!$A:$A,0))</f>
        <v>Kaohsiung</v>
      </c>
      <c r="D1339" s="22" t="str">
        <f>INDEX('Plant data'!F:F,MATCH($A1339,'Plant data'!$A:$A,0))</f>
        <v>Taiwan</v>
      </c>
      <c r="E1339" s="15" t="s">
        <v>11567</v>
      </c>
      <c r="F1339" s="15" t="s">
        <v>10179</v>
      </c>
      <c r="G1339" s="16" t="s">
        <v>2390</v>
      </c>
      <c r="H1339" s="15" t="s">
        <v>29</v>
      </c>
      <c r="I1339" s="15" t="s">
        <v>30</v>
      </c>
      <c r="J1339" s="15" t="s">
        <v>30</v>
      </c>
      <c r="K1339" s="15" t="s">
        <v>30</v>
      </c>
      <c r="L1339" s="15" t="s">
        <v>30</v>
      </c>
      <c r="M1339" s="15" t="s">
        <v>30</v>
      </c>
      <c r="N1339" s="15" t="s">
        <v>30</v>
      </c>
      <c r="O1339" s="15" t="s">
        <v>30</v>
      </c>
      <c r="P1339" s="15">
        <v>3750</v>
      </c>
      <c r="Q1339" s="15">
        <v>150</v>
      </c>
      <c r="R1339" s="15" t="s">
        <v>10180</v>
      </c>
      <c r="S1339" s="29" t="str">
        <f t="shared" si="20"/>
        <v/>
      </c>
      <c r="T1339" s="29"/>
      <c r="U1339" s="29"/>
      <c r="V1339" s="29"/>
      <c r="W1339" s="29"/>
      <c r="X1339" s="29"/>
      <c r="Y1339" s="29"/>
      <c r="Z1339" s="29"/>
      <c r="AA1339" s="29"/>
    </row>
    <row r="1340" spans="1:27" hidden="1" x14ac:dyDescent="0.35">
      <c r="A1340" s="15" t="s">
        <v>2388</v>
      </c>
      <c r="B1340" s="22" t="str">
        <f>INDEX('Plant data'!D:D,MATCH($A1340,'Plant data'!$A:$A,0))</f>
        <v>Kaohsiung</v>
      </c>
      <c r="C1340" s="22" t="str">
        <f>INDEX('Plant data'!E:E,MATCH($A1340,'Plant data'!$A:$A,0))</f>
        <v>Kaohsiung</v>
      </c>
      <c r="D1340" s="22" t="str">
        <f>INDEX('Plant data'!F:F,MATCH($A1340,'Plant data'!$A:$A,0))</f>
        <v>Taiwan</v>
      </c>
      <c r="E1340" s="15" t="s">
        <v>11568</v>
      </c>
      <c r="F1340" s="15" t="s">
        <v>10182</v>
      </c>
      <c r="G1340" s="16" t="s">
        <v>2390</v>
      </c>
      <c r="H1340" s="15" t="s">
        <v>29</v>
      </c>
      <c r="I1340" s="15" t="s">
        <v>30</v>
      </c>
      <c r="J1340" s="15" t="s">
        <v>30</v>
      </c>
      <c r="K1340" s="15" t="s">
        <v>30</v>
      </c>
      <c r="L1340" s="15" t="s">
        <v>30</v>
      </c>
      <c r="M1340" s="15" t="s">
        <v>30</v>
      </c>
      <c r="N1340" s="15" t="s">
        <v>30</v>
      </c>
      <c r="O1340" s="15" t="s">
        <v>30</v>
      </c>
      <c r="P1340" s="15">
        <v>6250</v>
      </c>
      <c r="Q1340" s="15">
        <v>250</v>
      </c>
      <c r="R1340" s="15" t="s">
        <v>10180</v>
      </c>
      <c r="S1340" s="29" t="str">
        <f t="shared" si="20"/>
        <v/>
      </c>
      <c r="T1340" s="29"/>
      <c r="U1340" s="29"/>
      <c r="V1340" s="29"/>
      <c r="W1340" s="29"/>
      <c r="X1340" s="29"/>
      <c r="Y1340" s="29"/>
      <c r="Z1340" s="29"/>
      <c r="AA1340" s="29"/>
    </row>
    <row r="1341" spans="1:27" hidden="1" x14ac:dyDescent="0.35">
      <c r="A1341" s="15" t="s">
        <v>2394</v>
      </c>
      <c r="B1341" s="22" t="str">
        <f>INDEX('Plant data'!D:D,MATCH($A1341,'Plant data'!$A:$A,0))</f>
        <v>Longjing</v>
      </c>
      <c r="C1341" s="22" t="str">
        <f>INDEX('Plant data'!E:E,MATCH($A1341,'Plant data'!$A:$A,0))</f>
        <v>Taichung</v>
      </c>
      <c r="D1341" s="22" t="str">
        <f>INDEX('Plant data'!F:F,MATCH($A1341,'Plant data'!$A:$A,0))</f>
        <v>Taiwan</v>
      </c>
      <c r="E1341" s="15" t="s">
        <v>11569</v>
      </c>
      <c r="F1341" s="15" t="s">
        <v>10179</v>
      </c>
      <c r="G1341" s="16" t="s">
        <v>2396</v>
      </c>
      <c r="H1341" s="15" t="s">
        <v>29</v>
      </c>
      <c r="I1341" s="15" t="s">
        <v>30</v>
      </c>
      <c r="J1341" s="15" t="s">
        <v>30</v>
      </c>
      <c r="K1341" s="15">
        <v>2010</v>
      </c>
      <c r="L1341" s="15">
        <v>15</v>
      </c>
      <c r="M1341" s="15" t="s">
        <v>30</v>
      </c>
      <c r="N1341" s="15" t="s">
        <v>30</v>
      </c>
      <c r="O1341" s="15" t="s">
        <v>30</v>
      </c>
      <c r="P1341" s="15">
        <v>1667</v>
      </c>
      <c r="Q1341" s="15">
        <v>220</v>
      </c>
      <c r="R1341" s="15" t="s">
        <v>10180</v>
      </c>
      <c r="S1341" s="29">
        <f t="shared" si="20"/>
        <v>2050</v>
      </c>
      <c r="T1341" s="29"/>
      <c r="U1341" s="29"/>
      <c r="V1341" s="29"/>
      <c r="W1341" s="29"/>
      <c r="X1341" s="29"/>
      <c r="Y1341" s="29"/>
      <c r="Z1341" s="29"/>
      <c r="AA1341" s="29"/>
    </row>
    <row r="1342" spans="1:27" hidden="1" x14ac:dyDescent="0.35">
      <c r="A1342" s="15" t="s">
        <v>2394</v>
      </c>
      <c r="B1342" s="22" t="str">
        <f>INDEX('Plant data'!D:D,MATCH($A1342,'Plant data'!$A:$A,0))</f>
        <v>Longjing</v>
      </c>
      <c r="C1342" s="22" t="str">
        <f>INDEX('Plant data'!E:E,MATCH($A1342,'Plant data'!$A:$A,0))</f>
        <v>Taichung</v>
      </c>
      <c r="D1342" s="22" t="str">
        <f>INDEX('Plant data'!F:F,MATCH($A1342,'Plant data'!$A:$A,0))</f>
        <v>Taiwan</v>
      </c>
      <c r="E1342" s="15" t="s">
        <v>11570</v>
      </c>
      <c r="F1342" s="15" t="s">
        <v>10182</v>
      </c>
      <c r="G1342" s="16" t="s">
        <v>2396</v>
      </c>
      <c r="H1342" s="15" t="s">
        <v>29</v>
      </c>
      <c r="I1342" s="15" t="s">
        <v>30</v>
      </c>
      <c r="J1342" s="15" t="s">
        <v>30</v>
      </c>
      <c r="K1342" s="15">
        <v>2010</v>
      </c>
      <c r="L1342" s="15">
        <v>15</v>
      </c>
      <c r="M1342" s="15" t="s">
        <v>30</v>
      </c>
      <c r="N1342" s="15" t="s">
        <v>30</v>
      </c>
      <c r="O1342" s="15" t="s">
        <v>30</v>
      </c>
      <c r="P1342" s="15">
        <v>1667</v>
      </c>
      <c r="Q1342" s="15">
        <v>220</v>
      </c>
      <c r="R1342" s="15" t="s">
        <v>10180</v>
      </c>
      <c r="S1342" s="29">
        <f t="shared" si="20"/>
        <v>2050</v>
      </c>
      <c r="T1342" s="29"/>
      <c r="U1342" s="29"/>
      <c r="V1342" s="29"/>
      <c r="W1342" s="29"/>
      <c r="X1342" s="29"/>
      <c r="Y1342" s="29"/>
      <c r="Z1342" s="29"/>
      <c r="AA1342" s="29"/>
    </row>
    <row r="1343" spans="1:27" hidden="1" x14ac:dyDescent="0.35">
      <c r="A1343" s="15" t="s">
        <v>2394</v>
      </c>
      <c r="B1343" s="22" t="str">
        <f>INDEX('Plant data'!D:D,MATCH($A1343,'Plant data'!$A:$A,0))</f>
        <v>Longjing</v>
      </c>
      <c r="C1343" s="22" t="str">
        <f>INDEX('Plant data'!E:E,MATCH($A1343,'Plant data'!$A:$A,0))</f>
        <v>Taichung</v>
      </c>
      <c r="D1343" s="22" t="str">
        <f>INDEX('Plant data'!F:F,MATCH($A1343,'Plant data'!$A:$A,0))</f>
        <v>Taiwan</v>
      </c>
      <c r="E1343" s="15" t="s">
        <v>11571</v>
      </c>
      <c r="F1343" s="15" t="s">
        <v>10184</v>
      </c>
      <c r="G1343" s="16" t="s">
        <v>2396</v>
      </c>
      <c r="H1343" s="15" t="s">
        <v>29</v>
      </c>
      <c r="I1343" s="15" t="s">
        <v>30</v>
      </c>
      <c r="J1343" s="15">
        <v>2012</v>
      </c>
      <c r="K1343" s="15" t="s">
        <v>30</v>
      </c>
      <c r="L1343" s="15" t="s">
        <v>30</v>
      </c>
      <c r="M1343" s="15" t="s">
        <v>30</v>
      </c>
      <c r="N1343" s="15" t="s">
        <v>30</v>
      </c>
      <c r="O1343" s="15" t="s">
        <v>30</v>
      </c>
      <c r="P1343" s="15">
        <v>1667</v>
      </c>
      <c r="Q1343" s="15">
        <v>220</v>
      </c>
      <c r="R1343" s="15" t="s">
        <v>10180</v>
      </c>
      <c r="S1343" s="29" t="str">
        <f t="shared" si="20"/>
        <v/>
      </c>
      <c r="T1343" s="29"/>
      <c r="U1343" s="29"/>
      <c r="V1343" s="29"/>
      <c r="W1343" s="29"/>
      <c r="X1343" s="29"/>
      <c r="Y1343" s="29"/>
      <c r="Z1343" s="29"/>
      <c r="AA1343" s="29"/>
    </row>
    <row r="1344" spans="1:27" hidden="1" x14ac:dyDescent="0.35">
      <c r="A1344" s="15" t="s">
        <v>2398</v>
      </c>
      <c r="B1344" s="22" t="str">
        <f>INDEX('Plant data'!D:D,MATCH($A1344,'Plant data'!$A:$A,0))</f>
        <v>Alchevsk</v>
      </c>
      <c r="C1344" s="22" t="str">
        <f>INDEX('Plant data'!E:E,MATCH($A1344,'Plant data'!$A:$A,0))</f>
        <v>Luhansk</v>
      </c>
      <c r="D1344" s="22" t="str">
        <f>INDEX('Plant data'!F:F,MATCH($A1344,'Plant data'!$A:$A,0))</f>
        <v>Ukraine</v>
      </c>
      <c r="E1344" s="15" t="s">
        <v>11572</v>
      </c>
      <c r="F1344" s="15" t="s">
        <v>10201</v>
      </c>
      <c r="G1344" s="16" t="s">
        <v>2400</v>
      </c>
      <c r="H1344" s="15" t="s">
        <v>29</v>
      </c>
      <c r="I1344" s="15" t="s">
        <v>30</v>
      </c>
      <c r="J1344" s="15" t="s">
        <v>30</v>
      </c>
      <c r="K1344" s="15" t="s">
        <v>30</v>
      </c>
      <c r="L1344" s="15" t="s">
        <v>30</v>
      </c>
      <c r="M1344" s="15" t="s">
        <v>30</v>
      </c>
      <c r="N1344" s="15" t="s">
        <v>30</v>
      </c>
      <c r="O1344" s="15" t="s">
        <v>30</v>
      </c>
      <c r="P1344" s="15">
        <v>2736</v>
      </c>
      <c r="Q1344" s="15" t="s">
        <v>30</v>
      </c>
      <c r="R1344" s="22"/>
      <c r="S1344" s="29" t="str">
        <f t="shared" si="20"/>
        <v/>
      </c>
      <c r="T1344" s="29"/>
      <c r="U1344" s="29"/>
      <c r="V1344" s="29"/>
      <c r="W1344" s="29"/>
      <c r="X1344" s="29"/>
      <c r="Y1344" s="29"/>
      <c r="Z1344" s="29"/>
      <c r="AA1344" s="29"/>
    </row>
    <row r="1345" spans="1:27" hidden="1" x14ac:dyDescent="0.35">
      <c r="A1345" s="15" t="s">
        <v>2398</v>
      </c>
      <c r="B1345" s="22" t="str">
        <f>INDEX('Plant data'!D:D,MATCH($A1345,'Plant data'!$A:$A,0))</f>
        <v>Alchevsk</v>
      </c>
      <c r="C1345" s="22" t="str">
        <f>INDEX('Plant data'!E:E,MATCH($A1345,'Plant data'!$A:$A,0))</f>
        <v>Luhansk</v>
      </c>
      <c r="D1345" s="22" t="str">
        <f>INDEX('Plant data'!F:F,MATCH($A1345,'Plant data'!$A:$A,0))</f>
        <v>Ukraine</v>
      </c>
      <c r="E1345" s="15" t="s">
        <v>11573</v>
      </c>
      <c r="F1345" s="15" t="s">
        <v>10194</v>
      </c>
      <c r="G1345" s="16" t="s">
        <v>2400</v>
      </c>
      <c r="H1345" s="15" t="s">
        <v>29</v>
      </c>
      <c r="I1345" s="15" t="s">
        <v>30</v>
      </c>
      <c r="J1345" s="15" t="s">
        <v>30</v>
      </c>
      <c r="K1345" s="15" t="s">
        <v>30</v>
      </c>
      <c r="L1345" s="15" t="s">
        <v>30</v>
      </c>
      <c r="M1345" s="15" t="s">
        <v>30</v>
      </c>
      <c r="N1345" s="15">
        <v>2020</v>
      </c>
      <c r="O1345" s="15" t="s">
        <v>30</v>
      </c>
      <c r="P1345" s="15">
        <v>2736</v>
      </c>
      <c r="Q1345" s="15" t="s">
        <v>30</v>
      </c>
      <c r="R1345" s="22"/>
      <c r="S1345" s="29" t="str">
        <f t="shared" si="20"/>
        <v/>
      </c>
      <c r="T1345" s="29"/>
      <c r="U1345" s="29"/>
      <c r="V1345" s="29"/>
      <c r="W1345" s="29"/>
      <c r="X1345" s="29"/>
      <c r="Y1345" s="29"/>
      <c r="Z1345" s="29"/>
      <c r="AA1345" s="29"/>
    </row>
    <row r="1346" spans="1:27" hidden="1" x14ac:dyDescent="0.35">
      <c r="A1346" s="15" t="s">
        <v>2405</v>
      </c>
      <c r="B1346" s="22" t="str">
        <f>INDEX('Plant data'!D:D,MATCH($A1346,'Plant data'!$A:$A,0))</f>
        <v>Kryvyi Rih</v>
      </c>
      <c r="C1346" s="22" t="str">
        <f>INDEX('Plant data'!E:E,MATCH($A1346,'Plant data'!$A:$A,0))</f>
        <v>Dnipropetrovsk</v>
      </c>
      <c r="D1346" s="22" t="str">
        <f>INDEX('Plant data'!F:F,MATCH($A1346,'Plant data'!$A:$A,0))</f>
        <v>Ukraine</v>
      </c>
      <c r="E1346" s="15" t="s">
        <v>11574</v>
      </c>
      <c r="F1346" s="15" t="s">
        <v>10201</v>
      </c>
      <c r="G1346" s="16" t="s">
        <v>2407</v>
      </c>
      <c r="H1346" s="15" t="s">
        <v>53</v>
      </c>
      <c r="I1346" s="15" t="s">
        <v>30</v>
      </c>
      <c r="J1346" s="15" t="s">
        <v>30</v>
      </c>
      <c r="K1346" s="15" t="s">
        <v>30</v>
      </c>
      <c r="L1346" s="15" t="s">
        <v>30</v>
      </c>
      <c r="M1346" s="15" t="s">
        <v>30</v>
      </c>
      <c r="N1346" s="15" t="s">
        <v>30</v>
      </c>
      <c r="O1346" s="15" t="s">
        <v>30</v>
      </c>
      <c r="P1346" s="15">
        <v>1083</v>
      </c>
      <c r="Q1346" s="15" t="s">
        <v>30</v>
      </c>
      <c r="R1346" s="22"/>
      <c r="S1346" s="29" t="str">
        <f t="shared" si="20"/>
        <v/>
      </c>
      <c r="T1346" s="29"/>
      <c r="U1346" s="29"/>
      <c r="V1346" s="29"/>
      <c r="W1346" s="29"/>
      <c r="X1346" s="29"/>
      <c r="Y1346" s="29"/>
      <c r="Z1346" s="29"/>
      <c r="AA1346" s="29"/>
    </row>
    <row r="1347" spans="1:27" hidden="1" x14ac:dyDescent="0.35">
      <c r="A1347" s="15" t="s">
        <v>2405</v>
      </c>
      <c r="B1347" s="22" t="str">
        <f>INDEX('Plant data'!D:D,MATCH($A1347,'Plant data'!$A:$A,0))</f>
        <v>Kryvyi Rih</v>
      </c>
      <c r="C1347" s="22" t="str">
        <f>INDEX('Plant data'!E:E,MATCH($A1347,'Plant data'!$A:$A,0))</f>
        <v>Dnipropetrovsk</v>
      </c>
      <c r="D1347" s="22" t="str">
        <f>INDEX('Plant data'!F:F,MATCH($A1347,'Plant data'!$A:$A,0))</f>
        <v>Ukraine</v>
      </c>
      <c r="E1347" s="15" t="s">
        <v>11575</v>
      </c>
      <c r="F1347" s="15" t="s">
        <v>10194</v>
      </c>
      <c r="G1347" s="16" t="s">
        <v>2407</v>
      </c>
      <c r="H1347" s="15" t="s">
        <v>53</v>
      </c>
      <c r="I1347" s="15" t="s">
        <v>30</v>
      </c>
      <c r="J1347" s="15" t="s">
        <v>30</v>
      </c>
      <c r="K1347" s="15" t="s">
        <v>30</v>
      </c>
      <c r="L1347" s="15" t="s">
        <v>30</v>
      </c>
      <c r="M1347" s="15" t="s">
        <v>30</v>
      </c>
      <c r="N1347" s="15" t="s">
        <v>30</v>
      </c>
      <c r="O1347" s="15" t="s">
        <v>30</v>
      </c>
      <c r="P1347" s="15">
        <v>1083</v>
      </c>
      <c r="Q1347" s="15" t="s">
        <v>30</v>
      </c>
      <c r="R1347" s="22"/>
      <c r="S1347" s="29" t="str">
        <f t="shared" ref="S1347:S1410" si="21">IFERROR(K1347+40,"")</f>
        <v/>
      </c>
      <c r="T1347" s="29"/>
      <c r="U1347" s="29"/>
      <c r="V1347" s="29"/>
      <c r="W1347" s="29"/>
      <c r="X1347" s="29"/>
      <c r="Y1347" s="29"/>
      <c r="Z1347" s="29"/>
      <c r="AA1347" s="29"/>
    </row>
    <row r="1348" spans="1:27" hidden="1" x14ac:dyDescent="0.35">
      <c r="A1348" s="15" t="s">
        <v>2405</v>
      </c>
      <c r="B1348" s="22" t="str">
        <f>INDEX('Plant data'!D:D,MATCH($A1348,'Plant data'!$A:$A,0))</f>
        <v>Kryvyi Rih</v>
      </c>
      <c r="C1348" s="22" t="str">
        <f>INDEX('Plant data'!E:E,MATCH($A1348,'Plant data'!$A:$A,0))</f>
        <v>Dnipropetrovsk</v>
      </c>
      <c r="D1348" s="22" t="str">
        <f>INDEX('Plant data'!F:F,MATCH($A1348,'Plant data'!$A:$A,0))</f>
        <v>Ukraine</v>
      </c>
      <c r="E1348" s="15" t="s">
        <v>11576</v>
      </c>
      <c r="F1348" s="15" t="s">
        <v>10204</v>
      </c>
      <c r="G1348" s="16" t="s">
        <v>2407</v>
      </c>
      <c r="H1348" s="15" t="s">
        <v>53</v>
      </c>
      <c r="I1348" s="15" t="s">
        <v>30</v>
      </c>
      <c r="J1348" s="15" t="s">
        <v>30</v>
      </c>
      <c r="K1348" s="15" t="s">
        <v>30</v>
      </c>
      <c r="L1348" s="15" t="s">
        <v>30</v>
      </c>
      <c r="M1348" s="15" t="s">
        <v>30</v>
      </c>
      <c r="N1348" s="15" t="s">
        <v>30</v>
      </c>
      <c r="O1348" s="15" t="s">
        <v>30</v>
      </c>
      <c r="P1348" s="15">
        <v>1083</v>
      </c>
      <c r="Q1348" s="15" t="s">
        <v>30</v>
      </c>
      <c r="R1348" s="22"/>
      <c r="S1348" s="29" t="str">
        <f t="shared" si="21"/>
        <v/>
      </c>
      <c r="T1348" s="29"/>
      <c r="U1348" s="29"/>
      <c r="V1348" s="29"/>
      <c r="W1348" s="29"/>
      <c r="X1348" s="29"/>
      <c r="Y1348" s="29"/>
      <c r="Z1348" s="29"/>
      <c r="AA1348" s="29"/>
    </row>
    <row r="1349" spans="1:27" hidden="1" x14ac:dyDescent="0.35">
      <c r="A1349" s="15" t="s">
        <v>2405</v>
      </c>
      <c r="B1349" s="22" t="str">
        <f>INDEX('Plant data'!D:D,MATCH($A1349,'Plant data'!$A:$A,0))</f>
        <v>Kryvyi Rih</v>
      </c>
      <c r="C1349" s="22" t="str">
        <f>INDEX('Plant data'!E:E,MATCH($A1349,'Plant data'!$A:$A,0))</f>
        <v>Dnipropetrovsk</v>
      </c>
      <c r="D1349" s="22" t="str">
        <f>INDEX('Plant data'!F:F,MATCH($A1349,'Plant data'!$A:$A,0))</f>
        <v>Ukraine</v>
      </c>
      <c r="E1349" s="15" t="s">
        <v>11577</v>
      </c>
      <c r="F1349" s="15" t="s">
        <v>10189</v>
      </c>
      <c r="G1349" s="16" t="s">
        <v>2407</v>
      </c>
      <c r="H1349" s="15" t="s">
        <v>53</v>
      </c>
      <c r="I1349" s="15" t="s">
        <v>30</v>
      </c>
      <c r="J1349" s="15" t="s">
        <v>30</v>
      </c>
      <c r="K1349" s="15" t="s">
        <v>30</v>
      </c>
      <c r="L1349" s="15" t="s">
        <v>30</v>
      </c>
      <c r="M1349" s="15" t="s">
        <v>30</v>
      </c>
      <c r="N1349" s="15" t="s">
        <v>30</v>
      </c>
      <c r="O1349" s="15" t="s">
        <v>30</v>
      </c>
      <c r="P1349" s="15">
        <v>1083</v>
      </c>
      <c r="Q1349" s="15" t="s">
        <v>30</v>
      </c>
      <c r="R1349" s="22"/>
      <c r="S1349" s="29" t="str">
        <f t="shared" si="21"/>
        <v/>
      </c>
      <c r="T1349" s="29"/>
      <c r="U1349" s="29"/>
      <c r="V1349" s="29"/>
      <c r="W1349" s="29"/>
      <c r="X1349" s="29"/>
      <c r="Y1349" s="29"/>
      <c r="Z1349" s="29"/>
      <c r="AA1349" s="29"/>
    </row>
    <row r="1350" spans="1:27" hidden="1" x14ac:dyDescent="0.35">
      <c r="A1350" s="15" t="s">
        <v>2405</v>
      </c>
      <c r="B1350" s="22" t="str">
        <f>INDEX('Plant data'!D:D,MATCH($A1350,'Plant data'!$A:$A,0))</f>
        <v>Kryvyi Rih</v>
      </c>
      <c r="C1350" s="22" t="str">
        <f>INDEX('Plant data'!E:E,MATCH($A1350,'Plant data'!$A:$A,0))</f>
        <v>Dnipropetrovsk</v>
      </c>
      <c r="D1350" s="22" t="str">
        <f>INDEX('Plant data'!F:F,MATCH($A1350,'Plant data'!$A:$A,0))</f>
        <v>Ukraine</v>
      </c>
      <c r="E1350" s="15" t="s">
        <v>11578</v>
      </c>
      <c r="F1350" s="15" t="s">
        <v>10222</v>
      </c>
      <c r="G1350" s="16" t="s">
        <v>2407</v>
      </c>
      <c r="H1350" s="15" t="s">
        <v>29</v>
      </c>
      <c r="I1350" s="15" t="s">
        <v>30</v>
      </c>
      <c r="J1350" s="15" t="s">
        <v>30</v>
      </c>
      <c r="K1350" s="15" t="s">
        <v>30</v>
      </c>
      <c r="L1350" s="15" t="s">
        <v>30</v>
      </c>
      <c r="M1350" s="15" t="s">
        <v>30</v>
      </c>
      <c r="N1350" s="15" t="s">
        <v>30</v>
      </c>
      <c r="O1350" s="15" t="s">
        <v>30</v>
      </c>
      <c r="P1350" s="15">
        <v>1083</v>
      </c>
      <c r="Q1350" s="15" t="s">
        <v>30</v>
      </c>
      <c r="R1350" s="22"/>
      <c r="S1350" s="29" t="str">
        <f t="shared" si="21"/>
        <v/>
      </c>
      <c r="T1350" s="29"/>
      <c r="U1350" s="29"/>
      <c r="V1350" s="29"/>
      <c r="W1350" s="29"/>
      <c r="X1350" s="29"/>
      <c r="Y1350" s="29"/>
      <c r="Z1350" s="29"/>
      <c r="AA1350" s="29"/>
    </row>
    <row r="1351" spans="1:27" hidden="1" x14ac:dyDescent="0.35">
      <c r="A1351" s="15" t="s">
        <v>2405</v>
      </c>
      <c r="B1351" s="22" t="str">
        <f>INDEX('Plant data'!D:D,MATCH($A1351,'Plant data'!$A:$A,0))</f>
        <v>Kryvyi Rih</v>
      </c>
      <c r="C1351" s="22" t="str">
        <f>INDEX('Plant data'!E:E,MATCH($A1351,'Plant data'!$A:$A,0))</f>
        <v>Dnipropetrovsk</v>
      </c>
      <c r="D1351" s="22" t="str">
        <f>INDEX('Plant data'!F:F,MATCH($A1351,'Plant data'!$A:$A,0))</f>
        <v>Ukraine</v>
      </c>
      <c r="E1351" s="15" t="s">
        <v>11579</v>
      </c>
      <c r="F1351" s="15" t="s">
        <v>10885</v>
      </c>
      <c r="G1351" s="16" t="s">
        <v>2407</v>
      </c>
      <c r="H1351" s="15" t="s">
        <v>53</v>
      </c>
      <c r="I1351" s="15" t="s">
        <v>30</v>
      </c>
      <c r="J1351" s="15" t="s">
        <v>30</v>
      </c>
      <c r="K1351" s="15" t="s">
        <v>30</v>
      </c>
      <c r="L1351" s="15" t="s">
        <v>30</v>
      </c>
      <c r="M1351" s="15" t="s">
        <v>30</v>
      </c>
      <c r="N1351" s="15" t="s">
        <v>30</v>
      </c>
      <c r="O1351" s="15" t="s">
        <v>30</v>
      </c>
      <c r="P1351" s="15">
        <v>1083</v>
      </c>
      <c r="Q1351" s="15" t="s">
        <v>30</v>
      </c>
      <c r="R1351" s="22"/>
      <c r="S1351" s="29" t="str">
        <f t="shared" si="21"/>
        <v/>
      </c>
      <c r="T1351" s="29"/>
      <c r="U1351" s="29"/>
      <c r="V1351" s="29"/>
      <c r="W1351" s="29"/>
      <c r="X1351" s="29"/>
      <c r="Y1351" s="29"/>
      <c r="Z1351" s="29"/>
      <c r="AA1351" s="29"/>
    </row>
    <row r="1352" spans="1:27" hidden="1" x14ac:dyDescent="0.35">
      <c r="A1352" s="15" t="s">
        <v>2416</v>
      </c>
      <c r="B1352" s="22" t="str">
        <f>INDEX('Plant data'!D:D,MATCH($A1352,'Plant data'!$A:$A,0))</f>
        <v>Mariupol</v>
      </c>
      <c r="C1352" s="22" t="str">
        <f>INDEX('Plant data'!E:E,MATCH($A1352,'Plant data'!$A:$A,0))</f>
        <v>Donetsk</v>
      </c>
      <c r="D1352" s="22" t="str">
        <f>INDEX('Plant data'!F:F,MATCH($A1352,'Plant data'!$A:$A,0))</f>
        <v>Ukraine</v>
      </c>
      <c r="E1352" s="15" t="s">
        <v>11580</v>
      </c>
      <c r="F1352" s="15" t="s">
        <v>10179</v>
      </c>
      <c r="G1352" s="16" t="s">
        <v>2418</v>
      </c>
      <c r="H1352" s="15" t="s">
        <v>190</v>
      </c>
      <c r="I1352" s="15" t="s">
        <v>30</v>
      </c>
      <c r="J1352" s="15" t="s">
        <v>30</v>
      </c>
      <c r="K1352" s="15" t="s">
        <v>30</v>
      </c>
      <c r="L1352" s="15" t="s">
        <v>30</v>
      </c>
      <c r="M1352" s="15" t="s">
        <v>30</v>
      </c>
      <c r="N1352" s="15" t="s">
        <v>30</v>
      </c>
      <c r="O1352" s="15" t="s">
        <v>30</v>
      </c>
      <c r="P1352" s="15">
        <v>3300</v>
      </c>
      <c r="Q1352" s="15">
        <v>350</v>
      </c>
      <c r="R1352" s="15" t="s">
        <v>10180</v>
      </c>
      <c r="S1352" s="29" t="str">
        <f t="shared" si="21"/>
        <v/>
      </c>
      <c r="T1352" s="29"/>
      <c r="U1352" s="29"/>
      <c r="V1352" s="29"/>
      <c r="W1352" s="29"/>
      <c r="X1352" s="29"/>
      <c r="Y1352" s="29"/>
      <c r="Z1352" s="29"/>
      <c r="AA1352" s="29"/>
    </row>
    <row r="1353" spans="1:27" hidden="1" x14ac:dyDescent="0.35">
      <c r="A1353" s="15" t="s">
        <v>2416</v>
      </c>
      <c r="B1353" s="22" t="str">
        <f>INDEX('Plant data'!D:D,MATCH($A1353,'Plant data'!$A:$A,0))</f>
        <v>Mariupol</v>
      </c>
      <c r="C1353" s="22" t="str">
        <f>INDEX('Plant data'!E:E,MATCH($A1353,'Plant data'!$A:$A,0))</f>
        <v>Donetsk</v>
      </c>
      <c r="D1353" s="22" t="str">
        <f>INDEX('Plant data'!F:F,MATCH($A1353,'Plant data'!$A:$A,0))</f>
        <v>Ukraine</v>
      </c>
      <c r="E1353" s="15" t="s">
        <v>11581</v>
      </c>
      <c r="F1353" s="15" t="s">
        <v>10182</v>
      </c>
      <c r="G1353" s="16" t="s">
        <v>2418</v>
      </c>
      <c r="H1353" s="15" t="s">
        <v>190</v>
      </c>
      <c r="I1353" s="15" t="s">
        <v>30</v>
      </c>
      <c r="J1353" s="15" t="s">
        <v>30</v>
      </c>
      <c r="K1353" s="15" t="s">
        <v>30</v>
      </c>
      <c r="L1353" s="15" t="s">
        <v>30</v>
      </c>
      <c r="M1353" s="15" t="s">
        <v>30</v>
      </c>
      <c r="N1353" s="15" t="s">
        <v>30</v>
      </c>
      <c r="O1353" s="15" t="s">
        <v>30</v>
      </c>
      <c r="P1353" s="15">
        <v>3300</v>
      </c>
      <c r="Q1353" s="15">
        <v>350</v>
      </c>
      <c r="R1353" s="15" t="s">
        <v>10180</v>
      </c>
      <c r="S1353" s="29" t="str">
        <f t="shared" si="21"/>
        <v/>
      </c>
      <c r="T1353" s="29"/>
      <c r="U1353" s="29"/>
      <c r="V1353" s="29"/>
      <c r="W1353" s="29"/>
      <c r="X1353" s="29"/>
      <c r="Y1353" s="29"/>
      <c r="Z1353" s="29"/>
      <c r="AA1353" s="29"/>
    </row>
    <row r="1354" spans="1:27" hidden="1" x14ac:dyDescent="0.35">
      <c r="A1354" s="15" t="s">
        <v>2423</v>
      </c>
      <c r="B1354" s="22" t="str">
        <f>INDEX('Plant data'!D:D,MATCH($A1354,'Plant data'!$A:$A,0))</f>
        <v>Kamianske</v>
      </c>
      <c r="C1354" s="22" t="str">
        <f>INDEX('Plant data'!E:E,MATCH($A1354,'Plant data'!$A:$A,0))</f>
        <v>Dnipropetrovsk</v>
      </c>
      <c r="D1354" s="22" t="str">
        <f>INDEX('Plant data'!F:F,MATCH($A1354,'Plant data'!$A:$A,0))</f>
        <v>Ukraine</v>
      </c>
      <c r="E1354" s="15" t="s">
        <v>11582</v>
      </c>
      <c r="F1354" s="15" t="s">
        <v>10201</v>
      </c>
      <c r="G1354" s="16" t="s">
        <v>2425</v>
      </c>
      <c r="H1354" s="15" t="s">
        <v>29</v>
      </c>
      <c r="I1354" s="15" t="s">
        <v>30</v>
      </c>
      <c r="J1354" s="15" t="s">
        <v>30</v>
      </c>
      <c r="K1354" s="15" t="s">
        <v>30</v>
      </c>
      <c r="L1354" s="15" t="s">
        <v>30</v>
      </c>
      <c r="M1354" s="15" t="s">
        <v>30</v>
      </c>
      <c r="N1354" s="15" t="s">
        <v>30</v>
      </c>
      <c r="O1354" s="15" t="s">
        <v>30</v>
      </c>
      <c r="P1354" s="15">
        <v>1750</v>
      </c>
      <c r="Q1354" s="15">
        <v>250</v>
      </c>
      <c r="R1354" s="15" t="s">
        <v>10180</v>
      </c>
      <c r="S1354" s="29" t="str">
        <f t="shared" si="21"/>
        <v/>
      </c>
      <c r="T1354" s="29"/>
      <c r="U1354" s="29"/>
      <c r="V1354" s="29"/>
      <c r="W1354" s="29"/>
      <c r="X1354" s="29"/>
      <c r="Y1354" s="29"/>
      <c r="Z1354" s="29"/>
      <c r="AA1354" s="29"/>
    </row>
    <row r="1355" spans="1:27" hidden="1" x14ac:dyDescent="0.35">
      <c r="A1355" s="15" t="s">
        <v>2423</v>
      </c>
      <c r="B1355" s="22" t="str">
        <f>INDEX('Plant data'!D:D,MATCH($A1355,'Plant data'!$A:$A,0))</f>
        <v>Kamianske</v>
      </c>
      <c r="C1355" s="22" t="str">
        <f>INDEX('Plant data'!E:E,MATCH($A1355,'Plant data'!$A:$A,0))</f>
        <v>Dnipropetrovsk</v>
      </c>
      <c r="D1355" s="22" t="str">
        <f>INDEX('Plant data'!F:F,MATCH($A1355,'Plant data'!$A:$A,0))</f>
        <v>Ukraine</v>
      </c>
      <c r="E1355" s="15" t="s">
        <v>11583</v>
      </c>
      <c r="F1355" s="15" t="s">
        <v>10194</v>
      </c>
      <c r="G1355" s="16" t="s">
        <v>2425</v>
      </c>
      <c r="H1355" s="15" t="s">
        <v>29</v>
      </c>
      <c r="I1355" s="15" t="s">
        <v>30</v>
      </c>
      <c r="J1355" s="15" t="s">
        <v>30</v>
      </c>
      <c r="K1355" s="15" t="s">
        <v>30</v>
      </c>
      <c r="L1355" s="15" t="s">
        <v>30</v>
      </c>
      <c r="M1355" s="15" t="s">
        <v>30</v>
      </c>
      <c r="N1355" s="15" t="s">
        <v>30</v>
      </c>
      <c r="O1355" s="15" t="s">
        <v>30</v>
      </c>
      <c r="P1355" s="15">
        <v>1750</v>
      </c>
      <c r="Q1355" s="15">
        <v>250</v>
      </c>
      <c r="R1355" s="15" t="s">
        <v>10180</v>
      </c>
      <c r="S1355" s="29" t="str">
        <f t="shared" si="21"/>
        <v/>
      </c>
      <c r="T1355" s="29"/>
      <c r="U1355" s="29"/>
      <c r="V1355" s="29"/>
      <c r="W1355" s="29"/>
      <c r="X1355" s="29"/>
      <c r="Y1355" s="29"/>
      <c r="Z1355" s="29"/>
      <c r="AA1355" s="29"/>
    </row>
    <row r="1356" spans="1:27" hidden="1" x14ac:dyDescent="0.35">
      <c r="A1356" s="15" t="s">
        <v>2433</v>
      </c>
      <c r="B1356" s="22" t="str">
        <f>INDEX('Plant data'!D:D,MATCH($A1356,'Plant data'!$A:$A,0))</f>
        <v>Dnipro</v>
      </c>
      <c r="C1356" s="22" t="str">
        <f>INDEX('Plant data'!E:E,MATCH($A1356,'Plant data'!$A:$A,0))</f>
        <v>Dnipropetrovsk</v>
      </c>
      <c r="D1356" s="22" t="str">
        <f>INDEX('Plant data'!F:F,MATCH($A1356,'Plant data'!$A:$A,0))</f>
        <v>Ukraine</v>
      </c>
      <c r="E1356" s="15" t="s">
        <v>11584</v>
      </c>
      <c r="F1356" s="15" t="s">
        <v>10201</v>
      </c>
      <c r="G1356" s="16" t="s">
        <v>2435</v>
      </c>
      <c r="H1356" s="15" t="s">
        <v>53</v>
      </c>
      <c r="I1356" s="15" t="s">
        <v>30</v>
      </c>
      <c r="J1356" s="15" t="s">
        <v>30</v>
      </c>
      <c r="K1356" s="15" t="s">
        <v>30</v>
      </c>
      <c r="L1356" s="15" t="s">
        <v>30</v>
      </c>
      <c r="M1356" s="15" t="s">
        <v>30</v>
      </c>
      <c r="N1356" s="15" t="s">
        <v>30</v>
      </c>
      <c r="O1356" s="15" t="s">
        <v>30</v>
      </c>
      <c r="P1356" s="15">
        <v>410</v>
      </c>
      <c r="Q1356" s="15" t="s">
        <v>30</v>
      </c>
      <c r="R1356" s="22"/>
      <c r="S1356" s="29" t="str">
        <f t="shared" si="21"/>
        <v/>
      </c>
      <c r="T1356" s="29"/>
      <c r="U1356" s="29"/>
      <c r="V1356" s="29"/>
      <c r="W1356" s="29"/>
      <c r="X1356" s="29"/>
      <c r="Y1356" s="29"/>
      <c r="Z1356" s="29"/>
      <c r="AA1356" s="29"/>
    </row>
    <row r="1357" spans="1:27" hidden="1" x14ac:dyDescent="0.35">
      <c r="A1357" s="15" t="s">
        <v>2433</v>
      </c>
      <c r="B1357" s="22" t="str">
        <f>INDEX('Plant data'!D:D,MATCH($A1357,'Plant data'!$A:$A,0))</f>
        <v>Dnipro</v>
      </c>
      <c r="C1357" s="22" t="str">
        <f>INDEX('Plant data'!E:E,MATCH($A1357,'Plant data'!$A:$A,0))</f>
        <v>Dnipropetrovsk</v>
      </c>
      <c r="D1357" s="22" t="str">
        <f>INDEX('Plant data'!F:F,MATCH($A1357,'Plant data'!$A:$A,0))</f>
        <v>Ukraine</v>
      </c>
      <c r="E1357" s="15" t="s">
        <v>11585</v>
      </c>
      <c r="F1357" s="15" t="s">
        <v>10194</v>
      </c>
      <c r="G1357" s="16" t="s">
        <v>2435</v>
      </c>
      <c r="H1357" s="15" t="s">
        <v>53</v>
      </c>
      <c r="I1357" s="15" t="s">
        <v>30</v>
      </c>
      <c r="J1357" s="15" t="s">
        <v>30</v>
      </c>
      <c r="K1357" s="15" t="s">
        <v>30</v>
      </c>
      <c r="L1357" s="15" t="s">
        <v>30</v>
      </c>
      <c r="M1357" s="15" t="s">
        <v>30</v>
      </c>
      <c r="N1357" s="15" t="s">
        <v>30</v>
      </c>
      <c r="O1357" s="15" t="s">
        <v>30</v>
      </c>
      <c r="P1357" s="15">
        <v>410</v>
      </c>
      <c r="Q1357" s="15" t="s">
        <v>30</v>
      </c>
      <c r="R1357" s="22"/>
      <c r="S1357" s="29" t="str">
        <f t="shared" si="21"/>
        <v/>
      </c>
      <c r="T1357" s="29"/>
      <c r="U1357" s="29"/>
      <c r="V1357" s="29"/>
      <c r="W1357" s="29"/>
      <c r="X1357" s="29"/>
      <c r="Y1357" s="29"/>
      <c r="Z1357" s="29"/>
      <c r="AA1357" s="29"/>
    </row>
    <row r="1358" spans="1:27" hidden="1" x14ac:dyDescent="0.35">
      <c r="A1358" s="15" t="s">
        <v>2433</v>
      </c>
      <c r="B1358" s="22" t="str">
        <f>INDEX('Plant data'!D:D,MATCH($A1358,'Plant data'!$A:$A,0))</f>
        <v>Dnipro</v>
      </c>
      <c r="C1358" s="22" t="str">
        <f>INDEX('Plant data'!E:E,MATCH($A1358,'Plant data'!$A:$A,0))</f>
        <v>Dnipropetrovsk</v>
      </c>
      <c r="D1358" s="22" t="str">
        <f>INDEX('Plant data'!F:F,MATCH($A1358,'Plant data'!$A:$A,0))</f>
        <v>Ukraine</v>
      </c>
      <c r="E1358" s="15" t="s">
        <v>11586</v>
      </c>
      <c r="F1358" s="15" t="s">
        <v>10204</v>
      </c>
      <c r="G1358" s="16" t="s">
        <v>2435</v>
      </c>
      <c r="H1358" s="15" t="s">
        <v>53</v>
      </c>
      <c r="I1358" s="15" t="s">
        <v>30</v>
      </c>
      <c r="J1358" s="15" t="s">
        <v>30</v>
      </c>
      <c r="K1358" s="15" t="s">
        <v>30</v>
      </c>
      <c r="L1358" s="15" t="s">
        <v>30</v>
      </c>
      <c r="M1358" s="15" t="s">
        <v>30</v>
      </c>
      <c r="N1358" s="15" t="s">
        <v>30</v>
      </c>
      <c r="O1358" s="15" t="s">
        <v>30</v>
      </c>
      <c r="P1358" s="15">
        <v>410</v>
      </c>
      <c r="Q1358" s="15" t="s">
        <v>30</v>
      </c>
      <c r="R1358" s="22"/>
      <c r="S1358" s="29" t="str">
        <f t="shared" si="21"/>
        <v/>
      </c>
      <c r="T1358" s="29"/>
      <c r="U1358" s="29"/>
      <c r="V1358" s="29"/>
      <c r="W1358" s="29"/>
      <c r="X1358" s="29"/>
      <c r="Y1358" s="29"/>
      <c r="Z1358" s="29"/>
      <c r="AA1358" s="29"/>
    </row>
    <row r="1359" spans="1:27" hidden="1" x14ac:dyDescent="0.35">
      <c r="A1359" s="15" t="s">
        <v>2437</v>
      </c>
      <c r="B1359" s="22" t="str">
        <f>INDEX('Plant data'!D:D,MATCH($A1359,'Plant data'!$A:$A,0))</f>
        <v>Yenakiieve</v>
      </c>
      <c r="C1359" s="22" t="str">
        <f>INDEX('Plant data'!E:E,MATCH($A1359,'Plant data'!$A:$A,0))</f>
        <v>Donetsk</v>
      </c>
      <c r="D1359" s="22" t="str">
        <f>INDEX('Plant data'!F:F,MATCH($A1359,'Plant data'!$A:$A,0))</f>
        <v>Ukraine</v>
      </c>
      <c r="E1359" s="15" t="s">
        <v>11587</v>
      </c>
      <c r="F1359" s="15" t="s">
        <v>10201</v>
      </c>
      <c r="G1359" s="16" t="s">
        <v>2439</v>
      </c>
      <c r="H1359" s="15" t="s">
        <v>29</v>
      </c>
      <c r="I1359" s="15" t="s">
        <v>30</v>
      </c>
      <c r="J1359" s="15" t="s">
        <v>30</v>
      </c>
      <c r="K1359" s="15" t="s">
        <v>30</v>
      </c>
      <c r="L1359" s="15" t="s">
        <v>30</v>
      </c>
      <c r="M1359" s="15" t="s">
        <v>30</v>
      </c>
      <c r="N1359" s="15" t="s">
        <v>30</v>
      </c>
      <c r="O1359" s="15" t="s">
        <v>30</v>
      </c>
      <c r="P1359" s="15">
        <v>1100</v>
      </c>
      <c r="Q1359" s="15" t="s">
        <v>30</v>
      </c>
      <c r="R1359" s="22"/>
      <c r="S1359" s="29" t="str">
        <f t="shared" si="21"/>
        <v/>
      </c>
      <c r="T1359" s="29"/>
      <c r="U1359" s="29"/>
      <c r="V1359" s="29"/>
      <c r="W1359" s="29"/>
      <c r="X1359" s="29"/>
      <c r="Y1359" s="29"/>
      <c r="Z1359" s="29"/>
      <c r="AA1359" s="29"/>
    </row>
    <row r="1360" spans="1:27" hidden="1" x14ac:dyDescent="0.35">
      <c r="A1360" s="15" t="s">
        <v>2437</v>
      </c>
      <c r="B1360" s="22" t="str">
        <f>INDEX('Plant data'!D:D,MATCH($A1360,'Plant data'!$A:$A,0))</f>
        <v>Yenakiieve</v>
      </c>
      <c r="C1360" s="22" t="str">
        <f>INDEX('Plant data'!E:E,MATCH($A1360,'Plant data'!$A:$A,0))</f>
        <v>Donetsk</v>
      </c>
      <c r="D1360" s="22" t="str">
        <f>INDEX('Plant data'!F:F,MATCH($A1360,'Plant data'!$A:$A,0))</f>
        <v>Ukraine</v>
      </c>
      <c r="E1360" s="15" t="s">
        <v>11588</v>
      </c>
      <c r="F1360" s="15" t="s">
        <v>10194</v>
      </c>
      <c r="G1360" s="16" t="s">
        <v>2439</v>
      </c>
      <c r="H1360" s="15" t="s">
        <v>29</v>
      </c>
      <c r="I1360" s="15" t="s">
        <v>30</v>
      </c>
      <c r="J1360" s="15" t="s">
        <v>30</v>
      </c>
      <c r="K1360" s="15" t="s">
        <v>30</v>
      </c>
      <c r="L1360" s="15" t="s">
        <v>30</v>
      </c>
      <c r="M1360" s="15" t="s">
        <v>30</v>
      </c>
      <c r="N1360" s="15" t="s">
        <v>30</v>
      </c>
      <c r="O1360" s="15" t="s">
        <v>30</v>
      </c>
      <c r="P1360" s="15">
        <v>1100</v>
      </c>
      <c r="Q1360" s="15" t="s">
        <v>30</v>
      </c>
      <c r="R1360" s="22"/>
      <c r="S1360" s="29" t="str">
        <f t="shared" si="21"/>
        <v/>
      </c>
      <c r="T1360" s="29"/>
      <c r="U1360" s="29"/>
      <c r="V1360" s="29"/>
      <c r="W1360" s="29"/>
      <c r="X1360" s="29"/>
      <c r="Y1360" s="29"/>
      <c r="Z1360" s="29"/>
      <c r="AA1360" s="29"/>
    </row>
    <row r="1361" spans="1:27" hidden="1" x14ac:dyDescent="0.35">
      <c r="A1361" s="15" t="s">
        <v>2437</v>
      </c>
      <c r="B1361" s="22" t="str">
        <f>INDEX('Plant data'!D:D,MATCH($A1361,'Plant data'!$A:$A,0))</f>
        <v>Yenakiieve</v>
      </c>
      <c r="C1361" s="22" t="str">
        <f>INDEX('Plant data'!E:E,MATCH($A1361,'Plant data'!$A:$A,0))</f>
        <v>Donetsk</v>
      </c>
      <c r="D1361" s="22" t="str">
        <f>INDEX('Plant data'!F:F,MATCH($A1361,'Plant data'!$A:$A,0))</f>
        <v>Ukraine</v>
      </c>
      <c r="E1361" s="15" t="s">
        <v>11589</v>
      </c>
      <c r="F1361" s="15" t="s">
        <v>10204</v>
      </c>
      <c r="G1361" s="16" t="s">
        <v>2439</v>
      </c>
      <c r="H1361" s="15" t="s">
        <v>53</v>
      </c>
      <c r="I1361" s="15" t="s">
        <v>30</v>
      </c>
      <c r="J1361" s="15" t="s">
        <v>30</v>
      </c>
      <c r="K1361" s="15" t="s">
        <v>30</v>
      </c>
      <c r="L1361" s="15" t="s">
        <v>30</v>
      </c>
      <c r="M1361" s="15" t="s">
        <v>30</v>
      </c>
      <c r="N1361" s="15" t="s">
        <v>30</v>
      </c>
      <c r="O1361" s="15" t="s">
        <v>30</v>
      </c>
      <c r="P1361" s="15">
        <v>1100</v>
      </c>
      <c r="Q1361" s="15" t="s">
        <v>30</v>
      </c>
      <c r="R1361" s="22"/>
      <c r="S1361" s="29" t="str">
        <f t="shared" si="21"/>
        <v/>
      </c>
      <c r="T1361" s="29"/>
      <c r="U1361" s="29"/>
      <c r="V1361" s="29"/>
      <c r="W1361" s="29"/>
      <c r="X1361" s="29"/>
      <c r="Y1361" s="29"/>
      <c r="Z1361" s="29"/>
      <c r="AA1361" s="29"/>
    </row>
    <row r="1362" spans="1:27" hidden="1" x14ac:dyDescent="0.35">
      <c r="A1362" s="15" t="s">
        <v>2441</v>
      </c>
      <c r="B1362" s="22" t="str">
        <f>INDEX('Plant data'!D:D,MATCH($A1362,'Plant data'!$A:$A,0))</f>
        <v>Mariupol</v>
      </c>
      <c r="C1362" s="22" t="str">
        <f>INDEX('Plant data'!E:E,MATCH($A1362,'Plant data'!$A:$A,0))</f>
        <v>Donetsk</v>
      </c>
      <c r="D1362" s="22" t="str">
        <f>INDEX('Plant data'!F:F,MATCH($A1362,'Plant data'!$A:$A,0))</f>
        <v>Ukraine</v>
      </c>
      <c r="E1362" s="15" t="s">
        <v>11590</v>
      </c>
      <c r="F1362" s="15" t="s">
        <v>10201</v>
      </c>
      <c r="G1362" s="16" t="s">
        <v>2443</v>
      </c>
      <c r="H1362" s="15" t="s">
        <v>53</v>
      </c>
      <c r="I1362" s="15" t="s">
        <v>30</v>
      </c>
      <c r="J1362" s="15" t="s">
        <v>30</v>
      </c>
      <c r="K1362" s="15" t="s">
        <v>30</v>
      </c>
      <c r="L1362" s="15" t="s">
        <v>30</v>
      </c>
      <c r="M1362" s="15" t="s">
        <v>30</v>
      </c>
      <c r="N1362" s="15" t="s">
        <v>30</v>
      </c>
      <c r="O1362" s="15" t="s">
        <v>30</v>
      </c>
      <c r="P1362" s="15">
        <v>1433</v>
      </c>
      <c r="Q1362" s="15">
        <v>160</v>
      </c>
      <c r="R1362" s="15" t="s">
        <v>10180</v>
      </c>
      <c r="S1362" s="29" t="str">
        <f t="shared" si="21"/>
        <v/>
      </c>
      <c r="T1362" s="29"/>
      <c r="U1362" s="29"/>
      <c r="V1362" s="29"/>
      <c r="W1362" s="29"/>
      <c r="X1362" s="29"/>
      <c r="Y1362" s="29"/>
      <c r="Z1362" s="29"/>
      <c r="AA1362" s="29"/>
    </row>
    <row r="1363" spans="1:27" hidden="1" x14ac:dyDescent="0.35">
      <c r="A1363" s="15" t="s">
        <v>2441</v>
      </c>
      <c r="B1363" s="22" t="str">
        <f>INDEX('Plant data'!D:D,MATCH($A1363,'Plant data'!$A:$A,0))</f>
        <v>Mariupol</v>
      </c>
      <c r="C1363" s="22" t="str">
        <f>INDEX('Plant data'!E:E,MATCH($A1363,'Plant data'!$A:$A,0))</f>
        <v>Donetsk</v>
      </c>
      <c r="D1363" s="22" t="str">
        <f>INDEX('Plant data'!F:F,MATCH($A1363,'Plant data'!$A:$A,0))</f>
        <v>Ukraine</v>
      </c>
      <c r="E1363" s="15" t="s">
        <v>11591</v>
      </c>
      <c r="F1363" s="15" t="s">
        <v>10194</v>
      </c>
      <c r="G1363" s="16" t="s">
        <v>2443</v>
      </c>
      <c r="H1363" s="15" t="s">
        <v>53</v>
      </c>
      <c r="I1363" s="15" t="s">
        <v>30</v>
      </c>
      <c r="J1363" s="15" t="s">
        <v>30</v>
      </c>
      <c r="K1363" s="15" t="s">
        <v>30</v>
      </c>
      <c r="L1363" s="15" t="s">
        <v>30</v>
      </c>
      <c r="M1363" s="15" t="s">
        <v>30</v>
      </c>
      <c r="N1363" s="15" t="s">
        <v>30</v>
      </c>
      <c r="O1363" s="15" t="s">
        <v>30</v>
      </c>
      <c r="P1363" s="15">
        <v>1433</v>
      </c>
      <c r="Q1363" s="15">
        <v>160</v>
      </c>
      <c r="R1363" s="15" t="s">
        <v>10180</v>
      </c>
      <c r="S1363" s="29" t="str">
        <f t="shared" si="21"/>
        <v/>
      </c>
      <c r="T1363" s="29"/>
      <c r="U1363" s="29"/>
      <c r="V1363" s="29"/>
      <c r="W1363" s="29"/>
      <c r="X1363" s="29"/>
      <c r="Y1363" s="29"/>
      <c r="Z1363" s="29"/>
      <c r="AA1363" s="29"/>
    </row>
    <row r="1364" spans="1:27" hidden="1" x14ac:dyDescent="0.35">
      <c r="A1364" s="15" t="s">
        <v>2441</v>
      </c>
      <c r="B1364" s="22" t="str">
        <f>INDEX('Plant data'!D:D,MATCH($A1364,'Plant data'!$A:$A,0))</f>
        <v>Mariupol</v>
      </c>
      <c r="C1364" s="22" t="str">
        <f>INDEX('Plant data'!E:E,MATCH($A1364,'Plant data'!$A:$A,0))</f>
        <v>Donetsk</v>
      </c>
      <c r="D1364" s="22" t="str">
        <f>INDEX('Plant data'!F:F,MATCH($A1364,'Plant data'!$A:$A,0))</f>
        <v>Ukraine</v>
      </c>
      <c r="E1364" s="15" t="s">
        <v>11592</v>
      </c>
      <c r="F1364" s="15" t="s">
        <v>10204</v>
      </c>
      <c r="G1364" s="16" t="s">
        <v>2443</v>
      </c>
      <c r="H1364" s="15" t="s">
        <v>53</v>
      </c>
      <c r="I1364" s="15" t="s">
        <v>30</v>
      </c>
      <c r="J1364" s="15" t="s">
        <v>30</v>
      </c>
      <c r="K1364" s="15" t="s">
        <v>30</v>
      </c>
      <c r="L1364" s="15" t="s">
        <v>30</v>
      </c>
      <c r="M1364" s="15" t="s">
        <v>30</v>
      </c>
      <c r="N1364" s="15" t="s">
        <v>30</v>
      </c>
      <c r="O1364" s="15" t="s">
        <v>30</v>
      </c>
      <c r="P1364" s="15">
        <v>1433</v>
      </c>
      <c r="Q1364" s="15">
        <v>160</v>
      </c>
      <c r="R1364" s="15" t="s">
        <v>10180</v>
      </c>
      <c r="S1364" s="29" t="str">
        <f t="shared" si="21"/>
        <v/>
      </c>
      <c r="T1364" s="29"/>
      <c r="U1364" s="29"/>
      <c r="V1364" s="29"/>
      <c r="W1364" s="29"/>
      <c r="X1364" s="29"/>
      <c r="Y1364" s="29"/>
      <c r="Z1364" s="29"/>
      <c r="AA1364" s="29"/>
    </row>
    <row r="1365" spans="1:27" hidden="1" x14ac:dyDescent="0.35">
      <c r="A1365" s="15" t="s">
        <v>2448</v>
      </c>
      <c r="B1365" s="22" t="str">
        <f>INDEX('Plant data'!D:D,MATCH($A1365,'Plant data'!$A:$A,0))</f>
        <v>Zaporizhzhia</v>
      </c>
      <c r="C1365" s="22" t="str">
        <f>INDEX('Plant data'!E:E,MATCH($A1365,'Plant data'!$A:$A,0))</f>
        <v>Zaporizhzhia</v>
      </c>
      <c r="D1365" s="22" t="str">
        <f>INDEX('Plant data'!F:F,MATCH($A1365,'Plant data'!$A:$A,0))</f>
        <v>Ukraine</v>
      </c>
      <c r="E1365" s="15" t="s">
        <v>11593</v>
      </c>
      <c r="F1365" s="15" t="s">
        <v>10201</v>
      </c>
      <c r="G1365" s="16" t="s">
        <v>2450</v>
      </c>
      <c r="H1365" s="15" t="s">
        <v>64</v>
      </c>
      <c r="I1365" s="15" t="s">
        <v>30</v>
      </c>
      <c r="J1365" s="15" t="s">
        <v>30</v>
      </c>
      <c r="K1365" s="15">
        <v>2025</v>
      </c>
      <c r="L1365" s="22"/>
      <c r="M1365" s="15" t="s">
        <v>30</v>
      </c>
      <c r="N1365" s="15" t="s">
        <v>30</v>
      </c>
      <c r="O1365" s="15">
        <v>2022</v>
      </c>
      <c r="P1365" s="15">
        <v>3200</v>
      </c>
      <c r="Q1365" s="15" t="s">
        <v>30</v>
      </c>
      <c r="R1365" s="22"/>
      <c r="S1365" s="29">
        <f t="shared" si="21"/>
        <v>2065</v>
      </c>
      <c r="T1365" s="29"/>
      <c r="U1365" s="29"/>
      <c r="V1365" s="29"/>
      <c r="W1365" s="29"/>
      <c r="X1365" s="29"/>
      <c r="Y1365" s="29"/>
      <c r="Z1365" s="29"/>
      <c r="AA1365" s="29"/>
    </row>
    <row r="1366" spans="1:27" x14ac:dyDescent="0.35">
      <c r="A1366" s="15" t="s">
        <v>2454</v>
      </c>
      <c r="B1366" s="22" t="str">
        <f>INDEX('Plant data'!D:D,MATCH($A1366,'Plant data'!$A:$A,0))</f>
        <v>Dearborn</v>
      </c>
      <c r="C1366" s="22" t="str">
        <f>INDEX('Plant data'!E:E,MATCH($A1366,'Plant data'!$A:$A,0))</f>
        <v>Michigan</v>
      </c>
      <c r="D1366" s="22" t="str">
        <f>INDEX('Plant data'!F:F,MATCH($A1366,'Plant data'!$A:$A,0))</f>
        <v>United States</v>
      </c>
      <c r="E1366" s="15" t="s">
        <v>11594</v>
      </c>
      <c r="F1366" s="15" t="s">
        <v>10179</v>
      </c>
      <c r="G1366" s="16" t="s">
        <v>2457</v>
      </c>
      <c r="H1366" s="15" t="s">
        <v>29</v>
      </c>
      <c r="I1366" s="15" t="s">
        <v>30</v>
      </c>
      <c r="J1366" s="15" t="s">
        <v>30</v>
      </c>
      <c r="K1366" s="15">
        <v>1963</v>
      </c>
      <c r="L1366" s="15">
        <v>62</v>
      </c>
      <c r="M1366" s="15" t="s">
        <v>30</v>
      </c>
      <c r="N1366" s="15" t="s">
        <v>30</v>
      </c>
      <c r="O1366" s="15" t="s">
        <v>30</v>
      </c>
      <c r="P1366" s="15">
        <v>1500</v>
      </c>
      <c r="Q1366" s="15">
        <v>185</v>
      </c>
      <c r="R1366" s="15" t="s">
        <v>3862</v>
      </c>
      <c r="S1366" s="29">
        <f t="shared" si="21"/>
        <v>2003</v>
      </c>
      <c r="T1366" s="35">
        <f>P1366/calculations!$F$17</f>
        <v>4.6841332792055712E-2</v>
      </c>
      <c r="U1366" s="29"/>
      <c r="V1366" s="29"/>
      <c r="W1366" s="29"/>
      <c r="X1366" s="29"/>
      <c r="Y1366" s="29"/>
      <c r="Z1366" s="29"/>
      <c r="AA1366" s="29"/>
    </row>
    <row r="1367" spans="1:27" x14ac:dyDescent="0.35">
      <c r="A1367" s="15" t="s">
        <v>2454</v>
      </c>
      <c r="B1367" s="22" t="str">
        <f>INDEX('Plant data'!D:D,MATCH($A1367,'Plant data'!$A:$A,0))</f>
        <v>Dearborn</v>
      </c>
      <c r="C1367" s="22" t="str">
        <f>INDEX('Plant data'!E:E,MATCH($A1367,'Plant data'!$A:$A,0))</f>
        <v>Michigan</v>
      </c>
      <c r="D1367" s="22" t="str">
        <f>INDEX('Plant data'!F:F,MATCH($A1367,'Plant data'!$A:$A,0))</f>
        <v>United States</v>
      </c>
      <c r="E1367" s="15" t="s">
        <v>11595</v>
      </c>
      <c r="F1367" s="15" t="s">
        <v>10182</v>
      </c>
      <c r="G1367" s="16" t="s">
        <v>2457</v>
      </c>
      <c r="H1367" s="15" t="s">
        <v>29</v>
      </c>
      <c r="I1367" s="15" t="s">
        <v>30</v>
      </c>
      <c r="J1367" s="15" t="s">
        <v>30</v>
      </c>
      <c r="K1367" s="15">
        <v>1963</v>
      </c>
      <c r="L1367" s="15">
        <v>62</v>
      </c>
      <c r="M1367" s="15" t="s">
        <v>30</v>
      </c>
      <c r="N1367" s="15" t="s">
        <v>30</v>
      </c>
      <c r="O1367" s="15" t="s">
        <v>30</v>
      </c>
      <c r="P1367" s="15">
        <v>1500</v>
      </c>
      <c r="Q1367" s="15">
        <v>185</v>
      </c>
      <c r="R1367" s="15" t="s">
        <v>3862</v>
      </c>
      <c r="S1367" s="29">
        <f t="shared" si="21"/>
        <v>2003</v>
      </c>
      <c r="T1367" s="35">
        <f>P1367/calculations!$F$17</f>
        <v>4.6841332792055712E-2</v>
      </c>
      <c r="U1367" s="29"/>
      <c r="V1367" s="29"/>
      <c r="W1367" s="29"/>
      <c r="X1367" s="29"/>
      <c r="Y1367" s="29"/>
      <c r="Z1367" s="29"/>
      <c r="AA1367" s="29"/>
    </row>
    <row r="1368" spans="1:27" x14ac:dyDescent="0.35">
      <c r="A1368" s="15" t="s">
        <v>2458</v>
      </c>
      <c r="B1368" s="22" t="str">
        <f>INDEX('Plant data'!D:D,MATCH($A1368,'Plant data'!$A:$A,0))</f>
        <v>Middletown</v>
      </c>
      <c r="C1368" s="22" t="str">
        <f>INDEX('Plant data'!E:E,MATCH($A1368,'Plant data'!$A:$A,0))</f>
        <v>Ohio</v>
      </c>
      <c r="D1368" s="22" t="str">
        <f>INDEX('Plant data'!F:F,MATCH($A1368,'Plant data'!$A:$A,0))</f>
        <v>United States</v>
      </c>
      <c r="E1368" s="15" t="s">
        <v>11596</v>
      </c>
      <c r="F1368" s="15" t="s">
        <v>11597</v>
      </c>
      <c r="G1368" s="16" t="s">
        <v>2460</v>
      </c>
      <c r="H1368" s="15" t="s">
        <v>29</v>
      </c>
      <c r="I1368" s="15" t="s">
        <v>30</v>
      </c>
      <c r="J1368" s="15" t="s">
        <v>30</v>
      </c>
      <c r="K1368" s="15">
        <v>2017</v>
      </c>
      <c r="L1368" s="15">
        <v>8</v>
      </c>
      <c r="M1368" s="15" t="s">
        <v>30</v>
      </c>
      <c r="N1368" s="15" t="s">
        <v>30</v>
      </c>
      <c r="O1368" s="15" t="s">
        <v>30</v>
      </c>
      <c r="P1368" s="15">
        <v>1361</v>
      </c>
      <c r="Q1368" s="15">
        <v>169</v>
      </c>
      <c r="R1368" s="15" t="s">
        <v>3862</v>
      </c>
      <c r="S1368" s="29">
        <f t="shared" si="21"/>
        <v>2057</v>
      </c>
      <c r="T1368" s="35">
        <f>P1368/calculations!$F$17</f>
        <v>4.2500702619991879E-2</v>
      </c>
      <c r="U1368" s="29"/>
      <c r="V1368" s="29"/>
      <c r="W1368" s="29"/>
      <c r="X1368" s="29"/>
      <c r="Y1368" s="29"/>
      <c r="Z1368" s="29"/>
      <c r="AA1368" s="29"/>
    </row>
    <row r="1369" spans="1:27" x14ac:dyDescent="0.35">
      <c r="A1369" s="15" t="s">
        <v>2458</v>
      </c>
      <c r="B1369" s="22" t="str">
        <f>INDEX('Plant data'!D:D,MATCH($A1369,'Plant data'!$A:$A,0))</f>
        <v>Middletown</v>
      </c>
      <c r="C1369" s="22" t="str">
        <f>INDEX('Plant data'!E:E,MATCH($A1369,'Plant data'!$A:$A,0))</f>
        <v>Ohio</v>
      </c>
      <c r="D1369" s="22" t="str">
        <f>INDEX('Plant data'!F:F,MATCH($A1369,'Plant data'!$A:$A,0))</f>
        <v>United States</v>
      </c>
      <c r="E1369" s="15" t="s">
        <v>11598</v>
      </c>
      <c r="F1369" s="15" t="s">
        <v>11599</v>
      </c>
      <c r="G1369" s="16" t="s">
        <v>2460</v>
      </c>
      <c r="H1369" s="15" t="s">
        <v>29</v>
      </c>
      <c r="I1369" s="15" t="s">
        <v>30</v>
      </c>
      <c r="J1369" s="15" t="s">
        <v>30</v>
      </c>
      <c r="K1369" s="15">
        <v>2021</v>
      </c>
      <c r="L1369" s="15">
        <v>4</v>
      </c>
      <c r="M1369" s="15" t="s">
        <v>30</v>
      </c>
      <c r="N1369" s="15" t="s">
        <v>30</v>
      </c>
      <c r="O1369" s="15" t="s">
        <v>30</v>
      </c>
      <c r="P1369" s="15">
        <v>1361</v>
      </c>
      <c r="Q1369" s="15">
        <v>169</v>
      </c>
      <c r="R1369" s="15" t="s">
        <v>3862</v>
      </c>
      <c r="S1369" s="29">
        <f t="shared" si="21"/>
        <v>2061</v>
      </c>
      <c r="T1369" s="35">
        <f>P1369/calculations!$F$17</f>
        <v>4.2500702619991879E-2</v>
      </c>
      <c r="U1369" s="29"/>
      <c r="V1369" s="29"/>
      <c r="W1369" s="29"/>
      <c r="X1369" s="29"/>
      <c r="Y1369" s="29"/>
      <c r="Z1369" s="29"/>
      <c r="AA1369" s="29"/>
    </row>
    <row r="1370" spans="1:27" hidden="1" x14ac:dyDescent="0.35">
      <c r="A1370" s="15" t="s">
        <v>8497</v>
      </c>
      <c r="B1370" s="22" t="str">
        <f>INDEX('Plant data'!D:D,MATCH($A1370,'Plant data'!$A:$A,0))</f>
        <v>Riverdale</v>
      </c>
      <c r="C1370" s="22" t="str">
        <f>INDEX('Plant data'!E:E,MATCH($A1370,'Plant data'!$A:$A,0))</f>
        <v>Illinois</v>
      </c>
      <c r="D1370" s="22" t="str">
        <f>INDEX('Plant data'!F:F,MATCH($A1370,'Plant data'!$A:$A,0))</f>
        <v>United States</v>
      </c>
      <c r="E1370" s="15" t="s">
        <v>11600</v>
      </c>
      <c r="F1370" s="15" t="s">
        <v>10179</v>
      </c>
      <c r="G1370" s="16" t="s">
        <v>8499</v>
      </c>
      <c r="H1370" s="15" t="s">
        <v>53</v>
      </c>
      <c r="I1370" s="15" t="s">
        <v>30</v>
      </c>
      <c r="J1370" s="15" t="s">
        <v>30</v>
      </c>
      <c r="K1370" s="15">
        <v>2006</v>
      </c>
      <c r="L1370" s="15">
        <v>19</v>
      </c>
      <c r="M1370" s="15" t="s">
        <v>30</v>
      </c>
      <c r="N1370" s="15">
        <v>2025</v>
      </c>
      <c r="O1370" s="15" t="s">
        <v>30</v>
      </c>
      <c r="P1370" s="15">
        <v>500</v>
      </c>
      <c r="Q1370" s="15">
        <v>57</v>
      </c>
      <c r="R1370" s="15" t="s">
        <v>3862</v>
      </c>
      <c r="S1370" s="29">
        <f t="shared" si="21"/>
        <v>2046</v>
      </c>
      <c r="T1370" s="29"/>
      <c r="U1370" s="29"/>
      <c r="V1370" s="29"/>
      <c r="W1370" s="29"/>
      <c r="X1370" s="29"/>
      <c r="Y1370" s="29"/>
      <c r="Z1370" s="29"/>
      <c r="AA1370" s="29"/>
    </row>
    <row r="1371" spans="1:27" hidden="1" x14ac:dyDescent="0.35">
      <c r="A1371" s="15" t="s">
        <v>8497</v>
      </c>
      <c r="B1371" s="22" t="str">
        <f>INDEX('Plant data'!D:D,MATCH($A1371,'Plant data'!$A:$A,0))</f>
        <v>Riverdale</v>
      </c>
      <c r="C1371" s="22" t="str">
        <f>INDEX('Plant data'!E:E,MATCH($A1371,'Plant data'!$A:$A,0))</f>
        <v>Illinois</v>
      </c>
      <c r="D1371" s="22" t="str">
        <f>INDEX('Plant data'!F:F,MATCH($A1371,'Plant data'!$A:$A,0))</f>
        <v>United States</v>
      </c>
      <c r="E1371" s="15" t="s">
        <v>11601</v>
      </c>
      <c r="F1371" s="15" t="s">
        <v>10182</v>
      </c>
      <c r="G1371" s="16" t="s">
        <v>8499</v>
      </c>
      <c r="H1371" s="15" t="s">
        <v>53</v>
      </c>
      <c r="I1371" s="15" t="s">
        <v>30</v>
      </c>
      <c r="J1371" s="15" t="s">
        <v>30</v>
      </c>
      <c r="K1371" s="15">
        <v>2012</v>
      </c>
      <c r="L1371" s="15">
        <v>13</v>
      </c>
      <c r="M1371" s="15" t="s">
        <v>30</v>
      </c>
      <c r="N1371" s="15">
        <v>2025</v>
      </c>
      <c r="O1371" s="15" t="s">
        <v>30</v>
      </c>
      <c r="P1371" s="15">
        <v>500</v>
      </c>
      <c r="Q1371" s="15">
        <v>57</v>
      </c>
      <c r="R1371" s="15" t="s">
        <v>3862</v>
      </c>
      <c r="S1371" s="29">
        <f t="shared" si="21"/>
        <v>2052</v>
      </c>
      <c r="T1371" s="29"/>
      <c r="U1371" s="29"/>
      <c r="V1371" s="29"/>
      <c r="W1371" s="29"/>
      <c r="X1371" s="29"/>
      <c r="Y1371" s="29"/>
      <c r="Z1371" s="29"/>
      <c r="AA1371" s="29"/>
    </row>
    <row r="1372" spans="1:27" x14ac:dyDescent="0.35">
      <c r="A1372" s="15" t="s">
        <v>2461</v>
      </c>
      <c r="B1372" s="22" t="str">
        <f>INDEX('Plant data'!D:D,MATCH($A1372,'Plant data'!$A:$A,0))</f>
        <v>Burns Harbor</v>
      </c>
      <c r="C1372" s="22" t="str">
        <f>INDEX('Plant data'!E:E,MATCH($A1372,'Plant data'!$A:$A,0))</f>
        <v>Indiana</v>
      </c>
      <c r="D1372" s="22" t="str">
        <f>INDEX('Plant data'!F:F,MATCH($A1372,'Plant data'!$A:$A,0))</f>
        <v>United States</v>
      </c>
      <c r="E1372" s="15" t="s">
        <v>11602</v>
      </c>
      <c r="F1372" s="15" t="s">
        <v>10179</v>
      </c>
      <c r="G1372" s="16" t="s">
        <v>2463</v>
      </c>
      <c r="H1372" s="15" t="s">
        <v>29</v>
      </c>
      <c r="I1372" s="15" t="s">
        <v>30</v>
      </c>
      <c r="J1372" s="15" t="s">
        <v>30</v>
      </c>
      <c r="K1372" s="15">
        <v>1969</v>
      </c>
      <c r="L1372" s="15">
        <v>56</v>
      </c>
      <c r="M1372" s="15" t="s">
        <v>30</v>
      </c>
      <c r="N1372" s="15" t="s">
        <v>30</v>
      </c>
      <c r="O1372" s="15" t="s">
        <v>30</v>
      </c>
      <c r="P1372" s="15">
        <v>1667</v>
      </c>
      <c r="Q1372" s="15">
        <v>255</v>
      </c>
      <c r="R1372" s="15" t="s">
        <v>3862</v>
      </c>
      <c r="S1372" s="29">
        <f t="shared" si="21"/>
        <v>2009</v>
      </c>
      <c r="T1372" s="35">
        <f>P1372/calculations!$F$17</f>
        <v>5.2056334509571249E-2</v>
      </c>
      <c r="U1372" s="29"/>
      <c r="V1372" s="29"/>
      <c r="W1372" s="29"/>
      <c r="X1372" s="29"/>
      <c r="Y1372" s="29"/>
      <c r="Z1372" s="29"/>
      <c r="AA1372" s="29"/>
    </row>
    <row r="1373" spans="1:27" x14ac:dyDescent="0.35">
      <c r="A1373" s="15" t="s">
        <v>2461</v>
      </c>
      <c r="B1373" s="22" t="str">
        <f>INDEX('Plant data'!D:D,MATCH($A1373,'Plant data'!$A:$A,0))</f>
        <v>Burns Harbor</v>
      </c>
      <c r="C1373" s="22" t="str">
        <f>INDEX('Plant data'!E:E,MATCH($A1373,'Plant data'!$A:$A,0))</f>
        <v>Indiana</v>
      </c>
      <c r="D1373" s="22" t="str">
        <f>INDEX('Plant data'!F:F,MATCH($A1373,'Plant data'!$A:$A,0))</f>
        <v>United States</v>
      </c>
      <c r="E1373" s="15" t="s">
        <v>11603</v>
      </c>
      <c r="F1373" s="15" t="s">
        <v>10182</v>
      </c>
      <c r="G1373" s="16" t="s">
        <v>2463</v>
      </c>
      <c r="H1373" s="15" t="s">
        <v>29</v>
      </c>
      <c r="I1373" s="15" t="s">
        <v>30</v>
      </c>
      <c r="J1373" s="15" t="s">
        <v>30</v>
      </c>
      <c r="K1373" s="15">
        <v>1969</v>
      </c>
      <c r="L1373" s="15">
        <v>56</v>
      </c>
      <c r="M1373" s="15" t="s">
        <v>30</v>
      </c>
      <c r="N1373" s="15" t="s">
        <v>30</v>
      </c>
      <c r="O1373" s="15" t="s">
        <v>30</v>
      </c>
      <c r="P1373" s="15">
        <v>1667</v>
      </c>
      <c r="Q1373" s="15">
        <v>255</v>
      </c>
      <c r="R1373" s="15" t="s">
        <v>3862</v>
      </c>
      <c r="S1373" s="29">
        <f t="shared" si="21"/>
        <v>2009</v>
      </c>
      <c r="T1373" s="35">
        <f>P1373/calculations!$F$17</f>
        <v>5.2056334509571249E-2</v>
      </c>
      <c r="U1373" s="29"/>
      <c r="V1373" s="29"/>
      <c r="W1373" s="29"/>
      <c r="X1373" s="29"/>
      <c r="Y1373" s="29"/>
      <c r="Z1373" s="29"/>
      <c r="AA1373" s="29"/>
    </row>
    <row r="1374" spans="1:27" x14ac:dyDescent="0.35">
      <c r="A1374" s="15" t="s">
        <v>2461</v>
      </c>
      <c r="B1374" s="22" t="str">
        <f>INDEX('Plant data'!D:D,MATCH($A1374,'Plant data'!$A:$A,0))</f>
        <v>Burns Harbor</v>
      </c>
      <c r="C1374" s="22" t="str">
        <f>INDEX('Plant data'!E:E,MATCH($A1374,'Plant data'!$A:$A,0))</f>
        <v>Indiana</v>
      </c>
      <c r="D1374" s="22" t="str">
        <f>INDEX('Plant data'!F:F,MATCH($A1374,'Plant data'!$A:$A,0))</f>
        <v>United States</v>
      </c>
      <c r="E1374" s="15" t="s">
        <v>11604</v>
      </c>
      <c r="F1374" s="15" t="s">
        <v>10184</v>
      </c>
      <c r="G1374" s="16" t="s">
        <v>2463</v>
      </c>
      <c r="H1374" s="15" t="s">
        <v>29</v>
      </c>
      <c r="I1374" s="15" t="s">
        <v>30</v>
      </c>
      <c r="J1374" s="15" t="s">
        <v>30</v>
      </c>
      <c r="K1374" s="15">
        <v>1969</v>
      </c>
      <c r="L1374" s="15">
        <v>56</v>
      </c>
      <c r="M1374" s="15" t="s">
        <v>30</v>
      </c>
      <c r="N1374" s="15" t="s">
        <v>30</v>
      </c>
      <c r="O1374" s="15" t="s">
        <v>30</v>
      </c>
      <c r="P1374" s="15">
        <v>1667</v>
      </c>
      <c r="Q1374" s="15" t="s">
        <v>30</v>
      </c>
      <c r="R1374" s="22"/>
      <c r="S1374" s="29">
        <f t="shared" si="21"/>
        <v>2009</v>
      </c>
      <c r="T1374" s="35">
        <f>P1374/calculations!$F$17</f>
        <v>5.2056334509571249E-2</v>
      </c>
      <c r="U1374" s="29"/>
      <c r="V1374" s="29"/>
      <c r="W1374" s="29"/>
      <c r="X1374" s="29"/>
      <c r="Y1374" s="29"/>
      <c r="Z1374" s="29"/>
      <c r="AA1374" s="29"/>
    </row>
    <row r="1375" spans="1:27" x14ac:dyDescent="0.35">
      <c r="A1375" s="15" t="s">
        <v>2465</v>
      </c>
      <c r="B1375" s="22" t="str">
        <f>INDEX('Plant data'!D:D,MATCH($A1375,'Plant data'!$A:$A,0))</f>
        <v>East Chicago</v>
      </c>
      <c r="C1375" s="22" t="str">
        <f>INDEX('Plant data'!E:E,MATCH($A1375,'Plant data'!$A:$A,0))</f>
        <v>Indiana</v>
      </c>
      <c r="D1375" s="22" t="str">
        <f>INDEX('Plant data'!F:F,MATCH($A1375,'Plant data'!$A:$A,0))</f>
        <v>United States</v>
      </c>
      <c r="E1375" s="15" t="s">
        <v>11605</v>
      </c>
      <c r="F1375" s="15" t="s">
        <v>10179</v>
      </c>
      <c r="G1375" s="16" t="s">
        <v>2467</v>
      </c>
      <c r="H1375" s="15" t="s">
        <v>29</v>
      </c>
      <c r="I1375" s="15" t="s">
        <v>30</v>
      </c>
      <c r="J1375" s="15" t="s">
        <v>30</v>
      </c>
      <c r="K1375" s="15" t="s">
        <v>30</v>
      </c>
      <c r="L1375" s="15" t="s">
        <v>30</v>
      </c>
      <c r="M1375" s="15" t="s">
        <v>30</v>
      </c>
      <c r="N1375" s="15" t="s">
        <v>30</v>
      </c>
      <c r="O1375" s="15" t="s">
        <v>30</v>
      </c>
      <c r="P1375" s="15">
        <v>1800</v>
      </c>
      <c r="Q1375" s="15">
        <v>250</v>
      </c>
      <c r="R1375" s="15" t="s">
        <v>10180</v>
      </c>
      <c r="S1375" s="29" t="str">
        <f t="shared" si="21"/>
        <v/>
      </c>
      <c r="T1375" s="35">
        <f>P1375/calculations!$F$17</f>
        <v>5.6209599350466849E-2</v>
      </c>
      <c r="U1375" s="29"/>
      <c r="V1375" s="29"/>
      <c r="W1375" s="29"/>
      <c r="X1375" s="29"/>
      <c r="Y1375" s="29"/>
      <c r="Z1375" s="29"/>
      <c r="AA1375" s="29"/>
    </row>
    <row r="1376" spans="1:27" x14ac:dyDescent="0.35">
      <c r="A1376" s="15" t="s">
        <v>2465</v>
      </c>
      <c r="B1376" s="22" t="str">
        <f>INDEX('Plant data'!D:D,MATCH($A1376,'Plant data'!$A:$A,0))</f>
        <v>East Chicago</v>
      </c>
      <c r="C1376" s="22" t="str">
        <f>INDEX('Plant data'!E:E,MATCH($A1376,'Plant data'!$A:$A,0))</f>
        <v>Indiana</v>
      </c>
      <c r="D1376" s="22" t="str">
        <f>INDEX('Plant data'!F:F,MATCH($A1376,'Plant data'!$A:$A,0))</f>
        <v>United States</v>
      </c>
      <c r="E1376" s="15" t="s">
        <v>11606</v>
      </c>
      <c r="F1376" s="15" t="s">
        <v>10182</v>
      </c>
      <c r="G1376" s="16" t="s">
        <v>2467</v>
      </c>
      <c r="H1376" s="15" t="s">
        <v>29</v>
      </c>
      <c r="I1376" s="15" t="s">
        <v>30</v>
      </c>
      <c r="J1376" s="15" t="s">
        <v>30</v>
      </c>
      <c r="K1376" s="15" t="s">
        <v>30</v>
      </c>
      <c r="L1376" s="15" t="s">
        <v>30</v>
      </c>
      <c r="M1376" s="15" t="s">
        <v>30</v>
      </c>
      <c r="N1376" s="15" t="s">
        <v>30</v>
      </c>
      <c r="O1376" s="15" t="s">
        <v>30</v>
      </c>
      <c r="P1376" s="15">
        <v>1800</v>
      </c>
      <c r="Q1376" s="15">
        <v>250</v>
      </c>
      <c r="R1376" s="15" t="s">
        <v>10180</v>
      </c>
      <c r="S1376" s="29" t="str">
        <f t="shared" si="21"/>
        <v/>
      </c>
      <c r="T1376" s="35">
        <f>P1376/calculations!$F$17</f>
        <v>5.6209599350466849E-2</v>
      </c>
      <c r="U1376" s="29"/>
      <c r="V1376" s="29"/>
      <c r="W1376" s="29"/>
      <c r="X1376" s="29"/>
      <c r="Y1376" s="29"/>
      <c r="Z1376" s="29"/>
      <c r="AA1376" s="29"/>
    </row>
    <row r="1377" spans="1:27" x14ac:dyDescent="0.35">
      <c r="A1377" s="15" t="s">
        <v>2465</v>
      </c>
      <c r="B1377" s="22" t="str">
        <f>INDEX('Plant data'!D:D,MATCH($A1377,'Plant data'!$A:$A,0))</f>
        <v>East Chicago</v>
      </c>
      <c r="C1377" s="22" t="str">
        <f>INDEX('Plant data'!E:E,MATCH($A1377,'Plant data'!$A:$A,0))</f>
        <v>Indiana</v>
      </c>
      <c r="D1377" s="22" t="str">
        <f>INDEX('Plant data'!F:F,MATCH($A1377,'Plant data'!$A:$A,0))</f>
        <v>United States</v>
      </c>
      <c r="E1377" s="15" t="s">
        <v>11607</v>
      </c>
      <c r="F1377" s="15" t="s">
        <v>10184</v>
      </c>
      <c r="G1377" s="16" t="s">
        <v>2467</v>
      </c>
      <c r="H1377" s="15" t="s">
        <v>29</v>
      </c>
      <c r="I1377" s="15" t="s">
        <v>30</v>
      </c>
      <c r="J1377" s="15" t="s">
        <v>30</v>
      </c>
      <c r="K1377" s="15">
        <v>1970</v>
      </c>
      <c r="L1377" s="15">
        <v>55</v>
      </c>
      <c r="M1377" s="15" t="s">
        <v>30</v>
      </c>
      <c r="N1377" s="15" t="s">
        <v>30</v>
      </c>
      <c r="O1377" s="15" t="s">
        <v>30</v>
      </c>
      <c r="P1377" s="15">
        <v>1600</v>
      </c>
      <c r="Q1377" s="15">
        <v>185</v>
      </c>
      <c r="R1377" s="15" t="s">
        <v>10180</v>
      </c>
      <c r="S1377" s="29">
        <f t="shared" si="21"/>
        <v>2010</v>
      </c>
      <c r="T1377" s="35">
        <f>P1377/calculations!$F$17</f>
        <v>4.9964088311526093E-2</v>
      </c>
      <c r="U1377" s="29"/>
      <c r="V1377" s="29"/>
      <c r="W1377" s="29"/>
      <c r="X1377" s="29"/>
      <c r="Y1377" s="29"/>
      <c r="Z1377" s="29"/>
      <c r="AA1377" s="29"/>
    </row>
    <row r="1378" spans="1:27" x14ac:dyDescent="0.35">
      <c r="A1378" s="15" t="s">
        <v>2465</v>
      </c>
      <c r="B1378" s="22" t="str">
        <f>INDEX('Plant data'!D:D,MATCH($A1378,'Plant data'!$A:$A,0))</f>
        <v>East Chicago</v>
      </c>
      <c r="C1378" s="22" t="str">
        <f>INDEX('Plant data'!E:E,MATCH($A1378,'Plant data'!$A:$A,0))</f>
        <v>Indiana</v>
      </c>
      <c r="D1378" s="22" t="str">
        <f>INDEX('Plant data'!F:F,MATCH($A1378,'Plant data'!$A:$A,0))</f>
        <v>United States</v>
      </c>
      <c r="E1378" s="15" t="s">
        <v>11608</v>
      </c>
      <c r="F1378" s="15" t="s">
        <v>10245</v>
      </c>
      <c r="G1378" s="16" t="s">
        <v>2467</v>
      </c>
      <c r="H1378" s="15" t="s">
        <v>29</v>
      </c>
      <c r="I1378" s="15" t="s">
        <v>30</v>
      </c>
      <c r="J1378" s="15" t="s">
        <v>30</v>
      </c>
      <c r="K1378" s="15">
        <v>1966</v>
      </c>
      <c r="L1378" s="15">
        <v>59</v>
      </c>
      <c r="M1378" s="15" t="s">
        <v>30</v>
      </c>
      <c r="N1378" s="15" t="s">
        <v>30</v>
      </c>
      <c r="O1378" s="15" t="s">
        <v>30</v>
      </c>
      <c r="P1378" s="15">
        <v>1600</v>
      </c>
      <c r="Q1378" s="15">
        <v>185</v>
      </c>
      <c r="R1378" s="15" t="s">
        <v>10180</v>
      </c>
      <c r="S1378" s="29">
        <f t="shared" si="21"/>
        <v>2006</v>
      </c>
      <c r="T1378" s="35">
        <f>P1378/calculations!$F$17</f>
        <v>4.9964088311526093E-2</v>
      </c>
      <c r="U1378" s="29"/>
      <c r="V1378" s="29"/>
      <c r="W1378" s="29"/>
      <c r="X1378" s="29"/>
      <c r="Y1378" s="29"/>
      <c r="Z1378" s="29"/>
      <c r="AA1378" s="29"/>
    </row>
    <row r="1379" spans="1:27" x14ac:dyDescent="0.35">
      <c r="A1379" s="15" t="s">
        <v>2470</v>
      </c>
      <c r="B1379" s="22" t="str">
        <f>INDEX('Plant data'!D:D,MATCH($A1379,'Plant data'!$A:$A,0))</f>
        <v>Cleveland</v>
      </c>
      <c r="C1379" s="22" t="str">
        <f>INDEX('Plant data'!E:E,MATCH($A1379,'Plant data'!$A:$A,0))</f>
        <v>Ohio</v>
      </c>
      <c r="D1379" s="22" t="str">
        <f>INDEX('Plant data'!F:F,MATCH($A1379,'Plant data'!$A:$A,0))</f>
        <v>United States</v>
      </c>
      <c r="E1379" s="15" t="s">
        <v>11609</v>
      </c>
      <c r="F1379" s="15" t="s">
        <v>10179</v>
      </c>
      <c r="G1379" s="16" t="s">
        <v>2472</v>
      </c>
      <c r="H1379" s="15" t="s">
        <v>29</v>
      </c>
      <c r="I1379" s="15" t="s">
        <v>30</v>
      </c>
      <c r="J1379" s="15" t="s">
        <v>30</v>
      </c>
      <c r="K1379" s="15">
        <v>1961</v>
      </c>
      <c r="L1379" s="15">
        <v>64</v>
      </c>
      <c r="M1379" s="15" t="s">
        <v>30</v>
      </c>
      <c r="N1379" s="15" t="s">
        <v>30</v>
      </c>
      <c r="O1379" s="15" t="s">
        <v>30</v>
      </c>
      <c r="P1379" s="15">
        <v>1150</v>
      </c>
      <c r="Q1379" s="15">
        <v>217</v>
      </c>
      <c r="R1379" s="15" t="s">
        <v>10180</v>
      </c>
      <c r="S1379" s="29">
        <f t="shared" si="21"/>
        <v>2001</v>
      </c>
      <c r="T1379" s="35">
        <f>P1379/calculations!$F$17</f>
        <v>3.5911688473909374E-2</v>
      </c>
      <c r="U1379" s="29"/>
      <c r="V1379" s="29"/>
      <c r="W1379" s="29"/>
      <c r="X1379" s="29"/>
      <c r="Y1379" s="29"/>
      <c r="Z1379" s="29"/>
      <c r="AA1379" s="29"/>
    </row>
    <row r="1380" spans="1:27" x14ac:dyDescent="0.35">
      <c r="A1380" s="15" t="s">
        <v>2470</v>
      </c>
      <c r="B1380" s="22" t="str">
        <f>INDEX('Plant data'!D:D,MATCH($A1380,'Plant data'!$A:$A,0))</f>
        <v>Cleveland</v>
      </c>
      <c r="C1380" s="22" t="str">
        <f>INDEX('Plant data'!E:E,MATCH($A1380,'Plant data'!$A:$A,0))</f>
        <v>Ohio</v>
      </c>
      <c r="D1380" s="22" t="str">
        <f>INDEX('Plant data'!F:F,MATCH($A1380,'Plant data'!$A:$A,0))</f>
        <v>United States</v>
      </c>
      <c r="E1380" s="15" t="s">
        <v>11610</v>
      </c>
      <c r="F1380" s="15" t="s">
        <v>10182</v>
      </c>
      <c r="G1380" s="16" t="s">
        <v>2472</v>
      </c>
      <c r="H1380" s="15" t="s">
        <v>29</v>
      </c>
      <c r="I1380" s="15" t="s">
        <v>30</v>
      </c>
      <c r="J1380" s="15" t="s">
        <v>30</v>
      </c>
      <c r="K1380" s="15">
        <v>1961</v>
      </c>
      <c r="L1380" s="15">
        <v>64</v>
      </c>
      <c r="M1380" s="15" t="s">
        <v>30</v>
      </c>
      <c r="N1380" s="15" t="s">
        <v>30</v>
      </c>
      <c r="O1380" s="15" t="s">
        <v>30</v>
      </c>
      <c r="P1380" s="15">
        <v>1150</v>
      </c>
      <c r="Q1380" s="15">
        <v>217</v>
      </c>
      <c r="R1380" s="15" t="s">
        <v>10180</v>
      </c>
      <c r="S1380" s="29">
        <f t="shared" si="21"/>
        <v>2001</v>
      </c>
      <c r="T1380" s="35">
        <f>P1380/calculations!$F$17</f>
        <v>3.5911688473909374E-2</v>
      </c>
      <c r="U1380" s="29"/>
      <c r="V1380" s="29"/>
      <c r="W1380" s="29"/>
      <c r="X1380" s="29"/>
      <c r="Y1380" s="29"/>
      <c r="Z1380" s="29"/>
      <c r="AA1380" s="29"/>
    </row>
    <row r="1381" spans="1:27" x14ac:dyDescent="0.35">
      <c r="A1381" s="15" t="s">
        <v>2470</v>
      </c>
      <c r="B1381" s="22" t="str">
        <f>INDEX('Plant data'!D:D,MATCH($A1381,'Plant data'!$A:$A,0))</f>
        <v>Cleveland</v>
      </c>
      <c r="C1381" s="22" t="str">
        <f>INDEX('Plant data'!E:E,MATCH($A1381,'Plant data'!$A:$A,0))</f>
        <v>Ohio</v>
      </c>
      <c r="D1381" s="22" t="str">
        <f>INDEX('Plant data'!F:F,MATCH($A1381,'Plant data'!$A:$A,0))</f>
        <v>United States</v>
      </c>
      <c r="E1381" s="15" t="s">
        <v>11611</v>
      </c>
      <c r="F1381" s="15" t="s">
        <v>10184</v>
      </c>
      <c r="G1381" s="16" t="s">
        <v>2472</v>
      </c>
      <c r="H1381" s="15" t="s">
        <v>29</v>
      </c>
      <c r="I1381" s="15" t="s">
        <v>30</v>
      </c>
      <c r="J1381" s="15" t="s">
        <v>30</v>
      </c>
      <c r="K1381" s="15">
        <v>1956</v>
      </c>
      <c r="L1381" s="15">
        <v>69</v>
      </c>
      <c r="M1381" s="15" t="s">
        <v>30</v>
      </c>
      <c r="N1381" s="15" t="s">
        <v>30</v>
      </c>
      <c r="O1381" s="15" t="s">
        <v>30</v>
      </c>
      <c r="P1381" s="15">
        <v>900</v>
      </c>
      <c r="Q1381" s="15">
        <v>130</v>
      </c>
      <c r="R1381" s="15" t="s">
        <v>10180</v>
      </c>
      <c r="S1381" s="29">
        <f t="shared" si="21"/>
        <v>1996</v>
      </c>
      <c r="T1381" s="35">
        <f>P1381/calculations!$F$17</f>
        <v>2.8104799675233424E-2</v>
      </c>
      <c r="U1381" s="29"/>
      <c r="V1381" s="29"/>
      <c r="W1381" s="29"/>
      <c r="X1381" s="29"/>
      <c r="Y1381" s="29"/>
      <c r="Z1381" s="29"/>
      <c r="AA1381" s="29"/>
    </row>
    <row r="1382" spans="1:27" x14ac:dyDescent="0.35">
      <c r="A1382" s="15" t="s">
        <v>2470</v>
      </c>
      <c r="B1382" s="22" t="str">
        <f>INDEX('Plant data'!D:D,MATCH($A1382,'Plant data'!$A:$A,0))</f>
        <v>Cleveland</v>
      </c>
      <c r="C1382" s="22" t="str">
        <f>INDEX('Plant data'!E:E,MATCH($A1382,'Plant data'!$A:$A,0))</f>
        <v>Ohio</v>
      </c>
      <c r="D1382" s="22" t="str">
        <f>INDEX('Plant data'!F:F,MATCH($A1382,'Plant data'!$A:$A,0))</f>
        <v>United States</v>
      </c>
      <c r="E1382" s="15" t="s">
        <v>11612</v>
      </c>
      <c r="F1382" s="15" t="s">
        <v>10245</v>
      </c>
      <c r="G1382" s="16" t="s">
        <v>2472</v>
      </c>
      <c r="H1382" s="15" t="s">
        <v>29</v>
      </c>
      <c r="I1382" s="15" t="s">
        <v>30</v>
      </c>
      <c r="J1382" s="15" t="s">
        <v>30</v>
      </c>
      <c r="K1382" s="15">
        <v>1956</v>
      </c>
      <c r="L1382" s="15">
        <v>69</v>
      </c>
      <c r="M1382" s="15" t="s">
        <v>30</v>
      </c>
      <c r="N1382" s="15" t="s">
        <v>30</v>
      </c>
      <c r="O1382" s="15" t="s">
        <v>30</v>
      </c>
      <c r="P1382" s="15">
        <v>900</v>
      </c>
      <c r="Q1382" s="15">
        <v>130</v>
      </c>
      <c r="R1382" s="15" t="s">
        <v>10180</v>
      </c>
      <c r="S1382" s="29">
        <f t="shared" si="21"/>
        <v>1996</v>
      </c>
      <c r="T1382" s="35">
        <f>P1382/calculations!$F$17</f>
        <v>2.8104799675233424E-2</v>
      </c>
      <c r="U1382" s="29"/>
      <c r="V1382" s="29"/>
      <c r="W1382" s="29"/>
      <c r="X1382" s="29"/>
      <c r="Y1382" s="29"/>
      <c r="Z1382" s="29"/>
      <c r="AA1382" s="29"/>
    </row>
    <row r="1383" spans="1:27" x14ac:dyDescent="0.35">
      <c r="A1383" s="15" t="s">
        <v>2477</v>
      </c>
      <c r="B1383" s="22" t="str">
        <f>INDEX('Plant data'!D:D,MATCH($A1383,'Plant data'!$A:$A,0))</f>
        <v>Braddock</v>
      </c>
      <c r="C1383" s="22" t="str">
        <f>INDEX('Plant data'!E:E,MATCH($A1383,'Plant data'!$A:$A,0))</f>
        <v>Pennsylvania</v>
      </c>
      <c r="D1383" s="22" t="str">
        <f>INDEX('Plant data'!F:F,MATCH($A1383,'Plant data'!$A:$A,0))</f>
        <v>United States</v>
      </c>
      <c r="E1383" s="15" t="s">
        <v>11613</v>
      </c>
      <c r="F1383" s="15" t="s">
        <v>11340</v>
      </c>
      <c r="G1383" s="16" t="s">
        <v>2479</v>
      </c>
      <c r="H1383" s="15" t="s">
        <v>29</v>
      </c>
      <c r="I1383" s="15" t="s">
        <v>30</v>
      </c>
      <c r="J1383" s="15" t="s">
        <v>30</v>
      </c>
      <c r="K1383" s="15">
        <v>1972</v>
      </c>
      <c r="L1383" s="15">
        <v>53</v>
      </c>
      <c r="M1383" s="15" t="s">
        <v>30</v>
      </c>
      <c r="N1383" s="15" t="s">
        <v>30</v>
      </c>
      <c r="O1383" s="15" t="s">
        <v>30</v>
      </c>
      <c r="P1383" s="15">
        <v>1300</v>
      </c>
      <c r="Q1383" s="15">
        <v>250</v>
      </c>
      <c r="R1383" s="15" t="s">
        <v>10180</v>
      </c>
      <c r="S1383" s="29">
        <f t="shared" si="21"/>
        <v>2012</v>
      </c>
      <c r="T1383" s="35">
        <f>P1383/calculations!$F$17</f>
        <v>4.059582175311495E-2</v>
      </c>
      <c r="U1383" s="29"/>
      <c r="V1383" s="29"/>
      <c r="W1383" s="29"/>
      <c r="X1383" s="29"/>
      <c r="Y1383" s="29"/>
      <c r="Z1383" s="29"/>
      <c r="AA1383" s="29"/>
    </row>
    <row r="1384" spans="1:27" x14ac:dyDescent="0.35">
      <c r="A1384" s="15" t="s">
        <v>2477</v>
      </c>
      <c r="B1384" s="22" t="str">
        <f>INDEX('Plant data'!D:D,MATCH($A1384,'Plant data'!$A:$A,0))</f>
        <v>Braddock</v>
      </c>
      <c r="C1384" s="22" t="str">
        <f>INDEX('Plant data'!E:E,MATCH($A1384,'Plant data'!$A:$A,0))</f>
        <v>Pennsylvania</v>
      </c>
      <c r="D1384" s="22" t="str">
        <f>INDEX('Plant data'!F:F,MATCH($A1384,'Plant data'!$A:$A,0))</f>
        <v>United States</v>
      </c>
      <c r="E1384" s="15" t="s">
        <v>11614</v>
      </c>
      <c r="F1384" s="15" t="s">
        <v>11615</v>
      </c>
      <c r="G1384" s="16" t="s">
        <v>2479</v>
      </c>
      <c r="H1384" s="15" t="s">
        <v>29</v>
      </c>
      <c r="I1384" s="15" t="s">
        <v>30</v>
      </c>
      <c r="J1384" s="15" t="s">
        <v>30</v>
      </c>
      <c r="K1384" s="15">
        <v>1972</v>
      </c>
      <c r="L1384" s="15">
        <v>53</v>
      </c>
      <c r="M1384" s="15" t="s">
        <v>30</v>
      </c>
      <c r="N1384" s="15" t="s">
        <v>30</v>
      </c>
      <c r="O1384" s="15" t="s">
        <v>30</v>
      </c>
      <c r="P1384" s="15">
        <v>1300</v>
      </c>
      <c r="Q1384" s="15">
        <v>250</v>
      </c>
      <c r="R1384" s="15" t="s">
        <v>10180</v>
      </c>
      <c r="S1384" s="29">
        <f t="shared" si="21"/>
        <v>2012</v>
      </c>
      <c r="T1384" s="35">
        <f>P1384/calculations!$F$17</f>
        <v>4.059582175311495E-2</v>
      </c>
      <c r="U1384" s="29"/>
      <c r="V1384" s="29"/>
      <c r="W1384" s="29"/>
      <c r="X1384" s="29"/>
      <c r="Y1384" s="29"/>
      <c r="Z1384" s="29"/>
      <c r="AA1384" s="29"/>
    </row>
    <row r="1385" spans="1:27" x14ac:dyDescent="0.35">
      <c r="A1385" s="15" t="s">
        <v>2481</v>
      </c>
      <c r="B1385" s="22" t="str">
        <f>INDEX('Plant data'!D:D,MATCH($A1385,'Plant data'!$A:$A,0))</f>
        <v>Gary</v>
      </c>
      <c r="C1385" s="22" t="str">
        <f>INDEX('Plant data'!E:E,MATCH($A1385,'Plant data'!$A:$A,0))</f>
        <v>Indiana</v>
      </c>
      <c r="D1385" s="22" t="str">
        <f>INDEX('Plant data'!F:F,MATCH($A1385,'Plant data'!$A:$A,0))</f>
        <v>United States</v>
      </c>
      <c r="E1385" s="15" t="s">
        <v>11616</v>
      </c>
      <c r="F1385" s="15" t="s">
        <v>10179</v>
      </c>
      <c r="G1385" s="16" t="s">
        <v>2483</v>
      </c>
      <c r="H1385" s="15" t="s">
        <v>29</v>
      </c>
      <c r="I1385" s="15" t="s">
        <v>30</v>
      </c>
      <c r="J1385" s="15" t="s">
        <v>30</v>
      </c>
      <c r="K1385" s="15">
        <v>1965</v>
      </c>
      <c r="L1385" s="15">
        <v>60</v>
      </c>
      <c r="M1385" s="15" t="s">
        <v>30</v>
      </c>
      <c r="N1385" s="15" t="s">
        <v>30</v>
      </c>
      <c r="O1385" s="15" t="s">
        <v>30</v>
      </c>
      <c r="P1385" s="15">
        <v>1300</v>
      </c>
      <c r="Q1385" s="15" t="s">
        <v>30</v>
      </c>
      <c r="R1385" s="22"/>
      <c r="S1385" s="29">
        <f t="shared" si="21"/>
        <v>2005</v>
      </c>
      <c r="T1385" s="35">
        <f>P1385/calculations!$F$17</f>
        <v>4.059582175311495E-2</v>
      </c>
      <c r="U1385" s="29"/>
      <c r="V1385" s="29"/>
      <c r="W1385" s="29"/>
      <c r="X1385" s="29"/>
      <c r="Y1385" s="29"/>
      <c r="Z1385" s="29"/>
      <c r="AA1385" s="29"/>
    </row>
    <row r="1386" spans="1:27" x14ac:dyDescent="0.35">
      <c r="A1386" s="15" t="s">
        <v>2481</v>
      </c>
      <c r="B1386" s="22" t="str">
        <f>INDEX('Plant data'!D:D,MATCH($A1386,'Plant data'!$A:$A,0))</f>
        <v>Gary</v>
      </c>
      <c r="C1386" s="22" t="str">
        <f>INDEX('Plant data'!E:E,MATCH($A1386,'Plant data'!$A:$A,0))</f>
        <v>Indiana</v>
      </c>
      <c r="D1386" s="22" t="str">
        <f>INDEX('Plant data'!F:F,MATCH($A1386,'Plant data'!$A:$A,0))</f>
        <v>United States</v>
      </c>
      <c r="E1386" s="15" t="s">
        <v>11617</v>
      </c>
      <c r="F1386" s="15" t="s">
        <v>10182</v>
      </c>
      <c r="G1386" s="16" t="s">
        <v>2483</v>
      </c>
      <c r="H1386" s="15" t="s">
        <v>29</v>
      </c>
      <c r="I1386" s="15" t="s">
        <v>30</v>
      </c>
      <c r="J1386" s="15" t="s">
        <v>30</v>
      </c>
      <c r="K1386" s="15">
        <v>1965</v>
      </c>
      <c r="L1386" s="15">
        <v>60</v>
      </c>
      <c r="M1386" s="15" t="s">
        <v>30</v>
      </c>
      <c r="N1386" s="15" t="s">
        <v>30</v>
      </c>
      <c r="O1386" s="15" t="s">
        <v>30</v>
      </c>
      <c r="P1386" s="15">
        <v>1300</v>
      </c>
      <c r="Q1386" s="15" t="s">
        <v>30</v>
      </c>
      <c r="R1386" s="22"/>
      <c r="S1386" s="29">
        <f t="shared" si="21"/>
        <v>2005</v>
      </c>
      <c r="T1386" s="35">
        <f>P1386/calculations!$F$17</f>
        <v>4.059582175311495E-2</v>
      </c>
      <c r="U1386" s="29"/>
      <c r="V1386" s="29"/>
      <c r="W1386" s="29"/>
      <c r="X1386" s="29"/>
      <c r="Y1386" s="29"/>
      <c r="Z1386" s="29"/>
      <c r="AA1386" s="29"/>
    </row>
    <row r="1387" spans="1:27" x14ac:dyDescent="0.35">
      <c r="A1387" s="15" t="s">
        <v>2481</v>
      </c>
      <c r="B1387" s="22" t="str">
        <f>INDEX('Plant data'!D:D,MATCH($A1387,'Plant data'!$A:$A,0))</f>
        <v>Gary</v>
      </c>
      <c r="C1387" s="22" t="str">
        <f>INDEX('Plant data'!E:E,MATCH($A1387,'Plant data'!$A:$A,0))</f>
        <v>Indiana</v>
      </c>
      <c r="D1387" s="22" t="str">
        <f>INDEX('Plant data'!F:F,MATCH($A1387,'Plant data'!$A:$A,0))</f>
        <v>United States</v>
      </c>
      <c r="E1387" s="15" t="s">
        <v>11618</v>
      </c>
      <c r="F1387" s="15" t="s">
        <v>10184</v>
      </c>
      <c r="G1387" s="16" t="s">
        <v>2483</v>
      </c>
      <c r="H1387" s="15" t="s">
        <v>29</v>
      </c>
      <c r="I1387" s="15" t="s">
        <v>30</v>
      </c>
      <c r="J1387" s="15" t="s">
        <v>30</v>
      </c>
      <c r="K1387" s="15">
        <v>1965</v>
      </c>
      <c r="L1387" s="15">
        <v>60</v>
      </c>
      <c r="M1387" s="15" t="s">
        <v>30</v>
      </c>
      <c r="N1387" s="15" t="s">
        <v>30</v>
      </c>
      <c r="O1387" s="15" t="s">
        <v>30</v>
      </c>
      <c r="P1387" s="15">
        <v>1300</v>
      </c>
      <c r="Q1387" s="15" t="s">
        <v>30</v>
      </c>
      <c r="R1387" s="22"/>
      <c r="S1387" s="29">
        <f t="shared" si="21"/>
        <v>2005</v>
      </c>
      <c r="T1387" s="35">
        <f>P1387/calculations!$F$17</f>
        <v>4.059582175311495E-2</v>
      </c>
      <c r="U1387" s="29"/>
      <c r="V1387" s="29"/>
      <c r="W1387" s="29"/>
      <c r="X1387" s="29"/>
      <c r="Y1387" s="29"/>
      <c r="Z1387" s="29"/>
      <c r="AA1387" s="29"/>
    </row>
    <row r="1388" spans="1:27" x14ac:dyDescent="0.35">
      <c r="A1388" s="15" t="s">
        <v>2481</v>
      </c>
      <c r="B1388" s="22" t="str">
        <f>INDEX('Plant data'!D:D,MATCH($A1388,'Plant data'!$A:$A,0))</f>
        <v>Gary</v>
      </c>
      <c r="C1388" s="22" t="str">
        <f>INDEX('Plant data'!E:E,MATCH($A1388,'Plant data'!$A:$A,0))</f>
        <v>Indiana</v>
      </c>
      <c r="D1388" s="22" t="str">
        <f>INDEX('Plant data'!F:F,MATCH($A1388,'Plant data'!$A:$A,0))</f>
        <v>United States</v>
      </c>
      <c r="E1388" s="15" t="s">
        <v>11619</v>
      </c>
      <c r="F1388" s="15" t="s">
        <v>10245</v>
      </c>
      <c r="G1388" s="16" t="s">
        <v>2483</v>
      </c>
      <c r="H1388" s="15" t="s">
        <v>29</v>
      </c>
      <c r="I1388" s="15" t="s">
        <v>30</v>
      </c>
      <c r="J1388" s="15" t="s">
        <v>30</v>
      </c>
      <c r="K1388" s="15" t="s">
        <v>30</v>
      </c>
      <c r="L1388" s="15" t="s">
        <v>30</v>
      </c>
      <c r="M1388" s="15" t="s">
        <v>30</v>
      </c>
      <c r="N1388" s="15" t="s">
        <v>30</v>
      </c>
      <c r="O1388" s="15" t="s">
        <v>30</v>
      </c>
      <c r="P1388" s="15">
        <v>1300</v>
      </c>
      <c r="Q1388" s="15" t="s">
        <v>30</v>
      </c>
      <c r="R1388" s="22"/>
      <c r="S1388" s="29" t="str">
        <f t="shared" si="21"/>
        <v/>
      </c>
      <c r="T1388" s="35">
        <f>P1388/calculations!$F$17</f>
        <v>4.059582175311495E-2</v>
      </c>
      <c r="U1388" s="29"/>
      <c r="V1388" s="29"/>
      <c r="W1388" s="29"/>
      <c r="X1388" s="29"/>
      <c r="Y1388" s="29"/>
      <c r="Z1388" s="29"/>
      <c r="AA1388" s="29"/>
    </row>
    <row r="1389" spans="1:27" x14ac:dyDescent="0.35">
      <c r="A1389" s="15" t="s">
        <v>2481</v>
      </c>
      <c r="B1389" s="22" t="str">
        <f>INDEX('Plant data'!D:D,MATCH($A1389,'Plant data'!$A:$A,0))</f>
        <v>Gary</v>
      </c>
      <c r="C1389" s="22" t="str">
        <f>INDEX('Plant data'!E:E,MATCH($A1389,'Plant data'!$A:$A,0))</f>
        <v>Indiana</v>
      </c>
      <c r="D1389" s="22" t="str">
        <f>INDEX('Plant data'!F:F,MATCH($A1389,'Plant data'!$A:$A,0))</f>
        <v>United States</v>
      </c>
      <c r="E1389" s="15" t="s">
        <v>11620</v>
      </c>
      <c r="F1389" s="15" t="s">
        <v>10247</v>
      </c>
      <c r="G1389" s="16" t="s">
        <v>2483</v>
      </c>
      <c r="H1389" s="15" t="s">
        <v>29</v>
      </c>
      <c r="I1389" s="15" t="s">
        <v>30</v>
      </c>
      <c r="J1389" s="15" t="s">
        <v>30</v>
      </c>
      <c r="K1389" s="15" t="s">
        <v>30</v>
      </c>
      <c r="L1389" s="15" t="s">
        <v>30</v>
      </c>
      <c r="M1389" s="15" t="s">
        <v>30</v>
      </c>
      <c r="N1389" s="15" t="s">
        <v>30</v>
      </c>
      <c r="O1389" s="15" t="s">
        <v>30</v>
      </c>
      <c r="P1389" s="15">
        <v>1300</v>
      </c>
      <c r="Q1389" s="15" t="s">
        <v>30</v>
      </c>
      <c r="R1389" s="22"/>
      <c r="S1389" s="29" t="str">
        <f t="shared" si="21"/>
        <v/>
      </c>
      <c r="T1389" s="35">
        <f>P1389/calculations!$F$17</f>
        <v>4.059582175311495E-2</v>
      </c>
      <c r="U1389" s="29"/>
      <c r="V1389" s="29"/>
      <c r="W1389" s="29"/>
      <c r="X1389" s="29"/>
      <c r="Y1389" s="29"/>
      <c r="Z1389" s="29"/>
      <c r="AA1389" s="29"/>
    </row>
    <row r="1390" spans="1:27" x14ac:dyDescent="0.35">
      <c r="A1390" s="15" t="s">
        <v>2481</v>
      </c>
      <c r="B1390" s="22" t="str">
        <f>INDEX('Plant data'!D:D,MATCH($A1390,'Plant data'!$A:$A,0))</f>
        <v>Gary</v>
      </c>
      <c r="C1390" s="22" t="str">
        <f>INDEX('Plant data'!E:E,MATCH($A1390,'Plant data'!$A:$A,0))</f>
        <v>Indiana</v>
      </c>
      <c r="D1390" s="22" t="str">
        <f>INDEX('Plant data'!F:F,MATCH($A1390,'Plant data'!$A:$A,0))</f>
        <v>United States</v>
      </c>
      <c r="E1390" s="15" t="s">
        <v>11621</v>
      </c>
      <c r="F1390" s="15" t="s">
        <v>10249</v>
      </c>
      <c r="G1390" s="16" t="s">
        <v>2483</v>
      </c>
      <c r="H1390" s="15" t="s">
        <v>29</v>
      </c>
      <c r="I1390" s="15" t="s">
        <v>30</v>
      </c>
      <c r="J1390" s="15" t="s">
        <v>30</v>
      </c>
      <c r="K1390" s="15" t="s">
        <v>30</v>
      </c>
      <c r="L1390" s="15" t="s">
        <v>30</v>
      </c>
      <c r="M1390" s="15" t="s">
        <v>30</v>
      </c>
      <c r="N1390" s="15" t="s">
        <v>30</v>
      </c>
      <c r="O1390" s="15" t="s">
        <v>30</v>
      </c>
      <c r="P1390" s="15">
        <v>1300</v>
      </c>
      <c r="Q1390" s="15" t="s">
        <v>30</v>
      </c>
      <c r="R1390" s="22"/>
      <c r="S1390" s="29" t="str">
        <f t="shared" si="21"/>
        <v/>
      </c>
      <c r="T1390" s="35">
        <f>P1390/calculations!$F$17</f>
        <v>4.059582175311495E-2</v>
      </c>
      <c r="U1390" s="29"/>
      <c r="V1390" s="29"/>
      <c r="W1390" s="29"/>
      <c r="X1390" s="29"/>
      <c r="Y1390" s="29"/>
      <c r="Z1390" s="29"/>
      <c r="AA1390" s="29"/>
    </row>
    <row r="1391" spans="1:27" hidden="1" x14ac:dyDescent="0.35">
      <c r="A1391" s="15" t="s">
        <v>2487</v>
      </c>
      <c r="B1391" s="22" t="str">
        <f>INDEX('Plant data'!D:D,MATCH($A1391,'Plant data'!$A:$A,0))</f>
        <v>Ecorse</v>
      </c>
      <c r="C1391" s="22" t="str">
        <f>INDEX('Plant data'!E:E,MATCH($A1391,'Plant data'!$A:$A,0))</f>
        <v>Michigan</v>
      </c>
      <c r="D1391" s="22" t="str">
        <f>INDEX('Plant data'!F:F,MATCH($A1391,'Plant data'!$A:$A,0))</f>
        <v>United States</v>
      </c>
      <c r="E1391" s="15" t="s">
        <v>11622</v>
      </c>
      <c r="F1391" s="15" t="s">
        <v>10179</v>
      </c>
      <c r="G1391" s="16" t="s">
        <v>2490</v>
      </c>
      <c r="H1391" s="15" t="s">
        <v>53</v>
      </c>
      <c r="I1391" s="15" t="s">
        <v>30</v>
      </c>
      <c r="J1391" s="15" t="s">
        <v>30</v>
      </c>
      <c r="K1391" s="15" t="s">
        <v>30</v>
      </c>
      <c r="L1391" s="15" t="s">
        <v>30</v>
      </c>
      <c r="M1391" s="15" t="s">
        <v>30</v>
      </c>
      <c r="N1391" s="15" t="s">
        <v>30</v>
      </c>
      <c r="O1391" s="15" t="s">
        <v>30</v>
      </c>
      <c r="P1391" s="15">
        <v>1750</v>
      </c>
      <c r="Q1391" s="15" t="s">
        <v>30</v>
      </c>
      <c r="R1391" s="22"/>
      <c r="S1391" s="29" t="str">
        <f t="shared" si="21"/>
        <v/>
      </c>
      <c r="T1391" s="29"/>
      <c r="U1391" s="29"/>
      <c r="V1391" s="29"/>
      <c r="W1391" s="29"/>
      <c r="X1391" s="29"/>
      <c r="Y1391" s="29"/>
      <c r="Z1391" s="29"/>
      <c r="AA1391" s="29"/>
    </row>
    <row r="1392" spans="1:27" hidden="1" x14ac:dyDescent="0.35">
      <c r="A1392" s="15" t="s">
        <v>2487</v>
      </c>
      <c r="B1392" s="22" t="str">
        <f>INDEX('Plant data'!D:D,MATCH($A1392,'Plant data'!$A:$A,0))</f>
        <v>Ecorse</v>
      </c>
      <c r="C1392" s="22" t="str">
        <f>INDEX('Plant data'!E:E,MATCH($A1392,'Plant data'!$A:$A,0))</f>
        <v>Michigan</v>
      </c>
      <c r="D1392" s="22" t="str">
        <f>INDEX('Plant data'!F:F,MATCH($A1392,'Plant data'!$A:$A,0))</f>
        <v>United States</v>
      </c>
      <c r="E1392" s="15" t="s">
        <v>11623</v>
      </c>
      <c r="F1392" s="15" t="s">
        <v>10182</v>
      </c>
      <c r="G1392" s="16" t="s">
        <v>2490</v>
      </c>
      <c r="H1392" s="15" t="s">
        <v>53</v>
      </c>
      <c r="I1392" s="15" t="s">
        <v>30</v>
      </c>
      <c r="J1392" s="15" t="s">
        <v>30</v>
      </c>
      <c r="K1392" s="15" t="s">
        <v>30</v>
      </c>
      <c r="L1392" s="15" t="s">
        <v>30</v>
      </c>
      <c r="M1392" s="15" t="s">
        <v>30</v>
      </c>
      <c r="N1392" s="15" t="s">
        <v>30</v>
      </c>
      <c r="O1392" s="15" t="s">
        <v>30</v>
      </c>
      <c r="P1392" s="15">
        <v>1750</v>
      </c>
      <c r="Q1392" s="15" t="s">
        <v>30</v>
      </c>
      <c r="R1392" s="22"/>
      <c r="S1392" s="29" t="str">
        <f t="shared" si="21"/>
        <v/>
      </c>
      <c r="T1392" s="29"/>
      <c r="U1392" s="29"/>
      <c r="V1392" s="29"/>
      <c r="W1392" s="29"/>
      <c r="X1392" s="29"/>
      <c r="Y1392" s="29"/>
      <c r="Z1392" s="29"/>
      <c r="AA1392" s="29"/>
    </row>
    <row r="1393" spans="1:27" hidden="1" x14ac:dyDescent="0.35">
      <c r="A1393" s="15" t="s">
        <v>2493</v>
      </c>
      <c r="B1393" s="22" t="str">
        <f>INDEX('Plant data'!D:D,MATCH($A1393,'Plant data'!$A:$A,0))</f>
        <v>Granite City</v>
      </c>
      <c r="C1393" s="22" t="str">
        <f>INDEX('Plant data'!E:E,MATCH($A1393,'Plant data'!$A:$A,0))</f>
        <v>Illinois</v>
      </c>
      <c r="D1393" s="22" t="str">
        <f>INDEX('Plant data'!F:F,MATCH($A1393,'Plant data'!$A:$A,0))</f>
        <v>United States</v>
      </c>
      <c r="E1393" s="15" t="s">
        <v>11624</v>
      </c>
      <c r="F1393" s="15" t="s">
        <v>10179</v>
      </c>
      <c r="G1393" s="16" t="s">
        <v>2495</v>
      </c>
      <c r="H1393" s="15" t="s">
        <v>53</v>
      </c>
      <c r="I1393" s="15" t="s">
        <v>30</v>
      </c>
      <c r="J1393" s="15" t="s">
        <v>30</v>
      </c>
      <c r="K1393" s="15" t="s">
        <v>30</v>
      </c>
      <c r="L1393" s="15" t="s">
        <v>30</v>
      </c>
      <c r="M1393" s="15" t="s">
        <v>30</v>
      </c>
      <c r="N1393" s="20">
        <v>45259</v>
      </c>
      <c r="O1393" s="15" t="s">
        <v>30</v>
      </c>
      <c r="P1393" s="15">
        <v>1350</v>
      </c>
      <c r="Q1393" s="15" t="s">
        <v>30</v>
      </c>
      <c r="R1393" s="22"/>
      <c r="S1393" s="29" t="str">
        <f t="shared" si="21"/>
        <v/>
      </c>
      <c r="T1393" s="29"/>
      <c r="U1393" s="29"/>
      <c r="V1393" s="29"/>
      <c r="W1393" s="29"/>
      <c r="X1393" s="29"/>
      <c r="Y1393" s="29"/>
      <c r="Z1393" s="29"/>
      <c r="AA1393" s="29"/>
    </row>
    <row r="1394" spans="1:27" hidden="1" x14ac:dyDescent="0.35">
      <c r="A1394" s="15" t="s">
        <v>2493</v>
      </c>
      <c r="B1394" s="22" t="str">
        <f>INDEX('Plant data'!D:D,MATCH($A1394,'Plant data'!$A:$A,0))</f>
        <v>Granite City</v>
      </c>
      <c r="C1394" s="22" t="str">
        <f>INDEX('Plant data'!E:E,MATCH($A1394,'Plant data'!$A:$A,0))</f>
        <v>Illinois</v>
      </c>
      <c r="D1394" s="22" t="str">
        <f>INDEX('Plant data'!F:F,MATCH($A1394,'Plant data'!$A:$A,0))</f>
        <v>United States</v>
      </c>
      <c r="E1394" s="15" t="s">
        <v>11625</v>
      </c>
      <c r="F1394" s="15" t="s">
        <v>10182</v>
      </c>
      <c r="G1394" s="16" t="s">
        <v>2495</v>
      </c>
      <c r="H1394" s="15" t="s">
        <v>53</v>
      </c>
      <c r="I1394" s="15" t="s">
        <v>30</v>
      </c>
      <c r="J1394" s="15" t="s">
        <v>30</v>
      </c>
      <c r="K1394" s="15" t="s">
        <v>30</v>
      </c>
      <c r="L1394" s="15" t="s">
        <v>30</v>
      </c>
      <c r="M1394" s="15" t="s">
        <v>30</v>
      </c>
      <c r="N1394" s="20">
        <v>45259</v>
      </c>
      <c r="O1394" s="15" t="s">
        <v>30</v>
      </c>
      <c r="P1394" s="15">
        <v>1350</v>
      </c>
      <c r="Q1394" s="15" t="s">
        <v>30</v>
      </c>
      <c r="R1394" s="22"/>
      <c r="S1394" s="29" t="str">
        <f t="shared" si="21"/>
        <v/>
      </c>
      <c r="T1394" s="29"/>
      <c r="U1394" s="29"/>
      <c r="V1394" s="29"/>
      <c r="W1394" s="29"/>
      <c r="X1394" s="29"/>
      <c r="Y1394" s="29"/>
      <c r="Z1394" s="29"/>
      <c r="AA1394" s="29"/>
    </row>
    <row r="1395" spans="1:27" hidden="1" x14ac:dyDescent="0.35">
      <c r="A1395" s="15" t="s">
        <v>2497</v>
      </c>
      <c r="B1395" s="22" t="str">
        <f>INDEX('Plant data'!D:D,MATCH($A1395,'Plant data'!$A:$A,0))</f>
        <v>Ky Anh Town</v>
      </c>
      <c r="C1395" s="22" t="str">
        <f>INDEX('Plant data'!E:E,MATCH($A1395,'Plant data'!$A:$A,0))</f>
        <v>Ha Tinh</v>
      </c>
      <c r="D1395" s="22" t="str">
        <f>INDEX('Plant data'!F:F,MATCH($A1395,'Plant data'!$A:$A,0))</f>
        <v>Vietnam</v>
      </c>
      <c r="E1395" s="15" t="s">
        <v>11626</v>
      </c>
      <c r="F1395" s="15" t="s">
        <v>10179</v>
      </c>
      <c r="G1395" s="16" t="s">
        <v>2499</v>
      </c>
      <c r="H1395" s="15" t="s">
        <v>29</v>
      </c>
      <c r="I1395" s="15" t="s">
        <v>30</v>
      </c>
      <c r="J1395" s="15" t="s">
        <v>30</v>
      </c>
      <c r="K1395" s="15">
        <v>2017</v>
      </c>
      <c r="L1395" s="15">
        <v>8</v>
      </c>
      <c r="M1395" s="15" t="s">
        <v>30</v>
      </c>
      <c r="N1395" s="15" t="s">
        <v>30</v>
      </c>
      <c r="O1395" s="15" t="s">
        <v>30</v>
      </c>
      <c r="P1395" s="15">
        <v>2500</v>
      </c>
      <c r="Q1395" s="15">
        <v>300</v>
      </c>
      <c r="R1395" s="15" t="s">
        <v>10180</v>
      </c>
      <c r="S1395" s="29">
        <f t="shared" si="21"/>
        <v>2057</v>
      </c>
      <c r="T1395" s="29"/>
      <c r="U1395" s="29"/>
      <c r="V1395" s="29"/>
      <c r="W1395" s="29"/>
      <c r="X1395" s="29"/>
      <c r="Y1395" s="29"/>
      <c r="Z1395" s="29"/>
      <c r="AA1395" s="29"/>
    </row>
    <row r="1396" spans="1:27" hidden="1" x14ac:dyDescent="0.35">
      <c r="A1396" s="15" t="s">
        <v>2497</v>
      </c>
      <c r="B1396" s="22" t="str">
        <f>INDEX('Plant data'!D:D,MATCH($A1396,'Plant data'!$A:$A,0))</f>
        <v>Ky Anh Town</v>
      </c>
      <c r="C1396" s="22" t="str">
        <f>INDEX('Plant data'!E:E,MATCH($A1396,'Plant data'!$A:$A,0))</f>
        <v>Ha Tinh</v>
      </c>
      <c r="D1396" s="22" t="str">
        <f>INDEX('Plant data'!F:F,MATCH($A1396,'Plant data'!$A:$A,0))</f>
        <v>Vietnam</v>
      </c>
      <c r="E1396" s="15" t="s">
        <v>11627</v>
      </c>
      <c r="F1396" s="15" t="s">
        <v>10182</v>
      </c>
      <c r="G1396" s="16" t="s">
        <v>2499</v>
      </c>
      <c r="H1396" s="15" t="s">
        <v>29</v>
      </c>
      <c r="I1396" s="15" t="s">
        <v>30</v>
      </c>
      <c r="J1396" s="15" t="s">
        <v>30</v>
      </c>
      <c r="K1396" s="15">
        <v>2017</v>
      </c>
      <c r="L1396" s="15">
        <v>8</v>
      </c>
      <c r="M1396" s="15" t="s">
        <v>30</v>
      </c>
      <c r="N1396" s="15" t="s">
        <v>30</v>
      </c>
      <c r="O1396" s="15" t="s">
        <v>30</v>
      </c>
      <c r="P1396" s="15">
        <v>2500</v>
      </c>
      <c r="Q1396" s="15">
        <v>300</v>
      </c>
      <c r="R1396" s="15" t="s">
        <v>10180</v>
      </c>
      <c r="S1396" s="29">
        <f t="shared" si="21"/>
        <v>2057</v>
      </c>
      <c r="T1396" s="29"/>
      <c r="U1396" s="29"/>
      <c r="V1396" s="29"/>
      <c r="W1396" s="29"/>
      <c r="X1396" s="29"/>
      <c r="Y1396" s="29"/>
      <c r="Z1396" s="29"/>
      <c r="AA1396" s="29"/>
    </row>
    <row r="1397" spans="1:27" hidden="1" x14ac:dyDescent="0.35">
      <c r="A1397" s="15" t="s">
        <v>2497</v>
      </c>
      <c r="B1397" s="22" t="str">
        <f>INDEX('Plant data'!D:D,MATCH($A1397,'Plant data'!$A:$A,0))</f>
        <v>Ky Anh Town</v>
      </c>
      <c r="C1397" s="22" t="str">
        <f>INDEX('Plant data'!E:E,MATCH($A1397,'Plant data'!$A:$A,0))</f>
        <v>Ha Tinh</v>
      </c>
      <c r="D1397" s="22" t="str">
        <f>INDEX('Plant data'!F:F,MATCH($A1397,'Plant data'!$A:$A,0))</f>
        <v>Vietnam</v>
      </c>
      <c r="E1397" s="15" t="s">
        <v>11628</v>
      </c>
      <c r="F1397" s="15" t="s">
        <v>10184</v>
      </c>
      <c r="G1397" s="16" t="s">
        <v>2499</v>
      </c>
      <c r="H1397" s="15" t="s">
        <v>29</v>
      </c>
      <c r="I1397" s="15" t="s">
        <v>30</v>
      </c>
      <c r="J1397" s="15" t="s">
        <v>30</v>
      </c>
      <c r="K1397" s="15">
        <v>2018</v>
      </c>
      <c r="L1397" s="15">
        <v>7</v>
      </c>
      <c r="M1397" s="15" t="s">
        <v>30</v>
      </c>
      <c r="N1397" s="15" t="s">
        <v>30</v>
      </c>
      <c r="O1397" s="15" t="s">
        <v>30</v>
      </c>
      <c r="P1397" s="15">
        <v>2500</v>
      </c>
      <c r="Q1397" s="15">
        <v>300</v>
      </c>
      <c r="R1397" s="15" t="s">
        <v>10180</v>
      </c>
      <c r="S1397" s="29">
        <f t="shared" si="21"/>
        <v>2058</v>
      </c>
      <c r="T1397" s="29"/>
      <c r="U1397" s="29"/>
      <c r="V1397" s="29"/>
      <c r="W1397" s="29"/>
      <c r="X1397" s="29"/>
      <c r="Y1397" s="29"/>
      <c r="Z1397" s="29"/>
      <c r="AA1397" s="29"/>
    </row>
    <row r="1398" spans="1:27" hidden="1" x14ac:dyDescent="0.35">
      <c r="A1398" s="15" t="s">
        <v>2497</v>
      </c>
      <c r="B1398" s="22" t="str">
        <f>INDEX('Plant data'!D:D,MATCH($A1398,'Plant data'!$A:$A,0))</f>
        <v>Ky Anh Town</v>
      </c>
      <c r="C1398" s="22" t="str">
        <f>INDEX('Plant data'!E:E,MATCH($A1398,'Plant data'!$A:$A,0))</f>
        <v>Ha Tinh</v>
      </c>
      <c r="D1398" s="22" t="str">
        <f>INDEX('Plant data'!F:F,MATCH($A1398,'Plant data'!$A:$A,0))</f>
        <v>Vietnam</v>
      </c>
      <c r="E1398" s="15" t="s">
        <v>11629</v>
      </c>
      <c r="F1398" s="15" t="s">
        <v>10245</v>
      </c>
      <c r="G1398" s="16" t="s">
        <v>2499</v>
      </c>
      <c r="H1398" s="15" t="s">
        <v>313</v>
      </c>
      <c r="I1398" s="15">
        <v>2019</v>
      </c>
      <c r="J1398" s="15" t="s">
        <v>30</v>
      </c>
      <c r="K1398" s="15">
        <v>2025</v>
      </c>
      <c r="L1398" s="15">
        <v>0</v>
      </c>
      <c r="M1398" s="15" t="s">
        <v>30</v>
      </c>
      <c r="N1398" s="15" t="s">
        <v>30</v>
      </c>
      <c r="O1398" s="15" t="s">
        <v>30</v>
      </c>
      <c r="P1398" s="15">
        <v>7000</v>
      </c>
      <c r="Q1398" s="15" t="s">
        <v>30</v>
      </c>
      <c r="R1398" s="22"/>
      <c r="S1398" s="29">
        <f t="shared" si="21"/>
        <v>2065</v>
      </c>
      <c r="T1398" s="29"/>
      <c r="U1398" s="29"/>
      <c r="V1398" s="29"/>
      <c r="W1398" s="29"/>
      <c r="X1398" s="29"/>
      <c r="Y1398" s="29"/>
      <c r="Z1398" s="29"/>
      <c r="AA1398" s="29"/>
    </row>
    <row r="1399" spans="1:27" hidden="1" x14ac:dyDescent="0.35">
      <c r="A1399" s="15" t="s">
        <v>2497</v>
      </c>
      <c r="B1399" s="22" t="str">
        <f>INDEX('Plant data'!D:D,MATCH($A1399,'Plant data'!$A:$A,0))</f>
        <v>Ky Anh Town</v>
      </c>
      <c r="C1399" s="22" t="str">
        <f>INDEX('Plant data'!E:E,MATCH($A1399,'Plant data'!$A:$A,0))</f>
        <v>Ha Tinh</v>
      </c>
      <c r="D1399" s="22" t="str">
        <f>INDEX('Plant data'!F:F,MATCH($A1399,'Plant data'!$A:$A,0))</f>
        <v>Vietnam</v>
      </c>
      <c r="E1399" s="15" t="s">
        <v>11630</v>
      </c>
      <c r="F1399" s="15" t="s">
        <v>10247</v>
      </c>
      <c r="G1399" s="16" t="s">
        <v>2499</v>
      </c>
      <c r="H1399" s="15" t="s">
        <v>313</v>
      </c>
      <c r="I1399" s="15">
        <v>2019</v>
      </c>
      <c r="J1399" s="15" t="s">
        <v>30</v>
      </c>
      <c r="K1399" s="15">
        <v>2035</v>
      </c>
      <c r="L1399" s="22"/>
      <c r="M1399" s="15" t="s">
        <v>30</v>
      </c>
      <c r="N1399" s="15" t="s">
        <v>30</v>
      </c>
      <c r="O1399" s="15" t="s">
        <v>30</v>
      </c>
      <c r="P1399" s="15">
        <v>7000</v>
      </c>
      <c r="Q1399" s="15" t="s">
        <v>30</v>
      </c>
      <c r="R1399" s="22"/>
      <c r="S1399" s="29">
        <f t="shared" si="21"/>
        <v>2075</v>
      </c>
      <c r="T1399" s="29"/>
      <c r="U1399" s="29"/>
      <c r="V1399" s="29"/>
      <c r="W1399" s="29"/>
      <c r="X1399" s="29"/>
      <c r="Y1399" s="29"/>
      <c r="Z1399" s="29"/>
      <c r="AA1399" s="29"/>
    </row>
    <row r="1400" spans="1:27" hidden="1" x14ac:dyDescent="0.35">
      <c r="A1400" s="15" t="s">
        <v>2506</v>
      </c>
      <c r="B1400" s="22" t="str">
        <f>INDEX('Plant data'!D:D,MATCH($A1400,'Plant data'!$A:$A,0))</f>
        <v>Dung Quat Economic Zone</v>
      </c>
      <c r="C1400" s="22" t="str">
        <f>INDEX('Plant data'!E:E,MATCH($A1400,'Plant data'!$A:$A,0))</f>
        <v>Quang Ngai</v>
      </c>
      <c r="D1400" s="22" t="str">
        <f>INDEX('Plant data'!F:F,MATCH($A1400,'Plant data'!$A:$A,0))</f>
        <v>Vietnam</v>
      </c>
      <c r="E1400" s="15" t="s">
        <v>11631</v>
      </c>
      <c r="F1400" s="15" t="s">
        <v>10201</v>
      </c>
      <c r="G1400" s="16" t="s">
        <v>2508</v>
      </c>
      <c r="H1400" s="15" t="s">
        <v>29</v>
      </c>
      <c r="I1400" s="21">
        <v>44531</v>
      </c>
      <c r="J1400" s="15">
        <v>2022</v>
      </c>
      <c r="K1400" s="15">
        <v>2024</v>
      </c>
      <c r="L1400" s="15">
        <v>1</v>
      </c>
      <c r="M1400" s="15" t="s">
        <v>30</v>
      </c>
      <c r="N1400" s="15" t="s">
        <v>30</v>
      </c>
      <c r="O1400" s="15" t="s">
        <v>30</v>
      </c>
      <c r="P1400" s="15">
        <v>2800</v>
      </c>
      <c r="Q1400" s="15">
        <v>300</v>
      </c>
      <c r="R1400" s="15" t="s">
        <v>10180</v>
      </c>
      <c r="S1400" s="29">
        <f t="shared" si="21"/>
        <v>2064</v>
      </c>
      <c r="T1400" s="29"/>
      <c r="U1400" s="29"/>
      <c r="V1400" s="29"/>
      <c r="W1400" s="29"/>
      <c r="X1400" s="29"/>
      <c r="Y1400" s="29"/>
      <c r="Z1400" s="29"/>
      <c r="AA1400" s="29"/>
    </row>
    <row r="1401" spans="1:27" hidden="1" x14ac:dyDescent="0.35">
      <c r="A1401" s="15" t="s">
        <v>2506</v>
      </c>
      <c r="B1401" s="22" t="str">
        <f>INDEX('Plant data'!D:D,MATCH($A1401,'Plant data'!$A:$A,0))</f>
        <v>Dung Quat Economic Zone</v>
      </c>
      <c r="C1401" s="22" t="str">
        <f>INDEX('Plant data'!E:E,MATCH($A1401,'Plant data'!$A:$A,0))</f>
        <v>Quang Ngai</v>
      </c>
      <c r="D1401" s="22" t="str">
        <f>INDEX('Plant data'!F:F,MATCH($A1401,'Plant data'!$A:$A,0))</f>
        <v>Vietnam</v>
      </c>
      <c r="E1401" s="15" t="s">
        <v>11632</v>
      </c>
      <c r="F1401" s="15" t="s">
        <v>10194</v>
      </c>
      <c r="G1401" s="16" t="s">
        <v>2508</v>
      </c>
      <c r="H1401" s="15" t="s">
        <v>29</v>
      </c>
      <c r="I1401" s="21">
        <v>44531</v>
      </c>
      <c r="J1401" s="15">
        <v>2022</v>
      </c>
      <c r="K1401" s="15">
        <v>2025</v>
      </c>
      <c r="L1401" s="15">
        <v>0</v>
      </c>
      <c r="M1401" s="15" t="s">
        <v>30</v>
      </c>
      <c r="N1401" s="15" t="s">
        <v>30</v>
      </c>
      <c r="O1401" s="15" t="s">
        <v>30</v>
      </c>
      <c r="P1401" s="15">
        <v>2800</v>
      </c>
      <c r="Q1401" s="15">
        <v>300</v>
      </c>
      <c r="R1401" s="15" t="s">
        <v>10180</v>
      </c>
      <c r="S1401" s="29">
        <f t="shared" si="21"/>
        <v>2065</v>
      </c>
      <c r="T1401" s="29"/>
      <c r="U1401" s="29"/>
      <c r="V1401" s="29"/>
      <c r="W1401" s="29"/>
      <c r="X1401" s="29"/>
      <c r="Y1401" s="29"/>
      <c r="Z1401" s="29"/>
      <c r="AA1401" s="29"/>
    </row>
    <row r="1402" spans="1:27" hidden="1" x14ac:dyDescent="0.35">
      <c r="A1402" s="15" t="s">
        <v>2506</v>
      </c>
      <c r="B1402" s="22" t="str">
        <f>INDEX('Plant data'!D:D,MATCH($A1402,'Plant data'!$A:$A,0))</f>
        <v>Dung Quat Economic Zone</v>
      </c>
      <c r="C1402" s="22" t="str">
        <f>INDEX('Plant data'!E:E,MATCH($A1402,'Plant data'!$A:$A,0))</f>
        <v>Quang Ngai</v>
      </c>
      <c r="D1402" s="22" t="str">
        <f>INDEX('Plant data'!F:F,MATCH($A1402,'Plant data'!$A:$A,0))</f>
        <v>Vietnam</v>
      </c>
      <c r="E1402" s="15" t="s">
        <v>11633</v>
      </c>
      <c r="F1402" s="15" t="s">
        <v>10179</v>
      </c>
      <c r="G1402" s="16" t="s">
        <v>2508</v>
      </c>
      <c r="H1402" s="15" t="s">
        <v>29</v>
      </c>
      <c r="I1402" s="20">
        <v>42760</v>
      </c>
      <c r="J1402" s="15" t="s">
        <v>30</v>
      </c>
      <c r="K1402" s="15">
        <v>2020</v>
      </c>
      <c r="L1402" s="15">
        <v>5</v>
      </c>
      <c r="M1402" s="15" t="s">
        <v>30</v>
      </c>
      <c r="N1402" s="15" t="s">
        <v>30</v>
      </c>
      <c r="O1402" s="15" t="s">
        <v>30</v>
      </c>
      <c r="P1402" s="15">
        <v>2000</v>
      </c>
      <c r="Q1402" s="15" t="s">
        <v>30</v>
      </c>
      <c r="R1402" s="22"/>
      <c r="S1402" s="29">
        <f t="shared" si="21"/>
        <v>2060</v>
      </c>
      <c r="T1402" s="29"/>
      <c r="U1402" s="29"/>
      <c r="V1402" s="29"/>
      <c r="W1402" s="29"/>
      <c r="X1402" s="29"/>
      <c r="Y1402" s="29"/>
      <c r="Z1402" s="29"/>
      <c r="AA1402" s="29"/>
    </row>
    <row r="1403" spans="1:27" hidden="1" x14ac:dyDescent="0.35">
      <c r="A1403" s="15" t="s">
        <v>2506</v>
      </c>
      <c r="B1403" s="22" t="str">
        <f>INDEX('Plant data'!D:D,MATCH($A1403,'Plant data'!$A:$A,0))</f>
        <v>Dung Quat Economic Zone</v>
      </c>
      <c r="C1403" s="22" t="str">
        <f>INDEX('Plant data'!E:E,MATCH($A1403,'Plant data'!$A:$A,0))</f>
        <v>Quang Ngai</v>
      </c>
      <c r="D1403" s="22" t="str">
        <f>INDEX('Plant data'!F:F,MATCH($A1403,'Plant data'!$A:$A,0))</f>
        <v>Vietnam</v>
      </c>
      <c r="E1403" s="15" t="s">
        <v>11634</v>
      </c>
      <c r="F1403" s="15" t="s">
        <v>10182</v>
      </c>
      <c r="G1403" s="16" t="s">
        <v>2508</v>
      </c>
      <c r="H1403" s="15" t="s">
        <v>29</v>
      </c>
      <c r="I1403" s="20">
        <v>42760</v>
      </c>
      <c r="J1403" s="15" t="s">
        <v>30</v>
      </c>
      <c r="K1403" s="15">
        <v>2020</v>
      </c>
      <c r="L1403" s="15">
        <v>5</v>
      </c>
      <c r="M1403" s="15" t="s">
        <v>30</v>
      </c>
      <c r="N1403" s="15" t="s">
        <v>30</v>
      </c>
      <c r="O1403" s="15" t="s">
        <v>30</v>
      </c>
      <c r="P1403" s="15">
        <v>2000</v>
      </c>
      <c r="Q1403" s="15" t="s">
        <v>30</v>
      </c>
      <c r="R1403" s="22"/>
      <c r="S1403" s="29">
        <f t="shared" si="21"/>
        <v>2060</v>
      </c>
      <c r="T1403" s="29"/>
      <c r="U1403" s="29"/>
      <c r="V1403" s="29"/>
      <c r="W1403" s="29"/>
      <c r="X1403" s="29"/>
      <c r="Y1403" s="29"/>
      <c r="Z1403" s="29"/>
      <c r="AA1403" s="29"/>
    </row>
    <row r="1404" spans="1:27" hidden="1" x14ac:dyDescent="0.35">
      <c r="A1404" s="15" t="s">
        <v>2506</v>
      </c>
      <c r="B1404" s="22" t="str">
        <f>INDEX('Plant data'!D:D,MATCH($A1404,'Plant data'!$A:$A,0))</f>
        <v>Dung Quat Economic Zone</v>
      </c>
      <c r="C1404" s="22" t="str">
        <f>INDEX('Plant data'!E:E,MATCH($A1404,'Plant data'!$A:$A,0))</f>
        <v>Quang Ngai</v>
      </c>
      <c r="D1404" s="22" t="str">
        <f>INDEX('Plant data'!F:F,MATCH($A1404,'Plant data'!$A:$A,0))</f>
        <v>Vietnam</v>
      </c>
      <c r="E1404" s="15" t="s">
        <v>11635</v>
      </c>
      <c r="F1404" s="15" t="s">
        <v>10184</v>
      </c>
      <c r="G1404" s="16" t="s">
        <v>2508</v>
      </c>
      <c r="H1404" s="15" t="s">
        <v>29</v>
      </c>
      <c r="I1404" s="20">
        <v>42760</v>
      </c>
      <c r="J1404" s="15" t="s">
        <v>30</v>
      </c>
      <c r="K1404" s="15">
        <v>2020</v>
      </c>
      <c r="L1404" s="15">
        <v>5</v>
      </c>
      <c r="M1404" s="15" t="s">
        <v>30</v>
      </c>
      <c r="N1404" s="15" t="s">
        <v>30</v>
      </c>
      <c r="O1404" s="15" t="s">
        <v>30</v>
      </c>
      <c r="P1404" s="15">
        <v>2000</v>
      </c>
      <c r="Q1404" s="15" t="s">
        <v>30</v>
      </c>
      <c r="R1404" s="22"/>
      <c r="S1404" s="29">
        <f t="shared" si="21"/>
        <v>2060</v>
      </c>
      <c r="T1404" s="29"/>
      <c r="U1404" s="29"/>
      <c r="V1404" s="29"/>
      <c r="W1404" s="29"/>
      <c r="X1404" s="29"/>
      <c r="Y1404" s="29"/>
      <c r="Z1404" s="29"/>
      <c r="AA1404" s="29"/>
    </row>
    <row r="1405" spans="1:27" hidden="1" x14ac:dyDescent="0.35">
      <c r="A1405" s="15" t="s">
        <v>2514</v>
      </c>
      <c r="B1405" s="22" t="str">
        <f>INDEX('Plant data'!D:D,MATCH($A1405,'Plant data'!$A:$A,0))</f>
        <v>Kinh Mon Town</v>
      </c>
      <c r="C1405" s="22" t="str">
        <f>INDEX('Plant data'!E:E,MATCH($A1405,'Plant data'!$A:$A,0))</f>
        <v>Hai Duong</v>
      </c>
      <c r="D1405" s="22" t="str">
        <f>INDEX('Plant data'!F:F,MATCH($A1405,'Plant data'!$A:$A,0))</f>
        <v>Vietnam</v>
      </c>
      <c r="E1405" s="15" t="s">
        <v>11636</v>
      </c>
      <c r="F1405" s="15" t="s">
        <v>10179</v>
      </c>
      <c r="G1405" s="16" t="s">
        <v>2516</v>
      </c>
      <c r="H1405" s="15" t="s">
        <v>29</v>
      </c>
      <c r="I1405" s="15" t="s">
        <v>30</v>
      </c>
      <c r="J1405" s="18">
        <v>39295</v>
      </c>
      <c r="K1405" s="15">
        <v>2009</v>
      </c>
      <c r="L1405" s="15">
        <v>16</v>
      </c>
      <c r="M1405" s="15" t="s">
        <v>30</v>
      </c>
      <c r="N1405" s="15" t="s">
        <v>30</v>
      </c>
      <c r="O1405" s="15" t="s">
        <v>30</v>
      </c>
      <c r="P1405" s="15">
        <v>625</v>
      </c>
      <c r="Q1405" s="15" t="s">
        <v>30</v>
      </c>
      <c r="R1405" s="22"/>
      <c r="S1405" s="29">
        <f t="shared" si="21"/>
        <v>2049</v>
      </c>
      <c r="T1405" s="29"/>
      <c r="U1405" s="29"/>
      <c r="V1405" s="29"/>
      <c r="W1405" s="29"/>
      <c r="X1405" s="29"/>
      <c r="Y1405" s="29"/>
      <c r="Z1405" s="29"/>
      <c r="AA1405" s="29"/>
    </row>
    <row r="1406" spans="1:27" hidden="1" x14ac:dyDescent="0.35">
      <c r="A1406" s="15" t="s">
        <v>2514</v>
      </c>
      <c r="B1406" s="22" t="str">
        <f>INDEX('Plant data'!D:D,MATCH($A1406,'Plant data'!$A:$A,0))</f>
        <v>Kinh Mon Town</v>
      </c>
      <c r="C1406" s="22" t="str">
        <f>INDEX('Plant data'!E:E,MATCH($A1406,'Plant data'!$A:$A,0))</f>
        <v>Hai Duong</v>
      </c>
      <c r="D1406" s="22" t="str">
        <f>INDEX('Plant data'!F:F,MATCH($A1406,'Plant data'!$A:$A,0))</f>
        <v>Vietnam</v>
      </c>
      <c r="E1406" s="15" t="s">
        <v>11637</v>
      </c>
      <c r="F1406" s="15" t="s">
        <v>10182</v>
      </c>
      <c r="G1406" s="16" t="s">
        <v>2516</v>
      </c>
      <c r="H1406" s="15" t="s">
        <v>29</v>
      </c>
      <c r="I1406" s="15" t="s">
        <v>30</v>
      </c>
      <c r="J1406" s="15" t="s">
        <v>30</v>
      </c>
      <c r="K1406" s="15">
        <v>2013</v>
      </c>
      <c r="L1406" s="15">
        <v>12</v>
      </c>
      <c r="M1406" s="15" t="s">
        <v>30</v>
      </c>
      <c r="N1406" s="15" t="s">
        <v>30</v>
      </c>
      <c r="O1406" s="15" t="s">
        <v>30</v>
      </c>
      <c r="P1406" s="15">
        <v>625</v>
      </c>
      <c r="Q1406" s="15" t="s">
        <v>30</v>
      </c>
      <c r="R1406" s="22"/>
      <c r="S1406" s="29">
        <f t="shared" si="21"/>
        <v>2053</v>
      </c>
      <c r="T1406" s="29"/>
      <c r="U1406" s="29"/>
      <c r="V1406" s="29"/>
      <c r="W1406" s="29"/>
      <c r="X1406" s="29"/>
      <c r="Y1406" s="29"/>
      <c r="Z1406" s="29"/>
      <c r="AA1406" s="29"/>
    </row>
    <row r="1407" spans="1:27" hidden="1" x14ac:dyDescent="0.35">
      <c r="A1407" s="15" t="s">
        <v>2514</v>
      </c>
      <c r="B1407" s="22" t="str">
        <f>INDEX('Plant data'!D:D,MATCH($A1407,'Plant data'!$A:$A,0))</f>
        <v>Kinh Mon Town</v>
      </c>
      <c r="C1407" s="22" t="str">
        <f>INDEX('Plant data'!E:E,MATCH($A1407,'Plant data'!$A:$A,0))</f>
        <v>Hai Duong</v>
      </c>
      <c r="D1407" s="22" t="str">
        <f>INDEX('Plant data'!F:F,MATCH($A1407,'Plant data'!$A:$A,0))</f>
        <v>Vietnam</v>
      </c>
      <c r="E1407" s="15" t="s">
        <v>11638</v>
      </c>
      <c r="F1407" s="15" t="s">
        <v>10184</v>
      </c>
      <c r="G1407" s="16" t="s">
        <v>2516</v>
      </c>
      <c r="H1407" s="15" t="s">
        <v>29</v>
      </c>
      <c r="I1407" s="15" t="s">
        <v>30</v>
      </c>
      <c r="J1407" s="15" t="s">
        <v>30</v>
      </c>
      <c r="K1407" s="15">
        <v>2013</v>
      </c>
      <c r="L1407" s="15">
        <v>12</v>
      </c>
      <c r="M1407" s="15" t="s">
        <v>30</v>
      </c>
      <c r="N1407" s="15" t="s">
        <v>30</v>
      </c>
      <c r="O1407" s="15" t="s">
        <v>30</v>
      </c>
      <c r="P1407" s="15">
        <v>625</v>
      </c>
      <c r="Q1407" s="15" t="s">
        <v>30</v>
      </c>
      <c r="R1407" s="22"/>
      <c r="S1407" s="29">
        <f t="shared" si="21"/>
        <v>2053</v>
      </c>
      <c r="T1407" s="29"/>
      <c r="U1407" s="29"/>
      <c r="V1407" s="29"/>
      <c r="W1407" s="29"/>
      <c r="X1407" s="29"/>
      <c r="Y1407" s="29"/>
      <c r="Z1407" s="29"/>
      <c r="AA1407" s="29"/>
    </row>
    <row r="1408" spans="1:27" hidden="1" x14ac:dyDescent="0.35">
      <c r="A1408" s="15" t="s">
        <v>2514</v>
      </c>
      <c r="B1408" s="22" t="str">
        <f>INDEX('Plant data'!D:D,MATCH($A1408,'Plant data'!$A:$A,0))</f>
        <v>Kinh Mon Town</v>
      </c>
      <c r="C1408" s="22" t="str">
        <f>INDEX('Plant data'!E:E,MATCH($A1408,'Plant data'!$A:$A,0))</f>
        <v>Hai Duong</v>
      </c>
      <c r="D1408" s="22" t="str">
        <f>INDEX('Plant data'!F:F,MATCH($A1408,'Plant data'!$A:$A,0))</f>
        <v>Vietnam</v>
      </c>
      <c r="E1408" s="15" t="s">
        <v>11639</v>
      </c>
      <c r="F1408" s="15" t="s">
        <v>10245</v>
      </c>
      <c r="G1408" s="16" t="s">
        <v>2516</v>
      </c>
      <c r="H1408" s="15" t="s">
        <v>29</v>
      </c>
      <c r="I1408" s="15" t="s">
        <v>30</v>
      </c>
      <c r="J1408" s="15" t="s">
        <v>30</v>
      </c>
      <c r="K1408" s="15">
        <v>2016</v>
      </c>
      <c r="L1408" s="15">
        <v>9</v>
      </c>
      <c r="M1408" s="15" t="s">
        <v>30</v>
      </c>
      <c r="N1408" s="15" t="s">
        <v>30</v>
      </c>
      <c r="O1408" s="15" t="s">
        <v>30</v>
      </c>
      <c r="P1408" s="15">
        <v>650</v>
      </c>
      <c r="Q1408" s="15" t="s">
        <v>30</v>
      </c>
      <c r="R1408" s="22"/>
      <c r="S1408" s="29">
        <f t="shared" si="21"/>
        <v>2056</v>
      </c>
      <c r="T1408" s="29"/>
      <c r="U1408" s="29"/>
      <c r="V1408" s="29"/>
      <c r="W1408" s="29"/>
      <c r="X1408" s="29"/>
      <c r="Y1408" s="29"/>
      <c r="Z1408" s="29"/>
      <c r="AA1408" s="29"/>
    </row>
    <row r="1409" spans="1:27" hidden="1" x14ac:dyDescent="0.35">
      <c r="A1409" s="15" t="s">
        <v>2519</v>
      </c>
      <c r="B1409" s="22" t="str">
        <f>INDEX('Plant data'!D:D,MATCH($A1409,'Plant data'!$A:$A,0))</f>
        <v>Tang Long Town</v>
      </c>
      <c r="C1409" s="22" t="str">
        <f>INDEX('Plant data'!E:E,MATCH($A1409,'Plant data'!$A:$A,0))</f>
        <v>Lao Cai</v>
      </c>
      <c r="D1409" s="22" t="str">
        <f>INDEX('Plant data'!F:F,MATCH($A1409,'Plant data'!$A:$A,0))</f>
        <v>Vietnam</v>
      </c>
      <c r="E1409" s="15" t="s">
        <v>11640</v>
      </c>
      <c r="F1409" s="15" t="s">
        <v>10179</v>
      </c>
      <c r="G1409" s="16" t="s">
        <v>2521</v>
      </c>
      <c r="H1409" s="15" t="s">
        <v>29</v>
      </c>
      <c r="I1409" s="15">
        <v>2004</v>
      </c>
      <c r="J1409" s="15">
        <v>2012</v>
      </c>
      <c r="K1409" s="15">
        <v>2014</v>
      </c>
      <c r="L1409" s="15">
        <v>11</v>
      </c>
      <c r="M1409" s="15" t="s">
        <v>30</v>
      </c>
      <c r="N1409" s="15" t="s">
        <v>30</v>
      </c>
      <c r="O1409" s="15" t="s">
        <v>30</v>
      </c>
      <c r="P1409" s="15">
        <v>500</v>
      </c>
      <c r="Q1409" s="15" t="s">
        <v>30</v>
      </c>
      <c r="R1409" s="22"/>
      <c r="S1409" s="29">
        <f t="shared" si="21"/>
        <v>2054</v>
      </c>
      <c r="T1409" s="29"/>
      <c r="U1409" s="29"/>
      <c r="V1409" s="29"/>
      <c r="W1409" s="29"/>
      <c r="X1409" s="29"/>
      <c r="Y1409" s="29"/>
      <c r="Z1409" s="29"/>
      <c r="AA1409" s="29"/>
    </row>
    <row r="1410" spans="1:27" hidden="1" x14ac:dyDescent="0.35">
      <c r="A1410" s="15" t="s">
        <v>2522</v>
      </c>
      <c r="B1410" s="22" t="str">
        <f>INDEX('Plant data'!D:D,MATCH($A1410,'Plant data'!$A:$A,0))</f>
        <v>Thanh Pho City</v>
      </c>
      <c r="C1410" s="22" t="str">
        <f>INDEX('Plant data'!E:E,MATCH($A1410,'Plant data'!$A:$A,0))</f>
        <v>Thai Nguyen</v>
      </c>
      <c r="D1410" s="22" t="str">
        <f>INDEX('Plant data'!F:F,MATCH($A1410,'Plant data'!$A:$A,0))</f>
        <v>Vietnam</v>
      </c>
      <c r="E1410" s="15" t="s">
        <v>11641</v>
      </c>
      <c r="F1410" s="15" t="s">
        <v>10179</v>
      </c>
      <c r="G1410" s="16" t="s">
        <v>2524</v>
      </c>
      <c r="H1410" s="15" t="s">
        <v>224</v>
      </c>
      <c r="I1410" s="20">
        <v>39352</v>
      </c>
      <c r="J1410" s="15">
        <v>2017</v>
      </c>
      <c r="K1410" s="15" t="s">
        <v>30</v>
      </c>
      <c r="L1410" s="15" t="s">
        <v>30</v>
      </c>
      <c r="M1410" s="15" t="s">
        <v>30</v>
      </c>
      <c r="N1410" s="15" t="s">
        <v>30</v>
      </c>
      <c r="O1410" s="15" t="s">
        <v>30</v>
      </c>
      <c r="P1410" s="15">
        <v>500</v>
      </c>
      <c r="Q1410" s="15" t="s">
        <v>30</v>
      </c>
      <c r="R1410" s="22"/>
      <c r="S1410" s="29" t="str">
        <f t="shared" si="21"/>
        <v/>
      </c>
      <c r="T1410" s="29"/>
      <c r="U1410" s="29"/>
      <c r="V1410" s="29"/>
      <c r="W1410" s="29"/>
      <c r="X1410" s="29"/>
      <c r="Y1410" s="29"/>
      <c r="Z1410" s="29"/>
      <c r="AA1410" s="29"/>
    </row>
    <row r="1411" spans="1:27" hidden="1" x14ac:dyDescent="0.35">
      <c r="A1411" s="15" t="s">
        <v>2527</v>
      </c>
      <c r="B1411" s="22" t="str">
        <f>INDEX('Plant data'!D:D,MATCH($A1411,'Plant data'!$A:$A,0))</f>
        <v>Newcastle</v>
      </c>
      <c r="C1411" s="22" t="str">
        <f>INDEX('Plant data'!E:E,MATCH($A1411,'Plant data'!$A:$A,0))</f>
        <v>Kwazulu Natal</v>
      </c>
      <c r="D1411" s="22" t="str">
        <f>INDEX('Plant data'!F:F,MATCH($A1411,'Plant data'!$A:$A,0))</f>
        <v>South Africa</v>
      </c>
      <c r="E1411" s="15" t="s">
        <v>11642</v>
      </c>
      <c r="F1411" s="15" t="s">
        <v>10179</v>
      </c>
      <c r="G1411" s="16" t="s">
        <v>2530</v>
      </c>
      <c r="H1411" s="15" t="s">
        <v>190</v>
      </c>
      <c r="I1411" s="15" t="s">
        <v>30</v>
      </c>
      <c r="J1411" s="15" t="s">
        <v>30</v>
      </c>
      <c r="K1411" s="15" t="s">
        <v>30</v>
      </c>
      <c r="L1411" s="15" t="s">
        <v>30</v>
      </c>
      <c r="M1411" s="18">
        <v>44927</v>
      </c>
      <c r="N1411" s="15" t="s">
        <v>30</v>
      </c>
      <c r="O1411" s="18">
        <v>45901</v>
      </c>
      <c r="P1411" s="15">
        <v>633</v>
      </c>
      <c r="Q1411" s="15">
        <v>165</v>
      </c>
      <c r="R1411" s="15" t="s">
        <v>10180</v>
      </c>
      <c r="S1411" s="29" t="str">
        <f t="shared" ref="S1411:S1474" si="22">IFERROR(K1411+40,"")</f>
        <v/>
      </c>
      <c r="T1411" s="29"/>
      <c r="U1411" s="29"/>
      <c r="V1411" s="29"/>
      <c r="W1411" s="29"/>
      <c r="X1411" s="29"/>
      <c r="Y1411" s="29"/>
      <c r="Z1411" s="29"/>
      <c r="AA1411" s="29"/>
    </row>
    <row r="1412" spans="1:27" hidden="1" x14ac:dyDescent="0.35">
      <c r="A1412" s="15" t="s">
        <v>2527</v>
      </c>
      <c r="B1412" s="22" t="str">
        <f>INDEX('Plant data'!D:D,MATCH($A1412,'Plant data'!$A:$A,0))</f>
        <v>Newcastle</v>
      </c>
      <c r="C1412" s="22" t="str">
        <f>INDEX('Plant data'!E:E,MATCH($A1412,'Plant data'!$A:$A,0))</f>
        <v>Kwazulu Natal</v>
      </c>
      <c r="D1412" s="22" t="str">
        <f>INDEX('Plant data'!F:F,MATCH($A1412,'Plant data'!$A:$A,0))</f>
        <v>South Africa</v>
      </c>
      <c r="E1412" s="15" t="s">
        <v>11643</v>
      </c>
      <c r="F1412" s="15" t="s">
        <v>10182</v>
      </c>
      <c r="G1412" s="16" t="s">
        <v>2530</v>
      </c>
      <c r="H1412" s="15" t="s">
        <v>190</v>
      </c>
      <c r="I1412" s="15" t="s">
        <v>30</v>
      </c>
      <c r="J1412" s="15" t="s">
        <v>30</v>
      </c>
      <c r="K1412" s="15" t="s">
        <v>30</v>
      </c>
      <c r="L1412" s="15" t="s">
        <v>30</v>
      </c>
      <c r="M1412" s="18">
        <v>44927</v>
      </c>
      <c r="N1412" s="15" t="s">
        <v>30</v>
      </c>
      <c r="O1412" s="18">
        <v>45901</v>
      </c>
      <c r="P1412" s="15">
        <v>633</v>
      </c>
      <c r="Q1412" s="15">
        <v>165</v>
      </c>
      <c r="R1412" s="15" t="s">
        <v>10180</v>
      </c>
      <c r="S1412" s="29" t="str">
        <f t="shared" si="22"/>
        <v/>
      </c>
      <c r="T1412" s="29"/>
      <c r="U1412" s="29"/>
      <c r="V1412" s="29"/>
      <c r="W1412" s="29"/>
      <c r="X1412" s="29"/>
      <c r="Y1412" s="29"/>
      <c r="Z1412" s="29"/>
      <c r="AA1412" s="29"/>
    </row>
    <row r="1413" spans="1:27" hidden="1" x14ac:dyDescent="0.35">
      <c r="A1413" s="15" t="s">
        <v>2527</v>
      </c>
      <c r="B1413" s="22" t="str">
        <f>INDEX('Plant data'!D:D,MATCH($A1413,'Plant data'!$A:$A,0))</f>
        <v>Newcastle</v>
      </c>
      <c r="C1413" s="22" t="str">
        <f>INDEX('Plant data'!E:E,MATCH($A1413,'Plant data'!$A:$A,0))</f>
        <v>Kwazulu Natal</v>
      </c>
      <c r="D1413" s="22" t="str">
        <f>INDEX('Plant data'!F:F,MATCH($A1413,'Plant data'!$A:$A,0))</f>
        <v>South Africa</v>
      </c>
      <c r="E1413" s="15" t="s">
        <v>11644</v>
      </c>
      <c r="F1413" s="15" t="s">
        <v>10184</v>
      </c>
      <c r="G1413" s="16" t="s">
        <v>2530</v>
      </c>
      <c r="H1413" s="15" t="s">
        <v>190</v>
      </c>
      <c r="I1413" s="15" t="s">
        <v>30</v>
      </c>
      <c r="J1413" s="15" t="s">
        <v>30</v>
      </c>
      <c r="K1413" s="15" t="s">
        <v>30</v>
      </c>
      <c r="L1413" s="15" t="s">
        <v>30</v>
      </c>
      <c r="M1413" s="18">
        <v>44927</v>
      </c>
      <c r="N1413" s="15" t="s">
        <v>30</v>
      </c>
      <c r="O1413" s="18">
        <v>45901</v>
      </c>
      <c r="P1413" s="15">
        <v>633</v>
      </c>
      <c r="Q1413" s="15">
        <v>165</v>
      </c>
      <c r="R1413" s="15" t="s">
        <v>10180</v>
      </c>
      <c r="S1413" s="29" t="str">
        <f t="shared" si="22"/>
        <v/>
      </c>
      <c r="T1413" s="29"/>
      <c r="U1413" s="29"/>
      <c r="V1413" s="29"/>
      <c r="W1413" s="29"/>
      <c r="X1413" s="29"/>
      <c r="Y1413" s="29"/>
      <c r="Z1413" s="29"/>
      <c r="AA1413" s="29"/>
    </row>
    <row r="1414" spans="1:27" hidden="1" x14ac:dyDescent="0.35">
      <c r="A1414" s="15" t="s">
        <v>2531</v>
      </c>
      <c r="B1414" s="22" t="str">
        <f>INDEX('Plant data'!D:D,MATCH($A1414,'Plant data'!$A:$A,0))</f>
        <v>Vanderbijlpark</v>
      </c>
      <c r="C1414" s="22" t="str">
        <f>INDEX('Plant data'!E:E,MATCH($A1414,'Plant data'!$A:$A,0))</f>
        <v>Gauteng</v>
      </c>
      <c r="D1414" s="22" t="str">
        <f>INDEX('Plant data'!F:F,MATCH($A1414,'Plant data'!$A:$A,0))</f>
        <v>South Africa</v>
      </c>
      <c r="E1414" s="15" t="s">
        <v>11645</v>
      </c>
      <c r="F1414" s="15" t="s">
        <v>10179</v>
      </c>
      <c r="G1414" s="16" t="s">
        <v>2533</v>
      </c>
      <c r="H1414" s="15" t="s">
        <v>29</v>
      </c>
      <c r="I1414" s="15" t="s">
        <v>30</v>
      </c>
      <c r="J1414" s="15" t="s">
        <v>30</v>
      </c>
      <c r="K1414" s="15" t="s">
        <v>30</v>
      </c>
      <c r="L1414" s="15" t="s">
        <v>30</v>
      </c>
      <c r="M1414" s="15" t="s">
        <v>30</v>
      </c>
      <c r="N1414" s="15" t="s">
        <v>30</v>
      </c>
      <c r="O1414" s="15" t="s">
        <v>30</v>
      </c>
      <c r="P1414" s="15">
        <v>1120</v>
      </c>
      <c r="Q1414" s="15">
        <v>170</v>
      </c>
      <c r="R1414" s="15" t="s">
        <v>10180</v>
      </c>
      <c r="S1414" s="29" t="str">
        <f t="shared" si="22"/>
        <v/>
      </c>
      <c r="T1414" s="29"/>
      <c r="U1414" s="29"/>
      <c r="V1414" s="29"/>
      <c r="W1414" s="29"/>
      <c r="X1414" s="29"/>
      <c r="Y1414" s="29"/>
      <c r="Z1414" s="29"/>
      <c r="AA1414" s="29"/>
    </row>
    <row r="1415" spans="1:27" hidden="1" x14ac:dyDescent="0.35">
      <c r="A1415" s="15" t="s">
        <v>2531</v>
      </c>
      <c r="B1415" s="22" t="str">
        <f>INDEX('Plant data'!D:D,MATCH($A1415,'Plant data'!$A:$A,0))</f>
        <v>Vanderbijlpark</v>
      </c>
      <c r="C1415" s="22" t="str">
        <f>INDEX('Plant data'!E:E,MATCH($A1415,'Plant data'!$A:$A,0))</f>
        <v>Gauteng</v>
      </c>
      <c r="D1415" s="22" t="str">
        <f>INDEX('Plant data'!F:F,MATCH($A1415,'Plant data'!$A:$A,0))</f>
        <v>South Africa</v>
      </c>
      <c r="E1415" s="15" t="s">
        <v>11646</v>
      </c>
      <c r="F1415" s="15" t="s">
        <v>10182</v>
      </c>
      <c r="G1415" s="16" t="s">
        <v>2533</v>
      </c>
      <c r="H1415" s="15" t="s">
        <v>29</v>
      </c>
      <c r="I1415" s="15" t="s">
        <v>30</v>
      </c>
      <c r="J1415" s="15" t="s">
        <v>30</v>
      </c>
      <c r="K1415" s="15" t="s">
        <v>30</v>
      </c>
      <c r="L1415" s="15" t="s">
        <v>30</v>
      </c>
      <c r="M1415" s="15" t="s">
        <v>30</v>
      </c>
      <c r="N1415" s="15" t="s">
        <v>30</v>
      </c>
      <c r="O1415" s="15" t="s">
        <v>30</v>
      </c>
      <c r="P1415" s="15">
        <v>1120</v>
      </c>
      <c r="Q1415" s="15">
        <v>170</v>
      </c>
      <c r="R1415" s="15" t="s">
        <v>10180</v>
      </c>
      <c r="S1415" s="29" t="str">
        <f t="shared" si="22"/>
        <v/>
      </c>
      <c r="T1415" s="29"/>
      <c r="U1415" s="29"/>
      <c r="V1415" s="29"/>
      <c r="W1415" s="29"/>
      <c r="X1415" s="29"/>
      <c r="Y1415" s="29"/>
      <c r="Z1415" s="29"/>
      <c r="AA1415" s="29"/>
    </row>
    <row r="1416" spans="1:27" hidden="1" x14ac:dyDescent="0.35">
      <c r="A1416" s="15" t="s">
        <v>2531</v>
      </c>
      <c r="B1416" s="22" t="str">
        <f>INDEX('Plant data'!D:D,MATCH($A1416,'Plant data'!$A:$A,0))</f>
        <v>Vanderbijlpark</v>
      </c>
      <c r="C1416" s="22" t="str">
        <f>INDEX('Plant data'!E:E,MATCH($A1416,'Plant data'!$A:$A,0))</f>
        <v>Gauteng</v>
      </c>
      <c r="D1416" s="22" t="str">
        <f>INDEX('Plant data'!F:F,MATCH($A1416,'Plant data'!$A:$A,0))</f>
        <v>South Africa</v>
      </c>
      <c r="E1416" s="15" t="s">
        <v>11647</v>
      </c>
      <c r="F1416" s="15" t="s">
        <v>10184</v>
      </c>
      <c r="G1416" s="16" t="s">
        <v>2533</v>
      </c>
      <c r="H1416" s="15" t="s">
        <v>29</v>
      </c>
      <c r="I1416" s="15" t="s">
        <v>30</v>
      </c>
      <c r="J1416" s="15" t="s">
        <v>30</v>
      </c>
      <c r="K1416" s="15" t="s">
        <v>30</v>
      </c>
      <c r="L1416" s="15" t="s">
        <v>30</v>
      </c>
      <c r="M1416" s="15" t="s">
        <v>30</v>
      </c>
      <c r="N1416" s="15" t="s">
        <v>30</v>
      </c>
      <c r="O1416" s="15" t="s">
        <v>30</v>
      </c>
      <c r="P1416" s="15">
        <v>1120</v>
      </c>
      <c r="Q1416" s="15">
        <v>170</v>
      </c>
      <c r="R1416" s="15" t="s">
        <v>10180</v>
      </c>
      <c r="S1416" s="29" t="str">
        <f t="shared" si="22"/>
        <v/>
      </c>
      <c r="T1416" s="29"/>
      <c r="U1416" s="29"/>
      <c r="V1416" s="29"/>
      <c r="W1416" s="29"/>
      <c r="X1416" s="29"/>
      <c r="Y1416" s="29"/>
      <c r="Z1416" s="29"/>
      <c r="AA1416" s="29"/>
    </row>
    <row r="1417" spans="1:27" hidden="1" x14ac:dyDescent="0.35">
      <c r="A1417" s="15" t="s">
        <v>6857</v>
      </c>
      <c r="B1417" s="22" t="str">
        <f>INDEX('Plant data'!D:D,MATCH($A1417,'Plant data'!$A:$A,0))</f>
        <v>Krishnapatnam</v>
      </c>
      <c r="C1417" s="22" t="str">
        <f>INDEX('Plant data'!E:E,MATCH($A1417,'Plant data'!$A:$A,0))</f>
        <v>Andhra Pradesh</v>
      </c>
      <c r="D1417" s="22" t="str">
        <f>INDEX('Plant data'!F:F,MATCH($A1417,'Plant data'!$A:$A,0))</f>
        <v>India</v>
      </c>
      <c r="E1417" s="15" t="s">
        <v>11648</v>
      </c>
      <c r="F1417" s="15" t="s">
        <v>10179</v>
      </c>
      <c r="G1417" s="16" t="s">
        <v>6859</v>
      </c>
      <c r="H1417" s="15" t="s">
        <v>313</v>
      </c>
      <c r="I1417" s="18">
        <v>44378</v>
      </c>
      <c r="J1417" s="15" t="s">
        <v>30</v>
      </c>
      <c r="K1417" s="15" t="s">
        <v>30</v>
      </c>
      <c r="L1417" s="15" t="s">
        <v>30</v>
      </c>
      <c r="M1417" s="15" t="s">
        <v>30</v>
      </c>
      <c r="N1417" s="15" t="s">
        <v>30</v>
      </c>
      <c r="O1417" s="15" t="s">
        <v>30</v>
      </c>
      <c r="P1417" s="15">
        <v>3000</v>
      </c>
      <c r="Q1417" s="15" t="s">
        <v>30</v>
      </c>
      <c r="R1417" s="22"/>
      <c r="S1417" s="29" t="str">
        <f t="shared" si="22"/>
        <v/>
      </c>
      <c r="T1417" s="29"/>
      <c r="U1417" s="29"/>
      <c r="V1417" s="29"/>
      <c r="W1417" s="29"/>
      <c r="X1417" s="29"/>
      <c r="Y1417" s="29"/>
      <c r="Z1417" s="29"/>
      <c r="AA1417" s="29"/>
    </row>
    <row r="1418" spans="1:27" hidden="1" x14ac:dyDescent="0.35">
      <c r="A1418" s="15" t="s">
        <v>2541</v>
      </c>
      <c r="B1418" s="22" t="str">
        <f>INDEX('Plant data'!D:D,MATCH($A1418,'Plant data'!$A:$A,0))</f>
        <v>Yingde</v>
      </c>
      <c r="C1418" s="22" t="str">
        <f>INDEX('Plant data'!E:E,MATCH($A1418,'Plant data'!$A:$A,0))</f>
        <v>Guangdong</v>
      </c>
      <c r="D1418" s="22" t="str">
        <f>INDEX('Plant data'!F:F,MATCH($A1418,'Plant data'!$A:$A,0))</f>
        <v>China</v>
      </c>
      <c r="E1418" s="15" t="s">
        <v>11649</v>
      </c>
      <c r="F1418" s="15" t="s">
        <v>10179</v>
      </c>
      <c r="G1418" s="16" t="s">
        <v>2543</v>
      </c>
      <c r="H1418" s="15" t="s">
        <v>29</v>
      </c>
      <c r="I1418" s="15" t="s">
        <v>30</v>
      </c>
      <c r="J1418" s="15" t="s">
        <v>30</v>
      </c>
      <c r="K1418" s="15" t="s">
        <v>30</v>
      </c>
      <c r="L1418" s="15" t="s">
        <v>30</v>
      </c>
      <c r="M1418" s="15" t="s">
        <v>30</v>
      </c>
      <c r="N1418" s="15" t="s">
        <v>30</v>
      </c>
      <c r="O1418" s="15" t="s">
        <v>30</v>
      </c>
      <c r="P1418" s="15">
        <v>975</v>
      </c>
      <c r="Q1418" s="15">
        <v>75</v>
      </c>
      <c r="R1418" s="15" t="s">
        <v>10180</v>
      </c>
      <c r="S1418" s="29" t="str">
        <f t="shared" si="22"/>
        <v/>
      </c>
      <c r="T1418" s="29"/>
      <c r="U1418" s="29"/>
      <c r="V1418" s="29"/>
      <c r="W1418" s="29"/>
      <c r="X1418" s="29"/>
      <c r="Y1418" s="29"/>
      <c r="Z1418" s="29"/>
      <c r="AA1418" s="29"/>
    </row>
    <row r="1419" spans="1:27" hidden="1" x14ac:dyDescent="0.35">
      <c r="A1419" s="15" t="s">
        <v>2544</v>
      </c>
      <c r="B1419" s="22" t="str">
        <f>INDEX('Plant data'!D:D,MATCH($A1419,'Plant data'!$A:$A,0))</f>
        <v>Qinhuangdao</v>
      </c>
      <c r="C1419" s="22" t="str">
        <f>INDEX('Plant data'!E:E,MATCH($A1419,'Plant data'!$A:$A,0))</f>
        <v>Hebei</v>
      </c>
      <c r="D1419" s="22" t="str">
        <f>INDEX('Plant data'!F:F,MATCH($A1419,'Plant data'!$A:$A,0))</f>
        <v>China</v>
      </c>
      <c r="E1419" s="15" t="s">
        <v>11650</v>
      </c>
      <c r="F1419" s="15" t="s">
        <v>10179</v>
      </c>
      <c r="G1419" s="16" t="s">
        <v>2546</v>
      </c>
      <c r="H1419" s="15" t="s">
        <v>29</v>
      </c>
      <c r="I1419" s="15" t="s">
        <v>30</v>
      </c>
      <c r="J1419" s="15" t="s">
        <v>30</v>
      </c>
      <c r="K1419" s="15" t="s">
        <v>30</v>
      </c>
      <c r="L1419" s="15" t="s">
        <v>30</v>
      </c>
      <c r="M1419" s="15" t="s">
        <v>30</v>
      </c>
      <c r="N1419" s="15" t="s">
        <v>30</v>
      </c>
      <c r="O1419" s="15" t="s">
        <v>30</v>
      </c>
      <c r="P1419" s="15">
        <v>1150</v>
      </c>
      <c r="Q1419" s="15">
        <v>100</v>
      </c>
      <c r="R1419" s="15" t="s">
        <v>10180</v>
      </c>
      <c r="S1419" s="29" t="str">
        <f t="shared" si="22"/>
        <v/>
      </c>
      <c r="T1419" s="29"/>
      <c r="U1419" s="29"/>
      <c r="V1419" s="29"/>
      <c r="W1419" s="29"/>
      <c r="X1419" s="29"/>
      <c r="Y1419" s="29"/>
      <c r="Z1419" s="29"/>
      <c r="AA1419" s="29"/>
    </row>
    <row r="1420" spans="1:27" hidden="1" x14ac:dyDescent="0.35">
      <c r="A1420" s="15" t="s">
        <v>2544</v>
      </c>
      <c r="B1420" s="22" t="str">
        <f>INDEX('Plant data'!D:D,MATCH($A1420,'Plant data'!$A:$A,0))</f>
        <v>Qinhuangdao</v>
      </c>
      <c r="C1420" s="22" t="str">
        <f>INDEX('Plant data'!E:E,MATCH($A1420,'Plant data'!$A:$A,0))</f>
        <v>Hebei</v>
      </c>
      <c r="D1420" s="22" t="str">
        <f>INDEX('Plant data'!F:F,MATCH($A1420,'Plant data'!$A:$A,0))</f>
        <v>China</v>
      </c>
      <c r="E1420" s="15" t="s">
        <v>11651</v>
      </c>
      <c r="F1420" s="15" t="s">
        <v>10182</v>
      </c>
      <c r="G1420" s="16" t="s">
        <v>2546</v>
      </c>
      <c r="H1420" s="15" t="s">
        <v>29</v>
      </c>
      <c r="I1420" s="15" t="s">
        <v>30</v>
      </c>
      <c r="J1420" s="15" t="s">
        <v>30</v>
      </c>
      <c r="K1420" s="15" t="s">
        <v>30</v>
      </c>
      <c r="L1420" s="15" t="s">
        <v>30</v>
      </c>
      <c r="M1420" s="15" t="s">
        <v>30</v>
      </c>
      <c r="N1420" s="15" t="s">
        <v>30</v>
      </c>
      <c r="O1420" s="15" t="s">
        <v>30</v>
      </c>
      <c r="P1420" s="15">
        <v>1150</v>
      </c>
      <c r="Q1420" s="15">
        <v>100</v>
      </c>
      <c r="R1420" s="15" t="s">
        <v>10180</v>
      </c>
      <c r="S1420" s="29" t="str">
        <f t="shared" si="22"/>
        <v/>
      </c>
      <c r="T1420" s="29"/>
      <c r="U1420" s="29"/>
      <c r="V1420" s="29"/>
      <c r="W1420" s="29"/>
      <c r="X1420" s="29"/>
      <c r="Y1420" s="29"/>
      <c r="Z1420" s="29"/>
      <c r="AA1420" s="29"/>
    </row>
    <row r="1421" spans="1:27" hidden="1" x14ac:dyDescent="0.35">
      <c r="A1421" s="15" t="s">
        <v>2544</v>
      </c>
      <c r="B1421" s="22" t="str">
        <f>INDEX('Plant data'!D:D,MATCH($A1421,'Plant data'!$A:$A,0))</f>
        <v>Qinhuangdao</v>
      </c>
      <c r="C1421" s="22" t="str">
        <f>INDEX('Plant data'!E:E,MATCH($A1421,'Plant data'!$A:$A,0))</f>
        <v>Hebei</v>
      </c>
      <c r="D1421" s="22" t="str">
        <f>INDEX('Plant data'!F:F,MATCH($A1421,'Plant data'!$A:$A,0))</f>
        <v>China</v>
      </c>
      <c r="E1421" s="15" t="s">
        <v>11652</v>
      </c>
      <c r="F1421" s="15" t="s">
        <v>10184</v>
      </c>
      <c r="G1421" s="16" t="s">
        <v>2546</v>
      </c>
      <c r="H1421" s="15" t="s">
        <v>29</v>
      </c>
      <c r="I1421" s="15" t="s">
        <v>30</v>
      </c>
      <c r="J1421" s="15" t="s">
        <v>30</v>
      </c>
      <c r="K1421" s="15" t="s">
        <v>30</v>
      </c>
      <c r="L1421" s="15" t="s">
        <v>30</v>
      </c>
      <c r="M1421" s="15" t="s">
        <v>30</v>
      </c>
      <c r="N1421" s="15" t="s">
        <v>30</v>
      </c>
      <c r="O1421" s="15" t="s">
        <v>30</v>
      </c>
      <c r="P1421" s="15">
        <v>1600</v>
      </c>
      <c r="Q1421" s="15">
        <v>150</v>
      </c>
      <c r="R1421" s="15" t="s">
        <v>10180</v>
      </c>
      <c r="S1421" s="29" t="str">
        <f t="shared" si="22"/>
        <v/>
      </c>
      <c r="T1421" s="29"/>
      <c r="U1421" s="29"/>
      <c r="V1421" s="29"/>
      <c r="W1421" s="29"/>
      <c r="X1421" s="29"/>
      <c r="Y1421" s="29"/>
      <c r="Z1421" s="29"/>
      <c r="AA1421" s="29"/>
    </row>
    <row r="1422" spans="1:27" hidden="1" x14ac:dyDescent="0.35">
      <c r="A1422" s="15" t="s">
        <v>2544</v>
      </c>
      <c r="B1422" s="22" t="str">
        <f>INDEX('Plant data'!D:D,MATCH($A1422,'Plant data'!$A:$A,0))</f>
        <v>Qinhuangdao</v>
      </c>
      <c r="C1422" s="22" t="str">
        <f>INDEX('Plant data'!E:E,MATCH($A1422,'Plant data'!$A:$A,0))</f>
        <v>Hebei</v>
      </c>
      <c r="D1422" s="22" t="str">
        <f>INDEX('Plant data'!F:F,MATCH($A1422,'Plant data'!$A:$A,0))</f>
        <v>China</v>
      </c>
      <c r="E1422" s="15" t="s">
        <v>11653</v>
      </c>
      <c r="F1422" s="15" t="s">
        <v>10245</v>
      </c>
      <c r="G1422" s="16" t="s">
        <v>2546</v>
      </c>
      <c r="H1422" s="15" t="s">
        <v>29</v>
      </c>
      <c r="I1422" s="15" t="s">
        <v>30</v>
      </c>
      <c r="J1422" s="15" t="s">
        <v>30</v>
      </c>
      <c r="K1422" s="15" t="s">
        <v>30</v>
      </c>
      <c r="L1422" s="15" t="s">
        <v>30</v>
      </c>
      <c r="M1422" s="15" t="s">
        <v>30</v>
      </c>
      <c r="N1422" s="15" t="s">
        <v>30</v>
      </c>
      <c r="O1422" s="15" t="s">
        <v>30</v>
      </c>
      <c r="P1422" s="15">
        <v>1600</v>
      </c>
      <c r="Q1422" s="15">
        <v>150</v>
      </c>
      <c r="R1422" s="15" t="s">
        <v>10180</v>
      </c>
      <c r="S1422" s="29" t="str">
        <f t="shared" si="22"/>
        <v/>
      </c>
      <c r="T1422" s="29"/>
      <c r="U1422" s="29"/>
      <c r="V1422" s="29"/>
      <c r="W1422" s="29"/>
      <c r="X1422" s="29"/>
      <c r="Y1422" s="29"/>
      <c r="Z1422" s="29"/>
      <c r="AA1422" s="29"/>
    </row>
    <row r="1423" spans="1:27" hidden="1" x14ac:dyDescent="0.35">
      <c r="A1423" s="15" t="s">
        <v>2544</v>
      </c>
      <c r="B1423" s="22" t="str">
        <f>INDEX('Plant data'!D:D,MATCH($A1423,'Plant data'!$A:$A,0))</f>
        <v>Qinhuangdao</v>
      </c>
      <c r="C1423" s="22" t="str">
        <f>INDEX('Plant data'!E:E,MATCH($A1423,'Plant data'!$A:$A,0))</f>
        <v>Hebei</v>
      </c>
      <c r="D1423" s="22" t="str">
        <f>INDEX('Plant data'!F:F,MATCH($A1423,'Plant data'!$A:$A,0))</f>
        <v>China</v>
      </c>
      <c r="E1423" s="15" t="s">
        <v>11654</v>
      </c>
      <c r="F1423" s="15" t="s">
        <v>10247</v>
      </c>
      <c r="G1423" s="16" t="s">
        <v>2546</v>
      </c>
      <c r="H1423" s="15" t="s">
        <v>29</v>
      </c>
      <c r="I1423" s="15" t="s">
        <v>30</v>
      </c>
      <c r="J1423" s="15" t="s">
        <v>30</v>
      </c>
      <c r="K1423" s="15" t="s">
        <v>30</v>
      </c>
      <c r="L1423" s="15" t="s">
        <v>30</v>
      </c>
      <c r="M1423" s="15" t="s">
        <v>30</v>
      </c>
      <c r="N1423" s="15" t="s">
        <v>30</v>
      </c>
      <c r="O1423" s="15" t="s">
        <v>30</v>
      </c>
      <c r="P1423" s="15">
        <v>1600</v>
      </c>
      <c r="Q1423" s="15">
        <v>150</v>
      </c>
      <c r="R1423" s="15" t="s">
        <v>10180</v>
      </c>
      <c r="S1423" s="29" t="str">
        <f t="shared" si="22"/>
        <v/>
      </c>
      <c r="T1423" s="29"/>
      <c r="U1423" s="29"/>
      <c r="V1423" s="29"/>
      <c r="W1423" s="29"/>
      <c r="X1423" s="29"/>
      <c r="Y1423" s="29"/>
      <c r="Z1423" s="29"/>
      <c r="AA1423" s="29"/>
    </row>
    <row r="1424" spans="1:27" hidden="1" x14ac:dyDescent="0.35">
      <c r="A1424" s="15" t="s">
        <v>2552</v>
      </c>
      <c r="B1424" s="22" t="str">
        <f>INDEX('Plant data'!D:D,MATCH($A1424,'Plant data'!$A:$A,0))</f>
        <v>Lidian</v>
      </c>
      <c r="C1424" s="22" t="str">
        <f>INDEX('Plant data'!E:E,MATCH($A1424,'Plant data'!$A:$A,0))</f>
        <v>Jiangsu</v>
      </c>
      <c r="D1424" s="22" t="str">
        <f>INDEX('Plant data'!F:F,MATCH($A1424,'Plant data'!$A:$A,0))</f>
        <v>China</v>
      </c>
      <c r="E1424" s="15" t="s">
        <v>11655</v>
      </c>
      <c r="F1424" s="15" t="s">
        <v>10179</v>
      </c>
      <c r="G1424" s="16" t="s">
        <v>2554</v>
      </c>
      <c r="H1424" s="15" t="s">
        <v>29</v>
      </c>
      <c r="I1424" s="15" t="s">
        <v>30</v>
      </c>
      <c r="J1424" s="15" t="s">
        <v>30</v>
      </c>
      <c r="K1424" s="15" t="s">
        <v>30</v>
      </c>
      <c r="L1424" s="15" t="s">
        <v>30</v>
      </c>
      <c r="M1424" s="15" t="s">
        <v>30</v>
      </c>
      <c r="N1424" s="15" t="s">
        <v>30</v>
      </c>
      <c r="O1424" s="15" t="s">
        <v>30</v>
      </c>
      <c r="P1424" s="15">
        <v>1650</v>
      </c>
      <c r="Q1424" s="15">
        <v>120</v>
      </c>
      <c r="R1424" s="15" t="s">
        <v>10180</v>
      </c>
      <c r="S1424" s="29" t="str">
        <f t="shared" si="22"/>
        <v/>
      </c>
      <c r="T1424" s="29"/>
      <c r="U1424" s="29"/>
      <c r="V1424" s="29"/>
      <c r="W1424" s="29"/>
      <c r="X1424" s="29"/>
      <c r="Y1424" s="29"/>
      <c r="Z1424" s="29"/>
      <c r="AA1424" s="29"/>
    </row>
    <row r="1425" spans="1:27" hidden="1" x14ac:dyDescent="0.35">
      <c r="A1425" s="15" t="s">
        <v>2552</v>
      </c>
      <c r="B1425" s="22" t="str">
        <f>INDEX('Plant data'!D:D,MATCH($A1425,'Plant data'!$A:$A,0))</f>
        <v>Lidian</v>
      </c>
      <c r="C1425" s="22" t="str">
        <f>INDEX('Plant data'!E:E,MATCH($A1425,'Plant data'!$A:$A,0))</f>
        <v>Jiangsu</v>
      </c>
      <c r="D1425" s="22" t="str">
        <f>INDEX('Plant data'!F:F,MATCH($A1425,'Plant data'!$A:$A,0))</f>
        <v>China</v>
      </c>
      <c r="E1425" s="15" t="s">
        <v>11656</v>
      </c>
      <c r="F1425" s="15" t="s">
        <v>10182</v>
      </c>
      <c r="G1425" s="16" t="s">
        <v>2554</v>
      </c>
      <c r="H1425" s="15" t="s">
        <v>29</v>
      </c>
      <c r="I1425" s="15" t="s">
        <v>30</v>
      </c>
      <c r="J1425" s="15" t="s">
        <v>30</v>
      </c>
      <c r="K1425" s="15" t="s">
        <v>30</v>
      </c>
      <c r="L1425" s="15" t="s">
        <v>30</v>
      </c>
      <c r="M1425" s="15" t="s">
        <v>30</v>
      </c>
      <c r="N1425" s="15" t="s">
        <v>30</v>
      </c>
      <c r="O1425" s="15" t="s">
        <v>30</v>
      </c>
      <c r="P1425" s="15">
        <v>1650</v>
      </c>
      <c r="Q1425" s="15">
        <v>120</v>
      </c>
      <c r="R1425" s="15" t="s">
        <v>10180</v>
      </c>
      <c r="S1425" s="29" t="str">
        <f t="shared" si="22"/>
        <v/>
      </c>
      <c r="T1425" s="29"/>
      <c r="U1425" s="29"/>
      <c r="V1425" s="29"/>
      <c r="W1425" s="29"/>
      <c r="X1425" s="29"/>
      <c r="Y1425" s="29"/>
      <c r="Z1425" s="29"/>
      <c r="AA1425" s="29"/>
    </row>
    <row r="1426" spans="1:27" hidden="1" x14ac:dyDescent="0.35">
      <c r="A1426" s="15" t="s">
        <v>6508</v>
      </c>
      <c r="B1426" s="22" t="str">
        <f>INDEX('Plant data'!D:D,MATCH($A1426,'Plant data'!$A:$A,0))</f>
        <v>Jinfeng</v>
      </c>
      <c r="C1426" s="22" t="str">
        <f>INDEX('Plant data'!E:E,MATCH($A1426,'Plant data'!$A:$A,0))</f>
        <v>Jiangsu</v>
      </c>
      <c r="D1426" s="22" t="str">
        <f>INDEX('Plant data'!F:F,MATCH($A1426,'Plant data'!$A:$A,0))</f>
        <v>China</v>
      </c>
      <c r="E1426" s="15" t="s">
        <v>11657</v>
      </c>
      <c r="F1426" s="15" t="s">
        <v>10179</v>
      </c>
      <c r="G1426" s="16" t="s">
        <v>6511</v>
      </c>
      <c r="H1426" s="15" t="s">
        <v>190</v>
      </c>
      <c r="I1426" s="15" t="s">
        <v>30</v>
      </c>
      <c r="J1426" s="15" t="s">
        <v>30</v>
      </c>
      <c r="K1426" s="15" t="s">
        <v>30</v>
      </c>
      <c r="L1426" s="15" t="s">
        <v>30</v>
      </c>
      <c r="M1426" s="20">
        <v>43817</v>
      </c>
      <c r="N1426" s="15" t="s">
        <v>30</v>
      </c>
      <c r="O1426" s="15">
        <v>2022</v>
      </c>
      <c r="P1426" s="15">
        <v>760</v>
      </c>
      <c r="Q1426" s="15">
        <v>50</v>
      </c>
      <c r="R1426" s="15" t="s">
        <v>10180</v>
      </c>
      <c r="S1426" s="29" t="str">
        <f t="shared" si="22"/>
        <v/>
      </c>
      <c r="T1426" s="29"/>
      <c r="U1426" s="29"/>
      <c r="V1426" s="29"/>
      <c r="W1426" s="29"/>
      <c r="X1426" s="29"/>
      <c r="Y1426" s="29"/>
      <c r="Z1426" s="29"/>
      <c r="AA1426" s="29"/>
    </row>
    <row r="1427" spans="1:27" hidden="1" x14ac:dyDescent="0.35">
      <c r="A1427" s="15" t="s">
        <v>6508</v>
      </c>
      <c r="B1427" s="22" t="str">
        <f>INDEX('Plant data'!D:D,MATCH($A1427,'Plant data'!$A:$A,0))</f>
        <v>Jinfeng</v>
      </c>
      <c r="C1427" s="22" t="str">
        <f>INDEX('Plant data'!E:E,MATCH($A1427,'Plant data'!$A:$A,0))</f>
        <v>Jiangsu</v>
      </c>
      <c r="D1427" s="22" t="str">
        <f>INDEX('Plant data'!F:F,MATCH($A1427,'Plant data'!$A:$A,0))</f>
        <v>China</v>
      </c>
      <c r="E1427" s="15" t="s">
        <v>11658</v>
      </c>
      <c r="F1427" s="15" t="s">
        <v>10182</v>
      </c>
      <c r="G1427" s="16" t="s">
        <v>6511</v>
      </c>
      <c r="H1427" s="15" t="s">
        <v>190</v>
      </c>
      <c r="I1427" s="15" t="s">
        <v>30</v>
      </c>
      <c r="J1427" s="15" t="s">
        <v>30</v>
      </c>
      <c r="K1427" s="15" t="s">
        <v>30</v>
      </c>
      <c r="L1427" s="15" t="s">
        <v>30</v>
      </c>
      <c r="M1427" s="20">
        <v>43817</v>
      </c>
      <c r="N1427" s="15" t="s">
        <v>30</v>
      </c>
      <c r="O1427" s="15">
        <v>2022</v>
      </c>
      <c r="P1427" s="15">
        <v>760</v>
      </c>
      <c r="Q1427" s="15">
        <v>50</v>
      </c>
      <c r="R1427" s="15" t="s">
        <v>10180</v>
      </c>
      <c r="S1427" s="29" t="str">
        <f t="shared" si="22"/>
        <v/>
      </c>
      <c r="T1427" s="29"/>
      <c r="U1427" s="29"/>
      <c r="V1427" s="29"/>
      <c r="W1427" s="29"/>
      <c r="X1427" s="29"/>
      <c r="Y1427" s="29"/>
      <c r="Z1427" s="29"/>
      <c r="AA1427" s="29"/>
    </row>
    <row r="1428" spans="1:27" hidden="1" x14ac:dyDescent="0.35">
      <c r="A1428" s="15" t="s">
        <v>6508</v>
      </c>
      <c r="B1428" s="22" t="str">
        <f>INDEX('Plant data'!D:D,MATCH($A1428,'Plant data'!$A:$A,0))</f>
        <v>Jinfeng</v>
      </c>
      <c r="C1428" s="22" t="str">
        <f>INDEX('Plant data'!E:E,MATCH($A1428,'Plant data'!$A:$A,0))</f>
        <v>Jiangsu</v>
      </c>
      <c r="D1428" s="22" t="str">
        <f>INDEX('Plant data'!F:F,MATCH($A1428,'Plant data'!$A:$A,0))</f>
        <v>China</v>
      </c>
      <c r="E1428" s="15" t="s">
        <v>11659</v>
      </c>
      <c r="F1428" s="15" t="s">
        <v>10184</v>
      </c>
      <c r="G1428" s="16" t="s">
        <v>6511</v>
      </c>
      <c r="H1428" s="15" t="s">
        <v>190</v>
      </c>
      <c r="I1428" s="15" t="s">
        <v>30</v>
      </c>
      <c r="J1428" s="15" t="s">
        <v>30</v>
      </c>
      <c r="K1428" s="15" t="s">
        <v>30</v>
      </c>
      <c r="L1428" s="15" t="s">
        <v>30</v>
      </c>
      <c r="M1428" s="20">
        <v>43817</v>
      </c>
      <c r="N1428" s="15" t="s">
        <v>30</v>
      </c>
      <c r="O1428" s="15">
        <v>2022</v>
      </c>
      <c r="P1428" s="15">
        <v>760</v>
      </c>
      <c r="Q1428" s="15">
        <v>50</v>
      </c>
      <c r="R1428" s="15" t="s">
        <v>10180</v>
      </c>
      <c r="S1428" s="29" t="str">
        <f t="shared" si="22"/>
        <v/>
      </c>
      <c r="T1428" s="29"/>
      <c r="U1428" s="29"/>
      <c r="V1428" s="29"/>
      <c r="W1428" s="29"/>
      <c r="X1428" s="29"/>
      <c r="Y1428" s="29"/>
      <c r="Z1428" s="29"/>
      <c r="AA1428" s="29"/>
    </row>
    <row r="1429" spans="1:27" hidden="1" x14ac:dyDescent="0.35">
      <c r="A1429" s="15" t="s">
        <v>6508</v>
      </c>
      <c r="B1429" s="22" t="str">
        <f>INDEX('Plant data'!D:D,MATCH($A1429,'Plant data'!$A:$A,0))</f>
        <v>Jinfeng</v>
      </c>
      <c r="C1429" s="22" t="str">
        <f>INDEX('Plant data'!E:E,MATCH($A1429,'Plant data'!$A:$A,0))</f>
        <v>Jiangsu</v>
      </c>
      <c r="D1429" s="22" t="str">
        <f>INDEX('Plant data'!F:F,MATCH($A1429,'Plant data'!$A:$A,0))</f>
        <v>China</v>
      </c>
      <c r="E1429" s="15" t="s">
        <v>11660</v>
      </c>
      <c r="F1429" s="15" t="s">
        <v>10245</v>
      </c>
      <c r="G1429" s="16" t="s">
        <v>6511</v>
      </c>
      <c r="H1429" s="15" t="s">
        <v>29</v>
      </c>
      <c r="I1429" s="15" t="s">
        <v>30</v>
      </c>
      <c r="J1429" s="15" t="s">
        <v>30</v>
      </c>
      <c r="K1429" s="15" t="s">
        <v>30</v>
      </c>
      <c r="L1429" s="15" t="s">
        <v>30</v>
      </c>
      <c r="M1429" s="15" t="s">
        <v>30</v>
      </c>
      <c r="N1429" s="15" t="s">
        <v>30</v>
      </c>
      <c r="O1429" s="15" t="s">
        <v>30</v>
      </c>
      <c r="P1429" s="15">
        <v>1360</v>
      </c>
      <c r="Q1429" s="15">
        <v>100</v>
      </c>
      <c r="R1429" s="15" t="s">
        <v>10180</v>
      </c>
      <c r="S1429" s="29" t="str">
        <f t="shared" si="22"/>
        <v/>
      </c>
      <c r="T1429" s="29"/>
      <c r="U1429" s="29"/>
      <c r="V1429" s="29"/>
      <c r="W1429" s="29"/>
      <c r="X1429" s="29"/>
      <c r="Y1429" s="29"/>
      <c r="Z1429" s="29"/>
      <c r="AA1429" s="29"/>
    </row>
    <row r="1430" spans="1:27" hidden="1" x14ac:dyDescent="0.35">
      <c r="A1430" s="15" t="s">
        <v>6508</v>
      </c>
      <c r="B1430" s="22" t="str">
        <f>INDEX('Plant data'!D:D,MATCH($A1430,'Plant data'!$A:$A,0))</f>
        <v>Jinfeng</v>
      </c>
      <c r="C1430" s="22" t="str">
        <f>INDEX('Plant data'!E:E,MATCH($A1430,'Plant data'!$A:$A,0))</f>
        <v>Jiangsu</v>
      </c>
      <c r="D1430" s="22" t="str">
        <f>INDEX('Plant data'!F:F,MATCH($A1430,'Plant data'!$A:$A,0))</f>
        <v>China</v>
      </c>
      <c r="E1430" s="15" t="s">
        <v>11661</v>
      </c>
      <c r="F1430" s="15" t="s">
        <v>10247</v>
      </c>
      <c r="G1430" s="16" t="s">
        <v>6511</v>
      </c>
      <c r="H1430" s="15" t="s">
        <v>29</v>
      </c>
      <c r="I1430" s="15" t="s">
        <v>30</v>
      </c>
      <c r="J1430" s="15" t="s">
        <v>30</v>
      </c>
      <c r="K1430" s="15" t="s">
        <v>30</v>
      </c>
      <c r="L1430" s="15" t="s">
        <v>30</v>
      </c>
      <c r="M1430" s="15" t="s">
        <v>30</v>
      </c>
      <c r="N1430" s="15" t="s">
        <v>30</v>
      </c>
      <c r="O1430" s="15" t="s">
        <v>30</v>
      </c>
      <c r="P1430" s="15">
        <v>1360</v>
      </c>
      <c r="Q1430" s="15">
        <v>100</v>
      </c>
      <c r="R1430" s="15" t="s">
        <v>10180</v>
      </c>
      <c r="S1430" s="29" t="str">
        <f t="shared" si="22"/>
        <v/>
      </c>
      <c r="T1430" s="29"/>
      <c r="U1430" s="29"/>
      <c r="V1430" s="29"/>
      <c r="W1430" s="29"/>
      <c r="X1430" s="29"/>
      <c r="Y1430" s="29"/>
      <c r="Z1430" s="29"/>
      <c r="AA1430" s="29"/>
    </row>
    <row r="1431" spans="1:27" hidden="1" x14ac:dyDescent="0.35">
      <c r="A1431" s="15" t="s">
        <v>6508</v>
      </c>
      <c r="B1431" s="22" t="str">
        <f>INDEX('Plant data'!D:D,MATCH($A1431,'Plant data'!$A:$A,0))</f>
        <v>Jinfeng</v>
      </c>
      <c r="C1431" s="22" t="str">
        <f>INDEX('Plant data'!E:E,MATCH($A1431,'Plant data'!$A:$A,0))</f>
        <v>Jiangsu</v>
      </c>
      <c r="D1431" s="22" t="str">
        <f>INDEX('Plant data'!F:F,MATCH($A1431,'Plant data'!$A:$A,0))</f>
        <v>China</v>
      </c>
      <c r="E1431" s="15" t="s">
        <v>11662</v>
      </c>
      <c r="F1431" s="15" t="s">
        <v>10249</v>
      </c>
      <c r="G1431" s="16" t="s">
        <v>6511</v>
      </c>
      <c r="H1431" s="15" t="s">
        <v>29</v>
      </c>
      <c r="I1431" s="15" t="s">
        <v>30</v>
      </c>
      <c r="J1431" s="15" t="s">
        <v>30</v>
      </c>
      <c r="K1431" s="15" t="s">
        <v>30</v>
      </c>
      <c r="L1431" s="15" t="s">
        <v>30</v>
      </c>
      <c r="M1431" s="15" t="s">
        <v>30</v>
      </c>
      <c r="N1431" s="15" t="s">
        <v>30</v>
      </c>
      <c r="O1431" s="15" t="s">
        <v>30</v>
      </c>
      <c r="P1431" s="15">
        <v>2167</v>
      </c>
      <c r="Q1431" s="15">
        <v>180</v>
      </c>
      <c r="R1431" s="15" t="s">
        <v>10180</v>
      </c>
      <c r="S1431" s="29" t="str">
        <f t="shared" si="22"/>
        <v/>
      </c>
      <c r="T1431" s="29"/>
      <c r="U1431" s="29"/>
      <c r="V1431" s="29"/>
      <c r="W1431" s="29"/>
      <c r="X1431" s="29"/>
      <c r="Y1431" s="29"/>
      <c r="Z1431" s="29"/>
      <c r="AA1431" s="29"/>
    </row>
    <row r="1432" spans="1:27" hidden="1" x14ac:dyDescent="0.35">
      <c r="A1432" s="15" t="s">
        <v>6508</v>
      </c>
      <c r="B1432" s="22" t="str">
        <f>INDEX('Plant data'!D:D,MATCH($A1432,'Plant data'!$A:$A,0))</f>
        <v>Jinfeng</v>
      </c>
      <c r="C1432" s="22" t="str">
        <f>INDEX('Plant data'!E:E,MATCH($A1432,'Plant data'!$A:$A,0))</f>
        <v>Jiangsu</v>
      </c>
      <c r="D1432" s="22" t="str">
        <f>INDEX('Plant data'!F:F,MATCH($A1432,'Plant data'!$A:$A,0))</f>
        <v>China</v>
      </c>
      <c r="E1432" s="15" t="s">
        <v>11663</v>
      </c>
      <c r="F1432" s="15" t="s">
        <v>10251</v>
      </c>
      <c r="G1432" s="16" t="s">
        <v>6511</v>
      </c>
      <c r="H1432" s="15" t="s">
        <v>29</v>
      </c>
      <c r="I1432" s="15" t="s">
        <v>30</v>
      </c>
      <c r="J1432" s="15" t="s">
        <v>30</v>
      </c>
      <c r="K1432" s="15" t="s">
        <v>30</v>
      </c>
      <c r="L1432" s="15" t="s">
        <v>30</v>
      </c>
      <c r="M1432" s="15" t="s">
        <v>30</v>
      </c>
      <c r="N1432" s="15" t="s">
        <v>30</v>
      </c>
      <c r="O1432" s="15" t="s">
        <v>30</v>
      </c>
      <c r="P1432" s="15">
        <v>2167</v>
      </c>
      <c r="Q1432" s="15">
        <v>180</v>
      </c>
      <c r="R1432" s="15" t="s">
        <v>10180</v>
      </c>
      <c r="S1432" s="29" t="str">
        <f t="shared" si="22"/>
        <v/>
      </c>
      <c r="T1432" s="29"/>
      <c r="U1432" s="29"/>
      <c r="V1432" s="29"/>
      <c r="W1432" s="29"/>
      <c r="X1432" s="29"/>
      <c r="Y1432" s="29"/>
      <c r="Z1432" s="29"/>
      <c r="AA1432" s="29"/>
    </row>
    <row r="1433" spans="1:27" hidden="1" x14ac:dyDescent="0.35">
      <c r="A1433" s="15" t="s">
        <v>6508</v>
      </c>
      <c r="B1433" s="22" t="str">
        <f>INDEX('Plant data'!D:D,MATCH($A1433,'Plant data'!$A:$A,0))</f>
        <v>Jinfeng</v>
      </c>
      <c r="C1433" s="22" t="str">
        <f>INDEX('Plant data'!E:E,MATCH($A1433,'Plant data'!$A:$A,0))</f>
        <v>Jiangsu</v>
      </c>
      <c r="D1433" s="22" t="str">
        <f>INDEX('Plant data'!F:F,MATCH($A1433,'Plant data'!$A:$A,0))</f>
        <v>China</v>
      </c>
      <c r="E1433" s="15" t="s">
        <v>11664</v>
      </c>
      <c r="F1433" s="15" t="s">
        <v>10253</v>
      </c>
      <c r="G1433" s="16" t="s">
        <v>6511</v>
      </c>
      <c r="H1433" s="15" t="s">
        <v>29</v>
      </c>
      <c r="I1433" s="15" t="s">
        <v>30</v>
      </c>
      <c r="J1433" s="15" t="s">
        <v>30</v>
      </c>
      <c r="K1433" s="15" t="s">
        <v>30</v>
      </c>
      <c r="L1433" s="15" t="s">
        <v>30</v>
      </c>
      <c r="M1433" s="15" t="s">
        <v>30</v>
      </c>
      <c r="N1433" s="15" t="s">
        <v>30</v>
      </c>
      <c r="O1433" s="15" t="s">
        <v>30</v>
      </c>
      <c r="P1433" s="15">
        <v>2167</v>
      </c>
      <c r="Q1433" s="15">
        <v>180</v>
      </c>
      <c r="R1433" s="15" t="s">
        <v>10180</v>
      </c>
      <c r="S1433" s="29" t="str">
        <f t="shared" si="22"/>
        <v/>
      </c>
      <c r="T1433" s="29"/>
      <c r="U1433" s="29"/>
      <c r="V1433" s="29"/>
      <c r="W1433" s="29"/>
      <c r="X1433" s="29"/>
      <c r="Y1433" s="29"/>
      <c r="Z1433" s="29"/>
      <c r="AA1433" s="29"/>
    </row>
    <row r="1434" spans="1:27" hidden="1" x14ac:dyDescent="0.35">
      <c r="A1434" s="15" t="s">
        <v>6508</v>
      </c>
      <c r="B1434" s="22" t="str">
        <f>INDEX('Plant data'!D:D,MATCH($A1434,'Plant data'!$A:$A,0))</f>
        <v>Jinfeng</v>
      </c>
      <c r="C1434" s="22" t="str">
        <f>INDEX('Plant data'!E:E,MATCH($A1434,'Plant data'!$A:$A,0))</f>
        <v>Jiangsu</v>
      </c>
      <c r="D1434" s="22" t="str">
        <f>INDEX('Plant data'!F:F,MATCH($A1434,'Plant data'!$A:$A,0))</f>
        <v>China</v>
      </c>
      <c r="E1434" s="15" t="s">
        <v>11665</v>
      </c>
      <c r="F1434" s="15" t="s">
        <v>10255</v>
      </c>
      <c r="G1434" s="16" t="s">
        <v>6511</v>
      </c>
      <c r="H1434" s="15" t="s">
        <v>29</v>
      </c>
      <c r="I1434" s="15" t="s">
        <v>30</v>
      </c>
      <c r="J1434" s="18">
        <v>44682</v>
      </c>
      <c r="K1434" s="15" t="s">
        <v>30</v>
      </c>
      <c r="L1434" s="15" t="s">
        <v>30</v>
      </c>
      <c r="M1434" s="15" t="s">
        <v>30</v>
      </c>
      <c r="N1434" s="15" t="s">
        <v>30</v>
      </c>
      <c r="O1434" s="15" t="s">
        <v>30</v>
      </c>
      <c r="P1434" s="15">
        <v>1350</v>
      </c>
      <c r="Q1434" s="15">
        <v>120</v>
      </c>
      <c r="R1434" s="15" t="s">
        <v>10180</v>
      </c>
      <c r="S1434" s="29" t="str">
        <f t="shared" si="22"/>
        <v/>
      </c>
      <c r="T1434" s="29"/>
      <c r="U1434" s="29"/>
      <c r="V1434" s="29"/>
      <c r="W1434" s="29"/>
      <c r="X1434" s="29"/>
      <c r="Y1434" s="29"/>
      <c r="Z1434" s="29"/>
      <c r="AA1434" s="29"/>
    </row>
    <row r="1435" spans="1:27" hidden="1" x14ac:dyDescent="0.35">
      <c r="A1435" s="15" t="s">
        <v>2557</v>
      </c>
      <c r="B1435" s="22" t="str">
        <f>INDEX('Plant data'!D:D,MATCH($A1435,'Plant data'!$A:$A,0))</f>
        <v>Hongguozi Industrial Park</v>
      </c>
      <c r="C1435" s="22" t="str">
        <f>INDEX('Plant data'!E:E,MATCH($A1435,'Plant data'!$A:$A,0))</f>
        <v>Ningxia</v>
      </c>
      <c r="D1435" s="22" t="str">
        <f>INDEX('Plant data'!F:F,MATCH($A1435,'Plant data'!$A:$A,0))</f>
        <v>China</v>
      </c>
      <c r="E1435" s="15" t="s">
        <v>11666</v>
      </c>
      <c r="F1435" s="15" t="s">
        <v>10179</v>
      </c>
      <c r="G1435" s="16" t="s">
        <v>2559</v>
      </c>
      <c r="H1435" s="15" t="s">
        <v>29</v>
      </c>
      <c r="I1435" s="15" t="s">
        <v>30</v>
      </c>
      <c r="J1435" s="15" t="s">
        <v>30</v>
      </c>
      <c r="K1435" s="15" t="s">
        <v>30</v>
      </c>
      <c r="L1435" s="15" t="s">
        <v>30</v>
      </c>
      <c r="M1435" s="15" t="s">
        <v>30</v>
      </c>
      <c r="N1435" s="15" t="s">
        <v>30</v>
      </c>
      <c r="O1435" s="15" t="s">
        <v>30</v>
      </c>
      <c r="P1435" s="15">
        <v>1750</v>
      </c>
      <c r="Q1435" s="15">
        <v>120</v>
      </c>
      <c r="R1435" s="15" t="s">
        <v>10180</v>
      </c>
      <c r="S1435" s="29" t="str">
        <f t="shared" si="22"/>
        <v/>
      </c>
      <c r="T1435" s="29"/>
      <c r="U1435" s="29"/>
      <c r="V1435" s="29"/>
      <c r="W1435" s="29"/>
      <c r="X1435" s="29"/>
      <c r="Y1435" s="29"/>
      <c r="Z1435" s="29"/>
      <c r="AA1435" s="29"/>
    </row>
    <row r="1436" spans="1:27" hidden="1" x14ac:dyDescent="0.35">
      <c r="A1436" s="15" t="s">
        <v>2557</v>
      </c>
      <c r="B1436" s="22" t="str">
        <f>INDEX('Plant data'!D:D,MATCH($A1436,'Plant data'!$A:$A,0))</f>
        <v>Hongguozi Industrial Park</v>
      </c>
      <c r="C1436" s="22" t="str">
        <f>INDEX('Plant data'!E:E,MATCH($A1436,'Plant data'!$A:$A,0))</f>
        <v>Ningxia</v>
      </c>
      <c r="D1436" s="22" t="str">
        <f>INDEX('Plant data'!F:F,MATCH($A1436,'Plant data'!$A:$A,0))</f>
        <v>China</v>
      </c>
      <c r="E1436" s="15" t="s">
        <v>11667</v>
      </c>
      <c r="F1436" s="15" t="s">
        <v>10182</v>
      </c>
      <c r="G1436" s="16" t="s">
        <v>2559</v>
      </c>
      <c r="H1436" s="15" t="s">
        <v>29</v>
      </c>
      <c r="I1436" s="15" t="s">
        <v>30</v>
      </c>
      <c r="J1436" s="15" t="s">
        <v>30</v>
      </c>
      <c r="K1436" s="15" t="s">
        <v>30</v>
      </c>
      <c r="L1436" s="15" t="s">
        <v>30</v>
      </c>
      <c r="M1436" s="15" t="s">
        <v>30</v>
      </c>
      <c r="N1436" s="15" t="s">
        <v>30</v>
      </c>
      <c r="O1436" s="15" t="s">
        <v>30</v>
      </c>
      <c r="P1436" s="15">
        <v>1750</v>
      </c>
      <c r="Q1436" s="15">
        <v>120</v>
      </c>
      <c r="R1436" s="15" t="s">
        <v>10180</v>
      </c>
      <c r="S1436" s="29" t="str">
        <f t="shared" si="22"/>
        <v/>
      </c>
      <c r="T1436" s="29"/>
      <c r="U1436" s="29"/>
      <c r="V1436" s="29"/>
      <c r="W1436" s="29"/>
      <c r="X1436" s="29"/>
      <c r="Y1436" s="29"/>
      <c r="Z1436" s="29"/>
      <c r="AA1436" s="29"/>
    </row>
    <row r="1437" spans="1:27" hidden="1" x14ac:dyDescent="0.35">
      <c r="A1437" s="15" t="s">
        <v>2565</v>
      </c>
      <c r="B1437" s="22" t="str">
        <f>INDEX('Plant data'!D:D,MATCH($A1437,'Plant data'!$A:$A,0))</f>
        <v>Xishe</v>
      </c>
      <c r="C1437" s="22" t="str">
        <f>INDEX('Plant data'!E:E,MATCH($A1437,'Plant data'!$A:$A,0))</f>
        <v>Shanxi</v>
      </c>
      <c r="D1437" s="22" t="str">
        <f>INDEX('Plant data'!F:F,MATCH($A1437,'Plant data'!$A:$A,0))</f>
        <v>China</v>
      </c>
      <c r="E1437" s="15" t="s">
        <v>11668</v>
      </c>
      <c r="F1437" s="15" t="s">
        <v>10179</v>
      </c>
      <c r="G1437" s="16" t="s">
        <v>2567</v>
      </c>
      <c r="H1437" s="15" t="s">
        <v>40</v>
      </c>
      <c r="I1437" s="15" t="s">
        <v>30</v>
      </c>
      <c r="J1437" s="15" t="s">
        <v>30</v>
      </c>
      <c r="K1437" s="15" t="s">
        <v>30</v>
      </c>
      <c r="L1437" s="15" t="s">
        <v>30</v>
      </c>
      <c r="M1437" s="20">
        <v>43840</v>
      </c>
      <c r="N1437" s="15" t="s">
        <v>30</v>
      </c>
      <c r="O1437" s="15" t="s">
        <v>30</v>
      </c>
      <c r="P1437" s="15">
        <v>760</v>
      </c>
      <c r="Q1437" s="15">
        <v>50</v>
      </c>
      <c r="R1437" s="15" t="s">
        <v>10180</v>
      </c>
      <c r="S1437" s="29" t="str">
        <f t="shared" si="22"/>
        <v/>
      </c>
      <c r="T1437" s="29"/>
      <c r="U1437" s="29"/>
      <c r="V1437" s="29"/>
      <c r="W1437" s="29"/>
      <c r="X1437" s="29"/>
      <c r="Y1437" s="29"/>
      <c r="Z1437" s="29"/>
      <c r="AA1437" s="29"/>
    </row>
    <row r="1438" spans="1:27" hidden="1" x14ac:dyDescent="0.35">
      <c r="A1438" s="15" t="s">
        <v>2565</v>
      </c>
      <c r="B1438" s="22" t="str">
        <f>INDEX('Plant data'!D:D,MATCH($A1438,'Plant data'!$A:$A,0))</f>
        <v>Xishe</v>
      </c>
      <c r="C1438" s="22" t="str">
        <f>INDEX('Plant data'!E:E,MATCH($A1438,'Plant data'!$A:$A,0))</f>
        <v>Shanxi</v>
      </c>
      <c r="D1438" s="22" t="str">
        <f>INDEX('Plant data'!F:F,MATCH($A1438,'Plant data'!$A:$A,0))</f>
        <v>China</v>
      </c>
      <c r="E1438" s="15" t="s">
        <v>11669</v>
      </c>
      <c r="F1438" s="15" t="s">
        <v>10182</v>
      </c>
      <c r="G1438" s="16" t="s">
        <v>2567</v>
      </c>
      <c r="H1438" s="15" t="s">
        <v>40</v>
      </c>
      <c r="I1438" s="15" t="s">
        <v>30</v>
      </c>
      <c r="J1438" s="15" t="s">
        <v>30</v>
      </c>
      <c r="K1438" s="15" t="s">
        <v>30</v>
      </c>
      <c r="L1438" s="15" t="s">
        <v>30</v>
      </c>
      <c r="M1438" s="20">
        <v>43840</v>
      </c>
      <c r="N1438" s="15" t="s">
        <v>30</v>
      </c>
      <c r="O1438" s="15" t="s">
        <v>30</v>
      </c>
      <c r="P1438" s="15">
        <v>760</v>
      </c>
      <c r="Q1438" s="15">
        <v>50</v>
      </c>
      <c r="R1438" s="15" t="s">
        <v>10180</v>
      </c>
      <c r="S1438" s="29" t="str">
        <f t="shared" si="22"/>
        <v/>
      </c>
      <c r="T1438" s="29"/>
      <c r="U1438" s="29"/>
      <c r="V1438" s="29"/>
      <c r="W1438" s="29"/>
      <c r="X1438" s="29"/>
      <c r="Y1438" s="29"/>
      <c r="Z1438" s="29"/>
      <c r="AA1438" s="29"/>
    </row>
    <row r="1439" spans="1:27" hidden="1" x14ac:dyDescent="0.35">
      <c r="A1439" s="15" t="s">
        <v>2565</v>
      </c>
      <c r="B1439" s="22" t="str">
        <f>INDEX('Plant data'!D:D,MATCH($A1439,'Plant data'!$A:$A,0))</f>
        <v>Xishe</v>
      </c>
      <c r="C1439" s="22" t="str">
        <f>INDEX('Plant data'!E:E,MATCH($A1439,'Plant data'!$A:$A,0))</f>
        <v>Shanxi</v>
      </c>
      <c r="D1439" s="22" t="str">
        <f>INDEX('Plant data'!F:F,MATCH($A1439,'Plant data'!$A:$A,0))</f>
        <v>China</v>
      </c>
      <c r="E1439" s="15" t="s">
        <v>11670</v>
      </c>
      <c r="F1439" s="15" t="s">
        <v>10184</v>
      </c>
      <c r="G1439" s="16" t="s">
        <v>2567</v>
      </c>
      <c r="H1439" s="15" t="s">
        <v>224</v>
      </c>
      <c r="I1439" s="20">
        <v>43840</v>
      </c>
      <c r="J1439" s="20">
        <v>44800</v>
      </c>
      <c r="K1439" s="15" t="s">
        <v>30</v>
      </c>
      <c r="L1439" s="15" t="s">
        <v>30</v>
      </c>
      <c r="M1439" s="15" t="s">
        <v>30</v>
      </c>
      <c r="N1439" s="15" t="s">
        <v>30</v>
      </c>
      <c r="O1439" s="15" t="s">
        <v>30</v>
      </c>
      <c r="P1439" s="15">
        <v>1433</v>
      </c>
      <c r="Q1439" s="15">
        <v>130</v>
      </c>
      <c r="R1439" s="15" t="s">
        <v>10180</v>
      </c>
      <c r="S1439" s="29" t="str">
        <f t="shared" si="22"/>
        <v/>
      </c>
      <c r="T1439" s="29"/>
      <c r="U1439" s="29"/>
      <c r="V1439" s="29"/>
      <c r="W1439" s="29"/>
      <c r="X1439" s="29"/>
      <c r="Y1439" s="29"/>
      <c r="Z1439" s="29"/>
      <c r="AA1439" s="29"/>
    </row>
    <row r="1440" spans="1:27" hidden="1" x14ac:dyDescent="0.35">
      <c r="A1440" s="15" t="s">
        <v>2573</v>
      </c>
      <c r="B1440" s="22" t="str">
        <f>INDEX('Plant data'!D:D,MATCH($A1440,'Plant data'!$A:$A,0))</f>
        <v>Huangshi</v>
      </c>
      <c r="C1440" s="22" t="str">
        <f>INDEX('Plant data'!E:E,MATCH($A1440,'Plant data'!$A:$A,0))</f>
        <v>Hubei</v>
      </c>
      <c r="D1440" s="22" t="str">
        <f>INDEX('Plant data'!F:F,MATCH($A1440,'Plant data'!$A:$A,0))</f>
        <v>China</v>
      </c>
      <c r="E1440" s="15" t="s">
        <v>11671</v>
      </c>
      <c r="F1440" s="15" t="s">
        <v>10179</v>
      </c>
      <c r="G1440" s="16" t="s">
        <v>2575</v>
      </c>
      <c r="H1440" s="15" t="s">
        <v>29</v>
      </c>
      <c r="I1440" s="15" t="s">
        <v>30</v>
      </c>
      <c r="J1440" s="15" t="s">
        <v>30</v>
      </c>
      <c r="K1440" s="15" t="s">
        <v>30</v>
      </c>
      <c r="L1440" s="15" t="s">
        <v>30</v>
      </c>
      <c r="M1440" s="15" t="s">
        <v>30</v>
      </c>
      <c r="N1440" s="15" t="s">
        <v>30</v>
      </c>
      <c r="O1440" s="15" t="s">
        <v>30</v>
      </c>
      <c r="P1440" s="15">
        <v>300</v>
      </c>
      <c r="Q1440" s="15">
        <v>35</v>
      </c>
      <c r="R1440" s="15" t="s">
        <v>10180</v>
      </c>
      <c r="S1440" s="29" t="str">
        <f t="shared" si="22"/>
        <v/>
      </c>
      <c r="T1440" s="29"/>
      <c r="U1440" s="29"/>
      <c r="V1440" s="29"/>
      <c r="W1440" s="29"/>
      <c r="X1440" s="29"/>
      <c r="Y1440" s="29"/>
      <c r="Z1440" s="29"/>
      <c r="AA1440" s="29"/>
    </row>
    <row r="1441" spans="1:27" hidden="1" x14ac:dyDescent="0.35">
      <c r="A1441" s="15" t="s">
        <v>2573</v>
      </c>
      <c r="B1441" s="22" t="str">
        <f>INDEX('Plant data'!D:D,MATCH($A1441,'Plant data'!$A:$A,0))</f>
        <v>Huangshi</v>
      </c>
      <c r="C1441" s="22" t="str">
        <f>INDEX('Plant data'!E:E,MATCH($A1441,'Plant data'!$A:$A,0))</f>
        <v>Hubei</v>
      </c>
      <c r="D1441" s="22" t="str">
        <f>INDEX('Plant data'!F:F,MATCH($A1441,'Plant data'!$A:$A,0))</f>
        <v>China</v>
      </c>
      <c r="E1441" s="15" t="s">
        <v>11672</v>
      </c>
      <c r="F1441" s="15" t="s">
        <v>10182</v>
      </c>
      <c r="G1441" s="16" t="s">
        <v>2575</v>
      </c>
      <c r="H1441" s="15" t="s">
        <v>29</v>
      </c>
      <c r="I1441" s="15" t="s">
        <v>30</v>
      </c>
      <c r="J1441" s="15" t="s">
        <v>30</v>
      </c>
      <c r="K1441" s="15" t="s">
        <v>30</v>
      </c>
      <c r="L1441" s="15" t="s">
        <v>30</v>
      </c>
      <c r="M1441" s="15" t="s">
        <v>30</v>
      </c>
      <c r="N1441" s="15" t="s">
        <v>30</v>
      </c>
      <c r="O1441" s="15" t="s">
        <v>30</v>
      </c>
      <c r="P1441" s="15">
        <v>300</v>
      </c>
      <c r="Q1441" s="15">
        <v>35</v>
      </c>
      <c r="R1441" s="15" t="s">
        <v>10180</v>
      </c>
      <c r="S1441" s="29" t="str">
        <f t="shared" si="22"/>
        <v/>
      </c>
      <c r="T1441" s="29"/>
      <c r="U1441" s="29"/>
      <c r="V1441" s="29"/>
      <c r="W1441" s="29"/>
      <c r="X1441" s="29"/>
      <c r="Y1441" s="29"/>
      <c r="Z1441" s="29"/>
      <c r="AA1441" s="29"/>
    </row>
    <row r="1442" spans="1:27" hidden="1" x14ac:dyDescent="0.35">
      <c r="A1442" s="15" t="s">
        <v>2573</v>
      </c>
      <c r="B1442" s="22" t="str">
        <f>INDEX('Plant data'!D:D,MATCH($A1442,'Plant data'!$A:$A,0))</f>
        <v>Huangshi</v>
      </c>
      <c r="C1442" s="22" t="str">
        <f>INDEX('Plant data'!E:E,MATCH($A1442,'Plant data'!$A:$A,0))</f>
        <v>Hubei</v>
      </c>
      <c r="D1442" s="22" t="str">
        <f>INDEX('Plant data'!F:F,MATCH($A1442,'Plant data'!$A:$A,0))</f>
        <v>China</v>
      </c>
      <c r="E1442" s="15" t="s">
        <v>11673</v>
      </c>
      <c r="F1442" s="15" t="s">
        <v>10184</v>
      </c>
      <c r="G1442" s="16" t="s">
        <v>2575</v>
      </c>
      <c r="H1442" s="15" t="s">
        <v>29</v>
      </c>
      <c r="I1442" s="15" t="s">
        <v>30</v>
      </c>
      <c r="J1442" s="15" t="s">
        <v>30</v>
      </c>
      <c r="K1442" s="15" t="s">
        <v>30</v>
      </c>
      <c r="L1442" s="15" t="s">
        <v>30</v>
      </c>
      <c r="M1442" s="15" t="s">
        <v>30</v>
      </c>
      <c r="N1442" s="15" t="s">
        <v>30</v>
      </c>
      <c r="O1442" s="15" t="s">
        <v>30</v>
      </c>
      <c r="P1442" s="15">
        <v>300</v>
      </c>
      <c r="Q1442" s="15">
        <v>35</v>
      </c>
      <c r="R1442" s="15" t="s">
        <v>10180</v>
      </c>
      <c r="S1442" s="29" t="str">
        <f t="shared" si="22"/>
        <v/>
      </c>
      <c r="T1442" s="29"/>
      <c r="U1442" s="29"/>
      <c r="V1442" s="29"/>
      <c r="W1442" s="29"/>
      <c r="X1442" s="29"/>
      <c r="Y1442" s="29"/>
      <c r="Z1442" s="29"/>
      <c r="AA1442" s="29"/>
    </row>
    <row r="1443" spans="1:27" hidden="1" x14ac:dyDescent="0.35">
      <c r="A1443" s="15" t="s">
        <v>2573</v>
      </c>
      <c r="B1443" s="22" t="str">
        <f>INDEX('Plant data'!D:D,MATCH($A1443,'Plant data'!$A:$A,0))</f>
        <v>Huangshi</v>
      </c>
      <c r="C1443" s="22" t="str">
        <f>INDEX('Plant data'!E:E,MATCH($A1443,'Plant data'!$A:$A,0))</f>
        <v>Hubei</v>
      </c>
      <c r="D1443" s="22" t="str">
        <f>INDEX('Plant data'!F:F,MATCH($A1443,'Plant data'!$A:$A,0))</f>
        <v>China</v>
      </c>
      <c r="E1443" s="15" t="s">
        <v>11674</v>
      </c>
      <c r="F1443" s="15" t="s">
        <v>10245</v>
      </c>
      <c r="G1443" s="16" t="s">
        <v>2575</v>
      </c>
      <c r="H1443" s="15" t="s">
        <v>29</v>
      </c>
      <c r="I1443" s="15" t="s">
        <v>30</v>
      </c>
      <c r="J1443" s="15" t="s">
        <v>30</v>
      </c>
      <c r="K1443" s="15" t="s">
        <v>30</v>
      </c>
      <c r="L1443" s="15" t="s">
        <v>30</v>
      </c>
      <c r="M1443" s="15" t="s">
        <v>30</v>
      </c>
      <c r="N1443" s="15" t="s">
        <v>30</v>
      </c>
      <c r="O1443" s="15" t="s">
        <v>30</v>
      </c>
      <c r="P1443" s="15">
        <v>300</v>
      </c>
      <c r="Q1443" s="15">
        <v>35</v>
      </c>
      <c r="R1443" s="15" t="s">
        <v>10180</v>
      </c>
      <c r="S1443" s="29" t="str">
        <f t="shared" si="22"/>
        <v/>
      </c>
      <c r="T1443" s="29"/>
      <c r="U1443" s="29"/>
      <c r="V1443" s="29"/>
      <c r="W1443" s="29"/>
      <c r="X1443" s="29"/>
      <c r="Y1443" s="29"/>
      <c r="Z1443" s="29"/>
      <c r="AA1443" s="29"/>
    </row>
    <row r="1444" spans="1:27" hidden="1" x14ac:dyDescent="0.35">
      <c r="A1444" s="15" t="s">
        <v>2576</v>
      </c>
      <c r="B1444" s="22" t="str">
        <f>INDEX('Plant data'!D:D,MATCH($A1444,'Plant data'!$A:$A,0))</f>
        <v>unknown</v>
      </c>
      <c r="C1444" s="22" t="str">
        <f>INDEX('Plant data'!E:E,MATCH($A1444,'Plant data'!$A:$A,0))</f>
        <v>Inner Mongolia</v>
      </c>
      <c r="D1444" s="22" t="str">
        <f>INDEX('Plant data'!F:F,MATCH($A1444,'Plant data'!$A:$A,0))</f>
        <v>China</v>
      </c>
      <c r="E1444" s="15" t="s">
        <v>11675</v>
      </c>
      <c r="F1444" s="15" t="s">
        <v>10179</v>
      </c>
      <c r="G1444" s="16" t="s">
        <v>2578</v>
      </c>
      <c r="H1444" s="15" t="s">
        <v>190</v>
      </c>
      <c r="I1444" s="15" t="s">
        <v>30</v>
      </c>
      <c r="J1444" s="15" t="s">
        <v>30</v>
      </c>
      <c r="K1444" s="15" t="s">
        <v>30</v>
      </c>
      <c r="L1444" s="15" t="s">
        <v>30</v>
      </c>
      <c r="M1444" s="15" t="s">
        <v>30</v>
      </c>
      <c r="N1444" s="20">
        <v>44741</v>
      </c>
      <c r="O1444" s="20">
        <v>45636</v>
      </c>
      <c r="P1444" s="15">
        <v>600</v>
      </c>
      <c r="Q1444" s="15">
        <v>35</v>
      </c>
      <c r="R1444" s="15" t="s">
        <v>10180</v>
      </c>
      <c r="S1444" s="29" t="str">
        <f t="shared" si="22"/>
        <v/>
      </c>
      <c r="T1444" s="29"/>
      <c r="U1444" s="29"/>
      <c r="V1444" s="29"/>
      <c r="W1444" s="29"/>
      <c r="X1444" s="29"/>
      <c r="Y1444" s="29"/>
      <c r="Z1444" s="29"/>
      <c r="AA1444" s="29"/>
    </row>
    <row r="1445" spans="1:27" hidden="1" x14ac:dyDescent="0.35">
      <c r="A1445" s="15" t="s">
        <v>2579</v>
      </c>
      <c r="B1445" s="22" t="str">
        <f>INDEX('Plant data'!D:D,MATCH($A1445,'Plant data'!$A:$A,0))</f>
        <v>unknown</v>
      </c>
      <c r="C1445" s="22" t="str">
        <f>INDEX('Plant data'!E:E,MATCH($A1445,'Plant data'!$A:$A,0))</f>
        <v>Jiangsu</v>
      </c>
      <c r="D1445" s="22" t="str">
        <f>INDEX('Plant data'!F:F,MATCH($A1445,'Plant data'!$A:$A,0))</f>
        <v>China</v>
      </c>
      <c r="E1445" s="15" t="s">
        <v>11676</v>
      </c>
      <c r="F1445" s="15" t="s">
        <v>10179</v>
      </c>
      <c r="G1445" s="16" t="s">
        <v>2581</v>
      </c>
      <c r="H1445" s="15" t="s">
        <v>29</v>
      </c>
      <c r="I1445" s="15" t="s">
        <v>30</v>
      </c>
      <c r="J1445" s="15" t="s">
        <v>30</v>
      </c>
      <c r="K1445" s="15" t="s">
        <v>30</v>
      </c>
      <c r="L1445" s="15" t="s">
        <v>30</v>
      </c>
      <c r="M1445" s="15" t="s">
        <v>30</v>
      </c>
      <c r="N1445" s="15" t="s">
        <v>30</v>
      </c>
      <c r="O1445" s="15" t="s">
        <v>30</v>
      </c>
      <c r="P1445" s="15">
        <v>207</v>
      </c>
      <c r="Q1445" s="15">
        <v>70</v>
      </c>
      <c r="R1445" s="15" t="s">
        <v>10180</v>
      </c>
      <c r="S1445" s="29" t="str">
        <f t="shared" si="22"/>
        <v/>
      </c>
      <c r="T1445" s="29"/>
      <c r="U1445" s="29"/>
      <c r="V1445" s="29"/>
      <c r="W1445" s="29"/>
      <c r="X1445" s="29"/>
      <c r="Y1445" s="29"/>
      <c r="Z1445" s="29"/>
      <c r="AA1445" s="29"/>
    </row>
    <row r="1446" spans="1:27" hidden="1" x14ac:dyDescent="0.35">
      <c r="A1446" s="15" t="s">
        <v>2579</v>
      </c>
      <c r="B1446" s="22" t="str">
        <f>INDEX('Plant data'!D:D,MATCH($A1446,'Plant data'!$A:$A,0))</f>
        <v>unknown</v>
      </c>
      <c r="C1446" s="22" t="str">
        <f>INDEX('Plant data'!E:E,MATCH($A1446,'Plant data'!$A:$A,0))</f>
        <v>Jiangsu</v>
      </c>
      <c r="D1446" s="22" t="str">
        <f>INDEX('Plant data'!F:F,MATCH($A1446,'Plant data'!$A:$A,0))</f>
        <v>China</v>
      </c>
      <c r="E1446" s="15" t="s">
        <v>11677</v>
      </c>
      <c r="F1446" s="15" t="s">
        <v>10182</v>
      </c>
      <c r="G1446" s="16" t="s">
        <v>2581</v>
      </c>
      <c r="H1446" s="15" t="s">
        <v>29</v>
      </c>
      <c r="I1446" s="15" t="s">
        <v>30</v>
      </c>
      <c r="J1446" s="15" t="s">
        <v>30</v>
      </c>
      <c r="K1446" s="15" t="s">
        <v>30</v>
      </c>
      <c r="L1446" s="15" t="s">
        <v>30</v>
      </c>
      <c r="M1446" s="15" t="s">
        <v>30</v>
      </c>
      <c r="N1446" s="15" t="s">
        <v>30</v>
      </c>
      <c r="O1446" s="15" t="s">
        <v>30</v>
      </c>
      <c r="P1446" s="15">
        <v>207</v>
      </c>
      <c r="Q1446" s="15">
        <v>70</v>
      </c>
      <c r="R1446" s="15" t="s">
        <v>10180</v>
      </c>
      <c r="S1446" s="29" t="str">
        <f t="shared" si="22"/>
        <v/>
      </c>
      <c r="T1446" s="29"/>
      <c r="U1446" s="29"/>
      <c r="V1446" s="29"/>
      <c r="W1446" s="29"/>
      <c r="X1446" s="29"/>
      <c r="Y1446" s="29"/>
      <c r="Z1446" s="29"/>
      <c r="AA1446" s="29"/>
    </row>
    <row r="1447" spans="1:27" hidden="1" x14ac:dyDescent="0.35">
      <c r="A1447" s="15" t="s">
        <v>2579</v>
      </c>
      <c r="B1447" s="22" t="str">
        <f>INDEX('Plant data'!D:D,MATCH($A1447,'Plant data'!$A:$A,0))</f>
        <v>unknown</v>
      </c>
      <c r="C1447" s="22" t="str">
        <f>INDEX('Plant data'!E:E,MATCH($A1447,'Plant data'!$A:$A,0))</f>
        <v>Jiangsu</v>
      </c>
      <c r="D1447" s="22" t="str">
        <f>INDEX('Plant data'!F:F,MATCH($A1447,'Plant data'!$A:$A,0))</f>
        <v>China</v>
      </c>
      <c r="E1447" s="15" t="s">
        <v>11678</v>
      </c>
      <c r="F1447" s="15" t="s">
        <v>10184</v>
      </c>
      <c r="G1447" s="16" t="s">
        <v>2581</v>
      </c>
      <c r="H1447" s="15" t="s">
        <v>29</v>
      </c>
      <c r="I1447" s="15" t="s">
        <v>30</v>
      </c>
      <c r="J1447" s="15" t="s">
        <v>30</v>
      </c>
      <c r="K1447" s="15" t="s">
        <v>30</v>
      </c>
      <c r="L1447" s="15" t="s">
        <v>30</v>
      </c>
      <c r="M1447" s="15" t="s">
        <v>30</v>
      </c>
      <c r="N1447" s="15" t="s">
        <v>30</v>
      </c>
      <c r="O1447" s="15" t="s">
        <v>30</v>
      </c>
      <c r="P1447" s="15">
        <v>207</v>
      </c>
      <c r="Q1447" s="15">
        <v>70</v>
      </c>
      <c r="R1447" s="15" t="s">
        <v>10180</v>
      </c>
      <c r="S1447" s="29" t="str">
        <f t="shared" si="22"/>
        <v/>
      </c>
      <c r="T1447" s="29"/>
      <c r="U1447" s="29"/>
      <c r="V1447" s="29"/>
      <c r="W1447" s="29"/>
      <c r="X1447" s="29"/>
      <c r="Y1447" s="29"/>
      <c r="Z1447" s="29"/>
      <c r="AA1447" s="29"/>
    </row>
    <row r="1448" spans="1:27" hidden="1" x14ac:dyDescent="0.35">
      <c r="A1448" s="15" t="s">
        <v>2582</v>
      </c>
      <c r="B1448" s="22" t="str">
        <f>INDEX('Plant data'!D:D,MATCH($A1448,'Plant data'!$A:$A,0))</f>
        <v>Weigu</v>
      </c>
      <c r="C1448" s="22" t="str">
        <f>INDEX('Plant data'!E:E,MATCH($A1448,'Plant data'!$A:$A,0))</f>
        <v>Shandong</v>
      </c>
      <c r="D1448" s="22" t="str">
        <f>INDEX('Plant data'!F:F,MATCH($A1448,'Plant data'!$A:$A,0))</f>
        <v>China</v>
      </c>
      <c r="E1448" s="15" t="s">
        <v>11679</v>
      </c>
      <c r="F1448" s="15" t="s">
        <v>10179</v>
      </c>
      <c r="G1448" s="16" t="s">
        <v>2584</v>
      </c>
      <c r="H1448" s="15" t="s">
        <v>190</v>
      </c>
      <c r="I1448" s="15" t="s">
        <v>30</v>
      </c>
      <c r="J1448" s="15" t="s">
        <v>30</v>
      </c>
      <c r="K1448" s="15" t="s">
        <v>30</v>
      </c>
      <c r="L1448" s="15" t="s">
        <v>30</v>
      </c>
      <c r="M1448" s="15" t="s">
        <v>30</v>
      </c>
      <c r="N1448" s="15" t="s">
        <v>30</v>
      </c>
      <c r="O1448" s="15">
        <v>2022</v>
      </c>
      <c r="P1448" s="15">
        <v>700</v>
      </c>
      <c r="Q1448" s="15">
        <v>40</v>
      </c>
      <c r="R1448" s="15" t="s">
        <v>10180</v>
      </c>
      <c r="S1448" s="29" t="str">
        <f t="shared" si="22"/>
        <v/>
      </c>
      <c r="T1448" s="29"/>
      <c r="U1448" s="29"/>
      <c r="V1448" s="29"/>
      <c r="W1448" s="29"/>
      <c r="X1448" s="29"/>
      <c r="Y1448" s="29"/>
      <c r="Z1448" s="29"/>
      <c r="AA1448" s="29"/>
    </row>
    <row r="1449" spans="1:27" hidden="1" x14ac:dyDescent="0.35">
      <c r="A1449" s="15" t="s">
        <v>2585</v>
      </c>
      <c r="B1449" s="22" t="str">
        <f>INDEX('Plant data'!D:D,MATCH($A1449,'Plant data'!$A:$A,0))</f>
        <v>Tangshan</v>
      </c>
      <c r="C1449" s="22" t="str">
        <f>INDEX('Plant data'!E:E,MATCH($A1449,'Plant data'!$A:$A,0))</f>
        <v>Hebei</v>
      </c>
      <c r="D1449" s="22" t="str">
        <f>INDEX('Plant data'!F:F,MATCH($A1449,'Plant data'!$A:$A,0))</f>
        <v>China</v>
      </c>
      <c r="E1449" s="15" t="s">
        <v>11680</v>
      </c>
      <c r="F1449" s="15" t="s">
        <v>10179</v>
      </c>
      <c r="G1449" s="16" t="s">
        <v>2587</v>
      </c>
      <c r="H1449" s="15" t="s">
        <v>190</v>
      </c>
      <c r="I1449" s="15" t="s">
        <v>30</v>
      </c>
      <c r="J1449" s="15" t="s">
        <v>30</v>
      </c>
      <c r="K1449" s="15" t="s">
        <v>30</v>
      </c>
      <c r="L1449" s="15" t="s">
        <v>30</v>
      </c>
      <c r="M1449" s="15" t="s">
        <v>30</v>
      </c>
      <c r="N1449" s="15" t="s">
        <v>30</v>
      </c>
      <c r="O1449" s="15">
        <v>2020</v>
      </c>
      <c r="P1449" s="15">
        <v>1150</v>
      </c>
      <c r="Q1449" s="15">
        <v>100</v>
      </c>
      <c r="R1449" s="15" t="s">
        <v>10180</v>
      </c>
      <c r="S1449" s="29" t="str">
        <f t="shared" si="22"/>
        <v/>
      </c>
      <c r="T1449" s="29"/>
      <c r="U1449" s="29"/>
      <c r="V1449" s="29"/>
      <c r="W1449" s="29"/>
      <c r="X1449" s="29"/>
      <c r="Y1449" s="29"/>
      <c r="Z1449" s="29"/>
      <c r="AA1449" s="29"/>
    </row>
    <row r="1450" spans="1:27" hidden="1" x14ac:dyDescent="0.35">
      <c r="A1450" s="15" t="s">
        <v>2588</v>
      </c>
      <c r="B1450" s="22" t="str">
        <f>INDEX('Plant data'!D:D,MATCH($A1450,'Plant data'!$A:$A,0))</f>
        <v>Handan</v>
      </c>
      <c r="C1450" s="22" t="str">
        <f>INDEX('Plant data'!E:E,MATCH($A1450,'Plant data'!$A:$A,0))</f>
        <v>Hebei</v>
      </c>
      <c r="D1450" s="22" t="str">
        <f>INDEX('Plant data'!F:F,MATCH($A1450,'Plant data'!$A:$A,0))</f>
        <v>China</v>
      </c>
      <c r="E1450" s="15" t="s">
        <v>11681</v>
      </c>
      <c r="F1450" s="15" t="s">
        <v>10179</v>
      </c>
      <c r="G1450" s="16" t="s">
        <v>2590</v>
      </c>
      <c r="H1450" s="15" t="s">
        <v>190</v>
      </c>
      <c r="I1450" s="15" t="s">
        <v>30</v>
      </c>
      <c r="J1450" s="15" t="s">
        <v>30</v>
      </c>
      <c r="K1450" s="15" t="s">
        <v>30</v>
      </c>
      <c r="L1450" s="15" t="s">
        <v>30</v>
      </c>
      <c r="M1450" s="15" t="s">
        <v>30</v>
      </c>
      <c r="N1450" s="15" t="s">
        <v>30</v>
      </c>
      <c r="O1450" s="15">
        <v>2022</v>
      </c>
      <c r="P1450" s="15">
        <v>830</v>
      </c>
      <c r="Q1450" s="15">
        <v>55</v>
      </c>
      <c r="R1450" s="15" t="s">
        <v>10180</v>
      </c>
      <c r="S1450" s="29" t="str">
        <f t="shared" si="22"/>
        <v/>
      </c>
      <c r="T1450" s="29"/>
      <c r="U1450" s="29"/>
      <c r="V1450" s="29"/>
      <c r="W1450" s="29"/>
      <c r="X1450" s="29"/>
      <c r="Y1450" s="29"/>
      <c r="Z1450" s="29"/>
      <c r="AA1450" s="29"/>
    </row>
    <row r="1451" spans="1:27" hidden="1" x14ac:dyDescent="0.35">
      <c r="A1451" s="15" t="s">
        <v>2595</v>
      </c>
      <c r="B1451" s="22" t="str">
        <f>INDEX('Plant data'!D:D,MATCH($A1451,'Plant data'!$A:$A,0))</f>
        <v>Gudian</v>
      </c>
      <c r="C1451" s="22" t="str">
        <f>INDEX('Plant data'!E:E,MATCH($A1451,'Plant data'!$A:$A,0))</f>
        <v>Shanxi</v>
      </c>
      <c r="D1451" s="22" t="str">
        <f>INDEX('Plant data'!F:F,MATCH($A1451,'Plant data'!$A:$A,0))</f>
        <v>China</v>
      </c>
      <c r="E1451" s="15" t="s">
        <v>11682</v>
      </c>
      <c r="F1451" s="15" t="s">
        <v>10179</v>
      </c>
      <c r="G1451" s="16" t="s">
        <v>2597</v>
      </c>
      <c r="H1451" s="15" t="s">
        <v>29</v>
      </c>
      <c r="I1451" s="15" t="s">
        <v>30</v>
      </c>
      <c r="J1451" s="15" t="s">
        <v>30</v>
      </c>
      <c r="K1451" s="15" t="s">
        <v>30</v>
      </c>
      <c r="L1451" s="15" t="s">
        <v>30</v>
      </c>
      <c r="M1451" s="15" t="s">
        <v>30</v>
      </c>
      <c r="N1451" s="15" t="s">
        <v>30</v>
      </c>
      <c r="O1451" s="15" t="s">
        <v>30</v>
      </c>
      <c r="P1451" s="15">
        <v>1250</v>
      </c>
      <c r="Q1451" s="15">
        <v>35</v>
      </c>
      <c r="R1451" s="15" t="s">
        <v>10180</v>
      </c>
      <c r="S1451" s="29" t="str">
        <f t="shared" si="22"/>
        <v/>
      </c>
      <c r="T1451" s="29"/>
      <c r="U1451" s="29"/>
      <c r="V1451" s="29"/>
      <c r="W1451" s="29"/>
      <c r="X1451" s="29"/>
      <c r="Y1451" s="29"/>
      <c r="Z1451" s="29"/>
      <c r="AA1451" s="29"/>
    </row>
    <row r="1452" spans="1:27" hidden="1" x14ac:dyDescent="0.35">
      <c r="A1452" s="15" t="s">
        <v>2595</v>
      </c>
      <c r="B1452" s="22" t="str">
        <f>INDEX('Plant data'!D:D,MATCH($A1452,'Plant data'!$A:$A,0))</f>
        <v>Gudian</v>
      </c>
      <c r="C1452" s="22" t="str">
        <f>INDEX('Plant data'!E:E,MATCH($A1452,'Plant data'!$A:$A,0))</f>
        <v>Shanxi</v>
      </c>
      <c r="D1452" s="22" t="str">
        <f>INDEX('Plant data'!F:F,MATCH($A1452,'Plant data'!$A:$A,0))</f>
        <v>China</v>
      </c>
      <c r="E1452" s="15" t="s">
        <v>11683</v>
      </c>
      <c r="F1452" s="15" t="s">
        <v>10182</v>
      </c>
      <c r="G1452" s="16" t="s">
        <v>2597</v>
      </c>
      <c r="H1452" s="15" t="s">
        <v>29</v>
      </c>
      <c r="I1452" s="15" t="s">
        <v>30</v>
      </c>
      <c r="J1452" s="15" t="s">
        <v>30</v>
      </c>
      <c r="K1452" s="15" t="s">
        <v>30</v>
      </c>
      <c r="L1452" s="15" t="s">
        <v>30</v>
      </c>
      <c r="M1452" s="15" t="s">
        <v>30</v>
      </c>
      <c r="N1452" s="15" t="s">
        <v>30</v>
      </c>
      <c r="O1452" s="15" t="s">
        <v>30</v>
      </c>
      <c r="P1452" s="15">
        <v>1250</v>
      </c>
      <c r="Q1452" s="15">
        <v>35</v>
      </c>
      <c r="R1452" s="15" t="s">
        <v>10180</v>
      </c>
      <c r="S1452" s="29" t="str">
        <f t="shared" si="22"/>
        <v/>
      </c>
      <c r="T1452" s="29"/>
      <c r="U1452" s="29"/>
      <c r="V1452" s="29"/>
      <c r="W1452" s="29"/>
      <c r="X1452" s="29"/>
      <c r="Y1452" s="29"/>
      <c r="Z1452" s="29"/>
      <c r="AA1452" s="29"/>
    </row>
    <row r="1453" spans="1:27" hidden="1" x14ac:dyDescent="0.35">
      <c r="A1453" s="15" t="s">
        <v>2599</v>
      </c>
      <c r="B1453" s="22" t="str">
        <f>INDEX('Plant data'!D:D,MATCH($A1453,'Plant data'!$A:$A,0))</f>
        <v>unknown</v>
      </c>
      <c r="C1453" s="22" t="str">
        <f>INDEX('Plant data'!E:E,MATCH($A1453,'Plant data'!$A:$A,0))</f>
        <v>Jiangsu</v>
      </c>
      <c r="D1453" s="22" t="str">
        <f>INDEX('Plant data'!F:F,MATCH($A1453,'Plant data'!$A:$A,0))</f>
        <v>China</v>
      </c>
      <c r="E1453" s="15" t="s">
        <v>11684</v>
      </c>
      <c r="F1453" s="15" t="s">
        <v>10179</v>
      </c>
      <c r="G1453" s="16" t="s">
        <v>2601</v>
      </c>
      <c r="H1453" s="15" t="s">
        <v>190</v>
      </c>
      <c r="I1453" s="15" t="s">
        <v>30</v>
      </c>
      <c r="J1453" s="15" t="s">
        <v>30</v>
      </c>
      <c r="K1453" s="15" t="s">
        <v>30</v>
      </c>
      <c r="L1453" s="15" t="s">
        <v>30</v>
      </c>
      <c r="M1453" s="15" t="s">
        <v>30</v>
      </c>
      <c r="N1453" s="15" t="s">
        <v>30</v>
      </c>
      <c r="O1453" s="20">
        <v>42922</v>
      </c>
      <c r="P1453" s="15">
        <v>800</v>
      </c>
      <c r="Q1453" s="15">
        <v>45</v>
      </c>
      <c r="R1453" s="15" t="s">
        <v>10180</v>
      </c>
      <c r="S1453" s="29" t="str">
        <f t="shared" si="22"/>
        <v/>
      </c>
      <c r="T1453" s="29"/>
      <c r="U1453" s="29"/>
      <c r="V1453" s="29"/>
      <c r="W1453" s="29"/>
      <c r="X1453" s="29"/>
      <c r="Y1453" s="29"/>
      <c r="Z1453" s="29"/>
      <c r="AA1453" s="29"/>
    </row>
    <row r="1454" spans="1:27" hidden="1" x14ac:dyDescent="0.35">
      <c r="A1454" s="15" t="s">
        <v>2599</v>
      </c>
      <c r="B1454" s="22" t="str">
        <f>INDEX('Plant data'!D:D,MATCH($A1454,'Plant data'!$A:$A,0))</f>
        <v>unknown</v>
      </c>
      <c r="C1454" s="22" t="str">
        <f>INDEX('Plant data'!E:E,MATCH($A1454,'Plant data'!$A:$A,0))</f>
        <v>Jiangsu</v>
      </c>
      <c r="D1454" s="22" t="str">
        <f>INDEX('Plant data'!F:F,MATCH($A1454,'Plant data'!$A:$A,0))</f>
        <v>China</v>
      </c>
      <c r="E1454" s="15" t="s">
        <v>11685</v>
      </c>
      <c r="F1454" s="15" t="s">
        <v>10182</v>
      </c>
      <c r="G1454" s="16" t="s">
        <v>2601</v>
      </c>
      <c r="H1454" s="15" t="s">
        <v>190</v>
      </c>
      <c r="I1454" s="15" t="s">
        <v>30</v>
      </c>
      <c r="J1454" s="15" t="s">
        <v>30</v>
      </c>
      <c r="K1454" s="15" t="s">
        <v>30</v>
      </c>
      <c r="L1454" s="15" t="s">
        <v>30</v>
      </c>
      <c r="M1454" s="15" t="s">
        <v>30</v>
      </c>
      <c r="N1454" s="15" t="s">
        <v>30</v>
      </c>
      <c r="O1454" s="15">
        <v>2017</v>
      </c>
      <c r="P1454" s="15">
        <v>800</v>
      </c>
      <c r="Q1454" s="15">
        <v>45</v>
      </c>
      <c r="R1454" s="15" t="s">
        <v>10180</v>
      </c>
      <c r="S1454" s="29" t="str">
        <f t="shared" si="22"/>
        <v/>
      </c>
      <c r="T1454" s="29"/>
      <c r="U1454" s="29"/>
      <c r="V1454" s="29"/>
      <c r="W1454" s="29"/>
      <c r="X1454" s="29"/>
      <c r="Y1454" s="29"/>
      <c r="Z1454" s="29"/>
      <c r="AA1454" s="29"/>
    </row>
    <row r="1455" spans="1:27" hidden="1" x14ac:dyDescent="0.35">
      <c r="A1455" s="15" t="s">
        <v>2605</v>
      </c>
      <c r="B1455" s="22" t="str">
        <f>INDEX('Plant data'!D:D,MATCH($A1455,'Plant data'!$A:$A,0))</f>
        <v>unknown</v>
      </c>
      <c r="C1455" s="22" t="str">
        <f>INDEX('Plant data'!E:E,MATCH($A1455,'Plant data'!$A:$A,0))</f>
        <v>Jiangsu</v>
      </c>
      <c r="D1455" s="22" t="str">
        <f>INDEX('Plant data'!F:F,MATCH($A1455,'Plant data'!$A:$A,0))</f>
        <v>China</v>
      </c>
      <c r="E1455" s="15" t="s">
        <v>11686</v>
      </c>
      <c r="F1455" s="15" t="s">
        <v>10179</v>
      </c>
      <c r="G1455" s="16" t="s">
        <v>2607</v>
      </c>
      <c r="H1455" s="15" t="s">
        <v>190</v>
      </c>
      <c r="I1455" s="15" t="s">
        <v>30</v>
      </c>
      <c r="J1455" s="15" t="s">
        <v>30</v>
      </c>
      <c r="K1455" s="15" t="s">
        <v>30</v>
      </c>
      <c r="L1455" s="15" t="s">
        <v>30</v>
      </c>
      <c r="M1455" s="15" t="s">
        <v>30</v>
      </c>
      <c r="N1455" s="15" t="s">
        <v>30</v>
      </c>
      <c r="O1455" s="15" t="s">
        <v>30</v>
      </c>
      <c r="P1455" s="15">
        <v>850</v>
      </c>
      <c r="Q1455" s="15">
        <v>60</v>
      </c>
      <c r="R1455" s="15" t="s">
        <v>10180</v>
      </c>
      <c r="S1455" s="29" t="str">
        <f t="shared" si="22"/>
        <v/>
      </c>
      <c r="T1455" s="29"/>
      <c r="U1455" s="29"/>
      <c r="V1455" s="29"/>
      <c r="W1455" s="29"/>
      <c r="X1455" s="29"/>
      <c r="Y1455" s="29"/>
      <c r="Z1455" s="29"/>
      <c r="AA1455" s="29"/>
    </row>
    <row r="1456" spans="1:27" hidden="1" x14ac:dyDescent="0.35">
      <c r="A1456" s="15" t="s">
        <v>2605</v>
      </c>
      <c r="B1456" s="22" t="str">
        <f>INDEX('Plant data'!D:D,MATCH($A1456,'Plant data'!$A:$A,0))</f>
        <v>unknown</v>
      </c>
      <c r="C1456" s="22" t="str">
        <f>INDEX('Plant data'!E:E,MATCH($A1456,'Plant data'!$A:$A,0))</f>
        <v>Jiangsu</v>
      </c>
      <c r="D1456" s="22" t="str">
        <f>INDEX('Plant data'!F:F,MATCH($A1456,'Plant data'!$A:$A,0))</f>
        <v>China</v>
      </c>
      <c r="E1456" s="15" t="s">
        <v>11687</v>
      </c>
      <c r="F1456" s="15" t="s">
        <v>10182</v>
      </c>
      <c r="G1456" s="16" t="s">
        <v>2607</v>
      </c>
      <c r="H1456" s="15" t="s">
        <v>190</v>
      </c>
      <c r="I1456" s="15" t="s">
        <v>30</v>
      </c>
      <c r="J1456" s="15" t="s">
        <v>30</v>
      </c>
      <c r="K1456" s="15" t="s">
        <v>30</v>
      </c>
      <c r="L1456" s="15" t="s">
        <v>30</v>
      </c>
      <c r="M1456" s="15" t="s">
        <v>30</v>
      </c>
      <c r="N1456" s="15" t="s">
        <v>30</v>
      </c>
      <c r="O1456" s="15" t="s">
        <v>30</v>
      </c>
      <c r="P1456" s="15">
        <v>850</v>
      </c>
      <c r="Q1456" s="15">
        <v>60</v>
      </c>
      <c r="R1456" s="15" t="s">
        <v>10180</v>
      </c>
      <c r="S1456" s="29" t="str">
        <f t="shared" si="22"/>
        <v/>
      </c>
      <c r="T1456" s="29"/>
      <c r="U1456" s="29"/>
      <c r="V1456" s="29"/>
      <c r="W1456" s="29"/>
      <c r="X1456" s="29"/>
      <c r="Y1456" s="29"/>
      <c r="Z1456" s="29"/>
      <c r="AA1456" s="29"/>
    </row>
    <row r="1457" spans="1:27" hidden="1" x14ac:dyDescent="0.35">
      <c r="A1457" s="15" t="s">
        <v>2613</v>
      </c>
      <c r="B1457" s="22" t="str">
        <f>INDEX('Plant data'!D:D,MATCH($A1457,'Plant data'!$A:$A,0))</f>
        <v>Tangshan</v>
      </c>
      <c r="C1457" s="22" t="str">
        <f>INDEX('Plant data'!E:E,MATCH($A1457,'Plant data'!$A:$A,0))</f>
        <v>Hebei</v>
      </c>
      <c r="D1457" s="22" t="str">
        <f>INDEX('Plant data'!F:F,MATCH($A1457,'Plant data'!$A:$A,0))</f>
        <v>China</v>
      </c>
      <c r="E1457" s="15" t="s">
        <v>11688</v>
      </c>
      <c r="F1457" s="15" t="s">
        <v>10179</v>
      </c>
      <c r="G1457" s="16" t="s">
        <v>2615</v>
      </c>
      <c r="H1457" s="15" t="s">
        <v>64</v>
      </c>
      <c r="I1457" s="15">
        <v>2018</v>
      </c>
      <c r="J1457" s="15" t="s">
        <v>30</v>
      </c>
      <c r="K1457" s="15" t="s">
        <v>30</v>
      </c>
      <c r="L1457" s="15" t="s">
        <v>30</v>
      </c>
      <c r="M1457" s="15" t="s">
        <v>30</v>
      </c>
      <c r="N1457" s="15" t="s">
        <v>30</v>
      </c>
      <c r="O1457" s="15" t="s">
        <v>30</v>
      </c>
      <c r="P1457" s="15">
        <v>1350</v>
      </c>
      <c r="Q1457" s="15">
        <v>120</v>
      </c>
      <c r="R1457" s="15" t="s">
        <v>10180</v>
      </c>
      <c r="S1457" s="29" t="str">
        <f t="shared" si="22"/>
        <v/>
      </c>
      <c r="T1457" s="29"/>
      <c r="U1457" s="29"/>
      <c r="V1457" s="29"/>
      <c r="W1457" s="29"/>
      <c r="X1457" s="29"/>
      <c r="Y1457" s="29"/>
      <c r="Z1457" s="29"/>
      <c r="AA1457" s="29"/>
    </row>
    <row r="1458" spans="1:27" hidden="1" x14ac:dyDescent="0.35">
      <c r="A1458" s="15" t="s">
        <v>2616</v>
      </c>
      <c r="B1458" s="22" t="str">
        <f>INDEX('Plant data'!D:D,MATCH($A1458,'Plant data'!$A:$A,0))</f>
        <v>Baotou</v>
      </c>
      <c r="C1458" s="22" t="str">
        <f>INDEX('Plant data'!E:E,MATCH($A1458,'Plant data'!$A:$A,0))</f>
        <v>Inner Mongolia</v>
      </c>
      <c r="D1458" s="22" t="str">
        <f>INDEX('Plant data'!F:F,MATCH($A1458,'Plant data'!$A:$A,0))</f>
        <v>China</v>
      </c>
      <c r="E1458" s="15" t="s">
        <v>11689</v>
      </c>
      <c r="F1458" s="15" t="s">
        <v>10179</v>
      </c>
      <c r="G1458" s="16" t="s">
        <v>2618</v>
      </c>
      <c r="H1458" s="15" t="s">
        <v>190</v>
      </c>
      <c r="I1458" s="15" t="s">
        <v>30</v>
      </c>
      <c r="J1458" s="15" t="s">
        <v>30</v>
      </c>
      <c r="K1458" s="15" t="s">
        <v>30</v>
      </c>
      <c r="L1458" s="15" t="s">
        <v>30</v>
      </c>
      <c r="M1458" s="20">
        <v>44490</v>
      </c>
      <c r="N1458" s="15">
        <v>2021</v>
      </c>
      <c r="O1458" s="18">
        <v>45474</v>
      </c>
      <c r="P1458" s="15">
        <v>500</v>
      </c>
      <c r="Q1458" s="15">
        <v>50</v>
      </c>
      <c r="R1458" s="15" t="s">
        <v>10180</v>
      </c>
      <c r="S1458" s="29" t="str">
        <f t="shared" si="22"/>
        <v/>
      </c>
      <c r="T1458" s="29"/>
      <c r="U1458" s="29"/>
      <c r="V1458" s="29"/>
      <c r="W1458" s="29"/>
      <c r="X1458" s="29"/>
      <c r="Y1458" s="29"/>
      <c r="Z1458" s="29"/>
      <c r="AA1458" s="29"/>
    </row>
    <row r="1459" spans="1:27" hidden="1" x14ac:dyDescent="0.35">
      <c r="A1459" s="15" t="s">
        <v>2616</v>
      </c>
      <c r="B1459" s="22" t="str">
        <f>INDEX('Plant data'!D:D,MATCH($A1459,'Plant data'!$A:$A,0))</f>
        <v>Baotou</v>
      </c>
      <c r="C1459" s="22" t="str">
        <f>INDEX('Plant data'!E:E,MATCH($A1459,'Plant data'!$A:$A,0))</f>
        <v>Inner Mongolia</v>
      </c>
      <c r="D1459" s="22" t="str">
        <f>INDEX('Plant data'!F:F,MATCH($A1459,'Plant data'!$A:$A,0))</f>
        <v>China</v>
      </c>
      <c r="E1459" s="15" t="s">
        <v>11690</v>
      </c>
      <c r="F1459" s="15" t="s">
        <v>10182</v>
      </c>
      <c r="G1459" s="16" t="s">
        <v>2618</v>
      </c>
      <c r="H1459" s="15" t="s">
        <v>224</v>
      </c>
      <c r="I1459" s="20">
        <v>44490</v>
      </c>
      <c r="J1459" s="20">
        <v>45447</v>
      </c>
      <c r="K1459" s="15" t="s">
        <v>30</v>
      </c>
      <c r="L1459" s="15" t="s">
        <v>30</v>
      </c>
      <c r="M1459" s="15" t="s">
        <v>30</v>
      </c>
      <c r="N1459" s="15" t="s">
        <v>30</v>
      </c>
      <c r="O1459" s="15" t="s">
        <v>30</v>
      </c>
      <c r="P1459" s="15">
        <v>1250</v>
      </c>
      <c r="Q1459" s="15">
        <v>110</v>
      </c>
      <c r="R1459" s="15" t="s">
        <v>10180</v>
      </c>
      <c r="S1459" s="29" t="str">
        <f t="shared" si="22"/>
        <v/>
      </c>
      <c r="T1459" s="29"/>
      <c r="U1459" s="29"/>
      <c r="V1459" s="29"/>
      <c r="W1459" s="29"/>
      <c r="X1459" s="29"/>
      <c r="Y1459" s="29"/>
      <c r="Z1459" s="29"/>
      <c r="AA1459" s="29"/>
    </row>
    <row r="1460" spans="1:27" hidden="1" x14ac:dyDescent="0.35">
      <c r="A1460" s="15" t="s">
        <v>2620</v>
      </c>
      <c r="B1460" s="22" t="str">
        <f>INDEX('Plant data'!D:D,MATCH($A1460,'Plant data'!$A:$A,0))</f>
        <v>Burhantu</v>
      </c>
      <c r="C1460" s="22" t="str">
        <f>INDEX('Plant data'!E:E,MATCH($A1460,'Plant data'!$A:$A,0))</f>
        <v>Inner Mongolia</v>
      </c>
      <c r="D1460" s="22" t="str">
        <f>INDEX('Plant data'!F:F,MATCH($A1460,'Plant data'!$A:$A,0))</f>
        <v>China</v>
      </c>
      <c r="E1460" s="15" t="s">
        <v>11691</v>
      </c>
      <c r="F1460" s="15" t="s">
        <v>10179</v>
      </c>
      <c r="G1460" s="16" t="s">
        <v>2622</v>
      </c>
      <c r="H1460" s="15" t="s">
        <v>64</v>
      </c>
      <c r="I1460" s="21">
        <v>44166</v>
      </c>
      <c r="J1460" s="15" t="s">
        <v>30</v>
      </c>
      <c r="K1460" s="15" t="s">
        <v>30</v>
      </c>
      <c r="L1460" s="15" t="s">
        <v>30</v>
      </c>
      <c r="M1460" s="15" t="s">
        <v>30</v>
      </c>
      <c r="N1460" s="15" t="s">
        <v>30</v>
      </c>
      <c r="O1460" s="15" t="s">
        <v>30</v>
      </c>
      <c r="P1460" s="15">
        <v>1350</v>
      </c>
      <c r="Q1460" s="15">
        <v>120</v>
      </c>
      <c r="R1460" s="15" t="s">
        <v>10180</v>
      </c>
      <c r="S1460" s="29" t="str">
        <f t="shared" si="22"/>
        <v/>
      </c>
      <c r="T1460" s="29"/>
      <c r="U1460" s="29"/>
      <c r="V1460" s="29"/>
      <c r="W1460" s="29"/>
      <c r="X1460" s="29"/>
      <c r="Y1460" s="29"/>
      <c r="Z1460" s="29"/>
      <c r="AA1460" s="29"/>
    </row>
    <row r="1461" spans="1:27" hidden="1" x14ac:dyDescent="0.35">
      <c r="A1461" s="15" t="s">
        <v>2623</v>
      </c>
      <c r="B1461" s="22" t="str">
        <f>INDEX('Plant data'!D:D,MATCH($A1461,'Plant data'!$A:$A,0))</f>
        <v>Jianglou</v>
      </c>
      <c r="C1461" s="22" t="str">
        <f>INDEX('Plant data'!E:E,MATCH($A1461,'Plant data'!$A:$A,0))</f>
        <v>Shandong</v>
      </c>
      <c r="D1461" s="22" t="str">
        <f>INDEX('Plant data'!F:F,MATCH($A1461,'Plant data'!$A:$A,0))</f>
        <v>China</v>
      </c>
      <c r="E1461" s="15" t="s">
        <v>11692</v>
      </c>
      <c r="F1461" s="15" t="s">
        <v>10201</v>
      </c>
      <c r="G1461" s="16" t="s">
        <v>2625</v>
      </c>
      <c r="H1461" s="15" t="s">
        <v>190</v>
      </c>
      <c r="I1461" s="15" t="s">
        <v>30</v>
      </c>
      <c r="J1461" s="15" t="s">
        <v>30</v>
      </c>
      <c r="K1461" s="15" t="s">
        <v>30</v>
      </c>
      <c r="L1461" s="15" t="s">
        <v>30</v>
      </c>
      <c r="M1461" s="15" t="s">
        <v>30</v>
      </c>
      <c r="N1461" s="15" t="s">
        <v>30</v>
      </c>
      <c r="O1461" s="20">
        <v>44432</v>
      </c>
      <c r="P1461" s="15">
        <v>1350</v>
      </c>
      <c r="Q1461" s="15">
        <v>120</v>
      </c>
      <c r="R1461" s="15" t="s">
        <v>10180</v>
      </c>
      <c r="S1461" s="29" t="str">
        <f t="shared" si="22"/>
        <v/>
      </c>
      <c r="T1461" s="29"/>
      <c r="U1461" s="29"/>
      <c r="V1461" s="29"/>
      <c r="W1461" s="29"/>
      <c r="X1461" s="29"/>
      <c r="Y1461" s="29"/>
      <c r="Z1461" s="29"/>
      <c r="AA1461" s="29"/>
    </row>
    <row r="1462" spans="1:27" hidden="1" x14ac:dyDescent="0.35">
      <c r="A1462" s="15" t="s">
        <v>2623</v>
      </c>
      <c r="B1462" s="22" t="str">
        <f>INDEX('Plant data'!D:D,MATCH($A1462,'Plant data'!$A:$A,0))</f>
        <v>Jianglou</v>
      </c>
      <c r="C1462" s="22" t="str">
        <f>INDEX('Plant data'!E:E,MATCH($A1462,'Plant data'!$A:$A,0))</f>
        <v>Shandong</v>
      </c>
      <c r="D1462" s="22" t="str">
        <f>INDEX('Plant data'!F:F,MATCH($A1462,'Plant data'!$A:$A,0))</f>
        <v>China</v>
      </c>
      <c r="E1462" s="15" t="s">
        <v>11693</v>
      </c>
      <c r="F1462" s="15" t="s">
        <v>10194</v>
      </c>
      <c r="G1462" s="16" t="s">
        <v>2625</v>
      </c>
      <c r="H1462" s="15" t="s">
        <v>190</v>
      </c>
      <c r="I1462" s="15" t="s">
        <v>30</v>
      </c>
      <c r="J1462" s="15" t="s">
        <v>30</v>
      </c>
      <c r="K1462" s="15" t="s">
        <v>30</v>
      </c>
      <c r="L1462" s="15" t="s">
        <v>30</v>
      </c>
      <c r="M1462" s="15" t="s">
        <v>30</v>
      </c>
      <c r="N1462" s="15" t="s">
        <v>30</v>
      </c>
      <c r="O1462" s="20">
        <v>44900</v>
      </c>
      <c r="P1462" s="15">
        <v>1350</v>
      </c>
      <c r="Q1462" s="15">
        <v>120</v>
      </c>
      <c r="R1462" s="15" t="s">
        <v>10180</v>
      </c>
      <c r="S1462" s="29" t="str">
        <f t="shared" si="22"/>
        <v/>
      </c>
      <c r="T1462" s="29"/>
      <c r="U1462" s="29"/>
      <c r="V1462" s="29"/>
      <c r="W1462" s="29"/>
      <c r="X1462" s="29"/>
      <c r="Y1462" s="29"/>
      <c r="Z1462" s="29"/>
      <c r="AA1462" s="29"/>
    </row>
    <row r="1463" spans="1:27" hidden="1" x14ac:dyDescent="0.35">
      <c r="A1463" s="15" t="s">
        <v>2627</v>
      </c>
      <c r="B1463" s="22" t="str">
        <f>INDEX('Plant data'!D:D,MATCH($A1463,'Plant data'!$A:$A,0))</f>
        <v>unknown</v>
      </c>
      <c r="C1463" s="22" t="str">
        <f>INDEX('Plant data'!E:E,MATCH($A1463,'Plant data'!$A:$A,0))</f>
        <v>Ningxia</v>
      </c>
      <c r="D1463" s="22" t="str">
        <f>INDEX('Plant data'!F:F,MATCH($A1463,'Plant data'!$A:$A,0))</f>
        <v>China</v>
      </c>
      <c r="E1463" s="15" t="s">
        <v>11694</v>
      </c>
      <c r="F1463" s="15" t="s">
        <v>10179</v>
      </c>
      <c r="G1463" s="16" t="s">
        <v>2629</v>
      </c>
      <c r="H1463" s="15" t="s">
        <v>190</v>
      </c>
      <c r="I1463" s="15" t="s">
        <v>30</v>
      </c>
      <c r="J1463" s="15" t="s">
        <v>30</v>
      </c>
      <c r="K1463" s="15" t="s">
        <v>30</v>
      </c>
      <c r="L1463" s="15" t="s">
        <v>30</v>
      </c>
      <c r="M1463" s="20">
        <v>43719</v>
      </c>
      <c r="N1463" s="15" t="s">
        <v>30</v>
      </c>
      <c r="O1463" s="21">
        <v>44501</v>
      </c>
      <c r="P1463" s="15">
        <v>760</v>
      </c>
      <c r="Q1463" s="15">
        <v>60</v>
      </c>
      <c r="R1463" s="15" t="s">
        <v>10180</v>
      </c>
      <c r="S1463" s="29" t="str">
        <f t="shared" si="22"/>
        <v/>
      </c>
      <c r="T1463" s="29"/>
      <c r="U1463" s="29"/>
      <c r="V1463" s="29"/>
      <c r="W1463" s="29"/>
      <c r="X1463" s="29"/>
      <c r="Y1463" s="29"/>
      <c r="Z1463" s="29"/>
      <c r="AA1463" s="29"/>
    </row>
    <row r="1464" spans="1:27" hidden="1" x14ac:dyDescent="0.35">
      <c r="A1464" s="15" t="s">
        <v>2627</v>
      </c>
      <c r="B1464" s="22" t="str">
        <f>INDEX('Plant data'!D:D,MATCH($A1464,'Plant data'!$A:$A,0))</f>
        <v>unknown</v>
      </c>
      <c r="C1464" s="22" t="str">
        <f>INDEX('Plant data'!E:E,MATCH($A1464,'Plant data'!$A:$A,0))</f>
        <v>Ningxia</v>
      </c>
      <c r="D1464" s="22" t="str">
        <f>INDEX('Plant data'!F:F,MATCH($A1464,'Plant data'!$A:$A,0))</f>
        <v>China</v>
      </c>
      <c r="E1464" s="15" t="s">
        <v>11695</v>
      </c>
      <c r="F1464" s="15" t="s">
        <v>10182</v>
      </c>
      <c r="G1464" s="16" t="s">
        <v>2629</v>
      </c>
      <c r="H1464" s="15" t="s">
        <v>190</v>
      </c>
      <c r="I1464" s="15" t="s">
        <v>30</v>
      </c>
      <c r="J1464" s="15" t="s">
        <v>30</v>
      </c>
      <c r="K1464" s="15" t="s">
        <v>30</v>
      </c>
      <c r="L1464" s="15" t="s">
        <v>30</v>
      </c>
      <c r="M1464" s="20">
        <v>43719</v>
      </c>
      <c r="N1464" s="15" t="s">
        <v>30</v>
      </c>
      <c r="O1464" s="21">
        <v>40848</v>
      </c>
      <c r="P1464" s="15">
        <v>760</v>
      </c>
      <c r="Q1464" s="15">
        <v>60</v>
      </c>
      <c r="R1464" s="15" t="s">
        <v>10180</v>
      </c>
      <c r="S1464" s="29" t="str">
        <f t="shared" si="22"/>
        <v/>
      </c>
      <c r="T1464" s="29"/>
      <c r="U1464" s="29"/>
      <c r="V1464" s="29"/>
      <c r="W1464" s="29"/>
      <c r="X1464" s="29"/>
      <c r="Y1464" s="29"/>
      <c r="Z1464" s="29"/>
      <c r="AA1464" s="29"/>
    </row>
    <row r="1465" spans="1:27" hidden="1" x14ac:dyDescent="0.35">
      <c r="A1465" s="15" t="s">
        <v>2631</v>
      </c>
      <c r="B1465" s="22" t="str">
        <f>INDEX('Plant data'!D:D,MATCH($A1465,'Plant data'!$A:$A,0))</f>
        <v>unknown</v>
      </c>
      <c r="C1465" s="22" t="str">
        <f>INDEX('Plant data'!E:E,MATCH($A1465,'Plant data'!$A:$A,0))</f>
        <v>Shandong</v>
      </c>
      <c r="D1465" s="22" t="str">
        <f>INDEX('Plant data'!F:F,MATCH($A1465,'Plant data'!$A:$A,0))</f>
        <v>China</v>
      </c>
      <c r="E1465" s="15" t="s">
        <v>11696</v>
      </c>
      <c r="F1465" s="15" t="s">
        <v>10179</v>
      </c>
      <c r="G1465" s="16" t="s">
        <v>2633</v>
      </c>
      <c r="H1465" s="15" t="s">
        <v>64</v>
      </c>
      <c r="I1465" s="20">
        <v>43186</v>
      </c>
      <c r="J1465" s="15" t="s">
        <v>30</v>
      </c>
      <c r="K1465" s="15" t="s">
        <v>30</v>
      </c>
      <c r="L1465" s="15" t="s">
        <v>30</v>
      </c>
      <c r="M1465" s="15" t="s">
        <v>30</v>
      </c>
      <c r="N1465" s="15" t="s">
        <v>30</v>
      </c>
      <c r="O1465" s="15" t="s">
        <v>30</v>
      </c>
      <c r="P1465" s="15">
        <v>1150</v>
      </c>
      <c r="Q1465" s="15">
        <v>100</v>
      </c>
      <c r="R1465" s="15" t="s">
        <v>10180</v>
      </c>
      <c r="S1465" s="29" t="str">
        <f t="shared" si="22"/>
        <v/>
      </c>
      <c r="T1465" s="29"/>
      <c r="U1465" s="29"/>
      <c r="V1465" s="29"/>
      <c r="W1465" s="29"/>
      <c r="X1465" s="29"/>
      <c r="Y1465" s="29"/>
      <c r="Z1465" s="29"/>
      <c r="AA1465" s="29"/>
    </row>
    <row r="1466" spans="1:27" hidden="1" x14ac:dyDescent="0.35">
      <c r="A1466" s="15" t="s">
        <v>2631</v>
      </c>
      <c r="B1466" s="22" t="str">
        <f>INDEX('Plant data'!D:D,MATCH($A1466,'Plant data'!$A:$A,0))</f>
        <v>unknown</v>
      </c>
      <c r="C1466" s="22" t="str">
        <f>INDEX('Plant data'!E:E,MATCH($A1466,'Plant data'!$A:$A,0))</f>
        <v>Shandong</v>
      </c>
      <c r="D1466" s="22" t="str">
        <f>INDEX('Plant data'!F:F,MATCH($A1466,'Plant data'!$A:$A,0))</f>
        <v>China</v>
      </c>
      <c r="E1466" s="15" t="s">
        <v>11697</v>
      </c>
      <c r="F1466" s="15" t="s">
        <v>10182</v>
      </c>
      <c r="G1466" s="16" t="s">
        <v>2633</v>
      </c>
      <c r="H1466" s="15" t="s">
        <v>64</v>
      </c>
      <c r="I1466" s="20">
        <v>43186</v>
      </c>
      <c r="J1466" s="15" t="s">
        <v>30</v>
      </c>
      <c r="K1466" s="15" t="s">
        <v>30</v>
      </c>
      <c r="L1466" s="15" t="s">
        <v>30</v>
      </c>
      <c r="M1466" s="15" t="s">
        <v>30</v>
      </c>
      <c r="N1466" s="15" t="s">
        <v>30</v>
      </c>
      <c r="O1466" s="15" t="s">
        <v>30</v>
      </c>
      <c r="P1466" s="15">
        <v>1150</v>
      </c>
      <c r="Q1466" s="15">
        <v>100</v>
      </c>
      <c r="R1466" s="15" t="s">
        <v>10180</v>
      </c>
      <c r="S1466" s="29" t="str">
        <f t="shared" si="22"/>
        <v/>
      </c>
      <c r="T1466" s="29"/>
      <c r="U1466" s="29"/>
      <c r="V1466" s="29"/>
      <c r="W1466" s="29"/>
      <c r="X1466" s="29"/>
      <c r="Y1466" s="29"/>
      <c r="Z1466" s="29"/>
      <c r="AA1466" s="29"/>
    </row>
    <row r="1467" spans="1:27" hidden="1" x14ac:dyDescent="0.35">
      <c r="A1467" s="15" t="s">
        <v>2631</v>
      </c>
      <c r="B1467" s="22" t="str">
        <f>INDEX('Plant data'!D:D,MATCH($A1467,'Plant data'!$A:$A,0))</f>
        <v>unknown</v>
      </c>
      <c r="C1467" s="22" t="str">
        <f>INDEX('Plant data'!E:E,MATCH($A1467,'Plant data'!$A:$A,0))</f>
        <v>Shandong</v>
      </c>
      <c r="D1467" s="22" t="str">
        <f>INDEX('Plant data'!F:F,MATCH($A1467,'Plant data'!$A:$A,0))</f>
        <v>China</v>
      </c>
      <c r="E1467" s="15" t="s">
        <v>11698</v>
      </c>
      <c r="F1467" s="15" t="s">
        <v>10184</v>
      </c>
      <c r="G1467" s="16" t="s">
        <v>2633</v>
      </c>
      <c r="H1467" s="15" t="s">
        <v>29</v>
      </c>
      <c r="I1467" s="20">
        <v>43186</v>
      </c>
      <c r="J1467" s="15" t="s">
        <v>30</v>
      </c>
      <c r="K1467" s="15">
        <v>2024</v>
      </c>
      <c r="L1467" s="15">
        <v>1</v>
      </c>
      <c r="M1467" s="15" t="s">
        <v>30</v>
      </c>
      <c r="N1467" s="15" t="s">
        <v>30</v>
      </c>
      <c r="O1467" s="15" t="s">
        <v>30</v>
      </c>
      <c r="P1467" s="15">
        <v>1150</v>
      </c>
      <c r="Q1467" s="15">
        <v>100</v>
      </c>
      <c r="R1467" s="15" t="s">
        <v>10180</v>
      </c>
      <c r="S1467" s="29">
        <f t="shared" si="22"/>
        <v>2064</v>
      </c>
      <c r="T1467" s="29"/>
      <c r="U1467" s="29"/>
      <c r="V1467" s="29"/>
      <c r="W1467" s="29"/>
      <c r="X1467" s="29"/>
      <c r="Y1467" s="29"/>
      <c r="Z1467" s="29"/>
      <c r="AA1467" s="29"/>
    </row>
    <row r="1468" spans="1:27" hidden="1" x14ac:dyDescent="0.35">
      <c r="A1468" s="15" t="s">
        <v>2631</v>
      </c>
      <c r="B1468" s="22" t="str">
        <f>INDEX('Plant data'!D:D,MATCH($A1468,'Plant data'!$A:$A,0))</f>
        <v>unknown</v>
      </c>
      <c r="C1468" s="22" t="str">
        <f>INDEX('Plant data'!E:E,MATCH($A1468,'Plant data'!$A:$A,0))</f>
        <v>Shandong</v>
      </c>
      <c r="D1468" s="22" t="str">
        <f>INDEX('Plant data'!F:F,MATCH($A1468,'Plant data'!$A:$A,0))</f>
        <v>China</v>
      </c>
      <c r="E1468" s="15" t="s">
        <v>11699</v>
      </c>
      <c r="F1468" s="15" t="s">
        <v>10245</v>
      </c>
      <c r="G1468" s="16" t="s">
        <v>2633</v>
      </c>
      <c r="H1468" s="15" t="s">
        <v>29</v>
      </c>
      <c r="I1468" s="20">
        <v>43186</v>
      </c>
      <c r="J1468" s="15" t="s">
        <v>30</v>
      </c>
      <c r="K1468" s="15">
        <v>2021</v>
      </c>
      <c r="L1468" s="15">
        <v>4</v>
      </c>
      <c r="M1468" s="15" t="s">
        <v>30</v>
      </c>
      <c r="N1468" s="15" t="s">
        <v>30</v>
      </c>
      <c r="O1468" s="15" t="s">
        <v>30</v>
      </c>
      <c r="P1468" s="15">
        <v>1350</v>
      </c>
      <c r="Q1468" s="15">
        <v>120</v>
      </c>
      <c r="R1468" s="15" t="s">
        <v>10180</v>
      </c>
      <c r="S1468" s="29">
        <f t="shared" si="22"/>
        <v>2061</v>
      </c>
      <c r="T1468" s="29"/>
      <c r="U1468" s="29"/>
      <c r="V1468" s="29"/>
      <c r="W1468" s="29"/>
      <c r="X1468" s="29"/>
      <c r="Y1468" s="29"/>
      <c r="Z1468" s="29"/>
      <c r="AA1468" s="29"/>
    </row>
    <row r="1469" spans="1:27" hidden="1" x14ac:dyDescent="0.35">
      <c r="A1469" s="15" t="s">
        <v>2631</v>
      </c>
      <c r="B1469" s="22" t="str">
        <f>INDEX('Plant data'!D:D,MATCH($A1469,'Plant data'!$A:$A,0))</f>
        <v>unknown</v>
      </c>
      <c r="C1469" s="22" t="str">
        <f>INDEX('Plant data'!E:E,MATCH($A1469,'Plant data'!$A:$A,0))</f>
        <v>Shandong</v>
      </c>
      <c r="D1469" s="22" t="str">
        <f>INDEX('Plant data'!F:F,MATCH($A1469,'Plant data'!$A:$A,0))</f>
        <v>China</v>
      </c>
      <c r="E1469" s="15" t="s">
        <v>11700</v>
      </c>
      <c r="F1469" s="15" t="s">
        <v>10247</v>
      </c>
      <c r="G1469" s="16" t="s">
        <v>2633</v>
      </c>
      <c r="H1469" s="15" t="s">
        <v>29</v>
      </c>
      <c r="I1469" s="20">
        <v>43186</v>
      </c>
      <c r="J1469" s="15" t="s">
        <v>30</v>
      </c>
      <c r="K1469" s="15">
        <v>2021</v>
      </c>
      <c r="L1469" s="15">
        <v>4</v>
      </c>
      <c r="M1469" s="15" t="s">
        <v>30</v>
      </c>
      <c r="N1469" s="15" t="s">
        <v>30</v>
      </c>
      <c r="O1469" s="15" t="s">
        <v>30</v>
      </c>
      <c r="P1469" s="15">
        <v>1350</v>
      </c>
      <c r="Q1469" s="15">
        <v>120</v>
      </c>
      <c r="R1469" s="15" t="s">
        <v>10180</v>
      </c>
      <c r="S1469" s="29">
        <f t="shared" si="22"/>
        <v>2061</v>
      </c>
      <c r="T1469" s="29"/>
      <c r="U1469" s="29"/>
      <c r="V1469" s="29"/>
      <c r="W1469" s="29"/>
      <c r="X1469" s="29"/>
      <c r="Y1469" s="29"/>
      <c r="Z1469" s="29"/>
      <c r="AA1469" s="29"/>
    </row>
    <row r="1470" spans="1:27" hidden="1" x14ac:dyDescent="0.35">
      <c r="A1470" s="15" t="s">
        <v>2635</v>
      </c>
      <c r="B1470" s="22" t="str">
        <f>INDEX('Plant data'!D:D,MATCH($A1470,'Plant data'!$A:$A,0))</f>
        <v>Taiyuan</v>
      </c>
      <c r="C1470" s="22" t="str">
        <f>INDEX('Plant data'!E:E,MATCH($A1470,'Plant data'!$A:$A,0))</f>
        <v>Shanxi</v>
      </c>
      <c r="D1470" s="22" t="str">
        <f>INDEX('Plant data'!F:F,MATCH($A1470,'Plant data'!$A:$A,0))</f>
        <v>China</v>
      </c>
      <c r="E1470" s="15" t="s">
        <v>11701</v>
      </c>
      <c r="F1470" s="15" t="s">
        <v>10179</v>
      </c>
      <c r="G1470" s="16" t="s">
        <v>2637</v>
      </c>
      <c r="H1470" s="15" t="s">
        <v>313</v>
      </c>
      <c r="I1470" s="18">
        <v>44317</v>
      </c>
      <c r="J1470" s="15" t="s">
        <v>30</v>
      </c>
      <c r="K1470" s="15" t="s">
        <v>30</v>
      </c>
      <c r="L1470" s="15" t="s">
        <v>30</v>
      </c>
      <c r="M1470" s="15" t="s">
        <v>30</v>
      </c>
      <c r="N1470" s="15" t="s">
        <v>30</v>
      </c>
      <c r="O1470" s="15" t="s">
        <v>30</v>
      </c>
      <c r="P1470" s="15">
        <v>1545</v>
      </c>
      <c r="Q1470" s="15">
        <v>140</v>
      </c>
      <c r="R1470" s="15" t="s">
        <v>10180</v>
      </c>
      <c r="S1470" s="29" t="str">
        <f t="shared" si="22"/>
        <v/>
      </c>
      <c r="T1470" s="29"/>
      <c r="U1470" s="29"/>
      <c r="V1470" s="29"/>
      <c r="W1470" s="29"/>
      <c r="X1470" s="29"/>
      <c r="Y1470" s="29"/>
      <c r="Z1470" s="29"/>
      <c r="AA1470" s="29"/>
    </row>
    <row r="1471" spans="1:27" hidden="1" x14ac:dyDescent="0.35">
      <c r="A1471" s="15" t="s">
        <v>2635</v>
      </c>
      <c r="B1471" s="22" t="str">
        <f>INDEX('Plant data'!D:D,MATCH($A1471,'Plant data'!$A:$A,0))</f>
        <v>Taiyuan</v>
      </c>
      <c r="C1471" s="22" t="str">
        <f>INDEX('Plant data'!E:E,MATCH($A1471,'Plant data'!$A:$A,0))</f>
        <v>Shanxi</v>
      </c>
      <c r="D1471" s="22" t="str">
        <f>INDEX('Plant data'!F:F,MATCH($A1471,'Plant data'!$A:$A,0))</f>
        <v>China</v>
      </c>
      <c r="E1471" s="15" t="s">
        <v>11702</v>
      </c>
      <c r="F1471" s="15" t="s">
        <v>10182</v>
      </c>
      <c r="G1471" s="16" t="s">
        <v>2637</v>
      </c>
      <c r="H1471" s="15" t="s">
        <v>313</v>
      </c>
      <c r="I1471" s="18">
        <v>44317</v>
      </c>
      <c r="J1471" s="15" t="s">
        <v>30</v>
      </c>
      <c r="K1471" s="15" t="s">
        <v>30</v>
      </c>
      <c r="L1471" s="15" t="s">
        <v>30</v>
      </c>
      <c r="M1471" s="15" t="s">
        <v>30</v>
      </c>
      <c r="N1471" s="15" t="s">
        <v>30</v>
      </c>
      <c r="O1471" s="15" t="s">
        <v>30</v>
      </c>
      <c r="P1471" s="15">
        <v>1545</v>
      </c>
      <c r="Q1471" s="15">
        <v>140</v>
      </c>
      <c r="R1471" s="15" t="s">
        <v>10180</v>
      </c>
      <c r="S1471" s="29" t="str">
        <f t="shared" si="22"/>
        <v/>
      </c>
      <c r="T1471" s="29"/>
      <c r="U1471" s="29"/>
      <c r="V1471" s="29"/>
      <c r="W1471" s="29"/>
      <c r="X1471" s="29"/>
      <c r="Y1471" s="29"/>
      <c r="Z1471" s="29"/>
      <c r="AA1471" s="29"/>
    </row>
    <row r="1472" spans="1:27" hidden="1" x14ac:dyDescent="0.35">
      <c r="A1472" s="15" t="s">
        <v>2639</v>
      </c>
      <c r="B1472" s="22" t="str">
        <f>INDEX('Plant data'!D:D,MATCH($A1472,'Plant data'!$A:$A,0))</f>
        <v>Dayang</v>
      </c>
      <c r="C1472" s="22" t="str">
        <f>INDEX('Plant data'!E:E,MATCH($A1472,'Plant data'!$A:$A,0))</f>
        <v>Shanxi</v>
      </c>
      <c r="D1472" s="22" t="str">
        <f>INDEX('Plant data'!F:F,MATCH($A1472,'Plant data'!$A:$A,0))</f>
        <v>China</v>
      </c>
      <c r="E1472" s="15" t="s">
        <v>11703</v>
      </c>
      <c r="F1472" s="15" t="s">
        <v>10179</v>
      </c>
      <c r="G1472" s="16" t="s">
        <v>2641</v>
      </c>
      <c r="H1472" s="15" t="s">
        <v>190</v>
      </c>
      <c r="I1472" s="15" t="s">
        <v>30</v>
      </c>
      <c r="J1472" s="15" t="s">
        <v>30</v>
      </c>
      <c r="K1472" s="15" t="s">
        <v>30</v>
      </c>
      <c r="L1472" s="15" t="s">
        <v>30</v>
      </c>
      <c r="M1472" s="15" t="s">
        <v>30</v>
      </c>
      <c r="N1472" s="15" t="s">
        <v>30</v>
      </c>
      <c r="O1472" s="15">
        <v>2019</v>
      </c>
      <c r="P1472" s="15">
        <v>600</v>
      </c>
      <c r="Q1472" s="15">
        <v>40</v>
      </c>
      <c r="R1472" s="15" t="s">
        <v>10180</v>
      </c>
      <c r="S1472" s="29" t="str">
        <f t="shared" si="22"/>
        <v/>
      </c>
      <c r="T1472" s="29"/>
      <c r="U1472" s="29"/>
      <c r="V1472" s="29"/>
      <c r="W1472" s="29"/>
      <c r="X1472" s="29"/>
      <c r="Y1472" s="29"/>
      <c r="Z1472" s="29"/>
      <c r="AA1472" s="29"/>
    </row>
    <row r="1473" spans="1:27" hidden="1" x14ac:dyDescent="0.35">
      <c r="A1473" s="15" t="s">
        <v>2639</v>
      </c>
      <c r="B1473" s="22" t="str">
        <f>INDEX('Plant data'!D:D,MATCH($A1473,'Plant data'!$A:$A,0))</f>
        <v>Dayang</v>
      </c>
      <c r="C1473" s="22" t="str">
        <f>INDEX('Plant data'!E:E,MATCH($A1473,'Plant data'!$A:$A,0))</f>
        <v>Shanxi</v>
      </c>
      <c r="D1473" s="22" t="str">
        <f>INDEX('Plant data'!F:F,MATCH($A1473,'Plant data'!$A:$A,0))</f>
        <v>China</v>
      </c>
      <c r="E1473" s="15" t="s">
        <v>11704</v>
      </c>
      <c r="F1473" s="15" t="s">
        <v>10182</v>
      </c>
      <c r="G1473" s="16" t="s">
        <v>2641</v>
      </c>
      <c r="H1473" s="15" t="s">
        <v>190</v>
      </c>
      <c r="I1473" s="15" t="s">
        <v>30</v>
      </c>
      <c r="J1473" s="15" t="s">
        <v>30</v>
      </c>
      <c r="K1473" s="15" t="s">
        <v>30</v>
      </c>
      <c r="L1473" s="15" t="s">
        <v>30</v>
      </c>
      <c r="M1473" s="15" t="s">
        <v>30</v>
      </c>
      <c r="N1473" s="15" t="s">
        <v>30</v>
      </c>
      <c r="O1473" s="15">
        <v>2019</v>
      </c>
      <c r="P1473" s="15">
        <v>600</v>
      </c>
      <c r="Q1473" s="15">
        <v>40</v>
      </c>
      <c r="R1473" s="15" t="s">
        <v>10180</v>
      </c>
      <c r="S1473" s="29" t="str">
        <f t="shared" si="22"/>
        <v/>
      </c>
      <c r="T1473" s="29"/>
      <c r="U1473" s="29"/>
      <c r="V1473" s="29"/>
      <c r="W1473" s="29"/>
      <c r="X1473" s="29"/>
      <c r="Y1473" s="29"/>
      <c r="Z1473" s="29"/>
      <c r="AA1473" s="29"/>
    </row>
    <row r="1474" spans="1:27" hidden="1" x14ac:dyDescent="0.35">
      <c r="A1474" s="15" t="s">
        <v>2642</v>
      </c>
      <c r="B1474" s="22" t="str">
        <f>INDEX('Plant data'!D:D,MATCH($A1474,'Plant data'!$A:$A,0))</f>
        <v>unknown</v>
      </c>
      <c r="C1474" s="22" t="str">
        <f>INDEX('Plant data'!E:E,MATCH($A1474,'Plant data'!$A:$A,0))</f>
        <v>Preah Vihear</v>
      </c>
      <c r="D1474" s="22" t="str">
        <f>INDEX('Plant data'!F:F,MATCH($A1474,'Plant data'!$A:$A,0))</f>
        <v>Cambodia</v>
      </c>
      <c r="E1474" s="15" t="s">
        <v>11705</v>
      </c>
      <c r="F1474" s="15" t="s">
        <v>10179</v>
      </c>
      <c r="G1474" s="16" t="s">
        <v>2644</v>
      </c>
      <c r="H1474" s="15" t="s">
        <v>64</v>
      </c>
      <c r="I1474" s="20">
        <v>40868</v>
      </c>
      <c r="J1474" s="15" t="s">
        <v>30</v>
      </c>
      <c r="K1474" s="15" t="s">
        <v>30</v>
      </c>
      <c r="L1474" s="15" t="s">
        <v>30</v>
      </c>
      <c r="M1474" s="15" t="s">
        <v>30</v>
      </c>
      <c r="N1474" s="15" t="s">
        <v>30</v>
      </c>
      <c r="O1474" s="15" t="s">
        <v>30</v>
      </c>
      <c r="P1474" s="15">
        <v>1000</v>
      </c>
      <c r="Q1474" s="15" t="s">
        <v>30</v>
      </c>
      <c r="R1474" s="22"/>
      <c r="S1474" s="29" t="str">
        <f t="shared" si="22"/>
        <v/>
      </c>
      <c r="T1474" s="29"/>
      <c r="U1474" s="29"/>
      <c r="V1474" s="29"/>
      <c r="W1474" s="29"/>
      <c r="X1474" s="29"/>
      <c r="Y1474" s="29"/>
      <c r="Z1474" s="29"/>
      <c r="AA1474" s="29"/>
    </row>
    <row r="1475" spans="1:27" hidden="1" x14ac:dyDescent="0.35">
      <c r="A1475" s="15" t="s">
        <v>2645</v>
      </c>
      <c r="B1475" s="22" t="str">
        <f>INDEX('Plant data'!D:D,MATCH($A1475,'Plant data'!$A:$A,0))</f>
        <v>Aktobe</v>
      </c>
      <c r="C1475" s="22" t="str">
        <f>INDEX('Plant data'!E:E,MATCH($A1475,'Plant data'!$A:$A,0))</f>
        <v>Aktobe</v>
      </c>
      <c r="D1475" s="22" t="str">
        <f>INDEX('Plant data'!F:F,MATCH($A1475,'Plant data'!$A:$A,0))</f>
        <v>Kazakhstan</v>
      </c>
      <c r="E1475" s="15" t="s">
        <v>11706</v>
      </c>
      <c r="F1475" s="15" t="s">
        <v>10201</v>
      </c>
      <c r="G1475" s="16" t="s">
        <v>2647</v>
      </c>
      <c r="H1475" s="15" t="s">
        <v>313</v>
      </c>
      <c r="I1475" s="15">
        <v>2022</v>
      </c>
      <c r="J1475" s="15">
        <v>2025</v>
      </c>
      <c r="K1475" s="15">
        <v>2026</v>
      </c>
      <c r="L1475" s="22"/>
      <c r="M1475" s="15" t="s">
        <v>30</v>
      </c>
      <c r="N1475" s="15" t="s">
        <v>30</v>
      </c>
      <c r="O1475" s="15" t="s">
        <v>30</v>
      </c>
      <c r="P1475" s="15">
        <v>409</v>
      </c>
      <c r="Q1475" s="15">
        <v>50</v>
      </c>
      <c r="R1475" s="15" t="s">
        <v>10180</v>
      </c>
      <c r="S1475" s="29">
        <f t="shared" ref="S1475:S1510" si="23">IFERROR(K1475+40,"")</f>
        <v>2066</v>
      </c>
      <c r="T1475" s="29"/>
      <c r="U1475" s="29"/>
      <c r="V1475" s="29"/>
      <c r="W1475" s="29"/>
      <c r="X1475" s="29"/>
      <c r="Y1475" s="29"/>
      <c r="Z1475" s="29"/>
      <c r="AA1475" s="29"/>
    </row>
    <row r="1476" spans="1:27" hidden="1" x14ac:dyDescent="0.35">
      <c r="A1476" s="15" t="s">
        <v>2645</v>
      </c>
      <c r="B1476" s="22" t="str">
        <f>INDEX('Plant data'!D:D,MATCH($A1476,'Plant data'!$A:$A,0))</f>
        <v>Aktobe</v>
      </c>
      <c r="C1476" s="22" t="str">
        <f>INDEX('Plant data'!E:E,MATCH($A1476,'Plant data'!$A:$A,0))</f>
        <v>Aktobe</v>
      </c>
      <c r="D1476" s="22" t="str">
        <f>INDEX('Plant data'!F:F,MATCH($A1476,'Plant data'!$A:$A,0))</f>
        <v>Kazakhstan</v>
      </c>
      <c r="E1476" s="15" t="s">
        <v>11707</v>
      </c>
      <c r="F1476" s="15" t="s">
        <v>10194</v>
      </c>
      <c r="G1476" s="16" t="s">
        <v>2647</v>
      </c>
      <c r="H1476" s="15" t="s">
        <v>313</v>
      </c>
      <c r="I1476" s="15">
        <v>2022</v>
      </c>
      <c r="J1476" s="15">
        <v>2025</v>
      </c>
      <c r="K1476" s="15">
        <v>2026</v>
      </c>
      <c r="L1476" s="22"/>
      <c r="M1476" s="15" t="s">
        <v>30</v>
      </c>
      <c r="N1476" s="15" t="s">
        <v>30</v>
      </c>
      <c r="O1476" s="15" t="s">
        <v>30</v>
      </c>
      <c r="P1476" s="15">
        <v>409</v>
      </c>
      <c r="Q1476" s="15">
        <v>50</v>
      </c>
      <c r="R1476" s="15" t="s">
        <v>10180</v>
      </c>
      <c r="S1476" s="29">
        <f t="shared" si="23"/>
        <v>2066</v>
      </c>
      <c r="T1476" s="29"/>
      <c r="U1476" s="29"/>
      <c r="V1476" s="29"/>
      <c r="W1476" s="29"/>
      <c r="X1476" s="29"/>
      <c r="Y1476" s="29"/>
      <c r="Z1476" s="29"/>
      <c r="AA1476" s="29"/>
    </row>
    <row r="1477" spans="1:27" hidden="1" x14ac:dyDescent="0.35">
      <c r="A1477" s="15" t="s">
        <v>2648</v>
      </c>
      <c r="B1477" s="22" t="str">
        <f>INDEX('Plant data'!D:D,MATCH($A1477,'Plant data'!$A:$A,0))</f>
        <v>Asanboni</v>
      </c>
      <c r="C1477" s="22" t="str">
        <f>INDEX('Plant data'!E:E,MATCH($A1477,'Plant data'!$A:$A,0))</f>
        <v>Jharkhand</v>
      </c>
      <c r="D1477" s="22" t="str">
        <f>INDEX('Plant data'!F:F,MATCH($A1477,'Plant data'!$A:$A,0))</f>
        <v>India</v>
      </c>
      <c r="E1477" s="15" t="s">
        <v>11708</v>
      </c>
      <c r="F1477" s="15" t="s">
        <v>10179</v>
      </c>
      <c r="G1477" s="16" t="s">
        <v>2650</v>
      </c>
      <c r="H1477" s="15" t="s">
        <v>313</v>
      </c>
      <c r="I1477" s="15" t="s">
        <v>30</v>
      </c>
      <c r="J1477" s="15" t="s">
        <v>30</v>
      </c>
      <c r="K1477" s="15" t="s">
        <v>30</v>
      </c>
      <c r="L1477" s="15" t="s">
        <v>30</v>
      </c>
      <c r="M1477" s="15" t="s">
        <v>30</v>
      </c>
      <c r="N1477" s="15" t="s">
        <v>30</v>
      </c>
      <c r="O1477" s="15" t="s">
        <v>30</v>
      </c>
      <c r="P1477" s="15">
        <v>1625</v>
      </c>
      <c r="Q1477" s="15">
        <v>250</v>
      </c>
      <c r="R1477" s="15" t="s">
        <v>10180</v>
      </c>
      <c r="S1477" s="29" t="str">
        <f t="shared" si="23"/>
        <v/>
      </c>
      <c r="T1477" s="29"/>
      <c r="U1477" s="29"/>
      <c r="V1477" s="29"/>
      <c r="W1477" s="29"/>
      <c r="X1477" s="29"/>
      <c r="Y1477" s="29"/>
      <c r="Z1477" s="29"/>
      <c r="AA1477" s="29"/>
    </row>
    <row r="1478" spans="1:27" hidden="1" x14ac:dyDescent="0.35">
      <c r="A1478" s="15" t="s">
        <v>2648</v>
      </c>
      <c r="B1478" s="22" t="str">
        <f>INDEX('Plant data'!D:D,MATCH($A1478,'Plant data'!$A:$A,0))</f>
        <v>Asanboni</v>
      </c>
      <c r="C1478" s="22" t="str">
        <f>INDEX('Plant data'!E:E,MATCH($A1478,'Plant data'!$A:$A,0))</f>
        <v>Jharkhand</v>
      </c>
      <c r="D1478" s="22" t="str">
        <f>INDEX('Plant data'!F:F,MATCH($A1478,'Plant data'!$A:$A,0))</f>
        <v>India</v>
      </c>
      <c r="E1478" s="15" t="s">
        <v>11709</v>
      </c>
      <c r="F1478" s="15" t="s">
        <v>10182</v>
      </c>
      <c r="G1478" s="16" t="s">
        <v>2650</v>
      </c>
      <c r="H1478" s="15" t="s">
        <v>313</v>
      </c>
      <c r="I1478" s="15" t="s">
        <v>30</v>
      </c>
      <c r="J1478" s="15" t="s">
        <v>30</v>
      </c>
      <c r="K1478" s="15" t="s">
        <v>30</v>
      </c>
      <c r="L1478" s="15" t="s">
        <v>30</v>
      </c>
      <c r="M1478" s="15" t="s">
        <v>30</v>
      </c>
      <c r="N1478" s="15" t="s">
        <v>30</v>
      </c>
      <c r="O1478" s="15" t="s">
        <v>30</v>
      </c>
      <c r="P1478" s="15">
        <v>1625</v>
      </c>
      <c r="Q1478" s="15">
        <v>250</v>
      </c>
      <c r="R1478" s="15" t="s">
        <v>10180</v>
      </c>
      <c r="S1478" s="29" t="str">
        <f t="shared" si="23"/>
        <v/>
      </c>
      <c r="T1478" s="29"/>
      <c r="U1478" s="29"/>
      <c r="V1478" s="29"/>
      <c r="W1478" s="29"/>
      <c r="X1478" s="29"/>
      <c r="Y1478" s="29"/>
      <c r="Z1478" s="29"/>
      <c r="AA1478" s="29"/>
    </row>
    <row r="1479" spans="1:27" hidden="1" x14ac:dyDescent="0.35">
      <c r="A1479" s="15" t="s">
        <v>2648</v>
      </c>
      <c r="B1479" s="22" t="str">
        <f>INDEX('Plant data'!D:D,MATCH($A1479,'Plant data'!$A:$A,0))</f>
        <v>Asanboni</v>
      </c>
      <c r="C1479" s="22" t="str">
        <f>INDEX('Plant data'!E:E,MATCH($A1479,'Plant data'!$A:$A,0))</f>
        <v>Jharkhand</v>
      </c>
      <c r="D1479" s="22" t="str">
        <f>INDEX('Plant data'!F:F,MATCH($A1479,'Plant data'!$A:$A,0))</f>
        <v>India</v>
      </c>
      <c r="E1479" s="15" t="s">
        <v>11710</v>
      </c>
      <c r="F1479" s="15" t="s">
        <v>10184</v>
      </c>
      <c r="G1479" s="16" t="s">
        <v>2650</v>
      </c>
      <c r="H1479" s="15" t="s">
        <v>313</v>
      </c>
      <c r="I1479" s="15" t="s">
        <v>30</v>
      </c>
      <c r="J1479" s="15" t="s">
        <v>30</v>
      </c>
      <c r="K1479" s="15" t="s">
        <v>30</v>
      </c>
      <c r="L1479" s="15" t="s">
        <v>30</v>
      </c>
      <c r="M1479" s="15" t="s">
        <v>30</v>
      </c>
      <c r="N1479" s="15" t="s">
        <v>30</v>
      </c>
      <c r="O1479" s="15" t="s">
        <v>30</v>
      </c>
      <c r="P1479" s="15">
        <v>1625</v>
      </c>
      <c r="Q1479" s="15">
        <v>250</v>
      </c>
      <c r="R1479" s="15" t="s">
        <v>10180</v>
      </c>
      <c r="S1479" s="29" t="str">
        <f t="shared" si="23"/>
        <v/>
      </c>
      <c r="T1479" s="29"/>
      <c r="U1479" s="29"/>
      <c r="V1479" s="29"/>
      <c r="W1479" s="29"/>
      <c r="X1479" s="29"/>
      <c r="Y1479" s="29"/>
      <c r="Z1479" s="29"/>
      <c r="AA1479" s="29"/>
    </row>
    <row r="1480" spans="1:27" hidden="1" x14ac:dyDescent="0.35">
      <c r="A1480" s="15" t="s">
        <v>2648</v>
      </c>
      <c r="B1480" s="22" t="str">
        <f>INDEX('Plant data'!D:D,MATCH($A1480,'Plant data'!$A:$A,0))</f>
        <v>Asanboni</v>
      </c>
      <c r="C1480" s="22" t="str">
        <f>INDEX('Plant data'!E:E,MATCH($A1480,'Plant data'!$A:$A,0))</f>
        <v>Jharkhand</v>
      </c>
      <c r="D1480" s="22" t="str">
        <f>INDEX('Plant data'!F:F,MATCH($A1480,'Plant data'!$A:$A,0))</f>
        <v>India</v>
      </c>
      <c r="E1480" s="15" t="s">
        <v>11711</v>
      </c>
      <c r="F1480" s="15" t="s">
        <v>10245</v>
      </c>
      <c r="G1480" s="16" t="s">
        <v>2650</v>
      </c>
      <c r="H1480" s="15" t="s">
        <v>313</v>
      </c>
      <c r="I1480" s="15" t="s">
        <v>30</v>
      </c>
      <c r="J1480" s="15" t="s">
        <v>30</v>
      </c>
      <c r="K1480" s="15" t="s">
        <v>30</v>
      </c>
      <c r="L1480" s="15" t="s">
        <v>30</v>
      </c>
      <c r="M1480" s="15" t="s">
        <v>30</v>
      </c>
      <c r="N1480" s="15" t="s">
        <v>30</v>
      </c>
      <c r="O1480" s="15" t="s">
        <v>30</v>
      </c>
      <c r="P1480" s="15">
        <v>1625</v>
      </c>
      <c r="Q1480" s="15">
        <v>250</v>
      </c>
      <c r="R1480" s="15" t="s">
        <v>10180</v>
      </c>
      <c r="S1480" s="29" t="str">
        <f t="shared" si="23"/>
        <v/>
      </c>
      <c r="T1480" s="29"/>
      <c r="U1480" s="29"/>
      <c r="V1480" s="29"/>
      <c r="W1480" s="29"/>
      <c r="X1480" s="29"/>
      <c r="Y1480" s="29"/>
      <c r="Z1480" s="29"/>
      <c r="AA1480" s="29"/>
    </row>
    <row r="1481" spans="1:27" hidden="1" x14ac:dyDescent="0.35">
      <c r="A1481" s="15" t="s">
        <v>2651</v>
      </c>
      <c r="B1481" s="22" t="str">
        <f>INDEX('Plant data'!D:D,MATCH($A1481,'Plant data'!$A:$A,0))</f>
        <v>Marabá</v>
      </c>
      <c r="C1481" s="22" t="str">
        <f>INDEX('Plant data'!E:E,MATCH($A1481,'Plant data'!$A:$A,0))</f>
        <v>Pará</v>
      </c>
      <c r="D1481" s="22" t="str">
        <f>INDEX('Plant data'!F:F,MATCH($A1481,'Plant data'!$A:$A,0))</f>
        <v>Brazil</v>
      </c>
      <c r="E1481" s="15" t="s">
        <v>11712</v>
      </c>
      <c r="F1481" s="15" t="s">
        <v>11713</v>
      </c>
      <c r="G1481" s="15" t="s">
        <v>2653</v>
      </c>
      <c r="H1481" s="15" t="s">
        <v>313</v>
      </c>
      <c r="I1481" s="18">
        <v>44682</v>
      </c>
      <c r="J1481" s="18">
        <v>46023</v>
      </c>
      <c r="K1481" s="15">
        <v>2027</v>
      </c>
      <c r="L1481" s="22"/>
      <c r="M1481" s="15" t="s">
        <v>30</v>
      </c>
      <c r="N1481" s="15" t="s">
        <v>30</v>
      </c>
      <c r="O1481" s="15" t="s">
        <v>30</v>
      </c>
      <c r="P1481" s="15">
        <v>500</v>
      </c>
      <c r="Q1481" s="15" t="s">
        <v>30</v>
      </c>
      <c r="R1481" s="22"/>
      <c r="S1481" s="29">
        <f t="shared" si="23"/>
        <v>2067</v>
      </c>
      <c r="T1481" s="29"/>
      <c r="U1481" s="29"/>
      <c r="V1481" s="29"/>
      <c r="W1481" s="29"/>
      <c r="X1481" s="29"/>
      <c r="Y1481" s="29"/>
      <c r="Z1481" s="29"/>
      <c r="AA1481" s="29"/>
    </row>
    <row r="1482" spans="1:27" hidden="1" x14ac:dyDescent="0.35">
      <c r="A1482" s="15" t="s">
        <v>2654</v>
      </c>
      <c r="B1482" s="22" t="str">
        <f>INDEX('Plant data'!D:D,MATCH($A1482,'Plant data'!$A:$A,0))</f>
        <v>Paradip</v>
      </c>
      <c r="C1482" s="22" t="str">
        <f>INDEX('Plant data'!E:E,MATCH($A1482,'Plant data'!$A:$A,0))</f>
        <v>Odisha</v>
      </c>
      <c r="D1482" s="22" t="str">
        <f>INDEX('Plant data'!F:F,MATCH($A1482,'Plant data'!$A:$A,0))</f>
        <v>India</v>
      </c>
      <c r="E1482" s="15" t="s">
        <v>11714</v>
      </c>
      <c r="F1482" s="15" t="s">
        <v>10179</v>
      </c>
      <c r="G1482" s="16" t="s">
        <v>2656</v>
      </c>
      <c r="H1482" s="15" t="s">
        <v>313</v>
      </c>
      <c r="I1482" s="15">
        <v>2023</v>
      </c>
      <c r="J1482" s="15" t="s">
        <v>30</v>
      </c>
      <c r="K1482" s="15">
        <v>2029</v>
      </c>
      <c r="L1482" s="22"/>
      <c r="M1482" s="15" t="s">
        <v>30</v>
      </c>
      <c r="N1482" s="15" t="s">
        <v>30</v>
      </c>
      <c r="O1482" s="15" t="s">
        <v>30</v>
      </c>
      <c r="P1482" s="15">
        <v>7000</v>
      </c>
      <c r="Q1482" s="15" t="s">
        <v>30</v>
      </c>
      <c r="R1482" s="22"/>
      <c r="S1482" s="29">
        <f t="shared" si="23"/>
        <v>2069</v>
      </c>
      <c r="T1482" s="29"/>
      <c r="U1482" s="29"/>
      <c r="V1482" s="29"/>
      <c r="W1482" s="29"/>
      <c r="X1482" s="29"/>
      <c r="Y1482" s="29"/>
      <c r="Z1482" s="29"/>
      <c r="AA1482" s="29"/>
    </row>
    <row r="1483" spans="1:27" hidden="1" x14ac:dyDescent="0.35">
      <c r="A1483" s="15" t="s">
        <v>3582</v>
      </c>
      <c r="B1483" s="22" t="str">
        <f>INDEX('Plant data'!D:D,MATCH($A1483,'Plant data'!$A:$A,0))</f>
        <v>Konsari</v>
      </c>
      <c r="C1483" s="22" t="str">
        <f>INDEX('Plant data'!E:E,MATCH($A1483,'Plant data'!$A:$A,0))</f>
        <v>Maharashtra</v>
      </c>
      <c r="D1483" s="22" t="str">
        <f>INDEX('Plant data'!F:F,MATCH($A1483,'Plant data'!$A:$A,0))</f>
        <v>India</v>
      </c>
      <c r="E1483" s="15" t="s">
        <v>11715</v>
      </c>
      <c r="F1483" s="15" t="s">
        <v>10179</v>
      </c>
      <c r="G1483" s="16" t="s">
        <v>3584</v>
      </c>
      <c r="H1483" s="15" t="s">
        <v>313</v>
      </c>
      <c r="I1483" s="15" t="s">
        <v>30</v>
      </c>
      <c r="J1483" s="15" t="s">
        <v>30</v>
      </c>
      <c r="K1483" s="15">
        <v>2030</v>
      </c>
      <c r="L1483" s="22"/>
      <c r="M1483" s="15" t="s">
        <v>30</v>
      </c>
      <c r="N1483" s="15" t="s">
        <v>30</v>
      </c>
      <c r="O1483" s="15" t="s">
        <v>30</v>
      </c>
      <c r="P1483" s="15">
        <v>3000</v>
      </c>
      <c r="Q1483" s="15" t="s">
        <v>30</v>
      </c>
      <c r="R1483" s="22"/>
      <c r="S1483" s="29">
        <f t="shared" si="23"/>
        <v>2070</v>
      </c>
      <c r="T1483" s="29"/>
      <c r="U1483" s="29"/>
      <c r="V1483" s="29"/>
      <c r="W1483" s="29"/>
      <c r="X1483" s="29"/>
      <c r="Y1483" s="29"/>
      <c r="Z1483" s="29"/>
      <c r="AA1483" s="29"/>
    </row>
    <row r="1484" spans="1:27" hidden="1" x14ac:dyDescent="0.35">
      <c r="A1484" s="15" t="s">
        <v>2658</v>
      </c>
      <c r="B1484" s="22" t="str">
        <f>INDEX('Plant data'!D:D,MATCH($A1484,'Plant data'!$A:$A,0))</f>
        <v>Raghunathpur</v>
      </c>
      <c r="C1484" s="22" t="str">
        <f>INDEX('Plant data'!E:E,MATCH($A1484,'Plant data'!$A:$A,0))</f>
        <v>West Bengal</v>
      </c>
      <c r="D1484" s="22" t="str">
        <f>INDEX('Plant data'!F:F,MATCH($A1484,'Plant data'!$A:$A,0))</f>
        <v>India</v>
      </c>
      <c r="E1484" s="15" t="s">
        <v>11716</v>
      </c>
      <c r="F1484" s="15" t="s">
        <v>10179</v>
      </c>
      <c r="G1484" s="16" t="s">
        <v>2660</v>
      </c>
      <c r="H1484" s="15" t="s">
        <v>313</v>
      </c>
      <c r="I1484" s="15">
        <v>2021</v>
      </c>
      <c r="J1484" s="15" t="s">
        <v>30</v>
      </c>
      <c r="K1484" s="15" t="s">
        <v>30</v>
      </c>
      <c r="L1484" s="15" t="s">
        <v>30</v>
      </c>
      <c r="M1484" s="15" t="s">
        <v>30</v>
      </c>
      <c r="N1484" s="15" t="s">
        <v>30</v>
      </c>
      <c r="O1484" s="15" t="s">
        <v>30</v>
      </c>
      <c r="P1484" s="15">
        <v>525</v>
      </c>
      <c r="Q1484" s="15">
        <v>50</v>
      </c>
      <c r="R1484" s="15" t="s">
        <v>10180</v>
      </c>
      <c r="S1484" s="29" t="str">
        <f t="shared" si="23"/>
        <v/>
      </c>
      <c r="T1484" s="29"/>
      <c r="U1484" s="29"/>
      <c r="V1484" s="29"/>
      <c r="W1484" s="29"/>
      <c r="X1484" s="29"/>
      <c r="Y1484" s="29"/>
      <c r="Z1484" s="29"/>
      <c r="AA1484" s="29"/>
    </row>
    <row r="1485" spans="1:27" hidden="1" x14ac:dyDescent="0.35">
      <c r="A1485" s="15" t="s">
        <v>2684</v>
      </c>
      <c r="B1485" s="22" t="str">
        <f>INDEX('Plant data'!D:D,MATCH($A1485,'Plant data'!$A:$A,0))</f>
        <v>Tilda</v>
      </c>
      <c r="C1485" s="22" t="str">
        <f>INDEX('Plant data'!E:E,MATCH($A1485,'Plant data'!$A:$A,0))</f>
        <v>Chhattisgarh</v>
      </c>
      <c r="D1485" s="22" t="str">
        <f>INDEX('Plant data'!F:F,MATCH($A1485,'Plant data'!$A:$A,0))</f>
        <v>India</v>
      </c>
      <c r="E1485" s="15" t="s">
        <v>11717</v>
      </c>
      <c r="F1485" s="15" t="s">
        <v>10179</v>
      </c>
      <c r="G1485" s="16" t="s">
        <v>2686</v>
      </c>
      <c r="H1485" s="15" t="s">
        <v>313</v>
      </c>
      <c r="I1485" s="21">
        <v>44470</v>
      </c>
      <c r="J1485" s="15" t="s">
        <v>30</v>
      </c>
      <c r="K1485" s="15" t="s">
        <v>30</v>
      </c>
      <c r="L1485" s="15" t="s">
        <v>30</v>
      </c>
      <c r="M1485" s="15" t="s">
        <v>30</v>
      </c>
      <c r="N1485" s="15" t="s">
        <v>30</v>
      </c>
      <c r="O1485" s="15" t="s">
        <v>30</v>
      </c>
      <c r="P1485" s="15">
        <v>550</v>
      </c>
      <c r="Q1485" s="15">
        <v>65</v>
      </c>
      <c r="R1485" s="15" t="s">
        <v>10180</v>
      </c>
      <c r="S1485" s="29" t="str">
        <f t="shared" si="23"/>
        <v/>
      </c>
      <c r="T1485" s="29"/>
      <c r="U1485" s="29"/>
      <c r="V1485" s="29"/>
      <c r="W1485" s="29"/>
      <c r="X1485" s="29"/>
      <c r="Y1485" s="29"/>
      <c r="Z1485" s="29"/>
      <c r="AA1485" s="29"/>
    </row>
    <row r="1486" spans="1:27" hidden="1" x14ac:dyDescent="0.35">
      <c r="A1486" s="15" t="s">
        <v>2684</v>
      </c>
      <c r="B1486" s="22" t="str">
        <f>INDEX('Plant data'!D:D,MATCH($A1486,'Plant data'!$A:$A,0))</f>
        <v>Tilda</v>
      </c>
      <c r="C1486" s="22" t="str">
        <f>INDEX('Plant data'!E:E,MATCH($A1486,'Plant data'!$A:$A,0))</f>
        <v>Chhattisgarh</v>
      </c>
      <c r="D1486" s="22" t="str">
        <f>INDEX('Plant data'!F:F,MATCH($A1486,'Plant data'!$A:$A,0))</f>
        <v>India</v>
      </c>
      <c r="E1486" s="15" t="s">
        <v>11718</v>
      </c>
      <c r="F1486" s="15" t="s">
        <v>10182</v>
      </c>
      <c r="G1486" s="16" t="s">
        <v>2686</v>
      </c>
      <c r="H1486" s="15" t="s">
        <v>313</v>
      </c>
      <c r="I1486" s="21">
        <v>44470</v>
      </c>
      <c r="J1486" s="15" t="s">
        <v>30</v>
      </c>
      <c r="K1486" s="15" t="s">
        <v>30</v>
      </c>
      <c r="L1486" s="15" t="s">
        <v>30</v>
      </c>
      <c r="M1486" s="15" t="s">
        <v>30</v>
      </c>
      <c r="N1486" s="15" t="s">
        <v>30</v>
      </c>
      <c r="O1486" s="15" t="s">
        <v>30</v>
      </c>
      <c r="P1486" s="15">
        <v>550</v>
      </c>
      <c r="Q1486" s="15">
        <v>65</v>
      </c>
      <c r="R1486" s="15" t="s">
        <v>10180</v>
      </c>
      <c r="S1486" s="29" t="str">
        <f t="shared" si="23"/>
        <v/>
      </c>
      <c r="T1486" s="29"/>
      <c r="U1486" s="29"/>
      <c r="V1486" s="29"/>
      <c r="W1486" s="29"/>
      <c r="X1486" s="29"/>
      <c r="Y1486" s="29"/>
      <c r="Z1486" s="29"/>
      <c r="AA1486" s="29"/>
    </row>
    <row r="1487" spans="1:27" hidden="1" x14ac:dyDescent="0.35">
      <c r="A1487" s="15" t="s">
        <v>2691</v>
      </c>
      <c r="B1487" s="22" t="str">
        <f>INDEX('Plant data'!D:D,MATCH($A1487,'Plant data'!$A:$A,0))</f>
        <v>Bellary</v>
      </c>
      <c r="C1487" s="22" t="str">
        <f>INDEX('Plant data'!E:E,MATCH($A1487,'Plant data'!$A:$A,0))</f>
        <v>Karnataka</v>
      </c>
      <c r="D1487" s="22" t="str">
        <f>INDEX('Plant data'!F:F,MATCH($A1487,'Plant data'!$A:$A,0))</f>
        <v>India</v>
      </c>
      <c r="E1487" s="15" t="s">
        <v>11719</v>
      </c>
      <c r="F1487" s="15" t="s">
        <v>10179</v>
      </c>
      <c r="G1487" s="16" t="s">
        <v>2693</v>
      </c>
      <c r="H1487" s="15" t="s">
        <v>313</v>
      </c>
      <c r="I1487" s="15">
        <v>2021</v>
      </c>
      <c r="J1487" s="15" t="s">
        <v>30</v>
      </c>
      <c r="K1487" s="15">
        <v>2028</v>
      </c>
      <c r="L1487" s="22"/>
      <c r="M1487" s="15" t="s">
        <v>30</v>
      </c>
      <c r="N1487" s="15" t="s">
        <v>30</v>
      </c>
      <c r="O1487" s="15" t="s">
        <v>30</v>
      </c>
      <c r="P1487" s="15">
        <v>1500</v>
      </c>
      <c r="Q1487" s="15">
        <v>160</v>
      </c>
      <c r="R1487" s="15" t="s">
        <v>10180</v>
      </c>
      <c r="S1487" s="29">
        <f t="shared" si="23"/>
        <v>2068</v>
      </c>
      <c r="T1487" s="29"/>
      <c r="U1487" s="29"/>
      <c r="V1487" s="29"/>
      <c r="W1487" s="29"/>
      <c r="X1487" s="29"/>
      <c r="Y1487" s="29"/>
      <c r="Z1487" s="29"/>
      <c r="AA1487" s="29"/>
    </row>
    <row r="1488" spans="1:27" hidden="1" x14ac:dyDescent="0.35">
      <c r="A1488" s="15" t="s">
        <v>2691</v>
      </c>
      <c r="B1488" s="22" t="str">
        <f>INDEX('Plant data'!D:D,MATCH($A1488,'Plant data'!$A:$A,0))</f>
        <v>Bellary</v>
      </c>
      <c r="C1488" s="22" t="str">
        <f>INDEX('Plant data'!E:E,MATCH($A1488,'Plant data'!$A:$A,0))</f>
        <v>Karnataka</v>
      </c>
      <c r="D1488" s="22" t="str">
        <f>INDEX('Plant data'!F:F,MATCH($A1488,'Plant data'!$A:$A,0))</f>
        <v>India</v>
      </c>
      <c r="E1488" s="15" t="s">
        <v>11720</v>
      </c>
      <c r="F1488" s="15" t="s">
        <v>10182</v>
      </c>
      <c r="G1488" s="16" t="s">
        <v>2693</v>
      </c>
      <c r="H1488" s="15" t="s">
        <v>313</v>
      </c>
      <c r="I1488" s="15">
        <v>2021</v>
      </c>
      <c r="J1488" s="15" t="s">
        <v>30</v>
      </c>
      <c r="K1488" s="15">
        <v>2028</v>
      </c>
      <c r="L1488" s="22"/>
      <c r="M1488" s="15" t="s">
        <v>30</v>
      </c>
      <c r="N1488" s="15" t="s">
        <v>30</v>
      </c>
      <c r="O1488" s="15" t="s">
        <v>30</v>
      </c>
      <c r="P1488" s="15">
        <v>1500</v>
      </c>
      <c r="Q1488" s="15">
        <v>160</v>
      </c>
      <c r="R1488" s="15" t="s">
        <v>10180</v>
      </c>
      <c r="S1488" s="29">
        <f t="shared" si="23"/>
        <v>2068</v>
      </c>
      <c r="T1488" s="29"/>
      <c r="U1488" s="29"/>
      <c r="V1488" s="29"/>
      <c r="W1488" s="29"/>
      <c r="X1488" s="29"/>
      <c r="Y1488" s="29"/>
      <c r="Z1488" s="29"/>
      <c r="AA1488" s="29"/>
    </row>
    <row r="1489" spans="1:27" hidden="1" x14ac:dyDescent="0.35">
      <c r="A1489" s="15" t="s">
        <v>2691</v>
      </c>
      <c r="B1489" s="22" t="str">
        <f>INDEX('Plant data'!D:D,MATCH($A1489,'Plant data'!$A:$A,0))</f>
        <v>Bellary</v>
      </c>
      <c r="C1489" s="22" t="str">
        <f>INDEX('Plant data'!E:E,MATCH($A1489,'Plant data'!$A:$A,0))</f>
        <v>Karnataka</v>
      </c>
      <c r="D1489" s="22" t="str">
        <f>INDEX('Plant data'!F:F,MATCH($A1489,'Plant data'!$A:$A,0))</f>
        <v>India</v>
      </c>
      <c r="E1489" s="15" t="s">
        <v>11721</v>
      </c>
      <c r="F1489" s="15" t="s">
        <v>10184</v>
      </c>
      <c r="G1489" s="16" t="s">
        <v>2693</v>
      </c>
      <c r="H1489" s="15" t="s">
        <v>313</v>
      </c>
      <c r="I1489" s="15">
        <v>2021</v>
      </c>
      <c r="J1489" s="15" t="s">
        <v>30</v>
      </c>
      <c r="K1489" s="15">
        <v>2028</v>
      </c>
      <c r="L1489" s="22"/>
      <c r="M1489" s="15" t="s">
        <v>30</v>
      </c>
      <c r="N1489" s="15" t="s">
        <v>30</v>
      </c>
      <c r="O1489" s="15" t="s">
        <v>30</v>
      </c>
      <c r="P1489" s="15">
        <v>1500</v>
      </c>
      <c r="Q1489" s="15">
        <v>160</v>
      </c>
      <c r="R1489" s="15" t="s">
        <v>10180</v>
      </c>
      <c r="S1489" s="29">
        <f t="shared" si="23"/>
        <v>2068</v>
      </c>
      <c r="T1489" s="29"/>
      <c r="U1489" s="29"/>
      <c r="V1489" s="29"/>
      <c r="W1489" s="29"/>
      <c r="X1489" s="29"/>
      <c r="Y1489" s="29"/>
      <c r="Z1489" s="29"/>
      <c r="AA1489" s="29"/>
    </row>
    <row r="1490" spans="1:27" hidden="1" x14ac:dyDescent="0.35">
      <c r="A1490" s="15" t="s">
        <v>2691</v>
      </c>
      <c r="B1490" s="22" t="str">
        <f>INDEX('Plant data'!D:D,MATCH($A1490,'Plant data'!$A:$A,0))</f>
        <v>Bellary</v>
      </c>
      <c r="C1490" s="22" t="str">
        <f>INDEX('Plant data'!E:E,MATCH($A1490,'Plant data'!$A:$A,0))</f>
        <v>Karnataka</v>
      </c>
      <c r="D1490" s="22" t="str">
        <f>INDEX('Plant data'!F:F,MATCH($A1490,'Plant data'!$A:$A,0))</f>
        <v>India</v>
      </c>
      <c r="E1490" s="15" t="s">
        <v>11722</v>
      </c>
      <c r="F1490" s="15" t="s">
        <v>10245</v>
      </c>
      <c r="G1490" s="16" t="s">
        <v>2693</v>
      </c>
      <c r="H1490" s="15" t="s">
        <v>313</v>
      </c>
      <c r="I1490" s="15">
        <v>2021</v>
      </c>
      <c r="J1490" s="15" t="s">
        <v>30</v>
      </c>
      <c r="K1490" s="15">
        <v>2028</v>
      </c>
      <c r="L1490" s="22"/>
      <c r="M1490" s="15" t="s">
        <v>30</v>
      </c>
      <c r="N1490" s="15" t="s">
        <v>30</v>
      </c>
      <c r="O1490" s="15" t="s">
        <v>30</v>
      </c>
      <c r="P1490" s="15">
        <v>1500</v>
      </c>
      <c r="Q1490" s="15">
        <v>160</v>
      </c>
      <c r="R1490" s="15" t="s">
        <v>10180</v>
      </c>
      <c r="S1490" s="29">
        <f t="shared" si="23"/>
        <v>2068</v>
      </c>
      <c r="T1490" s="29"/>
      <c r="U1490" s="29"/>
      <c r="V1490" s="29"/>
      <c r="W1490" s="29"/>
      <c r="X1490" s="29"/>
      <c r="Y1490" s="29"/>
      <c r="Z1490" s="29"/>
      <c r="AA1490" s="29"/>
    </row>
    <row r="1491" spans="1:27" hidden="1" x14ac:dyDescent="0.35">
      <c r="A1491" s="15" t="s">
        <v>2695</v>
      </c>
      <c r="B1491" s="22" t="str">
        <f>INDEX('Plant data'!D:D,MATCH($A1491,'Plant data'!$A:$A,0))</f>
        <v>Wardha</v>
      </c>
      <c r="C1491" s="22" t="str">
        <f>INDEX('Plant data'!E:E,MATCH($A1491,'Plant data'!$A:$A,0))</f>
        <v>Maharashtra</v>
      </c>
      <c r="D1491" s="22" t="str">
        <f>INDEX('Plant data'!F:F,MATCH($A1491,'Plant data'!$A:$A,0))</f>
        <v>India</v>
      </c>
      <c r="E1491" s="15" t="s">
        <v>11723</v>
      </c>
      <c r="F1491" s="15" t="s">
        <v>10179</v>
      </c>
      <c r="G1491" s="16" t="s">
        <v>2697</v>
      </c>
      <c r="H1491" s="15" t="s">
        <v>313</v>
      </c>
      <c r="I1491" s="15">
        <v>2012</v>
      </c>
      <c r="J1491" s="15" t="s">
        <v>30</v>
      </c>
      <c r="K1491" s="15">
        <v>2025</v>
      </c>
      <c r="L1491" s="15">
        <v>0</v>
      </c>
      <c r="M1491" s="15" t="s">
        <v>30</v>
      </c>
      <c r="N1491" s="15" t="s">
        <v>30</v>
      </c>
      <c r="O1491" s="15" t="s">
        <v>30</v>
      </c>
      <c r="P1491" s="15">
        <v>250</v>
      </c>
      <c r="Q1491" s="15">
        <v>40</v>
      </c>
      <c r="R1491" s="15" t="s">
        <v>10180</v>
      </c>
      <c r="S1491" s="29">
        <f t="shared" si="23"/>
        <v>2065</v>
      </c>
      <c r="T1491" s="29"/>
      <c r="U1491" s="29"/>
      <c r="V1491" s="29"/>
      <c r="W1491" s="29"/>
      <c r="X1491" s="29"/>
      <c r="Y1491" s="29"/>
      <c r="Z1491" s="29"/>
      <c r="AA1491" s="29"/>
    </row>
    <row r="1492" spans="1:27" hidden="1" x14ac:dyDescent="0.35">
      <c r="A1492" s="15" t="s">
        <v>2695</v>
      </c>
      <c r="B1492" s="22" t="str">
        <f>INDEX('Plant data'!D:D,MATCH($A1492,'Plant data'!$A:$A,0))</f>
        <v>Wardha</v>
      </c>
      <c r="C1492" s="22" t="str">
        <f>INDEX('Plant data'!E:E,MATCH($A1492,'Plant data'!$A:$A,0))</f>
        <v>Maharashtra</v>
      </c>
      <c r="D1492" s="22" t="str">
        <f>INDEX('Plant data'!F:F,MATCH($A1492,'Plant data'!$A:$A,0))</f>
        <v>India</v>
      </c>
      <c r="E1492" s="15" t="s">
        <v>11724</v>
      </c>
      <c r="F1492" s="15" t="s">
        <v>10182</v>
      </c>
      <c r="G1492" s="16" t="s">
        <v>2697</v>
      </c>
      <c r="H1492" s="15" t="s">
        <v>313</v>
      </c>
      <c r="I1492" s="15">
        <v>2012</v>
      </c>
      <c r="J1492" s="15" t="s">
        <v>30</v>
      </c>
      <c r="K1492" s="15">
        <v>2025</v>
      </c>
      <c r="L1492" s="15">
        <v>0</v>
      </c>
      <c r="M1492" s="15" t="s">
        <v>30</v>
      </c>
      <c r="N1492" s="15" t="s">
        <v>30</v>
      </c>
      <c r="O1492" s="15" t="s">
        <v>30</v>
      </c>
      <c r="P1492" s="15">
        <v>250</v>
      </c>
      <c r="Q1492" s="15">
        <v>40</v>
      </c>
      <c r="R1492" s="15" t="s">
        <v>10180</v>
      </c>
      <c r="S1492" s="29">
        <f t="shared" si="23"/>
        <v>2065</v>
      </c>
      <c r="T1492" s="29"/>
      <c r="U1492" s="29"/>
      <c r="V1492" s="29"/>
      <c r="W1492" s="29"/>
      <c r="X1492" s="29"/>
      <c r="Y1492" s="29"/>
      <c r="Z1492" s="29"/>
      <c r="AA1492" s="29"/>
    </row>
    <row r="1493" spans="1:27" hidden="1" x14ac:dyDescent="0.35">
      <c r="A1493" s="15" t="s">
        <v>7083</v>
      </c>
      <c r="B1493" s="22" t="str">
        <f>INDEX('Plant data'!D:D,MATCH($A1493,'Plant data'!$A:$A,0))</f>
        <v>Jambi</v>
      </c>
      <c r="C1493" s="22" t="str">
        <f>INDEX('Plant data'!E:E,MATCH($A1493,'Plant data'!$A:$A,0))</f>
        <v>Sumatra</v>
      </c>
      <c r="D1493" s="22" t="str">
        <f>INDEX('Plant data'!F:F,MATCH($A1493,'Plant data'!$A:$A,0))</f>
        <v>Indonesia</v>
      </c>
      <c r="E1493" s="15" t="s">
        <v>11725</v>
      </c>
      <c r="F1493" s="15" t="s">
        <v>10179</v>
      </c>
      <c r="G1493" s="16" t="s">
        <v>7086</v>
      </c>
      <c r="H1493" s="15" t="s">
        <v>64</v>
      </c>
      <c r="I1493" s="21">
        <v>41913</v>
      </c>
      <c r="J1493" s="15" t="s">
        <v>30</v>
      </c>
      <c r="K1493" s="15" t="s">
        <v>30</v>
      </c>
      <c r="L1493" s="15" t="s">
        <v>30</v>
      </c>
      <c r="M1493" s="15" t="s">
        <v>30</v>
      </c>
      <c r="N1493" s="15" t="s">
        <v>30</v>
      </c>
      <c r="O1493" s="21">
        <v>43739</v>
      </c>
      <c r="P1493" s="15">
        <v>1750</v>
      </c>
      <c r="Q1493" s="15" t="s">
        <v>30</v>
      </c>
      <c r="R1493" s="22"/>
      <c r="S1493" s="29" t="str">
        <f t="shared" si="23"/>
        <v/>
      </c>
      <c r="T1493" s="29"/>
      <c r="U1493" s="29"/>
      <c r="V1493" s="29"/>
      <c r="W1493" s="29"/>
      <c r="X1493" s="29"/>
      <c r="Y1493" s="29"/>
      <c r="Z1493" s="29"/>
      <c r="AA1493" s="29"/>
    </row>
    <row r="1494" spans="1:27" hidden="1" x14ac:dyDescent="0.35">
      <c r="A1494" s="15" t="s">
        <v>2721</v>
      </c>
      <c r="B1494" s="22" t="str">
        <f>INDEX('Plant data'!D:D,MATCH($A1494,'Plant data'!$A:$A,0))</f>
        <v>unknown</v>
      </c>
      <c r="C1494" s="22" t="str">
        <f>INDEX('Plant data'!E:E,MATCH($A1494,'Plant data'!$A:$A,0))</f>
        <v>Liaoning</v>
      </c>
      <c r="D1494" s="22" t="str">
        <f>INDEX('Plant data'!F:F,MATCH($A1494,'Plant data'!$A:$A,0))</f>
        <v>China</v>
      </c>
      <c r="E1494" s="15" t="s">
        <v>11726</v>
      </c>
      <c r="F1494" s="15" t="s">
        <v>10179</v>
      </c>
      <c r="G1494" s="16" t="s">
        <v>2723</v>
      </c>
      <c r="H1494" s="15" t="s">
        <v>40</v>
      </c>
      <c r="I1494" s="15" t="s">
        <v>30</v>
      </c>
      <c r="J1494" s="15" t="s">
        <v>30</v>
      </c>
      <c r="K1494" s="15" t="s">
        <v>30</v>
      </c>
      <c r="L1494" s="15" t="s">
        <v>30</v>
      </c>
      <c r="M1494" s="20">
        <v>45351</v>
      </c>
      <c r="N1494" s="15" t="s">
        <v>30</v>
      </c>
      <c r="O1494" s="15" t="s">
        <v>30</v>
      </c>
      <c r="P1494" s="15">
        <v>380</v>
      </c>
      <c r="Q1494" s="15">
        <v>60</v>
      </c>
      <c r="R1494" s="15" t="s">
        <v>10180</v>
      </c>
      <c r="S1494" s="29" t="str">
        <f t="shared" si="23"/>
        <v/>
      </c>
      <c r="T1494" s="29"/>
      <c r="U1494" s="29"/>
      <c r="V1494" s="29"/>
      <c r="W1494" s="29"/>
      <c r="X1494" s="29"/>
      <c r="Y1494" s="29"/>
      <c r="Z1494" s="29"/>
      <c r="AA1494" s="29"/>
    </row>
    <row r="1495" spans="1:27" hidden="1" x14ac:dyDescent="0.35">
      <c r="A1495" s="15" t="s">
        <v>2736</v>
      </c>
      <c r="B1495" s="22" t="str">
        <f>INDEX('Plant data'!D:D,MATCH($A1495,'Plant data'!$A:$A,0))</f>
        <v>Aermudong</v>
      </c>
      <c r="C1495" s="22" t="str">
        <f>INDEX('Plant data'!E:E,MATCH($A1495,'Plant data'!$A:$A,0))</f>
        <v>Xinjiang</v>
      </c>
      <c r="D1495" s="22" t="str">
        <f>INDEX('Plant data'!F:F,MATCH($A1495,'Plant data'!$A:$A,0))</f>
        <v>China</v>
      </c>
      <c r="E1495" s="15" t="s">
        <v>11727</v>
      </c>
      <c r="F1495" s="15" t="s">
        <v>10179</v>
      </c>
      <c r="G1495" s="16" t="s">
        <v>2738</v>
      </c>
      <c r="H1495" s="15" t="s">
        <v>29</v>
      </c>
      <c r="I1495" s="15" t="s">
        <v>30</v>
      </c>
      <c r="J1495" s="15" t="s">
        <v>30</v>
      </c>
      <c r="K1495" s="15">
        <v>2024</v>
      </c>
      <c r="L1495" s="15">
        <v>1</v>
      </c>
      <c r="M1495" s="15" t="s">
        <v>30</v>
      </c>
      <c r="N1495" s="15" t="s">
        <v>30</v>
      </c>
      <c r="O1495" s="15" t="s">
        <v>30</v>
      </c>
      <c r="P1495" s="15">
        <v>1000</v>
      </c>
      <c r="Q1495" s="15">
        <v>80</v>
      </c>
      <c r="R1495" s="15" t="s">
        <v>10180</v>
      </c>
      <c r="S1495" s="29">
        <f t="shared" si="23"/>
        <v>2064</v>
      </c>
      <c r="T1495" s="29"/>
      <c r="U1495" s="29"/>
      <c r="V1495" s="29"/>
      <c r="W1495" s="29"/>
      <c r="X1495" s="29"/>
      <c r="Y1495" s="29"/>
      <c r="Z1495" s="29"/>
      <c r="AA1495" s="29"/>
    </row>
    <row r="1496" spans="1:27" hidden="1" x14ac:dyDescent="0.35">
      <c r="A1496" s="15" t="s">
        <v>2739</v>
      </c>
      <c r="B1496" s="22" t="str">
        <f>INDEX('Plant data'!D:D,MATCH($A1496,'Plant data'!$A:$A,0))</f>
        <v>unknown</v>
      </c>
      <c r="C1496" s="22" t="str">
        <f>INDEX('Plant data'!E:E,MATCH($A1496,'Plant data'!$A:$A,0))</f>
        <v>Odisha</v>
      </c>
      <c r="D1496" s="22" t="str">
        <f>INDEX('Plant data'!F:F,MATCH($A1496,'Plant data'!$A:$A,0))</f>
        <v>India</v>
      </c>
      <c r="E1496" s="15" t="s">
        <v>11728</v>
      </c>
      <c r="F1496" s="15" t="s">
        <v>10179</v>
      </c>
      <c r="G1496" s="16" t="s">
        <v>2741</v>
      </c>
      <c r="H1496" s="15" t="s">
        <v>313</v>
      </c>
      <c r="I1496" s="20">
        <v>45594</v>
      </c>
      <c r="J1496" s="15" t="s">
        <v>30</v>
      </c>
      <c r="K1496" s="15" t="s">
        <v>30</v>
      </c>
      <c r="L1496" s="15" t="s">
        <v>30</v>
      </c>
      <c r="M1496" s="15" t="s">
        <v>30</v>
      </c>
      <c r="N1496" s="15" t="s">
        <v>30</v>
      </c>
      <c r="O1496" s="15" t="s">
        <v>30</v>
      </c>
      <c r="P1496" s="15">
        <v>6000</v>
      </c>
      <c r="Q1496" s="15" t="s">
        <v>30</v>
      </c>
      <c r="R1496" s="22"/>
      <c r="S1496" s="29" t="str">
        <f t="shared" si="23"/>
        <v/>
      </c>
      <c r="T1496" s="29"/>
      <c r="U1496" s="29"/>
      <c r="V1496" s="29"/>
      <c r="W1496" s="29"/>
      <c r="X1496" s="29"/>
      <c r="Y1496" s="29"/>
      <c r="Z1496" s="29"/>
      <c r="AA1496" s="29"/>
    </row>
    <row r="1497" spans="1:27" hidden="1" x14ac:dyDescent="0.35">
      <c r="A1497" s="15" t="s">
        <v>2739</v>
      </c>
      <c r="B1497" s="22" t="str">
        <f>INDEX('Plant data'!D:D,MATCH($A1497,'Plant data'!$A:$A,0))</f>
        <v>unknown</v>
      </c>
      <c r="C1497" s="22" t="str">
        <f>INDEX('Plant data'!E:E,MATCH($A1497,'Plant data'!$A:$A,0))</f>
        <v>Odisha</v>
      </c>
      <c r="D1497" s="22" t="str">
        <f>INDEX('Plant data'!F:F,MATCH($A1497,'Plant data'!$A:$A,0))</f>
        <v>India</v>
      </c>
      <c r="E1497" s="15" t="s">
        <v>11729</v>
      </c>
      <c r="F1497" s="15" t="s">
        <v>10182</v>
      </c>
      <c r="G1497" s="16" t="s">
        <v>2741</v>
      </c>
      <c r="H1497" s="15" t="s">
        <v>313</v>
      </c>
      <c r="I1497" s="15" t="s">
        <v>30</v>
      </c>
      <c r="J1497" s="15" t="s">
        <v>30</v>
      </c>
      <c r="K1497" s="15">
        <v>2028</v>
      </c>
      <c r="L1497" s="22"/>
      <c r="M1497" s="15" t="s">
        <v>30</v>
      </c>
      <c r="N1497" s="15" t="s">
        <v>30</v>
      </c>
      <c r="O1497" s="15" t="s">
        <v>30</v>
      </c>
      <c r="P1497" s="15">
        <v>12000</v>
      </c>
      <c r="Q1497" s="15" t="s">
        <v>30</v>
      </c>
      <c r="R1497" s="22"/>
      <c r="S1497" s="29">
        <f t="shared" si="23"/>
        <v>2068</v>
      </c>
      <c r="T1497" s="29"/>
      <c r="U1497" s="29"/>
      <c r="V1497" s="29"/>
      <c r="W1497" s="29"/>
      <c r="X1497" s="29"/>
      <c r="Y1497" s="29"/>
      <c r="Z1497" s="29"/>
      <c r="AA1497" s="29"/>
    </row>
    <row r="1498" spans="1:27" hidden="1" x14ac:dyDescent="0.35">
      <c r="A1498" s="15" t="s">
        <v>2743</v>
      </c>
      <c r="B1498" s="22" t="str">
        <f>INDEX('Plant data'!D:D,MATCH($A1498,'Plant data'!$A:$A,0))</f>
        <v>Hospet</v>
      </c>
      <c r="C1498" s="22" t="str">
        <f>INDEX('Plant data'!E:E,MATCH($A1498,'Plant data'!$A:$A,0))</f>
        <v>Karnataka</v>
      </c>
      <c r="D1498" s="22" t="str">
        <f>INDEX('Plant data'!F:F,MATCH($A1498,'Plant data'!$A:$A,0))</f>
        <v>India</v>
      </c>
      <c r="E1498" s="15" t="s">
        <v>11730</v>
      </c>
      <c r="F1498" s="15" t="s">
        <v>10179</v>
      </c>
      <c r="G1498" s="16" t="s">
        <v>2745</v>
      </c>
      <c r="H1498" s="15" t="s">
        <v>313</v>
      </c>
      <c r="I1498" s="15">
        <v>2021</v>
      </c>
      <c r="J1498" s="15" t="s">
        <v>30</v>
      </c>
      <c r="K1498" s="15">
        <v>2026</v>
      </c>
      <c r="L1498" s="22"/>
      <c r="M1498" s="15" t="s">
        <v>30</v>
      </c>
      <c r="N1498" s="15" t="s">
        <v>30</v>
      </c>
      <c r="O1498" s="15" t="s">
        <v>30</v>
      </c>
      <c r="P1498" s="15">
        <v>750</v>
      </c>
      <c r="Q1498" s="15">
        <v>65</v>
      </c>
      <c r="R1498" s="15" t="s">
        <v>10180</v>
      </c>
      <c r="S1498" s="29">
        <f t="shared" si="23"/>
        <v>2066</v>
      </c>
      <c r="T1498" s="29"/>
      <c r="U1498" s="29"/>
      <c r="V1498" s="29"/>
      <c r="W1498" s="29"/>
      <c r="X1498" s="29"/>
      <c r="Y1498" s="29"/>
      <c r="Z1498" s="29"/>
      <c r="AA1498" s="29"/>
    </row>
    <row r="1499" spans="1:27" hidden="1" x14ac:dyDescent="0.35">
      <c r="A1499" s="15" t="s">
        <v>2743</v>
      </c>
      <c r="B1499" s="22" t="str">
        <f>INDEX('Plant data'!D:D,MATCH($A1499,'Plant data'!$A:$A,0))</f>
        <v>Hospet</v>
      </c>
      <c r="C1499" s="22" t="str">
        <f>INDEX('Plant data'!E:E,MATCH($A1499,'Plant data'!$A:$A,0))</f>
        <v>Karnataka</v>
      </c>
      <c r="D1499" s="22" t="str">
        <f>INDEX('Plant data'!F:F,MATCH($A1499,'Plant data'!$A:$A,0))</f>
        <v>India</v>
      </c>
      <c r="E1499" s="15" t="s">
        <v>11731</v>
      </c>
      <c r="F1499" s="15" t="s">
        <v>10182</v>
      </c>
      <c r="G1499" s="16" t="s">
        <v>2745</v>
      </c>
      <c r="H1499" s="15" t="s">
        <v>313</v>
      </c>
      <c r="I1499" s="15">
        <v>2021</v>
      </c>
      <c r="J1499" s="15" t="s">
        <v>30</v>
      </c>
      <c r="K1499" s="15">
        <v>2026</v>
      </c>
      <c r="L1499" s="22"/>
      <c r="M1499" s="15" t="s">
        <v>30</v>
      </c>
      <c r="N1499" s="15" t="s">
        <v>30</v>
      </c>
      <c r="O1499" s="15" t="s">
        <v>30</v>
      </c>
      <c r="P1499" s="15">
        <v>750</v>
      </c>
      <c r="Q1499" s="15">
        <v>65</v>
      </c>
      <c r="R1499" s="15" t="s">
        <v>10180</v>
      </c>
      <c r="S1499" s="29">
        <f t="shared" si="23"/>
        <v>2066</v>
      </c>
      <c r="T1499" s="29"/>
      <c r="U1499" s="29"/>
      <c r="V1499" s="29"/>
      <c r="W1499" s="29"/>
      <c r="X1499" s="29"/>
      <c r="Y1499" s="29"/>
      <c r="Z1499" s="29"/>
      <c r="AA1499" s="29"/>
    </row>
    <row r="1500" spans="1:27" hidden="1" x14ac:dyDescent="0.35">
      <c r="A1500" s="15" t="s">
        <v>2743</v>
      </c>
      <c r="B1500" s="22" t="str">
        <f>INDEX('Plant data'!D:D,MATCH($A1500,'Plant data'!$A:$A,0))</f>
        <v>Hospet</v>
      </c>
      <c r="C1500" s="22" t="str">
        <f>INDEX('Plant data'!E:E,MATCH($A1500,'Plant data'!$A:$A,0))</f>
        <v>Karnataka</v>
      </c>
      <c r="D1500" s="22" t="str">
        <f>INDEX('Plant data'!F:F,MATCH($A1500,'Plant data'!$A:$A,0))</f>
        <v>India</v>
      </c>
      <c r="E1500" s="15" t="s">
        <v>11732</v>
      </c>
      <c r="F1500" s="15" t="s">
        <v>10184</v>
      </c>
      <c r="G1500" s="16" t="s">
        <v>2745</v>
      </c>
      <c r="H1500" s="15" t="s">
        <v>313</v>
      </c>
      <c r="I1500" s="15">
        <v>2021</v>
      </c>
      <c r="J1500" s="15" t="s">
        <v>30</v>
      </c>
      <c r="K1500" s="15" t="s">
        <v>30</v>
      </c>
      <c r="L1500" s="15" t="s">
        <v>30</v>
      </c>
      <c r="M1500" s="15" t="s">
        <v>30</v>
      </c>
      <c r="N1500" s="15" t="s">
        <v>30</v>
      </c>
      <c r="O1500" s="15" t="s">
        <v>30</v>
      </c>
      <c r="P1500" s="15">
        <v>1000</v>
      </c>
      <c r="Q1500" s="15">
        <v>180</v>
      </c>
      <c r="R1500" s="15" t="s">
        <v>10180</v>
      </c>
      <c r="S1500" s="29" t="str">
        <f t="shared" si="23"/>
        <v/>
      </c>
      <c r="T1500" s="29"/>
      <c r="U1500" s="29"/>
      <c r="V1500" s="29"/>
      <c r="W1500" s="29"/>
      <c r="X1500" s="29"/>
      <c r="Y1500" s="29"/>
      <c r="Z1500" s="29"/>
      <c r="AA1500" s="29"/>
    </row>
    <row r="1501" spans="1:27" hidden="1" x14ac:dyDescent="0.35">
      <c r="A1501" s="15" t="s">
        <v>2743</v>
      </c>
      <c r="B1501" s="22" t="str">
        <f>INDEX('Plant data'!D:D,MATCH($A1501,'Plant data'!$A:$A,0))</f>
        <v>Hospet</v>
      </c>
      <c r="C1501" s="22" t="str">
        <f>INDEX('Plant data'!E:E,MATCH($A1501,'Plant data'!$A:$A,0))</f>
        <v>Karnataka</v>
      </c>
      <c r="D1501" s="22" t="str">
        <f>INDEX('Plant data'!F:F,MATCH($A1501,'Plant data'!$A:$A,0))</f>
        <v>India</v>
      </c>
      <c r="E1501" s="15" t="s">
        <v>11733</v>
      </c>
      <c r="F1501" s="15" t="s">
        <v>10245</v>
      </c>
      <c r="G1501" s="16" t="s">
        <v>2745</v>
      </c>
      <c r="H1501" s="15" t="s">
        <v>313</v>
      </c>
      <c r="I1501" s="15">
        <v>2021</v>
      </c>
      <c r="J1501" s="15" t="s">
        <v>30</v>
      </c>
      <c r="K1501" s="15" t="s">
        <v>30</v>
      </c>
      <c r="L1501" s="15" t="s">
        <v>30</v>
      </c>
      <c r="M1501" s="15" t="s">
        <v>30</v>
      </c>
      <c r="N1501" s="15" t="s">
        <v>30</v>
      </c>
      <c r="O1501" s="15" t="s">
        <v>30</v>
      </c>
      <c r="P1501" s="15">
        <v>1000</v>
      </c>
      <c r="Q1501" s="15">
        <v>180</v>
      </c>
      <c r="R1501" s="15" t="s">
        <v>10180</v>
      </c>
      <c r="S1501" s="29" t="str">
        <f t="shared" si="23"/>
        <v/>
      </c>
      <c r="T1501" s="29"/>
      <c r="U1501" s="29"/>
      <c r="V1501" s="29"/>
      <c r="W1501" s="29"/>
      <c r="X1501" s="29"/>
      <c r="Y1501" s="29"/>
      <c r="Z1501" s="29"/>
      <c r="AA1501" s="29"/>
    </row>
    <row r="1502" spans="1:27" hidden="1" x14ac:dyDescent="0.35">
      <c r="A1502" s="15" t="s">
        <v>2747</v>
      </c>
      <c r="B1502" s="22" t="str">
        <f>INDEX('Plant data'!D:D,MATCH($A1502,'Plant data'!$A:$A,0))</f>
        <v>Bagaraiahpeta</v>
      </c>
      <c r="C1502" s="22" t="str">
        <f>INDEX('Plant data'!E:E,MATCH($A1502,'Plant data'!$A:$A,0))</f>
        <v>Andhra Pradesh</v>
      </c>
      <c r="D1502" s="22" t="str">
        <f>INDEX('Plant data'!F:F,MATCH($A1502,'Plant data'!$A:$A,0))</f>
        <v>India</v>
      </c>
      <c r="E1502" s="15" t="s">
        <v>11734</v>
      </c>
      <c r="F1502" s="15" t="s">
        <v>10179</v>
      </c>
      <c r="G1502" s="16" t="s">
        <v>2749</v>
      </c>
      <c r="H1502" s="15" t="s">
        <v>313</v>
      </c>
      <c r="I1502" s="20">
        <v>45600</v>
      </c>
      <c r="J1502" s="15" t="s">
        <v>30</v>
      </c>
      <c r="K1502" s="15">
        <v>2029</v>
      </c>
      <c r="L1502" s="22"/>
      <c r="M1502" s="15" t="s">
        <v>30</v>
      </c>
      <c r="N1502" s="15" t="s">
        <v>30</v>
      </c>
      <c r="O1502" s="15" t="s">
        <v>30</v>
      </c>
      <c r="P1502" s="15">
        <v>7300</v>
      </c>
      <c r="Q1502" s="15" t="s">
        <v>30</v>
      </c>
      <c r="R1502" s="22"/>
      <c r="S1502" s="29">
        <f t="shared" si="23"/>
        <v>2069</v>
      </c>
      <c r="T1502" s="29"/>
      <c r="U1502" s="29"/>
      <c r="V1502" s="29"/>
      <c r="W1502" s="29"/>
      <c r="X1502" s="29"/>
      <c r="Y1502" s="29"/>
      <c r="Z1502" s="29"/>
      <c r="AA1502" s="29"/>
    </row>
    <row r="1503" spans="1:27" hidden="1" x14ac:dyDescent="0.35">
      <c r="A1503" s="15" t="s">
        <v>2747</v>
      </c>
      <c r="B1503" s="22" t="str">
        <f>INDEX('Plant data'!D:D,MATCH($A1503,'Plant data'!$A:$A,0))</f>
        <v>Bagaraiahpeta</v>
      </c>
      <c r="C1503" s="22" t="str">
        <f>INDEX('Plant data'!E:E,MATCH($A1503,'Plant data'!$A:$A,0))</f>
        <v>Andhra Pradesh</v>
      </c>
      <c r="D1503" s="22" t="str">
        <f>INDEX('Plant data'!F:F,MATCH($A1503,'Plant data'!$A:$A,0))</f>
        <v>India</v>
      </c>
      <c r="E1503" s="15" t="s">
        <v>11735</v>
      </c>
      <c r="F1503" s="15" t="s">
        <v>10182</v>
      </c>
      <c r="G1503" s="16" t="s">
        <v>2749</v>
      </c>
      <c r="H1503" s="15" t="s">
        <v>313</v>
      </c>
      <c r="I1503" s="20">
        <v>45600</v>
      </c>
      <c r="J1503" s="15" t="s">
        <v>30</v>
      </c>
      <c r="K1503" s="15">
        <v>2033</v>
      </c>
      <c r="L1503" s="22"/>
      <c r="M1503" s="15" t="s">
        <v>30</v>
      </c>
      <c r="N1503" s="15" t="s">
        <v>30</v>
      </c>
      <c r="O1503" s="15" t="s">
        <v>30</v>
      </c>
      <c r="P1503" s="15">
        <v>16700</v>
      </c>
      <c r="Q1503" s="15" t="s">
        <v>30</v>
      </c>
      <c r="R1503" s="22"/>
      <c r="S1503" s="29">
        <f t="shared" si="23"/>
        <v>2073</v>
      </c>
      <c r="T1503" s="29"/>
      <c r="U1503" s="29"/>
      <c r="V1503" s="29"/>
      <c r="W1503" s="29"/>
      <c r="X1503" s="29"/>
      <c r="Y1503" s="29"/>
      <c r="Z1503" s="29"/>
      <c r="AA1503" s="29"/>
    </row>
    <row r="1504" spans="1:27" hidden="1" x14ac:dyDescent="0.35">
      <c r="A1504" s="15" t="s">
        <v>2765</v>
      </c>
      <c r="B1504" s="22" t="str">
        <f>INDEX('Plant data'!D:D,MATCH($A1504,'Plant data'!$A:$A,0))</f>
        <v>Kharagpur</v>
      </c>
      <c r="C1504" s="22" t="str">
        <f>INDEX('Plant data'!E:E,MATCH($A1504,'Plant data'!$A:$A,0))</f>
        <v>West Bengal</v>
      </c>
      <c r="D1504" s="22" t="str">
        <f>INDEX('Plant data'!F:F,MATCH($A1504,'Plant data'!$A:$A,0))</f>
        <v>India</v>
      </c>
      <c r="E1504" s="15" t="s">
        <v>11736</v>
      </c>
      <c r="F1504" s="15" t="s">
        <v>10179</v>
      </c>
      <c r="G1504" s="16" t="s">
        <v>2767</v>
      </c>
      <c r="H1504" s="15" t="s">
        <v>313</v>
      </c>
      <c r="I1504" s="15">
        <v>2022</v>
      </c>
      <c r="J1504" s="15" t="s">
        <v>30</v>
      </c>
      <c r="K1504" s="15" t="s">
        <v>30</v>
      </c>
      <c r="L1504" s="15" t="s">
        <v>30</v>
      </c>
      <c r="M1504" s="15" t="s">
        <v>30</v>
      </c>
      <c r="N1504" s="15" t="s">
        <v>30</v>
      </c>
      <c r="O1504" s="15" t="s">
        <v>30</v>
      </c>
      <c r="P1504" s="15">
        <v>1444</v>
      </c>
      <c r="Q1504" s="15">
        <v>125</v>
      </c>
      <c r="R1504" s="15" t="s">
        <v>10180</v>
      </c>
      <c r="S1504" s="29" t="str">
        <f t="shared" si="23"/>
        <v/>
      </c>
      <c r="T1504" s="29"/>
      <c r="U1504" s="29"/>
      <c r="V1504" s="29"/>
      <c r="W1504" s="29"/>
      <c r="X1504" s="29"/>
      <c r="Y1504" s="29"/>
      <c r="Z1504" s="29"/>
      <c r="AA1504" s="29"/>
    </row>
    <row r="1505" spans="1:27" hidden="1" x14ac:dyDescent="0.35">
      <c r="A1505" s="15" t="s">
        <v>2765</v>
      </c>
      <c r="B1505" s="22" t="str">
        <f>INDEX('Plant data'!D:D,MATCH($A1505,'Plant data'!$A:$A,0))</f>
        <v>Kharagpur</v>
      </c>
      <c r="C1505" s="22" t="str">
        <f>INDEX('Plant data'!E:E,MATCH($A1505,'Plant data'!$A:$A,0))</f>
        <v>West Bengal</v>
      </c>
      <c r="D1505" s="22" t="str">
        <f>INDEX('Plant data'!F:F,MATCH($A1505,'Plant data'!$A:$A,0))</f>
        <v>India</v>
      </c>
      <c r="E1505" s="15" t="s">
        <v>11737</v>
      </c>
      <c r="F1505" s="15" t="s">
        <v>10182</v>
      </c>
      <c r="G1505" s="16" t="s">
        <v>2767</v>
      </c>
      <c r="H1505" s="15" t="s">
        <v>313</v>
      </c>
      <c r="I1505" s="15">
        <v>2022</v>
      </c>
      <c r="J1505" s="15" t="s">
        <v>30</v>
      </c>
      <c r="K1505" s="15">
        <v>2030</v>
      </c>
      <c r="L1505" s="22"/>
      <c r="M1505" s="15" t="s">
        <v>30</v>
      </c>
      <c r="N1505" s="15" t="s">
        <v>30</v>
      </c>
      <c r="O1505" s="15" t="s">
        <v>30</v>
      </c>
      <c r="P1505" s="15">
        <v>1156</v>
      </c>
      <c r="Q1505" s="15">
        <v>100</v>
      </c>
      <c r="R1505" s="15" t="s">
        <v>10180</v>
      </c>
      <c r="S1505" s="29">
        <f t="shared" si="23"/>
        <v>2070</v>
      </c>
      <c r="T1505" s="29"/>
      <c r="U1505" s="29"/>
      <c r="V1505" s="29"/>
      <c r="W1505" s="29"/>
      <c r="X1505" s="29"/>
      <c r="Y1505" s="29"/>
      <c r="Z1505" s="29"/>
      <c r="AA1505" s="29"/>
    </row>
    <row r="1506" spans="1:27" hidden="1" x14ac:dyDescent="0.35">
      <c r="A1506" s="15" t="s">
        <v>2770</v>
      </c>
      <c r="B1506" s="22" t="str">
        <f>INDEX('Plant data'!D:D,MATCH($A1506,'Plant data'!$A:$A,0))</f>
        <v>Jindal Nagar</v>
      </c>
      <c r="C1506" s="22" t="str">
        <f>INDEX('Plant data'!E:E,MATCH($A1506,'Plant data'!$A:$A,0))</f>
        <v>Odisha</v>
      </c>
      <c r="D1506" s="22" t="str">
        <f>INDEX('Plant data'!F:F,MATCH($A1506,'Plant data'!$A:$A,0))</f>
        <v>India</v>
      </c>
      <c r="E1506" s="15" t="s">
        <v>11738</v>
      </c>
      <c r="F1506" s="15" t="s">
        <v>10179</v>
      </c>
      <c r="G1506" s="16" t="s">
        <v>2772</v>
      </c>
      <c r="H1506" s="15" t="s">
        <v>224</v>
      </c>
      <c r="I1506" s="15">
        <v>2022</v>
      </c>
      <c r="J1506" s="15" t="s">
        <v>30</v>
      </c>
      <c r="K1506" s="15">
        <v>2026</v>
      </c>
      <c r="L1506" s="22"/>
      <c r="M1506" s="15" t="s">
        <v>30</v>
      </c>
      <c r="N1506" s="15" t="s">
        <v>30</v>
      </c>
      <c r="O1506" s="15" t="s">
        <v>30</v>
      </c>
      <c r="P1506" s="15">
        <v>3300</v>
      </c>
      <c r="Q1506" s="15">
        <v>360</v>
      </c>
      <c r="R1506" s="15" t="s">
        <v>10180</v>
      </c>
      <c r="S1506" s="29">
        <f t="shared" si="23"/>
        <v>2066</v>
      </c>
      <c r="T1506" s="29"/>
      <c r="U1506" s="29"/>
      <c r="V1506" s="29"/>
      <c r="W1506" s="29"/>
      <c r="X1506" s="29"/>
      <c r="Y1506" s="29"/>
      <c r="Z1506" s="29"/>
      <c r="AA1506" s="29"/>
    </row>
    <row r="1507" spans="1:27" hidden="1" x14ac:dyDescent="0.35">
      <c r="A1507" s="15" t="s">
        <v>2770</v>
      </c>
      <c r="B1507" s="22" t="str">
        <f>INDEX('Plant data'!D:D,MATCH($A1507,'Plant data'!$A:$A,0))</f>
        <v>Jindal Nagar</v>
      </c>
      <c r="C1507" s="22" t="str">
        <f>INDEX('Plant data'!E:E,MATCH($A1507,'Plant data'!$A:$A,0))</f>
        <v>Odisha</v>
      </c>
      <c r="D1507" s="22" t="str">
        <f>INDEX('Plant data'!F:F,MATCH($A1507,'Plant data'!$A:$A,0))</f>
        <v>India</v>
      </c>
      <c r="E1507" s="15" t="s">
        <v>11739</v>
      </c>
      <c r="F1507" s="15" t="s">
        <v>10182</v>
      </c>
      <c r="G1507" s="16" t="s">
        <v>2772</v>
      </c>
      <c r="H1507" s="15" t="s">
        <v>224</v>
      </c>
      <c r="I1507" s="15">
        <v>2022</v>
      </c>
      <c r="J1507" s="15" t="s">
        <v>30</v>
      </c>
      <c r="K1507" s="15">
        <v>2026</v>
      </c>
      <c r="L1507" s="22"/>
      <c r="M1507" s="15" t="s">
        <v>30</v>
      </c>
      <c r="N1507" s="15" t="s">
        <v>30</v>
      </c>
      <c r="O1507" s="15" t="s">
        <v>30</v>
      </c>
      <c r="P1507" s="15">
        <v>3000</v>
      </c>
      <c r="Q1507" s="15">
        <v>300</v>
      </c>
      <c r="R1507" s="15" t="s">
        <v>10180</v>
      </c>
      <c r="S1507" s="29">
        <f t="shared" si="23"/>
        <v>2066</v>
      </c>
      <c r="T1507" s="29"/>
      <c r="U1507" s="29"/>
      <c r="V1507" s="29"/>
      <c r="W1507" s="29"/>
      <c r="X1507" s="29"/>
      <c r="Y1507" s="29"/>
      <c r="Z1507" s="29"/>
      <c r="AA1507" s="29"/>
    </row>
    <row r="1508" spans="1:27" hidden="1" x14ac:dyDescent="0.35">
      <c r="A1508" s="15" t="s">
        <v>2770</v>
      </c>
      <c r="B1508" s="22" t="str">
        <f>INDEX('Plant data'!D:D,MATCH($A1508,'Plant data'!$A:$A,0))</f>
        <v>Jindal Nagar</v>
      </c>
      <c r="C1508" s="22" t="str">
        <f>INDEX('Plant data'!E:E,MATCH($A1508,'Plant data'!$A:$A,0))</f>
        <v>Odisha</v>
      </c>
      <c r="D1508" s="22" t="str">
        <f>INDEX('Plant data'!F:F,MATCH($A1508,'Plant data'!$A:$A,0))</f>
        <v>India</v>
      </c>
      <c r="E1508" s="15" t="s">
        <v>11740</v>
      </c>
      <c r="F1508" s="15" t="s">
        <v>10184</v>
      </c>
      <c r="G1508" s="16" t="s">
        <v>2772</v>
      </c>
      <c r="H1508" s="15" t="s">
        <v>313</v>
      </c>
      <c r="I1508" s="15">
        <v>2022</v>
      </c>
      <c r="J1508" s="15" t="s">
        <v>30</v>
      </c>
      <c r="K1508" s="15">
        <v>2030</v>
      </c>
      <c r="L1508" s="22"/>
      <c r="M1508" s="15" t="s">
        <v>30</v>
      </c>
      <c r="N1508" s="15" t="s">
        <v>30</v>
      </c>
      <c r="O1508" s="15" t="s">
        <v>30</v>
      </c>
      <c r="P1508" s="15">
        <v>3136</v>
      </c>
      <c r="Q1508" s="15">
        <v>300</v>
      </c>
      <c r="R1508" s="15" t="s">
        <v>10180</v>
      </c>
      <c r="S1508" s="29">
        <f t="shared" si="23"/>
        <v>2070</v>
      </c>
      <c r="T1508" s="29"/>
      <c r="U1508" s="29"/>
      <c r="V1508" s="29"/>
      <c r="W1508" s="29"/>
      <c r="X1508" s="29"/>
      <c r="Y1508" s="29"/>
      <c r="Z1508" s="29"/>
      <c r="AA1508" s="29"/>
    </row>
    <row r="1509" spans="1:27" hidden="1" x14ac:dyDescent="0.35">
      <c r="A1509" s="15" t="s">
        <v>2770</v>
      </c>
      <c r="B1509" s="22" t="str">
        <f>INDEX('Plant data'!D:D,MATCH($A1509,'Plant data'!$A:$A,0))</f>
        <v>Jindal Nagar</v>
      </c>
      <c r="C1509" s="22" t="str">
        <f>INDEX('Plant data'!E:E,MATCH($A1509,'Plant data'!$A:$A,0))</f>
        <v>Odisha</v>
      </c>
      <c r="D1509" s="22" t="str">
        <f>INDEX('Plant data'!F:F,MATCH($A1509,'Plant data'!$A:$A,0))</f>
        <v>India</v>
      </c>
      <c r="E1509" s="15" t="s">
        <v>11741</v>
      </c>
      <c r="F1509" s="15" t="s">
        <v>10245</v>
      </c>
      <c r="G1509" s="16" t="s">
        <v>2772</v>
      </c>
      <c r="H1509" s="15" t="s">
        <v>313</v>
      </c>
      <c r="I1509" s="15">
        <v>2022</v>
      </c>
      <c r="J1509" s="15" t="s">
        <v>30</v>
      </c>
      <c r="K1509" s="15">
        <v>2030</v>
      </c>
      <c r="L1509" s="22"/>
      <c r="M1509" s="15" t="s">
        <v>30</v>
      </c>
      <c r="N1509" s="15" t="s">
        <v>30</v>
      </c>
      <c r="O1509" s="15" t="s">
        <v>30</v>
      </c>
      <c r="P1509" s="15">
        <v>3764</v>
      </c>
      <c r="Q1509" s="15">
        <v>360</v>
      </c>
      <c r="R1509" s="15" t="s">
        <v>10180</v>
      </c>
      <c r="S1509" s="29">
        <f t="shared" si="23"/>
        <v>2070</v>
      </c>
      <c r="T1509" s="29"/>
      <c r="U1509" s="29"/>
      <c r="V1509" s="29"/>
      <c r="W1509" s="29"/>
      <c r="X1509" s="29"/>
      <c r="Y1509" s="29"/>
      <c r="Z1509" s="29"/>
      <c r="AA1509" s="29"/>
    </row>
    <row r="1510" spans="1:27" hidden="1" x14ac:dyDescent="0.35">
      <c r="A1510" s="15" t="s">
        <v>2781</v>
      </c>
      <c r="B1510" s="22" t="str">
        <f>INDEX('Plant data'!D:D,MATCH($A1510,'Plant data'!$A:$A,0))</f>
        <v>Tuyen Quang</v>
      </c>
      <c r="C1510" s="22" t="str">
        <f>INDEX('Plant data'!E:E,MATCH($A1510,'Plant data'!$A:$A,0))</f>
        <v>Tuyen Quang</v>
      </c>
      <c r="D1510" s="22" t="str">
        <f>INDEX('Plant data'!F:F,MATCH($A1510,'Plant data'!$A:$A,0))</f>
        <v>Vietnam</v>
      </c>
      <c r="E1510" s="15" t="s">
        <v>11742</v>
      </c>
      <c r="F1510" s="15" t="s">
        <v>10179</v>
      </c>
      <c r="G1510" s="16" t="s">
        <v>2783</v>
      </c>
      <c r="H1510" s="15" t="s">
        <v>29</v>
      </c>
      <c r="I1510" s="15" t="s">
        <v>30</v>
      </c>
      <c r="J1510" s="15" t="s">
        <v>30</v>
      </c>
      <c r="K1510" s="15">
        <v>2018</v>
      </c>
      <c r="L1510" s="15">
        <v>7</v>
      </c>
      <c r="M1510" s="15" t="s">
        <v>30</v>
      </c>
      <c r="N1510" s="15" t="s">
        <v>30</v>
      </c>
      <c r="O1510" s="15" t="s">
        <v>30</v>
      </c>
      <c r="P1510" s="15">
        <v>550</v>
      </c>
      <c r="Q1510" s="15" t="s">
        <v>30</v>
      </c>
      <c r="R1510" s="22"/>
      <c r="S1510" s="29">
        <f t="shared" si="23"/>
        <v>2058</v>
      </c>
      <c r="T1510" s="29"/>
      <c r="U1510" s="29"/>
      <c r="V1510" s="29"/>
      <c r="W1510" s="29"/>
      <c r="X1510" s="29"/>
      <c r="Y1510" s="29"/>
      <c r="Z1510" s="29"/>
      <c r="AA1510" s="29"/>
    </row>
  </sheetData>
  <autoFilter ref="A1:S1510" xr:uid="{3289C5CC-15EA-4A80-9164-314939CEF551}">
    <filterColumn colId="3">
      <filters>
        <filter val="United States"/>
      </filters>
    </filterColumn>
    <filterColumn colId="7">
      <filters>
        <filter val="operating"/>
      </filters>
    </filterColumn>
  </autoFilter>
  <conditionalFormatting sqref="B2:D1510">
    <cfRule type="expression" dxfId="1" priority="2">
      <formula>B2&lt;&gt;INDIRECT("'Electric arc furnaces'!" &amp; ADDRESS(ROW(),COLUMN()))</formula>
    </cfRule>
  </conditionalFormatting>
  <conditionalFormatting sqref="B1:D1">
    <cfRule type="expression" dxfId="0" priority="1">
      <formula>B1&lt;&gt;INDIRECT("'Plant data'!" &amp; ADDRESS(ROW(),COLUMN()))</formula>
    </cfRule>
  </conditionalFormatting>
  <hyperlinks>
    <hyperlink ref="G5" r:id="rId1" xr:uid="{C97E8D97-AE45-4920-B6AE-EB55C227BBAA}"/>
    <hyperlink ref="G6" r:id="rId2" xr:uid="{CD291369-A043-490B-8A69-F43E80E56FE2}"/>
    <hyperlink ref="G7" r:id="rId3" xr:uid="{35D5504B-98E5-434F-BAC5-E4FC61EBAA29}"/>
    <hyperlink ref="G8" r:id="rId4" xr:uid="{8436771D-F296-4E79-9619-C55F18954633}"/>
    <hyperlink ref="G9" r:id="rId5" xr:uid="{04A09566-97CD-481D-8983-C8A6FA104FAB}"/>
    <hyperlink ref="G10" r:id="rId6" xr:uid="{431388B4-F866-4621-86D4-F752C9918D71}"/>
    <hyperlink ref="G11" r:id="rId7" xr:uid="{995FA2B2-D0BD-45AC-B448-902AC5CAE7AD}"/>
    <hyperlink ref="G12" r:id="rId8" xr:uid="{DF8F2276-718A-4400-A076-EF79375902A9}"/>
    <hyperlink ref="G13" r:id="rId9" xr:uid="{D9760652-18FE-4EBF-A9EE-F87606D65CD3}"/>
    <hyperlink ref="G14" r:id="rId10" xr:uid="{E0B4C48C-3396-4BCD-A174-BB0AF54B79DB}"/>
    <hyperlink ref="G15" r:id="rId11" xr:uid="{C465D456-68B5-49DE-999F-DBF6414232BB}"/>
    <hyperlink ref="G21" r:id="rId12" xr:uid="{EE2276EF-ABC2-4DE1-B161-D0176201CB7A}"/>
    <hyperlink ref="G22" r:id="rId13" xr:uid="{40C0AA29-C54D-4EA9-8E03-E5148767D18A}"/>
    <hyperlink ref="G26" r:id="rId14" xr:uid="{3E2D68FF-727C-4825-9657-8EAB16CCFB67}"/>
    <hyperlink ref="G27" r:id="rId15" xr:uid="{A48D8EEB-B6C1-48EF-84C2-480CD8032D49}"/>
    <hyperlink ref="G28" r:id="rId16" xr:uid="{150FCEB9-C44F-4D20-9A8F-14F55EAD290B}"/>
    <hyperlink ref="G29" r:id="rId17" xr:uid="{CF1D3030-B9BC-4876-9C40-3910A19CB690}"/>
    <hyperlink ref="G30" r:id="rId18" xr:uid="{CFBA9087-F3E6-4EA5-83C5-D8BE224B4798}"/>
    <hyperlink ref="G33" r:id="rId19" xr:uid="{B1C6B531-3DAC-4C19-9E76-875A1FCBCA6E}"/>
    <hyperlink ref="G34" r:id="rId20" xr:uid="{9E8B1094-C010-46A1-8AF2-0C31C54F332E}"/>
    <hyperlink ref="G35" r:id="rId21" xr:uid="{A83EE32F-0F6A-433B-8315-EEB873BC4DF4}"/>
    <hyperlink ref="G36" r:id="rId22" xr:uid="{3A64352D-413B-4AB3-A29E-40427015C284}"/>
    <hyperlink ref="G37" r:id="rId23" xr:uid="{FD0F8659-86FE-46BA-A9BD-277E0159F8DC}"/>
    <hyperlink ref="G40" r:id="rId24" xr:uid="{3DF8BA2A-D1CA-4DFA-BBA2-366DF7BA66F1}"/>
    <hyperlink ref="G41" r:id="rId25" xr:uid="{7F8C91C8-9DAD-43EB-B015-40342BDA0A43}"/>
    <hyperlink ref="G42" r:id="rId26" xr:uid="{7F294CBC-A54F-48D9-AA84-D4699FFD4465}"/>
    <hyperlink ref="G43" r:id="rId27" xr:uid="{031C175D-160E-49E5-B66E-5D11553CC398}"/>
    <hyperlink ref="G44" r:id="rId28" xr:uid="{39AA6181-EC59-4057-B450-9E399E5ED269}"/>
    <hyperlink ref="G45" r:id="rId29" xr:uid="{E9459088-9720-41AC-810B-6B5BC3163935}"/>
    <hyperlink ref="G46" r:id="rId30" xr:uid="{C864895F-B46B-45B6-9C08-537E32727326}"/>
    <hyperlink ref="G47" r:id="rId31" xr:uid="{136D007A-DFC4-4087-95EA-5824AFCAA8BC}"/>
    <hyperlink ref="G48" r:id="rId32" xr:uid="{B6380222-BB57-4EFC-8AD0-CB4617C075C8}"/>
    <hyperlink ref="G49" r:id="rId33" xr:uid="{14F48840-163E-4E74-A27A-1212BB0CEDA8}"/>
    <hyperlink ref="G50" r:id="rId34" xr:uid="{CA13D55B-0390-4007-9082-FDD2F2FA1AB2}"/>
    <hyperlink ref="G51" r:id="rId35" xr:uid="{63ED22F4-EE43-4F93-A6DA-E0CAEB0CE340}"/>
    <hyperlink ref="G52" r:id="rId36" xr:uid="{85231784-B274-4578-8BE5-FDED0045C792}"/>
    <hyperlink ref="G53" r:id="rId37" xr:uid="{2CE82B53-FF91-46CD-A772-A641B5EDFF73}"/>
    <hyperlink ref="G54" r:id="rId38" xr:uid="{29891E4B-3AD4-47FD-A7E3-9AB4929144E1}"/>
    <hyperlink ref="G55" r:id="rId39" xr:uid="{DC3E35A4-0781-485D-A1A0-C0B58BD91E93}"/>
    <hyperlink ref="G56" r:id="rId40" xr:uid="{46B36E13-60AA-41CD-9BB4-64D33D1CCBD1}"/>
    <hyperlink ref="G57" r:id="rId41" xr:uid="{765C2538-BF1D-4AEE-80AE-A35A95AC8DCB}"/>
    <hyperlink ref="G58" r:id="rId42" xr:uid="{96070A18-6184-4A94-AF62-A09C7EF67FA1}"/>
    <hyperlink ref="G59" r:id="rId43" xr:uid="{193ADB1E-0FCA-4297-A5F4-1F0FE96E9F02}"/>
    <hyperlink ref="G60" r:id="rId44" xr:uid="{6EABFB00-81BF-4D4D-86DC-F86BAD626E47}"/>
    <hyperlink ref="G61" r:id="rId45" xr:uid="{6C09F94C-280B-400C-AC6A-E6776BF737EA}"/>
    <hyperlink ref="G62" r:id="rId46" xr:uid="{CDC6D04C-942A-4F8C-A4CF-D9FC5E99EEF7}"/>
    <hyperlink ref="G63" r:id="rId47" xr:uid="{138F5D56-3C7C-4F3F-9DBA-9432AA5830E6}"/>
    <hyperlink ref="G64" r:id="rId48" xr:uid="{79237E93-E469-4A15-888D-BAD7E461FFAD}"/>
    <hyperlink ref="G65" r:id="rId49" xr:uid="{89683241-FDE6-47FC-95A5-6025CB92B935}"/>
    <hyperlink ref="G66" r:id="rId50" xr:uid="{BB6C3510-AEE0-4BC6-8912-10C4C5DA59D7}"/>
    <hyperlink ref="G67" r:id="rId51" xr:uid="{E06AEE53-A34C-40C8-8AF9-C1E8E69C2701}"/>
    <hyperlink ref="G68" r:id="rId52" xr:uid="{137E05D8-A7FD-438F-B398-1CD419B01BCB}"/>
    <hyperlink ref="G69" r:id="rId53" xr:uid="{01BB2625-3B10-42ED-90EC-C3CF2927CF6F}"/>
    <hyperlink ref="G70" r:id="rId54" xr:uid="{80A09A78-6F02-438E-8E9F-09942DF3DB29}"/>
    <hyperlink ref="G71" r:id="rId55" xr:uid="{2708A442-C3D0-48C6-BA09-B7B8E216B7E0}"/>
    <hyperlink ref="G72" r:id="rId56" xr:uid="{5B8C585D-140D-4A8F-8C49-A19B6354CF74}"/>
    <hyperlink ref="G73" r:id="rId57" xr:uid="{1CE3B3B0-E130-4E23-BCEE-2C3E3C09CF1C}"/>
    <hyperlink ref="G74" r:id="rId58" xr:uid="{52604DB3-96D6-4B1C-BA89-B72A2C673D85}"/>
    <hyperlink ref="G75" r:id="rId59" xr:uid="{F9A5AFFB-E666-4E93-B2C5-71DF3D8B644F}"/>
    <hyperlink ref="G76" r:id="rId60" xr:uid="{67F62A1A-3C71-4CAC-8C6B-49A319EE2B2C}"/>
    <hyperlink ref="G77" r:id="rId61" xr:uid="{BB17E4F1-DB00-4543-B470-97A8F9B539C4}"/>
    <hyperlink ref="G78" r:id="rId62" xr:uid="{BDCBF009-D89B-4DB4-9D56-1DD71E8EB099}"/>
    <hyperlink ref="G79" r:id="rId63" xr:uid="{5B8A656D-2CB9-4B5B-96A1-C08BFE80CA16}"/>
    <hyperlink ref="G80" r:id="rId64" xr:uid="{77D205EB-B31D-4FD4-B8CF-6DE7BABB4497}"/>
    <hyperlink ref="G81" r:id="rId65" xr:uid="{7973C755-F3D2-46C6-87D5-2A2892A17A4B}"/>
    <hyperlink ref="G82" r:id="rId66" xr:uid="{426355E5-FC85-46FD-89EA-09C9731F4F40}"/>
    <hyperlink ref="G83" r:id="rId67" xr:uid="{DB4CE1AA-9747-4A04-B146-12B55C6B5DA8}"/>
    <hyperlink ref="G84" r:id="rId68" xr:uid="{51CEA191-AC67-42FB-97C2-5F20E891CA70}"/>
    <hyperlink ref="G85" r:id="rId69" xr:uid="{0D2D1C8A-1A85-48AA-B457-901C9B7DE1A5}"/>
    <hyperlink ref="G86" r:id="rId70" xr:uid="{05415C55-CE98-462A-BE8B-334795D476F4}"/>
    <hyperlink ref="G87" r:id="rId71" xr:uid="{C29CA021-7A4F-4D6E-A909-F27C6608B9B9}"/>
    <hyperlink ref="G88" r:id="rId72" xr:uid="{EBB5B28C-6F48-4137-AC62-E4347A63CDA4}"/>
    <hyperlink ref="G89" r:id="rId73" xr:uid="{0CEB2B74-08BF-436C-87E4-74CE3109D728}"/>
    <hyperlink ref="G90" r:id="rId74" xr:uid="{F3202A50-F83E-4302-8C89-121D0447E59D}"/>
    <hyperlink ref="G91" r:id="rId75" xr:uid="{1F4D4194-3DFB-4097-B9D5-433A6D85E71A}"/>
    <hyperlink ref="G92" r:id="rId76" xr:uid="{F6F13B42-1E3E-43BF-B00D-FC53842C9119}"/>
    <hyperlink ref="G93" r:id="rId77" xr:uid="{E780C737-D052-4DD3-9ED2-D26E2B80286A}"/>
    <hyperlink ref="G94" r:id="rId78" xr:uid="{E1218D7B-69CC-43FF-942D-ECB45278C1A8}"/>
    <hyperlink ref="G95" r:id="rId79" xr:uid="{C228451B-5218-46E1-8480-2C936CBD460A}"/>
    <hyperlink ref="G96" r:id="rId80" xr:uid="{A6A262B7-F9CF-4975-9229-221DD62AA5FD}"/>
    <hyperlink ref="G97" r:id="rId81" xr:uid="{15C3ECE9-7B42-4018-B3D5-A84569871A8B}"/>
    <hyperlink ref="G98" r:id="rId82" xr:uid="{E71C3421-9685-4A1E-A512-1477BE7C01EC}"/>
    <hyperlink ref="G99" r:id="rId83" xr:uid="{5E37E3C7-228D-410B-A3C9-E4BA79B906AD}"/>
    <hyperlink ref="G100" r:id="rId84" xr:uid="{893D476A-0173-4728-AE6B-F90C02009B7D}"/>
    <hyperlink ref="G101" r:id="rId85" xr:uid="{241F89A5-1156-48B7-BCB3-E7CD51A956A3}"/>
    <hyperlink ref="G102" r:id="rId86" xr:uid="{A0A92846-08D2-40A0-8DAE-34674F729765}"/>
    <hyperlink ref="G103" r:id="rId87" xr:uid="{DD9D6EB7-1084-4F6D-8DAA-4F781B9AEEE9}"/>
    <hyperlink ref="G104" r:id="rId88" xr:uid="{A1DAA064-0B6E-4224-8A8F-F6D0541593F2}"/>
    <hyperlink ref="G105" r:id="rId89" xr:uid="{FE60A2EF-8839-40B1-A55B-B04C36DE78B3}"/>
    <hyperlink ref="G106" r:id="rId90" xr:uid="{6DC18E15-A9A7-4EE5-9BCA-82FBD8382503}"/>
    <hyperlink ref="G107" r:id="rId91" xr:uid="{147419A4-9038-4D24-BFF5-E6F4AFF8F0F9}"/>
    <hyperlink ref="G108" r:id="rId92" xr:uid="{62664C75-3DBB-4231-81F3-E4558EE3700C}"/>
    <hyperlink ref="G109" r:id="rId93" xr:uid="{E5562C5D-3BAE-4E7C-A0FB-84FD1FCEC4B9}"/>
    <hyperlink ref="G110" r:id="rId94" xr:uid="{E205A598-7308-4100-BEE1-48511B4872B4}"/>
    <hyperlink ref="G111" r:id="rId95" xr:uid="{FAC0D651-DD14-4545-8F3A-073F81CED513}"/>
    <hyperlink ref="G112" r:id="rId96" xr:uid="{584284E1-61B8-4897-863F-0FA19A2D7148}"/>
    <hyperlink ref="G113" r:id="rId97" xr:uid="{8D33E5A7-2767-4918-9545-1EED9AF77A98}"/>
    <hyperlink ref="G114" r:id="rId98" xr:uid="{F68D9D79-7D1C-4D04-8C90-4479B2D61DA5}"/>
    <hyperlink ref="G115" r:id="rId99" xr:uid="{693A63E4-9DD3-467E-9243-60A412B1E785}"/>
    <hyperlink ref="G116" r:id="rId100" xr:uid="{E6064854-767E-4D03-AED3-27500CEECFA2}"/>
    <hyperlink ref="G117" r:id="rId101" xr:uid="{A87DF6D3-D8CA-4351-BEAC-3F8BD0270340}"/>
    <hyperlink ref="G118" r:id="rId102" xr:uid="{DFF48941-8EDC-47B5-BE35-C5B6E46E07D7}"/>
    <hyperlink ref="G119" r:id="rId103" xr:uid="{CFC84502-55E4-4906-82F6-785267BB5C7C}"/>
    <hyperlink ref="G120" r:id="rId104" xr:uid="{229E3824-E293-4AD5-8CD2-538B4D59F8EB}"/>
    <hyperlink ref="G121" r:id="rId105" xr:uid="{82DA5EE4-DAEA-4869-A743-8B85499BAD59}"/>
    <hyperlink ref="G122" r:id="rId106" xr:uid="{542FDFC1-2859-459C-A4FE-167CE93A73F0}"/>
    <hyperlink ref="G123" r:id="rId107" xr:uid="{224467F2-2940-4436-84F6-8942FA046165}"/>
    <hyperlink ref="G124" r:id="rId108" xr:uid="{A04759E2-51F5-40BD-8ECF-23A8CC7E7C9E}"/>
    <hyperlink ref="G125" r:id="rId109" xr:uid="{DEF4D356-A6DA-42E3-891A-9304B6203094}"/>
    <hyperlink ref="G126" r:id="rId110" xr:uid="{A218E0ED-38A0-4E22-BE64-26F5EBA5A254}"/>
    <hyperlink ref="G127" r:id="rId111" xr:uid="{C2B28EF7-5975-41BD-ABC4-0846B83E8F35}"/>
    <hyperlink ref="G128" r:id="rId112" xr:uid="{7F62943E-7286-4932-BC53-AEFE1B8698DB}"/>
    <hyperlink ref="G129" r:id="rId113" xr:uid="{550C555B-36B3-4EF1-BC3A-124549C58D7D}"/>
    <hyperlink ref="G130" r:id="rId114" xr:uid="{0F6EE7EF-92C4-44E5-A901-B34974310B79}"/>
    <hyperlink ref="G131" r:id="rId115" xr:uid="{E5CA2EDC-6C74-4627-9F33-68592FD41227}"/>
    <hyperlink ref="G132" r:id="rId116" xr:uid="{E0A1585F-59CE-4BA9-A3A1-7A7135C6FD04}"/>
    <hyperlink ref="G133" r:id="rId117" xr:uid="{AFA73EBE-9FB9-4F71-98ED-7125758580FF}"/>
    <hyperlink ref="G134" r:id="rId118" xr:uid="{9CEA0010-BECA-4A2F-BB19-86D7E0861D7B}"/>
    <hyperlink ref="G135" r:id="rId119" xr:uid="{BD8EF213-4720-4842-B0B8-A34973C06162}"/>
    <hyperlink ref="G136" r:id="rId120" xr:uid="{0BC15ECB-E373-48B7-B843-8EA9BF9925AA}"/>
    <hyperlink ref="G137" r:id="rId121" xr:uid="{05BEC67B-D194-4122-8581-AD0671FD094A}"/>
    <hyperlink ref="G138" r:id="rId122" xr:uid="{D8B22713-0421-40EC-B6C7-50C274569A16}"/>
    <hyperlink ref="G139" r:id="rId123" xr:uid="{FFB5F41D-9DEE-4300-8C2B-5027200A2CA1}"/>
    <hyperlink ref="G140" r:id="rId124" xr:uid="{58765FBC-C6DA-4384-B053-5C1E35AE0D1E}"/>
    <hyperlink ref="G141" r:id="rId125" xr:uid="{4038D0D1-F142-4CCE-AC34-950DAB8D1B5F}"/>
    <hyperlink ref="G142" r:id="rId126" xr:uid="{F280194C-2B92-44A3-BA1C-B2EB2B256D1F}"/>
    <hyperlink ref="G143" r:id="rId127" xr:uid="{0C393F68-D337-41EE-B8F7-790B64FE0A7C}"/>
    <hyperlink ref="G144" r:id="rId128" xr:uid="{A6D29B2F-941B-4B3F-B919-9C29DD220249}"/>
    <hyperlink ref="G145" r:id="rId129" xr:uid="{8F9ECE2F-A794-4890-98D9-AD625B467A3F}"/>
    <hyperlink ref="G146" r:id="rId130" xr:uid="{928466CD-50B0-482A-B9CC-499C148AACE4}"/>
    <hyperlink ref="G147" r:id="rId131" xr:uid="{7C3D54CA-1013-4CD0-BDB9-81827387EB45}"/>
    <hyperlink ref="G148" r:id="rId132" xr:uid="{A1CD9251-CD65-4AAC-A36C-BDFA3DE603C4}"/>
    <hyperlink ref="G149" r:id="rId133" xr:uid="{D7B7481A-E6C3-4867-B66D-3D6F88BFA5B6}"/>
    <hyperlink ref="G150" r:id="rId134" xr:uid="{208E4382-5FE0-45B5-A7E6-3D7AB46B1577}"/>
    <hyperlink ref="G151" r:id="rId135" xr:uid="{EC7D3FD2-2772-435C-A4FF-748B8A9C2218}"/>
    <hyperlink ref="G152" r:id="rId136" xr:uid="{7265A1CC-33C6-491E-B3E1-2D9B2086E093}"/>
    <hyperlink ref="G153" r:id="rId137" xr:uid="{D4C52614-D119-4164-9C58-8EAC5C49C637}"/>
    <hyperlink ref="G154" r:id="rId138" xr:uid="{F8C157CE-F63A-4BDF-8D7E-BEB2B52AE16D}"/>
    <hyperlink ref="G155" r:id="rId139" xr:uid="{692A9DA5-238A-4C57-AC67-A92A16B951E7}"/>
    <hyperlink ref="G156" r:id="rId140" xr:uid="{AB18F9A6-6819-4727-B585-04A7026E63D4}"/>
    <hyperlink ref="G157" r:id="rId141" xr:uid="{4ACDE778-E017-4A5F-AB03-C409A1985FB1}"/>
    <hyperlink ref="G158" r:id="rId142" xr:uid="{8FAB502F-7EF4-43C5-9303-D635BEEF531F}"/>
    <hyperlink ref="G159" r:id="rId143" xr:uid="{681AE3B5-D33F-491C-BFAA-434A02CE90B6}"/>
    <hyperlink ref="G160" r:id="rId144" xr:uid="{D398954D-EE39-43DC-AA78-1902A822C25E}"/>
    <hyperlink ref="G161" r:id="rId145" xr:uid="{3388FDF1-B8B2-4AA8-8D8D-CC3D0CC8C385}"/>
    <hyperlink ref="G162" r:id="rId146" xr:uid="{6505FCA8-18F4-477B-8BFD-935603D4D692}"/>
    <hyperlink ref="G163" r:id="rId147" xr:uid="{E81213DE-B9C6-40A2-881C-CF35ED6EE814}"/>
    <hyperlink ref="G164" r:id="rId148" xr:uid="{DD14084E-F65F-4D6A-8646-D04B5E0E1074}"/>
    <hyperlink ref="G165" r:id="rId149" xr:uid="{EA5D524D-EFF5-4C40-8605-7E9FE564B1CC}"/>
    <hyperlink ref="G166" r:id="rId150" xr:uid="{B3F3BB9A-6A0D-4695-89D4-B272E1795FEF}"/>
    <hyperlink ref="G167" r:id="rId151" xr:uid="{39DECDDE-DB3F-46A1-9BA7-5BEF44EC4F61}"/>
    <hyperlink ref="G168" r:id="rId152" xr:uid="{DD0821BD-7C99-4A75-BCBE-4D6369988E29}"/>
    <hyperlink ref="G169" r:id="rId153" xr:uid="{3D15CA1A-031F-4F5C-B8B4-099A75A2C247}"/>
    <hyperlink ref="G170" r:id="rId154" xr:uid="{85805BBE-BFFB-47F3-994D-EF62C97D2842}"/>
    <hyperlink ref="G171" r:id="rId155" xr:uid="{159E64C5-4755-4315-B05E-98E40004DA4E}"/>
    <hyperlink ref="G172" r:id="rId156" xr:uid="{11486485-4186-4260-A98D-1CAC65B70666}"/>
    <hyperlink ref="G173" r:id="rId157" xr:uid="{234E6552-F9DF-4DFD-BC57-0E5D85B2E3A6}"/>
    <hyperlink ref="G174" r:id="rId158" xr:uid="{DF9A7C0C-99A7-4808-AC49-00A1F8EAFDD7}"/>
    <hyperlink ref="G175" r:id="rId159" xr:uid="{9AFB93DB-CD64-4574-B44F-40C519190944}"/>
    <hyperlink ref="G176" r:id="rId160" xr:uid="{9F95FCED-7710-4758-B1B1-255EB21F6910}"/>
    <hyperlink ref="G177" r:id="rId161" xr:uid="{03EDE65E-CB8B-475B-AE35-BEE0546ACA23}"/>
    <hyperlink ref="G178" r:id="rId162" xr:uid="{56F9368C-BCC8-4D3A-B426-99AB9EF5389F}"/>
    <hyperlink ref="G179" r:id="rId163" xr:uid="{E248B39C-E892-4EF1-B797-2999EA55FB83}"/>
    <hyperlink ref="G180" r:id="rId164" xr:uid="{F24360BE-B5F2-4EDE-A9F8-0CFE790F322A}"/>
    <hyperlink ref="G181" r:id="rId165" xr:uid="{ADE59749-8AE2-4B46-9A2F-A570B58AC7A2}"/>
    <hyperlink ref="G182" r:id="rId166" xr:uid="{733D3678-E532-4942-9059-E0DC1D50653F}"/>
    <hyperlink ref="G183" r:id="rId167" xr:uid="{025696B5-2485-400F-AA81-5481BD3DF762}"/>
    <hyperlink ref="G184" r:id="rId168" xr:uid="{729DDFAA-EF40-4355-A636-FEB4ECE0D1A4}"/>
    <hyperlink ref="G185" r:id="rId169" xr:uid="{E435C6C9-3888-486D-BB41-41CF95C860E5}"/>
    <hyperlink ref="G186" r:id="rId170" xr:uid="{DCC32ABA-BB81-4CA4-BE4B-0AAF686B9E51}"/>
    <hyperlink ref="G187" r:id="rId171" xr:uid="{B5E40051-19FA-418F-8122-E8E24D18A81B}"/>
    <hyperlink ref="G188" r:id="rId172" xr:uid="{72612CDD-960D-4141-BBD7-2F5C3846856A}"/>
    <hyperlink ref="G189" r:id="rId173" xr:uid="{6F51D82B-DCBC-4FCB-B46C-BC8DCE03267D}"/>
    <hyperlink ref="G190" r:id="rId174" xr:uid="{D3FCB276-2CF9-4F2D-892C-8705ABF9BBF7}"/>
    <hyperlink ref="G191" r:id="rId175" xr:uid="{565BECB2-A3AC-4945-9930-83D6F997BCD6}"/>
    <hyperlink ref="G192" r:id="rId176" xr:uid="{C6EE7E17-8CD4-4E64-90FC-FDECB4F0E5CB}"/>
    <hyperlink ref="G193" r:id="rId177" xr:uid="{249E6F35-5B74-49FA-AC2E-9751EE5802E2}"/>
    <hyperlink ref="G194" r:id="rId178" xr:uid="{D7E82C84-6F57-4EC5-9889-8254C4D572E8}"/>
    <hyperlink ref="G195" r:id="rId179" xr:uid="{C53B9E7E-8459-4055-8207-759C9FA19DDE}"/>
    <hyperlink ref="G196" r:id="rId180" xr:uid="{F9569C47-770E-491E-969B-A1E2B9EA90F3}"/>
    <hyperlink ref="G197" r:id="rId181" xr:uid="{6BE54E34-DF92-4741-9853-F42A9AA82C18}"/>
    <hyperlink ref="G198" r:id="rId182" xr:uid="{454638EF-BCBD-4627-8366-43D15696E9FA}"/>
    <hyperlink ref="G199" r:id="rId183" xr:uid="{67998D3C-C095-4D78-A4E7-9B2FFC0F9D08}"/>
    <hyperlink ref="G200" r:id="rId184" xr:uid="{EEBE9116-E3EC-42D6-9197-C0A1C827B6B0}"/>
    <hyperlink ref="G201" r:id="rId185" xr:uid="{EC417566-0267-4B13-8C6F-13A1FB44C813}"/>
    <hyperlink ref="G202" r:id="rId186" xr:uid="{19C43F83-11B4-45FD-B9FB-0DC3837D7380}"/>
    <hyperlink ref="G203" r:id="rId187" xr:uid="{21BE058A-10D0-4A82-8AAA-3B8BB6116D5E}"/>
    <hyperlink ref="G204" r:id="rId188" xr:uid="{E2465C63-A57B-43F3-9C01-999EE6757A0C}"/>
    <hyperlink ref="G205" r:id="rId189" xr:uid="{D3C60B7D-4CF7-4085-A6E6-C920CC768EC3}"/>
    <hyperlink ref="G206" r:id="rId190" xr:uid="{44A6A893-0E31-405A-BA5D-410DCCBC2006}"/>
    <hyperlink ref="G207" r:id="rId191" xr:uid="{3F54B654-554C-4AD4-ADC1-DC5CD128F1D7}"/>
    <hyperlink ref="G208" r:id="rId192" xr:uid="{06B4B13C-EA23-42CA-9F83-F0D3BDE4A8D5}"/>
    <hyperlink ref="G209" r:id="rId193" xr:uid="{CD1753AB-BDAF-4851-AC98-AE607566A2E1}"/>
    <hyperlink ref="G210" r:id="rId194" xr:uid="{BF869E6C-5D50-43D5-9247-B60C62F91318}"/>
    <hyperlink ref="G211" r:id="rId195" xr:uid="{686A5198-E9BA-48DE-89BB-4597804D7954}"/>
    <hyperlink ref="G212" r:id="rId196" xr:uid="{A2F47DC0-13EF-407A-8189-BE0E26E7D194}"/>
    <hyperlink ref="G213" r:id="rId197" xr:uid="{5497ADF2-377D-49EE-9F18-FE1F6B659121}"/>
    <hyperlink ref="G214" r:id="rId198" xr:uid="{84EBD629-E7D0-4968-A173-D24DF0300D86}"/>
    <hyperlink ref="G215" r:id="rId199" xr:uid="{2CA97A92-9578-4335-8B6A-53612D2943CD}"/>
    <hyperlink ref="G216" r:id="rId200" xr:uid="{9628C19D-AC79-4215-9FE9-6C581119B989}"/>
    <hyperlink ref="G217" r:id="rId201" xr:uid="{96C576FE-EFDB-4F73-8C78-64E467878086}"/>
    <hyperlink ref="G218" r:id="rId202" xr:uid="{08E02D73-66FB-4C4F-8863-C5469CD5BA54}"/>
    <hyperlink ref="G219" r:id="rId203" xr:uid="{5C5D43C2-5DCE-40BF-9A26-419C2D227E72}"/>
    <hyperlink ref="G220" r:id="rId204" xr:uid="{3BF8A9EC-CF33-47BC-86CB-6AE0D72EB0C6}"/>
    <hyperlink ref="G221" r:id="rId205" xr:uid="{804F7D6D-05C8-4463-AD70-7E577021A67C}"/>
    <hyperlink ref="G222" r:id="rId206" xr:uid="{71A4C45C-5B7E-40D6-B552-83528C8CD77E}"/>
    <hyperlink ref="G223" r:id="rId207" xr:uid="{E465114D-487B-45B5-8811-F721626640D0}"/>
    <hyperlink ref="G224" r:id="rId208" xr:uid="{91BF6209-C1CC-4AD0-9A2B-AB748391B9B4}"/>
    <hyperlink ref="G225" r:id="rId209" xr:uid="{70FC6E0B-DCEB-4EAE-AE7D-7E2336D2BFEE}"/>
    <hyperlink ref="G226" r:id="rId210" xr:uid="{5A60C721-C989-4566-9265-1CE2BCB0E6DD}"/>
    <hyperlink ref="G227" r:id="rId211" xr:uid="{865059E0-EB83-42AE-9FAF-25CC9BE72479}"/>
    <hyperlink ref="G228" r:id="rId212" xr:uid="{544D1CF7-1A7C-496B-B127-717BD0DC12B9}"/>
    <hyperlink ref="G229" r:id="rId213" xr:uid="{5C31CA55-7AB1-4868-A0AF-A6688A8DC0B1}"/>
    <hyperlink ref="G230" r:id="rId214" xr:uid="{EB110B94-8B9C-46E5-888A-D71B9F28B96A}"/>
    <hyperlink ref="G231" r:id="rId215" xr:uid="{A924BB02-ADEC-4EFE-BF06-BA20F4639E78}"/>
    <hyperlink ref="G232" r:id="rId216" xr:uid="{FBE0BE94-8D31-46DA-A376-1C92301E3503}"/>
    <hyperlink ref="G233" r:id="rId217" xr:uid="{6021D9E4-D2F1-40F6-8E6E-B36A8F7559D0}"/>
    <hyperlink ref="G234" r:id="rId218" xr:uid="{94782632-69CD-4BCD-988B-7D0BFBACCA16}"/>
    <hyperlink ref="G235" r:id="rId219" xr:uid="{92F30073-A84E-4AE9-8E97-4797C131DFAF}"/>
    <hyperlink ref="G236" r:id="rId220" xr:uid="{438256DA-2C61-4F83-B23D-06ADAE309895}"/>
    <hyperlink ref="G237" r:id="rId221" xr:uid="{BFDB5AEB-A74D-424C-A07F-3585E2929140}"/>
    <hyperlink ref="G238" r:id="rId222" xr:uid="{82C4D1EC-1712-48DC-97E0-CE7869DDB24E}"/>
    <hyperlink ref="G239" r:id="rId223" xr:uid="{35FBCF2C-E5CE-49CC-818F-7B8B4514616E}"/>
    <hyperlink ref="G240" r:id="rId224" xr:uid="{E6C480CC-E507-40C1-8825-70A8D7D2F5B7}"/>
    <hyperlink ref="G241" r:id="rId225" xr:uid="{A09E576C-E970-437D-9D73-34DF52AAF2FA}"/>
    <hyperlink ref="G242" r:id="rId226" xr:uid="{740A9677-D950-4EEB-9053-C906E5C89A4F}"/>
    <hyperlink ref="G243" r:id="rId227" xr:uid="{93B2B6CB-05FB-4E7D-8BAB-31391647EA0C}"/>
    <hyperlink ref="G244" r:id="rId228" xr:uid="{8F907105-145B-4193-9A1F-6BD0C606BC61}"/>
    <hyperlink ref="G245" r:id="rId229" xr:uid="{7BFD207B-C2FB-4318-A37B-EF7300C5B0A4}"/>
    <hyperlink ref="G246" r:id="rId230" xr:uid="{7BA574BB-3047-4CC0-A84D-AF381B09C5E3}"/>
    <hyperlink ref="G247" r:id="rId231" xr:uid="{F5F0D817-FA23-4F50-841C-3BF5714F6649}"/>
    <hyperlink ref="G248" r:id="rId232" xr:uid="{A6326DDD-63F6-4362-ACD6-9864C66CCA0B}"/>
    <hyperlink ref="G249" r:id="rId233" xr:uid="{AC5E8E66-B201-48CC-9DAD-BF99D6B882CE}"/>
    <hyperlink ref="G250" r:id="rId234" xr:uid="{90743B4B-805A-4497-BC43-92C21A7ADC61}"/>
    <hyperlink ref="G251" r:id="rId235" xr:uid="{6FFDF2D3-7E26-490C-8F78-EA34529069FF}"/>
    <hyperlink ref="G252" r:id="rId236" xr:uid="{52B31C57-C8F0-4726-B957-945BEE35E1C6}"/>
    <hyperlink ref="G253" r:id="rId237" xr:uid="{143AE52E-D406-444D-BB30-ECEB146D6F0E}"/>
    <hyperlink ref="G254" r:id="rId238" xr:uid="{30B7435E-C9A4-411B-806D-74DEAA92F516}"/>
    <hyperlink ref="G255" r:id="rId239" xr:uid="{265D6C08-11EA-4507-85E2-EC8DD62AE701}"/>
    <hyperlink ref="G256" r:id="rId240" xr:uid="{FD8710BC-C38D-4389-B3E8-4F8EF54C9A53}"/>
    <hyperlink ref="G257" r:id="rId241" xr:uid="{FC15ADB5-1B34-455E-87AB-C108DA9D4B15}"/>
    <hyperlink ref="G258" r:id="rId242" xr:uid="{9E0735ED-B64F-4A1F-9690-818B23A5FCE4}"/>
    <hyperlink ref="G259" r:id="rId243" xr:uid="{A772FA9E-FCBC-413A-B1D0-AC4A3E1452AF}"/>
    <hyperlink ref="G260" r:id="rId244" xr:uid="{0111E515-1BFA-48F7-80D6-7B7F7355F73C}"/>
    <hyperlink ref="G261" r:id="rId245" xr:uid="{5ACFF92A-0BE7-467A-A7BE-8C15DD6B2834}"/>
    <hyperlink ref="G262" r:id="rId246" xr:uid="{9312CBDF-D63B-4E95-88B9-3D78DDB07228}"/>
    <hyperlink ref="G263" r:id="rId247" xr:uid="{A866AE64-755E-4BB4-9B82-9C4CF5174816}"/>
    <hyperlink ref="G264" r:id="rId248" xr:uid="{48BFCC97-D533-4539-A0C0-B7A2524420C1}"/>
    <hyperlink ref="G265" r:id="rId249" xr:uid="{92C9D94A-2ABD-4C53-84A3-98F81DE2E2C2}"/>
    <hyperlink ref="G266" r:id="rId250" xr:uid="{FAAED523-8A8D-49A0-B531-7675E242EDBC}"/>
    <hyperlink ref="G267" r:id="rId251" xr:uid="{0D24B686-698A-46E7-98A1-56AF973630B7}"/>
    <hyperlink ref="G268" r:id="rId252" xr:uid="{A326E23D-A2A6-4169-995B-08C480D2222E}"/>
    <hyperlink ref="G269" r:id="rId253" xr:uid="{4B2D5627-AA80-4995-B254-0F020531DE11}"/>
    <hyperlink ref="G270" r:id="rId254" xr:uid="{592B85BB-87E6-43B8-B432-80F411C86F61}"/>
    <hyperlink ref="G271" r:id="rId255" xr:uid="{8B3AFEB5-B460-4F20-9C82-4F22445D9679}"/>
    <hyperlink ref="G272" r:id="rId256" xr:uid="{DBA35082-918A-44DC-A521-1617C059DFB1}"/>
    <hyperlink ref="G273" r:id="rId257" xr:uid="{F9E4C7F2-235C-4C2A-A94C-06B41750F4BD}"/>
    <hyperlink ref="G274" r:id="rId258" xr:uid="{EE65D544-13AF-4FE0-9422-E4BBB76E10BF}"/>
    <hyperlink ref="G275" r:id="rId259" xr:uid="{8E06BB30-3C91-4403-86ED-CDF036B5B2A7}"/>
    <hyperlink ref="G276" r:id="rId260" xr:uid="{9DA605C1-F80B-4498-A483-F073FCDF3CD1}"/>
    <hyperlink ref="G277" r:id="rId261" xr:uid="{646D5001-3094-49BC-9A05-B6EACAAB4EA8}"/>
    <hyperlink ref="G278" r:id="rId262" xr:uid="{153C3081-A8CB-4A25-954F-3055642D8BE4}"/>
    <hyperlink ref="G279" r:id="rId263" xr:uid="{80AD5164-AD7A-426D-9D5E-04CEE8EE9A43}"/>
    <hyperlink ref="G280" r:id="rId264" xr:uid="{A16D096E-0917-4D22-AAFC-4B2C59486F80}"/>
    <hyperlink ref="G281" r:id="rId265" xr:uid="{AC961FB5-8B47-46BB-81A8-25D06F5AD7B9}"/>
    <hyperlink ref="G282" r:id="rId266" xr:uid="{C55711AF-4535-4B0F-B50A-FF419DDD8E9D}"/>
    <hyperlink ref="G283" r:id="rId267" xr:uid="{7D4E4D06-5CA9-4855-A9CA-A778BE0868A7}"/>
    <hyperlink ref="G284" r:id="rId268" xr:uid="{B0914F9D-B2BD-479B-AB4B-43318B5C4116}"/>
    <hyperlink ref="G285" r:id="rId269" xr:uid="{829D1DFF-4DA6-4D92-B604-84942CC3F271}"/>
    <hyperlink ref="G286" r:id="rId270" xr:uid="{1B5E042D-FCE4-4B7C-8BF4-C6C83B3B5C4C}"/>
    <hyperlink ref="G287" r:id="rId271" xr:uid="{095B7D86-AF9C-4FA7-8417-5D13A8EA8F3D}"/>
    <hyperlink ref="G288" r:id="rId272" xr:uid="{1AA53EAA-CBBA-4594-9B09-063CCC68E802}"/>
    <hyperlink ref="G289" r:id="rId273" xr:uid="{FAC14A55-D6ED-44FA-B7C7-D0C5E7DE30F2}"/>
    <hyperlink ref="G290" r:id="rId274" xr:uid="{4B89F914-EDDA-4FE5-B6C5-F167F6D6D721}"/>
    <hyperlink ref="G291" r:id="rId275" xr:uid="{61BF7F0E-68FF-4A44-A553-4B38F3BF24D2}"/>
    <hyperlink ref="G292" r:id="rId276" xr:uid="{890C6EA8-E110-4158-ADAF-F51B06F8B896}"/>
    <hyperlink ref="G293" r:id="rId277" xr:uid="{105B222B-3802-4EBA-B5B4-004B8D85A2AC}"/>
    <hyperlink ref="G294" r:id="rId278" xr:uid="{F8F9B807-A31F-425B-BCD5-FABF9A11711A}"/>
    <hyperlink ref="G295" r:id="rId279" xr:uid="{00799B4F-D79E-41D2-B961-1BA9F55041A5}"/>
    <hyperlink ref="G296" r:id="rId280" xr:uid="{F4460481-9234-499F-986B-869FE2B58EC7}"/>
    <hyperlink ref="G297" r:id="rId281" xr:uid="{68414C66-4DE5-4AA4-87F8-FDFFAB07A039}"/>
    <hyperlink ref="G298" r:id="rId282" xr:uid="{88545AAA-0A4B-48B9-BE5F-E4D7FB2EFFC9}"/>
    <hyperlink ref="G299" r:id="rId283" xr:uid="{00B32BE2-0A71-4D35-ABEA-D4257D114259}"/>
    <hyperlink ref="G300" r:id="rId284" xr:uid="{D0D2979D-6052-42C2-912A-9C557929D02B}"/>
    <hyperlink ref="G301" r:id="rId285" xr:uid="{35306B2B-5ED4-4F45-A323-8C3FF0FF984A}"/>
    <hyperlink ref="G302" r:id="rId286" xr:uid="{6F8DFEC6-FC0A-42FF-B2AA-C1ED57679C4B}"/>
    <hyperlink ref="G303" r:id="rId287" xr:uid="{4BC2C37F-C6BB-4B55-8DEC-8850300263A3}"/>
    <hyperlink ref="G304" r:id="rId288" xr:uid="{0B7A2E91-E28A-4F32-9764-08BD983A3775}"/>
    <hyperlink ref="G305" r:id="rId289" xr:uid="{C4E8CAB4-37A7-41C5-BCFF-AFDE662667A1}"/>
    <hyperlink ref="G306" r:id="rId290" xr:uid="{D4F5A24B-54BA-43CD-AC7D-CC95AFA5F8C0}"/>
    <hyperlink ref="G307" r:id="rId291" xr:uid="{52D6758C-7047-44D3-9492-BDC4A14A5D01}"/>
    <hyperlink ref="G308" r:id="rId292" xr:uid="{75254402-B4E4-4766-897C-9E88A3E90F07}"/>
    <hyperlink ref="G309" r:id="rId293" xr:uid="{23CC987E-D7D7-4525-8014-64E3327CA2D8}"/>
    <hyperlink ref="G310" r:id="rId294" xr:uid="{7A79C63C-9819-4776-BE45-20A2CA94F262}"/>
    <hyperlink ref="G311" r:id="rId295" xr:uid="{2A6B3CB3-96D7-4FDA-ACE1-A76250BBFA1D}"/>
    <hyperlink ref="G312" r:id="rId296" xr:uid="{C89B6542-FAA2-4038-861B-C9C1831545D3}"/>
    <hyperlink ref="G313" r:id="rId297" xr:uid="{F0473592-B608-4C4E-9167-218C87E044F3}"/>
    <hyperlink ref="G314" r:id="rId298" xr:uid="{148153D4-ACFD-49E0-B28C-030732BDBD85}"/>
    <hyperlink ref="G315" r:id="rId299" xr:uid="{7BF79CD6-3DBB-468A-9548-637399C521D7}"/>
    <hyperlink ref="G316" r:id="rId300" xr:uid="{413612F3-9AFA-4CDC-AE9F-B792CA2D2E02}"/>
    <hyperlink ref="G317" r:id="rId301" xr:uid="{3F17318C-C85C-4C2B-8638-CDABB38F1FB2}"/>
    <hyperlink ref="G318" r:id="rId302" xr:uid="{B9B52256-A762-4A66-905C-FE601A564FC0}"/>
    <hyperlink ref="G319" r:id="rId303" xr:uid="{F0F6A50C-4D68-4BF3-9656-769DF4037862}"/>
    <hyperlink ref="G320" r:id="rId304" xr:uid="{C0C32992-695F-4037-99B5-5D75E5502A1A}"/>
    <hyperlink ref="G321" r:id="rId305" xr:uid="{24764A3E-F035-4099-B67A-EECAC65CABBA}"/>
    <hyperlink ref="G322" r:id="rId306" xr:uid="{2C1D419E-FB5B-4BDB-B5B0-965BCAFB50DE}"/>
    <hyperlink ref="G323" r:id="rId307" xr:uid="{621FAB3A-D432-4253-BB44-004CA01204A0}"/>
    <hyperlink ref="G324" r:id="rId308" xr:uid="{04EEE933-512E-4B6D-8FD6-E1558566226E}"/>
    <hyperlink ref="G325" r:id="rId309" xr:uid="{96CD03AA-05B7-40AE-BA57-A3DE743EB1B5}"/>
    <hyperlink ref="G326" r:id="rId310" xr:uid="{85315B41-3876-4AF0-A71F-29A2B76063C6}"/>
    <hyperlink ref="G327" r:id="rId311" xr:uid="{A5C040E6-2429-42B2-9B91-B79B9563AE2C}"/>
    <hyperlink ref="G328" r:id="rId312" xr:uid="{AF941ADC-F26B-4F5F-A063-C18ED64188FD}"/>
    <hyperlink ref="G329" r:id="rId313" xr:uid="{6E5F12F2-CEFC-4487-808D-63ABC29353DD}"/>
    <hyperlink ref="G330" r:id="rId314" xr:uid="{5EA4C175-EB3D-4750-8F23-88193CBF5BAA}"/>
    <hyperlink ref="G331" r:id="rId315" xr:uid="{CE82B3A3-EA83-43FB-BA51-4185B91EDBBB}"/>
    <hyperlink ref="G332" r:id="rId316" xr:uid="{F7ACE398-0E5E-4EF8-BA90-9270D68D218C}"/>
    <hyperlink ref="G333" r:id="rId317" xr:uid="{90F9AABF-EC6D-4276-AFBF-B8B803CA9681}"/>
    <hyperlink ref="G334" r:id="rId318" xr:uid="{3BAD0F60-A061-426D-93AE-4FBA3CE6244C}"/>
    <hyperlink ref="G335" r:id="rId319" xr:uid="{9F800AAE-E9FB-4997-A798-1C05C54ECBC1}"/>
    <hyperlink ref="G336" r:id="rId320" xr:uid="{D3581D8E-3274-438E-A77B-A8C6D434C6BA}"/>
    <hyperlink ref="G337" r:id="rId321" xr:uid="{F1DEE4A5-81E9-487D-ACD1-6B1BE5CE65A8}"/>
    <hyperlink ref="G338" r:id="rId322" xr:uid="{876C1E8F-FA4C-4926-8B91-EEF28548CD94}"/>
    <hyperlink ref="G339" r:id="rId323" xr:uid="{D3B59C36-988F-46F8-AE6B-84CEAA44401D}"/>
    <hyperlink ref="G340" r:id="rId324" xr:uid="{38DE1DCB-44B6-4278-9085-C21745D95865}"/>
    <hyperlink ref="G341" r:id="rId325" xr:uid="{0CAE421C-CFCB-48A9-BEA4-186FAEE4A954}"/>
    <hyperlink ref="G342" r:id="rId326" xr:uid="{EDEDB844-7824-468A-9D1B-8E79BAD052BA}"/>
    <hyperlink ref="G343" r:id="rId327" xr:uid="{2D817BC9-4AC4-462E-A8CB-D6F9C71B8AB1}"/>
    <hyperlink ref="G344" r:id="rId328" xr:uid="{7ADB86BE-44E8-4065-814A-BCD5D31F8804}"/>
    <hyperlink ref="G345" r:id="rId329" xr:uid="{92DBBC7A-EA5D-480C-9CF9-2E09E1DF3061}"/>
    <hyperlink ref="G346" r:id="rId330" xr:uid="{9BEAD4D1-8FA0-4198-86E3-E94588F1D9F4}"/>
    <hyperlink ref="G347" r:id="rId331" xr:uid="{4CF079F0-67C9-4E0C-915F-68C3521E1C61}"/>
    <hyperlink ref="G348" r:id="rId332" xr:uid="{C50FF2DB-03AF-4788-A552-40DDDAC998B0}"/>
    <hyperlink ref="G349" r:id="rId333" xr:uid="{E20B25D1-CCDB-4F7B-A34A-BE8B395AC349}"/>
    <hyperlink ref="G350" r:id="rId334" xr:uid="{437B75F0-4E98-46D2-B2E5-B6B70A516FDC}"/>
    <hyperlink ref="G351" r:id="rId335" xr:uid="{BBF52EB2-31B3-43AC-8353-5F0785D2A0F1}"/>
    <hyperlink ref="G352" r:id="rId336" xr:uid="{45ACDD07-07C9-4CBB-B4EA-8E8287658995}"/>
    <hyperlink ref="G353" r:id="rId337" xr:uid="{AB51A9EE-6DE9-4FA1-A221-E96A672DC389}"/>
    <hyperlink ref="G354" r:id="rId338" xr:uid="{50240D38-7E04-4BE2-A5EC-530EC6DEB896}"/>
    <hyperlink ref="G355" r:id="rId339" xr:uid="{F6C7D724-115C-4411-B1D0-26944544049A}"/>
    <hyperlink ref="G356" r:id="rId340" xr:uid="{01E780AD-C7B9-474E-8580-23534FCA5BDA}"/>
    <hyperlink ref="G357" r:id="rId341" xr:uid="{43FE192A-463F-4717-B02A-52B3F7314ADC}"/>
    <hyperlink ref="G358" r:id="rId342" xr:uid="{5E8201CF-D6EF-411C-8823-BA6F8799493D}"/>
    <hyperlink ref="G359" r:id="rId343" xr:uid="{BA4AB98A-ECE2-4E43-842A-888F1BA68004}"/>
    <hyperlink ref="G360" r:id="rId344" xr:uid="{C1974132-A157-4A13-88C4-7EB75394AB0D}"/>
    <hyperlink ref="G361" r:id="rId345" xr:uid="{C84EF3E0-2EB3-4DB1-9E02-310442F90C96}"/>
    <hyperlink ref="G362" r:id="rId346" xr:uid="{C880D8C4-6072-423C-A785-5CD10B3335E8}"/>
    <hyperlink ref="G363" r:id="rId347" xr:uid="{641F6A38-9CCC-4C62-851A-75ED68B33829}"/>
    <hyperlink ref="G364" r:id="rId348" xr:uid="{3297FB08-AF3F-4D16-A95D-69158A16FA9B}"/>
    <hyperlink ref="G365" r:id="rId349" xr:uid="{891471D1-13B6-42EF-A7B9-C652E8720D4E}"/>
    <hyperlink ref="G366" r:id="rId350" xr:uid="{69748E1B-99F6-4391-A06E-FA8608B7E68C}"/>
    <hyperlink ref="G367" r:id="rId351" xr:uid="{244CFFFA-5F2A-43B2-8DBF-4268FE3300BD}"/>
    <hyperlink ref="G368" r:id="rId352" xr:uid="{AD9E657B-2CCF-4023-95D6-91D1902C7ADA}"/>
    <hyperlink ref="G369" r:id="rId353" xr:uid="{0C7459E7-5905-476B-B6F2-96A76902FCA7}"/>
    <hyperlink ref="G370" r:id="rId354" xr:uid="{0AEB0B45-FFF3-4ECC-BF4F-2283CBEE9CE6}"/>
    <hyperlink ref="G371" r:id="rId355" xr:uid="{2300639A-2F2F-48DA-87B1-AFD842F5EF1C}"/>
    <hyperlink ref="G372" r:id="rId356" xr:uid="{5511B9D9-41F0-4B08-9615-DD944A11DD44}"/>
    <hyperlink ref="G373" r:id="rId357" xr:uid="{ED22DAB0-8BB7-4EEC-BA15-3448F5792DAB}"/>
    <hyperlink ref="G374" r:id="rId358" xr:uid="{91F54C6A-3EAF-47B4-8070-41E7AB499C89}"/>
    <hyperlink ref="G375" r:id="rId359" xr:uid="{A7B8C988-268A-495E-B7EA-A8C9476242F2}"/>
    <hyperlink ref="G376" r:id="rId360" xr:uid="{DE19FF0C-B07D-4742-A3A4-DA955FDCEC90}"/>
    <hyperlink ref="G377" r:id="rId361" xr:uid="{3E64BEAE-03D5-4495-80D6-E7C7C44749D4}"/>
    <hyperlink ref="G378" r:id="rId362" xr:uid="{52A282E8-D46E-463F-8B63-F0C8A80C2D2B}"/>
    <hyperlink ref="G379" r:id="rId363" xr:uid="{091511C0-4139-44A3-9F43-E40E038C8572}"/>
    <hyperlink ref="G380" r:id="rId364" xr:uid="{0EEE6179-3B2D-4962-8ABA-3AE632CA676D}"/>
    <hyperlink ref="G381" r:id="rId365" xr:uid="{4FC1280E-236D-4840-B5D2-23C62C02DCDB}"/>
    <hyperlink ref="G382" r:id="rId366" xr:uid="{D9AB00ED-7BDF-4473-893E-3F9BD96138C5}"/>
    <hyperlink ref="G383" r:id="rId367" xr:uid="{7ED531DD-C064-4564-B1CC-C97FBCF5DB15}"/>
    <hyperlink ref="G384" r:id="rId368" xr:uid="{ECC2F3DC-548C-474C-936B-3A3BE8F0878C}"/>
    <hyperlink ref="G385" r:id="rId369" xr:uid="{DBE7BA26-689D-41B6-9EEE-346E4E5759F0}"/>
    <hyperlink ref="G386" r:id="rId370" xr:uid="{F53B1705-017A-49FB-92C3-721286D905AD}"/>
    <hyperlink ref="G387" r:id="rId371" xr:uid="{40BA76D1-D1D2-405A-B9AF-264370C5ABAC}"/>
    <hyperlink ref="G388" r:id="rId372" xr:uid="{406CFDF8-9B4E-40D5-942D-E960B10F3538}"/>
    <hyperlink ref="G389" r:id="rId373" xr:uid="{7D82843E-32EF-413A-BDA7-7668A8C2BA2A}"/>
    <hyperlink ref="G390" r:id="rId374" xr:uid="{AF7F4C52-95A3-4927-93A9-0715F17439E8}"/>
    <hyperlink ref="G391" r:id="rId375" xr:uid="{4F09CECB-998A-4597-8B81-1017BA1614D7}"/>
    <hyperlink ref="G392" r:id="rId376" xr:uid="{CC12CBED-E130-4A17-83E0-4122E7D27CD0}"/>
    <hyperlink ref="G393" r:id="rId377" xr:uid="{1303CCF1-40AA-46C5-9D3D-B17B0470EADE}"/>
    <hyperlink ref="G394" r:id="rId378" xr:uid="{42B95C94-99BB-4F48-A4BF-42964411E7C7}"/>
    <hyperlink ref="G395" r:id="rId379" xr:uid="{F3D93CED-F363-4287-B7F0-9C20C7A1F95C}"/>
    <hyperlink ref="G396" r:id="rId380" xr:uid="{89CECE4C-398A-409A-90EB-D928733A7336}"/>
    <hyperlink ref="G397" r:id="rId381" xr:uid="{230B74A2-A6D1-4A54-A213-E09D4C2FD60A}"/>
    <hyperlink ref="G398" r:id="rId382" xr:uid="{8D53CA20-454E-4C88-A6DD-2B6D953E794C}"/>
    <hyperlink ref="G399" r:id="rId383" xr:uid="{87C7EB93-D814-4D15-A04C-2CA3FB2E6525}"/>
    <hyperlink ref="G400" r:id="rId384" xr:uid="{D2A127C8-C267-4BCD-B7F3-A170D6917A57}"/>
    <hyperlink ref="G401" r:id="rId385" xr:uid="{2A5A52CF-E056-49F8-B6BB-6614230F7B76}"/>
    <hyperlink ref="G402" r:id="rId386" xr:uid="{CE273AD5-47B0-4F29-BBAC-53996137D313}"/>
    <hyperlink ref="G403" r:id="rId387" xr:uid="{FBC0C38A-4BC8-41A2-AC3F-57EA84C99DB9}"/>
    <hyperlink ref="G404" r:id="rId388" xr:uid="{5467C0E4-5ACF-4D7C-998D-ECFDB24D5A20}"/>
    <hyperlink ref="G405" r:id="rId389" xr:uid="{9BF68648-69C7-413C-9B5D-DEFDE7FF58DA}"/>
    <hyperlink ref="G406" r:id="rId390" xr:uid="{E73AA4C9-AA10-4EDF-8B2C-3D75A11749D7}"/>
    <hyperlink ref="G407" r:id="rId391" xr:uid="{50B9FD3A-5871-4AC5-B5BA-AFF1D2DB94C4}"/>
    <hyperlink ref="G408" r:id="rId392" xr:uid="{07846568-0C7D-4E0F-9E32-0E84EC8FF807}"/>
    <hyperlink ref="G409" r:id="rId393" xr:uid="{33868736-8D8A-4120-8EE3-8054F695B36C}"/>
    <hyperlink ref="G410" r:id="rId394" xr:uid="{273B47CE-75C5-466E-B434-9ABAE3E7EE91}"/>
    <hyperlink ref="G411" r:id="rId395" xr:uid="{0544884C-E8B7-43D8-8EF1-95105EC73EFB}"/>
    <hyperlink ref="G412" r:id="rId396" xr:uid="{A1A7D4B9-4565-4827-A4FB-E854C486C12F}"/>
    <hyperlink ref="G413" r:id="rId397" xr:uid="{7BF492FE-AF21-4C1B-B39A-536E00C57528}"/>
    <hyperlink ref="G414" r:id="rId398" xr:uid="{AA78148D-E9E5-4960-9C40-6AAB50294594}"/>
    <hyperlink ref="G415" r:id="rId399" xr:uid="{2A4EA969-7474-4593-8E02-23AC1C1F30C5}"/>
    <hyperlink ref="G416" r:id="rId400" xr:uid="{41E8206F-A783-42AA-B00E-D3137CF1C06B}"/>
    <hyperlink ref="G417" r:id="rId401" xr:uid="{72E19B23-51D6-4478-94C7-B3B5C161E0F3}"/>
    <hyperlink ref="G418" r:id="rId402" xr:uid="{36462351-1E4F-432C-A6C3-74E7F90C954E}"/>
    <hyperlink ref="G419" r:id="rId403" xr:uid="{76B6BA24-6A04-49DB-8F9F-58891CFF9FF9}"/>
    <hyperlink ref="G420" r:id="rId404" xr:uid="{AB2CAC31-7347-43E8-AA75-0613E6721534}"/>
    <hyperlink ref="G421" r:id="rId405" xr:uid="{C57C42E6-7C4B-4A0F-B9A6-79DD2A00BDCF}"/>
    <hyperlink ref="G422" r:id="rId406" xr:uid="{05EA7C99-1A23-4154-A14D-B41A8FF9CEB0}"/>
    <hyperlink ref="G423" r:id="rId407" xr:uid="{432D325C-6C9A-44E4-B288-42A48F5AD50E}"/>
    <hyperlink ref="G424" r:id="rId408" xr:uid="{42F9E9B1-FB37-4FEF-804A-C2AFC6C4A32A}"/>
    <hyperlink ref="G425" r:id="rId409" xr:uid="{2D8471C5-1FF6-43D6-9FFC-6B75AEB30063}"/>
    <hyperlink ref="G426" r:id="rId410" xr:uid="{5D7472ED-BB6A-49EE-AC22-FFEEDCAB04A4}"/>
    <hyperlink ref="G427" r:id="rId411" xr:uid="{E4BA5CED-3F7A-4F21-AD0F-24E7206B4754}"/>
    <hyperlink ref="G428" r:id="rId412" xr:uid="{0768EFCD-0BA1-4D5A-B64B-090A04148607}"/>
    <hyperlink ref="G429" r:id="rId413" xr:uid="{DFED15BE-54C9-4E97-9557-933530643CEF}"/>
    <hyperlink ref="G430" r:id="rId414" xr:uid="{4C2FB0E0-9F5E-406E-BA0E-C7681A4FA000}"/>
    <hyperlink ref="G431" r:id="rId415" xr:uid="{FDC07899-382C-47C8-B50B-058C2543EAE2}"/>
    <hyperlink ref="G432" r:id="rId416" xr:uid="{59F667AF-6A0A-4680-883A-EDF1F3500F7E}"/>
    <hyperlink ref="G433" r:id="rId417" xr:uid="{40017F6F-D2BC-43D0-BF5E-9E19D2B374EE}"/>
    <hyperlink ref="G434" r:id="rId418" xr:uid="{50F6B4F6-1C90-4729-BE27-B5B8A8F72808}"/>
    <hyperlink ref="G435" r:id="rId419" xr:uid="{0FDCBBC5-1882-4EC6-89D0-82D9E9B8FBE3}"/>
    <hyperlink ref="G436" r:id="rId420" xr:uid="{3315A117-FC9A-47D7-ABDA-904E55C109FD}"/>
    <hyperlink ref="G437" r:id="rId421" xr:uid="{EE1F9E67-D3E6-4DAE-AFC2-12DBD9024B72}"/>
    <hyperlink ref="G438" r:id="rId422" xr:uid="{17BE4BAE-8943-400C-82C5-0E95AF0E803B}"/>
    <hyperlink ref="G439" r:id="rId423" xr:uid="{E1A4B073-BCE0-4A77-830A-EA4BE997D1E4}"/>
    <hyperlink ref="G440" r:id="rId424" xr:uid="{A755C238-DD13-44FE-9AA1-E1F1F02E4DEA}"/>
    <hyperlink ref="G441" r:id="rId425" xr:uid="{21B95EFE-3F70-43E9-A66E-6056C31DAFAA}"/>
    <hyperlink ref="G442" r:id="rId426" xr:uid="{5A0A4709-99BB-468F-BD39-C38B8BE3B676}"/>
    <hyperlink ref="G443" r:id="rId427" xr:uid="{C29B64FB-AC79-4963-8740-D4DF1B9FA50B}"/>
    <hyperlink ref="G444" r:id="rId428" xr:uid="{B71BB1CA-A5B8-40BE-A17E-CCE24CA07C3C}"/>
    <hyperlink ref="G445" r:id="rId429" xr:uid="{98CC0061-12F8-4234-8B91-128301357057}"/>
    <hyperlink ref="G446" r:id="rId430" xr:uid="{60EC8A44-CD2A-4B9D-B13F-D9F04B8D1961}"/>
    <hyperlink ref="G447" r:id="rId431" xr:uid="{DFFB419A-ABE9-4D35-A7C3-4247B64A9E4C}"/>
    <hyperlink ref="G448" r:id="rId432" xr:uid="{BCDBA155-0290-47A1-9534-62E8E10C060A}"/>
    <hyperlink ref="G449" r:id="rId433" xr:uid="{29523564-3E35-4D47-8466-36EBE09BFD16}"/>
    <hyperlink ref="G450" r:id="rId434" xr:uid="{2584BF0E-514C-45B0-A5FB-D193F9BFB86C}"/>
    <hyperlink ref="G451" r:id="rId435" xr:uid="{D9E54629-7032-429F-B84C-0B9C49FAE013}"/>
    <hyperlink ref="G452" r:id="rId436" xr:uid="{773C6DD8-4442-4109-9039-824D4AE9C814}"/>
    <hyperlink ref="G453" r:id="rId437" xr:uid="{25B0441B-CB97-4766-ACD6-364B03B31BBD}"/>
    <hyperlink ref="G454" r:id="rId438" xr:uid="{0C8B00D5-B501-44A8-9426-428A8861A94E}"/>
    <hyperlink ref="G455" r:id="rId439" xr:uid="{E38E98FD-BFA8-488F-8646-B009BED88BA2}"/>
    <hyperlink ref="G456" r:id="rId440" xr:uid="{B65B23C5-6248-4FF7-A260-FF923289ABC3}"/>
    <hyperlink ref="G457" r:id="rId441" xr:uid="{2280CA57-F097-4D5A-9D27-4DE4C8E2BACD}"/>
    <hyperlink ref="G458" r:id="rId442" xr:uid="{4911DBE2-6E4E-43CF-90E4-11665F56A154}"/>
    <hyperlink ref="G459" r:id="rId443" xr:uid="{7F0AA4FC-E458-4FCF-B493-FE303A5B42B7}"/>
    <hyperlink ref="G460" r:id="rId444" xr:uid="{714681F5-30FC-4B37-9E4D-2E85247930EA}"/>
    <hyperlink ref="G461" r:id="rId445" xr:uid="{91C8D935-5E90-47D4-BDD7-A67128A510A9}"/>
    <hyperlink ref="G462" r:id="rId446" xr:uid="{B19A4ED0-2938-43A0-8267-60C02BA492DA}"/>
    <hyperlink ref="G463" r:id="rId447" xr:uid="{1C099B5E-D98D-4701-A7D7-EAB6F4FAB50E}"/>
    <hyperlink ref="G464" r:id="rId448" xr:uid="{2C9184A8-C14E-4085-9B8C-9B079F3A2C97}"/>
    <hyperlink ref="G465" r:id="rId449" xr:uid="{1B6CC062-CD2F-4247-8C9E-49BBBC12AC22}"/>
    <hyperlink ref="G466" r:id="rId450" xr:uid="{C90718F2-168C-4507-87EB-D093573EA54B}"/>
    <hyperlink ref="G467" r:id="rId451" xr:uid="{4327355D-80F8-4A5D-AFE5-E71DEAB2F1B1}"/>
    <hyperlink ref="G468" r:id="rId452" xr:uid="{3C7ECC24-842A-4246-AD36-780EE64BD909}"/>
    <hyperlink ref="G469" r:id="rId453" xr:uid="{F915BBBF-7881-4430-9CFB-6520A7C9E474}"/>
    <hyperlink ref="G470" r:id="rId454" xr:uid="{15D59CA7-2526-41E5-A2AD-3553A3CC666F}"/>
    <hyperlink ref="G471" r:id="rId455" xr:uid="{2D797345-07F4-465C-A737-AC5E5D1B4BF4}"/>
    <hyperlink ref="G472" r:id="rId456" xr:uid="{FC23E946-DF76-4AD7-9AE7-9E512F5F489E}"/>
    <hyperlink ref="G473" r:id="rId457" xr:uid="{FAFA4FA7-A7D9-4E91-8CE4-4C415790685B}"/>
    <hyperlink ref="G474" r:id="rId458" xr:uid="{73E34BEE-16EF-4E82-A63F-79021E3A36A7}"/>
    <hyperlink ref="G475" r:id="rId459" xr:uid="{BDB93C4B-B458-4A2D-9312-052A5ADA81F0}"/>
    <hyperlink ref="G476" r:id="rId460" xr:uid="{B6BAF7D6-841F-41B4-B842-59FF6FDAA667}"/>
    <hyperlink ref="G477" r:id="rId461" xr:uid="{C7D6785F-2694-4C96-9588-C58E44764A6E}"/>
    <hyperlink ref="G478" r:id="rId462" xr:uid="{D5569860-DA11-45F1-AB1C-38BDF822577F}"/>
    <hyperlink ref="G479" r:id="rId463" xr:uid="{52E22B61-2B6C-4D30-9655-E9599CA65718}"/>
    <hyperlink ref="G480" r:id="rId464" xr:uid="{9C19934F-16E5-4C87-8BE4-62CABDDDD763}"/>
    <hyperlink ref="G481" r:id="rId465" xr:uid="{C5EB68AC-1A08-4A29-8E14-AF2F62CB2FF3}"/>
    <hyperlink ref="G482" r:id="rId466" xr:uid="{714D2E07-B474-4338-8120-325404FE0047}"/>
    <hyperlink ref="G483" r:id="rId467" xr:uid="{598178EC-53AE-45FC-BD8F-58B789849B8F}"/>
    <hyperlink ref="G484" r:id="rId468" xr:uid="{9844131D-B871-450B-AC98-16342AF95ACB}"/>
    <hyperlink ref="G485" r:id="rId469" xr:uid="{91F3BD7A-5229-44FE-8F37-E35D11DA6AB8}"/>
    <hyperlink ref="G486" r:id="rId470" xr:uid="{3D0E866E-0D90-4EE0-B71F-5495AAE1584C}"/>
    <hyperlink ref="G487" r:id="rId471" xr:uid="{FBBAEDC6-EA03-4B28-B09E-1AE6E41AB2CD}"/>
    <hyperlink ref="G488" r:id="rId472" xr:uid="{1B287EFC-E3EB-4A2A-B386-212BC01EEC42}"/>
    <hyperlink ref="G489" r:id="rId473" xr:uid="{89530FE1-5B26-4257-B251-6757A0D3BBAB}"/>
    <hyperlink ref="G490" r:id="rId474" xr:uid="{ECA14FE5-F4DD-41AA-8CA7-90060CFE5529}"/>
    <hyperlink ref="G491" r:id="rId475" xr:uid="{107B968E-5252-4926-8AE0-04BA8A6A6E76}"/>
    <hyperlink ref="G492" r:id="rId476" xr:uid="{B6C8CE78-82D9-4DCC-8AFE-008382ADF3DC}"/>
    <hyperlink ref="G493" r:id="rId477" xr:uid="{7906A49B-4B9D-41A4-99F9-652DC3966399}"/>
    <hyperlink ref="G494" r:id="rId478" xr:uid="{773C10F1-724D-4A76-AA7B-BA5A6C49844B}"/>
    <hyperlink ref="G495" r:id="rId479" xr:uid="{20551DF1-2018-4923-B94C-4BA83144F831}"/>
    <hyperlink ref="G496" r:id="rId480" xr:uid="{2B4ED2D8-D717-480D-88E7-FE7931FA94A5}"/>
    <hyperlink ref="G497" r:id="rId481" xr:uid="{AD07B909-5284-479D-A147-E9CBDFEB86F8}"/>
    <hyperlink ref="G498" r:id="rId482" xr:uid="{C7A69653-6BD7-4A00-A395-0E3F5836AF15}"/>
    <hyperlink ref="G499" r:id="rId483" xr:uid="{60464B6A-74DA-49E4-8761-2291477D4DAE}"/>
    <hyperlink ref="G500" r:id="rId484" xr:uid="{3A59475E-D136-41F9-885A-9A9F2BC781AA}"/>
    <hyperlink ref="G501" r:id="rId485" xr:uid="{60C2C9A6-5889-4579-A4B8-D45614F8C827}"/>
    <hyperlink ref="G502" r:id="rId486" xr:uid="{3A9CA5E7-6925-4923-9BC5-EC8458A0F7FA}"/>
    <hyperlink ref="G503" r:id="rId487" xr:uid="{D14F43D6-9A83-4A2B-9C34-F6FF14897B98}"/>
    <hyperlink ref="G504" r:id="rId488" xr:uid="{D2A7A394-AEB0-450C-AA59-7D11E2B5C77B}"/>
    <hyperlink ref="G505" r:id="rId489" xr:uid="{1B9AA6BF-8972-41F5-91F6-554F7079D39C}"/>
    <hyperlink ref="G506" r:id="rId490" xr:uid="{08C2BADF-3652-44A1-9D5D-9ABA39B77DE2}"/>
    <hyperlink ref="G507" r:id="rId491" xr:uid="{F17FEC24-E32A-47B9-92F8-9463676C14F9}"/>
    <hyperlink ref="G508" r:id="rId492" xr:uid="{6BB60793-6869-4936-BA8E-7CC2F438053B}"/>
    <hyperlink ref="G509" r:id="rId493" xr:uid="{A81144E1-0EE1-438F-A797-D8B44B574EC7}"/>
    <hyperlink ref="G510" r:id="rId494" xr:uid="{76567532-3D35-4A9B-A882-68257CFA0ED5}"/>
    <hyperlink ref="G511" r:id="rId495" xr:uid="{63B7FB49-4CE9-4084-8555-2378C92BB74D}"/>
    <hyperlink ref="G512" r:id="rId496" xr:uid="{46429C61-8A91-42C6-B497-D01D2EFCEE88}"/>
    <hyperlink ref="G513" r:id="rId497" xr:uid="{F1EC9C4A-B2BD-4E63-A654-13714C7AB7BA}"/>
    <hyperlink ref="G514" r:id="rId498" xr:uid="{3F83640B-938F-4F06-B45A-E8C579DF60D6}"/>
    <hyperlink ref="G515" r:id="rId499" xr:uid="{9BC59009-3760-4462-9AB5-1C143B4FF465}"/>
    <hyperlink ref="G516" r:id="rId500" xr:uid="{94C7A7BF-2A42-4BF8-BFF1-1458AC70C5A3}"/>
    <hyperlink ref="G517" r:id="rId501" xr:uid="{D3F57742-A26A-4D23-A4C4-93D2D1BA1435}"/>
    <hyperlink ref="G518" r:id="rId502" xr:uid="{4DF9977E-3880-4D51-B184-D2E60EDCE4D4}"/>
    <hyperlink ref="G519" r:id="rId503" xr:uid="{B28CABE5-2D09-41C6-ADBB-793164721888}"/>
    <hyperlink ref="G520" r:id="rId504" xr:uid="{DD948F6D-6189-4398-8E53-B1D625FF4799}"/>
    <hyperlink ref="G521" r:id="rId505" xr:uid="{89A104CB-E9F3-429D-87B3-05A37E525AD4}"/>
    <hyperlink ref="G522" r:id="rId506" xr:uid="{27F4CB3D-89CA-46AD-8E21-77653235982C}"/>
    <hyperlink ref="G523" r:id="rId507" xr:uid="{5B761842-18E3-4D1A-B3AC-0D7926169E42}"/>
    <hyperlink ref="G524" r:id="rId508" xr:uid="{2B3A101A-9D5E-4D9C-B659-3D2CC2428B6D}"/>
    <hyperlink ref="G525" r:id="rId509" xr:uid="{7FA4DF53-BACC-463F-80A6-1AF9EE395B9D}"/>
    <hyperlink ref="G526" r:id="rId510" xr:uid="{D4668D92-584C-4983-8B5A-E33F627815A1}"/>
    <hyperlink ref="G527" r:id="rId511" xr:uid="{83A70C84-6554-434D-A64E-B473129FE568}"/>
    <hyperlink ref="G528" r:id="rId512" xr:uid="{759F6EF3-BAD4-45D6-B8F1-2862EC488DBA}"/>
    <hyperlink ref="G529" r:id="rId513" xr:uid="{7C2CE122-1A39-42F4-A2C6-70D11F7002C4}"/>
    <hyperlink ref="G530" r:id="rId514" xr:uid="{284D11FC-BC31-43FF-8C1F-5C75ED233DC9}"/>
    <hyperlink ref="G531" r:id="rId515" xr:uid="{96A9A91A-5E15-46EE-B7B9-E38F234F5D81}"/>
    <hyperlink ref="G532" r:id="rId516" xr:uid="{81879A7E-11E1-42FA-AC12-D4E4126DA38D}"/>
    <hyperlink ref="G533" r:id="rId517" xr:uid="{EF270E5B-1C14-402A-AF62-DA22213B03E9}"/>
    <hyperlink ref="G534" r:id="rId518" xr:uid="{61EA9B01-3372-43A3-945F-B7771F688CAC}"/>
    <hyperlink ref="G535" r:id="rId519" xr:uid="{0558A692-4B4C-45C3-9094-2E2779B5F961}"/>
    <hyperlink ref="G536" r:id="rId520" xr:uid="{A4E4EC70-1462-4923-A41D-8837035BD6EF}"/>
    <hyperlink ref="G537" r:id="rId521" xr:uid="{4FF5A831-86F0-43BC-B9B8-FAC55C498C19}"/>
    <hyperlink ref="G538" r:id="rId522" xr:uid="{908739CC-CFC5-482D-B326-4B7249022E94}"/>
    <hyperlink ref="G539" r:id="rId523" xr:uid="{A9E1713F-CCE3-46E5-9364-A48CD4C23601}"/>
    <hyperlink ref="G540" r:id="rId524" xr:uid="{AE602E1F-BF74-4142-82DC-708DCCA41B83}"/>
    <hyperlink ref="G541" r:id="rId525" xr:uid="{02F85BAC-7FC9-410D-8ACF-122D059ADBD3}"/>
    <hyperlink ref="G542" r:id="rId526" xr:uid="{E4BF209A-BAD5-4F9B-A862-C266F9A863F3}"/>
    <hyperlink ref="G543" r:id="rId527" xr:uid="{FCB07B92-26FF-4B0F-BF1A-1E8D24B415CE}"/>
    <hyperlink ref="G544" r:id="rId528" xr:uid="{121A5CDD-60C4-4417-A3F3-3773BDF666EB}"/>
    <hyperlink ref="G545" r:id="rId529" xr:uid="{E4D06666-BFA9-4463-9790-46D702ACB43D}"/>
    <hyperlink ref="G546" r:id="rId530" xr:uid="{E624C8D1-A9BF-4C49-AF05-DC358A2C01C8}"/>
    <hyperlink ref="G547" r:id="rId531" xr:uid="{7DD0BC6C-8744-4D76-8D81-C8E90D209D82}"/>
    <hyperlink ref="G548" r:id="rId532" xr:uid="{9C652C6F-0542-4E46-9787-312988078FF5}"/>
    <hyperlink ref="G549" r:id="rId533" xr:uid="{5EC8917F-E6DA-4A11-80BC-291F764B7F12}"/>
    <hyperlink ref="G550" r:id="rId534" xr:uid="{83DC22F0-4000-408D-A85F-A5FA9EA19347}"/>
    <hyperlink ref="G551" r:id="rId535" xr:uid="{4FFF2339-0BFB-43D9-B153-77B5057F2440}"/>
    <hyperlink ref="G552" r:id="rId536" xr:uid="{6671FDAB-726A-4367-9300-67E53026FFBC}"/>
    <hyperlink ref="G553" r:id="rId537" xr:uid="{C356F564-6D40-4F44-9B49-7D414DE5AA40}"/>
    <hyperlink ref="G554" r:id="rId538" xr:uid="{327F317C-325C-46A3-A56C-EAD8C4F8B338}"/>
    <hyperlink ref="G555" r:id="rId539" xr:uid="{18CA5FBA-3B09-4B80-A9DD-0EB7A768A01F}"/>
    <hyperlink ref="G556" r:id="rId540" xr:uid="{1005F1A5-3C9E-40B7-8480-353704470EA3}"/>
    <hyperlink ref="G557" r:id="rId541" xr:uid="{1C89DE3A-8448-46E2-B9CF-2F4E4B9D42F2}"/>
    <hyperlink ref="G558" r:id="rId542" xr:uid="{B6E45B9F-E91B-4A39-AD7B-B67273AB81D6}"/>
    <hyperlink ref="G559" r:id="rId543" xr:uid="{6AE197DE-E57C-4AC0-84DE-B4EC2EFF6D7C}"/>
    <hyperlink ref="G560" r:id="rId544" xr:uid="{56FFBE85-FDF5-49E2-B0C7-B09EA5C3D40C}"/>
    <hyperlink ref="G561" r:id="rId545" xr:uid="{46CE1D90-383F-4972-8B5C-DEACA7774039}"/>
    <hyperlink ref="G562" r:id="rId546" xr:uid="{594AB4FB-8593-4487-9DF0-093A8AD95F12}"/>
    <hyperlink ref="G563" r:id="rId547" xr:uid="{17A829CB-34CE-4127-875B-B4762878F16C}"/>
    <hyperlink ref="G564" r:id="rId548" xr:uid="{E0C446A0-8C78-4DBE-B97A-F6ACA4DF7550}"/>
    <hyperlink ref="G565" r:id="rId549" xr:uid="{B2E7E93C-9C78-488B-90C3-F5C447C58B26}"/>
    <hyperlink ref="G566" r:id="rId550" xr:uid="{158404F9-6AED-433C-A1DE-52BDF4F4854F}"/>
    <hyperlink ref="G567" r:id="rId551" xr:uid="{BC28F83B-BF1E-4CC5-929B-44A724DB79F5}"/>
    <hyperlink ref="G568" r:id="rId552" xr:uid="{B38EBC83-B6F3-4829-ACE0-03143852C5C8}"/>
    <hyperlink ref="G569" r:id="rId553" xr:uid="{41DFBAAB-67EE-40D6-9903-20E23812D812}"/>
    <hyperlink ref="G570" r:id="rId554" xr:uid="{08DD2CF5-E2AC-4131-AE9D-8ECDEDC8954D}"/>
    <hyperlink ref="G571" r:id="rId555" xr:uid="{0D732731-768F-498A-8123-06926200926F}"/>
    <hyperlink ref="G572" r:id="rId556" xr:uid="{37E919C5-8CAC-41A4-85BC-F4D913615249}"/>
    <hyperlink ref="G573" r:id="rId557" xr:uid="{F0E076D2-613F-4138-8B2D-30A82588ABD3}"/>
    <hyperlink ref="G574" r:id="rId558" xr:uid="{EEDBBB9A-CF13-40C6-AC98-C90C8EFAE0CF}"/>
    <hyperlink ref="G575" r:id="rId559" xr:uid="{A036201E-9EA1-4E05-8489-7A8F63108230}"/>
    <hyperlink ref="G576" r:id="rId560" xr:uid="{4107E978-3490-4674-BB6C-969FE569DAB8}"/>
    <hyperlink ref="G577" r:id="rId561" xr:uid="{B1387F07-6A3A-4A21-BC97-E74AA17AD23B}"/>
    <hyperlink ref="G578" r:id="rId562" xr:uid="{AA08E14D-D6B9-406C-BBF0-A97C47903BB5}"/>
    <hyperlink ref="G579" r:id="rId563" xr:uid="{FE627C1D-26C7-445F-9D0D-BCEBA24933AA}"/>
    <hyperlink ref="G580" r:id="rId564" xr:uid="{D82FD661-CAD5-46B2-81B6-C617B3DC9DAA}"/>
    <hyperlink ref="G581" r:id="rId565" xr:uid="{E69B9EB1-111E-448C-980B-5E416FCF3AFF}"/>
    <hyperlink ref="G582" r:id="rId566" xr:uid="{AC3644D6-0482-4084-8FC3-A518CF6CAA71}"/>
    <hyperlink ref="G583" r:id="rId567" xr:uid="{98E53CEE-4E86-4A9C-90A7-CEA1B222E1B0}"/>
    <hyperlink ref="G584" r:id="rId568" xr:uid="{5E4AAD5A-95C0-409D-82E0-C867398CE7E7}"/>
    <hyperlink ref="G585" r:id="rId569" xr:uid="{C21FF099-8FCB-4C96-9D34-AA21E4364762}"/>
    <hyperlink ref="G586" r:id="rId570" xr:uid="{B1D858E8-B5BF-4E13-A40E-4755D209804F}"/>
    <hyperlink ref="G587" r:id="rId571" xr:uid="{011428A3-A4A3-4BF7-8FA2-172837BAF739}"/>
    <hyperlink ref="G588" r:id="rId572" xr:uid="{EFB350C1-7319-406D-869C-12A6F5510FEF}"/>
    <hyperlink ref="G589" r:id="rId573" xr:uid="{F8765117-25AA-4503-A923-A5051481450A}"/>
    <hyperlink ref="G590" r:id="rId574" xr:uid="{1C9F2BA1-CF5B-43D2-8700-5AD4DA4876B7}"/>
    <hyperlink ref="G591" r:id="rId575" xr:uid="{CFDA0612-8F7A-48DA-9184-54A156007230}"/>
    <hyperlink ref="G592" r:id="rId576" xr:uid="{D4E403C6-F2E7-4F25-8D5D-36745830A2DC}"/>
    <hyperlink ref="G593" r:id="rId577" xr:uid="{1E95C509-3037-4208-BC1D-9D82C5341120}"/>
    <hyperlink ref="G594" r:id="rId578" xr:uid="{598411D1-C767-4A89-BAA3-43882E6200C9}"/>
    <hyperlink ref="G595" r:id="rId579" xr:uid="{0B272993-DD76-4741-892D-96D1A6CB9661}"/>
    <hyperlink ref="G596" r:id="rId580" xr:uid="{E4BB568A-F2B5-4C2B-B46B-E5EA2728681B}"/>
    <hyperlink ref="G597" r:id="rId581" xr:uid="{8E199BDA-7176-4523-B492-2E7250D157E7}"/>
    <hyperlink ref="G598" r:id="rId582" xr:uid="{8F5110EF-DAB9-4A93-8F8E-E5F153F33EAE}"/>
    <hyperlink ref="G599" r:id="rId583" xr:uid="{DB7BC049-2AEC-4350-BD10-15FD30C5B773}"/>
    <hyperlink ref="G600" r:id="rId584" xr:uid="{534C9C5E-FEAF-4E85-BDCE-7EE92CFCB4A6}"/>
    <hyperlink ref="G601" r:id="rId585" xr:uid="{B21CEFF5-3D8E-4A7E-9EEA-494F2025AD46}"/>
    <hyperlink ref="G602" r:id="rId586" xr:uid="{37E6C31A-1EB8-4492-9A48-2ACD40C45F18}"/>
    <hyperlink ref="G603" r:id="rId587" xr:uid="{4687A6FB-DD8E-48F3-9A09-81D25BEAEFEE}"/>
    <hyperlink ref="G604" r:id="rId588" xr:uid="{13233F19-058A-44B2-BC34-139BF102A88D}"/>
    <hyperlink ref="G605" r:id="rId589" xr:uid="{3DD9C004-47A3-4523-8FC2-AF27DBBAA39B}"/>
    <hyperlink ref="G606" r:id="rId590" xr:uid="{19A96385-A968-46F2-8F08-CBCFC29F322D}"/>
    <hyperlink ref="G607" r:id="rId591" xr:uid="{5633F262-8DAE-43BD-83D1-BE07DA929E1F}"/>
    <hyperlink ref="G608" r:id="rId592" xr:uid="{C9F962D2-DF52-4520-9D48-F8DA570E0323}"/>
    <hyperlink ref="G609" r:id="rId593" xr:uid="{301C262A-C635-46B3-A0BF-6CF991AE0A00}"/>
    <hyperlink ref="G610" r:id="rId594" xr:uid="{4C10C746-F6A4-4D64-8044-41E7923B6AAE}"/>
    <hyperlink ref="G611" r:id="rId595" xr:uid="{3D0B07DF-13FA-488A-B55F-EEB26078A8E4}"/>
    <hyperlink ref="G612" r:id="rId596" xr:uid="{23836C92-E9FC-4DCA-8020-3678EB793591}"/>
    <hyperlink ref="G613" r:id="rId597" xr:uid="{769FDA3B-E808-488D-87D5-8D23D889E8AA}"/>
    <hyperlink ref="G614" r:id="rId598" xr:uid="{808DF0E7-B849-4329-8DA7-8716C4EDFF7F}"/>
    <hyperlink ref="G615" r:id="rId599" xr:uid="{7ED0A8C8-9B18-4B11-BB0E-78E2213DA249}"/>
    <hyperlink ref="G616" r:id="rId600" xr:uid="{EF9B7353-D902-4387-97B1-CD90556884AA}"/>
    <hyperlink ref="G617" r:id="rId601" xr:uid="{87030E9F-3AFD-4D95-8B3B-C892D17DF33E}"/>
    <hyperlink ref="G618" r:id="rId602" xr:uid="{FD4B5AD9-4B1E-4B50-87A8-A109DD3AC0EE}"/>
    <hyperlink ref="G619" r:id="rId603" xr:uid="{A6274BE6-8A5D-4C51-8486-3FCC0EF43DD8}"/>
    <hyperlink ref="G620" r:id="rId604" xr:uid="{6C2BF210-E9B0-451D-854E-D50DCEBE8E18}"/>
    <hyperlink ref="G621" r:id="rId605" xr:uid="{319DD0F9-C744-419A-B088-8D2546B10E7A}"/>
    <hyperlink ref="G622" r:id="rId606" xr:uid="{6F9D74D6-B028-4598-98CD-7CFB8DCDCE4B}"/>
    <hyperlink ref="G623" r:id="rId607" xr:uid="{702295ED-7445-44F1-8527-A9801E0AD95F}"/>
    <hyperlink ref="G624" r:id="rId608" xr:uid="{85F1006A-3365-4052-A603-D6E96485BA26}"/>
    <hyperlink ref="G625" r:id="rId609" xr:uid="{9949BDDF-94B5-4EDA-B892-D2CFF855C0C8}"/>
    <hyperlink ref="G626" r:id="rId610" xr:uid="{C010E8A3-2BE5-4BC3-B2CA-980E00C0340E}"/>
    <hyperlink ref="G627" r:id="rId611" xr:uid="{B7B61FF7-773B-43E0-8B1B-F7E74C547582}"/>
    <hyperlink ref="G628" r:id="rId612" xr:uid="{2923339B-CEDE-4B95-A84D-6AD9F0470789}"/>
    <hyperlink ref="G629" r:id="rId613" xr:uid="{621B2CC2-84DF-4594-AC14-98FB3B808024}"/>
    <hyperlink ref="G630" r:id="rId614" xr:uid="{9FC77441-5024-4299-B9F1-7172ACCC57F1}"/>
    <hyperlink ref="G631" r:id="rId615" xr:uid="{68E5F6BF-112B-4F3B-8C70-225EF8FDA12E}"/>
    <hyperlink ref="G632" r:id="rId616" xr:uid="{4585C596-BCA5-4A90-A465-F9DF467FBC58}"/>
    <hyperlink ref="G633" r:id="rId617" xr:uid="{0178E9B6-B971-4691-9C51-03BE8E476FA4}"/>
    <hyperlink ref="G634" r:id="rId618" xr:uid="{8C964B89-8531-4894-B181-69163FB3DA6C}"/>
    <hyperlink ref="G635" r:id="rId619" xr:uid="{30EEBF51-752C-44F1-ADC0-33EC2628287C}"/>
    <hyperlink ref="G636" r:id="rId620" xr:uid="{EE374B7A-C46A-4F7D-836F-4A1478F64608}"/>
    <hyperlink ref="G637" r:id="rId621" xr:uid="{E469082F-35F0-450D-A35A-D8F7E2EA7DC4}"/>
    <hyperlink ref="G638" r:id="rId622" xr:uid="{4341649C-5E96-4CEB-A63E-A045F8EE3370}"/>
    <hyperlink ref="G639" r:id="rId623" xr:uid="{18A89917-5C3D-4546-A2F9-D180755E376F}"/>
    <hyperlink ref="G640" r:id="rId624" xr:uid="{B1DFDFBE-CA04-4804-B8E1-DBD08185D3B6}"/>
    <hyperlink ref="G641" r:id="rId625" xr:uid="{3E63288A-C0BB-46FB-88BA-28CBB1A14E84}"/>
    <hyperlink ref="G642" r:id="rId626" xr:uid="{291ADD48-1974-4DE8-9732-8225009851D4}"/>
    <hyperlink ref="G643" r:id="rId627" xr:uid="{57E2D285-91AB-48E5-8612-AA68C974924C}"/>
    <hyperlink ref="G644" r:id="rId628" xr:uid="{F1470D50-8EC5-4C4E-AB68-05BE13345143}"/>
    <hyperlink ref="G645" r:id="rId629" xr:uid="{9CB1E02C-365C-4D2B-87FA-7281048C939D}"/>
    <hyperlink ref="G646" r:id="rId630" xr:uid="{C7077914-2AE0-40BD-AB1A-049D818059EB}"/>
    <hyperlink ref="G647" r:id="rId631" xr:uid="{5504A255-6356-4FBC-A172-CA5EC9362C8B}"/>
    <hyperlink ref="G648" r:id="rId632" xr:uid="{8482F9DB-ED48-409B-BBFF-3769FA3FDEA5}"/>
    <hyperlink ref="G649" r:id="rId633" xr:uid="{14BD41BF-81F3-47B7-8B45-5DDF94A19ED3}"/>
    <hyperlink ref="G650" r:id="rId634" xr:uid="{A375D346-C4ED-4B46-B52B-B6084BF460BB}"/>
    <hyperlink ref="G651" r:id="rId635" xr:uid="{D11E2497-C5E4-469E-80CB-2C8AAE9E41F1}"/>
    <hyperlink ref="G652" r:id="rId636" xr:uid="{3FCAAC3F-650C-4293-B5F6-2D79D51F56BE}"/>
    <hyperlink ref="G653" r:id="rId637" xr:uid="{367C7D1C-DB92-4CF3-9267-53610C92576D}"/>
    <hyperlink ref="G654" r:id="rId638" xr:uid="{0FF4E9BA-635A-4136-9541-8C53B89C7BC9}"/>
    <hyperlink ref="G655" r:id="rId639" xr:uid="{A1EAB821-BE33-4A38-806E-4D46FDDBCD52}"/>
    <hyperlink ref="G656" r:id="rId640" xr:uid="{C1753CFB-C798-4AAC-B66E-97E6E023CC42}"/>
    <hyperlink ref="G657" r:id="rId641" xr:uid="{C28B841A-CE92-417A-B856-E818E4D93FAF}"/>
    <hyperlink ref="G658" r:id="rId642" xr:uid="{09E8AC8F-CC1D-4350-89BF-670A2F0EB7E6}"/>
    <hyperlink ref="G659" r:id="rId643" xr:uid="{E2E23040-8D22-4E04-BC67-8F572C0FFA50}"/>
    <hyperlink ref="G660" r:id="rId644" xr:uid="{5AB62BB2-1224-41E7-8700-3F6539D57F6C}"/>
    <hyperlink ref="G661" r:id="rId645" xr:uid="{F69713BC-BC42-4AC2-B335-323D6FE2388B}"/>
    <hyperlink ref="G662" r:id="rId646" xr:uid="{41430F04-254F-4E41-AE1B-3318A0298E50}"/>
    <hyperlink ref="G663" r:id="rId647" xr:uid="{339D7B35-8BC4-45E6-A8A3-030F0A54FA81}"/>
    <hyperlink ref="G664" r:id="rId648" xr:uid="{47FF3F77-086A-48AE-A6C3-9ED2A2BAFAB3}"/>
    <hyperlink ref="G665" r:id="rId649" xr:uid="{605840F7-E50B-48FE-9592-765894AB1D91}"/>
    <hyperlink ref="G666" r:id="rId650" xr:uid="{B1642EDB-4AFB-40CB-A57C-8D7E504761F9}"/>
    <hyperlink ref="G667" r:id="rId651" xr:uid="{A08AF09E-F1B7-43E7-8799-DF901BD6F36A}"/>
    <hyperlink ref="G668" r:id="rId652" xr:uid="{C2A445EC-2461-481B-B654-834A1C84175E}"/>
    <hyperlink ref="G669" r:id="rId653" xr:uid="{FB2339B5-184D-476A-876B-E38532601A42}"/>
    <hyperlink ref="G670" r:id="rId654" xr:uid="{A421D041-7155-4AC4-8D87-5DBB7383CF53}"/>
    <hyperlink ref="G671" r:id="rId655" xr:uid="{2EB2C2FA-9411-41D1-92F4-BD8684B3C065}"/>
    <hyperlink ref="G672" r:id="rId656" xr:uid="{B0042FF4-5EA0-4341-9491-24B31B66C9B9}"/>
    <hyperlink ref="G673" r:id="rId657" xr:uid="{66A8E6C6-11EE-4483-B15F-B6FD40E457DB}"/>
    <hyperlink ref="G674" r:id="rId658" xr:uid="{BAC8CDAB-4DB1-45A9-BB5D-BDDAEB953BB6}"/>
    <hyperlink ref="G675" r:id="rId659" xr:uid="{7A0BFC05-0959-4289-B4C9-04047CABD950}"/>
    <hyperlink ref="G676" r:id="rId660" xr:uid="{482142E9-876F-414D-B868-513FB7888FB1}"/>
    <hyperlink ref="G677" r:id="rId661" xr:uid="{C348EED4-7E8F-4CCA-9DDC-61D04005CEFC}"/>
    <hyperlink ref="G678" r:id="rId662" xr:uid="{BFA8E1EE-01CD-4914-8BF6-5EF4B6E94B60}"/>
    <hyperlink ref="G679" r:id="rId663" xr:uid="{E30ED331-4558-49C6-A889-8232895539D3}"/>
    <hyperlink ref="G680" r:id="rId664" xr:uid="{27E9B01A-958D-44DB-A7E3-15D964DF2855}"/>
    <hyperlink ref="G681" r:id="rId665" xr:uid="{8C8F890C-DE79-414F-A9D7-A4751812AF6B}"/>
    <hyperlink ref="G682" r:id="rId666" xr:uid="{E592D016-30E0-4BE0-8BF9-6BB472905F13}"/>
    <hyperlink ref="G683" r:id="rId667" xr:uid="{796D9B42-5973-461A-9560-770EA82E9DCE}"/>
    <hyperlink ref="G684" r:id="rId668" xr:uid="{D5C42B04-7A9F-445C-993E-5D9D0AA75828}"/>
    <hyperlink ref="G685" r:id="rId669" xr:uid="{4A5FB3CD-6F7F-4AC4-A745-C74CEFAA5DF1}"/>
    <hyperlink ref="G686" r:id="rId670" xr:uid="{61A28463-F80E-4895-B8E7-483D2901DB12}"/>
    <hyperlink ref="G687" r:id="rId671" xr:uid="{E7F3E543-7FEB-47AC-9B1F-D4F83AD297DB}"/>
    <hyperlink ref="G688" r:id="rId672" xr:uid="{1E355C55-2B38-41CD-A41F-FC83CF758523}"/>
    <hyperlink ref="G689" r:id="rId673" xr:uid="{B1E39C56-A515-4DDE-B24A-AC694167AD7A}"/>
    <hyperlink ref="G690" r:id="rId674" xr:uid="{A1819BE9-E404-4198-990D-EC784451023C}"/>
    <hyperlink ref="G691" r:id="rId675" xr:uid="{99C7B0BC-9FA1-4877-A745-23548F2CB17E}"/>
    <hyperlink ref="G692" r:id="rId676" xr:uid="{86368BAA-ADD8-41F8-A001-60F3FA939C63}"/>
    <hyperlink ref="G693" r:id="rId677" xr:uid="{CDCB7E5D-46A0-4BD5-B5C9-F2F974468789}"/>
    <hyperlink ref="G694" r:id="rId678" xr:uid="{5AA7F9AC-A8F6-4B1D-93DE-B51AA964C8F8}"/>
    <hyperlink ref="G695" r:id="rId679" xr:uid="{17E587B0-0D5D-4133-A867-BCCE4EBE7149}"/>
    <hyperlink ref="G696" r:id="rId680" xr:uid="{415D03D7-6D40-4FBD-BD0A-172B972B5B69}"/>
    <hyperlink ref="G697" r:id="rId681" xr:uid="{3D151AB5-B2AB-4ECB-8AEF-E53AD125E1CC}"/>
    <hyperlink ref="G698" r:id="rId682" xr:uid="{07726C38-2729-4B33-9026-76A4B0E54ABA}"/>
    <hyperlink ref="G699" r:id="rId683" xr:uid="{48B8CDF0-07BE-498E-8EB3-EF425FCE0F8D}"/>
    <hyperlink ref="G700" r:id="rId684" xr:uid="{922ACF58-2E59-49AD-B815-7757583D5C26}"/>
    <hyperlink ref="G701" r:id="rId685" xr:uid="{13F47D13-D539-4AF9-B03F-5211A0126120}"/>
    <hyperlink ref="G702" r:id="rId686" xr:uid="{D3369E64-94D7-4CB2-9358-93F186E8C546}"/>
    <hyperlink ref="G703" r:id="rId687" xr:uid="{A74CBBB2-320F-45AE-AAEC-3A4F6386614C}"/>
    <hyperlink ref="G704" r:id="rId688" xr:uid="{7FADF14A-E7F2-405F-8E0D-84AAAFF78E16}"/>
    <hyperlink ref="G705" r:id="rId689" xr:uid="{2C3E146B-8149-4AA2-B9DE-1C4E80E12DD7}"/>
    <hyperlink ref="G706" r:id="rId690" xr:uid="{9E155809-30E7-4774-BB7B-5C1878563A46}"/>
    <hyperlink ref="G707" r:id="rId691" xr:uid="{9E43D446-3E0B-48E6-9877-074C2D57536E}"/>
    <hyperlink ref="G708" r:id="rId692" xr:uid="{174B9241-B79A-4C66-BDE0-488B58CE31D6}"/>
    <hyperlink ref="G709" r:id="rId693" xr:uid="{5F735B05-F316-4389-B2E8-D7401FD46019}"/>
    <hyperlink ref="G710" r:id="rId694" xr:uid="{DA88677B-3D2D-4AAD-9961-CE43E5E086F6}"/>
    <hyperlink ref="G711" r:id="rId695" xr:uid="{07D41CFF-25BB-42A4-AD02-7F5E953C8BDD}"/>
    <hyperlink ref="G712" r:id="rId696" xr:uid="{1FD4CFD9-B00C-49EF-9B18-1B8BA211B722}"/>
    <hyperlink ref="G713" r:id="rId697" xr:uid="{5EA8D9D2-5048-487E-A1D5-3176279559EC}"/>
    <hyperlink ref="G714" r:id="rId698" xr:uid="{F6B1D1A8-F467-44D7-BBFB-63628C18B570}"/>
    <hyperlink ref="G715" r:id="rId699" xr:uid="{C152EAAD-28D2-44E2-900B-8F139CA2A2FD}"/>
    <hyperlink ref="G716" r:id="rId700" xr:uid="{0829F6FE-905F-4F2D-ABE5-349B924CA575}"/>
    <hyperlink ref="G717" r:id="rId701" xr:uid="{26FF766D-288E-4230-9D25-2CEC1D1D1842}"/>
    <hyperlink ref="G718" r:id="rId702" xr:uid="{F262123B-425F-4EB2-9CD3-51EC8CD3D3D5}"/>
    <hyperlink ref="G719" r:id="rId703" xr:uid="{E66D5D96-A033-4A5C-8B87-919CC6BAF6EC}"/>
    <hyperlink ref="G720" r:id="rId704" xr:uid="{CBD84C81-111B-4A17-8D9D-A7734207D8E0}"/>
    <hyperlink ref="G721" r:id="rId705" xr:uid="{6A5A705C-9E75-4F2A-A061-C27BAD3C924A}"/>
    <hyperlink ref="G722" r:id="rId706" xr:uid="{5695A382-A3AA-403D-8D9C-03A69C937C0C}"/>
    <hyperlink ref="G723" r:id="rId707" xr:uid="{4E641F8E-9A7D-4926-882C-0DC717EA8E48}"/>
    <hyperlink ref="G724" r:id="rId708" xr:uid="{A039B7DF-B33F-453E-B206-A9E355AB16FE}"/>
    <hyperlink ref="G725" r:id="rId709" xr:uid="{D57CA8EE-50A7-45A6-A59E-E360DDA8404C}"/>
    <hyperlink ref="G726" r:id="rId710" xr:uid="{891BE9AB-A6CC-4015-94A4-CA065E4F0F0E}"/>
    <hyperlink ref="G727" r:id="rId711" xr:uid="{FEDD72D8-C0DA-423E-A87C-8809418C44C5}"/>
    <hyperlink ref="G728" r:id="rId712" xr:uid="{EB953025-D5A2-43CB-9419-0FFBA094317D}"/>
    <hyperlink ref="G729" r:id="rId713" xr:uid="{5C74F1C3-1281-467E-8284-AA607BE50DBC}"/>
    <hyperlink ref="G730" r:id="rId714" xr:uid="{BD0FCC70-7D5B-4456-B928-AEBF4C4D46B2}"/>
    <hyperlink ref="G731" r:id="rId715" xr:uid="{3EC8B076-BC5B-4ADF-8851-27FAF48ABE33}"/>
    <hyperlink ref="G732" r:id="rId716" xr:uid="{C4EA43C5-D440-47D0-ADE6-84EDD250611A}"/>
    <hyperlink ref="G733" r:id="rId717" xr:uid="{CD81401C-8E9E-4CF7-8E14-80D724EA0ADF}"/>
    <hyperlink ref="G734" r:id="rId718" xr:uid="{637237B0-F6F3-4D33-B59A-258E797D793F}"/>
    <hyperlink ref="G735" r:id="rId719" xr:uid="{48CBE686-8653-4851-9B37-E4BB3069EA85}"/>
    <hyperlink ref="G736" r:id="rId720" xr:uid="{36758F7E-25A6-4D18-A9FE-3D51B49012E1}"/>
    <hyperlink ref="G737" r:id="rId721" xr:uid="{CA14C3FA-E948-4A0C-8DBA-F87771BF414C}"/>
    <hyperlink ref="G738" r:id="rId722" xr:uid="{BAB60ED3-FEC0-461B-B37E-F1C5BFE2E3AA}"/>
    <hyperlink ref="G739" r:id="rId723" xr:uid="{2F3A630E-AADB-4993-88DB-9AF07A4948EB}"/>
    <hyperlink ref="G740" r:id="rId724" xr:uid="{AC9B69D7-5C10-43F9-827F-1B84C036F364}"/>
    <hyperlink ref="G741" r:id="rId725" xr:uid="{61FD7CEB-38B6-4D0E-B530-EF2F37E96758}"/>
    <hyperlink ref="G742" r:id="rId726" xr:uid="{B046861C-552C-474F-BF73-0AAF2A2E7D13}"/>
    <hyperlink ref="G743" r:id="rId727" xr:uid="{1CA6B124-8EB9-40F0-936B-1637A7C97CBB}"/>
    <hyperlink ref="G744" r:id="rId728" xr:uid="{7B4844EA-6554-4756-9B77-307BC4DBC9F0}"/>
    <hyperlink ref="G745" r:id="rId729" xr:uid="{E9688EF5-8240-458B-9401-0AEC836342C1}"/>
    <hyperlink ref="G746" r:id="rId730" xr:uid="{5DE41292-B301-411A-810F-F947F39C9976}"/>
    <hyperlink ref="G747" r:id="rId731" xr:uid="{35844D0B-52B1-4B58-8A42-A4868ADE49B3}"/>
    <hyperlink ref="G748" r:id="rId732" xr:uid="{02E1B737-1FC2-46B8-9E9B-A87214876288}"/>
    <hyperlink ref="G749" r:id="rId733" xr:uid="{640B6957-D688-443B-B406-4934F78781FC}"/>
    <hyperlink ref="G750" r:id="rId734" xr:uid="{B32B2C9C-E49F-4619-9CB7-0464DA53671A}"/>
    <hyperlink ref="G751" r:id="rId735" xr:uid="{65634A86-FF26-4665-9367-1E41872EC0D0}"/>
    <hyperlink ref="G752" r:id="rId736" xr:uid="{A244A993-67E5-4531-B16A-A72818F8F4D8}"/>
    <hyperlink ref="G753" r:id="rId737" xr:uid="{44E60484-4742-4596-AE77-C0DA0725E2E6}"/>
    <hyperlink ref="G754" r:id="rId738" xr:uid="{2B1A8FD1-07ED-4613-9685-FCB9DF719FB6}"/>
    <hyperlink ref="G755" r:id="rId739" xr:uid="{6F3AAC89-1B7E-4AA8-8C36-E11C04F881E8}"/>
    <hyperlink ref="G756" r:id="rId740" xr:uid="{F5314941-7834-4A60-9AA1-45DF2E501B4A}"/>
    <hyperlink ref="G757" r:id="rId741" xr:uid="{D13F33DB-86BF-4530-959F-4477EBC94D3B}"/>
    <hyperlink ref="G758" r:id="rId742" xr:uid="{C3B092A1-ADD2-4F9C-A606-05B4B17D4E3F}"/>
    <hyperlink ref="G759" r:id="rId743" xr:uid="{70F1CFA0-4967-44CD-B805-D419A222481E}"/>
    <hyperlink ref="G760" r:id="rId744" xr:uid="{F1AEBD59-11F0-49DA-B933-5B01C0797B8E}"/>
    <hyperlink ref="G761" r:id="rId745" xr:uid="{0EAB801B-7040-401C-8621-0044AE46E305}"/>
    <hyperlink ref="G762" r:id="rId746" xr:uid="{209FACB8-0884-415C-B3F7-EC9057BC2A8E}"/>
    <hyperlink ref="G763" r:id="rId747" xr:uid="{DBC0E269-3E77-4BAF-A6DF-6D5F8830B176}"/>
    <hyperlink ref="G764" r:id="rId748" xr:uid="{0610279E-D0A9-48CF-A38A-3AA4602BCF5A}"/>
    <hyperlink ref="G765" r:id="rId749" xr:uid="{620DBFDE-B2C5-441D-97C4-810A15548409}"/>
    <hyperlink ref="G766" r:id="rId750" xr:uid="{3C0DAB4A-9CAD-44E1-9FAA-50AB652860B6}"/>
    <hyperlink ref="G767" r:id="rId751" xr:uid="{42A4903F-CD52-4EC4-9020-6D2C281FC988}"/>
    <hyperlink ref="G768" r:id="rId752" xr:uid="{B10FE551-198C-41A7-90C8-530B6B3498B3}"/>
    <hyperlink ref="G769" r:id="rId753" xr:uid="{A8BF391E-6778-4548-A461-B945D1D8E2E3}"/>
    <hyperlink ref="G770" r:id="rId754" xr:uid="{F4A82E18-C311-46A2-8EBA-5E6E294D6CE7}"/>
    <hyperlink ref="G771" r:id="rId755" xr:uid="{8C9996DC-7564-4CB8-B3BD-44557DBFE673}"/>
    <hyperlink ref="G772" r:id="rId756" xr:uid="{E4B52DCD-7CBE-4534-9829-275DD04ABC1B}"/>
    <hyperlink ref="G773" r:id="rId757" xr:uid="{E15B45D2-4518-47B9-8534-561593BBE217}"/>
    <hyperlink ref="G774" r:id="rId758" xr:uid="{708A68B7-CEB3-4593-8B24-2328F7DFF553}"/>
    <hyperlink ref="G775" r:id="rId759" xr:uid="{927344CF-5A96-4407-BAA5-97D0804E00DD}"/>
    <hyperlink ref="G776" r:id="rId760" xr:uid="{33DC8950-33FF-47AD-91F5-8722EA230F93}"/>
    <hyperlink ref="G777" r:id="rId761" xr:uid="{1440810F-EC6A-4BD3-9A02-B69E3E22AD54}"/>
    <hyperlink ref="G778" r:id="rId762" xr:uid="{BBF6F72D-367E-4D90-B508-ACBE41EB1376}"/>
    <hyperlink ref="G779" r:id="rId763" xr:uid="{E2702707-77C5-4F1A-A470-29B1D749EE08}"/>
    <hyperlink ref="G780" r:id="rId764" xr:uid="{A4D66922-32C9-43EF-BE0C-E2482885ED3D}"/>
    <hyperlink ref="G781" r:id="rId765" xr:uid="{CFDB0F4D-B162-4C87-A90F-BD1CA111B3CA}"/>
    <hyperlink ref="G782" r:id="rId766" xr:uid="{A623F661-B25F-448E-A3FA-EBFB3E005813}"/>
    <hyperlink ref="G783" r:id="rId767" xr:uid="{A6F94399-B4EF-45B6-8395-8C1C754726CA}"/>
    <hyperlink ref="G784" r:id="rId768" xr:uid="{456A07FB-A9C5-4E3F-ADDC-FDEAE92D357F}"/>
    <hyperlink ref="G785" r:id="rId769" xr:uid="{0D2DBAC4-548C-4D69-9313-FEBA90262A86}"/>
    <hyperlink ref="G786" r:id="rId770" xr:uid="{D6BBC1D0-DF96-4021-99A8-F56FCD5FF580}"/>
    <hyperlink ref="G787" r:id="rId771" xr:uid="{D696C255-F189-494D-8895-E704622D7A82}"/>
    <hyperlink ref="G788" r:id="rId772" xr:uid="{76ED2688-2F5E-4C2B-A2CA-FAEFCC1DEF6F}"/>
    <hyperlink ref="G789" r:id="rId773" xr:uid="{F2FC9C48-853D-4E93-AFDC-DB8735F29532}"/>
    <hyperlink ref="G790" r:id="rId774" xr:uid="{25EE2E0D-FB55-41BB-BEBB-9BAFDE5FCA1A}"/>
    <hyperlink ref="G791" r:id="rId775" xr:uid="{C447FF10-6B70-4675-AA4A-15FD515EA6FA}"/>
    <hyperlink ref="G792" r:id="rId776" xr:uid="{22AF2A0C-6C25-456D-8262-5A66974EB8D5}"/>
    <hyperlink ref="G793" r:id="rId777" xr:uid="{0751F6E7-3E6F-48BB-8573-8ED776D987CF}"/>
    <hyperlink ref="G794" r:id="rId778" xr:uid="{4C6EDB95-B2EF-44AE-8BFC-C997043BD683}"/>
    <hyperlink ref="G795" r:id="rId779" xr:uid="{9BF51E17-8C3B-4352-AF8A-65CAE8533344}"/>
    <hyperlink ref="G796" r:id="rId780" xr:uid="{28C9E738-CCC1-4FDF-A55B-CFC58609CD80}"/>
    <hyperlink ref="G797" r:id="rId781" xr:uid="{8331DEA5-8266-4662-B10E-2A832B60FBDE}"/>
    <hyperlink ref="G798" r:id="rId782" xr:uid="{DE9B9573-3F13-4898-916E-83727ADCDC7D}"/>
    <hyperlink ref="G799" r:id="rId783" xr:uid="{3A148E0A-81B5-48CD-B38B-DA9320A1D35D}"/>
    <hyperlink ref="G800" r:id="rId784" xr:uid="{B0E69133-4D37-478B-938B-2657DE23D1C9}"/>
    <hyperlink ref="G801" r:id="rId785" xr:uid="{F28ECCFF-879F-4367-BE58-328D047D25B9}"/>
    <hyperlink ref="G802" r:id="rId786" xr:uid="{93ACB4BF-75AD-4440-84BD-36141ACCC515}"/>
    <hyperlink ref="G803" r:id="rId787" xr:uid="{C00CC2B8-6F25-4E0F-9590-BDF38851425F}"/>
    <hyperlink ref="G804" r:id="rId788" xr:uid="{695C58C7-20F1-42C6-9B1C-2846C9F206C3}"/>
    <hyperlink ref="G805" r:id="rId789" xr:uid="{24FA5C70-771F-45B7-8615-9B180D6139A8}"/>
    <hyperlink ref="G806" r:id="rId790" xr:uid="{DC04C0CB-7195-4BE4-8B0E-6FF0EAB441CF}"/>
    <hyperlink ref="G807" r:id="rId791" xr:uid="{7A1A986E-047F-4197-84B9-589547D76E96}"/>
    <hyperlink ref="G808" r:id="rId792" xr:uid="{0FAA4FF8-4BE6-49FC-872E-3F5544603E14}"/>
    <hyperlink ref="G809" r:id="rId793" xr:uid="{FF8886A3-09A7-4449-9510-596618B60BDE}"/>
    <hyperlink ref="G810" r:id="rId794" xr:uid="{D4618A30-462E-4A9D-BF00-2C86BFC103F3}"/>
    <hyperlink ref="G811" r:id="rId795" xr:uid="{7C42F9D4-9D1C-45BC-9BF3-EA4DAAA2426F}"/>
    <hyperlink ref="G812" r:id="rId796" xr:uid="{72D00323-24CD-4717-A9D0-5FA31F9C0CA3}"/>
    <hyperlink ref="G813" r:id="rId797" xr:uid="{AA85C882-6187-409A-837F-9903B040DA32}"/>
    <hyperlink ref="G814" r:id="rId798" xr:uid="{227201D1-080E-4713-8886-79D375F691F6}"/>
    <hyperlink ref="G815" r:id="rId799" xr:uid="{D0B39D40-C888-4ECB-B07C-45C9AF55FDD0}"/>
    <hyperlink ref="G816" r:id="rId800" xr:uid="{626CD8BE-9017-418E-A47A-F255BDBC6733}"/>
    <hyperlink ref="G817" r:id="rId801" xr:uid="{C238F908-8D0A-4F6B-B66B-43A08160735F}"/>
    <hyperlink ref="G818" r:id="rId802" xr:uid="{84630D60-02CC-4A57-867E-49D82C8FA85E}"/>
    <hyperlink ref="G819" r:id="rId803" xr:uid="{CCC66286-E151-4DA4-A8C5-F9B0BCFB4E62}"/>
    <hyperlink ref="G820" r:id="rId804" xr:uid="{8FACC8BF-B6B6-4496-9FC0-98CB9F3F1E2D}"/>
    <hyperlink ref="G821" r:id="rId805" xr:uid="{2D121B15-657E-466A-BF42-6E68B6759602}"/>
    <hyperlink ref="G822" r:id="rId806" xr:uid="{F5895BC2-7C6C-40CE-8614-90C5D22DE082}"/>
    <hyperlink ref="G823" r:id="rId807" xr:uid="{72CD3757-DBDD-4529-9A7A-6677F2EF6142}"/>
    <hyperlink ref="G824" r:id="rId808" xr:uid="{80713F39-6247-4E3A-A6FB-E802D58F9B08}"/>
    <hyperlink ref="G825" r:id="rId809" xr:uid="{A177D952-2E98-4396-87AD-DB203012ABCD}"/>
    <hyperlink ref="G826" r:id="rId810" xr:uid="{B7D7454D-F27C-40EC-AD14-133D9C24E1D3}"/>
    <hyperlink ref="G827" r:id="rId811" xr:uid="{1B479517-CC2A-409E-BDA3-4071A5FFDF1B}"/>
    <hyperlink ref="G828" r:id="rId812" xr:uid="{BCA6F66E-722E-41E0-AAFC-68C9B94CC09D}"/>
    <hyperlink ref="G829" r:id="rId813" xr:uid="{FC9A92EE-B168-41AF-8848-A71F3E0F59DE}"/>
    <hyperlink ref="G830" r:id="rId814" xr:uid="{3CA3FA9D-FEDF-48C9-A62D-3B970BE35EEF}"/>
    <hyperlink ref="G831" r:id="rId815" xr:uid="{95596210-1B61-4190-96BC-4841E95A59F0}"/>
    <hyperlink ref="G832" r:id="rId816" xr:uid="{E1C16ADD-EF24-4F0B-AA40-1C45908356A7}"/>
    <hyperlink ref="G833" r:id="rId817" xr:uid="{A822A0AD-DA0F-468B-B9B7-27EF063F01FA}"/>
    <hyperlink ref="G834" r:id="rId818" xr:uid="{D5C0218E-67D3-4F24-9815-D6E841CC7E1A}"/>
    <hyperlink ref="G835" r:id="rId819" xr:uid="{2D8AFBDC-0463-4B86-8F0B-A16B95A8FE5B}"/>
    <hyperlink ref="G836" r:id="rId820" xr:uid="{9B380AB9-18F3-4184-B98D-C409FD7A6702}"/>
    <hyperlink ref="G837" r:id="rId821" xr:uid="{46A66BDA-D333-4F59-A613-6632B637D57F}"/>
    <hyperlink ref="G838" r:id="rId822" xr:uid="{3600EA72-98D9-405A-B498-C4C7A4F19C0A}"/>
    <hyperlink ref="G839" r:id="rId823" xr:uid="{D1C919C4-B9DB-4F76-AD6D-6251262FA27D}"/>
    <hyperlink ref="G840" r:id="rId824" xr:uid="{9652C2BD-3207-4B05-9AC0-E86AF23883DE}"/>
    <hyperlink ref="G841" r:id="rId825" xr:uid="{CC883AB1-115D-4F7D-AA52-FDC3614A46EE}"/>
    <hyperlink ref="G842" r:id="rId826" xr:uid="{19070A28-611B-42D7-A77E-4462A5544F0F}"/>
    <hyperlink ref="G843" r:id="rId827" xr:uid="{EE04A697-57A0-4179-A0DD-CAFBDE06EB36}"/>
    <hyperlink ref="G844" r:id="rId828" xr:uid="{2C4B4B4B-DE98-4794-8BF1-7150F70EA234}"/>
    <hyperlink ref="G845" r:id="rId829" xr:uid="{83F1DEA0-9A55-407E-9AB8-C0A755F644F2}"/>
    <hyperlink ref="G846" r:id="rId830" xr:uid="{81B656B7-5D92-4067-AE57-A31AE204F700}"/>
    <hyperlink ref="G847" r:id="rId831" xr:uid="{94D603D3-5DF7-4041-9D18-E6AE9D91BC52}"/>
    <hyperlink ref="G848" r:id="rId832" xr:uid="{07798407-257F-408E-B75D-9A187877BCB9}"/>
    <hyperlink ref="G849" r:id="rId833" xr:uid="{6384B314-95A7-42B2-B9E4-3ADC0634273B}"/>
    <hyperlink ref="G850" r:id="rId834" xr:uid="{87E8F4AB-6E74-4EEA-8F2D-DF0A45DDA76B}"/>
    <hyperlink ref="G851" r:id="rId835" xr:uid="{2E6009E0-AEDB-4D56-875F-BBE0EF29BB6D}"/>
    <hyperlink ref="G852" r:id="rId836" xr:uid="{02B9B87C-8102-4E3A-953D-45E97B6A54F3}"/>
    <hyperlink ref="G853" r:id="rId837" xr:uid="{40DF864A-4F94-48F9-ADFA-0FF24C042000}"/>
    <hyperlink ref="G854" r:id="rId838" xr:uid="{ACACC5C1-992A-443F-96A2-D58EC2E53E17}"/>
    <hyperlink ref="G855" r:id="rId839" xr:uid="{344A10FE-9FA1-49F3-8DB2-9F7F2E0817C7}"/>
    <hyperlink ref="G856" r:id="rId840" xr:uid="{02730291-51A8-4622-B091-9822102A0ABA}"/>
    <hyperlink ref="G857" r:id="rId841" xr:uid="{B3FECEFA-521B-4F21-B726-3B0CB401551C}"/>
    <hyperlink ref="G858" r:id="rId842" xr:uid="{DA83597E-DCF0-462E-B869-74598B801039}"/>
    <hyperlink ref="G859" r:id="rId843" xr:uid="{66F42740-8DE9-4EE2-AFDC-0F53888033B9}"/>
    <hyperlink ref="G860" r:id="rId844" xr:uid="{E1CA89C3-B06D-4A37-A114-8A6AC144A01F}"/>
    <hyperlink ref="G861" r:id="rId845" xr:uid="{1BE02920-572B-461F-91E0-DBC5E5A1F125}"/>
    <hyperlink ref="G862" r:id="rId846" xr:uid="{5F2521BE-B4BA-4E44-B3B8-52821B3F106E}"/>
    <hyperlink ref="G863" r:id="rId847" xr:uid="{A07FB332-F8BD-48DE-AB20-E202A7F5E132}"/>
    <hyperlink ref="G864" r:id="rId848" xr:uid="{0C712EBA-9080-4E09-934D-A16E2681A15A}"/>
    <hyperlink ref="G865" r:id="rId849" xr:uid="{A3CE26BB-78BF-4367-A38D-C8EDB1CDEE7D}"/>
    <hyperlink ref="G866" r:id="rId850" xr:uid="{F21D163C-D805-44A0-8A10-E01F76349DD5}"/>
    <hyperlink ref="G867" r:id="rId851" xr:uid="{5FB3D29E-1060-4F36-8A8B-13D8645E3064}"/>
    <hyperlink ref="G868" r:id="rId852" xr:uid="{F30A9266-A1CB-4871-B827-EE06823398A4}"/>
    <hyperlink ref="G869" r:id="rId853" xr:uid="{A80E4252-0ADB-4960-A6BB-BC0233768115}"/>
    <hyperlink ref="G870" r:id="rId854" xr:uid="{A428A7A0-DE9F-4732-8DE4-9FB52D55BAC5}"/>
    <hyperlink ref="G871" r:id="rId855" xr:uid="{47858358-081A-4F30-BFCE-3DD7052804F7}"/>
    <hyperlink ref="G872" r:id="rId856" xr:uid="{D69AC54C-2224-4B4C-8807-83BF3B9AB428}"/>
    <hyperlink ref="G873" r:id="rId857" xr:uid="{FDC3A3CA-65F1-4B08-A596-34DB8013E67D}"/>
    <hyperlink ref="G874" r:id="rId858" xr:uid="{6210B405-AE02-4256-A329-CC98F374264F}"/>
    <hyperlink ref="G875" r:id="rId859" xr:uid="{21A4ED68-1F33-4920-94D7-6F462B045230}"/>
    <hyperlink ref="G876" r:id="rId860" xr:uid="{551EE1E4-3641-41BB-9244-89CF1C1BC38C}"/>
    <hyperlink ref="G877" r:id="rId861" xr:uid="{057E6F83-589F-48B4-AB8B-4565CF7AF112}"/>
    <hyperlink ref="G878" r:id="rId862" xr:uid="{1E0A5C9F-CB55-4E85-A802-6E9662EE8AAE}"/>
    <hyperlink ref="G879" r:id="rId863" xr:uid="{8160981C-0270-4FFC-B6CB-5679F8397819}"/>
    <hyperlink ref="G880" r:id="rId864" xr:uid="{41BFEBD4-A756-4A1D-824A-545D9DE25AF2}"/>
    <hyperlink ref="G881" r:id="rId865" xr:uid="{CF6B5B11-3EB8-4DE4-A632-274D9B4E96C5}"/>
    <hyperlink ref="G882" r:id="rId866" xr:uid="{9DAECC4C-2E56-4552-B5DA-D0AE69510B38}"/>
    <hyperlink ref="G883" r:id="rId867" xr:uid="{0B86C656-E02E-4E81-872C-B64279A29BDF}"/>
    <hyperlink ref="G884" r:id="rId868" xr:uid="{6611831B-270B-40BB-BCD4-7950065ED0E1}"/>
    <hyperlink ref="G885" r:id="rId869" xr:uid="{59C2FFCA-6152-4848-A2E7-414F6D88D0BC}"/>
    <hyperlink ref="G886" r:id="rId870" xr:uid="{67CD9960-4470-463F-BA8B-37BB2556B0F3}"/>
    <hyperlink ref="G887" r:id="rId871" xr:uid="{3499F0A5-218C-441B-916E-B42149629272}"/>
    <hyperlink ref="G888" r:id="rId872" xr:uid="{4975FA5E-8901-4D35-99B1-27EB9A8A308B}"/>
    <hyperlink ref="G889" r:id="rId873" xr:uid="{C0419447-87E7-435D-91F7-29777B669BE1}"/>
    <hyperlink ref="G890" r:id="rId874" xr:uid="{90A769BB-7BCB-49EF-B948-F91E241F8C20}"/>
    <hyperlink ref="G891" r:id="rId875" xr:uid="{6C0D59F8-634E-4663-8F96-8A0F32DA47A1}"/>
    <hyperlink ref="G892" r:id="rId876" xr:uid="{34BE4D4F-3203-48E2-852B-A8B11244AB83}"/>
    <hyperlink ref="G893" r:id="rId877" xr:uid="{0301DC81-DDA6-443E-A342-0F0361CC04EA}"/>
    <hyperlink ref="G894" r:id="rId878" xr:uid="{9EEF8263-82EE-468A-9FFA-43D83630A79F}"/>
    <hyperlink ref="G895" r:id="rId879" xr:uid="{456F6564-E148-4EA2-8568-193C2980B713}"/>
    <hyperlink ref="G896" r:id="rId880" xr:uid="{BE3CF5D0-93C6-4BCB-854D-F31F78836558}"/>
    <hyperlink ref="G897" r:id="rId881" xr:uid="{7C9770C9-4803-4175-A85F-6DCF3CCFAE2D}"/>
    <hyperlink ref="G898" r:id="rId882" xr:uid="{4230CE0A-F34E-4FE0-B993-84DF9CEFC586}"/>
    <hyperlink ref="G899" r:id="rId883" xr:uid="{57D116BE-D716-412A-96BA-7D64504E42C5}"/>
    <hyperlink ref="G900" r:id="rId884" xr:uid="{BFF9579F-1F1F-447D-A963-C5BBEF8B0B46}"/>
    <hyperlink ref="G901" r:id="rId885" xr:uid="{2EE30011-6FED-4471-A698-FE5166E14196}"/>
    <hyperlink ref="G902" r:id="rId886" xr:uid="{448902AF-3AC7-4447-8AEE-FCE1A51CE19F}"/>
    <hyperlink ref="G903" r:id="rId887" xr:uid="{30A47D90-E06C-43DA-BA7B-AEE2F5EE32A2}"/>
    <hyperlink ref="G904" r:id="rId888" xr:uid="{496032FF-1EF6-43D0-8CBB-63B457BA4FDE}"/>
    <hyperlink ref="G905" r:id="rId889" xr:uid="{87A12053-BDBA-445B-A1E1-DD330A81AF47}"/>
    <hyperlink ref="G906" r:id="rId890" xr:uid="{9945B322-348D-4758-84DF-A103B76D0D48}"/>
    <hyperlink ref="G907" r:id="rId891" xr:uid="{C6AE4045-DC5C-4F10-902D-2A01C7BA7F9E}"/>
    <hyperlink ref="G908" r:id="rId892" xr:uid="{6EA6038E-16E8-445B-AC9F-3BE788EF81D8}"/>
    <hyperlink ref="G909" r:id="rId893" xr:uid="{4F621FF1-2D96-4662-BEBB-73060D47DB9E}"/>
    <hyperlink ref="G910" r:id="rId894" xr:uid="{72937735-DEDE-4C76-B3AE-33C2C2EEC348}"/>
    <hyperlink ref="G911" r:id="rId895" xr:uid="{8C51C7DA-2C46-4B23-9BA7-BDB0F3904AB3}"/>
    <hyperlink ref="G912" r:id="rId896" xr:uid="{FF80B083-1B01-4C7F-83B5-12B620F9EECD}"/>
    <hyperlink ref="G913" r:id="rId897" xr:uid="{42410356-4629-4C55-B169-12D29166A55C}"/>
    <hyperlink ref="G914" r:id="rId898" xr:uid="{2534B727-51FE-4040-911F-A9D462E044F9}"/>
    <hyperlink ref="G915" r:id="rId899" xr:uid="{1DA4A736-DC09-46E5-BBD1-754B18AC379D}"/>
    <hyperlink ref="G916" r:id="rId900" xr:uid="{2DF5FC57-4272-44D8-83C8-FC1C41A04526}"/>
    <hyperlink ref="G917" r:id="rId901" xr:uid="{AA665F37-9528-4F84-B15E-7C61972769D8}"/>
    <hyperlink ref="G918" r:id="rId902" xr:uid="{5BC37B52-71D3-4AC8-815C-4737BBE86E03}"/>
    <hyperlink ref="G919" r:id="rId903" xr:uid="{A1F3AEF9-2BE1-483E-BF77-8CA300AEB3DE}"/>
    <hyperlink ref="G920" r:id="rId904" xr:uid="{355F781C-D671-4EAC-9F83-AE68AE35B3BE}"/>
    <hyperlink ref="G921" r:id="rId905" xr:uid="{9791C1BD-B38D-4653-BF97-6EE78FE943A3}"/>
    <hyperlink ref="G922" r:id="rId906" xr:uid="{8210AF96-46F5-4A5C-A0B8-ECF6866DDA70}"/>
    <hyperlink ref="G923" r:id="rId907" xr:uid="{7A5AA4B8-9067-42AF-AF66-F366C6B41C12}"/>
    <hyperlink ref="G924" r:id="rId908" xr:uid="{1BE89472-31D5-414A-A73E-42A4F1563970}"/>
    <hyperlink ref="G925" r:id="rId909" xr:uid="{15B8CCD8-CE8B-40EF-A7D5-F4D1E92756D4}"/>
    <hyperlink ref="G926" r:id="rId910" xr:uid="{AF713FDA-7599-4D84-8199-D08E58B0706A}"/>
    <hyperlink ref="G927" r:id="rId911" xr:uid="{3C10D0B6-E5B4-467A-A718-4647FCD2BCDE}"/>
    <hyperlink ref="G928" r:id="rId912" xr:uid="{BF3383C1-3C80-41E9-988C-77F58998C31F}"/>
    <hyperlink ref="G929" r:id="rId913" xr:uid="{76F9BFA1-C357-461D-A515-01F350C3DDBC}"/>
    <hyperlink ref="G930" r:id="rId914" xr:uid="{2EDF0BD9-3655-4972-B959-892958C0D802}"/>
    <hyperlink ref="G931" r:id="rId915" xr:uid="{898479CD-031C-4FE2-A8F6-9680B89B2DE4}"/>
    <hyperlink ref="G932" r:id="rId916" xr:uid="{E07FF0B0-FD29-4781-A30C-341CEE51C4EA}"/>
    <hyperlink ref="G933" r:id="rId917" xr:uid="{59A651F8-0C9F-4B2C-A813-CCEE7B204CA9}"/>
    <hyperlink ref="G934" r:id="rId918" xr:uid="{A9FCA4AF-CA10-4302-966D-A240611823FB}"/>
    <hyperlink ref="G935" r:id="rId919" xr:uid="{88F52E6B-A756-4355-A43E-178C0DB5D682}"/>
    <hyperlink ref="G936" r:id="rId920" xr:uid="{0ECE58CB-6FE0-4140-B78F-84BBDE45386B}"/>
    <hyperlink ref="G937" r:id="rId921" xr:uid="{5A7281E9-702A-49E4-848F-AD7413A116F6}"/>
    <hyperlink ref="G938" r:id="rId922" xr:uid="{AC090ECE-881D-495C-AD1A-96283D41FBBA}"/>
    <hyperlink ref="G939" r:id="rId923" xr:uid="{E3F70463-9FDF-403E-B11B-7E1C8572E75E}"/>
    <hyperlink ref="G940" r:id="rId924" xr:uid="{45015E82-AC22-4DF7-8A10-1ED48930D5C8}"/>
    <hyperlink ref="G941" r:id="rId925" xr:uid="{6D5DAF4A-79EE-48AD-8D58-F5D9E3F62CA4}"/>
    <hyperlink ref="G942" r:id="rId926" xr:uid="{C935543A-1F43-457A-9937-48555BE740C9}"/>
    <hyperlink ref="G943" r:id="rId927" xr:uid="{BBD94BC4-5A35-42AB-B55B-9232C648E97E}"/>
    <hyperlink ref="G944" r:id="rId928" xr:uid="{3952D4B2-EA8B-4FEA-81B2-13F5A7694F70}"/>
    <hyperlink ref="G945" r:id="rId929" xr:uid="{163AF3A7-3BED-4D7C-9B04-973844C3DEAD}"/>
    <hyperlink ref="G946" r:id="rId930" xr:uid="{781D6466-94E3-45DE-94E3-84BDA43D7AEB}"/>
    <hyperlink ref="G947" r:id="rId931" xr:uid="{65E0E1FF-F897-46AF-B43E-548A79DF1473}"/>
    <hyperlink ref="G948" r:id="rId932" xr:uid="{12460364-0FEA-46E1-9B4D-3469F55EB752}"/>
    <hyperlink ref="G949" r:id="rId933" xr:uid="{45BFF770-30A0-4E2F-90DC-76C7338C6CC1}"/>
    <hyperlink ref="G950" r:id="rId934" xr:uid="{D4F6A3AA-58A7-49D3-B003-5D4B6A1C657E}"/>
    <hyperlink ref="G951" r:id="rId935" xr:uid="{08BFBE0F-0E87-452E-864A-B4D1FA09CDA0}"/>
    <hyperlink ref="G952" r:id="rId936" xr:uid="{ECD06554-8145-47CC-8AE3-B7BB665B9946}"/>
    <hyperlink ref="G953" r:id="rId937" xr:uid="{E5467E6B-5994-4A01-ADE2-DAE3BC2FEEA1}"/>
    <hyperlink ref="G954" r:id="rId938" xr:uid="{95C39606-5057-4D1E-9E49-AC8D6B36734D}"/>
    <hyperlink ref="G955" r:id="rId939" xr:uid="{DA5BA56A-3BE0-487C-A1FA-1AF04E941110}"/>
    <hyperlink ref="G956" r:id="rId940" xr:uid="{6BE31C63-96CA-44C1-AAEF-06299F1FE84B}"/>
    <hyperlink ref="G957" r:id="rId941" xr:uid="{54AE7D95-B8C5-4B79-8A3C-2BBDE72B7C19}"/>
    <hyperlink ref="G958" r:id="rId942" xr:uid="{26171DE8-5EE4-429A-9BE1-094E9F275E99}"/>
    <hyperlink ref="G959" r:id="rId943" xr:uid="{5C1B3183-7C15-4B84-A73B-5EB7670A4863}"/>
    <hyperlink ref="G960" r:id="rId944" xr:uid="{D1C16016-4943-4CB3-A8ED-B290AE0C243E}"/>
    <hyperlink ref="G961" r:id="rId945" xr:uid="{946E72A1-54C4-45CD-B0FB-02924DF4DFB5}"/>
    <hyperlink ref="G962" r:id="rId946" xr:uid="{19743741-E4FA-493F-AE86-AA19FDB81A2E}"/>
    <hyperlink ref="G963" r:id="rId947" xr:uid="{B421DAC1-0DDF-4E81-BDF3-EB8553ADB152}"/>
    <hyperlink ref="G964" r:id="rId948" xr:uid="{3D35D2FE-D33F-4614-8972-C0F7BB80638B}"/>
    <hyperlink ref="G965" r:id="rId949" xr:uid="{20A9014F-7F8C-4CE4-A15C-AC2EADE6EC63}"/>
    <hyperlink ref="G966" r:id="rId950" xr:uid="{68BA7621-B5F5-4318-AE44-BD2B889EE889}"/>
    <hyperlink ref="G967" r:id="rId951" xr:uid="{7B5C54AA-C57F-454D-976E-6216D55709BE}"/>
    <hyperlink ref="G968" r:id="rId952" xr:uid="{658F3F6E-F240-4147-B744-54A62A8D8339}"/>
    <hyperlink ref="G969" r:id="rId953" xr:uid="{F0094F90-B0AF-49E4-B08B-D07A9A200B48}"/>
    <hyperlink ref="G970" r:id="rId954" xr:uid="{C232D738-194B-494B-A20C-5E790CBD7B7B}"/>
    <hyperlink ref="G971" r:id="rId955" xr:uid="{69C79A69-C48E-456B-9B86-DBB3F0330E98}"/>
    <hyperlink ref="G972" r:id="rId956" xr:uid="{6F015E68-293A-4660-B154-ED59D2C5B806}"/>
    <hyperlink ref="G973" r:id="rId957" xr:uid="{2BFBDFE0-274B-482F-A8D9-5462CFD31FB9}"/>
    <hyperlink ref="G977" r:id="rId958" xr:uid="{119E06A4-09F4-4878-9146-DE3343562E0D}"/>
    <hyperlink ref="G978" r:id="rId959" xr:uid="{64A293F5-0789-4F08-AA61-AE7CE4F3EAA8}"/>
    <hyperlink ref="G979" r:id="rId960" xr:uid="{9F942529-F094-4919-ACF7-5C32F5D7967D}"/>
    <hyperlink ref="G980" r:id="rId961" xr:uid="{570BDBFC-0F38-4069-969E-FF4A27032792}"/>
    <hyperlink ref="G981" r:id="rId962" xr:uid="{FB3C6BF7-F0D5-4037-89EF-08A253F1AA48}"/>
    <hyperlink ref="G982" r:id="rId963" xr:uid="{8E788946-DD9A-473E-A750-CCD954C49F59}"/>
    <hyperlink ref="G987" r:id="rId964" xr:uid="{F7AEC3D8-5B7A-4F9D-8D80-38F4AF1CE3C6}"/>
    <hyperlink ref="G988" r:id="rId965" xr:uid="{3FC73FAA-31E5-4A6C-833D-1D7A0E7B28C6}"/>
    <hyperlink ref="G989" r:id="rId966" xr:uid="{BAFD0735-4D92-48BE-94A4-62A937201554}"/>
    <hyperlink ref="G992" r:id="rId967" xr:uid="{671846A5-58D3-4675-864F-BC39498F6446}"/>
    <hyperlink ref="G993" r:id="rId968" xr:uid="{A83F2403-4126-4FBC-8796-BF4E5F1EB54C}"/>
    <hyperlink ref="G994" r:id="rId969" xr:uid="{7440EDCB-AAD6-4481-A0D8-1A3B0A1698BF}"/>
    <hyperlink ref="G995" r:id="rId970" xr:uid="{3E1AF335-515D-4EE9-A6BC-5CEE2C3D4354}"/>
    <hyperlink ref="G999" r:id="rId971" xr:uid="{7405FBB4-193E-4451-A969-9C24C691C757}"/>
    <hyperlink ref="G1000" r:id="rId972" xr:uid="{1F916119-2A3F-4885-9FC7-0CA241447AC4}"/>
    <hyperlink ref="G1001" r:id="rId973" xr:uid="{53CA9CE8-E636-4E6B-965F-49BAA19229D5}"/>
    <hyperlink ref="G1002" r:id="rId974" xr:uid="{1EDE7800-95FB-4B2D-83DD-105379DF12EA}"/>
    <hyperlink ref="G1003" r:id="rId975" xr:uid="{DFAC1A67-F433-4BA2-B801-A45C5984FE11}"/>
    <hyperlink ref="G1004" r:id="rId976" xr:uid="{A0F12B4A-408B-4BE2-AC24-23B436201308}"/>
    <hyperlink ref="G1006" r:id="rId977" xr:uid="{5AAD3B2E-3B7B-4E90-9EC1-3C96452315E6}"/>
    <hyperlink ref="G1007" r:id="rId978" xr:uid="{525F0DCE-7062-4F88-9625-2C719EDD3ADC}"/>
    <hyperlink ref="G1008" r:id="rId979" xr:uid="{220ED32B-0F3F-4841-A7D2-DD5DAD37EE54}"/>
    <hyperlink ref="G1009" r:id="rId980" xr:uid="{A1B8D962-9ADA-47D4-BDCE-2C2F65F31E2B}"/>
    <hyperlink ref="G1010" r:id="rId981" xr:uid="{A203E42F-9532-462C-8978-9761701477AC}"/>
    <hyperlink ref="G1013" r:id="rId982" xr:uid="{D6A6CAB1-9D6C-4AEE-AFBD-2B0F0871A16F}"/>
    <hyperlink ref="G1014" r:id="rId983" xr:uid="{0B0D10F9-4E90-4DD9-8A7A-65A1BA5DE8B2}"/>
    <hyperlink ref="G1015" r:id="rId984" xr:uid="{DACF7367-4C9C-498A-AA09-8F6AF92568C8}"/>
    <hyperlink ref="G1016" r:id="rId985" xr:uid="{99FD60F4-A237-4936-9855-5E359B6BF248}"/>
    <hyperlink ref="G1017" r:id="rId986" xr:uid="{BFD67A0E-BC60-42AB-AFCB-740CA1256F60}"/>
    <hyperlink ref="G1018" r:id="rId987" xr:uid="{E45E9D02-67D4-456A-A0FF-ECC70C9FAF86}"/>
    <hyperlink ref="G1019" r:id="rId988" xr:uid="{D3C82B7C-1212-45B7-ADA6-2B7169BC0CDB}"/>
    <hyperlink ref="G1020" r:id="rId989" xr:uid="{59E4723E-9730-4060-872D-8C5260FD50D7}"/>
    <hyperlink ref="G1023" r:id="rId990" xr:uid="{D7851BEC-7981-445E-8124-B4BFF09309D1}"/>
    <hyperlink ref="G1024" r:id="rId991" xr:uid="{E8B03F1A-F182-4199-B637-775B17F312F4}"/>
    <hyperlink ref="G1025" r:id="rId992" xr:uid="{A146A2AE-8F4A-4558-BEC2-7D580A47306D}"/>
    <hyperlink ref="G1026" r:id="rId993" xr:uid="{2F3025E3-5744-44C0-B57E-179C2CA942F4}"/>
    <hyperlink ref="G1027" r:id="rId994" xr:uid="{A0EC795A-99CA-4F5C-8080-4744696E4DAD}"/>
    <hyperlink ref="G1028" r:id="rId995" xr:uid="{41ADBF94-CEAC-4875-AAA6-75DF23B9DFB2}"/>
    <hyperlink ref="G1029" r:id="rId996" xr:uid="{AC780DA3-AF12-4A0F-BF93-5E0DB770A1A4}"/>
    <hyperlink ref="G1030" r:id="rId997" xr:uid="{53BD6AB2-7ACB-4109-9982-0DF82CB2DDDD}"/>
    <hyperlink ref="G1031" r:id="rId998" xr:uid="{229B1E11-AEF7-4BBC-A794-8E6EE07819AC}"/>
    <hyperlink ref="G1032" r:id="rId999" xr:uid="{07548124-BC26-40F2-86FD-D88C35FAACBB}"/>
    <hyperlink ref="G1033" r:id="rId1000" xr:uid="{1C71E66A-1AAE-4764-AC6B-D92C1C2A3F74}"/>
    <hyperlink ref="G1034" r:id="rId1001" xr:uid="{4529319F-73CC-4CCA-9C7C-D12E0A449784}"/>
    <hyperlink ref="G1035" r:id="rId1002" xr:uid="{D0676006-8C00-4339-8C2C-1BF7464FABA5}"/>
    <hyperlink ref="G1036" r:id="rId1003" xr:uid="{3699DBF6-A54E-45B9-9478-2A30C1CA0D45}"/>
    <hyperlink ref="G1037" r:id="rId1004" xr:uid="{8229E09C-CEE7-4D9F-9B11-6C699A708565}"/>
    <hyperlink ref="G1038" r:id="rId1005" xr:uid="{3D183E77-C5ED-4FA9-9272-FAF0364D69B0}"/>
    <hyperlink ref="G1039" r:id="rId1006" xr:uid="{ACB0D5AA-D991-4561-B9AD-F46111AC7EE9}"/>
    <hyperlink ref="G1040" r:id="rId1007" xr:uid="{5A627990-90B5-46CA-9EB1-A76FCC2722BD}"/>
    <hyperlink ref="G1041" r:id="rId1008" xr:uid="{706413B0-ED5E-4890-80AB-DF26B246049F}"/>
    <hyperlink ref="G1042" r:id="rId1009" xr:uid="{631D8C37-760D-4B7A-9305-3F74DCDE8E61}"/>
    <hyperlink ref="G1043" r:id="rId1010" xr:uid="{4EA0EEF5-CFE9-4419-825C-403294AF8B18}"/>
    <hyperlink ref="G1044" r:id="rId1011" xr:uid="{C1AED6C6-A280-408C-9DF6-35E09888A557}"/>
    <hyperlink ref="G1045" r:id="rId1012" xr:uid="{AC236CB3-0AF4-42F6-8E7E-2BC6D718E037}"/>
    <hyperlink ref="G1046" r:id="rId1013" xr:uid="{252F14DC-68BC-4DCB-81F9-D311C538EA0E}"/>
    <hyperlink ref="G1047" r:id="rId1014" xr:uid="{055B7102-B42E-4781-8E12-5D1EBEA5EF01}"/>
    <hyperlink ref="G1048" r:id="rId1015" xr:uid="{7CC54085-606D-47D7-AC39-A711846D30B2}"/>
    <hyperlink ref="G1049" r:id="rId1016" xr:uid="{6311C5EA-4E97-48CA-8B07-2B4A357D506D}"/>
    <hyperlink ref="G1050" r:id="rId1017" xr:uid="{A83B99AD-B6E7-432E-9835-173E1D3043DC}"/>
    <hyperlink ref="G1051" r:id="rId1018" xr:uid="{A9602CA3-3A59-4AC9-9710-15DEA30F0835}"/>
    <hyperlink ref="G1052" r:id="rId1019" xr:uid="{31F1AA0F-4683-47A0-850D-81FDEE91A6BB}"/>
    <hyperlink ref="G1053" r:id="rId1020" xr:uid="{7D6B9C64-485E-4521-88D3-099154544B40}"/>
    <hyperlink ref="G1054" r:id="rId1021" xr:uid="{CFB9A03A-B235-4175-B653-C96CFB337021}"/>
    <hyperlink ref="G1055" r:id="rId1022" xr:uid="{2BCF92F3-D0A5-41E5-B359-1E7414CFE68C}"/>
    <hyperlink ref="G1056" r:id="rId1023" xr:uid="{88C1AD1C-791A-420F-A6C7-4DCBD036EB1A}"/>
    <hyperlink ref="G1057" r:id="rId1024" xr:uid="{EDEDC2EC-A499-424E-9DB1-D1E26904B4C8}"/>
    <hyperlink ref="G1058" r:id="rId1025" xr:uid="{04A6A2EC-8A98-4C97-ABD0-E4C111528852}"/>
    <hyperlink ref="G1059" r:id="rId1026" xr:uid="{72F52C44-6416-4BA8-B7A3-9D0A36DE9DDE}"/>
    <hyperlink ref="G1060" r:id="rId1027" xr:uid="{CA434B1C-987B-4449-8CE1-7DECAF89C857}"/>
    <hyperlink ref="G1061" r:id="rId1028" xr:uid="{5B119ACD-AD13-4BF6-BAFD-2D729BABC145}"/>
    <hyperlink ref="G1062" r:id="rId1029" xr:uid="{65B6EEED-F65C-4F3C-8DA4-36EF79462C03}"/>
    <hyperlink ref="G1063" r:id="rId1030" xr:uid="{576EF5EC-EE10-42AF-B604-EEA7A345D0FB}"/>
    <hyperlink ref="G1064" r:id="rId1031" xr:uid="{1981C583-CF4E-4166-B43E-09885EAFED8E}"/>
    <hyperlink ref="G1065" r:id="rId1032" xr:uid="{61875EAD-FC93-4A85-A863-7B64E046FE7B}"/>
    <hyperlink ref="G1066" r:id="rId1033" xr:uid="{ED6CD007-4504-43A0-9D8C-181D59F1BB4F}"/>
    <hyperlink ref="G1067" r:id="rId1034" xr:uid="{A409C7DF-C6F9-432D-B384-8AC76A037D5A}"/>
    <hyperlink ref="G1068" r:id="rId1035" xr:uid="{C4A909C8-BF17-40C4-9D45-CA71B8B89EC8}"/>
    <hyperlink ref="G1069" r:id="rId1036" xr:uid="{57CD6128-77C9-41B8-AECE-DEDF9F5149D0}"/>
    <hyperlink ref="G1070" r:id="rId1037" xr:uid="{5A0BF724-DA48-4987-AC87-3D43EAF84D54}"/>
    <hyperlink ref="G1071" r:id="rId1038" xr:uid="{83B9B504-32DD-4200-A447-DB249791DEA4}"/>
    <hyperlink ref="G1072" r:id="rId1039" xr:uid="{D90C8EE0-C040-4A4A-99A5-4326EFC174C6}"/>
    <hyperlink ref="G1073" r:id="rId1040" xr:uid="{55FA408E-E242-46BD-97B0-98B584A9B6DA}"/>
    <hyperlink ref="G1074" r:id="rId1041" xr:uid="{11557208-1ED5-4ED3-B050-A40701FB909A}"/>
    <hyperlink ref="G1075" r:id="rId1042" xr:uid="{242CA6BF-48D5-41E9-A5DC-F3545285D1A3}"/>
    <hyperlink ref="G1076" r:id="rId1043" xr:uid="{F91F0303-66B0-46B4-88E2-2B55A75E79F6}"/>
    <hyperlink ref="G1077" r:id="rId1044" xr:uid="{96F20D28-5610-4113-B2E5-7913E421688E}"/>
    <hyperlink ref="G1078" r:id="rId1045" xr:uid="{621B5E33-6581-45D2-8958-63FA98966FF2}"/>
    <hyperlink ref="G1079" r:id="rId1046" xr:uid="{77164653-E523-4C1A-AC67-3BC8E71C14D1}"/>
    <hyperlink ref="G1080" r:id="rId1047" xr:uid="{E299BFB1-E143-486E-980D-A5F0B3E44BE9}"/>
    <hyperlink ref="G1081" r:id="rId1048" xr:uid="{304589AF-39D2-4E2D-98A8-D79F7D7CD61F}"/>
    <hyperlink ref="G1082" r:id="rId1049" xr:uid="{AADDD187-0835-4A3F-886A-17399DA0AFCD}"/>
    <hyperlink ref="G1083" r:id="rId1050" xr:uid="{710F9024-243B-4F30-B6BB-3ECFAE053D92}"/>
    <hyperlink ref="G1084" r:id="rId1051" xr:uid="{3606A702-492C-4DD7-B6F9-DE08A63A52EB}"/>
    <hyperlink ref="G1085" r:id="rId1052" xr:uid="{76C31B66-6E31-49DF-90CF-B4528E320391}"/>
    <hyperlink ref="G1086" r:id="rId1053" xr:uid="{6DE0C433-9F6A-4EDB-A1C2-AB652F6A5E25}"/>
    <hyperlink ref="G1087" r:id="rId1054" xr:uid="{0647D630-9084-4EF3-A8CB-8E5F044B2750}"/>
    <hyperlink ref="G1088" r:id="rId1055" xr:uid="{5C5746D9-CACD-40CE-9741-66A4BAC2D284}"/>
    <hyperlink ref="G1089" r:id="rId1056" xr:uid="{C13D97C2-056C-4091-8A8B-17DD9634DDB5}"/>
    <hyperlink ref="G1090" r:id="rId1057" xr:uid="{F5FE5C36-2100-41EB-A22D-BEEE850B6C6F}"/>
    <hyperlink ref="G1091" r:id="rId1058" xr:uid="{43C9DEC5-BC71-46B0-B550-1267687C4DBC}"/>
    <hyperlink ref="G1092" r:id="rId1059" xr:uid="{71C213A4-4192-4901-B027-AC201D74A464}"/>
    <hyperlink ref="G1093" r:id="rId1060" xr:uid="{1DABEE1B-2854-4591-9F16-2158049C76D6}"/>
    <hyperlink ref="G1094" r:id="rId1061" xr:uid="{F4A27369-332A-44FA-9488-8ED3AD02AB3B}"/>
    <hyperlink ref="G1095" r:id="rId1062" xr:uid="{2626FC68-E353-4DC0-87F7-4247ED55FEE8}"/>
    <hyperlink ref="G1096" r:id="rId1063" xr:uid="{4B2F5025-A872-42C4-9643-91D4C0B848A0}"/>
    <hyperlink ref="G1097" r:id="rId1064" xr:uid="{A320D128-DF1A-4176-B9B2-01D14ADF7F73}"/>
    <hyperlink ref="G1098" r:id="rId1065" xr:uid="{57A1BB34-BBC9-4D53-B438-EB8756C60E77}"/>
    <hyperlink ref="G1099" r:id="rId1066" xr:uid="{74187B17-E0E7-4AB6-9F9B-7D91FB859D22}"/>
    <hyperlink ref="G1100" r:id="rId1067" xr:uid="{32FE975B-7A14-4C4C-A54E-2943A620336D}"/>
    <hyperlink ref="G1101" r:id="rId1068" xr:uid="{DB290F95-985A-4D75-B91A-78C979AE1966}"/>
    <hyperlink ref="G1102" r:id="rId1069" xr:uid="{8B67083B-A3D7-4F5D-93BD-C1D9FE62387C}"/>
    <hyperlink ref="G1103" r:id="rId1070" xr:uid="{BA5A7F40-2A72-4AC6-A42B-360DEB7F40EA}"/>
    <hyperlink ref="G1104" r:id="rId1071" xr:uid="{44663CF4-5B87-485E-9C1E-D38AB3D9009A}"/>
    <hyperlink ref="G1105" r:id="rId1072" xr:uid="{3CB00190-3994-4A8E-B420-B1049C7CEC70}"/>
    <hyperlink ref="G1106" r:id="rId1073" xr:uid="{4D12AA3D-23C3-4D63-8FDF-2632E8D6DAC0}"/>
    <hyperlink ref="G1107" r:id="rId1074" xr:uid="{9532E61A-057F-4DF7-B21E-901F8D8F82AA}"/>
    <hyperlink ref="G1108" r:id="rId1075" xr:uid="{0E525388-B005-46D7-BC47-2E137DE1E550}"/>
    <hyperlink ref="G1109" r:id="rId1076" xr:uid="{B3400C17-1AE1-432A-B382-52AADAD8AF56}"/>
    <hyperlink ref="G1110" r:id="rId1077" xr:uid="{5DBD5044-D7C7-4B3F-9DFD-D4FF3E36E2E8}"/>
    <hyperlink ref="G1111" r:id="rId1078" xr:uid="{FDFB9586-A5C2-45F7-BD76-6DFCCDD68DAF}"/>
    <hyperlink ref="G1112" r:id="rId1079" xr:uid="{16486863-7074-41FE-85D7-9CEFA5F5BDF4}"/>
    <hyperlink ref="G1113" r:id="rId1080" xr:uid="{86B456E6-4795-44CE-B4D6-A823B662E442}"/>
    <hyperlink ref="G1114" r:id="rId1081" xr:uid="{520BE205-F64E-49AA-A357-EAEB65AED1D0}"/>
    <hyperlink ref="G1115" r:id="rId1082" xr:uid="{7B9194E9-F120-4274-AB24-5F0F420AA875}"/>
    <hyperlink ref="G1116" r:id="rId1083" xr:uid="{4B7D025E-1A69-49DA-92F4-65CF8C2DDE8C}"/>
    <hyperlink ref="G1117" r:id="rId1084" xr:uid="{79E6FCAF-732C-40C3-926B-265155F98D4D}"/>
    <hyperlink ref="G1118" r:id="rId1085" xr:uid="{20DA0249-3FAF-4C93-B42B-DBEDFFE8C554}"/>
    <hyperlink ref="G1119" r:id="rId1086" xr:uid="{141F5957-71FA-4623-A8E7-48C7B96F44D6}"/>
    <hyperlink ref="G1120" r:id="rId1087" xr:uid="{745F16B0-C2F0-4E4B-9DF3-C47D43A68FB7}"/>
    <hyperlink ref="G1121" r:id="rId1088" xr:uid="{384FF15F-8FF1-4D38-AD17-6B794A36D95A}"/>
    <hyperlink ref="G1122" r:id="rId1089" xr:uid="{FDE52837-55B6-4C5F-AE0F-3FA42E8FBD85}"/>
    <hyperlink ref="G1123" r:id="rId1090" xr:uid="{9DC62609-7B57-4EC9-8B59-08274711CAD6}"/>
    <hyperlink ref="G1124" r:id="rId1091" xr:uid="{407A9EC3-3965-4702-91B6-E9D1CD635109}"/>
    <hyperlink ref="G1125" r:id="rId1092" xr:uid="{A20B43AF-B61B-4717-9FA3-1E82DD571D1D}"/>
    <hyperlink ref="G1126" r:id="rId1093" xr:uid="{2A5306B2-0698-4F07-AB7A-E998EAE7F3E4}"/>
    <hyperlink ref="G1127" r:id="rId1094" xr:uid="{CBB3B01C-D10A-4E4F-8C2B-59029272A33F}"/>
    <hyperlink ref="G1128" r:id="rId1095" xr:uid="{D4CDADDF-7703-44DB-8FAF-01B2E981DDF2}"/>
    <hyperlink ref="G1129" r:id="rId1096" xr:uid="{5DFA847E-BB47-4EB7-9376-AED7DC95D6EB}"/>
    <hyperlink ref="G1130" r:id="rId1097" xr:uid="{1F868DF1-40CA-498E-BEB8-39495AAAB994}"/>
    <hyperlink ref="G1131" r:id="rId1098" xr:uid="{B85C3D34-2C7F-4C27-885B-D374574FFDB1}"/>
    <hyperlink ref="G1132" r:id="rId1099" xr:uid="{0961EBA5-C2AB-4299-83BF-9BCC199F0BC3}"/>
    <hyperlink ref="G1133" r:id="rId1100" xr:uid="{CB713765-54F3-4391-A714-E34B98975A43}"/>
    <hyperlink ref="G1134" r:id="rId1101" xr:uid="{BCBE301E-C110-4238-83BF-1DA3E34C511D}"/>
    <hyperlink ref="G1135" r:id="rId1102" xr:uid="{9A0D1ADE-E353-4480-8DEE-699EC87AF432}"/>
    <hyperlink ref="G1136" r:id="rId1103" xr:uid="{03DA01D1-E5BE-462C-A437-0F6494B3B1F2}"/>
    <hyperlink ref="G1137" r:id="rId1104" xr:uid="{009A846A-2D14-41D1-8BD0-CDF561D8C62B}"/>
    <hyperlink ref="G1138" r:id="rId1105" xr:uid="{1070E21E-33F5-4B14-8511-D4BE61D36C2B}"/>
    <hyperlink ref="G1139" r:id="rId1106" xr:uid="{E2CC5AC8-D709-428F-8B16-8EC2008C719B}"/>
    <hyperlink ref="G1140" r:id="rId1107" xr:uid="{72C38A86-4661-4F78-BA0F-09DC689DB249}"/>
    <hyperlink ref="G1141" r:id="rId1108" xr:uid="{8A8D6275-A76D-40EF-B7BA-C93E40DAD79F}"/>
    <hyperlink ref="G1142" r:id="rId1109" xr:uid="{9B2048CA-A0C0-4674-A00D-8F95BEBA838F}"/>
    <hyperlink ref="G1143" r:id="rId1110" xr:uid="{FB9E14B9-5292-4EB6-ACF6-BAF2A2372D34}"/>
    <hyperlink ref="G1144" r:id="rId1111" xr:uid="{6721D4D2-B1F8-44B2-88F3-061BD2E17D2E}"/>
    <hyperlink ref="G1145" r:id="rId1112" xr:uid="{A8825023-CAA1-4031-B57C-54ABB7971847}"/>
    <hyperlink ref="G1146" r:id="rId1113" xr:uid="{0A166714-D837-4A2C-91D4-7D0FF5DC16CE}"/>
    <hyperlink ref="G1147" r:id="rId1114" xr:uid="{7B97922D-BB56-42C2-88E5-B4AE06C9988B}"/>
    <hyperlink ref="G1148" r:id="rId1115" xr:uid="{0599FB5F-CC6E-4232-9FA1-689DA9D07383}"/>
    <hyperlink ref="G1149" r:id="rId1116" xr:uid="{4A404C27-86B4-435C-8EDA-C0C390709206}"/>
    <hyperlink ref="G1150" r:id="rId1117" xr:uid="{CEA33CD6-829E-4FB7-B086-78DE20ABC39E}"/>
    <hyperlink ref="G1151" r:id="rId1118" xr:uid="{2FABC8C8-6528-49A9-A1FB-150EDA4AB86F}"/>
    <hyperlink ref="G1152" r:id="rId1119" xr:uid="{038FE992-57D4-4D2C-BD33-D8394B23A736}"/>
    <hyperlink ref="G1153" r:id="rId1120" xr:uid="{0AFECB2D-AE3F-4254-92DC-60BD7FED7C26}"/>
    <hyperlink ref="G1154" r:id="rId1121" xr:uid="{89F5BE1C-69FE-4733-84F3-CA5F4A937D98}"/>
    <hyperlink ref="G1155" r:id="rId1122" xr:uid="{E9EC1C8F-708F-4C12-AE78-4EF8C488E4A9}"/>
    <hyperlink ref="G1156" r:id="rId1123" xr:uid="{1CB06B0F-070E-427F-B8B4-F6F9C749E10C}"/>
    <hyperlink ref="G1157" r:id="rId1124" xr:uid="{C6D7812C-944E-490D-8393-DC327F0EC9F0}"/>
    <hyperlink ref="G1158" r:id="rId1125" xr:uid="{B392C214-B56B-4809-B019-5CBAB6A30F0B}"/>
    <hyperlink ref="G1159" r:id="rId1126" xr:uid="{3F7BD8E7-2EC3-4C34-A95A-0B825DE7DC29}"/>
    <hyperlink ref="G1160" r:id="rId1127" xr:uid="{D180BA7A-1673-4670-8D1E-49C7E4FE8353}"/>
    <hyperlink ref="G1161" r:id="rId1128" xr:uid="{D7CA2C6F-9C00-4E7E-B047-1510BEF8325D}"/>
    <hyperlink ref="G1162" r:id="rId1129" xr:uid="{F9A8D75D-3887-4C07-9638-E6E3D81DC5D3}"/>
    <hyperlink ref="G1163" r:id="rId1130" xr:uid="{EBF0D4C4-CC37-49C5-92C0-A87E471A7FCD}"/>
    <hyperlink ref="G1164" r:id="rId1131" xr:uid="{8789D017-DB2F-4814-AB6A-124E105B8790}"/>
    <hyperlink ref="G1165" r:id="rId1132" xr:uid="{67827298-4C00-41FD-8D45-023C69FA3CCA}"/>
    <hyperlink ref="G1166" r:id="rId1133" xr:uid="{D62440D4-E5A8-4B39-95CA-5CD04FC92AFA}"/>
    <hyperlink ref="G1167" r:id="rId1134" xr:uid="{78798558-0BE8-48D2-8797-ECF442D41B64}"/>
    <hyperlink ref="G1168" r:id="rId1135" xr:uid="{FFE5425F-09A1-43E3-A16C-DAC342318065}"/>
    <hyperlink ref="G1169" r:id="rId1136" xr:uid="{5A52AE0A-53A0-48E9-9C4D-D391778BF819}"/>
    <hyperlink ref="G1170" r:id="rId1137" xr:uid="{8A409AB0-7862-47D2-8B4A-366318605421}"/>
    <hyperlink ref="G1171" r:id="rId1138" xr:uid="{6182A7B9-CB61-48E9-9DFA-2F7752B490CD}"/>
    <hyperlink ref="G1172" r:id="rId1139" xr:uid="{B606B638-4838-477B-BA55-00C867E29446}"/>
    <hyperlink ref="G1173" r:id="rId1140" xr:uid="{30F90675-2103-4A36-A2FA-F4644969BA1C}"/>
    <hyperlink ref="G1174" r:id="rId1141" xr:uid="{DF747BCF-4C8F-408D-A634-50B71277399E}"/>
    <hyperlink ref="G1175" r:id="rId1142" xr:uid="{E71EB398-9EA4-4E1D-BCC6-B3A2655EB5C0}"/>
    <hyperlink ref="G1176" r:id="rId1143" xr:uid="{B90B6D10-4B28-43D0-B63F-C1A8DA4E496D}"/>
    <hyperlink ref="G1177" r:id="rId1144" xr:uid="{33201425-A1FE-4EC8-8FC6-D986C086D93D}"/>
    <hyperlink ref="G1178" r:id="rId1145" xr:uid="{A5CA2F19-917E-4C3B-8782-4E939C9AC94D}"/>
    <hyperlink ref="G1179" r:id="rId1146" xr:uid="{5BDEA351-6825-4004-ACBB-93E998B0CE43}"/>
    <hyperlink ref="G1180" r:id="rId1147" xr:uid="{BE820E29-47AB-422C-9B80-AEE8D5576BC7}"/>
    <hyperlink ref="G1181" r:id="rId1148" xr:uid="{3DBEC195-A80F-4A33-A294-F4FEA941AFD8}"/>
    <hyperlink ref="G1182" r:id="rId1149" xr:uid="{56EB268A-BBB7-4487-938F-4B454C34F149}"/>
    <hyperlink ref="G1183" r:id="rId1150" xr:uid="{30A98408-2387-47DB-B6E7-0568D648724A}"/>
    <hyperlink ref="G1184" r:id="rId1151" xr:uid="{46E5B857-858F-407A-8EE1-FDA6BD046745}"/>
    <hyperlink ref="G1185" r:id="rId1152" xr:uid="{D7D10CF6-1F4B-4609-B814-E1587FABD4B2}"/>
    <hyperlink ref="G1186" r:id="rId1153" xr:uid="{40F2EFDC-D991-4D71-B312-A1A87F768022}"/>
    <hyperlink ref="G1187" r:id="rId1154" xr:uid="{2B31B861-E18A-4067-852C-91B38AAE676F}"/>
    <hyperlink ref="G1188" r:id="rId1155" xr:uid="{36C76A94-001B-4647-BCE9-60BBBFBEEAEE}"/>
    <hyperlink ref="G1189" r:id="rId1156" xr:uid="{F230F6EB-0972-4BAE-8099-7F8376E9AC35}"/>
    <hyperlink ref="G1190" r:id="rId1157" xr:uid="{CA94F9A7-A11B-4AE3-8349-24A6A4A7D0B5}"/>
    <hyperlink ref="G1191" r:id="rId1158" xr:uid="{EB3E9739-8495-4CD9-A87E-87C8B656BCF4}"/>
    <hyperlink ref="G1192" r:id="rId1159" xr:uid="{873C7237-BB76-4CA9-BCA3-9FF40FF0D592}"/>
    <hyperlink ref="G1193" r:id="rId1160" xr:uid="{D16B04A3-B244-4A51-AF3D-7500C8CF458A}"/>
    <hyperlink ref="G1194" r:id="rId1161" xr:uid="{CB02A157-F11B-4990-B1B7-DEFD62223081}"/>
    <hyperlink ref="G1195" r:id="rId1162" xr:uid="{E0C6A6B4-BC43-440F-BE24-19740E6C1978}"/>
    <hyperlink ref="G1196" r:id="rId1163" xr:uid="{3EFB729D-CAFC-4E23-87B7-504E8791AD43}"/>
    <hyperlink ref="G1197" r:id="rId1164" xr:uid="{D6283EC4-B09C-4990-95E9-2575298E7D78}"/>
    <hyperlink ref="G1198" r:id="rId1165" xr:uid="{7281A4BD-9E09-474B-B664-1A04E17D7D94}"/>
    <hyperlink ref="G1199" r:id="rId1166" xr:uid="{EC6C243F-8FC7-4E4B-8976-94B1CF445F2C}"/>
    <hyperlink ref="G1200" r:id="rId1167" xr:uid="{096E9766-E87B-4030-97CF-8B7484007BFA}"/>
    <hyperlink ref="G1201" r:id="rId1168" xr:uid="{D7718C8B-8138-4DD8-9747-69E7AACCFEB7}"/>
    <hyperlink ref="G1202" r:id="rId1169" xr:uid="{D1EE6F62-EC31-4F54-80FA-BBAE4C19EF1D}"/>
    <hyperlink ref="G1203" r:id="rId1170" xr:uid="{20CFA3B1-E323-471C-8192-636F65E84F77}"/>
    <hyperlink ref="G1204" r:id="rId1171" xr:uid="{8BAFC512-D758-4E0D-B043-2181A3DC60B5}"/>
    <hyperlink ref="G1205" r:id="rId1172" xr:uid="{69916361-AB7F-4B62-9746-726FE2B5BD2D}"/>
    <hyperlink ref="G1206" r:id="rId1173" xr:uid="{23BE2F42-51CC-4322-B771-8192FDF7C054}"/>
    <hyperlink ref="G1207" r:id="rId1174" xr:uid="{389DF409-878A-42AB-9FB6-595AEC5E8200}"/>
    <hyperlink ref="G1208" r:id="rId1175" xr:uid="{4249DE44-CBCA-4F1C-8163-C3017B11B9C0}"/>
    <hyperlink ref="G1209" r:id="rId1176" xr:uid="{4CD5C2BF-33C2-4615-967C-A15126FB2D5F}"/>
    <hyperlink ref="G1210" r:id="rId1177" xr:uid="{017DBE99-2902-43D3-ABD0-6F5592C26A25}"/>
    <hyperlink ref="G1211" r:id="rId1178" xr:uid="{66D48BB0-C415-455F-8C54-05625F408C36}"/>
    <hyperlink ref="G1212" r:id="rId1179" xr:uid="{23CB1923-3261-476A-AE38-F58A16F8C5C9}"/>
    <hyperlink ref="G1213" r:id="rId1180" xr:uid="{EFBFC104-23C4-4B33-9048-66C2961BDF92}"/>
    <hyperlink ref="G1214" r:id="rId1181" xr:uid="{4744B8A0-1DCA-4750-A68B-24A1CC905EFE}"/>
    <hyperlink ref="G1215" r:id="rId1182" xr:uid="{F712D9E4-FAB4-42C1-964B-9780553BD41E}"/>
    <hyperlink ref="G1216" r:id="rId1183" xr:uid="{CA6DEEAE-432F-42E1-B42A-BF3D50740A0D}"/>
    <hyperlink ref="G1217" r:id="rId1184" xr:uid="{0CF2039B-C795-4043-AA51-2A2C0127B4D6}"/>
    <hyperlink ref="G1218" r:id="rId1185" xr:uid="{68F6FDB3-C5EA-41FD-BFA9-80C481BCE20A}"/>
    <hyperlink ref="G1219" r:id="rId1186" xr:uid="{2B923FDE-D10C-4CE9-BFEE-370B11BD4D20}"/>
    <hyperlink ref="G1220" r:id="rId1187" xr:uid="{7675F757-A7C8-4F72-9808-A755ABA069CD}"/>
    <hyperlink ref="G1221" r:id="rId1188" xr:uid="{265E73BA-13C3-4391-A889-96289976DE57}"/>
    <hyperlink ref="G1222" r:id="rId1189" xr:uid="{6A8E36A8-3267-4AE2-815E-DC13DA99AC38}"/>
    <hyperlink ref="G1223" r:id="rId1190" xr:uid="{19B26BEC-1E06-4C4E-840C-2F4859D5ABB6}"/>
    <hyperlink ref="G1224" r:id="rId1191" xr:uid="{081E418E-0FD3-43BA-B982-A6A18700D967}"/>
    <hyperlink ref="G1225" r:id="rId1192" xr:uid="{400585BA-50C4-4365-9CD8-52C5474F6F60}"/>
    <hyperlink ref="G1226" r:id="rId1193" xr:uid="{05573DA7-B0E4-49F4-8DE5-40B3D4ED739A}"/>
    <hyperlink ref="G1227" r:id="rId1194" xr:uid="{84B7EEF8-72A3-4462-BB25-F01FB39B3E71}"/>
    <hyperlink ref="G1228" r:id="rId1195" xr:uid="{8308F199-0A41-424A-8E92-0BDF4FEE1EFB}"/>
    <hyperlink ref="G1229" r:id="rId1196" xr:uid="{9B815DF5-6F89-40B7-94CC-68583ED53811}"/>
    <hyperlink ref="G1230" r:id="rId1197" xr:uid="{F76225E9-00AF-485F-868F-AA357C817E94}"/>
    <hyperlink ref="G1231" r:id="rId1198" xr:uid="{DC977A5F-FF89-49D8-8915-489A09DCFAE8}"/>
    <hyperlink ref="G1232" r:id="rId1199" xr:uid="{B918A51C-20D5-4C9C-A987-B2452370F615}"/>
    <hyperlink ref="G1233" r:id="rId1200" xr:uid="{5A7D7A4F-FDD2-462D-98A9-91C66B9F1708}"/>
    <hyperlink ref="G1234" r:id="rId1201" xr:uid="{61F61A43-E65D-434F-8E59-630F1B4E4503}"/>
    <hyperlink ref="G1238" r:id="rId1202" xr:uid="{20A61A43-E540-47BD-91E3-726320A5A556}"/>
    <hyperlink ref="G1239" r:id="rId1203" xr:uid="{2634180C-3F12-454C-A177-513141E6111B}"/>
    <hyperlink ref="G1240" r:id="rId1204" xr:uid="{6E8A6A88-9806-4DF3-8BA1-1128DCF66797}"/>
    <hyperlink ref="G1241" r:id="rId1205" xr:uid="{2C29D921-0D46-4313-AD2B-41EEADC2128D}"/>
    <hyperlink ref="G1242" r:id="rId1206" xr:uid="{C7FB888E-526E-419E-8D4D-5B50F7645949}"/>
    <hyperlink ref="G1243" r:id="rId1207" xr:uid="{174FB574-1BC0-40D3-925B-DBD65D1A015A}"/>
    <hyperlink ref="G1244" r:id="rId1208" xr:uid="{D3F25865-798B-4747-AC00-DA2FF267AD93}"/>
    <hyperlink ref="G1245" r:id="rId1209" xr:uid="{3652E9AE-ADE8-42AC-9915-C5AF91DFC779}"/>
    <hyperlink ref="G1246" r:id="rId1210" xr:uid="{E400D104-C538-4D4A-A58B-DA35956F2539}"/>
    <hyperlink ref="G1247" r:id="rId1211" xr:uid="{B62708DF-1847-4F7C-8E7A-70D58C94FEFF}"/>
    <hyperlink ref="G1248" r:id="rId1212" xr:uid="{4F55829E-24B9-437A-8CFC-E7F9551E5322}"/>
    <hyperlink ref="G1249" r:id="rId1213" xr:uid="{CE21BBE5-95BD-4F41-AEA6-14B29D85CD80}"/>
    <hyperlink ref="G1250" r:id="rId1214" xr:uid="{BD00DDAA-6DDC-4D50-82A7-0D17C248EB22}"/>
    <hyperlink ref="G1251" r:id="rId1215" xr:uid="{8FD2F9A6-A3FE-4CB5-A1D4-21959B7B3430}"/>
    <hyperlink ref="G1252" r:id="rId1216" xr:uid="{F1AAE13D-CD09-4115-9386-E1F0B5A3506C}"/>
    <hyperlink ref="G1253" r:id="rId1217" xr:uid="{87DFB9BE-A03A-4C2E-91F7-992E42934DD5}"/>
    <hyperlink ref="G1254" r:id="rId1218" xr:uid="{F261DCCA-AAC1-47B9-BB1F-02868CDCBE1A}"/>
    <hyperlink ref="G1255" r:id="rId1219" xr:uid="{22972DD4-DE2D-4773-A55F-FA23B4D986FA}"/>
    <hyperlink ref="G1256" r:id="rId1220" xr:uid="{122AE150-8792-405B-8DFB-3918B31EB14D}"/>
    <hyperlink ref="G1257" r:id="rId1221" xr:uid="{FDE64236-55EA-4C28-8F9D-31A321F97C6B}"/>
    <hyperlink ref="G1258" r:id="rId1222" xr:uid="{626601A7-9F44-4746-A6C1-342DA58E1B62}"/>
    <hyperlink ref="G1259" r:id="rId1223" xr:uid="{0096F899-7A11-4B22-B6C3-AB01F72042E0}"/>
    <hyperlink ref="G1260" r:id="rId1224" xr:uid="{29C41104-254B-4BD4-8A12-4C6226DF2576}"/>
    <hyperlink ref="G1261" r:id="rId1225" xr:uid="{17BAD559-C49B-43F2-8E94-394D89E6C8B7}"/>
    <hyperlink ref="G1262" r:id="rId1226" xr:uid="{DFB9C27F-3766-4C33-AE3F-9D370B323232}"/>
    <hyperlink ref="G1263" r:id="rId1227" xr:uid="{E7F973B0-933E-4326-BABF-4979DBC340A6}"/>
    <hyperlink ref="G1264" r:id="rId1228" xr:uid="{4AD2AE4B-1C97-4F81-AA54-AA3EBF7C3F80}"/>
    <hyperlink ref="G1265" r:id="rId1229" xr:uid="{B6FF5382-A348-4E81-B9C3-DFD66F693706}"/>
    <hyperlink ref="G1266" r:id="rId1230" xr:uid="{0FE22B93-6224-4A11-9FAD-DF55DCFD0214}"/>
    <hyperlink ref="G1267" r:id="rId1231" xr:uid="{7085BBD7-1F14-4A2E-B234-CF674D051304}"/>
    <hyperlink ref="G1268" r:id="rId1232" xr:uid="{1623C659-7207-4044-B8B6-21A41497E608}"/>
    <hyperlink ref="G1269" r:id="rId1233" xr:uid="{CA7972F5-92CC-46F1-885B-6177BB9A24C0}"/>
    <hyperlink ref="G1272" r:id="rId1234" xr:uid="{BA87B047-926D-460F-80CF-15CA05FB9550}"/>
    <hyperlink ref="G1273" r:id="rId1235" xr:uid="{9B6A1FC4-82C5-48A5-B137-5BB695B27C57}"/>
    <hyperlink ref="G1274" r:id="rId1236" xr:uid="{0E81D21D-419C-4670-819C-BAB85C8AD0AC}"/>
    <hyperlink ref="G1275" r:id="rId1237" xr:uid="{E93B8EA3-787C-4109-AFF1-BB50E98954D9}"/>
    <hyperlink ref="G1276" r:id="rId1238" xr:uid="{1C505D99-1DD5-4149-9802-E85E6C5C94EF}"/>
    <hyperlink ref="G1277" r:id="rId1239" xr:uid="{D21A5F6B-FACC-431F-8213-A44DE22A1CB1}"/>
    <hyperlink ref="G1278" r:id="rId1240" xr:uid="{C4A49166-2AB2-401E-B0E2-FC9FEE148579}"/>
    <hyperlink ref="G1279" r:id="rId1241" xr:uid="{39EE6EF6-7D5B-49E5-A83E-DE5F99741819}"/>
    <hyperlink ref="G1280" r:id="rId1242" xr:uid="{3E7D4D43-BE30-4F8A-AB9A-006C5FB97ECA}"/>
    <hyperlink ref="G1281" r:id="rId1243" xr:uid="{488BE4A2-6C94-4731-B5E1-964C2EFD694C}"/>
    <hyperlink ref="G1282" r:id="rId1244" xr:uid="{3C68918E-FC94-4A41-B5B5-50BB8CD80201}"/>
    <hyperlink ref="G1283" r:id="rId1245" xr:uid="{B535D932-5D9E-4C2C-9DB7-80A551E9FD08}"/>
    <hyperlink ref="G1284" r:id="rId1246" xr:uid="{20C51C9E-908A-41E0-ADC0-44EA4F4831E8}"/>
    <hyperlink ref="G1285" r:id="rId1247" xr:uid="{47CD9A13-7C94-4022-AE25-DE5AA05E1E15}"/>
    <hyperlink ref="G1286" r:id="rId1248" xr:uid="{6969CF21-B171-437F-8F44-8DFE3EE16084}"/>
    <hyperlink ref="G1287" r:id="rId1249" xr:uid="{8B62BAC5-0CB3-4237-89B4-B3677543BB7A}"/>
    <hyperlink ref="G1288" r:id="rId1250" xr:uid="{6DA9BC96-3958-4D49-8559-DC750DA43898}"/>
    <hyperlink ref="G1293" r:id="rId1251" xr:uid="{F0676397-7AB1-4553-B001-FDAB104C1CF6}"/>
    <hyperlink ref="G1294" r:id="rId1252" xr:uid="{B7A5EFD0-A546-4262-9037-40A91389D2BC}"/>
    <hyperlink ref="G1295" r:id="rId1253" xr:uid="{14C87158-FACA-4858-AC49-25FC9C8FE08E}"/>
    <hyperlink ref="G1296" r:id="rId1254" xr:uid="{BC57FF47-B780-4A38-A06E-9BE116D0B0BA}"/>
    <hyperlink ref="G1297" r:id="rId1255" xr:uid="{ABAA9D2E-97B1-4B01-B952-C80E1C3EBDD1}"/>
    <hyperlink ref="G1298" r:id="rId1256" xr:uid="{1DA5EDFE-50A6-4788-9254-182A07C35000}"/>
    <hyperlink ref="G1299" r:id="rId1257" xr:uid="{F3F5532F-E439-45E6-B1F1-507E0DD1A750}"/>
    <hyperlink ref="G1300" r:id="rId1258" xr:uid="{37C1DFB4-7F62-48B3-B7A5-F1B47C91DEFB}"/>
    <hyperlink ref="G1301" r:id="rId1259" xr:uid="{CCA22CF2-8DA1-45EB-B785-2CA4DC1471CC}"/>
    <hyperlink ref="G1302" r:id="rId1260" xr:uid="{40864B19-4F58-4F3C-B12A-7543DF31EAAD}"/>
    <hyperlink ref="G1303" r:id="rId1261" xr:uid="{950257D3-03C5-4A66-A815-852AEE6613E6}"/>
    <hyperlink ref="G1304" r:id="rId1262" xr:uid="{1F829C21-57A3-47F8-B145-B652296218D1}"/>
    <hyperlink ref="G1305" r:id="rId1263" xr:uid="{1330A3DC-8889-4EF9-8AAB-8DE7389DFF8B}"/>
    <hyperlink ref="G1306" r:id="rId1264" xr:uid="{60FB2450-5BA3-4F06-93F3-30E8A737E67C}"/>
    <hyperlink ref="G1307" r:id="rId1265" xr:uid="{44BEA634-94E8-45FF-9C93-03BA66E79B71}"/>
    <hyperlink ref="G1308" r:id="rId1266" xr:uid="{D3DD97DE-9DF6-4DD7-9B5E-84A835EC014D}"/>
    <hyperlink ref="G1309" r:id="rId1267" xr:uid="{58E1B8FF-9C34-4F7C-9114-4D30E51476C9}"/>
    <hyperlink ref="G1310" r:id="rId1268" xr:uid="{04513302-8D91-4478-87C9-0A1A8D6FD7C1}"/>
    <hyperlink ref="G1311" r:id="rId1269" xr:uid="{8077F1C7-5B3B-4683-B3E4-47A21B47BA28}"/>
    <hyperlink ref="G1312" r:id="rId1270" xr:uid="{99A7B9AC-A302-48A1-9113-86806D1BC834}"/>
    <hyperlink ref="G1313" r:id="rId1271" xr:uid="{A2F1DADC-625D-4815-8EA0-C4E4DEFC457F}"/>
    <hyperlink ref="G1314" r:id="rId1272" xr:uid="{B61D006F-C7FD-4D27-B550-888F8E2E917B}"/>
    <hyperlink ref="G1315" r:id="rId1273" xr:uid="{B1DADF0E-7FAC-4C24-B418-43B3F64D9B35}"/>
    <hyperlink ref="G1316" r:id="rId1274" xr:uid="{95CF73F7-7E1D-4D5D-B5B1-89EAAB86BC21}"/>
    <hyperlink ref="G1317" r:id="rId1275" xr:uid="{2BC9A203-53C9-4BFE-8373-52024F5A4F34}"/>
    <hyperlink ref="G1318" r:id="rId1276" xr:uid="{0F299D66-376D-4745-93BF-3EA98388B810}"/>
    <hyperlink ref="G1319" r:id="rId1277" xr:uid="{CEF6B046-5868-4A40-B70B-10ED97A48D61}"/>
    <hyperlink ref="G1320" r:id="rId1278" xr:uid="{D187F06D-5F61-43CC-AF33-954A9B394618}"/>
    <hyperlink ref="G1321" r:id="rId1279" xr:uid="{EEF97325-ED26-412B-89F3-F076A4715FE6}"/>
    <hyperlink ref="G1322" r:id="rId1280" xr:uid="{6133F385-7CA6-4EF0-998D-D16814864663}"/>
    <hyperlink ref="G1323" r:id="rId1281" xr:uid="{584AADBB-E64B-4E99-9043-A3698B6B396E}"/>
    <hyperlink ref="G1324" r:id="rId1282" xr:uid="{1EED35D7-9F5B-4DDF-BCB4-AE15F029F97A}"/>
    <hyperlink ref="G1332" r:id="rId1283" xr:uid="{D3CE66C2-E473-4909-A416-3788811A7540}"/>
    <hyperlink ref="G1333" r:id="rId1284" xr:uid="{7BF1C169-BB5B-4110-99A2-8DBBD5625D1C}"/>
    <hyperlink ref="G1334" r:id="rId1285" xr:uid="{90F72CD8-94E7-4A16-9326-186A15186C60}"/>
    <hyperlink ref="G1335" r:id="rId1286" xr:uid="{2A737DF2-8DA6-474C-AB62-1A8ADDC5A505}"/>
    <hyperlink ref="G1336" r:id="rId1287" xr:uid="{11A17F21-F7E0-4402-A531-C436B15081D9}"/>
    <hyperlink ref="G1337" r:id="rId1288" xr:uid="{77C91244-8076-4039-BAB1-E6D1A42DDF68}"/>
    <hyperlink ref="G1338" r:id="rId1289" xr:uid="{02C19C65-0607-45AC-8465-DA52E144E36E}"/>
    <hyperlink ref="G1339" r:id="rId1290" xr:uid="{3F32F3AB-5B80-4DF4-9278-939CC0391EAF}"/>
    <hyperlink ref="G1340" r:id="rId1291" xr:uid="{35FC219C-A77E-490A-9997-9144D037FDCA}"/>
    <hyperlink ref="G1341" r:id="rId1292" xr:uid="{FEC9DC1C-0704-4525-9353-0F16BDBB3F91}"/>
    <hyperlink ref="G1342" r:id="rId1293" xr:uid="{C804902A-46CA-4977-B8E2-760B066754D5}"/>
    <hyperlink ref="G1343" r:id="rId1294" xr:uid="{A7D723B7-42E7-4E75-B41B-8D6BDF619E09}"/>
    <hyperlink ref="G1344" r:id="rId1295" xr:uid="{864705A0-D3EB-4220-82FB-83B7311A4B48}"/>
    <hyperlink ref="G1345" r:id="rId1296" xr:uid="{9572F16C-6CB9-424F-B1AC-07831B502A4D}"/>
    <hyperlink ref="G1346" r:id="rId1297" xr:uid="{4736C74E-D1B0-4464-ADB7-3EA0DA0731F0}"/>
    <hyperlink ref="G1347" r:id="rId1298" xr:uid="{96947B70-6F5E-4685-A0ED-3585CD5B7FF2}"/>
    <hyperlink ref="G1348" r:id="rId1299" xr:uid="{685C99F8-D0B6-4302-83E2-4B3991BC669D}"/>
    <hyperlink ref="G1349" r:id="rId1300" xr:uid="{85C57635-574F-474D-A7B9-52FCECE2F8BD}"/>
    <hyperlink ref="G1350" r:id="rId1301" xr:uid="{689DDDA2-5A03-4684-AD32-6B2FFBAEE7BE}"/>
    <hyperlink ref="G1351" r:id="rId1302" xr:uid="{A7AC2BD7-A55E-46CF-AC8E-66331219B928}"/>
    <hyperlink ref="G1352" r:id="rId1303" xr:uid="{EEAA1CAA-D6E3-4757-9FA7-EAD64D297D04}"/>
    <hyperlink ref="G1353" r:id="rId1304" xr:uid="{6859734C-5A66-4BA1-8667-691118D2F1F1}"/>
    <hyperlink ref="G1354" r:id="rId1305" xr:uid="{7C552F29-F013-4009-A718-FA42EC16D60B}"/>
    <hyperlink ref="G1355" r:id="rId1306" xr:uid="{8789A5B0-49B4-42F2-A3E2-CD45F8585C81}"/>
    <hyperlink ref="G1356" r:id="rId1307" xr:uid="{2B06764A-CF0E-4D8C-93B5-0D951AC0B7AC}"/>
    <hyperlink ref="G1357" r:id="rId1308" xr:uid="{37F8F163-C6F7-48A1-8822-2F7D864D9054}"/>
    <hyperlink ref="G1358" r:id="rId1309" xr:uid="{43C7533D-5F06-436A-BC73-E25B1B5753A8}"/>
    <hyperlink ref="G1359" r:id="rId1310" xr:uid="{859C03EC-C3B8-49A0-85DB-BAF04466C3BF}"/>
    <hyperlink ref="G1360" r:id="rId1311" xr:uid="{07F8E4F8-BFFA-4D6C-AC8C-5027FD53D76B}"/>
    <hyperlink ref="G1361" r:id="rId1312" xr:uid="{1F39915E-DE4D-4EAE-A0E7-075E9A8B3269}"/>
    <hyperlink ref="G1362" r:id="rId1313" xr:uid="{4B548D4C-3FBC-4384-ADE4-DD3C0FAD0F08}"/>
    <hyperlink ref="G1363" r:id="rId1314" xr:uid="{D94409B0-D401-4CE6-A27E-FF3CF4334443}"/>
    <hyperlink ref="G1364" r:id="rId1315" xr:uid="{473E2629-3149-4B2F-A075-9B3A957030C6}"/>
    <hyperlink ref="G1365" r:id="rId1316" xr:uid="{92A72D55-C742-4666-AE4E-F03FE1C29B65}"/>
    <hyperlink ref="G1366" r:id="rId1317" xr:uid="{3E5A0F70-914F-40E7-8807-6DC2838FC9B1}"/>
    <hyperlink ref="G1367" r:id="rId1318" xr:uid="{9F29F710-DF09-481B-8DB2-31A94E50F958}"/>
    <hyperlink ref="G1368" r:id="rId1319" xr:uid="{84FABA67-CAA4-402C-957E-8E9C39E73981}"/>
    <hyperlink ref="G1369" r:id="rId1320" xr:uid="{B9C0E94C-8755-4808-A45D-A5F6F6604955}"/>
    <hyperlink ref="G1370" r:id="rId1321" xr:uid="{EA82DA23-DD10-4BEA-8B64-DE1830666D0C}"/>
    <hyperlink ref="G1371" r:id="rId1322" xr:uid="{195CCD39-048A-45E0-88CB-771668F5A466}"/>
    <hyperlink ref="G1372" r:id="rId1323" xr:uid="{EA5B3B90-1D06-428F-BD68-A44BA97BEBD5}"/>
    <hyperlink ref="G1373" r:id="rId1324" xr:uid="{241A26DB-EED6-4764-A789-E65A4509CBB3}"/>
    <hyperlink ref="G1374" r:id="rId1325" xr:uid="{EB4C3E3E-BCAB-4B39-8B45-86231D7CCB2C}"/>
    <hyperlink ref="G1375" r:id="rId1326" xr:uid="{29D8998C-D9AB-4A39-92A0-2A988A8EA0C8}"/>
    <hyperlink ref="G1376" r:id="rId1327" xr:uid="{32C398AF-3C2F-495A-BF30-957E01204B33}"/>
    <hyperlink ref="G1377" r:id="rId1328" xr:uid="{F3A79AB8-F2EF-413F-BE06-C05A2CC441B1}"/>
    <hyperlink ref="G1378" r:id="rId1329" xr:uid="{1CA5BF30-28E9-44E4-9873-B7E9D17F20BD}"/>
    <hyperlink ref="G1379" r:id="rId1330" xr:uid="{BA4ED1CB-3D96-4FDA-B2DF-3C57F5327D79}"/>
    <hyperlink ref="G1380" r:id="rId1331" xr:uid="{439ED39A-B12A-4345-9DF5-4F5ADAAF64C9}"/>
    <hyperlink ref="G1381" r:id="rId1332" xr:uid="{CB614D48-9FE2-40A7-A571-4B6C46957EBF}"/>
    <hyperlink ref="G1382" r:id="rId1333" xr:uid="{2F76FF84-1585-4D22-8E27-172A737FB65B}"/>
    <hyperlink ref="G1383" r:id="rId1334" xr:uid="{013E0D4A-F672-4FD1-986C-363AFC6A2E29}"/>
    <hyperlink ref="G1384" r:id="rId1335" xr:uid="{5BDED846-2200-4518-80E1-5239EE8D390E}"/>
    <hyperlink ref="G1385" r:id="rId1336" xr:uid="{3A8EF277-28DC-4B2D-A9CF-41C5D282CD43}"/>
    <hyperlink ref="G1386" r:id="rId1337" xr:uid="{25DFA2DD-7310-4784-8FDC-EE8720BE4826}"/>
    <hyperlink ref="G1387" r:id="rId1338" xr:uid="{27B3D285-9646-421C-B8CB-ED0298ABE45B}"/>
    <hyperlink ref="G1388" r:id="rId1339" xr:uid="{7D847C50-A0A5-44FB-810A-01E0B65FE922}"/>
    <hyperlink ref="G1389" r:id="rId1340" xr:uid="{0F552F8D-DB3D-408E-B67E-D9A56F4781EA}"/>
    <hyperlink ref="G1390" r:id="rId1341" xr:uid="{B204AD65-21CC-4B2B-966F-60D1231E50AE}"/>
    <hyperlink ref="G1391" r:id="rId1342" xr:uid="{16EEF37D-75AD-44A5-8A02-1CDDD31BEF6F}"/>
    <hyperlink ref="G1392" r:id="rId1343" xr:uid="{73C8984A-3792-4F21-B856-B4A565E6768F}"/>
    <hyperlink ref="G1393" r:id="rId1344" xr:uid="{E3CBF51C-D26E-4F5A-ABD8-6236CD7B5997}"/>
    <hyperlink ref="G1394" r:id="rId1345" xr:uid="{A7CF9F84-D1B6-419B-90B6-161E6D775325}"/>
    <hyperlink ref="G1395" r:id="rId1346" xr:uid="{2D6DF8E2-CF7E-4C3A-B7E9-6B13A18DDE94}"/>
    <hyperlink ref="G1396" r:id="rId1347" xr:uid="{3F625D46-ED99-4EC7-AE38-E66F83A4FC4F}"/>
    <hyperlink ref="G1397" r:id="rId1348" xr:uid="{D6B6C7BF-B287-4E5C-9F6E-A9190878FB0E}"/>
    <hyperlink ref="G1398" r:id="rId1349" xr:uid="{AB508E3C-FC06-4888-87A9-4B1D4754D68E}"/>
    <hyperlink ref="G1399" r:id="rId1350" xr:uid="{58C74375-983A-459E-9541-27CB25399E64}"/>
    <hyperlink ref="G1400" r:id="rId1351" xr:uid="{BBC99CD0-D8A1-4E15-89DB-1209D8805750}"/>
    <hyperlink ref="G1401" r:id="rId1352" xr:uid="{DBBF66D9-5754-4747-B2F9-C24DAC83CE0E}"/>
    <hyperlink ref="G1402" r:id="rId1353" xr:uid="{B6BFD439-F2D1-437B-966A-C0A97D93E335}"/>
    <hyperlink ref="G1403" r:id="rId1354" xr:uid="{4251564D-A07B-42F5-A7D3-E7DF0FCCC4FE}"/>
    <hyperlink ref="G1404" r:id="rId1355" xr:uid="{185D6572-9B9B-4A36-B114-57E91144E2EE}"/>
    <hyperlink ref="G1405" r:id="rId1356" xr:uid="{CC3895E8-6FC4-4DDD-893A-3354C1C9D332}"/>
    <hyperlink ref="G1406" r:id="rId1357" xr:uid="{91B86E1D-4A6C-4262-B084-D4F987307025}"/>
    <hyperlink ref="G1407" r:id="rId1358" xr:uid="{C3D0C864-0196-409A-985A-585F1765BF99}"/>
    <hyperlink ref="G1408" r:id="rId1359" xr:uid="{C603991F-124C-429D-8EED-EFD68B5AC937}"/>
    <hyperlink ref="G1409" r:id="rId1360" xr:uid="{F24039FE-921E-4A50-89F6-6A0A5FC3811E}"/>
    <hyperlink ref="G1410" r:id="rId1361" xr:uid="{44291AD0-BD6A-4CBE-ACBF-F8F040BF3968}"/>
    <hyperlink ref="G1411" r:id="rId1362" xr:uid="{63A970C7-B6EC-4156-AB67-667C737C0834}"/>
    <hyperlink ref="G1412" r:id="rId1363" xr:uid="{98DCAAC2-3EF3-4BFE-BAF4-24A32598B959}"/>
    <hyperlink ref="G1413" r:id="rId1364" xr:uid="{5838AA2A-A579-4115-A089-B5A5D8B29647}"/>
    <hyperlink ref="G1414" r:id="rId1365" xr:uid="{3619D5DF-4DBE-42D6-823F-D9705D9E654E}"/>
    <hyperlink ref="G1415" r:id="rId1366" xr:uid="{6BAB9788-6945-4C33-ACF1-B654F60FAA8D}"/>
    <hyperlink ref="G1416" r:id="rId1367" xr:uid="{C372187E-C41F-4C3C-9BC7-D4F4E6BED75C}"/>
    <hyperlink ref="G1417" r:id="rId1368" xr:uid="{29C2BB37-666B-4CB9-B7C3-3ED7165E2B06}"/>
    <hyperlink ref="G1418" r:id="rId1369" xr:uid="{6E03B168-B10C-425A-B936-21F72A93F632}"/>
    <hyperlink ref="G1419" r:id="rId1370" xr:uid="{B4990FF3-965E-48D3-B85D-31CF56E5CC5B}"/>
    <hyperlink ref="G1420" r:id="rId1371" xr:uid="{4E4C40EC-CFD4-4C56-BC02-6ACDC338E409}"/>
    <hyperlink ref="G1421" r:id="rId1372" xr:uid="{D86CC61F-4850-4AB6-9CBA-7C141C66B607}"/>
    <hyperlink ref="G1422" r:id="rId1373" xr:uid="{CF0483BE-3EE8-4A08-B918-119C0BD0A5B3}"/>
    <hyperlink ref="G1423" r:id="rId1374" xr:uid="{614737CA-BB5A-4280-A923-AD10C7549BA3}"/>
    <hyperlink ref="G1424" r:id="rId1375" xr:uid="{A045B988-A3AC-4847-96B6-3874285C66EC}"/>
    <hyperlink ref="G1425" r:id="rId1376" xr:uid="{1746A776-9575-40F1-8F0E-0D6B994BDCE5}"/>
    <hyperlink ref="G1426" r:id="rId1377" xr:uid="{95332CE3-C30F-4E71-9A0D-62E2E504E966}"/>
    <hyperlink ref="G1427" r:id="rId1378" xr:uid="{64ECD5F2-2BAE-4E40-B4C1-98ACAF043473}"/>
    <hyperlink ref="G1428" r:id="rId1379" xr:uid="{16E10204-FB12-4072-8A65-C2E4CF93AE5D}"/>
    <hyperlink ref="G1429" r:id="rId1380" xr:uid="{C1297005-F2DB-4734-B404-D78C420DCC22}"/>
    <hyperlink ref="G1430" r:id="rId1381" xr:uid="{B6B43820-960A-4734-AD24-A96E035BAEF3}"/>
    <hyperlink ref="G1431" r:id="rId1382" xr:uid="{95A249BB-899D-4DE8-88B5-8E09108539BF}"/>
    <hyperlink ref="G1432" r:id="rId1383" xr:uid="{B9A4DEA4-8D98-462B-A631-B3A3300A3D6E}"/>
    <hyperlink ref="G1433" r:id="rId1384" xr:uid="{3949BB80-9AFA-4988-9684-9BD5427FCCF3}"/>
    <hyperlink ref="G1434" r:id="rId1385" xr:uid="{4A93B3E1-D556-440F-850C-095F07E2293A}"/>
    <hyperlink ref="G1435" r:id="rId1386" xr:uid="{8CA4A14D-48B8-48D3-ACEC-15811E147C7F}"/>
    <hyperlink ref="G1436" r:id="rId1387" xr:uid="{5CE7D8E2-0C2E-4140-A921-F36014EBFE83}"/>
    <hyperlink ref="G1437" r:id="rId1388" xr:uid="{04EFFD4F-E6B8-4D7F-BB4A-5106E1A56AC8}"/>
    <hyperlink ref="G1438" r:id="rId1389" xr:uid="{9A685090-4B21-4BAF-A153-F2CBC9ED8C13}"/>
    <hyperlink ref="G1439" r:id="rId1390" xr:uid="{B640FA17-188B-4C2B-A037-8A9C16A8375C}"/>
    <hyperlink ref="G1440" r:id="rId1391" xr:uid="{AED64A38-3220-4E88-B3C6-375A5710254B}"/>
    <hyperlink ref="G1441" r:id="rId1392" xr:uid="{474B262A-267D-4F4C-B79A-AB48328C619E}"/>
    <hyperlink ref="G1442" r:id="rId1393" xr:uid="{98BB595F-0E28-429A-90A3-50055222F018}"/>
    <hyperlink ref="G1443" r:id="rId1394" xr:uid="{B8C8FC5E-83E6-4E12-A820-20E65D5738A4}"/>
    <hyperlink ref="G1444" r:id="rId1395" xr:uid="{4FC59577-7C5A-4711-972E-1DF6F409C475}"/>
    <hyperlink ref="G1445" r:id="rId1396" xr:uid="{9804B15C-5EB8-4187-A746-654878B7604C}"/>
    <hyperlink ref="G1446" r:id="rId1397" xr:uid="{7835BE9B-786F-4359-8D08-525A7C2CE8D5}"/>
    <hyperlink ref="G1447" r:id="rId1398" xr:uid="{1DE791E5-3320-4332-853B-C0B01B942148}"/>
    <hyperlink ref="G1448" r:id="rId1399" xr:uid="{67471E3D-BFFB-43C2-B6E1-BB93AF724270}"/>
    <hyperlink ref="G1449" r:id="rId1400" xr:uid="{7AAC5576-7E35-4DCB-99C8-B21FDA5E1C8D}"/>
    <hyperlink ref="G1450" r:id="rId1401" xr:uid="{D74BB800-FC26-4C4F-80B2-598C2E8F25AD}"/>
    <hyperlink ref="G1451" r:id="rId1402" xr:uid="{ACCEC3EA-B632-4AD8-9947-DAEFAA414970}"/>
    <hyperlink ref="G1452" r:id="rId1403" xr:uid="{071275A7-F57A-4B32-91B4-70E763508851}"/>
    <hyperlink ref="G1453" r:id="rId1404" xr:uid="{1D2883E4-2AFA-4A82-A044-90FF02DE76DC}"/>
    <hyperlink ref="G1454" r:id="rId1405" xr:uid="{414A85CE-E47D-4641-A52E-2D98B8CF4B79}"/>
    <hyperlink ref="G1455" r:id="rId1406" xr:uid="{37764343-D3CF-44DF-B189-A1A71F512E80}"/>
    <hyperlink ref="G1456" r:id="rId1407" xr:uid="{AAF704DD-8541-460F-9DE3-678DB279BC58}"/>
    <hyperlink ref="G1457" r:id="rId1408" xr:uid="{F7434927-469E-4397-B0C0-35A15ADB5750}"/>
    <hyperlink ref="G1458" r:id="rId1409" xr:uid="{3F341253-F788-419B-944C-E18B1977212D}"/>
    <hyperlink ref="G1459" r:id="rId1410" xr:uid="{8E1EAF59-3629-4D8E-A581-EDC75ADD755D}"/>
    <hyperlink ref="G1460" r:id="rId1411" xr:uid="{A43B8322-EE36-432D-828B-B081A32059DD}"/>
    <hyperlink ref="G1461" r:id="rId1412" xr:uid="{F280DA8F-1441-4042-986C-7E4CBD29D837}"/>
    <hyperlink ref="G1462" r:id="rId1413" xr:uid="{368375D9-0DFE-4306-B3CA-DE44186F1111}"/>
    <hyperlink ref="G1463" r:id="rId1414" xr:uid="{558A0E47-9341-4FB5-95BB-E5B7F574C91F}"/>
    <hyperlink ref="G1464" r:id="rId1415" xr:uid="{67B2FECB-5767-4680-BE3D-7CB03E0CFD1F}"/>
    <hyperlink ref="G1465" r:id="rId1416" xr:uid="{C8AD1959-A30F-4F40-9649-6B60449C01BC}"/>
    <hyperlink ref="G1466" r:id="rId1417" xr:uid="{DEA6FD90-CB5B-4C73-9495-77BB5D996ED4}"/>
    <hyperlink ref="G1467" r:id="rId1418" xr:uid="{F0E14D60-8511-4837-B27F-C3362375EF47}"/>
    <hyperlink ref="G1468" r:id="rId1419" xr:uid="{F4E8F95A-FF6B-4C20-B645-6EB91BE5B6AE}"/>
    <hyperlink ref="G1469" r:id="rId1420" xr:uid="{45402C11-91CA-4AA0-AA65-4D7B27B10C85}"/>
    <hyperlink ref="G1470" r:id="rId1421" xr:uid="{81087E2D-17C2-40BB-AA25-76EBC057FC79}"/>
    <hyperlink ref="G1471" r:id="rId1422" xr:uid="{C61FC575-0042-4D49-8D1E-B239B9570297}"/>
    <hyperlink ref="G1472" r:id="rId1423" xr:uid="{1EBEDFC9-32EA-44EF-B70B-925B25F6E67A}"/>
    <hyperlink ref="G1473" r:id="rId1424" xr:uid="{E9DF72F1-DAC0-4B76-81EB-0D7946ACD93C}"/>
    <hyperlink ref="G1474" r:id="rId1425" xr:uid="{F1D91714-E500-4836-9C4D-B2B5D3D04334}"/>
    <hyperlink ref="G1475" r:id="rId1426" xr:uid="{9A5488C8-8B58-4704-934B-67D7B1EBA016}"/>
    <hyperlink ref="G1476" r:id="rId1427" xr:uid="{A9CE4420-E6AF-447F-AAA8-E2063E246D05}"/>
    <hyperlink ref="G1477" r:id="rId1428" xr:uid="{68DFD7C7-4C39-4FA1-A7ED-30BED5E66BFA}"/>
    <hyperlink ref="G1478" r:id="rId1429" xr:uid="{914AE6F5-80C1-4641-AEB8-CDBE5C59F132}"/>
    <hyperlink ref="G1479" r:id="rId1430" xr:uid="{276F4FFA-B97B-4AF2-BBB4-00759121E648}"/>
    <hyperlink ref="G1480" r:id="rId1431" xr:uid="{EA8A5879-B0EC-4309-B23F-25783BD646CD}"/>
    <hyperlink ref="G1482" r:id="rId1432" xr:uid="{C8F8518C-B466-4470-9FE3-2FB65D6E28C5}"/>
    <hyperlink ref="G1483" r:id="rId1433" xr:uid="{30E6295C-F275-4CC0-8AA8-D6B2976C9A5B}"/>
    <hyperlink ref="G1484" r:id="rId1434" xr:uid="{E0F1C8FC-F39A-498D-A6D0-7D54202BE76A}"/>
    <hyperlink ref="G1485" r:id="rId1435" xr:uid="{507FC4EA-03AD-408D-9C44-96C4213142CB}"/>
    <hyperlink ref="G1486" r:id="rId1436" xr:uid="{434260E3-DE01-4228-B997-B4479F771512}"/>
    <hyperlink ref="G1487" r:id="rId1437" xr:uid="{CFBC2E34-7891-4AD2-90DE-3B0D935F2A28}"/>
    <hyperlink ref="G1488" r:id="rId1438" xr:uid="{31A1E623-D922-429B-BE5D-62F4961F549A}"/>
    <hyperlink ref="G1489" r:id="rId1439" xr:uid="{657B866E-2855-4CA8-B8A7-D4912AD3E736}"/>
    <hyperlink ref="G1490" r:id="rId1440" xr:uid="{1E1B764D-A492-4616-A29D-C4F37572921A}"/>
    <hyperlink ref="G1491" r:id="rId1441" xr:uid="{1A565047-F75B-4819-A63C-953B141EFBC2}"/>
    <hyperlink ref="G1492" r:id="rId1442" xr:uid="{A46C5640-2CBB-41E3-8D59-B7FC9AE0D21C}"/>
    <hyperlink ref="G1493" r:id="rId1443" xr:uid="{95CA4671-74F5-4D5E-89A5-20E229FE9367}"/>
    <hyperlink ref="G1494" r:id="rId1444" xr:uid="{B1E01C8E-F617-43B2-94FB-9A11EE2A4A4F}"/>
    <hyperlink ref="G1495" r:id="rId1445" xr:uid="{0C928EAF-07FB-48AA-9B1F-A4A8A35A868D}"/>
    <hyperlink ref="G1496" r:id="rId1446" xr:uid="{B8E14EB0-9C07-4475-8AA2-5AD89F6A781A}"/>
    <hyperlink ref="G1497" r:id="rId1447" xr:uid="{7C6622DA-B00E-49A3-BB4D-7A8BC80BEC4F}"/>
    <hyperlink ref="G1498" r:id="rId1448" xr:uid="{5A30FEFF-6A5C-4D79-B31A-C19DED61946F}"/>
    <hyperlink ref="G1499" r:id="rId1449" xr:uid="{00A2A131-D30C-45DF-8468-4690026A2CD5}"/>
    <hyperlink ref="G1500" r:id="rId1450" xr:uid="{6F857E8D-4958-4C65-BA0A-0607D104FDC1}"/>
    <hyperlink ref="G1501" r:id="rId1451" xr:uid="{0531D64B-4B1B-4D5E-BCE7-6D8963EA685D}"/>
    <hyperlink ref="G1502" r:id="rId1452" xr:uid="{9F43EA88-E3EF-468D-906F-6F5AFCA2E2A2}"/>
    <hyperlink ref="G1503" r:id="rId1453" xr:uid="{77E070FA-8DE4-4802-ACA4-EF4777451F50}"/>
    <hyperlink ref="G1504" r:id="rId1454" xr:uid="{7173A4F0-001D-4016-9B4B-773F3FE5BABE}"/>
    <hyperlink ref="G1505" r:id="rId1455" xr:uid="{C5DB674C-751E-4D37-9CEE-42A03DE635F9}"/>
    <hyperlink ref="G1506" r:id="rId1456" xr:uid="{A8902419-76FE-41FD-8E9A-180F56BACD0D}"/>
    <hyperlink ref="G1507" r:id="rId1457" xr:uid="{17F33202-6101-43B6-B828-7C1B1C3AF6D6}"/>
    <hyperlink ref="G1508" r:id="rId1458" xr:uid="{F01A04A1-171E-4CFA-AF74-9BC5CB04511A}"/>
    <hyperlink ref="G1509" r:id="rId1459" xr:uid="{299924E5-228A-4E48-B7BC-99D73A4939DC}"/>
    <hyperlink ref="G1510" r:id="rId1460" xr:uid="{80DA465F-2AF3-4728-8BAB-A291D50E71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521A-8E39-4A34-872E-E77B3324087B}">
  <sheetPr>
    <tabColor rgb="FFC00000"/>
  </sheetPr>
  <dimension ref="A1:AF19"/>
  <sheetViews>
    <sheetView zoomScale="93" workbookViewId="0">
      <selection activeCell="B10" sqref="B10"/>
    </sheetView>
  </sheetViews>
  <sheetFormatPr defaultRowHeight="13" x14ac:dyDescent="0.3"/>
  <cols>
    <col min="2" max="2" width="38.296875" bestFit="1" customWidth="1"/>
  </cols>
  <sheetData>
    <row r="1" spans="1:32" s="37" customFormat="1" x14ac:dyDescent="0.3">
      <c r="A1" s="38" t="s">
        <v>11757</v>
      </c>
    </row>
    <row r="2" spans="1:32" x14ac:dyDescent="0.3">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3">
      <c r="A3" cm="1">
        <f t="array" ref="A3:A6">TRANSPOSE(C19:F19)</f>
        <v>0.5476184026945865</v>
      </c>
      <c r="B3" s="32" t="s">
        <v>11749</v>
      </c>
      <c r="C3">
        <f>SUMIFS('Blast furnaces'!$V:$V,'Blast furnaces'!$U:$U,calculations!C2)</f>
        <v>4.9177153920619554E-2</v>
      </c>
      <c r="D3">
        <f>SUMIFS('Blast furnaces'!$V:$V,'Blast furnaces'!$U:$U,calculations!D2)</f>
        <v>0</v>
      </c>
      <c r="E3">
        <f>SUMIFS('Blast furnaces'!$V:$V,'Blast furnaces'!$U:$U,calculations!E2)</f>
        <v>0</v>
      </c>
      <c r="F3">
        <f>SUMIFS('Blast furnaces'!$V:$V,'Blast furnaces'!$U:$U,calculations!F2)</f>
        <v>0</v>
      </c>
      <c r="G3">
        <f>SUMIFS('Blast furnaces'!$V:$V,'Blast furnaces'!$U:$U,calculations!G2)</f>
        <v>0</v>
      </c>
      <c r="H3">
        <f>SUMIFS('Blast furnaces'!$V:$V,'Blast furnaces'!$U:$U,calculations!H2)</f>
        <v>9.8354307841239108E-2</v>
      </c>
      <c r="I3">
        <f>SUMIFS('Blast furnaces'!$V:$V,'Blast furnaces'!$U:$U,calculations!I2)</f>
        <v>9.6030977734753151E-2</v>
      </c>
      <c r="J3">
        <f>SUMIFS('Blast furnaces'!$V:$V,'Blast furnaces'!$U:$U,calculations!J2)</f>
        <v>9.6030977734753151E-2</v>
      </c>
      <c r="K3">
        <f>SUMIFS('Blast furnaces'!$V:$V,'Blast furnaces'!$U:$U,calculations!K2)</f>
        <v>0</v>
      </c>
      <c r="L3">
        <f>SUMIFS('Blast furnaces'!$V:$V,'Blast furnaces'!$U:$U,calculations!L2)</f>
        <v>0</v>
      </c>
      <c r="M3">
        <f>SUMIFS('Blast furnaces'!$V:$V,'Blast furnaces'!$U:$U,calculations!M2)</f>
        <v>0</v>
      </c>
      <c r="N3">
        <f>SUMIFS('Blast furnaces'!$V:$V,'Blast furnaces'!$U:$U,calculations!N2)</f>
        <v>0</v>
      </c>
      <c r="O3">
        <f>SUMIFS('Blast furnaces'!$V:$V,'Blast furnaces'!$U:$U,calculations!O2)</f>
        <v>5.3049370764762828E-2</v>
      </c>
      <c r="P3">
        <f>SUMIFS('Blast furnaces'!$V:$V,'Blast furnaces'!$U:$U,calculations!P2)</f>
        <v>5.8083252662149081E-2</v>
      </c>
      <c r="Q3">
        <f>SUMIFS('Blast furnaces'!$V:$V,'Blast furnaces'!$U:$U,calculations!Q2)</f>
        <v>0</v>
      </c>
      <c r="R3">
        <f>SUMIFS('Blast furnaces'!$V:$V,'Blast furnaces'!$U:$U,calculations!R2)</f>
        <v>5.2700871248789929E-2</v>
      </c>
      <c r="S3">
        <f>SUMIFS('Blast furnaces'!$V:$V,'Blast furnaces'!$U:$U,calculations!S2)</f>
        <v>0</v>
      </c>
      <c r="T3">
        <f>SUMIFS('Blast furnaces'!$V:$V,'Blast furnaces'!$U:$U,calculations!T2)</f>
        <v>4.7783155856727974E-2</v>
      </c>
      <c r="U3">
        <f>SUMIFS('Blast furnaces'!$V:$V,'Blast furnaces'!$U:$U,calculations!U2)</f>
        <v>9.6805421103581799E-2</v>
      </c>
      <c r="V3">
        <f>SUMIFS('Blast furnaces'!$V:$V,'Blast furnaces'!$U:$U,calculations!V2)</f>
        <v>5.2662149080348497E-2</v>
      </c>
      <c r="W3">
        <f>SUMIFS('Blast furnaces'!$V:$V,'Blast furnaces'!$U:$U,calculations!W2)</f>
        <v>0.24356243949661183</v>
      </c>
      <c r="X3">
        <f>SUMIFS('Blast furnaces'!$V:$V,'Blast furnaces'!$U:$U,calculations!X2)</f>
        <v>5.5759922555663116E-2</v>
      </c>
      <c r="Y3">
        <f>SUMIFS('Blast furnaces'!$V:$V,'Blast furnaces'!$U:$U,calculations!Y2)</f>
        <v>0</v>
      </c>
      <c r="Z3">
        <f>SUMIFS('Blast furnaces'!$V:$V,'Blast furnaces'!$U:$U,calculations!Z2)</f>
        <v>0</v>
      </c>
      <c r="AA3">
        <f>SUMIFS('Blast furnaces'!$V:$V,'Blast furnaces'!$U:$U,calculations!AA2)</f>
        <v>0</v>
      </c>
      <c r="AB3">
        <f>SUMIFS('Blast furnaces'!$V:$V,'Blast furnaces'!$U:$U,calculations!AB2)</f>
        <v>0</v>
      </c>
      <c r="AC3">
        <f>SUMIFS('Blast furnaces'!$V:$V,'Blast furnaces'!$U:$U,calculations!AC2)</f>
        <v>0</v>
      </c>
      <c r="AD3">
        <f>SUMIFS('Blast furnaces'!$V:$V,'Blast furnaces'!$U:$U,calculations!AD2)</f>
        <v>0</v>
      </c>
      <c r="AE3">
        <f>SUMIFS('Blast furnaces'!$V:$V,'Blast furnaces'!$U:$U,calculations!AE2)</f>
        <v>0</v>
      </c>
      <c r="AF3">
        <f>SUMIFS('Blast furnaces'!$V:$V,'Blast furnaces'!$U:$U,calculations!AF2)</f>
        <v>0</v>
      </c>
    </row>
    <row r="4" spans="1:32" x14ac:dyDescent="0.3">
      <c r="A4">
        <v>0.16724411928695454</v>
      </c>
      <c r="B4" s="32" t="s">
        <v>11750</v>
      </c>
      <c r="C4">
        <f>SUMIFS('DRI furnaces'!$W:$W,'DRI furnaces'!$V:$V,calculations!C2)</f>
        <v>0</v>
      </c>
      <c r="D4">
        <f>SUMIFS('DRI furnaces'!$W:$W,'DRI furnaces'!$V:$V,calculations!D2)</f>
        <v>0</v>
      </c>
      <c r="E4">
        <f>SUMIFS('DRI furnaces'!$W:$W,'DRI furnaces'!$V:$V,calculations!E2)</f>
        <v>0</v>
      </c>
      <c r="F4">
        <f>SUMIFS('DRI furnaces'!$W:$W,'DRI furnaces'!$V:$V,calculations!F2)</f>
        <v>0</v>
      </c>
      <c r="G4">
        <f>SUMIFS('DRI furnaces'!$W:$W,'DRI furnaces'!$V:$V,calculations!G2)</f>
        <v>0</v>
      </c>
      <c r="H4">
        <f>SUMIFS('DRI furnaces'!$W:$W,'DRI furnaces'!$V:$V,calculations!H2)</f>
        <v>0</v>
      </c>
      <c r="I4">
        <f>SUMIFS('DRI furnaces'!$W:$W,'DRI furnaces'!$V:$V,calculations!I2)</f>
        <v>0</v>
      </c>
      <c r="J4">
        <f>SUMIFS('DRI furnaces'!$W:$W,'DRI furnaces'!$V:$V,calculations!J2)</f>
        <v>0</v>
      </c>
      <c r="K4">
        <f>SUMIFS('DRI furnaces'!$W:$W,'DRI furnaces'!$V:$V,calculations!K2)</f>
        <v>0</v>
      </c>
      <c r="L4">
        <f>SUMIFS('DRI furnaces'!$W:$W,'DRI furnaces'!$V:$V,calculations!L2)</f>
        <v>0</v>
      </c>
      <c r="M4">
        <f>SUMIFS('DRI furnaces'!$W:$W,'DRI furnaces'!$V:$V,calculations!M2)</f>
        <v>0</v>
      </c>
      <c r="N4">
        <f>SUMIFS('DRI furnaces'!$W:$W,'DRI furnaces'!$V:$V,calculations!N2)</f>
        <v>0</v>
      </c>
      <c r="O4">
        <f>SUMIFS('DRI furnaces'!$W:$W,'DRI furnaces'!$V:$V,calculations!O2)</f>
        <v>0</v>
      </c>
      <c r="P4">
        <f>SUMIFS('DRI furnaces'!$W:$W,'DRI furnaces'!$V:$V,calculations!P2)</f>
        <v>0</v>
      </c>
      <c r="Q4">
        <f>SUMIFS('DRI furnaces'!$W:$W,'DRI furnaces'!$V:$V,calculations!Q2)</f>
        <v>0</v>
      </c>
      <c r="R4">
        <f>SUMIFS('DRI furnaces'!$W:$W,'DRI furnaces'!$V:$V,calculations!R2)</f>
        <v>0</v>
      </c>
      <c r="S4">
        <f>SUMIFS('DRI furnaces'!$W:$W,'DRI furnaces'!$V:$V,calculations!S2)</f>
        <v>0</v>
      </c>
      <c r="T4">
        <f>SUMIFS('DRI furnaces'!$W:$W,'DRI furnaces'!$V:$V,calculations!T2)</f>
        <v>0</v>
      </c>
      <c r="U4">
        <f>SUMIFS('DRI furnaces'!$W:$W,'DRI furnaces'!$V:$V,calculations!U2)</f>
        <v>1.9033674963396779E-2</v>
      </c>
      <c r="V4">
        <f>SUMIFS('DRI furnaces'!$W:$W,'DRI furnaces'!$V:$V,calculations!V2)</f>
        <v>0</v>
      </c>
      <c r="W4">
        <f>SUMIFS('DRI furnaces'!$W:$W,'DRI furnaces'!$V:$V,calculations!W2)</f>
        <v>0</v>
      </c>
      <c r="X4">
        <f>SUMIFS('DRI furnaces'!$W:$W,'DRI furnaces'!$V:$V,calculations!X2)</f>
        <v>0</v>
      </c>
      <c r="Y4">
        <f>SUMIFS('DRI furnaces'!$W:$W,'DRI furnaces'!$V:$V,calculations!Y2)</f>
        <v>0</v>
      </c>
      <c r="Z4">
        <f>SUMIFS('DRI furnaces'!$W:$W,'DRI furnaces'!$V:$V,calculations!Z2)</f>
        <v>0</v>
      </c>
      <c r="AA4">
        <f>SUMIFS('DRI furnaces'!$W:$W,'DRI furnaces'!$V:$V,calculations!AA2)</f>
        <v>0</v>
      </c>
      <c r="AB4">
        <f>SUMIFS('DRI furnaces'!$W:$W,'DRI furnaces'!$V:$V,calculations!AB2)</f>
        <v>0</v>
      </c>
      <c r="AC4">
        <f>SUMIFS('DRI furnaces'!$W:$W,'DRI furnaces'!$V:$V,calculations!AC2)</f>
        <v>0</v>
      </c>
      <c r="AD4">
        <f>SUMIFS('DRI furnaces'!$W:$W,'DRI furnaces'!$V:$V,calculations!AD2)</f>
        <v>0</v>
      </c>
      <c r="AE4">
        <f>SUMIFS('DRI furnaces'!$W:$W,'DRI furnaces'!$V:$V,calculations!AE2)</f>
        <v>0</v>
      </c>
      <c r="AF4">
        <f>SUMIFS('DRI furnaces'!$W:$W,'DRI furnaces'!$V:$V,calculations!AF2)</f>
        <v>0</v>
      </c>
    </row>
    <row r="5" spans="1:32" x14ac:dyDescent="0.3">
      <c r="A5">
        <v>0.20133882387278973</v>
      </c>
      <c r="B5" s="32" t="s">
        <v>11751</v>
      </c>
      <c r="C5">
        <f>SUMIFS('Electric arc furnaces'!$T:$T,'Electric arc furnaces'!$S:$S,calculations!C2)</f>
        <v>2.290311496581713E-2</v>
      </c>
      <c r="D5">
        <f>SUMIFS('Electric arc furnaces'!$T:$T,'Electric arc furnaces'!$S:$S,calculations!D2)</f>
        <v>0</v>
      </c>
      <c r="E5">
        <f>SUMIFS('Electric arc furnaces'!$T:$T,'Electric arc furnaces'!$S:$S,calculations!E2)</f>
        <v>0</v>
      </c>
      <c r="F5">
        <f>SUMIFS('Electric arc furnaces'!$T:$T,'Electric arc furnaces'!$S:$S,calculations!F2)</f>
        <v>5.9834832166257897E-3</v>
      </c>
      <c r="G5">
        <f>SUMIFS('Electric arc furnaces'!$T:$T,'Electric arc furnaces'!$S:$S,calculations!G2)</f>
        <v>2.2369933293048497E-2</v>
      </c>
      <c r="H5">
        <f>SUMIFS('Electric arc furnaces'!$T:$T,'Electric arc furnaces'!$S:$S,calculations!H2)</f>
        <v>0</v>
      </c>
      <c r="I5">
        <f>SUMIFS('Electric arc furnaces'!$T:$T,'Electric arc furnaces'!$S:$S,calculations!I2)</f>
        <v>0</v>
      </c>
      <c r="J5">
        <f>SUMIFS('Electric arc furnaces'!$T:$T,'Electric arc furnaces'!$S:$S,calculations!J2)</f>
        <v>1.8803540326307183E-2</v>
      </c>
      <c r="K5">
        <f>SUMIFS('Electric arc furnaces'!$T:$T,'Electric arc furnaces'!$S:$S,calculations!K2)</f>
        <v>3.0533537127217146E-2</v>
      </c>
      <c r="L5">
        <f>SUMIFS('Electric arc furnaces'!$T:$T,'Electric arc furnaces'!$S:$S,calculations!L2)</f>
        <v>1.0758421308309341E-2</v>
      </c>
      <c r="M5">
        <f>SUMIFS('Electric arc furnaces'!$T:$T,'Electric arc furnaces'!$S:$S,calculations!M2)</f>
        <v>6.7536345217360395E-3</v>
      </c>
      <c r="N5">
        <f>SUMIFS('Electric arc furnaces'!$T:$T,'Electric arc furnaces'!$S:$S,calculations!N2)</f>
        <v>9.1944217348546783E-3</v>
      </c>
      <c r="O5">
        <f>SUMIFS('Electric arc furnaces'!$T:$T,'Electric arc furnaces'!$S:$S,calculations!O2)</f>
        <v>3.9810898233391387E-2</v>
      </c>
      <c r="P5">
        <f>SUMIFS('Electric arc furnaces'!$T:$T,'Electric arc furnaces'!$S:$S,calculations!P2)</f>
        <v>1.5474116991907486E-2</v>
      </c>
      <c r="Q5">
        <f>SUMIFS('Electric arc furnaces'!$T:$T,'Electric arc furnaces'!$S:$S,calculations!Q2)</f>
        <v>3.2227869998459696E-2</v>
      </c>
      <c r="R5">
        <f>SUMIFS('Electric arc furnaces'!$T:$T,'Electric arc furnaces'!$S:$S,calculations!R2)</f>
        <v>2.4502659984123033E-2</v>
      </c>
      <c r="S5">
        <f>SUMIFS('Electric arc furnaces'!$T:$T,'Electric arc furnaces'!$S:$S,calculations!S2)</f>
        <v>5.8744771857486458E-2</v>
      </c>
      <c r="T5">
        <f>SUMIFS('Electric arc furnaces'!$T:$T,'Electric arc furnaces'!$S:$S,calculations!T2)</f>
        <v>4.5391533075036433E-2</v>
      </c>
      <c r="U5">
        <f>SUMIFS('Electric arc furnaces'!$T:$T,'Electric arc furnaces'!$S:$S,calculations!U2)</f>
        <v>8.5901491723835589E-3</v>
      </c>
      <c r="V5">
        <f>SUMIFS('Electric arc furnaces'!$T:$T,'Electric arc furnaces'!$S:$S,calculations!V2)</f>
        <v>3.7630777615848529E-2</v>
      </c>
      <c r="W5">
        <f>SUMIFS('Electric arc furnaces'!$T:$T,'Electric arc furnaces'!$S:$S,calculations!W2)</f>
        <v>1.4810602021350964E-2</v>
      </c>
      <c r="X5">
        <f>SUMIFS('Electric arc furnaces'!$T:$T,'Electric arc furnaces'!$S:$S,calculations!X2)</f>
        <v>2.1327266910745386E-2</v>
      </c>
      <c r="Y5">
        <f>SUMIFS('Electric arc furnaces'!$T:$T,'Electric arc furnaces'!$S:$S,calculations!Y2)</f>
        <v>1.7772722425621158E-2</v>
      </c>
      <c r="Z5">
        <f>SUMIFS('Electric arc furnaces'!$T:$T,'Electric arc furnaces'!$S:$S,calculations!Z2)</f>
        <v>1.1256057536226733E-2</v>
      </c>
      <c r="AA5">
        <f>SUMIFS('Electric arc furnaces'!$T:$T,'Electric arc furnaces'!$S:$S,calculations!AA2)</f>
        <v>2.8460052844228013E-2</v>
      </c>
      <c r="AB5">
        <f>SUMIFS('Electric arc furnaces'!$T:$T,'Electric arc furnaces'!$S:$S,calculations!AB2)</f>
        <v>7.3105131577388361E-3</v>
      </c>
      <c r="AC5">
        <f>SUMIFS('Electric arc furnaces'!$T:$T,'Electric arc furnaces'!$S:$S,calculations!AC2)</f>
        <v>6.2796952570528086E-2</v>
      </c>
      <c r="AD5">
        <f>SUMIFS('Electric arc furnaces'!$T:$T,'Electric arc furnaces'!$S:$S,calculations!AD2)</f>
        <v>1.0556997120818966E-2</v>
      </c>
      <c r="AE5">
        <f>SUMIFS('Electric arc furnaces'!$T:$T,'Electric arc furnaces'!$S:$S,calculations!AE2)</f>
        <v>4.620907830661501E-3</v>
      </c>
      <c r="AF5">
        <f>SUMIFS('Electric arc furnaces'!$T:$T,'Electric arc furnaces'!$S:$S,calculations!AF2)</f>
        <v>1.0758421308309341E-2</v>
      </c>
    </row>
    <row r="6" spans="1:32" x14ac:dyDescent="0.3">
      <c r="A6">
        <v>2.708103386658705E-2</v>
      </c>
      <c r="B6" s="32" t="s">
        <v>11752</v>
      </c>
      <c r="C6">
        <f>SUMIFS('Basic oxygen furnaces'!$T:$T,'Basic oxygen furnaces'!$S:$S,calculations!C2)</f>
        <v>0</v>
      </c>
      <c r="D6">
        <f>SUMIFS('Basic oxygen furnaces'!$T:$T,'Basic oxygen furnaces'!$S:$S,calculations!D2)</f>
        <v>0</v>
      </c>
      <c r="E6">
        <f>SUMIFS('Basic oxygen furnaces'!$T:$T,'Basic oxygen furnaces'!$S:$S,calculations!E2)</f>
        <v>0</v>
      </c>
      <c r="F6">
        <f>SUMIFS('Basic oxygen furnaces'!$T:$T,'Basic oxygen furnaces'!$S:$S,calculations!F2)</f>
        <v>0</v>
      </c>
      <c r="G6">
        <f>SUMIFS('Basic oxygen furnaces'!$T:$T,'Basic oxygen furnaces'!$S:$S,calculations!G2)</f>
        <v>0</v>
      </c>
      <c r="H6">
        <f>SUMIFS('Basic oxygen furnaces'!$T:$T,'Basic oxygen furnaces'!$S:$S,calculations!H2)</f>
        <v>0</v>
      </c>
      <c r="I6">
        <f>SUMIFS('Basic oxygen furnaces'!$T:$T,'Basic oxygen furnaces'!$S:$S,calculations!I2)</f>
        <v>0</v>
      </c>
      <c r="J6">
        <f>SUMIFS('Basic oxygen furnaces'!$T:$T,'Basic oxygen furnaces'!$S:$S,calculations!J2)</f>
        <v>0</v>
      </c>
      <c r="K6">
        <f>SUMIFS('Basic oxygen furnaces'!$T:$T,'Basic oxygen furnaces'!$S:$S,calculations!K2)</f>
        <v>0</v>
      </c>
      <c r="L6">
        <f>SUMIFS('Basic oxygen furnaces'!$T:$T,'Basic oxygen furnaces'!$S:$S,calculations!L2)</f>
        <v>0</v>
      </c>
      <c r="M6">
        <f>SUMIFS('Basic oxygen furnaces'!$T:$T,'Basic oxygen furnaces'!$S:$S,calculations!M2)</f>
        <v>0</v>
      </c>
      <c r="N6">
        <f>SUMIFS('Basic oxygen furnaces'!$T:$T,'Basic oxygen furnaces'!$S:$S,calculations!N2)</f>
        <v>0</v>
      </c>
      <c r="O6">
        <f>SUMIFS('Basic oxygen furnaces'!$T:$T,'Basic oxygen furnaces'!$S:$S,calculations!O2)</f>
        <v>0</v>
      </c>
      <c r="P6">
        <f>SUMIFS('Basic oxygen furnaces'!$T:$T,'Basic oxygen furnaces'!$S:$S,calculations!P2)</f>
        <v>0</v>
      </c>
      <c r="Q6">
        <f>SUMIFS('Basic oxygen furnaces'!$T:$T,'Basic oxygen furnaces'!$S:$S,calculations!Q2)</f>
        <v>0</v>
      </c>
      <c r="R6">
        <f>SUMIFS('Basic oxygen furnaces'!$T:$T,'Basic oxygen furnaces'!$S:$S,calculations!R2)</f>
        <v>0</v>
      </c>
      <c r="S6">
        <f>SUMIFS('Basic oxygen furnaces'!$T:$T,'Basic oxygen furnaces'!$S:$S,calculations!S2)</f>
        <v>0</v>
      </c>
      <c r="T6">
        <f>SUMIFS('Basic oxygen furnaces'!$T:$T,'Basic oxygen furnaces'!$S:$S,calculations!T2)</f>
        <v>0</v>
      </c>
      <c r="U6">
        <f>SUMIFS('Basic oxygen furnaces'!$T:$T,'Basic oxygen furnaces'!$S:$S,calculations!U2)</f>
        <v>0</v>
      </c>
      <c r="V6">
        <f>SUMIFS('Basic oxygen furnaces'!$T:$T,'Basic oxygen furnaces'!$S:$S,calculations!V2)</f>
        <v>0</v>
      </c>
      <c r="W6">
        <f>SUMIFS('Basic oxygen furnaces'!$T:$T,'Basic oxygen furnaces'!$S:$S,calculations!W2)</f>
        <v>0</v>
      </c>
      <c r="X6">
        <f>SUMIFS('Basic oxygen furnaces'!$T:$T,'Basic oxygen furnaces'!$S:$S,calculations!X2)</f>
        <v>0</v>
      </c>
      <c r="Y6">
        <f>SUMIFS('Basic oxygen furnaces'!$T:$T,'Basic oxygen furnaces'!$S:$S,calculations!Y2)</f>
        <v>0</v>
      </c>
      <c r="Z6">
        <f>SUMIFS('Basic oxygen furnaces'!$T:$T,'Basic oxygen furnaces'!$S:$S,calculations!Z2)</f>
        <v>0</v>
      </c>
      <c r="AA6">
        <f>SUMIFS('Basic oxygen furnaces'!$T:$T,'Basic oxygen furnaces'!$S:$S,calculations!AA2)</f>
        <v>0</v>
      </c>
      <c r="AB6">
        <f>SUMIFS('Basic oxygen furnaces'!$T:$T,'Basic oxygen furnaces'!$S:$S,calculations!AB2)</f>
        <v>0</v>
      </c>
      <c r="AC6">
        <f>SUMIFS('Basic oxygen furnaces'!$T:$T,'Basic oxygen furnaces'!$S:$S,calculations!AC2)</f>
        <v>0</v>
      </c>
      <c r="AD6">
        <f>SUMIFS('Basic oxygen furnaces'!$T:$T,'Basic oxygen furnaces'!$S:$S,calculations!AD2)</f>
        <v>0</v>
      </c>
      <c r="AE6">
        <f>SUMIFS('Basic oxygen furnaces'!$T:$T,'Basic oxygen furnaces'!$S:$S,calculations!AE2)</f>
        <v>0</v>
      </c>
      <c r="AF6">
        <f>SUMIFS('Basic oxygen furnaces'!$T:$T,'Basic oxygen furnaces'!$S:$S,calculations!AF2)</f>
        <v>0</v>
      </c>
    </row>
    <row r="7" spans="1:32" x14ac:dyDescent="0.3">
      <c r="B7" s="32" t="s">
        <v>11755</v>
      </c>
      <c r="C7">
        <f>C3*$A3*$A10+SUMPRODUCT(C4:C6,$A4:$A6)</f>
        <v>1.8076443469778661E-2</v>
      </c>
      <c r="D7">
        <f>D3*$A3*$A10+SUMPRODUCT(D4:D6,$A4:$A6)</f>
        <v>0</v>
      </c>
      <c r="E7">
        <f>E3*$A3*$A10+SUMPRODUCT(E4:E6,$A4:$A6)</f>
        <v>0</v>
      </c>
      <c r="F7">
        <f>F3*$A3*$A10+SUMPRODUCT(F4:F6,$A4:$A6)</f>
        <v>1.2047074734980133E-3</v>
      </c>
      <c r="G7">
        <f>G3*$A3*$A10+SUMPRODUCT(G4:G6,$A4:$A6)</f>
        <v>4.5039360593351462E-3</v>
      </c>
      <c r="H7">
        <f>H3*$A3*$A10+SUMPRODUCT(H4:H6,$A4:$A6)</f>
        <v>2.6930314479075502E-2</v>
      </c>
      <c r="I7">
        <f>I3*$A3*$A10+SUMPRODUCT(I4:I6,$A4:$A6)</f>
        <v>2.6294165318152461E-2</v>
      </c>
      <c r="J7">
        <f>J3*$A3*$A10+SUMPRODUCT(J4:J6,$A4:$A6)</f>
        <v>3.0080048012095722E-2</v>
      </c>
      <c r="K7">
        <f>K3*$A3*$A10+SUMPRODUCT(K4:K6,$A4:$A6)</f>
        <v>6.1475864538700587E-3</v>
      </c>
      <c r="L7">
        <f>L3*$A3*$A10+SUMPRODUCT(L4:L6,$A4:$A6)</f>
        <v>2.1660878929429623E-3</v>
      </c>
      <c r="M7">
        <f>M3*$A3*$A10+SUMPRODUCT(M4:M6,$A4:$A6)</f>
        <v>1.3597688314730049E-3</v>
      </c>
      <c r="N7">
        <f>N3*$A3*$A10+SUMPRODUCT(N4:N6,$A4:$A6)</f>
        <v>1.8511940582860559E-3</v>
      </c>
      <c r="O7">
        <f>O3*$A3*$A10+SUMPRODUCT(O4:O6,$A4:$A6)</f>
        <v>2.2540885268706502E-2</v>
      </c>
      <c r="P7">
        <f>P3*$A3*$A10+SUMPRODUCT(P4:P6,$A4:$A6)</f>
        <v>1.901926953869669E-2</v>
      </c>
      <c r="Q7">
        <f>Q3*$A3*$A10+SUMPRODUCT(Q4:Q6,$A4:$A6)</f>
        <v>6.488721441415041E-3</v>
      </c>
      <c r="R7">
        <f>R3*$A3*$A10+SUMPRODUCT(R4:R6,$A4:$A6)</f>
        <v>1.9363320209895899E-2</v>
      </c>
      <c r="S7">
        <f>S3*$A3*$A10+SUMPRODUCT(S4:S6,$A4:$A6)</f>
        <v>1.1827603274461682E-2</v>
      </c>
      <c r="T7">
        <f>T3*$A3*$A10+SUMPRODUCT(T4:T6,$A4:$A6)</f>
        <v>2.2222545626094596E-2</v>
      </c>
      <c r="U7">
        <f>U3*$A3*$A10+SUMPRODUCT(U4:U6,$A4:$A6)</f>
        <v>3.1419015775767112E-2</v>
      </c>
      <c r="V7">
        <f>V3*$A3*$A10+SUMPRODUCT(V4:V6,$A4:$A6)</f>
        <v>2.1995917487515761E-2</v>
      </c>
      <c r="W7">
        <f>W3*$A3*$A10+SUMPRODUCT(W4:W6,$A4:$A6)</f>
        <v>6.9671586228592472E-2</v>
      </c>
      <c r="X7">
        <f>X3*$A3*$A10+SUMPRODUCT(X4:X6,$A4:$A6)</f>
        <v>1.9561586698383582E-2</v>
      </c>
      <c r="Y7">
        <f>Y3*$A3*$A10+SUMPRODUCT(Y4:Y6,$A4:$A6)</f>
        <v>3.5783390301921186E-3</v>
      </c>
      <c r="Z7">
        <f>Z3*$A3*$A10+SUMPRODUCT(Z4:Z6,$A4:$A6)</f>
        <v>2.2662813857883416E-3</v>
      </c>
      <c r="AA7">
        <f>AA3*$A3*$A10+SUMPRODUCT(AA4:AA6,$A4:$A6)</f>
        <v>5.7301135670143125E-3</v>
      </c>
      <c r="AB7">
        <f>AB3*$A3*$A10+SUMPRODUCT(AB4:AB6,$A4:$A6)</f>
        <v>1.4718901210856914E-3</v>
      </c>
      <c r="AC7">
        <f>AC3*$A3*$A10+SUMPRODUCT(AC4:AC6,$A4:$A6)</f>
        <v>1.2643464573345484E-2</v>
      </c>
      <c r="AD7">
        <f>AD3*$A3*$A10+SUMPRODUCT(AD4:AD6,$A4:$A6)</f>
        <v>2.1255333839341182E-3</v>
      </c>
      <c r="AE7">
        <f>AE3*$A3*$A10+SUMPRODUCT(AE4:AE6,$A4:$A6)</f>
        <v>9.3036814784995081E-4</v>
      </c>
      <c r="AF7">
        <f>AF3*$A3*$A10+SUMPRODUCT(AF4:AF6,$A4:$A6)</f>
        <v>2.1660878929429623E-3</v>
      </c>
    </row>
    <row r="8" spans="1:32" x14ac:dyDescent="0.3">
      <c r="B8" s="32" t="s">
        <v>11756</v>
      </c>
      <c r="C8">
        <f>SUM(C7:$C7)</f>
        <v>1.8076443469778661E-2</v>
      </c>
      <c r="D8">
        <f>SUM($C7:D7)</f>
        <v>1.8076443469778661E-2</v>
      </c>
      <c r="E8">
        <f>SUM($C7:E7)</f>
        <v>1.8076443469778661E-2</v>
      </c>
      <c r="F8">
        <f>SUM($C7:F7)</f>
        <v>1.9281150943276676E-2</v>
      </c>
      <c r="G8">
        <f>SUM($C7:G7)</f>
        <v>2.3785087002611824E-2</v>
      </c>
      <c r="H8">
        <f>SUM($C7:H7)</f>
        <v>5.0715401481687322E-2</v>
      </c>
      <c r="I8">
        <f>SUM($C7:I7)</f>
        <v>7.7009566799839779E-2</v>
      </c>
      <c r="J8">
        <f>SUM($C7:J7)</f>
        <v>0.1070896148119355</v>
      </c>
      <c r="K8">
        <f>SUM($C7:K7)</f>
        <v>0.11323720126580557</v>
      </c>
      <c r="L8">
        <f>SUM($C7:L7)</f>
        <v>0.11540328915874853</v>
      </c>
      <c r="M8">
        <f>SUM($C7:M7)</f>
        <v>0.11676305799022153</v>
      </c>
      <c r="N8">
        <f>SUM($C7:N7)</f>
        <v>0.11861425204850759</v>
      </c>
      <c r="O8">
        <f>SUM($C7:O7)</f>
        <v>0.1411551373172141</v>
      </c>
      <c r="P8">
        <f>SUM($C7:P7)</f>
        <v>0.16017440685591078</v>
      </c>
      <c r="Q8">
        <f>SUM($C7:Q7)</f>
        <v>0.16666312829732582</v>
      </c>
      <c r="R8">
        <f>SUM($C7:R7)</f>
        <v>0.18602644850722172</v>
      </c>
      <c r="S8">
        <f>SUM($C7:S7)</f>
        <v>0.19785405178168342</v>
      </c>
      <c r="T8">
        <f>SUM($C7:T7)</f>
        <v>0.22007659740777802</v>
      </c>
      <c r="U8">
        <f>SUM($C7:U7)</f>
        <v>0.25149561318354513</v>
      </c>
      <c r="V8">
        <f>SUM($C7:V7)</f>
        <v>0.27349153067106091</v>
      </c>
      <c r="W8">
        <f>SUM($C7:W7)</f>
        <v>0.3431631168996534</v>
      </c>
      <c r="X8">
        <f>SUM($C7:X7)</f>
        <v>0.36272470359803699</v>
      </c>
      <c r="Y8">
        <f>SUM($C7:Y7)</f>
        <v>0.3663030426282291</v>
      </c>
      <c r="Z8">
        <f>SUM($C7:Z7)</f>
        <v>0.36856932401401743</v>
      </c>
      <c r="AA8">
        <f>SUM($C7:AA7)</f>
        <v>0.37429943758103174</v>
      </c>
      <c r="AB8">
        <f>SUM($C7:AB7)</f>
        <v>0.37577132770211741</v>
      </c>
      <c r="AC8">
        <f>SUM($C7:AC7)</f>
        <v>0.38841479227546288</v>
      </c>
      <c r="AD8">
        <f>SUM($C7:AD7)</f>
        <v>0.390540325659397</v>
      </c>
      <c r="AE8">
        <f>SUM($C7:AE7)</f>
        <v>0.39147069380724697</v>
      </c>
      <c r="AF8">
        <f>SUM($C7:AF7)</f>
        <v>0.39363678170018995</v>
      </c>
    </row>
    <row r="10" spans="1:32" x14ac:dyDescent="0.3">
      <c r="A10" s="39">
        <v>0.5</v>
      </c>
      <c r="B10" s="39" t="s">
        <v>11753</v>
      </c>
    </row>
    <row r="14" spans="1:32" s="38" customFormat="1" x14ac:dyDescent="0.3">
      <c r="A14" s="38" t="s">
        <v>11748</v>
      </c>
    </row>
    <row r="16" spans="1:32" x14ac:dyDescent="0.3">
      <c r="C16" s="32" t="s">
        <v>1</v>
      </c>
      <c r="D16" s="32" t="s">
        <v>3</v>
      </c>
      <c r="E16" s="32" t="s">
        <v>4</v>
      </c>
      <c r="F16" s="32" t="s">
        <v>2</v>
      </c>
      <c r="G16" s="32" t="s">
        <v>11754</v>
      </c>
    </row>
    <row r="17" spans="2:7" x14ac:dyDescent="0.3">
      <c r="B17" s="32" t="s">
        <v>11744</v>
      </c>
      <c r="C17">
        <f>SUMIFS('Blast furnaces'!P:P,'Blast furnaces'!D:D,"United States",'Blast furnaces'!H:H,"*operating*")</f>
        <v>25825</v>
      </c>
      <c r="D17" cm="1">
        <f t="array" ref="D17">SUM(SUMIFS('DRI furnaces'!S:S,'DRI furnaces'!D:D,"United States",'DRI furnaces'!H:H,{"operating","construction"}))</f>
        <v>13660</v>
      </c>
      <c r="E17" cm="1">
        <f t="array" ref="E17">SUM(SUMIFS('Electric arc furnaces'!P:P,'Electric arc furnaces'!D:D,"United States",'Electric arc furnaces'!H:H,{"operating","construction"}))</f>
        <v>84399</v>
      </c>
      <c r="F17">
        <f>SUMIFS('Basic oxygen furnaces'!P:P,'Basic oxygen furnaces'!D:D,"United States",'Basic oxygen furnaces'!H:H,"operating")</f>
        <v>32023</v>
      </c>
      <c r="G17">
        <f>C17</f>
        <v>25825</v>
      </c>
    </row>
    <row r="18" spans="2:7" x14ac:dyDescent="0.3">
      <c r="B18" s="32" t="s">
        <v>11746</v>
      </c>
      <c r="C18">
        <f>3.9+12.9</f>
        <v>16.8</v>
      </c>
      <c r="D18">
        <f>9.7</f>
        <v>9.6999999999999993</v>
      </c>
      <c r="E18">
        <f>1.89</f>
        <v>1.89</v>
      </c>
      <c r="F18">
        <f>0.67</f>
        <v>0.67</v>
      </c>
      <c r="G18" s="32">
        <f>SUM(0.2,1.54)</f>
        <v>1.74</v>
      </c>
    </row>
    <row r="19" spans="2:7" x14ac:dyDescent="0.3">
      <c r="B19" s="32" t="s">
        <v>11747</v>
      </c>
      <c r="C19" s="36">
        <f t="shared" ref="C19:F19" si="0">C18*C17/SUMPRODUCT($C$17:$G$17,$C$18:$G$18)</f>
        <v>0.5476184026945865</v>
      </c>
      <c r="D19" s="36">
        <f t="shared" si="0"/>
        <v>0.16724411928695454</v>
      </c>
      <c r="E19" s="36">
        <f t="shared" si="0"/>
        <v>0.20133882387278973</v>
      </c>
      <c r="F19" s="36">
        <f t="shared" si="0"/>
        <v>2.708103386658705E-2</v>
      </c>
      <c r="G19" s="36">
        <f>G18*G17/SUMPRODUCT($C$17:$G$17,$C$18:$G$18)</f>
        <v>5.671762027908217E-2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B138-D535-4F70-A0C4-D2D2894C2030}">
  <sheetPr>
    <tabColor theme="4" tint="-0.249977111117893"/>
  </sheetPr>
  <dimension ref="A1:AE26"/>
  <sheetViews>
    <sheetView workbookViewId="0">
      <selection activeCell="B15" sqref="B15:AE15"/>
    </sheetView>
  </sheetViews>
  <sheetFormatPr defaultRowHeight="13" x14ac:dyDescent="0.3"/>
  <cols>
    <col min="1" max="1" width="48.296875" bestFit="1" customWidth="1"/>
  </cols>
  <sheetData>
    <row r="1" spans="1:31" x14ac:dyDescent="0.3">
      <c r="A1" s="32" t="s">
        <v>11783</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
      <c r="A2" t="s">
        <v>11758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3">
      <c r="A3" t="s">
        <v>11759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3">
      <c r="A4" t="s">
        <v>11760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3">
      <c r="A5" t="s">
        <v>11761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3">
      <c r="A6" t="s">
        <v>11762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3">
      <c r="A7" t="s">
        <v>11763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x14ac:dyDescent="0.3">
      <c r="A8" t="s">
        <v>11764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x14ac:dyDescent="0.3">
      <c r="A9" t="s">
        <v>11765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x14ac:dyDescent="0.3">
      <c r="A10" t="s">
        <v>11766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x14ac:dyDescent="0.3">
      <c r="A11" t="s">
        <v>11767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x14ac:dyDescent="0.3">
      <c r="A12" t="s">
        <v>11768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1" x14ac:dyDescent="0.3">
      <c r="A13" t="s">
        <v>11769</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1" x14ac:dyDescent="0.3">
      <c r="A14" t="s">
        <v>11770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31" x14ac:dyDescent="0.3">
      <c r="A15" t="s">
        <v>11771</v>
      </c>
      <c r="B15">
        <f>calculations!C8</f>
        <v>1.8076443469778661E-2</v>
      </c>
      <c r="C15">
        <f>calculations!D8</f>
        <v>1.8076443469778661E-2</v>
      </c>
      <c r="D15">
        <f>calculations!E8</f>
        <v>1.8076443469778661E-2</v>
      </c>
      <c r="E15">
        <f>calculations!F8</f>
        <v>1.9281150943276676E-2</v>
      </c>
      <c r="F15">
        <f>calculations!G8</f>
        <v>2.3785087002611824E-2</v>
      </c>
      <c r="G15">
        <f>calculations!H8</f>
        <v>5.0715401481687322E-2</v>
      </c>
      <c r="H15">
        <f>calculations!I8</f>
        <v>7.7009566799839779E-2</v>
      </c>
      <c r="I15">
        <f>calculations!J8</f>
        <v>0.1070896148119355</v>
      </c>
      <c r="J15">
        <f>calculations!K8</f>
        <v>0.11323720126580557</v>
      </c>
      <c r="K15">
        <f>calculations!L8</f>
        <v>0.11540328915874853</v>
      </c>
      <c r="L15">
        <f>calculations!M8</f>
        <v>0.11676305799022153</v>
      </c>
      <c r="M15">
        <f>calculations!N8</f>
        <v>0.11861425204850759</v>
      </c>
      <c r="N15">
        <f>calculations!O8</f>
        <v>0.1411551373172141</v>
      </c>
      <c r="O15">
        <f>calculations!P8</f>
        <v>0.16017440685591078</v>
      </c>
      <c r="P15">
        <f>calculations!Q8</f>
        <v>0.16666312829732582</v>
      </c>
      <c r="Q15">
        <f>calculations!R8</f>
        <v>0.18602644850722172</v>
      </c>
      <c r="R15">
        <f>calculations!S8</f>
        <v>0.19785405178168342</v>
      </c>
      <c r="S15">
        <f>calculations!T8</f>
        <v>0.22007659740777802</v>
      </c>
      <c r="T15">
        <f>calculations!U8</f>
        <v>0.25149561318354513</v>
      </c>
      <c r="U15">
        <f>calculations!V8</f>
        <v>0.27349153067106091</v>
      </c>
      <c r="V15">
        <f>calculations!W8</f>
        <v>0.3431631168996534</v>
      </c>
      <c r="W15">
        <f>calculations!X8</f>
        <v>0.36272470359803699</v>
      </c>
      <c r="X15">
        <f>calculations!Y8</f>
        <v>0.3663030426282291</v>
      </c>
      <c r="Y15">
        <f>calculations!Z8</f>
        <v>0.36856932401401743</v>
      </c>
      <c r="Z15">
        <f>calculations!AA8</f>
        <v>0.37429943758103174</v>
      </c>
      <c r="AA15">
        <f>calculations!AB8</f>
        <v>0.37577132770211741</v>
      </c>
      <c r="AB15">
        <f>calculations!AC8</f>
        <v>0.38841479227546288</v>
      </c>
      <c r="AC15">
        <f>calculations!AD8</f>
        <v>0.390540325659397</v>
      </c>
      <c r="AD15">
        <f>calculations!AE8</f>
        <v>0.39147069380724697</v>
      </c>
      <c r="AE15">
        <f>calculations!AF8</f>
        <v>0.39363678170018995</v>
      </c>
    </row>
    <row r="16" spans="1:31" x14ac:dyDescent="0.3">
      <c r="A16" t="s">
        <v>11772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3">
      <c r="A17" t="s">
        <v>11773</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3">
      <c r="A18" t="s">
        <v>11774</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3">
      <c r="A19" t="s">
        <v>11775</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3">
      <c r="A20" t="s">
        <v>11776</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3">
      <c r="A21" t="s">
        <v>11777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3">
      <c r="A22" t="s">
        <v>11778</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3">
      <c r="A23" t="s">
        <v>11779</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3">
      <c r="A24" t="s">
        <v>11780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3">
      <c r="A25" t="s">
        <v>11781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row r="26" spans="1:31" x14ac:dyDescent="0.3">
      <c r="A26" t="s">
        <v>11782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02F0-8020-4B31-AB79-D62EA1CFA530}">
  <sheetPr>
    <tabColor theme="4" tint="-0.249977111117893"/>
  </sheetPr>
  <dimension ref="A1:B26"/>
  <sheetViews>
    <sheetView workbookViewId="0">
      <selection activeCell="A2" sqref="A2"/>
    </sheetView>
  </sheetViews>
  <sheetFormatPr defaultRowHeight="13" x14ac:dyDescent="0.3"/>
  <cols>
    <col min="1" max="1" width="48.296875" bestFit="1" customWidth="1"/>
  </cols>
  <sheetData>
    <row r="1" spans="1:2" x14ac:dyDescent="0.3">
      <c r="A1" s="32" t="s">
        <v>11794</v>
      </c>
      <c r="B1" s="32" t="s">
        <v>11793</v>
      </c>
    </row>
    <row r="2" spans="1:2" x14ac:dyDescent="0.3">
      <c r="A2" t="s">
        <v>11758</v>
      </c>
      <c r="B2">
        <v>0</v>
      </c>
    </row>
    <row r="3" spans="1:2" x14ac:dyDescent="0.3">
      <c r="A3" t="s">
        <v>11759</v>
      </c>
      <c r="B3">
        <v>0</v>
      </c>
    </row>
    <row r="4" spans="1:2" x14ac:dyDescent="0.3">
      <c r="A4" t="s">
        <v>11760</v>
      </c>
      <c r="B4">
        <v>0</v>
      </c>
    </row>
    <row r="5" spans="1:2" x14ac:dyDescent="0.3">
      <c r="A5" t="s">
        <v>11761</v>
      </c>
      <c r="B5">
        <v>0</v>
      </c>
    </row>
    <row r="6" spans="1:2" x14ac:dyDescent="0.3">
      <c r="A6" t="s">
        <v>11762</v>
      </c>
      <c r="B6">
        <v>0</v>
      </c>
    </row>
    <row r="7" spans="1:2" x14ac:dyDescent="0.3">
      <c r="A7" t="s">
        <v>11763</v>
      </c>
      <c r="B7">
        <v>0</v>
      </c>
    </row>
    <row r="8" spans="1:2" x14ac:dyDescent="0.3">
      <c r="A8" t="s">
        <v>11764</v>
      </c>
      <c r="B8">
        <v>0</v>
      </c>
    </row>
    <row r="9" spans="1:2" x14ac:dyDescent="0.3">
      <c r="A9" t="s">
        <v>11765</v>
      </c>
      <c r="B9">
        <v>0</v>
      </c>
    </row>
    <row r="10" spans="1:2" x14ac:dyDescent="0.3">
      <c r="A10" t="s">
        <v>11766</v>
      </c>
      <c r="B10">
        <v>0</v>
      </c>
    </row>
    <row r="11" spans="1:2" x14ac:dyDescent="0.3">
      <c r="A11" t="s">
        <v>11767</v>
      </c>
      <c r="B11">
        <v>0</v>
      </c>
    </row>
    <row r="12" spans="1:2" x14ac:dyDescent="0.3">
      <c r="A12" t="s">
        <v>11768</v>
      </c>
      <c r="B12">
        <v>0</v>
      </c>
    </row>
    <row r="13" spans="1:2" x14ac:dyDescent="0.3">
      <c r="A13" t="s">
        <v>11769</v>
      </c>
      <c r="B13">
        <v>0</v>
      </c>
    </row>
    <row r="14" spans="1:2" x14ac:dyDescent="0.3">
      <c r="A14" t="s">
        <v>11770</v>
      </c>
      <c r="B14">
        <v>0</v>
      </c>
    </row>
    <row r="15" spans="1:2" x14ac:dyDescent="0.3">
      <c r="A15" t="s">
        <v>11771</v>
      </c>
      <c r="B15">
        <v>1</v>
      </c>
    </row>
    <row r="16" spans="1:2" x14ac:dyDescent="0.3">
      <c r="A16" t="s">
        <v>11772</v>
      </c>
      <c r="B16">
        <v>0</v>
      </c>
    </row>
    <row r="17" spans="1:2" x14ac:dyDescent="0.3">
      <c r="A17" t="s">
        <v>11773</v>
      </c>
      <c r="B17">
        <v>0</v>
      </c>
    </row>
    <row r="18" spans="1:2" x14ac:dyDescent="0.3">
      <c r="A18" t="s">
        <v>11774</v>
      </c>
      <c r="B18">
        <v>0</v>
      </c>
    </row>
    <row r="19" spans="1:2" x14ac:dyDescent="0.3">
      <c r="A19" t="s">
        <v>11775</v>
      </c>
      <c r="B19">
        <v>0</v>
      </c>
    </row>
    <row r="20" spans="1:2" x14ac:dyDescent="0.3">
      <c r="A20" t="s">
        <v>11776</v>
      </c>
      <c r="B20">
        <v>0</v>
      </c>
    </row>
    <row r="21" spans="1:2" x14ac:dyDescent="0.3">
      <c r="A21" t="s">
        <v>11777</v>
      </c>
      <c r="B21">
        <v>0</v>
      </c>
    </row>
    <row r="22" spans="1:2" x14ac:dyDescent="0.3">
      <c r="A22" t="s">
        <v>11778</v>
      </c>
      <c r="B22">
        <v>0</v>
      </c>
    </row>
    <row r="23" spans="1:2" x14ac:dyDescent="0.3">
      <c r="A23" t="s">
        <v>11779</v>
      </c>
      <c r="B23">
        <v>0</v>
      </c>
    </row>
    <row r="24" spans="1:2" x14ac:dyDescent="0.3">
      <c r="A24" t="s">
        <v>11780</v>
      </c>
      <c r="B24">
        <v>0</v>
      </c>
    </row>
    <row r="25" spans="1:2" x14ac:dyDescent="0.3">
      <c r="A25" t="s">
        <v>11781</v>
      </c>
      <c r="B25">
        <v>0</v>
      </c>
    </row>
    <row r="26" spans="1:2" x14ac:dyDescent="0.3">
      <c r="A26" t="s">
        <v>11782</v>
      </c>
      <c r="B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Steel -&gt;</vt:lpstr>
      <vt:lpstr>Plant data</vt:lpstr>
      <vt:lpstr>Blast furnaces</vt:lpstr>
      <vt:lpstr>DRI furnaces</vt:lpstr>
      <vt:lpstr>Electric arc furnaces</vt:lpstr>
      <vt:lpstr>Basic oxygen furnaces</vt:lpstr>
      <vt:lpstr>calculations</vt:lpstr>
      <vt:lpstr>BIISRP</vt:lpstr>
      <vt:lpstr>BIISRP-boolean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Dan O'Brien</cp:lastModifiedBy>
  <dcterms:created xsi:type="dcterms:W3CDTF">2025-12-17T18:36:01Z</dcterms:created>
  <dcterms:modified xsi:type="dcterms:W3CDTF">2025-12-17T20:11:42Z</dcterms:modified>
</cp:coreProperties>
</file>